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3.xml" ContentType="application/vnd.openxmlformats-officedocument.drawing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drawings/drawing4.xml" ContentType="application/vnd.openxmlformats-officedocument.drawing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drawings/drawing5.xml" ContentType="application/vnd.openxmlformats-officedocument.drawing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1046\Desktop\GPCC_encoder_3dgs\1F-geo\"/>
    </mc:Choice>
  </mc:AlternateContent>
  <xr:revisionPtr revIDLastSave="0" documentId="13_ncr:1_{2A1F4BFD-02EC-4F57-A69C-7A47FC2D937C}" xr6:coauthVersionLast="47" xr6:coauthVersionMax="47" xr10:uidLastSave="{00000000-0000-0000-0000-000000000000}"/>
  <bookViews>
    <workbookView xWindow="960" yWindow="3216" windowWidth="14556" windowHeight="12120" xr2:uid="{00000000-000D-0000-FFFF-FFFF00000000}"/>
  </bookViews>
  <sheets>
    <sheet name="Summary (auto)" sheetId="1" r:id="rId1"/>
    <sheet name="RGB-PSNR" sheetId="2" r:id="rId2"/>
    <sheet name="YUV-PSNR" sheetId="3" r:id="rId3"/>
    <sheet name="YUV-SSIM" sheetId="4" r:id="rId4"/>
    <sheet name="YUV-IVSSIM" sheetId="5" r:id="rId5"/>
    <sheet name="LPIPS" sheetId="6" r:id="rId6"/>
    <sheet name="fruit" sheetId="7" r:id="rId7"/>
    <sheet name="breakfast" sheetId="8" r:id="rId8"/>
    <sheet name="breakfast_track" sheetId="9" r:id="rId9"/>
    <sheet name="breakfast_semitrack" sheetId="10" r:id="rId10"/>
    <sheet name="cinema_track" sheetId="11" r:id="rId11"/>
    <sheet name="cinema_semitrack" sheetId="12" r:id="rId12"/>
    <sheet name="breakdance_track" sheetId="13" r:id="rId13"/>
    <sheet name="breakdance_semitrack" sheetId="14" r:id="rId14"/>
    <sheet name="bartender_track" sheetId="15" r:id="rId15"/>
    <sheet name="bartender_semitrack" sheetId="16" r:id="rId16"/>
    <sheet name="Sheet1" sheetId="17" r:id="rId17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654" i="16" l="1"/>
  <c r="I654" i="16"/>
  <c r="Z653" i="16"/>
  <c r="Y653" i="16"/>
  <c r="X653" i="16"/>
  <c r="AB652" i="16"/>
  <c r="Z652" i="16"/>
  <c r="J652" i="16"/>
  <c r="Y651" i="16"/>
  <c r="X651" i="16"/>
  <c r="F651" i="16"/>
  <c r="AB649" i="16"/>
  <c r="AB654" i="16" s="1"/>
  <c r="AA649" i="16"/>
  <c r="AA654" i="16" s="1"/>
  <c r="Z649" i="16"/>
  <c r="Z654" i="16" s="1"/>
  <c r="Y649" i="16"/>
  <c r="X649" i="16"/>
  <c r="X654" i="16" s="1"/>
  <c r="J649" i="16"/>
  <c r="I649" i="16"/>
  <c r="H649" i="16"/>
  <c r="H654" i="16" s="1"/>
  <c r="G649" i="16"/>
  <c r="G654" i="16" s="1"/>
  <c r="F649" i="16"/>
  <c r="F654" i="16" s="1"/>
  <c r="AB648" i="16"/>
  <c r="AB653" i="16" s="1"/>
  <c r="AA648" i="16"/>
  <c r="AA653" i="16" s="1"/>
  <c r="Z648" i="16"/>
  <c r="Y648" i="16"/>
  <c r="X648" i="16"/>
  <c r="J648" i="16"/>
  <c r="J653" i="16" s="1"/>
  <c r="I648" i="16"/>
  <c r="H648" i="16"/>
  <c r="G648" i="16"/>
  <c r="F648" i="16"/>
  <c r="AB647" i="16"/>
  <c r="AA647" i="16"/>
  <c r="AA652" i="16" s="1"/>
  <c r="Z647" i="16"/>
  <c r="Y647" i="16"/>
  <c r="X647" i="16"/>
  <c r="J647" i="16"/>
  <c r="I647" i="16"/>
  <c r="H647" i="16"/>
  <c r="H652" i="16" s="1"/>
  <c r="G647" i="16"/>
  <c r="G652" i="16" s="1"/>
  <c r="F647" i="16"/>
  <c r="F652" i="16" s="1"/>
  <c r="AB646" i="16"/>
  <c r="AB651" i="16" s="1"/>
  <c r="AA646" i="16"/>
  <c r="Z646" i="16"/>
  <c r="Z651" i="16" s="1"/>
  <c r="Y646" i="16"/>
  <c r="X646" i="16"/>
  <c r="J646" i="16"/>
  <c r="J651" i="16" s="1"/>
  <c r="I646" i="16"/>
  <c r="I651" i="16" s="1"/>
  <c r="H646" i="16"/>
  <c r="H651" i="16" s="1"/>
  <c r="G646" i="16"/>
  <c r="G651" i="16" s="1"/>
  <c r="F646" i="16"/>
  <c r="AB644" i="16"/>
  <c r="AA644" i="16"/>
  <c r="Z644" i="16"/>
  <c r="Y644" i="16"/>
  <c r="X644" i="16"/>
  <c r="J644" i="16"/>
  <c r="I644" i="16"/>
  <c r="H644" i="16"/>
  <c r="G644" i="16"/>
  <c r="F644" i="16"/>
  <c r="AB643" i="16"/>
  <c r="AA643" i="16"/>
  <c r="Z643" i="16"/>
  <c r="Y643" i="16"/>
  <c r="X643" i="16"/>
  <c r="J643" i="16"/>
  <c r="I643" i="16"/>
  <c r="I653" i="16" s="1"/>
  <c r="H643" i="16"/>
  <c r="H653" i="16" s="1"/>
  <c r="G643" i="16"/>
  <c r="F643" i="16"/>
  <c r="F653" i="16" s="1"/>
  <c r="AB642" i="16"/>
  <c r="AA642" i="16"/>
  <c r="Z642" i="16"/>
  <c r="Y642" i="16"/>
  <c r="Y652" i="16" s="1"/>
  <c r="X642" i="16"/>
  <c r="J642" i="16"/>
  <c r="I642" i="16"/>
  <c r="I652" i="16" s="1"/>
  <c r="H642" i="16"/>
  <c r="G642" i="16"/>
  <c r="F642" i="16"/>
  <c r="AB641" i="16"/>
  <c r="AA641" i="16"/>
  <c r="Z641" i="16"/>
  <c r="Y641" i="16"/>
  <c r="X641" i="16"/>
  <c r="J641" i="16"/>
  <c r="I641" i="16"/>
  <c r="H641" i="16"/>
  <c r="G641" i="16"/>
  <c r="F641" i="16"/>
  <c r="AQ637" i="16"/>
  <c r="AP637" i="16"/>
  <c r="AO637" i="16"/>
  <c r="AN637" i="16"/>
  <c r="AM637" i="16"/>
  <c r="AQ636" i="16"/>
  <c r="AP636" i="16"/>
  <c r="AO636" i="16"/>
  <c r="AN636" i="16"/>
  <c r="AM636" i="16"/>
  <c r="AQ635" i="16"/>
  <c r="AP635" i="16"/>
  <c r="AO635" i="16"/>
  <c r="AN635" i="16"/>
  <c r="AM635" i="16"/>
  <c r="AQ634" i="16"/>
  <c r="AP634" i="16"/>
  <c r="AO634" i="16"/>
  <c r="AN634" i="16"/>
  <c r="AM634" i="16"/>
  <c r="AQ633" i="16"/>
  <c r="AP633" i="16"/>
  <c r="AO633" i="16"/>
  <c r="AN633" i="16"/>
  <c r="AM633" i="16"/>
  <c r="AQ632" i="16"/>
  <c r="AP632" i="16"/>
  <c r="AO632" i="16"/>
  <c r="AN632" i="16"/>
  <c r="AM632" i="16"/>
  <c r="AQ631" i="16"/>
  <c r="AP631" i="16"/>
  <c r="AO631" i="16"/>
  <c r="AN631" i="16"/>
  <c r="AM631" i="16"/>
  <c r="AQ630" i="16"/>
  <c r="AP630" i="16"/>
  <c r="AO630" i="16"/>
  <c r="AN630" i="16"/>
  <c r="AM630" i="16"/>
  <c r="AQ629" i="16"/>
  <c r="AP629" i="16"/>
  <c r="AO629" i="16"/>
  <c r="AN629" i="16"/>
  <c r="AM629" i="16"/>
  <c r="AQ628" i="16"/>
  <c r="AP628" i="16"/>
  <c r="AO628" i="16"/>
  <c r="AN628" i="16"/>
  <c r="AM628" i="16"/>
  <c r="AQ627" i="16"/>
  <c r="AP627" i="16"/>
  <c r="AO627" i="16"/>
  <c r="AN627" i="16"/>
  <c r="AM627" i="16"/>
  <c r="AQ626" i="16"/>
  <c r="AP626" i="16"/>
  <c r="AO626" i="16"/>
  <c r="AN626" i="16"/>
  <c r="AM626" i="16"/>
  <c r="AQ625" i="16"/>
  <c r="AP625" i="16"/>
  <c r="AO625" i="16"/>
  <c r="AN625" i="16"/>
  <c r="AM625" i="16"/>
  <c r="AQ624" i="16"/>
  <c r="AP624" i="16"/>
  <c r="AO624" i="16"/>
  <c r="AN624" i="16"/>
  <c r="AM624" i="16"/>
  <c r="AQ623" i="16"/>
  <c r="AP623" i="16"/>
  <c r="AO623" i="16"/>
  <c r="AN623" i="16"/>
  <c r="AM623" i="16"/>
  <c r="AQ622" i="16"/>
  <c r="AP622" i="16"/>
  <c r="AO622" i="16"/>
  <c r="AN622" i="16"/>
  <c r="AM622" i="16"/>
  <c r="AQ621" i="16"/>
  <c r="AP621" i="16"/>
  <c r="AO621" i="16"/>
  <c r="AN621" i="16"/>
  <c r="AM621" i="16"/>
  <c r="AQ620" i="16"/>
  <c r="AP620" i="16"/>
  <c r="AO620" i="16"/>
  <c r="AN620" i="16"/>
  <c r="AM620" i="16"/>
  <c r="AQ619" i="16"/>
  <c r="AP619" i="16"/>
  <c r="AO619" i="16"/>
  <c r="AN619" i="16"/>
  <c r="AM619" i="16"/>
  <c r="AQ618" i="16"/>
  <c r="AP618" i="16"/>
  <c r="AO618" i="16"/>
  <c r="AN618" i="16"/>
  <c r="AM618" i="16"/>
  <c r="AQ617" i="16"/>
  <c r="AP617" i="16"/>
  <c r="AO617" i="16"/>
  <c r="AN617" i="16"/>
  <c r="AM617" i="16"/>
  <c r="AQ616" i="16"/>
  <c r="AP616" i="16"/>
  <c r="AO616" i="16"/>
  <c r="AN616" i="16"/>
  <c r="AM616" i="16"/>
  <c r="AQ615" i="16"/>
  <c r="AP615" i="16"/>
  <c r="AO615" i="16"/>
  <c r="AN615" i="16"/>
  <c r="AM615" i="16"/>
  <c r="AQ614" i="16"/>
  <c r="AP614" i="16"/>
  <c r="AO614" i="16"/>
  <c r="AN614" i="16"/>
  <c r="AM614" i="16"/>
  <c r="AQ613" i="16"/>
  <c r="AP613" i="16"/>
  <c r="AO613" i="16"/>
  <c r="AN613" i="16"/>
  <c r="AM613" i="16"/>
  <c r="AQ612" i="16"/>
  <c r="AP612" i="16"/>
  <c r="AO612" i="16"/>
  <c r="AN612" i="16"/>
  <c r="AM612" i="16"/>
  <c r="AQ611" i="16"/>
  <c r="AP611" i="16"/>
  <c r="AO611" i="16"/>
  <c r="AN611" i="16"/>
  <c r="AM611" i="16"/>
  <c r="AQ610" i="16"/>
  <c r="AP610" i="16"/>
  <c r="AO610" i="16"/>
  <c r="AN610" i="16"/>
  <c r="AM610" i="16"/>
  <c r="AQ609" i="16"/>
  <c r="AP609" i="16"/>
  <c r="AO609" i="16"/>
  <c r="AN609" i="16"/>
  <c r="AM609" i="16"/>
  <c r="AQ608" i="16"/>
  <c r="AP608" i="16"/>
  <c r="AO608" i="16"/>
  <c r="AN608" i="16"/>
  <c r="AM608" i="16"/>
  <c r="AQ607" i="16"/>
  <c r="AP607" i="16"/>
  <c r="AO607" i="16"/>
  <c r="AN607" i="16"/>
  <c r="AM607" i="16"/>
  <c r="AQ606" i="16"/>
  <c r="AP606" i="16"/>
  <c r="AO606" i="16"/>
  <c r="AN606" i="16"/>
  <c r="AM606" i="16"/>
  <c r="AQ605" i="16"/>
  <c r="AP605" i="16"/>
  <c r="AO605" i="16"/>
  <c r="AN605" i="16"/>
  <c r="AM605" i="16"/>
  <c r="AQ604" i="16"/>
  <c r="AP604" i="16"/>
  <c r="AO604" i="16"/>
  <c r="AN604" i="16"/>
  <c r="AM604" i="16"/>
  <c r="AQ603" i="16"/>
  <c r="AP603" i="16"/>
  <c r="AO603" i="16"/>
  <c r="AN603" i="16"/>
  <c r="AM603" i="16"/>
  <c r="AQ602" i="16"/>
  <c r="AP602" i="16"/>
  <c r="AO602" i="16"/>
  <c r="AN602" i="16"/>
  <c r="AM602" i="16"/>
  <c r="AQ601" i="16"/>
  <c r="AP601" i="16"/>
  <c r="AO601" i="16"/>
  <c r="AN601" i="16"/>
  <c r="AM601" i="16"/>
  <c r="AQ600" i="16"/>
  <c r="AP600" i="16"/>
  <c r="AO600" i="16"/>
  <c r="AN600" i="16"/>
  <c r="AM600" i="16"/>
  <c r="AQ599" i="16"/>
  <c r="AP599" i="16"/>
  <c r="AO599" i="16"/>
  <c r="AN599" i="16"/>
  <c r="AM599" i="16"/>
  <c r="AQ598" i="16"/>
  <c r="AP598" i="16"/>
  <c r="AO598" i="16"/>
  <c r="AN598" i="16"/>
  <c r="AM598" i="16"/>
  <c r="AQ597" i="16"/>
  <c r="AP597" i="16"/>
  <c r="AO597" i="16"/>
  <c r="AN597" i="16"/>
  <c r="AM597" i="16"/>
  <c r="AQ596" i="16"/>
  <c r="AP596" i="16"/>
  <c r="AO596" i="16"/>
  <c r="AN596" i="16"/>
  <c r="AM596" i="16"/>
  <c r="AQ595" i="16"/>
  <c r="AP595" i="16"/>
  <c r="AO595" i="16"/>
  <c r="AN595" i="16"/>
  <c r="AM595" i="16"/>
  <c r="AQ594" i="16"/>
  <c r="AP594" i="16"/>
  <c r="AO594" i="16"/>
  <c r="AN594" i="16"/>
  <c r="AM594" i="16"/>
  <c r="AQ593" i="16"/>
  <c r="AP593" i="16"/>
  <c r="AO593" i="16"/>
  <c r="AN593" i="16"/>
  <c r="AM593" i="16"/>
  <c r="AQ592" i="16"/>
  <c r="AP592" i="16"/>
  <c r="AO592" i="16"/>
  <c r="AN592" i="16"/>
  <c r="AM592" i="16"/>
  <c r="AQ591" i="16"/>
  <c r="AP591" i="16"/>
  <c r="AO591" i="16"/>
  <c r="AN591" i="16"/>
  <c r="AM591" i="16"/>
  <c r="AQ590" i="16"/>
  <c r="AP590" i="16"/>
  <c r="AO590" i="16"/>
  <c r="AN590" i="16"/>
  <c r="AM590" i="16"/>
  <c r="AQ589" i="16"/>
  <c r="AP589" i="16"/>
  <c r="AO589" i="16"/>
  <c r="AN589" i="16"/>
  <c r="AM589" i="16"/>
  <c r="AQ588" i="16"/>
  <c r="AP588" i="16"/>
  <c r="AO588" i="16"/>
  <c r="AN588" i="16"/>
  <c r="AM588" i="16"/>
  <c r="AQ587" i="16"/>
  <c r="AP587" i="16"/>
  <c r="AO587" i="16"/>
  <c r="AN587" i="16"/>
  <c r="AM587" i="16"/>
  <c r="AQ586" i="16"/>
  <c r="AP586" i="16"/>
  <c r="AO586" i="16"/>
  <c r="AN586" i="16"/>
  <c r="AM586" i="16"/>
  <c r="AQ585" i="16"/>
  <c r="AP585" i="16"/>
  <c r="AO585" i="16"/>
  <c r="AN585" i="16"/>
  <c r="AM585" i="16"/>
  <c r="AQ584" i="16"/>
  <c r="AP584" i="16"/>
  <c r="AO584" i="16"/>
  <c r="AN584" i="16"/>
  <c r="AM584" i="16"/>
  <c r="AQ583" i="16"/>
  <c r="AP583" i="16"/>
  <c r="AO583" i="16"/>
  <c r="AN583" i="16"/>
  <c r="AM583" i="16"/>
  <c r="AQ582" i="16"/>
  <c r="AP582" i="16"/>
  <c r="AO582" i="16"/>
  <c r="AN582" i="16"/>
  <c r="AM582" i="16"/>
  <c r="AQ581" i="16"/>
  <c r="AP581" i="16"/>
  <c r="AO581" i="16"/>
  <c r="AN581" i="16"/>
  <c r="AM581" i="16"/>
  <c r="AQ580" i="16"/>
  <c r="AP580" i="16"/>
  <c r="AO580" i="16"/>
  <c r="AN580" i="16"/>
  <c r="AM580" i="16"/>
  <c r="AQ579" i="16"/>
  <c r="AP579" i="16"/>
  <c r="AO579" i="16"/>
  <c r="AN579" i="16"/>
  <c r="AM579" i="16"/>
  <c r="AQ578" i="16"/>
  <c r="AP578" i="16"/>
  <c r="AO578" i="16"/>
  <c r="AN578" i="16"/>
  <c r="AM578" i="16"/>
  <c r="AQ577" i="16"/>
  <c r="AP577" i="16"/>
  <c r="AO577" i="16"/>
  <c r="AN577" i="16"/>
  <c r="AM577" i="16"/>
  <c r="AQ576" i="16"/>
  <c r="AP576" i="16"/>
  <c r="AO576" i="16"/>
  <c r="AN576" i="16"/>
  <c r="AM576" i="16"/>
  <c r="AQ575" i="16"/>
  <c r="AP575" i="16"/>
  <c r="AO575" i="16"/>
  <c r="AN575" i="16"/>
  <c r="AM575" i="16"/>
  <c r="AQ574" i="16"/>
  <c r="AP574" i="16"/>
  <c r="AO574" i="16"/>
  <c r="AN574" i="16"/>
  <c r="AM574" i="16"/>
  <c r="AQ573" i="16"/>
  <c r="AP573" i="16"/>
  <c r="AO573" i="16"/>
  <c r="AN573" i="16"/>
  <c r="AM573" i="16"/>
  <c r="AQ572" i="16"/>
  <c r="AP572" i="16"/>
  <c r="AO572" i="16"/>
  <c r="AN572" i="16"/>
  <c r="AM572" i="16"/>
  <c r="AQ571" i="16"/>
  <c r="AP571" i="16"/>
  <c r="AO571" i="16"/>
  <c r="AN571" i="16"/>
  <c r="AM571" i="16"/>
  <c r="AQ570" i="16"/>
  <c r="AP570" i="16"/>
  <c r="AO570" i="16"/>
  <c r="AN570" i="16"/>
  <c r="AM570" i="16"/>
  <c r="AQ569" i="16"/>
  <c r="AP569" i="16"/>
  <c r="AO569" i="16"/>
  <c r="AN569" i="16"/>
  <c r="AM569" i="16"/>
  <c r="AQ568" i="16"/>
  <c r="AP568" i="16"/>
  <c r="AO568" i="16"/>
  <c r="AN568" i="16"/>
  <c r="AM568" i="16"/>
  <c r="AQ567" i="16"/>
  <c r="AP567" i="16"/>
  <c r="AO567" i="16"/>
  <c r="AN567" i="16"/>
  <c r="AM567" i="16"/>
  <c r="AQ566" i="16"/>
  <c r="AP566" i="16"/>
  <c r="AO566" i="16"/>
  <c r="AN566" i="16"/>
  <c r="AM566" i="16"/>
  <c r="AQ565" i="16"/>
  <c r="AP565" i="16"/>
  <c r="AO565" i="16"/>
  <c r="AN565" i="16"/>
  <c r="AM565" i="16"/>
  <c r="AQ564" i="16"/>
  <c r="AP564" i="16"/>
  <c r="AO564" i="16"/>
  <c r="AN564" i="16"/>
  <c r="AM564" i="16"/>
  <c r="AQ563" i="16"/>
  <c r="AP563" i="16"/>
  <c r="AO563" i="16"/>
  <c r="AN563" i="16"/>
  <c r="AM563" i="16"/>
  <c r="AQ562" i="16"/>
  <c r="AP562" i="16"/>
  <c r="AO562" i="16"/>
  <c r="AN562" i="16"/>
  <c r="AM562" i="16"/>
  <c r="AQ561" i="16"/>
  <c r="AP561" i="16"/>
  <c r="AO561" i="16"/>
  <c r="AN561" i="16"/>
  <c r="AM561" i="16"/>
  <c r="AQ560" i="16"/>
  <c r="AP560" i="16"/>
  <c r="AO560" i="16"/>
  <c r="AN560" i="16"/>
  <c r="AM560" i="16"/>
  <c r="AQ559" i="16"/>
  <c r="AP559" i="16"/>
  <c r="AO559" i="16"/>
  <c r="AN559" i="16"/>
  <c r="AM559" i="16"/>
  <c r="AQ558" i="16"/>
  <c r="AP558" i="16"/>
  <c r="AO558" i="16"/>
  <c r="AN558" i="16"/>
  <c r="AM558" i="16"/>
  <c r="AQ557" i="16"/>
  <c r="AP557" i="16"/>
  <c r="AO557" i="16"/>
  <c r="AN557" i="16"/>
  <c r="AM557" i="16"/>
  <c r="AQ556" i="16"/>
  <c r="AP556" i="16"/>
  <c r="AO556" i="16"/>
  <c r="AN556" i="16"/>
  <c r="AM556" i="16"/>
  <c r="AQ555" i="16"/>
  <c r="AP555" i="16"/>
  <c r="AO555" i="16"/>
  <c r="AN555" i="16"/>
  <c r="AM555" i="16"/>
  <c r="AQ554" i="16"/>
  <c r="AP554" i="16"/>
  <c r="AO554" i="16"/>
  <c r="AN554" i="16"/>
  <c r="AM554" i="16"/>
  <c r="AQ553" i="16"/>
  <c r="AP553" i="16"/>
  <c r="AO553" i="16"/>
  <c r="AN553" i="16"/>
  <c r="AM553" i="16"/>
  <c r="AQ552" i="16"/>
  <c r="AP552" i="16"/>
  <c r="AO552" i="16"/>
  <c r="AN552" i="16"/>
  <c r="AM552" i="16"/>
  <c r="AQ551" i="16"/>
  <c r="AP551" i="16"/>
  <c r="AO551" i="16"/>
  <c r="AN551" i="16"/>
  <c r="AM551" i="16"/>
  <c r="AQ550" i="16"/>
  <c r="AP550" i="16"/>
  <c r="AO550" i="16"/>
  <c r="AN550" i="16"/>
  <c r="AM550" i="16"/>
  <c r="AQ549" i="16"/>
  <c r="AP549" i="16"/>
  <c r="AO549" i="16"/>
  <c r="AN549" i="16"/>
  <c r="AM549" i="16"/>
  <c r="AQ548" i="16"/>
  <c r="AP548" i="16"/>
  <c r="AO548" i="16"/>
  <c r="AN548" i="16"/>
  <c r="AM548" i="16"/>
  <c r="AQ547" i="16"/>
  <c r="AP547" i="16"/>
  <c r="AO547" i="16"/>
  <c r="AN547" i="16"/>
  <c r="AM547" i="16"/>
  <c r="AQ546" i="16"/>
  <c r="AP546" i="16"/>
  <c r="AO546" i="16"/>
  <c r="AN546" i="16"/>
  <c r="AM546" i="16"/>
  <c r="AQ545" i="16"/>
  <c r="AP545" i="16"/>
  <c r="AO545" i="16"/>
  <c r="AN545" i="16"/>
  <c r="AM545" i="16"/>
  <c r="AQ544" i="16"/>
  <c r="AP544" i="16"/>
  <c r="AO544" i="16"/>
  <c r="AN544" i="16"/>
  <c r="AM544" i="16"/>
  <c r="AQ543" i="16"/>
  <c r="AP543" i="16"/>
  <c r="AO543" i="16"/>
  <c r="AN543" i="16"/>
  <c r="AM543" i="16"/>
  <c r="AQ542" i="16"/>
  <c r="AP542" i="16"/>
  <c r="AO542" i="16"/>
  <c r="AN542" i="16"/>
  <c r="AM542" i="16"/>
  <c r="AQ541" i="16"/>
  <c r="AP541" i="16"/>
  <c r="AO541" i="16"/>
  <c r="AN541" i="16"/>
  <c r="AM541" i="16"/>
  <c r="AQ540" i="16"/>
  <c r="AP540" i="16"/>
  <c r="AO540" i="16"/>
  <c r="AN540" i="16"/>
  <c r="AM540" i="16"/>
  <c r="AQ539" i="16"/>
  <c r="AP539" i="16"/>
  <c r="AO539" i="16"/>
  <c r="AN539" i="16"/>
  <c r="AM539" i="16"/>
  <c r="AQ538" i="16"/>
  <c r="AP538" i="16"/>
  <c r="AO538" i="16"/>
  <c r="AN538" i="16"/>
  <c r="AM538" i="16"/>
  <c r="AQ537" i="16"/>
  <c r="AP537" i="16"/>
  <c r="AO537" i="16"/>
  <c r="AN537" i="16"/>
  <c r="AM537" i="16"/>
  <c r="AQ536" i="16"/>
  <c r="AP536" i="16"/>
  <c r="AO536" i="16"/>
  <c r="AN536" i="16"/>
  <c r="AM536" i="16"/>
  <c r="AQ535" i="16"/>
  <c r="AP535" i="16"/>
  <c r="AO535" i="16"/>
  <c r="AN535" i="16"/>
  <c r="AM535" i="16"/>
  <c r="AQ534" i="16"/>
  <c r="AP534" i="16"/>
  <c r="AO534" i="16"/>
  <c r="AN534" i="16"/>
  <c r="AM534" i="16"/>
  <c r="AQ533" i="16"/>
  <c r="AP533" i="16"/>
  <c r="AO533" i="16"/>
  <c r="AN533" i="16"/>
  <c r="AM533" i="16"/>
  <c r="AQ532" i="16"/>
  <c r="AP532" i="16"/>
  <c r="AO532" i="16"/>
  <c r="AN532" i="16"/>
  <c r="AM532" i="16"/>
  <c r="AQ531" i="16"/>
  <c r="AP531" i="16"/>
  <c r="AO531" i="16"/>
  <c r="AN531" i="16"/>
  <c r="AM531" i="16"/>
  <c r="AQ530" i="16"/>
  <c r="AP530" i="16"/>
  <c r="AO530" i="16"/>
  <c r="AN530" i="16"/>
  <c r="AM530" i="16"/>
  <c r="AQ529" i="16"/>
  <c r="AP529" i="16"/>
  <c r="AO529" i="16"/>
  <c r="AN529" i="16"/>
  <c r="AM529" i="16"/>
  <c r="AQ528" i="16"/>
  <c r="AP528" i="16"/>
  <c r="AO528" i="16"/>
  <c r="AN528" i="16"/>
  <c r="AM528" i="16"/>
  <c r="AQ527" i="16"/>
  <c r="AP527" i="16"/>
  <c r="AO527" i="16"/>
  <c r="AN527" i="16"/>
  <c r="AM527" i="16"/>
  <c r="AQ526" i="16"/>
  <c r="AP526" i="16"/>
  <c r="AO526" i="16"/>
  <c r="AN526" i="16"/>
  <c r="AM526" i="16"/>
  <c r="AQ525" i="16"/>
  <c r="AP525" i="16"/>
  <c r="AO525" i="16"/>
  <c r="AN525" i="16"/>
  <c r="AM525" i="16"/>
  <c r="AQ524" i="16"/>
  <c r="AP524" i="16"/>
  <c r="AO524" i="16"/>
  <c r="AN524" i="16"/>
  <c r="AM524" i="16"/>
  <c r="AQ523" i="16"/>
  <c r="AP523" i="16"/>
  <c r="AO523" i="16"/>
  <c r="AN523" i="16"/>
  <c r="AM523" i="16"/>
  <c r="AQ522" i="16"/>
  <c r="AP522" i="16"/>
  <c r="AO522" i="16"/>
  <c r="AN522" i="16"/>
  <c r="AM522" i="16"/>
  <c r="AQ521" i="16"/>
  <c r="AP521" i="16"/>
  <c r="AO521" i="16"/>
  <c r="AN521" i="16"/>
  <c r="AM521" i="16"/>
  <c r="AQ520" i="16"/>
  <c r="AP520" i="16"/>
  <c r="AO520" i="16"/>
  <c r="AN520" i="16"/>
  <c r="AM520" i="16"/>
  <c r="AQ519" i="16"/>
  <c r="AP519" i="16"/>
  <c r="AO519" i="16"/>
  <c r="AN519" i="16"/>
  <c r="AM519" i="16"/>
  <c r="AQ518" i="16"/>
  <c r="AP518" i="16"/>
  <c r="AO518" i="16"/>
  <c r="AN518" i="16"/>
  <c r="AM518" i="16"/>
  <c r="AQ517" i="16"/>
  <c r="AP517" i="16"/>
  <c r="AO517" i="16"/>
  <c r="AN517" i="16"/>
  <c r="AM517" i="16"/>
  <c r="AQ516" i="16"/>
  <c r="AP516" i="16"/>
  <c r="AO516" i="16"/>
  <c r="AN516" i="16"/>
  <c r="AM516" i="16"/>
  <c r="AQ515" i="16"/>
  <c r="AP515" i="16"/>
  <c r="AO515" i="16"/>
  <c r="AN515" i="16"/>
  <c r="AM515" i="16"/>
  <c r="AQ514" i="16"/>
  <c r="AP514" i="16"/>
  <c r="AO514" i="16"/>
  <c r="AN514" i="16"/>
  <c r="AM514" i="16"/>
  <c r="AQ513" i="16"/>
  <c r="AP513" i="16"/>
  <c r="AO513" i="16"/>
  <c r="AN513" i="16"/>
  <c r="AM513" i="16"/>
  <c r="AQ512" i="16"/>
  <c r="AP512" i="16"/>
  <c r="AO512" i="16"/>
  <c r="AN512" i="16"/>
  <c r="AM512" i="16"/>
  <c r="AQ511" i="16"/>
  <c r="AP511" i="16"/>
  <c r="AO511" i="16"/>
  <c r="AN511" i="16"/>
  <c r="AM511" i="16"/>
  <c r="AQ510" i="16"/>
  <c r="AP510" i="16"/>
  <c r="AO510" i="16"/>
  <c r="AN510" i="16"/>
  <c r="AM510" i="16"/>
  <c r="AQ509" i="16"/>
  <c r="AP509" i="16"/>
  <c r="AO509" i="16"/>
  <c r="AN509" i="16"/>
  <c r="AM509" i="16"/>
  <c r="AQ508" i="16"/>
  <c r="AP508" i="16"/>
  <c r="AO508" i="16"/>
  <c r="AN508" i="16"/>
  <c r="AM508" i="16"/>
  <c r="AQ507" i="16"/>
  <c r="AP507" i="16"/>
  <c r="AO507" i="16"/>
  <c r="AN507" i="16"/>
  <c r="AM507" i="16"/>
  <c r="AQ506" i="16"/>
  <c r="AP506" i="16"/>
  <c r="AO506" i="16"/>
  <c r="AN506" i="16"/>
  <c r="AM506" i="16"/>
  <c r="AQ505" i="16"/>
  <c r="AP505" i="16"/>
  <c r="AO505" i="16"/>
  <c r="AN505" i="16"/>
  <c r="AM505" i="16"/>
  <c r="AQ504" i="16"/>
  <c r="AP504" i="16"/>
  <c r="AO504" i="16"/>
  <c r="AN504" i="16"/>
  <c r="AM504" i="16"/>
  <c r="AQ503" i="16"/>
  <c r="AP503" i="16"/>
  <c r="AO503" i="16"/>
  <c r="AN503" i="16"/>
  <c r="AM503" i="16"/>
  <c r="AQ502" i="16"/>
  <c r="AP502" i="16"/>
  <c r="AO502" i="16"/>
  <c r="AN502" i="16"/>
  <c r="AM502" i="16"/>
  <c r="AQ501" i="16"/>
  <c r="AP501" i="16"/>
  <c r="AO501" i="16"/>
  <c r="AN501" i="16"/>
  <c r="AM501" i="16"/>
  <c r="AQ500" i="16"/>
  <c r="AP500" i="16"/>
  <c r="AO500" i="16"/>
  <c r="AN500" i="16"/>
  <c r="AM500" i="16"/>
  <c r="AQ499" i="16"/>
  <c r="AP499" i="16"/>
  <c r="AO499" i="16"/>
  <c r="AN499" i="16"/>
  <c r="AM499" i="16"/>
  <c r="AQ498" i="16"/>
  <c r="AP498" i="16"/>
  <c r="AO498" i="16"/>
  <c r="AN498" i="16"/>
  <c r="AM498" i="16"/>
  <c r="AQ497" i="16"/>
  <c r="AP497" i="16"/>
  <c r="AO497" i="16"/>
  <c r="AN497" i="16"/>
  <c r="AM497" i="16"/>
  <c r="AQ496" i="16"/>
  <c r="AP496" i="16"/>
  <c r="AO496" i="16"/>
  <c r="AN496" i="16"/>
  <c r="AM496" i="16"/>
  <c r="AQ495" i="16"/>
  <c r="AP495" i="16"/>
  <c r="AO495" i="16"/>
  <c r="AN495" i="16"/>
  <c r="AM495" i="16"/>
  <c r="AQ494" i="16"/>
  <c r="AP494" i="16"/>
  <c r="AO494" i="16"/>
  <c r="AN494" i="16"/>
  <c r="AM494" i="16"/>
  <c r="AQ493" i="16"/>
  <c r="AP493" i="16"/>
  <c r="AO493" i="16"/>
  <c r="AN493" i="16"/>
  <c r="AM493" i="16"/>
  <c r="AQ492" i="16"/>
  <c r="AP492" i="16"/>
  <c r="AO492" i="16"/>
  <c r="AN492" i="16"/>
  <c r="AM492" i="16"/>
  <c r="AQ491" i="16"/>
  <c r="AP491" i="16"/>
  <c r="AO491" i="16"/>
  <c r="AN491" i="16"/>
  <c r="AM491" i="16"/>
  <c r="AQ490" i="16"/>
  <c r="AP490" i="16"/>
  <c r="AO490" i="16"/>
  <c r="AN490" i="16"/>
  <c r="AM490" i="16"/>
  <c r="AQ489" i="16"/>
  <c r="AP489" i="16"/>
  <c r="AO489" i="16"/>
  <c r="AN489" i="16"/>
  <c r="AM489" i="16"/>
  <c r="AQ488" i="16"/>
  <c r="AP488" i="16"/>
  <c r="AO488" i="16"/>
  <c r="AN488" i="16"/>
  <c r="AM488" i="16"/>
  <c r="AQ487" i="16"/>
  <c r="AP487" i="16"/>
  <c r="AO487" i="16"/>
  <c r="AN487" i="16"/>
  <c r="AM487" i="16"/>
  <c r="AQ486" i="16"/>
  <c r="AP486" i="16"/>
  <c r="AO486" i="16"/>
  <c r="AN486" i="16"/>
  <c r="AM486" i="16"/>
  <c r="AQ485" i="16"/>
  <c r="AP485" i="16"/>
  <c r="AO485" i="16"/>
  <c r="AN485" i="16"/>
  <c r="AM485" i="16"/>
  <c r="AQ484" i="16"/>
  <c r="AP484" i="16"/>
  <c r="AO484" i="16"/>
  <c r="AN484" i="16"/>
  <c r="AM484" i="16"/>
  <c r="AQ483" i="16"/>
  <c r="AP483" i="16"/>
  <c r="AO483" i="16"/>
  <c r="AN483" i="16"/>
  <c r="AM483" i="16"/>
  <c r="AQ482" i="16"/>
  <c r="AP482" i="16"/>
  <c r="AO482" i="16"/>
  <c r="AN482" i="16"/>
  <c r="AM482" i="16"/>
  <c r="AQ481" i="16"/>
  <c r="AP481" i="16"/>
  <c r="AO481" i="16"/>
  <c r="AN481" i="16"/>
  <c r="AM481" i="16"/>
  <c r="AQ480" i="16"/>
  <c r="AP480" i="16"/>
  <c r="AO480" i="16"/>
  <c r="AN480" i="16"/>
  <c r="AM480" i="16"/>
  <c r="AQ479" i="16"/>
  <c r="AP479" i="16"/>
  <c r="AO479" i="16"/>
  <c r="AN479" i="16"/>
  <c r="AM479" i="16"/>
  <c r="AQ478" i="16"/>
  <c r="AP478" i="16"/>
  <c r="AO478" i="16"/>
  <c r="AN478" i="16"/>
  <c r="AM478" i="16"/>
  <c r="AQ477" i="16"/>
  <c r="AP477" i="16"/>
  <c r="AO477" i="16"/>
  <c r="AN477" i="16"/>
  <c r="AM477" i="16"/>
  <c r="AQ476" i="16"/>
  <c r="AP476" i="16"/>
  <c r="AO476" i="16"/>
  <c r="AN476" i="16"/>
  <c r="AM476" i="16"/>
  <c r="AQ475" i="16"/>
  <c r="AP475" i="16"/>
  <c r="AO475" i="16"/>
  <c r="AN475" i="16"/>
  <c r="AM475" i="16"/>
  <c r="AQ474" i="16"/>
  <c r="AP474" i="16"/>
  <c r="AO474" i="16"/>
  <c r="AN474" i="16"/>
  <c r="AM474" i="16"/>
  <c r="AQ473" i="16"/>
  <c r="AP473" i="16"/>
  <c r="AO473" i="16"/>
  <c r="AN473" i="16"/>
  <c r="AM473" i="16"/>
  <c r="AQ472" i="16"/>
  <c r="AP472" i="16"/>
  <c r="AO472" i="16"/>
  <c r="AN472" i="16"/>
  <c r="AM472" i="16"/>
  <c r="AQ471" i="16"/>
  <c r="AP471" i="16"/>
  <c r="AO471" i="16"/>
  <c r="AN471" i="16"/>
  <c r="AM471" i="16"/>
  <c r="AQ470" i="16"/>
  <c r="AP470" i="16"/>
  <c r="AO470" i="16"/>
  <c r="AN470" i="16"/>
  <c r="AM470" i="16"/>
  <c r="AQ469" i="16"/>
  <c r="AP469" i="16"/>
  <c r="AO469" i="16"/>
  <c r="AN469" i="16"/>
  <c r="AM469" i="16"/>
  <c r="AQ468" i="16"/>
  <c r="AP468" i="16"/>
  <c r="AO468" i="16"/>
  <c r="AN468" i="16"/>
  <c r="AM468" i="16"/>
  <c r="AQ467" i="16"/>
  <c r="AP467" i="16"/>
  <c r="AO467" i="16"/>
  <c r="AN467" i="16"/>
  <c r="AM467" i="16"/>
  <c r="AQ466" i="16"/>
  <c r="AP466" i="16"/>
  <c r="AO466" i="16"/>
  <c r="AN466" i="16"/>
  <c r="AM466" i="16"/>
  <c r="AQ465" i="16"/>
  <c r="AP465" i="16"/>
  <c r="AO465" i="16"/>
  <c r="AN465" i="16"/>
  <c r="AM465" i="16"/>
  <c r="AQ464" i="16"/>
  <c r="AP464" i="16"/>
  <c r="AO464" i="16"/>
  <c r="AN464" i="16"/>
  <c r="AM464" i="16"/>
  <c r="AQ463" i="16"/>
  <c r="AP463" i="16"/>
  <c r="AO463" i="16"/>
  <c r="AN463" i="16"/>
  <c r="AM463" i="16"/>
  <c r="AQ462" i="16"/>
  <c r="AP462" i="16"/>
  <c r="AO462" i="16"/>
  <c r="AN462" i="16"/>
  <c r="AM462" i="16"/>
  <c r="AQ461" i="16"/>
  <c r="AP461" i="16"/>
  <c r="AO461" i="16"/>
  <c r="AN461" i="16"/>
  <c r="AM461" i="16"/>
  <c r="AQ460" i="16"/>
  <c r="AP460" i="16"/>
  <c r="AO460" i="16"/>
  <c r="AN460" i="16"/>
  <c r="AM460" i="16"/>
  <c r="AQ459" i="16"/>
  <c r="AP459" i="16"/>
  <c r="AO459" i="16"/>
  <c r="AN459" i="16"/>
  <c r="AM459" i="16"/>
  <c r="AQ458" i="16"/>
  <c r="AP458" i="16"/>
  <c r="AO458" i="16"/>
  <c r="AN458" i="16"/>
  <c r="AM458" i="16"/>
  <c r="AQ457" i="16"/>
  <c r="AP457" i="16"/>
  <c r="AO457" i="16"/>
  <c r="AN457" i="16"/>
  <c r="AM457" i="16"/>
  <c r="AQ456" i="16"/>
  <c r="AP456" i="16"/>
  <c r="AO456" i="16"/>
  <c r="AN456" i="16"/>
  <c r="AM456" i="16"/>
  <c r="AQ455" i="16"/>
  <c r="AP455" i="16"/>
  <c r="AO455" i="16"/>
  <c r="AN455" i="16"/>
  <c r="AM455" i="16"/>
  <c r="AQ454" i="16"/>
  <c r="AP454" i="16"/>
  <c r="AO454" i="16"/>
  <c r="AN454" i="16"/>
  <c r="AM454" i="16"/>
  <c r="AQ453" i="16"/>
  <c r="AP453" i="16"/>
  <c r="AO453" i="16"/>
  <c r="AN453" i="16"/>
  <c r="AM453" i="16"/>
  <c r="AQ452" i="16"/>
  <c r="AP452" i="16"/>
  <c r="AO452" i="16"/>
  <c r="AN452" i="16"/>
  <c r="AM452" i="16"/>
  <c r="AQ451" i="16"/>
  <c r="AP451" i="16"/>
  <c r="AO451" i="16"/>
  <c r="AN451" i="16"/>
  <c r="AM451" i="16"/>
  <c r="AQ450" i="16"/>
  <c r="AP450" i="16"/>
  <c r="AO450" i="16"/>
  <c r="AN450" i="16"/>
  <c r="AM450" i="16"/>
  <c r="AQ449" i="16"/>
  <c r="AP449" i="16"/>
  <c r="AO449" i="16"/>
  <c r="AN449" i="16"/>
  <c r="AM449" i="16"/>
  <c r="AQ448" i="16"/>
  <c r="AP448" i="16"/>
  <c r="AO448" i="16"/>
  <c r="AN448" i="16"/>
  <c r="AM448" i="16"/>
  <c r="AQ447" i="16"/>
  <c r="AP447" i="16"/>
  <c r="AO447" i="16"/>
  <c r="AN447" i="16"/>
  <c r="AM447" i="16"/>
  <c r="AQ446" i="16"/>
  <c r="AP446" i="16"/>
  <c r="AO446" i="16"/>
  <c r="AN446" i="16"/>
  <c r="AM446" i="16"/>
  <c r="AQ445" i="16"/>
  <c r="AP445" i="16"/>
  <c r="AO445" i="16"/>
  <c r="AN445" i="16"/>
  <c r="AM445" i="16"/>
  <c r="AQ444" i="16"/>
  <c r="AP444" i="16"/>
  <c r="AO444" i="16"/>
  <c r="AN444" i="16"/>
  <c r="AM444" i="16"/>
  <c r="AQ443" i="16"/>
  <c r="AP443" i="16"/>
  <c r="AO443" i="16"/>
  <c r="AN443" i="16"/>
  <c r="AM443" i="16"/>
  <c r="AQ442" i="16"/>
  <c r="AP442" i="16"/>
  <c r="AO442" i="16"/>
  <c r="AN442" i="16"/>
  <c r="AM442" i="16"/>
  <c r="AQ441" i="16"/>
  <c r="AP441" i="16"/>
  <c r="AO441" i="16"/>
  <c r="AN441" i="16"/>
  <c r="AM441" i="16"/>
  <c r="AQ440" i="16"/>
  <c r="AP440" i="16"/>
  <c r="AO440" i="16"/>
  <c r="AN440" i="16"/>
  <c r="AM440" i="16"/>
  <c r="AQ439" i="16"/>
  <c r="AP439" i="16"/>
  <c r="AO439" i="16"/>
  <c r="AN439" i="16"/>
  <c r="AM439" i="16"/>
  <c r="AQ438" i="16"/>
  <c r="AP438" i="16"/>
  <c r="AO438" i="16"/>
  <c r="AN438" i="16"/>
  <c r="AM438" i="16"/>
  <c r="AQ437" i="16"/>
  <c r="AP437" i="16"/>
  <c r="AO437" i="16"/>
  <c r="AN437" i="16"/>
  <c r="AM437" i="16"/>
  <c r="AQ436" i="16"/>
  <c r="AP436" i="16"/>
  <c r="AO436" i="16"/>
  <c r="AN436" i="16"/>
  <c r="AM436" i="16"/>
  <c r="AQ435" i="16"/>
  <c r="AP435" i="16"/>
  <c r="AO435" i="16"/>
  <c r="AN435" i="16"/>
  <c r="AM435" i="16"/>
  <c r="AQ434" i="16"/>
  <c r="AP434" i="16"/>
  <c r="AO434" i="16"/>
  <c r="AN434" i="16"/>
  <c r="AM434" i="16"/>
  <c r="AQ433" i="16"/>
  <c r="AP433" i="16"/>
  <c r="AO433" i="16"/>
  <c r="AN433" i="16"/>
  <c r="AM433" i="16"/>
  <c r="AQ432" i="16"/>
  <c r="AP432" i="16"/>
  <c r="AO432" i="16"/>
  <c r="AN432" i="16"/>
  <c r="AM432" i="16"/>
  <c r="AQ431" i="16"/>
  <c r="AP431" i="16"/>
  <c r="AO431" i="16"/>
  <c r="AN431" i="16"/>
  <c r="AM431" i="16"/>
  <c r="AQ430" i="16"/>
  <c r="AP430" i="16"/>
  <c r="AO430" i="16"/>
  <c r="AN430" i="16"/>
  <c r="AM430" i="16"/>
  <c r="AQ429" i="16"/>
  <c r="AP429" i="16"/>
  <c r="AO429" i="16"/>
  <c r="AN429" i="16"/>
  <c r="AM429" i="16"/>
  <c r="AQ428" i="16"/>
  <c r="AP428" i="16"/>
  <c r="AO428" i="16"/>
  <c r="AN428" i="16"/>
  <c r="AM428" i="16"/>
  <c r="AQ427" i="16"/>
  <c r="AP427" i="16"/>
  <c r="AO427" i="16"/>
  <c r="AN427" i="16"/>
  <c r="AM427" i="16"/>
  <c r="AQ426" i="16"/>
  <c r="AP426" i="16"/>
  <c r="AO426" i="16"/>
  <c r="AN426" i="16"/>
  <c r="AM426" i="16"/>
  <c r="AQ425" i="16"/>
  <c r="AP425" i="16"/>
  <c r="AO425" i="16"/>
  <c r="AN425" i="16"/>
  <c r="AM425" i="16"/>
  <c r="AQ424" i="16"/>
  <c r="AP424" i="16"/>
  <c r="AO424" i="16"/>
  <c r="AN424" i="16"/>
  <c r="AM424" i="16"/>
  <c r="AQ423" i="16"/>
  <c r="AP423" i="16"/>
  <c r="AO423" i="16"/>
  <c r="AN423" i="16"/>
  <c r="AM423" i="16"/>
  <c r="AQ422" i="16"/>
  <c r="AP422" i="16"/>
  <c r="AO422" i="16"/>
  <c r="AN422" i="16"/>
  <c r="AM422" i="16"/>
  <c r="AQ421" i="16"/>
  <c r="AP421" i="16"/>
  <c r="AO421" i="16"/>
  <c r="AN421" i="16"/>
  <c r="AM421" i="16"/>
  <c r="AQ420" i="16"/>
  <c r="AP420" i="16"/>
  <c r="AO420" i="16"/>
  <c r="AN420" i="16"/>
  <c r="AM420" i="16"/>
  <c r="AQ419" i="16"/>
  <c r="AP419" i="16"/>
  <c r="AO419" i="16"/>
  <c r="AN419" i="16"/>
  <c r="AM419" i="16"/>
  <c r="AQ418" i="16"/>
  <c r="AP418" i="16"/>
  <c r="AO418" i="16"/>
  <c r="AN418" i="16"/>
  <c r="AM418" i="16"/>
  <c r="AQ417" i="16"/>
  <c r="AP417" i="16"/>
  <c r="AO417" i="16"/>
  <c r="AN417" i="16"/>
  <c r="AM417" i="16"/>
  <c r="AQ416" i="16"/>
  <c r="AP416" i="16"/>
  <c r="AO416" i="16"/>
  <c r="AN416" i="16"/>
  <c r="AM416" i="16"/>
  <c r="AQ415" i="16"/>
  <c r="AP415" i="16"/>
  <c r="AO415" i="16"/>
  <c r="AN415" i="16"/>
  <c r="AM415" i="16"/>
  <c r="AQ414" i="16"/>
  <c r="AP414" i="16"/>
  <c r="AO414" i="16"/>
  <c r="AN414" i="16"/>
  <c r="AM414" i="16"/>
  <c r="AQ413" i="16"/>
  <c r="AP413" i="16"/>
  <c r="AO413" i="16"/>
  <c r="AN413" i="16"/>
  <c r="AM413" i="16"/>
  <c r="AQ412" i="16"/>
  <c r="AP412" i="16"/>
  <c r="AO412" i="16"/>
  <c r="AN412" i="16"/>
  <c r="AM412" i="16"/>
  <c r="AQ411" i="16"/>
  <c r="AP411" i="16"/>
  <c r="AO411" i="16"/>
  <c r="AN411" i="16"/>
  <c r="AM411" i="16"/>
  <c r="AQ410" i="16"/>
  <c r="AP410" i="16"/>
  <c r="AO410" i="16"/>
  <c r="AN410" i="16"/>
  <c r="AM410" i="16"/>
  <c r="AQ409" i="16"/>
  <c r="AP409" i="16"/>
  <c r="AO409" i="16"/>
  <c r="AN409" i="16"/>
  <c r="AM409" i="16"/>
  <c r="AQ408" i="16"/>
  <c r="AP408" i="16"/>
  <c r="AO408" i="16"/>
  <c r="AN408" i="16"/>
  <c r="AM408" i="16"/>
  <c r="AQ407" i="16"/>
  <c r="AP407" i="16"/>
  <c r="AO407" i="16"/>
  <c r="AN407" i="16"/>
  <c r="AM407" i="16"/>
  <c r="AQ406" i="16"/>
  <c r="AP406" i="16"/>
  <c r="AO406" i="16"/>
  <c r="AN406" i="16"/>
  <c r="AM406" i="16"/>
  <c r="AQ405" i="16"/>
  <c r="AP405" i="16"/>
  <c r="AO405" i="16"/>
  <c r="AN405" i="16"/>
  <c r="AM405" i="16"/>
  <c r="AQ404" i="16"/>
  <c r="AP404" i="16"/>
  <c r="AO404" i="16"/>
  <c r="AN404" i="16"/>
  <c r="AM404" i="16"/>
  <c r="AQ403" i="16"/>
  <c r="AP403" i="16"/>
  <c r="AO403" i="16"/>
  <c r="AN403" i="16"/>
  <c r="AM403" i="16"/>
  <c r="AQ402" i="16"/>
  <c r="AP402" i="16"/>
  <c r="AO402" i="16"/>
  <c r="AN402" i="16"/>
  <c r="AM402" i="16"/>
  <c r="AQ401" i="16"/>
  <c r="AP401" i="16"/>
  <c r="AO401" i="16"/>
  <c r="AN401" i="16"/>
  <c r="AM401" i="16"/>
  <c r="AQ400" i="16"/>
  <c r="AP400" i="16"/>
  <c r="AO400" i="16"/>
  <c r="AN400" i="16"/>
  <c r="AM400" i="16"/>
  <c r="AQ399" i="16"/>
  <c r="AP399" i="16"/>
  <c r="AO399" i="16"/>
  <c r="AN399" i="16"/>
  <c r="AM399" i="16"/>
  <c r="AQ398" i="16"/>
  <c r="AP398" i="16"/>
  <c r="AO398" i="16"/>
  <c r="AN398" i="16"/>
  <c r="AM398" i="16"/>
  <c r="AQ397" i="16"/>
  <c r="AP397" i="16"/>
  <c r="AO397" i="16"/>
  <c r="AN397" i="16"/>
  <c r="AM397" i="16"/>
  <c r="AQ396" i="16"/>
  <c r="AP396" i="16"/>
  <c r="AO396" i="16"/>
  <c r="AN396" i="16"/>
  <c r="AM396" i="16"/>
  <c r="AQ395" i="16"/>
  <c r="AP395" i="16"/>
  <c r="AO395" i="16"/>
  <c r="AN395" i="16"/>
  <c r="AM395" i="16"/>
  <c r="AQ394" i="16"/>
  <c r="AP394" i="16"/>
  <c r="AO394" i="16"/>
  <c r="AN394" i="16"/>
  <c r="AM394" i="16"/>
  <c r="AQ393" i="16"/>
  <c r="AP393" i="16"/>
  <c r="AO393" i="16"/>
  <c r="AN393" i="16"/>
  <c r="AM393" i="16"/>
  <c r="AQ392" i="16"/>
  <c r="AP392" i="16"/>
  <c r="AO392" i="16"/>
  <c r="AN392" i="16"/>
  <c r="AM392" i="16"/>
  <c r="AQ391" i="16"/>
  <c r="AP391" i="16"/>
  <c r="AO391" i="16"/>
  <c r="AN391" i="16"/>
  <c r="AM391" i="16"/>
  <c r="AQ390" i="16"/>
  <c r="AP390" i="16"/>
  <c r="AO390" i="16"/>
  <c r="AN390" i="16"/>
  <c r="AM390" i="16"/>
  <c r="AQ389" i="16"/>
  <c r="AP389" i="16"/>
  <c r="AO389" i="16"/>
  <c r="AN389" i="16"/>
  <c r="AM389" i="16"/>
  <c r="AQ388" i="16"/>
  <c r="AP388" i="16"/>
  <c r="AO388" i="16"/>
  <c r="AN388" i="16"/>
  <c r="AM388" i="16"/>
  <c r="AQ387" i="16"/>
  <c r="AP387" i="16"/>
  <c r="AO387" i="16"/>
  <c r="AN387" i="16"/>
  <c r="AM387" i="16"/>
  <c r="AQ386" i="16"/>
  <c r="AP386" i="16"/>
  <c r="AO386" i="16"/>
  <c r="AN386" i="16"/>
  <c r="AM386" i="16"/>
  <c r="AQ385" i="16"/>
  <c r="AP385" i="16"/>
  <c r="AO385" i="16"/>
  <c r="AN385" i="16"/>
  <c r="AM385" i="16"/>
  <c r="AQ384" i="16"/>
  <c r="AP384" i="16"/>
  <c r="AO384" i="16"/>
  <c r="AN384" i="16"/>
  <c r="AM384" i="16"/>
  <c r="AQ383" i="16"/>
  <c r="AP383" i="16"/>
  <c r="AO383" i="16"/>
  <c r="AN383" i="16"/>
  <c r="AM383" i="16"/>
  <c r="AQ382" i="16"/>
  <c r="AP382" i="16"/>
  <c r="AO382" i="16"/>
  <c r="AN382" i="16"/>
  <c r="AM382" i="16"/>
  <c r="AQ381" i="16"/>
  <c r="AP381" i="16"/>
  <c r="AO381" i="16"/>
  <c r="AN381" i="16"/>
  <c r="AM381" i="16"/>
  <c r="AQ380" i="16"/>
  <c r="AP380" i="16"/>
  <c r="AO380" i="16"/>
  <c r="AN380" i="16"/>
  <c r="AM380" i="16"/>
  <c r="AQ379" i="16"/>
  <c r="AP379" i="16"/>
  <c r="AO379" i="16"/>
  <c r="AN379" i="16"/>
  <c r="AM379" i="16"/>
  <c r="AQ378" i="16"/>
  <c r="AP378" i="16"/>
  <c r="AO378" i="16"/>
  <c r="AN378" i="16"/>
  <c r="AM378" i="16"/>
  <c r="AQ377" i="16"/>
  <c r="AP377" i="16"/>
  <c r="AO377" i="16"/>
  <c r="AN377" i="16"/>
  <c r="AM377" i="16"/>
  <c r="AQ376" i="16"/>
  <c r="AP376" i="16"/>
  <c r="AO376" i="16"/>
  <c r="AN376" i="16"/>
  <c r="AM376" i="16"/>
  <c r="AQ375" i="16"/>
  <c r="AP375" i="16"/>
  <c r="AO375" i="16"/>
  <c r="AN375" i="16"/>
  <c r="AM375" i="16"/>
  <c r="AQ374" i="16"/>
  <c r="AP374" i="16"/>
  <c r="AO374" i="16"/>
  <c r="AN374" i="16"/>
  <c r="AM374" i="16"/>
  <c r="AQ373" i="16"/>
  <c r="AP373" i="16"/>
  <c r="AO373" i="16"/>
  <c r="AN373" i="16"/>
  <c r="AM373" i="16"/>
  <c r="AQ372" i="16"/>
  <c r="AP372" i="16"/>
  <c r="AO372" i="16"/>
  <c r="AN372" i="16"/>
  <c r="AM372" i="16"/>
  <c r="AQ371" i="16"/>
  <c r="AP371" i="16"/>
  <c r="AO371" i="16"/>
  <c r="AN371" i="16"/>
  <c r="AM371" i="16"/>
  <c r="AQ370" i="16"/>
  <c r="AP370" i="16"/>
  <c r="AO370" i="16"/>
  <c r="AN370" i="16"/>
  <c r="AM370" i="16"/>
  <c r="AQ369" i="16"/>
  <c r="AP369" i="16"/>
  <c r="AO369" i="16"/>
  <c r="AN369" i="16"/>
  <c r="AM369" i="16"/>
  <c r="AQ368" i="16"/>
  <c r="AP368" i="16"/>
  <c r="AO368" i="16"/>
  <c r="AN368" i="16"/>
  <c r="AM368" i="16"/>
  <c r="AQ367" i="16"/>
  <c r="AP367" i="16"/>
  <c r="AO367" i="16"/>
  <c r="AN367" i="16"/>
  <c r="AM367" i="16"/>
  <c r="AQ366" i="16"/>
  <c r="AP366" i="16"/>
  <c r="AO366" i="16"/>
  <c r="AN366" i="16"/>
  <c r="AM366" i="16"/>
  <c r="AQ365" i="16"/>
  <c r="AP365" i="16"/>
  <c r="AO365" i="16"/>
  <c r="AN365" i="16"/>
  <c r="AM365" i="16"/>
  <c r="AQ364" i="16"/>
  <c r="AP364" i="16"/>
  <c r="AO364" i="16"/>
  <c r="AN364" i="16"/>
  <c r="AM364" i="16"/>
  <c r="AQ363" i="16"/>
  <c r="AP363" i="16"/>
  <c r="AO363" i="16"/>
  <c r="AN363" i="16"/>
  <c r="AM363" i="16"/>
  <c r="AQ362" i="16"/>
  <c r="AP362" i="16"/>
  <c r="AO362" i="16"/>
  <c r="AN362" i="16"/>
  <c r="AM362" i="16"/>
  <c r="AQ361" i="16"/>
  <c r="AP361" i="16"/>
  <c r="AO361" i="16"/>
  <c r="AN361" i="16"/>
  <c r="AM361" i="16"/>
  <c r="AQ360" i="16"/>
  <c r="AP360" i="16"/>
  <c r="AO360" i="16"/>
  <c r="AN360" i="16"/>
  <c r="AM360" i="16"/>
  <c r="AQ359" i="16"/>
  <c r="AP359" i="16"/>
  <c r="AO359" i="16"/>
  <c r="AN359" i="16"/>
  <c r="AM359" i="16"/>
  <c r="AQ358" i="16"/>
  <c r="AP358" i="16"/>
  <c r="AO358" i="16"/>
  <c r="AN358" i="16"/>
  <c r="AM358" i="16"/>
  <c r="AQ357" i="16"/>
  <c r="AP357" i="16"/>
  <c r="AO357" i="16"/>
  <c r="AN357" i="16"/>
  <c r="AM357" i="16"/>
  <c r="AQ356" i="16"/>
  <c r="AP356" i="16"/>
  <c r="AO356" i="16"/>
  <c r="AN356" i="16"/>
  <c r="AM356" i="16"/>
  <c r="AQ355" i="16"/>
  <c r="AP355" i="16"/>
  <c r="AO355" i="16"/>
  <c r="AN355" i="16"/>
  <c r="AM355" i="16"/>
  <c r="AQ354" i="16"/>
  <c r="AP354" i="16"/>
  <c r="AO354" i="16"/>
  <c r="AN354" i="16"/>
  <c r="AM354" i="16"/>
  <c r="AQ353" i="16"/>
  <c r="AP353" i="16"/>
  <c r="AO353" i="16"/>
  <c r="AN353" i="16"/>
  <c r="AM353" i="16"/>
  <c r="AQ352" i="16"/>
  <c r="AP352" i="16"/>
  <c r="AO352" i="16"/>
  <c r="AN352" i="16"/>
  <c r="AM352" i="16"/>
  <c r="AQ351" i="16"/>
  <c r="AP351" i="16"/>
  <c r="AO351" i="16"/>
  <c r="AN351" i="16"/>
  <c r="AM351" i="16"/>
  <c r="AQ350" i="16"/>
  <c r="AP350" i="16"/>
  <c r="AO350" i="16"/>
  <c r="AN350" i="16"/>
  <c r="AM350" i="16"/>
  <c r="AQ349" i="16"/>
  <c r="AP349" i="16"/>
  <c r="AO349" i="16"/>
  <c r="AN349" i="16"/>
  <c r="AM349" i="16"/>
  <c r="AQ348" i="16"/>
  <c r="AP348" i="16"/>
  <c r="AO348" i="16"/>
  <c r="AN348" i="16"/>
  <c r="AM348" i="16"/>
  <c r="AQ347" i="16"/>
  <c r="AP347" i="16"/>
  <c r="AO347" i="16"/>
  <c r="AN347" i="16"/>
  <c r="AM347" i="16"/>
  <c r="AQ346" i="16"/>
  <c r="AP346" i="16"/>
  <c r="AO346" i="16"/>
  <c r="AN346" i="16"/>
  <c r="AM346" i="16"/>
  <c r="AQ345" i="16"/>
  <c r="AP345" i="16"/>
  <c r="AO345" i="16"/>
  <c r="AN345" i="16"/>
  <c r="AM345" i="16"/>
  <c r="AQ344" i="16"/>
  <c r="AP344" i="16"/>
  <c r="AO344" i="16"/>
  <c r="AN344" i="16"/>
  <c r="AM344" i="16"/>
  <c r="AQ343" i="16"/>
  <c r="AP343" i="16"/>
  <c r="AO343" i="16"/>
  <c r="AN343" i="16"/>
  <c r="AM343" i="16"/>
  <c r="AQ342" i="16"/>
  <c r="AP342" i="16"/>
  <c r="AO342" i="16"/>
  <c r="AN342" i="16"/>
  <c r="AM342" i="16"/>
  <c r="AQ341" i="16"/>
  <c r="AP341" i="16"/>
  <c r="AO341" i="16"/>
  <c r="AN341" i="16"/>
  <c r="AM341" i="16"/>
  <c r="AQ340" i="16"/>
  <c r="AP340" i="16"/>
  <c r="AO340" i="16"/>
  <c r="AN340" i="16"/>
  <c r="AM340" i="16"/>
  <c r="AQ339" i="16"/>
  <c r="AP339" i="16"/>
  <c r="AO339" i="16"/>
  <c r="AN339" i="16"/>
  <c r="AM339" i="16"/>
  <c r="AQ338" i="16"/>
  <c r="AP338" i="16"/>
  <c r="AO338" i="16"/>
  <c r="AN338" i="16"/>
  <c r="AM338" i="16"/>
  <c r="AQ337" i="16"/>
  <c r="AP337" i="16"/>
  <c r="AO337" i="16"/>
  <c r="AN337" i="16"/>
  <c r="AM337" i="16"/>
  <c r="AQ336" i="16"/>
  <c r="AP336" i="16"/>
  <c r="AO336" i="16"/>
  <c r="AN336" i="16"/>
  <c r="AM336" i="16"/>
  <c r="AQ335" i="16"/>
  <c r="AP335" i="16"/>
  <c r="AO335" i="16"/>
  <c r="AN335" i="16"/>
  <c r="AM335" i="16"/>
  <c r="AQ334" i="16"/>
  <c r="AP334" i="16"/>
  <c r="AO334" i="16"/>
  <c r="AN334" i="16"/>
  <c r="AM334" i="16"/>
  <c r="AQ333" i="16"/>
  <c r="AP333" i="16"/>
  <c r="AO333" i="16"/>
  <c r="AN333" i="16"/>
  <c r="AM333" i="16"/>
  <c r="AQ332" i="16"/>
  <c r="AP332" i="16"/>
  <c r="AO332" i="16"/>
  <c r="AN332" i="16"/>
  <c r="AM332" i="16"/>
  <c r="AQ331" i="16"/>
  <c r="AP331" i="16"/>
  <c r="AO331" i="16"/>
  <c r="AN331" i="16"/>
  <c r="AM331" i="16"/>
  <c r="AQ330" i="16"/>
  <c r="AP330" i="16"/>
  <c r="AO330" i="16"/>
  <c r="AN330" i="16"/>
  <c r="AM330" i="16"/>
  <c r="AQ329" i="16"/>
  <c r="AP329" i="16"/>
  <c r="AO329" i="16"/>
  <c r="AN329" i="16"/>
  <c r="AM329" i="16"/>
  <c r="AQ328" i="16"/>
  <c r="AP328" i="16"/>
  <c r="AO328" i="16"/>
  <c r="AN328" i="16"/>
  <c r="AM328" i="16"/>
  <c r="AQ327" i="16"/>
  <c r="AP327" i="16"/>
  <c r="AO327" i="16"/>
  <c r="AN327" i="16"/>
  <c r="AM327" i="16"/>
  <c r="AQ326" i="16"/>
  <c r="AP326" i="16"/>
  <c r="AO326" i="16"/>
  <c r="AN326" i="16"/>
  <c r="AM326" i="16"/>
  <c r="AQ325" i="16"/>
  <c r="AP325" i="16"/>
  <c r="AO325" i="16"/>
  <c r="AN325" i="16"/>
  <c r="AM325" i="16"/>
  <c r="AQ324" i="16"/>
  <c r="AP324" i="16"/>
  <c r="AO324" i="16"/>
  <c r="AN324" i="16"/>
  <c r="AM324" i="16"/>
  <c r="AQ323" i="16"/>
  <c r="AP323" i="16"/>
  <c r="AO323" i="16"/>
  <c r="AN323" i="16"/>
  <c r="AM323" i="16"/>
  <c r="AQ322" i="16"/>
  <c r="AP322" i="16"/>
  <c r="AO322" i="16"/>
  <c r="AN322" i="16"/>
  <c r="AM322" i="16"/>
  <c r="AQ321" i="16"/>
  <c r="AP321" i="16"/>
  <c r="AO321" i="16"/>
  <c r="AN321" i="16"/>
  <c r="AM321" i="16"/>
  <c r="AQ320" i="16"/>
  <c r="AP320" i="16"/>
  <c r="AO320" i="16"/>
  <c r="AN320" i="16"/>
  <c r="AM320" i="16"/>
  <c r="AQ319" i="16"/>
  <c r="AP319" i="16"/>
  <c r="AO319" i="16"/>
  <c r="AN319" i="16"/>
  <c r="AM319" i="16"/>
  <c r="AQ318" i="16"/>
  <c r="AP318" i="16"/>
  <c r="AO318" i="16"/>
  <c r="AN318" i="16"/>
  <c r="AM318" i="16"/>
  <c r="AQ317" i="16"/>
  <c r="AP317" i="16"/>
  <c r="AO317" i="16"/>
  <c r="AN317" i="16"/>
  <c r="AM317" i="16"/>
  <c r="AQ316" i="16"/>
  <c r="AP316" i="16"/>
  <c r="AO316" i="16"/>
  <c r="AN316" i="16"/>
  <c r="AM316" i="16"/>
  <c r="AQ315" i="16"/>
  <c r="AP315" i="16"/>
  <c r="AO315" i="16"/>
  <c r="AN315" i="16"/>
  <c r="AM315" i="16"/>
  <c r="AQ314" i="16"/>
  <c r="AP314" i="16"/>
  <c r="AO314" i="16"/>
  <c r="AN314" i="16"/>
  <c r="AM314" i="16"/>
  <c r="AQ313" i="16"/>
  <c r="AP313" i="16"/>
  <c r="AO313" i="16"/>
  <c r="AN313" i="16"/>
  <c r="AM313" i="16"/>
  <c r="AQ312" i="16"/>
  <c r="AP312" i="16"/>
  <c r="AO312" i="16"/>
  <c r="AN312" i="16"/>
  <c r="AM312" i="16"/>
  <c r="AQ311" i="16"/>
  <c r="AP311" i="16"/>
  <c r="AO311" i="16"/>
  <c r="AN311" i="16"/>
  <c r="AM311" i="16"/>
  <c r="AQ310" i="16"/>
  <c r="AP310" i="16"/>
  <c r="AO310" i="16"/>
  <c r="AN310" i="16"/>
  <c r="AM310" i="16"/>
  <c r="AQ309" i="16"/>
  <c r="AP309" i="16"/>
  <c r="AO309" i="16"/>
  <c r="AN309" i="16"/>
  <c r="AM309" i="16"/>
  <c r="AQ308" i="16"/>
  <c r="AP308" i="16"/>
  <c r="AO308" i="16"/>
  <c r="AN308" i="16"/>
  <c r="AM308" i="16"/>
  <c r="AQ307" i="16"/>
  <c r="AP307" i="16"/>
  <c r="AO307" i="16"/>
  <c r="AN307" i="16"/>
  <c r="AM307" i="16"/>
  <c r="AQ306" i="16"/>
  <c r="AP306" i="16"/>
  <c r="AO306" i="16"/>
  <c r="AN306" i="16"/>
  <c r="AM306" i="16"/>
  <c r="AQ305" i="16"/>
  <c r="AP305" i="16"/>
  <c r="AO305" i="16"/>
  <c r="AN305" i="16"/>
  <c r="AM305" i="16"/>
  <c r="AQ304" i="16"/>
  <c r="AP304" i="16"/>
  <c r="AO304" i="16"/>
  <c r="AN304" i="16"/>
  <c r="AM304" i="16"/>
  <c r="AQ303" i="16"/>
  <c r="AP303" i="16"/>
  <c r="AO303" i="16"/>
  <c r="AN303" i="16"/>
  <c r="AM303" i="16"/>
  <c r="AQ302" i="16"/>
  <c r="AP302" i="16"/>
  <c r="AO302" i="16"/>
  <c r="AN302" i="16"/>
  <c r="AM302" i="16"/>
  <c r="AQ301" i="16"/>
  <c r="AP301" i="16"/>
  <c r="AO301" i="16"/>
  <c r="AN301" i="16"/>
  <c r="AM301" i="16"/>
  <c r="AQ300" i="16"/>
  <c r="AP300" i="16"/>
  <c r="AO300" i="16"/>
  <c r="AN300" i="16"/>
  <c r="AM300" i="16"/>
  <c r="AQ299" i="16"/>
  <c r="AP299" i="16"/>
  <c r="AO299" i="16"/>
  <c r="AN299" i="16"/>
  <c r="AM299" i="16"/>
  <c r="AQ298" i="16"/>
  <c r="AP298" i="16"/>
  <c r="AO298" i="16"/>
  <c r="AN298" i="16"/>
  <c r="AM298" i="16"/>
  <c r="AQ297" i="16"/>
  <c r="AP297" i="16"/>
  <c r="AO297" i="16"/>
  <c r="AN297" i="16"/>
  <c r="AM297" i="16"/>
  <c r="AQ296" i="16"/>
  <c r="AP296" i="16"/>
  <c r="AO296" i="16"/>
  <c r="AN296" i="16"/>
  <c r="AM296" i="16"/>
  <c r="AQ295" i="16"/>
  <c r="AP295" i="16"/>
  <c r="AO295" i="16"/>
  <c r="AN295" i="16"/>
  <c r="AM295" i="16"/>
  <c r="AQ294" i="16"/>
  <c r="AP294" i="16"/>
  <c r="AO294" i="16"/>
  <c r="AN294" i="16"/>
  <c r="AM294" i="16"/>
  <c r="AQ293" i="16"/>
  <c r="AP293" i="16"/>
  <c r="AO293" i="16"/>
  <c r="AN293" i="16"/>
  <c r="AM293" i="16"/>
  <c r="AQ292" i="16"/>
  <c r="AP292" i="16"/>
  <c r="AO292" i="16"/>
  <c r="AN292" i="16"/>
  <c r="AM292" i="16"/>
  <c r="AQ291" i="16"/>
  <c r="AP291" i="16"/>
  <c r="AO291" i="16"/>
  <c r="AN291" i="16"/>
  <c r="AM291" i="16"/>
  <c r="AQ290" i="16"/>
  <c r="AP290" i="16"/>
  <c r="AO290" i="16"/>
  <c r="AN290" i="16"/>
  <c r="AM290" i="16"/>
  <c r="AQ289" i="16"/>
  <c r="AP289" i="16"/>
  <c r="AO289" i="16"/>
  <c r="AN289" i="16"/>
  <c r="AM289" i="16"/>
  <c r="AQ288" i="16"/>
  <c r="AP288" i="16"/>
  <c r="AO288" i="16"/>
  <c r="AN288" i="16"/>
  <c r="AM288" i="16"/>
  <c r="AQ287" i="16"/>
  <c r="AP287" i="16"/>
  <c r="AO287" i="16"/>
  <c r="AN287" i="16"/>
  <c r="AM287" i="16"/>
  <c r="AQ286" i="16"/>
  <c r="AP286" i="16"/>
  <c r="AO286" i="16"/>
  <c r="AN286" i="16"/>
  <c r="AM286" i="16"/>
  <c r="AQ285" i="16"/>
  <c r="AP285" i="16"/>
  <c r="AO285" i="16"/>
  <c r="AN285" i="16"/>
  <c r="AM285" i="16"/>
  <c r="AQ284" i="16"/>
  <c r="AP284" i="16"/>
  <c r="AO284" i="16"/>
  <c r="AN284" i="16"/>
  <c r="AM284" i="16"/>
  <c r="AQ283" i="16"/>
  <c r="AP283" i="16"/>
  <c r="AO283" i="16"/>
  <c r="AN283" i="16"/>
  <c r="AM283" i="16"/>
  <c r="AQ282" i="16"/>
  <c r="AP282" i="16"/>
  <c r="AO282" i="16"/>
  <c r="AN282" i="16"/>
  <c r="AM282" i="16"/>
  <c r="AQ281" i="16"/>
  <c r="AP281" i="16"/>
  <c r="AO281" i="16"/>
  <c r="AN281" i="16"/>
  <c r="AM281" i="16"/>
  <c r="AQ280" i="16"/>
  <c r="AP280" i="16"/>
  <c r="AO280" i="16"/>
  <c r="AN280" i="16"/>
  <c r="AM280" i="16"/>
  <c r="AQ279" i="16"/>
  <c r="AP279" i="16"/>
  <c r="AO279" i="16"/>
  <c r="AN279" i="16"/>
  <c r="AM279" i="16"/>
  <c r="AQ278" i="16"/>
  <c r="AP278" i="16"/>
  <c r="AO278" i="16"/>
  <c r="AN278" i="16"/>
  <c r="AM278" i="16"/>
  <c r="AQ277" i="16"/>
  <c r="AP277" i="16"/>
  <c r="AO277" i="16"/>
  <c r="AN277" i="16"/>
  <c r="AM277" i="16"/>
  <c r="AQ276" i="16"/>
  <c r="AP276" i="16"/>
  <c r="AO276" i="16"/>
  <c r="AN276" i="16"/>
  <c r="AM276" i="16"/>
  <c r="AQ275" i="16"/>
  <c r="AP275" i="16"/>
  <c r="AO275" i="16"/>
  <c r="AN275" i="16"/>
  <c r="AM275" i="16"/>
  <c r="AQ274" i="16"/>
  <c r="AP274" i="16"/>
  <c r="AO274" i="16"/>
  <c r="AN274" i="16"/>
  <c r="AM274" i="16"/>
  <c r="AQ273" i="16"/>
  <c r="AP273" i="16"/>
  <c r="AO273" i="16"/>
  <c r="AN273" i="16"/>
  <c r="AM273" i="16"/>
  <c r="AQ272" i="16"/>
  <c r="AP272" i="16"/>
  <c r="AO272" i="16"/>
  <c r="AN272" i="16"/>
  <c r="AM272" i="16"/>
  <c r="AQ271" i="16"/>
  <c r="AP271" i="16"/>
  <c r="AO271" i="16"/>
  <c r="AN271" i="16"/>
  <c r="AM271" i="16"/>
  <c r="AQ270" i="16"/>
  <c r="AP270" i="16"/>
  <c r="AO270" i="16"/>
  <c r="AN270" i="16"/>
  <c r="AM270" i="16"/>
  <c r="AQ269" i="16"/>
  <c r="AP269" i="16"/>
  <c r="AO269" i="16"/>
  <c r="AN269" i="16"/>
  <c r="AM269" i="16"/>
  <c r="AQ268" i="16"/>
  <c r="AP268" i="16"/>
  <c r="AO268" i="16"/>
  <c r="AN268" i="16"/>
  <c r="AM268" i="16"/>
  <c r="AQ267" i="16"/>
  <c r="AP267" i="16"/>
  <c r="AO267" i="16"/>
  <c r="AN267" i="16"/>
  <c r="AM267" i="16"/>
  <c r="AQ266" i="16"/>
  <c r="AP266" i="16"/>
  <c r="AO266" i="16"/>
  <c r="AN266" i="16"/>
  <c r="AM266" i="16"/>
  <c r="AQ265" i="16"/>
  <c r="AP265" i="16"/>
  <c r="AO265" i="16"/>
  <c r="AN265" i="16"/>
  <c r="AM265" i="16"/>
  <c r="AQ264" i="16"/>
  <c r="AP264" i="16"/>
  <c r="AO264" i="16"/>
  <c r="AN264" i="16"/>
  <c r="AM264" i="16"/>
  <c r="AQ263" i="16"/>
  <c r="AP263" i="16"/>
  <c r="AO263" i="16"/>
  <c r="AN263" i="16"/>
  <c r="AM263" i="16"/>
  <c r="AQ262" i="16"/>
  <c r="AP262" i="16"/>
  <c r="AO262" i="16"/>
  <c r="AN262" i="16"/>
  <c r="AM262" i="16"/>
  <c r="AQ261" i="16"/>
  <c r="AP261" i="16"/>
  <c r="AO261" i="16"/>
  <c r="AN261" i="16"/>
  <c r="AM261" i="16"/>
  <c r="AQ260" i="16"/>
  <c r="AP260" i="16"/>
  <c r="AO260" i="16"/>
  <c r="AN260" i="16"/>
  <c r="AM260" i="16"/>
  <c r="AQ259" i="16"/>
  <c r="AP259" i="16"/>
  <c r="AO259" i="16"/>
  <c r="AN259" i="16"/>
  <c r="AM259" i="16"/>
  <c r="AQ258" i="16"/>
  <c r="AP258" i="16"/>
  <c r="AO258" i="16"/>
  <c r="AN258" i="16"/>
  <c r="AM258" i="16"/>
  <c r="AQ257" i="16"/>
  <c r="AP257" i="16"/>
  <c r="AO257" i="16"/>
  <c r="AN257" i="16"/>
  <c r="AM257" i="16"/>
  <c r="AQ256" i="16"/>
  <c r="AP256" i="16"/>
  <c r="AO256" i="16"/>
  <c r="AN256" i="16"/>
  <c r="AM256" i="16"/>
  <c r="AQ255" i="16"/>
  <c r="AP255" i="16"/>
  <c r="AO255" i="16"/>
  <c r="AN255" i="16"/>
  <c r="AM255" i="16"/>
  <c r="AQ254" i="16"/>
  <c r="AP254" i="16"/>
  <c r="AO254" i="16"/>
  <c r="AN254" i="16"/>
  <c r="AM254" i="16"/>
  <c r="AQ253" i="16"/>
  <c r="AP253" i="16"/>
  <c r="AO253" i="16"/>
  <c r="AN253" i="16"/>
  <c r="AM253" i="16"/>
  <c r="AQ252" i="16"/>
  <c r="AP252" i="16"/>
  <c r="AO252" i="16"/>
  <c r="AN252" i="16"/>
  <c r="AM252" i="16"/>
  <c r="AQ251" i="16"/>
  <c r="AP251" i="16"/>
  <c r="AO251" i="16"/>
  <c r="AN251" i="16"/>
  <c r="AM251" i="16"/>
  <c r="AQ250" i="16"/>
  <c r="AP250" i="16"/>
  <c r="AO250" i="16"/>
  <c r="AN250" i="16"/>
  <c r="AM250" i="16"/>
  <c r="AQ249" i="16"/>
  <c r="AP249" i="16"/>
  <c r="AO249" i="16"/>
  <c r="AN249" i="16"/>
  <c r="AM249" i="16"/>
  <c r="AQ248" i="16"/>
  <c r="AP248" i="16"/>
  <c r="AO248" i="16"/>
  <c r="AN248" i="16"/>
  <c r="AM248" i="16"/>
  <c r="AQ247" i="16"/>
  <c r="AP247" i="16"/>
  <c r="AO247" i="16"/>
  <c r="AN247" i="16"/>
  <c r="AM247" i="16"/>
  <c r="AQ246" i="16"/>
  <c r="AP246" i="16"/>
  <c r="AO246" i="16"/>
  <c r="AN246" i="16"/>
  <c r="AM246" i="16"/>
  <c r="AQ245" i="16"/>
  <c r="AP245" i="16"/>
  <c r="AO245" i="16"/>
  <c r="AN245" i="16"/>
  <c r="AM245" i="16"/>
  <c r="AQ244" i="16"/>
  <c r="AP244" i="16"/>
  <c r="AO244" i="16"/>
  <c r="AN244" i="16"/>
  <c r="AM244" i="16"/>
  <c r="AQ243" i="16"/>
  <c r="AP243" i="16"/>
  <c r="AO243" i="16"/>
  <c r="AN243" i="16"/>
  <c r="AM243" i="16"/>
  <c r="AQ242" i="16"/>
  <c r="AP242" i="16"/>
  <c r="AO242" i="16"/>
  <c r="AN242" i="16"/>
  <c r="AM242" i="16"/>
  <c r="AQ241" i="16"/>
  <c r="AP241" i="16"/>
  <c r="AO241" i="16"/>
  <c r="AN241" i="16"/>
  <c r="AM241" i="16"/>
  <c r="AQ240" i="16"/>
  <c r="AP240" i="16"/>
  <c r="AO240" i="16"/>
  <c r="AN240" i="16"/>
  <c r="AM240" i="16"/>
  <c r="AQ239" i="16"/>
  <c r="AP239" i="16"/>
  <c r="AO239" i="16"/>
  <c r="AN239" i="16"/>
  <c r="AM239" i="16"/>
  <c r="AQ238" i="16"/>
  <c r="AP238" i="16"/>
  <c r="AO238" i="16"/>
  <c r="AN238" i="16"/>
  <c r="AM238" i="16"/>
  <c r="AQ237" i="16"/>
  <c r="AP237" i="16"/>
  <c r="AO237" i="16"/>
  <c r="AN237" i="16"/>
  <c r="AM237" i="16"/>
  <c r="AQ236" i="16"/>
  <c r="AP236" i="16"/>
  <c r="AO236" i="16"/>
  <c r="AN236" i="16"/>
  <c r="AM236" i="16"/>
  <c r="AQ235" i="16"/>
  <c r="AP235" i="16"/>
  <c r="AO235" i="16"/>
  <c r="AN235" i="16"/>
  <c r="AM235" i="16"/>
  <c r="AQ234" i="16"/>
  <c r="AP234" i="16"/>
  <c r="AO234" i="16"/>
  <c r="AN234" i="16"/>
  <c r="AM234" i="16"/>
  <c r="AQ233" i="16"/>
  <c r="AP233" i="16"/>
  <c r="AO233" i="16"/>
  <c r="AN233" i="16"/>
  <c r="AM233" i="16"/>
  <c r="AQ232" i="16"/>
  <c r="AP232" i="16"/>
  <c r="AO232" i="16"/>
  <c r="AN232" i="16"/>
  <c r="AM232" i="16"/>
  <c r="AQ231" i="16"/>
  <c r="AP231" i="16"/>
  <c r="AO231" i="16"/>
  <c r="AN231" i="16"/>
  <c r="AM231" i="16"/>
  <c r="AQ230" i="16"/>
  <c r="AP230" i="16"/>
  <c r="AO230" i="16"/>
  <c r="AN230" i="16"/>
  <c r="AM230" i="16"/>
  <c r="AQ229" i="16"/>
  <c r="AP229" i="16"/>
  <c r="AO229" i="16"/>
  <c r="AN229" i="16"/>
  <c r="AM229" i="16"/>
  <c r="AQ228" i="16"/>
  <c r="AP228" i="16"/>
  <c r="AO228" i="16"/>
  <c r="AN228" i="16"/>
  <c r="AM228" i="16"/>
  <c r="AQ227" i="16"/>
  <c r="AP227" i="16"/>
  <c r="AO227" i="16"/>
  <c r="AN227" i="16"/>
  <c r="AM227" i="16"/>
  <c r="AQ226" i="16"/>
  <c r="AP226" i="16"/>
  <c r="AO226" i="16"/>
  <c r="AN226" i="16"/>
  <c r="AM226" i="16"/>
  <c r="AQ225" i="16"/>
  <c r="AP225" i="16"/>
  <c r="AO225" i="16"/>
  <c r="AN225" i="16"/>
  <c r="AM225" i="16"/>
  <c r="AQ224" i="16"/>
  <c r="AP224" i="16"/>
  <c r="AO224" i="16"/>
  <c r="AN224" i="16"/>
  <c r="AM224" i="16"/>
  <c r="AQ223" i="16"/>
  <c r="AP223" i="16"/>
  <c r="AO223" i="16"/>
  <c r="AN223" i="16"/>
  <c r="AM223" i="16"/>
  <c r="AQ222" i="16"/>
  <c r="AP222" i="16"/>
  <c r="AO222" i="16"/>
  <c r="AN222" i="16"/>
  <c r="AM222" i="16"/>
  <c r="AQ221" i="16"/>
  <c r="AP221" i="16"/>
  <c r="AO221" i="16"/>
  <c r="AN221" i="16"/>
  <c r="AM221" i="16"/>
  <c r="AQ220" i="16"/>
  <c r="AP220" i="16"/>
  <c r="AO220" i="16"/>
  <c r="AN220" i="16"/>
  <c r="AM220" i="16"/>
  <c r="AQ219" i="16"/>
  <c r="AP219" i="16"/>
  <c r="AO219" i="16"/>
  <c r="AN219" i="16"/>
  <c r="AM219" i="16"/>
  <c r="AQ218" i="16"/>
  <c r="AP218" i="16"/>
  <c r="AO218" i="16"/>
  <c r="AN218" i="16"/>
  <c r="AM218" i="16"/>
  <c r="AQ217" i="16"/>
  <c r="AP217" i="16"/>
  <c r="AO217" i="16"/>
  <c r="AN217" i="16"/>
  <c r="AM217" i="16"/>
  <c r="AQ216" i="16"/>
  <c r="AP216" i="16"/>
  <c r="AO216" i="16"/>
  <c r="AN216" i="16"/>
  <c r="AM216" i="16"/>
  <c r="AQ215" i="16"/>
  <c r="AP215" i="16"/>
  <c r="AO215" i="16"/>
  <c r="AN215" i="16"/>
  <c r="AM215" i="16"/>
  <c r="AQ214" i="16"/>
  <c r="AP214" i="16"/>
  <c r="AO214" i="16"/>
  <c r="AN214" i="16"/>
  <c r="AM214" i="16"/>
  <c r="AQ213" i="16"/>
  <c r="AP213" i="16"/>
  <c r="AO213" i="16"/>
  <c r="AN213" i="16"/>
  <c r="AM213" i="16"/>
  <c r="AQ212" i="16"/>
  <c r="AP212" i="16"/>
  <c r="AO212" i="16"/>
  <c r="AN212" i="16"/>
  <c r="AM212" i="16"/>
  <c r="AQ211" i="16"/>
  <c r="AP211" i="16"/>
  <c r="AO211" i="16"/>
  <c r="AN211" i="16"/>
  <c r="AM211" i="16"/>
  <c r="AQ210" i="16"/>
  <c r="AP210" i="16"/>
  <c r="AO210" i="16"/>
  <c r="AN210" i="16"/>
  <c r="AM210" i="16"/>
  <c r="AQ209" i="16"/>
  <c r="AP209" i="16"/>
  <c r="AO209" i="16"/>
  <c r="AN209" i="16"/>
  <c r="AM209" i="16"/>
  <c r="AQ208" i="16"/>
  <c r="AP208" i="16"/>
  <c r="AO208" i="16"/>
  <c r="AN208" i="16"/>
  <c r="AM208" i="16"/>
  <c r="AQ207" i="16"/>
  <c r="AP207" i="16"/>
  <c r="AO207" i="16"/>
  <c r="AN207" i="16"/>
  <c r="AM207" i="16"/>
  <c r="AQ206" i="16"/>
  <c r="AP206" i="16"/>
  <c r="AO206" i="16"/>
  <c r="AN206" i="16"/>
  <c r="AM206" i="16"/>
  <c r="AQ205" i="16"/>
  <c r="AP205" i="16"/>
  <c r="AO205" i="16"/>
  <c r="AN205" i="16"/>
  <c r="AM205" i="16"/>
  <c r="AQ204" i="16"/>
  <c r="AP204" i="16"/>
  <c r="AO204" i="16"/>
  <c r="AN204" i="16"/>
  <c r="AM204" i="16"/>
  <c r="AQ203" i="16"/>
  <c r="AP203" i="16"/>
  <c r="AO203" i="16"/>
  <c r="AN203" i="16"/>
  <c r="AM203" i="16"/>
  <c r="AQ202" i="16"/>
  <c r="AP202" i="16"/>
  <c r="AO202" i="16"/>
  <c r="AN202" i="16"/>
  <c r="AM202" i="16"/>
  <c r="AQ201" i="16"/>
  <c r="AP201" i="16"/>
  <c r="AO201" i="16"/>
  <c r="AN201" i="16"/>
  <c r="AM201" i="16"/>
  <c r="AQ200" i="16"/>
  <c r="AP200" i="16"/>
  <c r="AO200" i="16"/>
  <c r="AN200" i="16"/>
  <c r="AM200" i="16"/>
  <c r="AQ199" i="16"/>
  <c r="AP199" i="16"/>
  <c r="AO199" i="16"/>
  <c r="AN199" i="16"/>
  <c r="AM199" i="16"/>
  <c r="AQ198" i="16"/>
  <c r="AP198" i="16"/>
  <c r="AO198" i="16"/>
  <c r="AN198" i="16"/>
  <c r="AM198" i="16"/>
  <c r="AQ197" i="16"/>
  <c r="AP197" i="16"/>
  <c r="AO197" i="16"/>
  <c r="AN197" i="16"/>
  <c r="AM197" i="16"/>
  <c r="AQ196" i="16"/>
  <c r="AP196" i="16"/>
  <c r="AO196" i="16"/>
  <c r="AN196" i="16"/>
  <c r="AM196" i="16"/>
  <c r="AQ195" i="16"/>
  <c r="AP195" i="16"/>
  <c r="AO195" i="16"/>
  <c r="AN195" i="16"/>
  <c r="AM195" i="16"/>
  <c r="AQ194" i="16"/>
  <c r="AP194" i="16"/>
  <c r="AO194" i="16"/>
  <c r="AN194" i="16"/>
  <c r="AM194" i="16"/>
  <c r="AQ193" i="16"/>
  <c r="AP193" i="16"/>
  <c r="AO193" i="16"/>
  <c r="AN193" i="16"/>
  <c r="AM193" i="16"/>
  <c r="AQ192" i="16"/>
  <c r="AP192" i="16"/>
  <c r="AO192" i="16"/>
  <c r="AN192" i="16"/>
  <c r="AM192" i="16"/>
  <c r="AQ191" i="16"/>
  <c r="AP191" i="16"/>
  <c r="AO191" i="16"/>
  <c r="AN191" i="16"/>
  <c r="AM191" i="16"/>
  <c r="AQ190" i="16"/>
  <c r="AP190" i="16"/>
  <c r="AO190" i="16"/>
  <c r="AN190" i="16"/>
  <c r="AM190" i="16"/>
  <c r="AQ189" i="16"/>
  <c r="AP189" i="16"/>
  <c r="AO189" i="16"/>
  <c r="AN189" i="16"/>
  <c r="AM189" i="16"/>
  <c r="AQ188" i="16"/>
  <c r="AP188" i="16"/>
  <c r="AO188" i="16"/>
  <c r="AN188" i="16"/>
  <c r="AM188" i="16"/>
  <c r="AQ187" i="16"/>
  <c r="AP187" i="16"/>
  <c r="AO187" i="16"/>
  <c r="AN187" i="16"/>
  <c r="AM187" i="16"/>
  <c r="AQ186" i="16"/>
  <c r="AP186" i="16"/>
  <c r="AO186" i="16"/>
  <c r="AN186" i="16"/>
  <c r="AM186" i="16"/>
  <c r="AQ185" i="16"/>
  <c r="AP185" i="16"/>
  <c r="AO185" i="16"/>
  <c r="AN185" i="16"/>
  <c r="AM185" i="16"/>
  <c r="AQ184" i="16"/>
  <c r="AP184" i="16"/>
  <c r="AO184" i="16"/>
  <c r="AN184" i="16"/>
  <c r="AM184" i="16"/>
  <c r="AQ183" i="16"/>
  <c r="AP183" i="16"/>
  <c r="AO183" i="16"/>
  <c r="AN183" i="16"/>
  <c r="AM183" i="16"/>
  <c r="AQ182" i="16"/>
  <c r="AP182" i="16"/>
  <c r="AO182" i="16"/>
  <c r="AN182" i="16"/>
  <c r="AM182" i="16"/>
  <c r="AQ181" i="16"/>
  <c r="AP181" i="16"/>
  <c r="AO181" i="16"/>
  <c r="AN181" i="16"/>
  <c r="AM181" i="16"/>
  <c r="AQ180" i="16"/>
  <c r="AP180" i="16"/>
  <c r="AO180" i="16"/>
  <c r="AN180" i="16"/>
  <c r="AM180" i="16"/>
  <c r="AQ179" i="16"/>
  <c r="AP179" i="16"/>
  <c r="AO179" i="16"/>
  <c r="AN179" i="16"/>
  <c r="AM179" i="16"/>
  <c r="AQ178" i="16"/>
  <c r="AP178" i="16"/>
  <c r="AO178" i="16"/>
  <c r="AN178" i="16"/>
  <c r="AM178" i="16"/>
  <c r="AQ177" i="16"/>
  <c r="AP177" i="16"/>
  <c r="AO177" i="16"/>
  <c r="AN177" i="16"/>
  <c r="AM177" i="16"/>
  <c r="AQ176" i="16"/>
  <c r="AP176" i="16"/>
  <c r="AO176" i="16"/>
  <c r="AN176" i="16"/>
  <c r="AM176" i="16"/>
  <c r="AQ175" i="16"/>
  <c r="AP175" i="16"/>
  <c r="AO175" i="16"/>
  <c r="AN175" i="16"/>
  <c r="AM175" i="16"/>
  <c r="AQ174" i="16"/>
  <c r="AP174" i="16"/>
  <c r="AO174" i="16"/>
  <c r="AN174" i="16"/>
  <c r="AM174" i="16"/>
  <c r="AQ173" i="16"/>
  <c r="AP173" i="16"/>
  <c r="AO173" i="16"/>
  <c r="AN173" i="16"/>
  <c r="AM173" i="16"/>
  <c r="AQ172" i="16"/>
  <c r="AP172" i="16"/>
  <c r="AO172" i="16"/>
  <c r="AN172" i="16"/>
  <c r="AM172" i="16"/>
  <c r="AQ171" i="16"/>
  <c r="AP171" i="16"/>
  <c r="AO171" i="16"/>
  <c r="AN171" i="16"/>
  <c r="AM171" i="16"/>
  <c r="AQ170" i="16"/>
  <c r="AP170" i="16"/>
  <c r="AO170" i="16"/>
  <c r="AN170" i="16"/>
  <c r="AM170" i="16"/>
  <c r="AQ169" i="16"/>
  <c r="AP169" i="16"/>
  <c r="AO169" i="16"/>
  <c r="AN169" i="16"/>
  <c r="AM169" i="16"/>
  <c r="AQ168" i="16"/>
  <c r="AP168" i="16"/>
  <c r="AO168" i="16"/>
  <c r="AN168" i="16"/>
  <c r="AM168" i="16"/>
  <c r="AQ167" i="16"/>
  <c r="AP167" i="16"/>
  <c r="AO167" i="16"/>
  <c r="AN167" i="16"/>
  <c r="AM167" i="16"/>
  <c r="AQ166" i="16"/>
  <c r="AP166" i="16"/>
  <c r="AO166" i="16"/>
  <c r="AN166" i="16"/>
  <c r="AM166" i="16"/>
  <c r="AQ165" i="16"/>
  <c r="AP165" i="16"/>
  <c r="AO165" i="16"/>
  <c r="AN165" i="16"/>
  <c r="AM165" i="16"/>
  <c r="AQ164" i="16"/>
  <c r="AP164" i="16"/>
  <c r="AO164" i="16"/>
  <c r="AN164" i="16"/>
  <c r="AM164" i="16"/>
  <c r="AQ163" i="16"/>
  <c r="AP163" i="16"/>
  <c r="AO163" i="16"/>
  <c r="AN163" i="16"/>
  <c r="AM163" i="16"/>
  <c r="AQ162" i="16"/>
  <c r="AP162" i="16"/>
  <c r="AO162" i="16"/>
  <c r="AN162" i="16"/>
  <c r="AM162" i="16"/>
  <c r="AQ161" i="16"/>
  <c r="AP161" i="16"/>
  <c r="AO161" i="16"/>
  <c r="AN161" i="16"/>
  <c r="AM161" i="16"/>
  <c r="AQ160" i="16"/>
  <c r="AP160" i="16"/>
  <c r="AO160" i="16"/>
  <c r="AN160" i="16"/>
  <c r="AM160" i="16"/>
  <c r="AQ159" i="16"/>
  <c r="AP159" i="16"/>
  <c r="AO159" i="16"/>
  <c r="AN159" i="16"/>
  <c r="AM159" i="16"/>
  <c r="AQ158" i="16"/>
  <c r="AP158" i="16"/>
  <c r="AO158" i="16"/>
  <c r="AN158" i="16"/>
  <c r="AM158" i="16"/>
  <c r="AQ157" i="16"/>
  <c r="AP157" i="16"/>
  <c r="AO157" i="16"/>
  <c r="AN157" i="16"/>
  <c r="AM157" i="16"/>
  <c r="AQ156" i="16"/>
  <c r="AP156" i="16"/>
  <c r="AO156" i="16"/>
  <c r="AN156" i="16"/>
  <c r="AM156" i="16"/>
  <c r="AQ155" i="16"/>
  <c r="AP155" i="16"/>
  <c r="AO155" i="16"/>
  <c r="AN155" i="16"/>
  <c r="AM155" i="16"/>
  <c r="AQ154" i="16"/>
  <c r="AP154" i="16"/>
  <c r="AO154" i="16"/>
  <c r="AN154" i="16"/>
  <c r="AM154" i="16"/>
  <c r="AQ153" i="16"/>
  <c r="AP153" i="16"/>
  <c r="AO153" i="16"/>
  <c r="AN153" i="16"/>
  <c r="AM153" i="16"/>
  <c r="AQ152" i="16"/>
  <c r="AP152" i="16"/>
  <c r="AO152" i="16"/>
  <c r="AN152" i="16"/>
  <c r="AM152" i="16"/>
  <c r="AQ151" i="16"/>
  <c r="AP151" i="16"/>
  <c r="AO151" i="16"/>
  <c r="AN151" i="16"/>
  <c r="AM151" i="16"/>
  <c r="AQ150" i="16"/>
  <c r="AP150" i="16"/>
  <c r="AO150" i="16"/>
  <c r="AN150" i="16"/>
  <c r="AM150" i="16"/>
  <c r="AQ149" i="16"/>
  <c r="AP149" i="16"/>
  <c r="AO149" i="16"/>
  <c r="AN149" i="16"/>
  <c r="AM149" i="16"/>
  <c r="AQ148" i="16"/>
  <c r="AP148" i="16"/>
  <c r="AO148" i="16"/>
  <c r="AN148" i="16"/>
  <c r="AM148" i="16"/>
  <c r="AQ147" i="16"/>
  <c r="AP147" i="16"/>
  <c r="AO147" i="16"/>
  <c r="AN147" i="16"/>
  <c r="AM147" i="16"/>
  <c r="AQ146" i="16"/>
  <c r="AP146" i="16"/>
  <c r="AO146" i="16"/>
  <c r="AN146" i="16"/>
  <c r="AM146" i="16"/>
  <c r="AQ145" i="16"/>
  <c r="AP145" i="16"/>
  <c r="AO145" i="16"/>
  <c r="AN145" i="16"/>
  <c r="AM145" i="16"/>
  <c r="AQ144" i="16"/>
  <c r="AP144" i="16"/>
  <c r="AO144" i="16"/>
  <c r="AN144" i="16"/>
  <c r="AM144" i="16"/>
  <c r="AQ143" i="16"/>
  <c r="AP143" i="16"/>
  <c r="AO143" i="16"/>
  <c r="AN143" i="16"/>
  <c r="AM143" i="16"/>
  <c r="AQ142" i="16"/>
  <c r="AP142" i="16"/>
  <c r="AO142" i="16"/>
  <c r="AN142" i="16"/>
  <c r="AM142" i="16"/>
  <c r="AQ141" i="16"/>
  <c r="AP141" i="16"/>
  <c r="AO141" i="16"/>
  <c r="AN141" i="16"/>
  <c r="AM141" i="16"/>
  <c r="AQ140" i="16"/>
  <c r="AP140" i="16"/>
  <c r="AO140" i="16"/>
  <c r="AN140" i="16"/>
  <c r="AM140" i="16"/>
  <c r="AQ139" i="16"/>
  <c r="AP139" i="16"/>
  <c r="AO139" i="16"/>
  <c r="AN139" i="16"/>
  <c r="AM139" i="16"/>
  <c r="AQ138" i="16"/>
  <c r="AP138" i="16"/>
  <c r="AO138" i="16"/>
  <c r="AN138" i="16"/>
  <c r="AM138" i="16"/>
  <c r="AQ137" i="16"/>
  <c r="AP137" i="16"/>
  <c r="AO137" i="16"/>
  <c r="AN137" i="16"/>
  <c r="AM137" i="16"/>
  <c r="AQ136" i="16"/>
  <c r="AP136" i="16"/>
  <c r="AO136" i="16"/>
  <c r="AN136" i="16"/>
  <c r="AM136" i="16"/>
  <c r="AQ135" i="16"/>
  <c r="AP135" i="16"/>
  <c r="AO135" i="16"/>
  <c r="AN135" i="16"/>
  <c r="AM135" i="16"/>
  <c r="AQ134" i="16"/>
  <c r="AP134" i="16"/>
  <c r="AO134" i="16"/>
  <c r="AN134" i="16"/>
  <c r="AM134" i="16"/>
  <c r="AQ133" i="16"/>
  <c r="AP133" i="16"/>
  <c r="AO133" i="16"/>
  <c r="AN133" i="16"/>
  <c r="AM133" i="16"/>
  <c r="AQ132" i="16"/>
  <c r="AP132" i="16"/>
  <c r="AO132" i="16"/>
  <c r="AN132" i="16"/>
  <c r="AM132" i="16"/>
  <c r="AQ131" i="16"/>
  <c r="AP131" i="16"/>
  <c r="AO131" i="16"/>
  <c r="AN131" i="16"/>
  <c r="AM131" i="16"/>
  <c r="AQ130" i="16"/>
  <c r="AP130" i="16"/>
  <c r="AO130" i="16"/>
  <c r="AN130" i="16"/>
  <c r="AM130" i="16"/>
  <c r="AQ129" i="16"/>
  <c r="AP129" i="16"/>
  <c r="AO129" i="16"/>
  <c r="AN129" i="16"/>
  <c r="AM129" i="16"/>
  <c r="AQ128" i="16"/>
  <c r="AP128" i="16"/>
  <c r="AO128" i="16"/>
  <c r="AN128" i="16"/>
  <c r="AM128" i="16"/>
  <c r="AQ127" i="16"/>
  <c r="AP127" i="16"/>
  <c r="AO127" i="16"/>
  <c r="AN127" i="16"/>
  <c r="AM127" i="16"/>
  <c r="AQ126" i="16"/>
  <c r="AP126" i="16"/>
  <c r="AO126" i="16"/>
  <c r="AN126" i="16"/>
  <c r="AM126" i="16"/>
  <c r="AQ125" i="16"/>
  <c r="AP125" i="16"/>
  <c r="AO125" i="16"/>
  <c r="AN125" i="16"/>
  <c r="AM125" i="16"/>
  <c r="AQ124" i="16"/>
  <c r="AP124" i="16"/>
  <c r="AO124" i="16"/>
  <c r="AN124" i="16"/>
  <c r="AM124" i="16"/>
  <c r="AQ123" i="16"/>
  <c r="AP123" i="16"/>
  <c r="AO123" i="16"/>
  <c r="AN123" i="16"/>
  <c r="AM123" i="16"/>
  <c r="AQ122" i="16"/>
  <c r="AP122" i="16"/>
  <c r="AO122" i="16"/>
  <c r="AN122" i="16"/>
  <c r="AM122" i="16"/>
  <c r="AQ121" i="16"/>
  <c r="AP121" i="16"/>
  <c r="AO121" i="16"/>
  <c r="AN121" i="16"/>
  <c r="AM121" i="16"/>
  <c r="AQ120" i="16"/>
  <c r="AP120" i="16"/>
  <c r="AO120" i="16"/>
  <c r="AN120" i="16"/>
  <c r="AM120" i="16"/>
  <c r="AQ119" i="16"/>
  <c r="AP119" i="16"/>
  <c r="AO119" i="16"/>
  <c r="AN119" i="16"/>
  <c r="AM119" i="16"/>
  <c r="AQ118" i="16"/>
  <c r="AP118" i="16"/>
  <c r="AO118" i="16"/>
  <c r="AN118" i="16"/>
  <c r="AM118" i="16"/>
  <c r="AQ117" i="16"/>
  <c r="AP117" i="16"/>
  <c r="AO117" i="16"/>
  <c r="AN117" i="16"/>
  <c r="AM117" i="16"/>
  <c r="AQ116" i="16"/>
  <c r="AP116" i="16"/>
  <c r="AO116" i="16"/>
  <c r="AN116" i="16"/>
  <c r="AM116" i="16"/>
  <c r="AQ115" i="16"/>
  <c r="AP115" i="16"/>
  <c r="AO115" i="16"/>
  <c r="AN115" i="16"/>
  <c r="AM115" i="16"/>
  <c r="AQ114" i="16"/>
  <c r="AP114" i="16"/>
  <c r="AO114" i="16"/>
  <c r="AN114" i="16"/>
  <c r="AM114" i="16"/>
  <c r="AQ113" i="16"/>
  <c r="AP113" i="16"/>
  <c r="AO113" i="16"/>
  <c r="AN113" i="16"/>
  <c r="AM113" i="16"/>
  <c r="AQ112" i="16"/>
  <c r="AP112" i="16"/>
  <c r="AO112" i="16"/>
  <c r="AN112" i="16"/>
  <c r="AM112" i="16"/>
  <c r="AQ111" i="16"/>
  <c r="AP111" i="16"/>
  <c r="AO111" i="16"/>
  <c r="AN111" i="16"/>
  <c r="AM111" i="16"/>
  <c r="AQ110" i="16"/>
  <c r="AP110" i="16"/>
  <c r="AO110" i="16"/>
  <c r="AN110" i="16"/>
  <c r="AM110" i="16"/>
  <c r="AQ109" i="16"/>
  <c r="AP109" i="16"/>
  <c r="AO109" i="16"/>
  <c r="AN109" i="16"/>
  <c r="AM109" i="16"/>
  <c r="AQ108" i="16"/>
  <c r="AP108" i="16"/>
  <c r="AO108" i="16"/>
  <c r="AN108" i="16"/>
  <c r="AM108" i="16"/>
  <c r="AQ107" i="16"/>
  <c r="AP107" i="16"/>
  <c r="AO107" i="16"/>
  <c r="AN107" i="16"/>
  <c r="AM107" i="16"/>
  <c r="AQ106" i="16"/>
  <c r="AP106" i="16"/>
  <c r="AO106" i="16"/>
  <c r="AN106" i="16"/>
  <c r="AM106" i="16"/>
  <c r="AQ105" i="16"/>
  <c r="AP105" i="16"/>
  <c r="AO105" i="16"/>
  <c r="AN105" i="16"/>
  <c r="AM105" i="16"/>
  <c r="AQ104" i="16"/>
  <c r="AP104" i="16"/>
  <c r="AO104" i="16"/>
  <c r="AN104" i="16"/>
  <c r="AM104" i="16"/>
  <c r="AQ103" i="16"/>
  <c r="AP103" i="16"/>
  <c r="AO103" i="16"/>
  <c r="AN103" i="16"/>
  <c r="AM103" i="16"/>
  <c r="AQ102" i="16"/>
  <c r="AP102" i="16"/>
  <c r="AO102" i="16"/>
  <c r="AN102" i="16"/>
  <c r="AM102" i="16"/>
  <c r="AQ101" i="16"/>
  <c r="AP101" i="16"/>
  <c r="AO101" i="16"/>
  <c r="AN101" i="16"/>
  <c r="AM101" i="16"/>
  <c r="AQ100" i="16"/>
  <c r="AP100" i="16"/>
  <c r="AO100" i="16"/>
  <c r="AN100" i="16"/>
  <c r="AM100" i="16"/>
  <c r="AQ99" i="16"/>
  <c r="AP99" i="16"/>
  <c r="AO99" i="16"/>
  <c r="AN99" i="16"/>
  <c r="AM99" i="16"/>
  <c r="AQ98" i="16"/>
  <c r="AP98" i="16"/>
  <c r="AO98" i="16"/>
  <c r="AN98" i="16"/>
  <c r="AM98" i="16"/>
  <c r="AQ97" i="16"/>
  <c r="AP97" i="16"/>
  <c r="AO97" i="16"/>
  <c r="AN97" i="16"/>
  <c r="AM97" i="16"/>
  <c r="AQ96" i="16"/>
  <c r="AP96" i="16"/>
  <c r="AO96" i="16"/>
  <c r="AN96" i="16"/>
  <c r="AM96" i="16"/>
  <c r="AQ95" i="16"/>
  <c r="AP95" i="16"/>
  <c r="AO95" i="16"/>
  <c r="AN95" i="16"/>
  <c r="AM95" i="16"/>
  <c r="AQ94" i="16"/>
  <c r="AP94" i="16"/>
  <c r="AO94" i="16"/>
  <c r="AN94" i="16"/>
  <c r="AM94" i="16"/>
  <c r="AQ93" i="16"/>
  <c r="AP93" i="16"/>
  <c r="AO93" i="16"/>
  <c r="AN93" i="16"/>
  <c r="AM93" i="16"/>
  <c r="AQ92" i="16"/>
  <c r="AP92" i="16"/>
  <c r="AO92" i="16"/>
  <c r="AN92" i="16"/>
  <c r="AM92" i="16"/>
  <c r="AQ91" i="16"/>
  <c r="AP91" i="16"/>
  <c r="AO91" i="16"/>
  <c r="AN91" i="16"/>
  <c r="AM91" i="16"/>
  <c r="AQ90" i="16"/>
  <c r="AP90" i="16"/>
  <c r="AO90" i="16"/>
  <c r="AN90" i="16"/>
  <c r="AM90" i="16"/>
  <c r="AQ89" i="16"/>
  <c r="AP89" i="16"/>
  <c r="AO89" i="16"/>
  <c r="AN89" i="16"/>
  <c r="AM89" i="16"/>
  <c r="AQ88" i="16"/>
  <c r="AP88" i="16"/>
  <c r="AO88" i="16"/>
  <c r="AN88" i="16"/>
  <c r="AM88" i="16"/>
  <c r="AT87" i="16"/>
  <c r="AS87" i="16"/>
  <c r="AR87" i="16"/>
  <c r="AQ87" i="16"/>
  <c r="AP87" i="16"/>
  <c r="AO87" i="16"/>
  <c r="AN87" i="16"/>
  <c r="AM87" i="16"/>
  <c r="AT86" i="16"/>
  <c r="AS86" i="16"/>
  <c r="AR86" i="16"/>
  <c r="AQ86" i="16"/>
  <c r="AP86" i="16"/>
  <c r="AO86" i="16"/>
  <c r="AN86" i="16"/>
  <c r="AM86" i="16"/>
  <c r="AT85" i="16"/>
  <c r="AS85" i="16"/>
  <c r="AR85" i="16"/>
  <c r="AQ85" i="16"/>
  <c r="AP85" i="16"/>
  <c r="AO85" i="16"/>
  <c r="AN85" i="16"/>
  <c r="AM85" i="16"/>
  <c r="AT84" i="16"/>
  <c r="AS84" i="16"/>
  <c r="AR84" i="16"/>
  <c r="AQ84" i="16"/>
  <c r="AP84" i="16"/>
  <c r="AO84" i="16"/>
  <c r="AN84" i="16"/>
  <c r="AM84" i="16"/>
  <c r="AT83" i="16"/>
  <c r="AS83" i="16"/>
  <c r="AR83" i="16"/>
  <c r="AQ83" i="16"/>
  <c r="AP83" i="16"/>
  <c r="AO83" i="16"/>
  <c r="AN83" i="16"/>
  <c r="AM83" i="16"/>
  <c r="AT82" i="16"/>
  <c r="AS82" i="16"/>
  <c r="AR82" i="16"/>
  <c r="AQ82" i="16"/>
  <c r="AP82" i="16"/>
  <c r="AO82" i="16"/>
  <c r="AN82" i="16"/>
  <c r="AM82" i="16"/>
  <c r="AT81" i="16"/>
  <c r="AS81" i="16"/>
  <c r="AR81" i="16"/>
  <c r="AQ81" i="16"/>
  <c r="AP81" i="16"/>
  <c r="AO81" i="16"/>
  <c r="AN81" i="16"/>
  <c r="AM81" i="16"/>
  <c r="AT80" i="16"/>
  <c r="AS80" i="16"/>
  <c r="AR80" i="16"/>
  <c r="AQ80" i="16"/>
  <c r="AP80" i="16"/>
  <c r="AO80" i="16"/>
  <c r="AN80" i="16"/>
  <c r="AM80" i="16"/>
  <c r="AT79" i="16"/>
  <c r="AS79" i="16"/>
  <c r="AR79" i="16"/>
  <c r="AQ79" i="16"/>
  <c r="AP79" i="16"/>
  <c r="AO79" i="16"/>
  <c r="AN79" i="16"/>
  <c r="AM79" i="16"/>
  <c r="AT78" i="16"/>
  <c r="AS78" i="16"/>
  <c r="AR78" i="16"/>
  <c r="AQ78" i="16"/>
  <c r="AP78" i="16"/>
  <c r="AO78" i="16"/>
  <c r="AN78" i="16"/>
  <c r="AM78" i="16"/>
  <c r="AT77" i="16"/>
  <c r="AS77" i="16"/>
  <c r="AR77" i="16"/>
  <c r="AQ77" i="16"/>
  <c r="AP77" i="16"/>
  <c r="AO77" i="16"/>
  <c r="AN77" i="16"/>
  <c r="AM77" i="16"/>
  <c r="AT76" i="16"/>
  <c r="AS76" i="16"/>
  <c r="AR76" i="16"/>
  <c r="AQ76" i="16"/>
  <c r="AP76" i="16"/>
  <c r="AO76" i="16"/>
  <c r="AN76" i="16"/>
  <c r="AM76" i="16"/>
  <c r="AT75" i="16"/>
  <c r="AS75" i="16"/>
  <c r="AR75" i="16"/>
  <c r="AQ75" i="16"/>
  <c r="AP75" i="16"/>
  <c r="AO75" i="16"/>
  <c r="AN75" i="16"/>
  <c r="AM75" i="16"/>
  <c r="AT74" i="16"/>
  <c r="AS74" i="16"/>
  <c r="AR74" i="16"/>
  <c r="AQ74" i="16"/>
  <c r="AP74" i="16"/>
  <c r="AO74" i="16"/>
  <c r="AN74" i="16"/>
  <c r="AM74" i="16"/>
  <c r="AT73" i="16"/>
  <c r="AS73" i="16"/>
  <c r="AR73" i="16"/>
  <c r="AQ73" i="16"/>
  <c r="AP73" i="16"/>
  <c r="AO73" i="16"/>
  <c r="AN73" i="16"/>
  <c r="AM73" i="16"/>
  <c r="AT72" i="16"/>
  <c r="AS72" i="16"/>
  <c r="AR72" i="16"/>
  <c r="AQ72" i="16"/>
  <c r="AP72" i="16"/>
  <c r="AO72" i="16"/>
  <c r="AN72" i="16"/>
  <c r="AM72" i="16"/>
  <c r="AT71" i="16"/>
  <c r="AS71" i="16"/>
  <c r="AR71" i="16"/>
  <c r="AQ71" i="16"/>
  <c r="AP71" i="16"/>
  <c r="AO71" i="16"/>
  <c r="AN71" i="16"/>
  <c r="AM71" i="16"/>
  <c r="AT70" i="16"/>
  <c r="AS70" i="16"/>
  <c r="AR70" i="16"/>
  <c r="AQ70" i="16"/>
  <c r="AP70" i="16"/>
  <c r="AO70" i="16"/>
  <c r="AN70" i="16"/>
  <c r="AM70" i="16"/>
  <c r="AT69" i="16"/>
  <c r="AS69" i="16"/>
  <c r="AR69" i="16"/>
  <c r="AQ69" i="16"/>
  <c r="AP69" i="16"/>
  <c r="AO69" i="16"/>
  <c r="AN69" i="16"/>
  <c r="AM69" i="16"/>
  <c r="AT68" i="16"/>
  <c r="AS68" i="16"/>
  <c r="AR68" i="16"/>
  <c r="AQ68" i="16"/>
  <c r="AP68" i="16"/>
  <c r="AO68" i="16"/>
  <c r="AN68" i="16"/>
  <c r="AM68" i="16"/>
  <c r="AT67" i="16"/>
  <c r="AS67" i="16"/>
  <c r="AR67" i="16"/>
  <c r="AQ67" i="16"/>
  <c r="AP67" i="16"/>
  <c r="AO67" i="16"/>
  <c r="AN67" i="16"/>
  <c r="AM67" i="16"/>
  <c r="AT66" i="16"/>
  <c r="AS66" i="16"/>
  <c r="AR66" i="16"/>
  <c r="AQ66" i="16"/>
  <c r="AP66" i="16"/>
  <c r="AO66" i="16"/>
  <c r="AN66" i="16"/>
  <c r="AM66" i="16"/>
  <c r="AT65" i="16"/>
  <c r="AS65" i="16"/>
  <c r="AR65" i="16"/>
  <c r="AQ65" i="16"/>
  <c r="AP65" i="16"/>
  <c r="AO65" i="16"/>
  <c r="AN65" i="16"/>
  <c r="AM65" i="16"/>
  <c r="AT64" i="16"/>
  <c r="AS64" i="16"/>
  <c r="AR64" i="16"/>
  <c r="AQ64" i="16"/>
  <c r="AP64" i="16"/>
  <c r="AO64" i="16"/>
  <c r="AN64" i="16"/>
  <c r="AM64" i="16"/>
  <c r="AT63" i="16"/>
  <c r="AS63" i="16"/>
  <c r="AR63" i="16"/>
  <c r="AQ63" i="16"/>
  <c r="AP63" i="16"/>
  <c r="AO63" i="16"/>
  <c r="AN63" i="16"/>
  <c r="AM63" i="16"/>
  <c r="AT62" i="16"/>
  <c r="AS62" i="16"/>
  <c r="AR62" i="16"/>
  <c r="AQ62" i="16"/>
  <c r="AP62" i="16"/>
  <c r="AO62" i="16"/>
  <c r="AN62" i="16"/>
  <c r="AM62" i="16"/>
  <c r="AT61" i="16"/>
  <c r="AS61" i="16"/>
  <c r="AR61" i="16"/>
  <c r="AQ61" i="16"/>
  <c r="AP61" i="16"/>
  <c r="AO61" i="16"/>
  <c r="AN61" i="16"/>
  <c r="AM61" i="16"/>
  <c r="AT60" i="16"/>
  <c r="AS60" i="16"/>
  <c r="AR60" i="16"/>
  <c r="AQ60" i="16"/>
  <c r="AP60" i="16"/>
  <c r="AO60" i="16"/>
  <c r="AN60" i="16"/>
  <c r="AM60" i="16"/>
  <c r="AT59" i="16"/>
  <c r="AS59" i="16"/>
  <c r="AR59" i="16"/>
  <c r="AQ59" i="16"/>
  <c r="AP59" i="16"/>
  <c r="AO59" i="16"/>
  <c r="AN59" i="16"/>
  <c r="AM59" i="16"/>
  <c r="AT58" i="16"/>
  <c r="AS58" i="16"/>
  <c r="AR58" i="16"/>
  <c r="AQ58" i="16"/>
  <c r="AP58" i="16"/>
  <c r="AO58" i="16"/>
  <c r="AN58" i="16"/>
  <c r="AM58" i="16"/>
  <c r="AT57" i="16"/>
  <c r="AS57" i="16"/>
  <c r="AR57" i="16"/>
  <c r="AQ57" i="16"/>
  <c r="AP57" i="16"/>
  <c r="AO57" i="16"/>
  <c r="AN57" i="16"/>
  <c r="AM57" i="16"/>
  <c r="AT56" i="16"/>
  <c r="AS56" i="16"/>
  <c r="AR56" i="16"/>
  <c r="AQ56" i="16"/>
  <c r="AP56" i="16"/>
  <c r="AO56" i="16"/>
  <c r="AN56" i="16"/>
  <c r="AM56" i="16"/>
  <c r="AT55" i="16"/>
  <c r="AS55" i="16"/>
  <c r="AR55" i="16"/>
  <c r="AQ55" i="16"/>
  <c r="AP55" i="16"/>
  <c r="AO55" i="16"/>
  <c r="AN55" i="16"/>
  <c r="AM55" i="16"/>
  <c r="AT54" i="16"/>
  <c r="AS54" i="16"/>
  <c r="AR54" i="16"/>
  <c r="AQ54" i="16"/>
  <c r="AP54" i="16"/>
  <c r="AO54" i="16"/>
  <c r="AN54" i="16"/>
  <c r="AM54" i="16"/>
  <c r="AT53" i="16"/>
  <c r="AS53" i="16"/>
  <c r="AR53" i="16"/>
  <c r="AQ53" i="16"/>
  <c r="AP53" i="16"/>
  <c r="AO53" i="16"/>
  <c r="AN53" i="16"/>
  <c r="AM53" i="16"/>
  <c r="AT52" i="16"/>
  <c r="AS52" i="16"/>
  <c r="AR52" i="16"/>
  <c r="AQ52" i="16"/>
  <c r="AP52" i="16"/>
  <c r="AO52" i="16"/>
  <c r="AN52" i="16"/>
  <c r="AM52" i="16"/>
  <c r="AT51" i="16"/>
  <c r="AS51" i="16"/>
  <c r="AR51" i="16"/>
  <c r="AQ51" i="16"/>
  <c r="AP51" i="16"/>
  <c r="AO51" i="16"/>
  <c r="AN51" i="16"/>
  <c r="AM51" i="16"/>
  <c r="AT50" i="16"/>
  <c r="AS50" i="16"/>
  <c r="AR50" i="16"/>
  <c r="AQ50" i="16"/>
  <c r="AP50" i="16"/>
  <c r="AO50" i="16"/>
  <c r="AN50" i="16"/>
  <c r="AM50" i="16"/>
  <c r="AT49" i="16"/>
  <c r="AS49" i="16"/>
  <c r="AR49" i="16"/>
  <c r="AQ49" i="16"/>
  <c r="AP49" i="16"/>
  <c r="AO49" i="16"/>
  <c r="AN49" i="16"/>
  <c r="AM49" i="16"/>
  <c r="AT48" i="16"/>
  <c r="AS48" i="16"/>
  <c r="AR48" i="16"/>
  <c r="AQ48" i="16"/>
  <c r="AP48" i="16"/>
  <c r="AO48" i="16"/>
  <c r="AN48" i="16"/>
  <c r="AM48" i="16"/>
  <c r="AT47" i="16"/>
  <c r="AS47" i="16"/>
  <c r="AQ47" i="16"/>
  <c r="AP47" i="16"/>
  <c r="AO47" i="16"/>
  <c r="AN47" i="16"/>
  <c r="AM47" i="16"/>
  <c r="AT46" i="16"/>
  <c r="AS46" i="16"/>
  <c r="AQ46" i="16"/>
  <c r="AP46" i="16"/>
  <c r="AO46" i="16"/>
  <c r="AN46" i="16"/>
  <c r="AM46" i="16"/>
  <c r="AT45" i="16"/>
  <c r="AS45" i="16"/>
  <c r="AQ45" i="16"/>
  <c r="AP45" i="16"/>
  <c r="AO45" i="16"/>
  <c r="AN45" i="16"/>
  <c r="AM45" i="16"/>
  <c r="AT44" i="16"/>
  <c r="AS44" i="16"/>
  <c r="AQ44" i="16"/>
  <c r="AP44" i="16"/>
  <c r="AO44" i="16"/>
  <c r="AN44" i="16"/>
  <c r="AM44" i="16"/>
  <c r="AT43" i="16"/>
  <c r="AS43" i="16"/>
  <c r="AQ43" i="16"/>
  <c r="AP43" i="16"/>
  <c r="AO43" i="16"/>
  <c r="AN43" i="16"/>
  <c r="AM43" i="16"/>
  <c r="AT42" i="16"/>
  <c r="AS42" i="16"/>
  <c r="AQ42" i="16"/>
  <c r="AP42" i="16"/>
  <c r="AO42" i="16"/>
  <c r="AN42" i="16"/>
  <c r="AM42" i="16"/>
  <c r="AT41" i="16"/>
  <c r="AS41" i="16"/>
  <c r="AQ41" i="16"/>
  <c r="AP41" i="16"/>
  <c r="AO41" i="16"/>
  <c r="AN41" i="16"/>
  <c r="AM41" i="16"/>
  <c r="AT40" i="16"/>
  <c r="AS40" i="16"/>
  <c r="AQ40" i="16"/>
  <c r="AP40" i="16"/>
  <c r="AO40" i="16"/>
  <c r="AN40" i="16"/>
  <c r="AM40" i="16"/>
  <c r="AT39" i="16"/>
  <c r="AS39" i="16"/>
  <c r="AQ39" i="16"/>
  <c r="AP39" i="16"/>
  <c r="AO39" i="16"/>
  <c r="AN39" i="16"/>
  <c r="AM39" i="16"/>
  <c r="AT38" i="16"/>
  <c r="AS38" i="16"/>
  <c r="AQ38" i="16"/>
  <c r="AP38" i="16"/>
  <c r="AO38" i="16"/>
  <c r="AN38" i="16"/>
  <c r="AM38" i="16"/>
  <c r="AT37" i="16"/>
  <c r="AS37" i="16"/>
  <c r="AQ37" i="16"/>
  <c r="AP37" i="16"/>
  <c r="AO37" i="16"/>
  <c r="AN37" i="16"/>
  <c r="AM37" i="16"/>
  <c r="AT36" i="16"/>
  <c r="AS36" i="16"/>
  <c r="AQ36" i="16"/>
  <c r="AP36" i="16"/>
  <c r="AO36" i="16"/>
  <c r="AN36" i="16"/>
  <c r="AM36" i="16"/>
  <c r="AT35" i="16"/>
  <c r="AS35" i="16"/>
  <c r="AQ35" i="16"/>
  <c r="AP35" i="16"/>
  <c r="AO35" i="16"/>
  <c r="AN35" i="16"/>
  <c r="AM35" i="16"/>
  <c r="AT34" i="16"/>
  <c r="AS34" i="16"/>
  <c r="AQ34" i="16"/>
  <c r="AP34" i="16"/>
  <c r="AO34" i="16"/>
  <c r="AN34" i="16"/>
  <c r="AM34" i="16"/>
  <c r="AT33" i="16"/>
  <c r="AS33" i="16"/>
  <c r="AQ33" i="16"/>
  <c r="AP33" i="16"/>
  <c r="AO33" i="16"/>
  <c r="AN33" i="16"/>
  <c r="AM33" i="16"/>
  <c r="U31" i="16"/>
  <c r="C31" i="16"/>
  <c r="W26" i="16"/>
  <c r="W8" i="16" s="1"/>
  <c r="E26" i="16"/>
  <c r="W25" i="16"/>
  <c r="W7" i="16" s="1"/>
  <c r="E25" i="16"/>
  <c r="E7" i="16" s="1"/>
  <c r="W24" i="16"/>
  <c r="E24" i="16"/>
  <c r="E6" i="16" s="1"/>
  <c r="W23" i="16"/>
  <c r="E23" i="16"/>
  <c r="U13" i="16"/>
  <c r="C13" i="16"/>
  <c r="R10" i="16"/>
  <c r="AJ8" i="16"/>
  <c r="AI8" i="16"/>
  <c r="AH8" i="16"/>
  <c r="AB8" i="16"/>
  <c r="AA8" i="16"/>
  <c r="Z8" i="16"/>
  <c r="Y8" i="16"/>
  <c r="X8" i="16"/>
  <c r="R8" i="16"/>
  <c r="Q8" i="16"/>
  <c r="P8" i="16"/>
  <c r="J8" i="16"/>
  <c r="I8" i="16"/>
  <c r="H8" i="16"/>
  <c r="G8" i="16"/>
  <c r="F8" i="16"/>
  <c r="E8" i="16"/>
  <c r="AJ7" i="16"/>
  <c r="AI7" i="16"/>
  <c r="AH7" i="16"/>
  <c r="AB7" i="16"/>
  <c r="AA7" i="16"/>
  <c r="Z7" i="16"/>
  <c r="Y7" i="16"/>
  <c r="X7" i="16"/>
  <c r="R7" i="16"/>
  <c r="Q7" i="16"/>
  <c r="P7" i="16"/>
  <c r="J7" i="16"/>
  <c r="I7" i="16"/>
  <c r="H7" i="16"/>
  <c r="G7" i="16"/>
  <c r="F7" i="16"/>
  <c r="AJ6" i="16"/>
  <c r="AI6" i="16"/>
  <c r="AH6" i="16"/>
  <c r="AB6" i="16"/>
  <c r="AA6" i="16"/>
  <c r="Z6" i="16"/>
  <c r="Y6" i="16"/>
  <c r="X6" i="16"/>
  <c r="W6" i="16"/>
  <c r="R6" i="16"/>
  <c r="Q6" i="16"/>
  <c r="P6" i="16"/>
  <c r="J6" i="16"/>
  <c r="I6" i="16"/>
  <c r="H6" i="16"/>
  <c r="G6" i="16"/>
  <c r="F6" i="16"/>
  <c r="AJ5" i="16"/>
  <c r="AJ10" i="16" s="1"/>
  <c r="AI5" i="16"/>
  <c r="AI10" i="16" s="1"/>
  <c r="AH5" i="16"/>
  <c r="AH10" i="16" s="1"/>
  <c r="AB5" i="16"/>
  <c r="AA5" i="16"/>
  <c r="Z5" i="16"/>
  <c r="Y5" i="16"/>
  <c r="X5" i="16"/>
  <c r="W5" i="16"/>
  <c r="R5" i="16"/>
  <c r="Q5" i="16"/>
  <c r="P5" i="16"/>
  <c r="P10" i="16" s="1"/>
  <c r="J5" i="16"/>
  <c r="I5" i="16"/>
  <c r="H5" i="16"/>
  <c r="G5" i="16"/>
  <c r="F5" i="16"/>
  <c r="E5" i="16"/>
  <c r="AL2" i="16"/>
  <c r="U2" i="16"/>
  <c r="T2" i="16"/>
  <c r="C2" i="16"/>
  <c r="AB654" i="15"/>
  <c r="J654" i="15"/>
  <c r="I654" i="15"/>
  <c r="H654" i="15"/>
  <c r="Y653" i="15"/>
  <c r="X653" i="15"/>
  <c r="I653" i="15"/>
  <c r="F653" i="15"/>
  <c r="I652" i="15"/>
  <c r="H652" i="15"/>
  <c r="G652" i="15"/>
  <c r="Y651" i="15"/>
  <c r="X651" i="15"/>
  <c r="J651" i="15"/>
  <c r="AB649" i="15"/>
  <c r="AA649" i="15"/>
  <c r="AA654" i="15" s="1"/>
  <c r="Z649" i="15"/>
  <c r="Z654" i="15" s="1"/>
  <c r="Y649" i="15"/>
  <c r="Y654" i="15" s="1"/>
  <c r="X649" i="15"/>
  <c r="X654" i="15" s="1"/>
  <c r="J649" i="15"/>
  <c r="I649" i="15"/>
  <c r="H649" i="15"/>
  <c r="G649" i="15"/>
  <c r="G654" i="15" s="1"/>
  <c r="F649" i="15"/>
  <c r="F654" i="15" s="1"/>
  <c r="AB648" i="15"/>
  <c r="AA648" i="15"/>
  <c r="Z648" i="15"/>
  <c r="Y648" i="15"/>
  <c r="X648" i="15"/>
  <c r="J648" i="15"/>
  <c r="J653" i="15" s="1"/>
  <c r="I648" i="15"/>
  <c r="H648" i="15"/>
  <c r="G648" i="15"/>
  <c r="F648" i="15"/>
  <c r="AB647" i="15"/>
  <c r="AA647" i="15"/>
  <c r="AA652" i="15" s="1"/>
  <c r="Z647" i="15"/>
  <c r="Z652" i="15" s="1"/>
  <c r="Y647" i="15"/>
  <c r="Y652" i="15" s="1"/>
  <c r="X647" i="15"/>
  <c r="X652" i="15" s="1"/>
  <c r="J647" i="15"/>
  <c r="I647" i="15"/>
  <c r="H647" i="15"/>
  <c r="G647" i="15"/>
  <c r="F647" i="15"/>
  <c r="F652" i="15" s="1"/>
  <c r="AB646" i="15"/>
  <c r="AB651" i="15" s="1"/>
  <c r="AA646" i="15"/>
  <c r="AA651" i="15" s="1"/>
  <c r="Z646" i="15"/>
  <c r="Z651" i="15" s="1"/>
  <c r="Y646" i="15"/>
  <c r="X646" i="15"/>
  <c r="J646" i="15"/>
  <c r="I646" i="15"/>
  <c r="I651" i="15" s="1"/>
  <c r="H646" i="15"/>
  <c r="G646" i="15"/>
  <c r="F646" i="15"/>
  <c r="AB644" i="15"/>
  <c r="AA644" i="15"/>
  <c r="Z644" i="15"/>
  <c r="Y644" i="15"/>
  <c r="X644" i="15"/>
  <c r="J644" i="15"/>
  <c r="I644" i="15"/>
  <c r="H644" i="15"/>
  <c r="G644" i="15"/>
  <c r="F644" i="15"/>
  <c r="AB643" i="15"/>
  <c r="AB653" i="15" s="1"/>
  <c r="AA643" i="15"/>
  <c r="Z643" i="15"/>
  <c r="Y643" i="15"/>
  <c r="X643" i="15"/>
  <c r="J643" i="15"/>
  <c r="I643" i="15"/>
  <c r="H643" i="15"/>
  <c r="H653" i="15" s="1"/>
  <c r="G643" i="15"/>
  <c r="G653" i="15" s="1"/>
  <c r="F643" i="15"/>
  <c r="AB642" i="15"/>
  <c r="AB652" i="15" s="1"/>
  <c r="AA642" i="15"/>
  <c r="Z642" i="15"/>
  <c r="Y642" i="15"/>
  <c r="X642" i="15"/>
  <c r="J642" i="15"/>
  <c r="I642" i="15"/>
  <c r="H642" i="15"/>
  <c r="G642" i="15"/>
  <c r="F642" i="15"/>
  <c r="AB641" i="15"/>
  <c r="AA641" i="15"/>
  <c r="Z641" i="15"/>
  <c r="Y641" i="15"/>
  <c r="X641" i="15"/>
  <c r="J641" i="15"/>
  <c r="I641" i="15"/>
  <c r="H641" i="15"/>
  <c r="H651" i="15" s="1"/>
  <c r="G641" i="15"/>
  <c r="G651" i="15" s="1"/>
  <c r="F641" i="15"/>
  <c r="AQ637" i="15"/>
  <c r="AP637" i="15"/>
  <c r="AO637" i="15"/>
  <c r="AN637" i="15"/>
  <c r="AM637" i="15"/>
  <c r="AQ636" i="15"/>
  <c r="AP636" i="15"/>
  <c r="AO636" i="15"/>
  <c r="AN636" i="15"/>
  <c r="AM636" i="15"/>
  <c r="AQ635" i="15"/>
  <c r="AP635" i="15"/>
  <c r="AO635" i="15"/>
  <c r="AN635" i="15"/>
  <c r="AM635" i="15"/>
  <c r="AQ634" i="15"/>
  <c r="AP634" i="15"/>
  <c r="AO634" i="15"/>
  <c r="AN634" i="15"/>
  <c r="AM634" i="15"/>
  <c r="AQ633" i="15"/>
  <c r="AP633" i="15"/>
  <c r="AO633" i="15"/>
  <c r="AN633" i="15"/>
  <c r="AM633" i="15"/>
  <c r="AQ632" i="15"/>
  <c r="AP632" i="15"/>
  <c r="AO632" i="15"/>
  <c r="AN632" i="15"/>
  <c r="AM632" i="15"/>
  <c r="AQ631" i="15"/>
  <c r="AP631" i="15"/>
  <c r="AO631" i="15"/>
  <c r="AN631" i="15"/>
  <c r="AM631" i="15"/>
  <c r="AQ630" i="15"/>
  <c r="AP630" i="15"/>
  <c r="AO630" i="15"/>
  <c r="AN630" i="15"/>
  <c r="AM630" i="15"/>
  <c r="AQ629" i="15"/>
  <c r="AP629" i="15"/>
  <c r="AO629" i="15"/>
  <c r="AN629" i="15"/>
  <c r="AM629" i="15"/>
  <c r="AQ628" i="15"/>
  <c r="AP628" i="15"/>
  <c r="AO628" i="15"/>
  <c r="AN628" i="15"/>
  <c r="AM628" i="15"/>
  <c r="AQ627" i="15"/>
  <c r="AP627" i="15"/>
  <c r="AO627" i="15"/>
  <c r="AN627" i="15"/>
  <c r="AM627" i="15"/>
  <c r="AQ626" i="15"/>
  <c r="AP626" i="15"/>
  <c r="AO626" i="15"/>
  <c r="AN626" i="15"/>
  <c r="AM626" i="15"/>
  <c r="AQ625" i="15"/>
  <c r="AP625" i="15"/>
  <c r="AO625" i="15"/>
  <c r="AN625" i="15"/>
  <c r="AM625" i="15"/>
  <c r="AQ624" i="15"/>
  <c r="AP624" i="15"/>
  <c r="AO624" i="15"/>
  <c r="AN624" i="15"/>
  <c r="AM624" i="15"/>
  <c r="AQ623" i="15"/>
  <c r="AP623" i="15"/>
  <c r="AO623" i="15"/>
  <c r="AN623" i="15"/>
  <c r="AM623" i="15"/>
  <c r="AQ622" i="15"/>
  <c r="AP622" i="15"/>
  <c r="AO622" i="15"/>
  <c r="AN622" i="15"/>
  <c r="AM622" i="15"/>
  <c r="AQ621" i="15"/>
  <c r="AP621" i="15"/>
  <c r="AO621" i="15"/>
  <c r="AN621" i="15"/>
  <c r="AM621" i="15"/>
  <c r="AQ620" i="15"/>
  <c r="AP620" i="15"/>
  <c r="AO620" i="15"/>
  <c r="AN620" i="15"/>
  <c r="AM620" i="15"/>
  <c r="AQ619" i="15"/>
  <c r="AP619" i="15"/>
  <c r="AO619" i="15"/>
  <c r="AN619" i="15"/>
  <c r="AM619" i="15"/>
  <c r="AQ618" i="15"/>
  <c r="AP618" i="15"/>
  <c r="AO618" i="15"/>
  <c r="AN618" i="15"/>
  <c r="AM618" i="15"/>
  <c r="AQ617" i="15"/>
  <c r="AP617" i="15"/>
  <c r="AO617" i="15"/>
  <c r="AN617" i="15"/>
  <c r="AM617" i="15"/>
  <c r="AQ616" i="15"/>
  <c r="AP616" i="15"/>
  <c r="AO616" i="15"/>
  <c r="AN616" i="15"/>
  <c r="AM616" i="15"/>
  <c r="AQ615" i="15"/>
  <c r="AP615" i="15"/>
  <c r="AO615" i="15"/>
  <c r="AN615" i="15"/>
  <c r="AM615" i="15"/>
  <c r="AQ614" i="15"/>
  <c r="AP614" i="15"/>
  <c r="AO614" i="15"/>
  <c r="AN614" i="15"/>
  <c r="AM614" i="15"/>
  <c r="AQ613" i="15"/>
  <c r="AP613" i="15"/>
  <c r="AO613" i="15"/>
  <c r="AN613" i="15"/>
  <c r="AM613" i="15"/>
  <c r="AQ612" i="15"/>
  <c r="AP612" i="15"/>
  <c r="AO612" i="15"/>
  <c r="AN612" i="15"/>
  <c r="AM612" i="15"/>
  <c r="AQ611" i="15"/>
  <c r="AP611" i="15"/>
  <c r="AO611" i="15"/>
  <c r="AN611" i="15"/>
  <c r="AM611" i="15"/>
  <c r="AQ610" i="15"/>
  <c r="AP610" i="15"/>
  <c r="AO610" i="15"/>
  <c r="AN610" i="15"/>
  <c r="AM610" i="15"/>
  <c r="AQ609" i="15"/>
  <c r="AP609" i="15"/>
  <c r="AO609" i="15"/>
  <c r="AN609" i="15"/>
  <c r="AM609" i="15"/>
  <c r="AQ608" i="15"/>
  <c r="AP608" i="15"/>
  <c r="AO608" i="15"/>
  <c r="AN608" i="15"/>
  <c r="AM608" i="15"/>
  <c r="AQ607" i="15"/>
  <c r="AP607" i="15"/>
  <c r="AO607" i="15"/>
  <c r="AN607" i="15"/>
  <c r="AM607" i="15"/>
  <c r="AQ606" i="15"/>
  <c r="AP606" i="15"/>
  <c r="AO606" i="15"/>
  <c r="AN606" i="15"/>
  <c r="AM606" i="15"/>
  <c r="AQ605" i="15"/>
  <c r="AP605" i="15"/>
  <c r="AO605" i="15"/>
  <c r="AN605" i="15"/>
  <c r="AM605" i="15"/>
  <c r="AQ604" i="15"/>
  <c r="AP604" i="15"/>
  <c r="AO604" i="15"/>
  <c r="AN604" i="15"/>
  <c r="AM604" i="15"/>
  <c r="AQ603" i="15"/>
  <c r="AP603" i="15"/>
  <c r="AO603" i="15"/>
  <c r="AN603" i="15"/>
  <c r="AM603" i="15"/>
  <c r="AQ602" i="15"/>
  <c r="AP602" i="15"/>
  <c r="AO602" i="15"/>
  <c r="AN602" i="15"/>
  <c r="AM602" i="15"/>
  <c r="AQ601" i="15"/>
  <c r="AP601" i="15"/>
  <c r="AO601" i="15"/>
  <c r="AN601" i="15"/>
  <c r="AM601" i="15"/>
  <c r="AQ600" i="15"/>
  <c r="AP600" i="15"/>
  <c r="AO600" i="15"/>
  <c r="AN600" i="15"/>
  <c r="AM600" i="15"/>
  <c r="AQ599" i="15"/>
  <c r="AP599" i="15"/>
  <c r="AO599" i="15"/>
  <c r="AN599" i="15"/>
  <c r="AM599" i="15"/>
  <c r="AQ598" i="15"/>
  <c r="AP598" i="15"/>
  <c r="AO598" i="15"/>
  <c r="AN598" i="15"/>
  <c r="AM598" i="15"/>
  <c r="AQ597" i="15"/>
  <c r="AP597" i="15"/>
  <c r="AO597" i="15"/>
  <c r="AN597" i="15"/>
  <c r="AM597" i="15"/>
  <c r="AQ596" i="15"/>
  <c r="AP596" i="15"/>
  <c r="AO596" i="15"/>
  <c r="AN596" i="15"/>
  <c r="AM596" i="15"/>
  <c r="AQ595" i="15"/>
  <c r="AP595" i="15"/>
  <c r="AO595" i="15"/>
  <c r="AN595" i="15"/>
  <c r="AM595" i="15"/>
  <c r="AQ594" i="15"/>
  <c r="AP594" i="15"/>
  <c r="AO594" i="15"/>
  <c r="AN594" i="15"/>
  <c r="AM594" i="15"/>
  <c r="AQ593" i="15"/>
  <c r="AP593" i="15"/>
  <c r="AO593" i="15"/>
  <c r="AN593" i="15"/>
  <c r="AM593" i="15"/>
  <c r="AQ592" i="15"/>
  <c r="AP592" i="15"/>
  <c r="AO592" i="15"/>
  <c r="AN592" i="15"/>
  <c r="AM592" i="15"/>
  <c r="AQ591" i="15"/>
  <c r="AP591" i="15"/>
  <c r="AO591" i="15"/>
  <c r="AN591" i="15"/>
  <c r="AM591" i="15"/>
  <c r="AQ590" i="15"/>
  <c r="AP590" i="15"/>
  <c r="AO590" i="15"/>
  <c r="AN590" i="15"/>
  <c r="AM590" i="15"/>
  <c r="AQ589" i="15"/>
  <c r="AP589" i="15"/>
  <c r="AO589" i="15"/>
  <c r="AN589" i="15"/>
  <c r="AM589" i="15"/>
  <c r="AQ588" i="15"/>
  <c r="AP588" i="15"/>
  <c r="AO588" i="15"/>
  <c r="AN588" i="15"/>
  <c r="AM588" i="15"/>
  <c r="AQ587" i="15"/>
  <c r="AP587" i="15"/>
  <c r="AO587" i="15"/>
  <c r="AN587" i="15"/>
  <c r="AM587" i="15"/>
  <c r="AQ586" i="15"/>
  <c r="AP586" i="15"/>
  <c r="AO586" i="15"/>
  <c r="AN586" i="15"/>
  <c r="AM586" i="15"/>
  <c r="AQ585" i="15"/>
  <c r="AP585" i="15"/>
  <c r="AO585" i="15"/>
  <c r="AN585" i="15"/>
  <c r="AM585" i="15"/>
  <c r="AQ584" i="15"/>
  <c r="AP584" i="15"/>
  <c r="AO584" i="15"/>
  <c r="AN584" i="15"/>
  <c r="AM584" i="15"/>
  <c r="AQ583" i="15"/>
  <c r="AP583" i="15"/>
  <c r="AO583" i="15"/>
  <c r="AN583" i="15"/>
  <c r="AM583" i="15"/>
  <c r="AQ582" i="15"/>
  <c r="AP582" i="15"/>
  <c r="AO582" i="15"/>
  <c r="AN582" i="15"/>
  <c r="AM582" i="15"/>
  <c r="AQ581" i="15"/>
  <c r="AP581" i="15"/>
  <c r="AO581" i="15"/>
  <c r="AN581" i="15"/>
  <c r="AM581" i="15"/>
  <c r="AQ580" i="15"/>
  <c r="AP580" i="15"/>
  <c r="AO580" i="15"/>
  <c r="AN580" i="15"/>
  <c r="AM580" i="15"/>
  <c r="AQ579" i="15"/>
  <c r="AP579" i="15"/>
  <c r="AO579" i="15"/>
  <c r="AN579" i="15"/>
  <c r="AM579" i="15"/>
  <c r="AQ578" i="15"/>
  <c r="AP578" i="15"/>
  <c r="AO578" i="15"/>
  <c r="AN578" i="15"/>
  <c r="AM578" i="15"/>
  <c r="AQ577" i="15"/>
  <c r="AP577" i="15"/>
  <c r="AO577" i="15"/>
  <c r="AN577" i="15"/>
  <c r="AM577" i="15"/>
  <c r="AQ576" i="15"/>
  <c r="AP576" i="15"/>
  <c r="AO576" i="15"/>
  <c r="AN576" i="15"/>
  <c r="AM576" i="15"/>
  <c r="AQ575" i="15"/>
  <c r="AP575" i="15"/>
  <c r="AO575" i="15"/>
  <c r="AN575" i="15"/>
  <c r="AM575" i="15"/>
  <c r="AQ574" i="15"/>
  <c r="AP574" i="15"/>
  <c r="AO574" i="15"/>
  <c r="AN574" i="15"/>
  <c r="AM574" i="15"/>
  <c r="AQ573" i="15"/>
  <c r="AP573" i="15"/>
  <c r="AO573" i="15"/>
  <c r="AN573" i="15"/>
  <c r="AM573" i="15"/>
  <c r="AQ572" i="15"/>
  <c r="AP572" i="15"/>
  <c r="AO572" i="15"/>
  <c r="AN572" i="15"/>
  <c r="AM572" i="15"/>
  <c r="AQ571" i="15"/>
  <c r="AP571" i="15"/>
  <c r="AO571" i="15"/>
  <c r="AN571" i="15"/>
  <c r="AM571" i="15"/>
  <c r="AQ570" i="15"/>
  <c r="AP570" i="15"/>
  <c r="AO570" i="15"/>
  <c r="AN570" i="15"/>
  <c r="AM570" i="15"/>
  <c r="AQ569" i="15"/>
  <c r="AP569" i="15"/>
  <c r="AO569" i="15"/>
  <c r="AN569" i="15"/>
  <c r="AM569" i="15"/>
  <c r="AQ568" i="15"/>
  <c r="AP568" i="15"/>
  <c r="AO568" i="15"/>
  <c r="AN568" i="15"/>
  <c r="AM568" i="15"/>
  <c r="AQ567" i="15"/>
  <c r="AP567" i="15"/>
  <c r="AO567" i="15"/>
  <c r="AN567" i="15"/>
  <c r="AM567" i="15"/>
  <c r="AQ566" i="15"/>
  <c r="AP566" i="15"/>
  <c r="AO566" i="15"/>
  <c r="AN566" i="15"/>
  <c r="AM566" i="15"/>
  <c r="AQ565" i="15"/>
  <c r="AP565" i="15"/>
  <c r="AO565" i="15"/>
  <c r="AN565" i="15"/>
  <c r="AM565" i="15"/>
  <c r="AQ564" i="15"/>
  <c r="AP564" i="15"/>
  <c r="AO564" i="15"/>
  <c r="AN564" i="15"/>
  <c r="AM564" i="15"/>
  <c r="AQ563" i="15"/>
  <c r="AP563" i="15"/>
  <c r="AO563" i="15"/>
  <c r="AN563" i="15"/>
  <c r="AM563" i="15"/>
  <c r="AQ562" i="15"/>
  <c r="AP562" i="15"/>
  <c r="AO562" i="15"/>
  <c r="AN562" i="15"/>
  <c r="AM562" i="15"/>
  <c r="AQ561" i="15"/>
  <c r="AP561" i="15"/>
  <c r="AO561" i="15"/>
  <c r="AN561" i="15"/>
  <c r="AM561" i="15"/>
  <c r="AQ560" i="15"/>
  <c r="AP560" i="15"/>
  <c r="AO560" i="15"/>
  <c r="AN560" i="15"/>
  <c r="AM560" i="15"/>
  <c r="AQ559" i="15"/>
  <c r="AP559" i="15"/>
  <c r="AO559" i="15"/>
  <c r="AN559" i="15"/>
  <c r="AM559" i="15"/>
  <c r="AQ558" i="15"/>
  <c r="AP558" i="15"/>
  <c r="AO558" i="15"/>
  <c r="AN558" i="15"/>
  <c r="AM558" i="15"/>
  <c r="AQ557" i="15"/>
  <c r="AP557" i="15"/>
  <c r="AO557" i="15"/>
  <c r="AN557" i="15"/>
  <c r="AM557" i="15"/>
  <c r="AQ556" i="15"/>
  <c r="AP556" i="15"/>
  <c r="AO556" i="15"/>
  <c r="AN556" i="15"/>
  <c r="AM556" i="15"/>
  <c r="AQ555" i="15"/>
  <c r="AP555" i="15"/>
  <c r="AO555" i="15"/>
  <c r="AN555" i="15"/>
  <c r="AM555" i="15"/>
  <c r="AQ554" i="15"/>
  <c r="AP554" i="15"/>
  <c r="AO554" i="15"/>
  <c r="AN554" i="15"/>
  <c r="AM554" i="15"/>
  <c r="AQ553" i="15"/>
  <c r="AP553" i="15"/>
  <c r="AO553" i="15"/>
  <c r="AN553" i="15"/>
  <c r="AM553" i="15"/>
  <c r="AQ552" i="15"/>
  <c r="AP552" i="15"/>
  <c r="AO552" i="15"/>
  <c r="AN552" i="15"/>
  <c r="AM552" i="15"/>
  <c r="AQ551" i="15"/>
  <c r="AP551" i="15"/>
  <c r="AO551" i="15"/>
  <c r="AN551" i="15"/>
  <c r="AM551" i="15"/>
  <c r="AQ550" i="15"/>
  <c r="AP550" i="15"/>
  <c r="AO550" i="15"/>
  <c r="AN550" i="15"/>
  <c r="AM550" i="15"/>
  <c r="AQ549" i="15"/>
  <c r="AP549" i="15"/>
  <c r="AO549" i="15"/>
  <c r="AN549" i="15"/>
  <c r="AM549" i="15"/>
  <c r="AQ548" i="15"/>
  <c r="AP548" i="15"/>
  <c r="AO548" i="15"/>
  <c r="AN548" i="15"/>
  <c r="AM548" i="15"/>
  <c r="AQ547" i="15"/>
  <c r="AP547" i="15"/>
  <c r="AO547" i="15"/>
  <c r="AN547" i="15"/>
  <c r="AM547" i="15"/>
  <c r="AQ546" i="15"/>
  <c r="AP546" i="15"/>
  <c r="AO546" i="15"/>
  <c r="AN546" i="15"/>
  <c r="AM546" i="15"/>
  <c r="AQ545" i="15"/>
  <c r="AP545" i="15"/>
  <c r="AO545" i="15"/>
  <c r="AN545" i="15"/>
  <c r="AM545" i="15"/>
  <c r="AQ544" i="15"/>
  <c r="AP544" i="15"/>
  <c r="AO544" i="15"/>
  <c r="AN544" i="15"/>
  <c r="AM544" i="15"/>
  <c r="AQ543" i="15"/>
  <c r="AP543" i="15"/>
  <c r="AO543" i="15"/>
  <c r="AN543" i="15"/>
  <c r="AM543" i="15"/>
  <c r="AQ542" i="15"/>
  <c r="AP542" i="15"/>
  <c r="AO542" i="15"/>
  <c r="AN542" i="15"/>
  <c r="AM542" i="15"/>
  <c r="AQ541" i="15"/>
  <c r="AP541" i="15"/>
  <c r="AO541" i="15"/>
  <c r="AN541" i="15"/>
  <c r="AM541" i="15"/>
  <c r="AQ540" i="15"/>
  <c r="AP540" i="15"/>
  <c r="AO540" i="15"/>
  <c r="AN540" i="15"/>
  <c r="AM540" i="15"/>
  <c r="AQ539" i="15"/>
  <c r="AP539" i="15"/>
  <c r="AO539" i="15"/>
  <c r="AN539" i="15"/>
  <c r="AM539" i="15"/>
  <c r="AQ538" i="15"/>
  <c r="AP538" i="15"/>
  <c r="AO538" i="15"/>
  <c r="AN538" i="15"/>
  <c r="AM538" i="15"/>
  <c r="AQ537" i="15"/>
  <c r="AP537" i="15"/>
  <c r="AO537" i="15"/>
  <c r="AN537" i="15"/>
  <c r="AM537" i="15"/>
  <c r="AQ536" i="15"/>
  <c r="AP536" i="15"/>
  <c r="AO536" i="15"/>
  <c r="AN536" i="15"/>
  <c r="AM536" i="15"/>
  <c r="AQ535" i="15"/>
  <c r="AP535" i="15"/>
  <c r="AO535" i="15"/>
  <c r="AN535" i="15"/>
  <c r="AM535" i="15"/>
  <c r="AQ534" i="15"/>
  <c r="AP534" i="15"/>
  <c r="AO534" i="15"/>
  <c r="AN534" i="15"/>
  <c r="AM534" i="15"/>
  <c r="AQ533" i="15"/>
  <c r="AP533" i="15"/>
  <c r="AO533" i="15"/>
  <c r="AN533" i="15"/>
  <c r="AM533" i="15"/>
  <c r="AQ532" i="15"/>
  <c r="AP532" i="15"/>
  <c r="AO532" i="15"/>
  <c r="AN532" i="15"/>
  <c r="AM532" i="15"/>
  <c r="AQ531" i="15"/>
  <c r="AP531" i="15"/>
  <c r="AO531" i="15"/>
  <c r="AN531" i="15"/>
  <c r="AM531" i="15"/>
  <c r="AQ530" i="15"/>
  <c r="AP530" i="15"/>
  <c r="AO530" i="15"/>
  <c r="AN530" i="15"/>
  <c r="AM530" i="15"/>
  <c r="AQ529" i="15"/>
  <c r="AP529" i="15"/>
  <c r="AO529" i="15"/>
  <c r="AN529" i="15"/>
  <c r="AM529" i="15"/>
  <c r="AQ528" i="15"/>
  <c r="AP528" i="15"/>
  <c r="AO528" i="15"/>
  <c r="AN528" i="15"/>
  <c r="AM528" i="15"/>
  <c r="AQ527" i="15"/>
  <c r="AP527" i="15"/>
  <c r="AO527" i="15"/>
  <c r="AN527" i="15"/>
  <c r="AM527" i="15"/>
  <c r="AQ526" i="15"/>
  <c r="AP526" i="15"/>
  <c r="AO526" i="15"/>
  <c r="AN526" i="15"/>
  <c r="AM526" i="15"/>
  <c r="AQ525" i="15"/>
  <c r="AP525" i="15"/>
  <c r="AO525" i="15"/>
  <c r="AN525" i="15"/>
  <c r="AM525" i="15"/>
  <c r="AQ524" i="15"/>
  <c r="AP524" i="15"/>
  <c r="AO524" i="15"/>
  <c r="AN524" i="15"/>
  <c r="AM524" i="15"/>
  <c r="AQ523" i="15"/>
  <c r="AP523" i="15"/>
  <c r="AO523" i="15"/>
  <c r="AN523" i="15"/>
  <c r="AM523" i="15"/>
  <c r="AQ522" i="15"/>
  <c r="AP522" i="15"/>
  <c r="AO522" i="15"/>
  <c r="AN522" i="15"/>
  <c r="AM522" i="15"/>
  <c r="AQ521" i="15"/>
  <c r="AP521" i="15"/>
  <c r="AO521" i="15"/>
  <c r="AN521" i="15"/>
  <c r="AM521" i="15"/>
  <c r="AQ520" i="15"/>
  <c r="AP520" i="15"/>
  <c r="AO520" i="15"/>
  <c r="AN520" i="15"/>
  <c r="AM520" i="15"/>
  <c r="AQ519" i="15"/>
  <c r="AP519" i="15"/>
  <c r="AO519" i="15"/>
  <c r="AN519" i="15"/>
  <c r="AM519" i="15"/>
  <c r="AQ518" i="15"/>
  <c r="AP518" i="15"/>
  <c r="AO518" i="15"/>
  <c r="AN518" i="15"/>
  <c r="AM518" i="15"/>
  <c r="AQ517" i="15"/>
  <c r="AP517" i="15"/>
  <c r="AO517" i="15"/>
  <c r="AN517" i="15"/>
  <c r="AM517" i="15"/>
  <c r="AQ516" i="15"/>
  <c r="AP516" i="15"/>
  <c r="AO516" i="15"/>
  <c r="AN516" i="15"/>
  <c r="AM516" i="15"/>
  <c r="AQ515" i="15"/>
  <c r="AP515" i="15"/>
  <c r="AO515" i="15"/>
  <c r="AN515" i="15"/>
  <c r="AM515" i="15"/>
  <c r="AQ514" i="15"/>
  <c r="AP514" i="15"/>
  <c r="AO514" i="15"/>
  <c r="AN514" i="15"/>
  <c r="AM514" i="15"/>
  <c r="AQ513" i="15"/>
  <c r="AP513" i="15"/>
  <c r="AO513" i="15"/>
  <c r="AN513" i="15"/>
  <c r="AM513" i="15"/>
  <c r="AQ512" i="15"/>
  <c r="AP512" i="15"/>
  <c r="AO512" i="15"/>
  <c r="AN512" i="15"/>
  <c r="AM512" i="15"/>
  <c r="AQ511" i="15"/>
  <c r="AP511" i="15"/>
  <c r="AO511" i="15"/>
  <c r="AN511" i="15"/>
  <c r="AM511" i="15"/>
  <c r="AQ510" i="15"/>
  <c r="AP510" i="15"/>
  <c r="AO510" i="15"/>
  <c r="AN510" i="15"/>
  <c r="AM510" i="15"/>
  <c r="AQ509" i="15"/>
  <c r="AP509" i="15"/>
  <c r="AO509" i="15"/>
  <c r="AN509" i="15"/>
  <c r="AM509" i="15"/>
  <c r="AQ508" i="15"/>
  <c r="AP508" i="15"/>
  <c r="AO508" i="15"/>
  <c r="AN508" i="15"/>
  <c r="AM508" i="15"/>
  <c r="AQ507" i="15"/>
  <c r="AP507" i="15"/>
  <c r="AO507" i="15"/>
  <c r="AN507" i="15"/>
  <c r="AM507" i="15"/>
  <c r="AQ506" i="15"/>
  <c r="AP506" i="15"/>
  <c r="AO506" i="15"/>
  <c r="AN506" i="15"/>
  <c r="AM506" i="15"/>
  <c r="AQ505" i="15"/>
  <c r="AP505" i="15"/>
  <c r="AO505" i="15"/>
  <c r="AN505" i="15"/>
  <c r="AM505" i="15"/>
  <c r="AQ504" i="15"/>
  <c r="AP504" i="15"/>
  <c r="AO504" i="15"/>
  <c r="AN504" i="15"/>
  <c r="AM504" i="15"/>
  <c r="AQ503" i="15"/>
  <c r="AP503" i="15"/>
  <c r="AO503" i="15"/>
  <c r="AN503" i="15"/>
  <c r="AM503" i="15"/>
  <c r="AQ502" i="15"/>
  <c r="AP502" i="15"/>
  <c r="AO502" i="15"/>
  <c r="AN502" i="15"/>
  <c r="AM502" i="15"/>
  <c r="AQ501" i="15"/>
  <c r="AP501" i="15"/>
  <c r="AO501" i="15"/>
  <c r="AN501" i="15"/>
  <c r="AM501" i="15"/>
  <c r="AQ500" i="15"/>
  <c r="AP500" i="15"/>
  <c r="AO500" i="15"/>
  <c r="AN500" i="15"/>
  <c r="AM500" i="15"/>
  <c r="AQ499" i="15"/>
  <c r="AP499" i="15"/>
  <c r="AO499" i="15"/>
  <c r="AN499" i="15"/>
  <c r="AM499" i="15"/>
  <c r="AQ498" i="15"/>
  <c r="AP498" i="15"/>
  <c r="AO498" i="15"/>
  <c r="AN498" i="15"/>
  <c r="AM498" i="15"/>
  <c r="AQ497" i="15"/>
  <c r="AP497" i="15"/>
  <c r="AO497" i="15"/>
  <c r="AN497" i="15"/>
  <c r="AM497" i="15"/>
  <c r="AQ496" i="15"/>
  <c r="AP496" i="15"/>
  <c r="AO496" i="15"/>
  <c r="AN496" i="15"/>
  <c r="AM496" i="15"/>
  <c r="AQ495" i="15"/>
  <c r="AP495" i="15"/>
  <c r="AO495" i="15"/>
  <c r="AN495" i="15"/>
  <c r="AM495" i="15"/>
  <c r="AQ494" i="15"/>
  <c r="AP494" i="15"/>
  <c r="AO494" i="15"/>
  <c r="AN494" i="15"/>
  <c r="AM494" i="15"/>
  <c r="AQ493" i="15"/>
  <c r="AP493" i="15"/>
  <c r="AO493" i="15"/>
  <c r="AN493" i="15"/>
  <c r="AM493" i="15"/>
  <c r="AQ492" i="15"/>
  <c r="AP492" i="15"/>
  <c r="AO492" i="15"/>
  <c r="AN492" i="15"/>
  <c r="AM492" i="15"/>
  <c r="AQ491" i="15"/>
  <c r="AP491" i="15"/>
  <c r="AO491" i="15"/>
  <c r="AN491" i="15"/>
  <c r="AM491" i="15"/>
  <c r="AQ490" i="15"/>
  <c r="AP490" i="15"/>
  <c r="AO490" i="15"/>
  <c r="AN490" i="15"/>
  <c r="AM490" i="15"/>
  <c r="AQ489" i="15"/>
  <c r="AP489" i="15"/>
  <c r="AO489" i="15"/>
  <c r="AN489" i="15"/>
  <c r="AM489" i="15"/>
  <c r="AQ488" i="15"/>
  <c r="AP488" i="15"/>
  <c r="AO488" i="15"/>
  <c r="AN488" i="15"/>
  <c r="AM488" i="15"/>
  <c r="AQ487" i="15"/>
  <c r="AP487" i="15"/>
  <c r="AO487" i="15"/>
  <c r="AN487" i="15"/>
  <c r="AM487" i="15"/>
  <c r="AQ486" i="15"/>
  <c r="AP486" i="15"/>
  <c r="AO486" i="15"/>
  <c r="AN486" i="15"/>
  <c r="AM486" i="15"/>
  <c r="AQ485" i="15"/>
  <c r="AP485" i="15"/>
  <c r="AO485" i="15"/>
  <c r="AN485" i="15"/>
  <c r="AM485" i="15"/>
  <c r="AQ484" i="15"/>
  <c r="AP484" i="15"/>
  <c r="AO484" i="15"/>
  <c r="AN484" i="15"/>
  <c r="AM484" i="15"/>
  <c r="AQ483" i="15"/>
  <c r="AP483" i="15"/>
  <c r="AO483" i="15"/>
  <c r="AN483" i="15"/>
  <c r="AM483" i="15"/>
  <c r="AQ482" i="15"/>
  <c r="AP482" i="15"/>
  <c r="AO482" i="15"/>
  <c r="AN482" i="15"/>
  <c r="AM482" i="15"/>
  <c r="AQ481" i="15"/>
  <c r="AP481" i="15"/>
  <c r="AO481" i="15"/>
  <c r="AN481" i="15"/>
  <c r="AM481" i="15"/>
  <c r="AQ480" i="15"/>
  <c r="AP480" i="15"/>
  <c r="AO480" i="15"/>
  <c r="AN480" i="15"/>
  <c r="AM480" i="15"/>
  <c r="AQ479" i="15"/>
  <c r="AP479" i="15"/>
  <c r="AO479" i="15"/>
  <c r="AN479" i="15"/>
  <c r="AM479" i="15"/>
  <c r="AQ478" i="15"/>
  <c r="AP478" i="15"/>
  <c r="AO478" i="15"/>
  <c r="AN478" i="15"/>
  <c r="AM478" i="15"/>
  <c r="AQ477" i="15"/>
  <c r="AP477" i="15"/>
  <c r="AO477" i="15"/>
  <c r="AN477" i="15"/>
  <c r="AM477" i="15"/>
  <c r="AQ476" i="15"/>
  <c r="AP476" i="15"/>
  <c r="AO476" i="15"/>
  <c r="AN476" i="15"/>
  <c r="AM476" i="15"/>
  <c r="AQ475" i="15"/>
  <c r="AP475" i="15"/>
  <c r="AO475" i="15"/>
  <c r="AN475" i="15"/>
  <c r="AM475" i="15"/>
  <c r="AQ474" i="15"/>
  <c r="AP474" i="15"/>
  <c r="AO474" i="15"/>
  <c r="AN474" i="15"/>
  <c r="AM474" i="15"/>
  <c r="AQ473" i="15"/>
  <c r="AP473" i="15"/>
  <c r="AO473" i="15"/>
  <c r="AN473" i="15"/>
  <c r="AM473" i="15"/>
  <c r="AQ472" i="15"/>
  <c r="AP472" i="15"/>
  <c r="AO472" i="15"/>
  <c r="AN472" i="15"/>
  <c r="AM472" i="15"/>
  <c r="AQ471" i="15"/>
  <c r="AP471" i="15"/>
  <c r="AO471" i="15"/>
  <c r="AN471" i="15"/>
  <c r="AM471" i="15"/>
  <c r="AQ470" i="15"/>
  <c r="AP470" i="15"/>
  <c r="AO470" i="15"/>
  <c r="AN470" i="15"/>
  <c r="AM470" i="15"/>
  <c r="AQ469" i="15"/>
  <c r="AP469" i="15"/>
  <c r="AO469" i="15"/>
  <c r="AN469" i="15"/>
  <c r="AM469" i="15"/>
  <c r="AQ468" i="15"/>
  <c r="AP468" i="15"/>
  <c r="AO468" i="15"/>
  <c r="AN468" i="15"/>
  <c r="AM468" i="15"/>
  <c r="AQ467" i="15"/>
  <c r="AP467" i="15"/>
  <c r="AO467" i="15"/>
  <c r="AN467" i="15"/>
  <c r="AM467" i="15"/>
  <c r="AQ466" i="15"/>
  <c r="AP466" i="15"/>
  <c r="AO466" i="15"/>
  <c r="AN466" i="15"/>
  <c r="AM466" i="15"/>
  <c r="AQ465" i="15"/>
  <c r="AP465" i="15"/>
  <c r="AO465" i="15"/>
  <c r="AN465" i="15"/>
  <c r="AM465" i="15"/>
  <c r="AQ464" i="15"/>
  <c r="AP464" i="15"/>
  <c r="AO464" i="15"/>
  <c r="AN464" i="15"/>
  <c r="AM464" i="15"/>
  <c r="AQ463" i="15"/>
  <c r="AP463" i="15"/>
  <c r="AO463" i="15"/>
  <c r="AN463" i="15"/>
  <c r="AM463" i="15"/>
  <c r="AQ462" i="15"/>
  <c r="AP462" i="15"/>
  <c r="AO462" i="15"/>
  <c r="AN462" i="15"/>
  <c r="AM462" i="15"/>
  <c r="AQ461" i="15"/>
  <c r="AP461" i="15"/>
  <c r="AO461" i="15"/>
  <c r="AN461" i="15"/>
  <c r="AM461" i="15"/>
  <c r="AQ460" i="15"/>
  <c r="AP460" i="15"/>
  <c r="AO460" i="15"/>
  <c r="AN460" i="15"/>
  <c r="AM460" i="15"/>
  <c r="AQ459" i="15"/>
  <c r="AP459" i="15"/>
  <c r="AO459" i="15"/>
  <c r="AN459" i="15"/>
  <c r="AM459" i="15"/>
  <c r="AQ458" i="15"/>
  <c r="AP458" i="15"/>
  <c r="AO458" i="15"/>
  <c r="AN458" i="15"/>
  <c r="AM458" i="15"/>
  <c r="AQ457" i="15"/>
  <c r="AP457" i="15"/>
  <c r="AO457" i="15"/>
  <c r="AN457" i="15"/>
  <c r="AM457" i="15"/>
  <c r="AQ456" i="15"/>
  <c r="AP456" i="15"/>
  <c r="AO456" i="15"/>
  <c r="AN456" i="15"/>
  <c r="AM456" i="15"/>
  <c r="AQ455" i="15"/>
  <c r="AP455" i="15"/>
  <c r="AO455" i="15"/>
  <c r="AN455" i="15"/>
  <c r="AM455" i="15"/>
  <c r="AQ454" i="15"/>
  <c r="AP454" i="15"/>
  <c r="AO454" i="15"/>
  <c r="AN454" i="15"/>
  <c r="AM454" i="15"/>
  <c r="AQ453" i="15"/>
  <c r="AP453" i="15"/>
  <c r="AO453" i="15"/>
  <c r="AN453" i="15"/>
  <c r="AM453" i="15"/>
  <c r="AQ452" i="15"/>
  <c r="AP452" i="15"/>
  <c r="AO452" i="15"/>
  <c r="AN452" i="15"/>
  <c r="AM452" i="15"/>
  <c r="AQ451" i="15"/>
  <c r="AP451" i="15"/>
  <c r="AO451" i="15"/>
  <c r="AN451" i="15"/>
  <c r="AM451" i="15"/>
  <c r="AQ450" i="15"/>
  <c r="AP450" i="15"/>
  <c r="AO450" i="15"/>
  <c r="AN450" i="15"/>
  <c r="AM450" i="15"/>
  <c r="AQ449" i="15"/>
  <c r="AP449" i="15"/>
  <c r="AO449" i="15"/>
  <c r="AN449" i="15"/>
  <c r="AM449" i="15"/>
  <c r="AQ448" i="15"/>
  <c r="AP448" i="15"/>
  <c r="AO448" i="15"/>
  <c r="AN448" i="15"/>
  <c r="AM448" i="15"/>
  <c r="AQ447" i="15"/>
  <c r="AP447" i="15"/>
  <c r="AO447" i="15"/>
  <c r="AN447" i="15"/>
  <c r="AM447" i="15"/>
  <c r="AQ446" i="15"/>
  <c r="AP446" i="15"/>
  <c r="AO446" i="15"/>
  <c r="AN446" i="15"/>
  <c r="AM446" i="15"/>
  <c r="AQ445" i="15"/>
  <c r="AP445" i="15"/>
  <c r="AO445" i="15"/>
  <c r="AN445" i="15"/>
  <c r="AM445" i="15"/>
  <c r="AQ444" i="15"/>
  <c r="AP444" i="15"/>
  <c r="AO444" i="15"/>
  <c r="AN444" i="15"/>
  <c r="AM444" i="15"/>
  <c r="AQ443" i="15"/>
  <c r="AP443" i="15"/>
  <c r="AO443" i="15"/>
  <c r="AN443" i="15"/>
  <c r="AM443" i="15"/>
  <c r="AQ442" i="15"/>
  <c r="AP442" i="15"/>
  <c r="AO442" i="15"/>
  <c r="AN442" i="15"/>
  <c r="AM442" i="15"/>
  <c r="AQ441" i="15"/>
  <c r="AP441" i="15"/>
  <c r="AO441" i="15"/>
  <c r="AN441" i="15"/>
  <c r="AM441" i="15"/>
  <c r="AQ440" i="15"/>
  <c r="AP440" i="15"/>
  <c r="AO440" i="15"/>
  <c r="AN440" i="15"/>
  <c r="AM440" i="15"/>
  <c r="AQ439" i="15"/>
  <c r="AP439" i="15"/>
  <c r="AO439" i="15"/>
  <c r="AN439" i="15"/>
  <c r="AM439" i="15"/>
  <c r="AQ438" i="15"/>
  <c r="AP438" i="15"/>
  <c r="AO438" i="15"/>
  <c r="AN438" i="15"/>
  <c r="AM438" i="15"/>
  <c r="AQ437" i="15"/>
  <c r="AP437" i="15"/>
  <c r="AO437" i="15"/>
  <c r="AN437" i="15"/>
  <c r="AM437" i="15"/>
  <c r="AQ436" i="15"/>
  <c r="AP436" i="15"/>
  <c r="AO436" i="15"/>
  <c r="AN436" i="15"/>
  <c r="AM436" i="15"/>
  <c r="AQ435" i="15"/>
  <c r="AP435" i="15"/>
  <c r="AO435" i="15"/>
  <c r="AN435" i="15"/>
  <c r="AM435" i="15"/>
  <c r="AQ434" i="15"/>
  <c r="AP434" i="15"/>
  <c r="AO434" i="15"/>
  <c r="AN434" i="15"/>
  <c r="AM434" i="15"/>
  <c r="AQ433" i="15"/>
  <c r="AP433" i="15"/>
  <c r="AO433" i="15"/>
  <c r="AN433" i="15"/>
  <c r="AM433" i="15"/>
  <c r="AQ432" i="15"/>
  <c r="AP432" i="15"/>
  <c r="AO432" i="15"/>
  <c r="AN432" i="15"/>
  <c r="AM432" i="15"/>
  <c r="AQ431" i="15"/>
  <c r="AP431" i="15"/>
  <c r="AO431" i="15"/>
  <c r="AN431" i="15"/>
  <c r="AM431" i="15"/>
  <c r="AQ430" i="15"/>
  <c r="AP430" i="15"/>
  <c r="AO430" i="15"/>
  <c r="AN430" i="15"/>
  <c r="AM430" i="15"/>
  <c r="AQ429" i="15"/>
  <c r="AP429" i="15"/>
  <c r="AO429" i="15"/>
  <c r="AN429" i="15"/>
  <c r="AM429" i="15"/>
  <c r="AQ428" i="15"/>
  <c r="AP428" i="15"/>
  <c r="AO428" i="15"/>
  <c r="AN428" i="15"/>
  <c r="AM428" i="15"/>
  <c r="AQ427" i="15"/>
  <c r="AP427" i="15"/>
  <c r="AO427" i="15"/>
  <c r="AN427" i="15"/>
  <c r="AM427" i="15"/>
  <c r="AQ426" i="15"/>
  <c r="AP426" i="15"/>
  <c r="AO426" i="15"/>
  <c r="AN426" i="15"/>
  <c r="AM426" i="15"/>
  <c r="AQ425" i="15"/>
  <c r="AP425" i="15"/>
  <c r="AO425" i="15"/>
  <c r="AN425" i="15"/>
  <c r="AM425" i="15"/>
  <c r="AQ424" i="15"/>
  <c r="AP424" i="15"/>
  <c r="AO424" i="15"/>
  <c r="AN424" i="15"/>
  <c r="AM424" i="15"/>
  <c r="AQ423" i="15"/>
  <c r="AP423" i="15"/>
  <c r="AO423" i="15"/>
  <c r="AN423" i="15"/>
  <c r="AM423" i="15"/>
  <c r="AQ422" i="15"/>
  <c r="AP422" i="15"/>
  <c r="AO422" i="15"/>
  <c r="AN422" i="15"/>
  <c r="AM422" i="15"/>
  <c r="AQ421" i="15"/>
  <c r="AP421" i="15"/>
  <c r="AO421" i="15"/>
  <c r="AN421" i="15"/>
  <c r="AM421" i="15"/>
  <c r="AQ420" i="15"/>
  <c r="AP420" i="15"/>
  <c r="AO420" i="15"/>
  <c r="AN420" i="15"/>
  <c r="AM420" i="15"/>
  <c r="AQ419" i="15"/>
  <c r="AP419" i="15"/>
  <c r="AO419" i="15"/>
  <c r="AN419" i="15"/>
  <c r="AM419" i="15"/>
  <c r="AQ418" i="15"/>
  <c r="AP418" i="15"/>
  <c r="AO418" i="15"/>
  <c r="AN418" i="15"/>
  <c r="AM418" i="15"/>
  <c r="AQ417" i="15"/>
  <c r="AP417" i="15"/>
  <c r="AO417" i="15"/>
  <c r="AN417" i="15"/>
  <c r="AM417" i="15"/>
  <c r="AQ416" i="15"/>
  <c r="AP416" i="15"/>
  <c r="AO416" i="15"/>
  <c r="AN416" i="15"/>
  <c r="AM416" i="15"/>
  <c r="AQ415" i="15"/>
  <c r="AP415" i="15"/>
  <c r="AO415" i="15"/>
  <c r="AN415" i="15"/>
  <c r="AM415" i="15"/>
  <c r="AQ414" i="15"/>
  <c r="AP414" i="15"/>
  <c r="AO414" i="15"/>
  <c r="AN414" i="15"/>
  <c r="AM414" i="15"/>
  <c r="AQ413" i="15"/>
  <c r="AP413" i="15"/>
  <c r="AO413" i="15"/>
  <c r="AN413" i="15"/>
  <c r="AM413" i="15"/>
  <c r="AQ412" i="15"/>
  <c r="AP412" i="15"/>
  <c r="AO412" i="15"/>
  <c r="AN412" i="15"/>
  <c r="AM412" i="15"/>
  <c r="AQ411" i="15"/>
  <c r="AP411" i="15"/>
  <c r="AO411" i="15"/>
  <c r="AN411" i="15"/>
  <c r="AM411" i="15"/>
  <c r="AQ410" i="15"/>
  <c r="AP410" i="15"/>
  <c r="AO410" i="15"/>
  <c r="AN410" i="15"/>
  <c r="AM410" i="15"/>
  <c r="AQ409" i="15"/>
  <c r="AP409" i="15"/>
  <c r="AO409" i="15"/>
  <c r="AN409" i="15"/>
  <c r="AM409" i="15"/>
  <c r="AQ408" i="15"/>
  <c r="AP408" i="15"/>
  <c r="AO408" i="15"/>
  <c r="AN408" i="15"/>
  <c r="AM408" i="15"/>
  <c r="AQ407" i="15"/>
  <c r="AP407" i="15"/>
  <c r="AO407" i="15"/>
  <c r="AN407" i="15"/>
  <c r="AM407" i="15"/>
  <c r="AQ406" i="15"/>
  <c r="AP406" i="15"/>
  <c r="AO406" i="15"/>
  <c r="AN406" i="15"/>
  <c r="AM406" i="15"/>
  <c r="AQ405" i="15"/>
  <c r="AP405" i="15"/>
  <c r="AO405" i="15"/>
  <c r="AN405" i="15"/>
  <c r="AM405" i="15"/>
  <c r="AQ404" i="15"/>
  <c r="AP404" i="15"/>
  <c r="AO404" i="15"/>
  <c r="AN404" i="15"/>
  <c r="AM404" i="15"/>
  <c r="AQ403" i="15"/>
  <c r="AP403" i="15"/>
  <c r="AO403" i="15"/>
  <c r="AN403" i="15"/>
  <c r="AM403" i="15"/>
  <c r="AQ402" i="15"/>
  <c r="AP402" i="15"/>
  <c r="AO402" i="15"/>
  <c r="AN402" i="15"/>
  <c r="AM402" i="15"/>
  <c r="AQ401" i="15"/>
  <c r="AP401" i="15"/>
  <c r="AO401" i="15"/>
  <c r="AN401" i="15"/>
  <c r="AM401" i="15"/>
  <c r="AQ400" i="15"/>
  <c r="AP400" i="15"/>
  <c r="AO400" i="15"/>
  <c r="AN400" i="15"/>
  <c r="AM400" i="15"/>
  <c r="AQ399" i="15"/>
  <c r="AP399" i="15"/>
  <c r="AO399" i="15"/>
  <c r="AN399" i="15"/>
  <c r="AM399" i="15"/>
  <c r="AQ398" i="15"/>
  <c r="AP398" i="15"/>
  <c r="AO398" i="15"/>
  <c r="AN398" i="15"/>
  <c r="AM398" i="15"/>
  <c r="AQ397" i="15"/>
  <c r="AP397" i="15"/>
  <c r="AO397" i="15"/>
  <c r="AN397" i="15"/>
  <c r="AM397" i="15"/>
  <c r="AQ396" i="15"/>
  <c r="AP396" i="15"/>
  <c r="AO396" i="15"/>
  <c r="AN396" i="15"/>
  <c r="AM396" i="15"/>
  <c r="AQ395" i="15"/>
  <c r="AP395" i="15"/>
  <c r="AO395" i="15"/>
  <c r="AN395" i="15"/>
  <c r="AM395" i="15"/>
  <c r="AQ394" i="15"/>
  <c r="AP394" i="15"/>
  <c r="AO394" i="15"/>
  <c r="AN394" i="15"/>
  <c r="AM394" i="15"/>
  <c r="AQ393" i="15"/>
  <c r="AP393" i="15"/>
  <c r="AO393" i="15"/>
  <c r="AN393" i="15"/>
  <c r="AM393" i="15"/>
  <c r="AQ392" i="15"/>
  <c r="AP392" i="15"/>
  <c r="AO392" i="15"/>
  <c r="AN392" i="15"/>
  <c r="AM392" i="15"/>
  <c r="AQ391" i="15"/>
  <c r="AP391" i="15"/>
  <c r="AO391" i="15"/>
  <c r="AN391" i="15"/>
  <c r="AM391" i="15"/>
  <c r="AQ390" i="15"/>
  <c r="AP390" i="15"/>
  <c r="AO390" i="15"/>
  <c r="AN390" i="15"/>
  <c r="AM390" i="15"/>
  <c r="AQ389" i="15"/>
  <c r="AP389" i="15"/>
  <c r="AO389" i="15"/>
  <c r="AN389" i="15"/>
  <c r="AM389" i="15"/>
  <c r="AQ388" i="15"/>
  <c r="AP388" i="15"/>
  <c r="AO388" i="15"/>
  <c r="AN388" i="15"/>
  <c r="AM388" i="15"/>
  <c r="AQ387" i="15"/>
  <c r="AP387" i="15"/>
  <c r="AO387" i="15"/>
  <c r="AN387" i="15"/>
  <c r="AM387" i="15"/>
  <c r="AQ386" i="15"/>
  <c r="AP386" i="15"/>
  <c r="AO386" i="15"/>
  <c r="AN386" i="15"/>
  <c r="AM386" i="15"/>
  <c r="AQ385" i="15"/>
  <c r="AP385" i="15"/>
  <c r="AO385" i="15"/>
  <c r="AN385" i="15"/>
  <c r="AM385" i="15"/>
  <c r="AQ384" i="15"/>
  <c r="AP384" i="15"/>
  <c r="AO384" i="15"/>
  <c r="AN384" i="15"/>
  <c r="AM384" i="15"/>
  <c r="AQ383" i="15"/>
  <c r="AP383" i="15"/>
  <c r="AO383" i="15"/>
  <c r="AN383" i="15"/>
  <c r="AM383" i="15"/>
  <c r="AQ382" i="15"/>
  <c r="AP382" i="15"/>
  <c r="AO382" i="15"/>
  <c r="AN382" i="15"/>
  <c r="AM382" i="15"/>
  <c r="AQ381" i="15"/>
  <c r="AP381" i="15"/>
  <c r="AO381" i="15"/>
  <c r="AN381" i="15"/>
  <c r="AM381" i="15"/>
  <c r="AQ380" i="15"/>
  <c r="AP380" i="15"/>
  <c r="AO380" i="15"/>
  <c r="AN380" i="15"/>
  <c r="AM380" i="15"/>
  <c r="AQ379" i="15"/>
  <c r="AP379" i="15"/>
  <c r="AO379" i="15"/>
  <c r="AN379" i="15"/>
  <c r="AM379" i="15"/>
  <c r="AQ378" i="15"/>
  <c r="AP378" i="15"/>
  <c r="AO378" i="15"/>
  <c r="AN378" i="15"/>
  <c r="AM378" i="15"/>
  <c r="AQ377" i="15"/>
  <c r="AP377" i="15"/>
  <c r="AO377" i="15"/>
  <c r="AN377" i="15"/>
  <c r="AM377" i="15"/>
  <c r="AQ376" i="15"/>
  <c r="AP376" i="15"/>
  <c r="AO376" i="15"/>
  <c r="AN376" i="15"/>
  <c r="AM376" i="15"/>
  <c r="AQ375" i="15"/>
  <c r="AP375" i="15"/>
  <c r="AO375" i="15"/>
  <c r="AN375" i="15"/>
  <c r="AM375" i="15"/>
  <c r="AQ374" i="15"/>
  <c r="AP374" i="15"/>
  <c r="AO374" i="15"/>
  <c r="AN374" i="15"/>
  <c r="AM374" i="15"/>
  <c r="AQ373" i="15"/>
  <c r="AP373" i="15"/>
  <c r="AO373" i="15"/>
  <c r="AN373" i="15"/>
  <c r="AM373" i="15"/>
  <c r="AQ372" i="15"/>
  <c r="AP372" i="15"/>
  <c r="AO372" i="15"/>
  <c r="AN372" i="15"/>
  <c r="AM372" i="15"/>
  <c r="AQ371" i="15"/>
  <c r="AP371" i="15"/>
  <c r="AO371" i="15"/>
  <c r="AN371" i="15"/>
  <c r="AM371" i="15"/>
  <c r="AQ370" i="15"/>
  <c r="AP370" i="15"/>
  <c r="AO370" i="15"/>
  <c r="AN370" i="15"/>
  <c r="AM370" i="15"/>
  <c r="AQ369" i="15"/>
  <c r="AP369" i="15"/>
  <c r="AO369" i="15"/>
  <c r="AN369" i="15"/>
  <c r="AM369" i="15"/>
  <c r="AQ368" i="15"/>
  <c r="AP368" i="15"/>
  <c r="AO368" i="15"/>
  <c r="AN368" i="15"/>
  <c r="AM368" i="15"/>
  <c r="AQ367" i="15"/>
  <c r="AP367" i="15"/>
  <c r="AO367" i="15"/>
  <c r="AN367" i="15"/>
  <c r="AM367" i="15"/>
  <c r="AQ366" i="15"/>
  <c r="AP366" i="15"/>
  <c r="AO366" i="15"/>
  <c r="AN366" i="15"/>
  <c r="AM366" i="15"/>
  <c r="AQ365" i="15"/>
  <c r="AP365" i="15"/>
  <c r="AO365" i="15"/>
  <c r="AN365" i="15"/>
  <c r="AM365" i="15"/>
  <c r="AQ364" i="15"/>
  <c r="AP364" i="15"/>
  <c r="AO364" i="15"/>
  <c r="AN364" i="15"/>
  <c r="AM364" i="15"/>
  <c r="AQ363" i="15"/>
  <c r="AP363" i="15"/>
  <c r="AO363" i="15"/>
  <c r="AN363" i="15"/>
  <c r="AM363" i="15"/>
  <c r="AQ362" i="15"/>
  <c r="AP362" i="15"/>
  <c r="AO362" i="15"/>
  <c r="AN362" i="15"/>
  <c r="AM362" i="15"/>
  <c r="AQ361" i="15"/>
  <c r="AP361" i="15"/>
  <c r="AO361" i="15"/>
  <c r="AN361" i="15"/>
  <c r="AM361" i="15"/>
  <c r="AQ360" i="15"/>
  <c r="AP360" i="15"/>
  <c r="AO360" i="15"/>
  <c r="AN360" i="15"/>
  <c r="AM360" i="15"/>
  <c r="AQ359" i="15"/>
  <c r="AP359" i="15"/>
  <c r="AO359" i="15"/>
  <c r="AN359" i="15"/>
  <c r="AM359" i="15"/>
  <c r="AQ358" i="15"/>
  <c r="AP358" i="15"/>
  <c r="AO358" i="15"/>
  <c r="AN358" i="15"/>
  <c r="AM358" i="15"/>
  <c r="AQ357" i="15"/>
  <c r="AP357" i="15"/>
  <c r="AO357" i="15"/>
  <c r="AN357" i="15"/>
  <c r="AM357" i="15"/>
  <c r="AQ356" i="15"/>
  <c r="AP356" i="15"/>
  <c r="AO356" i="15"/>
  <c r="AN356" i="15"/>
  <c r="AM356" i="15"/>
  <c r="AQ355" i="15"/>
  <c r="AP355" i="15"/>
  <c r="AO355" i="15"/>
  <c r="AN355" i="15"/>
  <c r="AM355" i="15"/>
  <c r="AQ354" i="15"/>
  <c r="AP354" i="15"/>
  <c r="AO354" i="15"/>
  <c r="AN354" i="15"/>
  <c r="AM354" i="15"/>
  <c r="AQ353" i="15"/>
  <c r="AP353" i="15"/>
  <c r="AO353" i="15"/>
  <c r="AN353" i="15"/>
  <c r="AM353" i="15"/>
  <c r="AQ352" i="15"/>
  <c r="AP352" i="15"/>
  <c r="AO352" i="15"/>
  <c r="AN352" i="15"/>
  <c r="AM352" i="15"/>
  <c r="AQ351" i="15"/>
  <c r="AP351" i="15"/>
  <c r="AO351" i="15"/>
  <c r="AN351" i="15"/>
  <c r="AM351" i="15"/>
  <c r="AQ350" i="15"/>
  <c r="AP350" i="15"/>
  <c r="AO350" i="15"/>
  <c r="AN350" i="15"/>
  <c r="AM350" i="15"/>
  <c r="AQ349" i="15"/>
  <c r="AP349" i="15"/>
  <c r="AO349" i="15"/>
  <c r="AN349" i="15"/>
  <c r="AM349" i="15"/>
  <c r="AQ348" i="15"/>
  <c r="AP348" i="15"/>
  <c r="AO348" i="15"/>
  <c r="AN348" i="15"/>
  <c r="AM348" i="15"/>
  <c r="AQ347" i="15"/>
  <c r="AP347" i="15"/>
  <c r="AO347" i="15"/>
  <c r="AN347" i="15"/>
  <c r="AM347" i="15"/>
  <c r="AQ346" i="15"/>
  <c r="AP346" i="15"/>
  <c r="AO346" i="15"/>
  <c r="AN346" i="15"/>
  <c r="AM346" i="15"/>
  <c r="AQ345" i="15"/>
  <c r="AP345" i="15"/>
  <c r="AO345" i="15"/>
  <c r="AN345" i="15"/>
  <c r="AM345" i="15"/>
  <c r="AQ344" i="15"/>
  <c r="AP344" i="15"/>
  <c r="AO344" i="15"/>
  <c r="AN344" i="15"/>
  <c r="AM344" i="15"/>
  <c r="AQ343" i="15"/>
  <c r="AP343" i="15"/>
  <c r="AO343" i="15"/>
  <c r="AN343" i="15"/>
  <c r="AM343" i="15"/>
  <c r="AQ342" i="15"/>
  <c r="AP342" i="15"/>
  <c r="AO342" i="15"/>
  <c r="AN342" i="15"/>
  <c r="AM342" i="15"/>
  <c r="AQ341" i="15"/>
  <c r="AP341" i="15"/>
  <c r="AO341" i="15"/>
  <c r="AN341" i="15"/>
  <c r="AM341" i="15"/>
  <c r="AQ340" i="15"/>
  <c r="AP340" i="15"/>
  <c r="AO340" i="15"/>
  <c r="AN340" i="15"/>
  <c r="AM340" i="15"/>
  <c r="AQ339" i="15"/>
  <c r="AP339" i="15"/>
  <c r="AO339" i="15"/>
  <c r="AN339" i="15"/>
  <c r="AM339" i="15"/>
  <c r="AQ338" i="15"/>
  <c r="AP338" i="15"/>
  <c r="AO338" i="15"/>
  <c r="AN338" i="15"/>
  <c r="AM338" i="15"/>
  <c r="AQ337" i="15"/>
  <c r="AP337" i="15"/>
  <c r="AO337" i="15"/>
  <c r="AN337" i="15"/>
  <c r="AM337" i="15"/>
  <c r="AQ336" i="15"/>
  <c r="AP336" i="15"/>
  <c r="AO336" i="15"/>
  <c r="AN336" i="15"/>
  <c r="AM336" i="15"/>
  <c r="AQ335" i="15"/>
  <c r="AP335" i="15"/>
  <c r="AO335" i="15"/>
  <c r="AN335" i="15"/>
  <c r="AM335" i="15"/>
  <c r="AQ334" i="15"/>
  <c r="AP334" i="15"/>
  <c r="AO334" i="15"/>
  <c r="AN334" i="15"/>
  <c r="AM334" i="15"/>
  <c r="AQ333" i="15"/>
  <c r="AP333" i="15"/>
  <c r="AO333" i="15"/>
  <c r="AN333" i="15"/>
  <c r="AM333" i="15"/>
  <c r="AQ332" i="15"/>
  <c r="AP332" i="15"/>
  <c r="AO332" i="15"/>
  <c r="AN332" i="15"/>
  <c r="AM332" i="15"/>
  <c r="AQ331" i="15"/>
  <c r="AP331" i="15"/>
  <c r="AO331" i="15"/>
  <c r="AN331" i="15"/>
  <c r="AM331" i="15"/>
  <c r="AQ330" i="15"/>
  <c r="AP330" i="15"/>
  <c r="AO330" i="15"/>
  <c r="AN330" i="15"/>
  <c r="AM330" i="15"/>
  <c r="AQ329" i="15"/>
  <c r="AP329" i="15"/>
  <c r="AO329" i="15"/>
  <c r="AN329" i="15"/>
  <c r="AM329" i="15"/>
  <c r="AQ328" i="15"/>
  <c r="AP328" i="15"/>
  <c r="AO328" i="15"/>
  <c r="AN328" i="15"/>
  <c r="AM328" i="15"/>
  <c r="AQ327" i="15"/>
  <c r="AP327" i="15"/>
  <c r="AO327" i="15"/>
  <c r="AN327" i="15"/>
  <c r="AM327" i="15"/>
  <c r="AQ326" i="15"/>
  <c r="AP326" i="15"/>
  <c r="AO326" i="15"/>
  <c r="AN326" i="15"/>
  <c r="AM326" i="15"/>
  <c r="AQ325" i="15"/>
  <c r="AP325" i="15"/>
  <c r="AO325" i="15"/>
  <c r="AN325" i="15"/>
  <c r="AM325" i="15"/>
  <c r="AQ324" i="15"/>
  <c r="AP324" i="15"/>
  <c r="AO324" i="15"/>
  <c r="AN324" i="15"/>
  <c r="AM324" i="15"/>
  <c r="AQ323" i="15"/>
  <c r="AP323" i="15"/>
  <c r="AO323" i="15"/>
  <c r="AN323" i="15"/>
  <c r="AM323" i="15"/>
  <c r="AQ322" i="15"/>
  <c r="AP322" i="15"/>
  <c r="AO322" i="15"/>
  <c r="AN322" i="15"/>
  <c r="AM322" i="15"/>
  <c r="AQ321" i="15"/>
  <c r="AP321" i="15"/>
  <c r="AO321" i="15"/>
  <c r="AN321" i="15"/>
  <c r="AM321" i="15"/>
  <c r="AQ320" i="15"/>
  <c r="AP320" i="15"/>
  <c r="AO320" i="15"/>
  <c r="AN320" i="15"/>
  <c r="AM320" i="15"/>
  <c r="AQ319" i="15"/>
  <c r="AP319" i="15"/>
  <c r="AO319" i="15"/>
  <c r="AN319" i="15"/>
  <c r="AM319" i="15"/>
  <c r="AQ318" i="15"/>
  <c r="AP318" i="15"/>
  <c r="AO318" i="15"/>
  <c r="AN318" i="15"/>
  <c r="AM318" i="15"/>
  <c r="AQ317" i="15"/>
  <c r="AP317" i="15"/>
  <c r="AO317" i="15"/>
  <c r="AN317" i="15"/>
  <c r="AM317" i="15"/>
  <c r="AQ316" i="15"/>
  <c r="AP316" i="15"/>
  <c r="AO316" i="15"/>
  <c r="AN316" i="15"/>
  <c r="AM316" i="15"/>
  <c r="AQ315" i="15"/>
  <c r="AP315" i="15"/>
  <c r="AO315" i="15"/>
  <c r="AN315" i="15"/>
  <c r="AM315" i="15"/>
  <c r="AQ314" i="15"/>
  <c r="AP314" i="15"/>
  <c r="AO314" i="15"/>
  <c r="AN314" i="15"/>
  <c r="AM314" i="15"/>
  <c r="AQ313" i="15"/>
  <c r="AP313" i="15"/>
  <c r="AO313" i="15"/>
  <c r="AN313" i="15"/>
  <c r="AM313" i="15"/>
  <c r="AQ312" i="15"/>
  <c r="AP312" i="15"/>
  <c r="AO312" i="15"/>
  <c r="AN312" i="15"/>
  <c r="AM312" i="15"/>
  <c r="AQ311" i="15"/>
  <c r="AP311" i="15"/>
  <c r="AO311" i="15"/>
  <c r="AN311" i="15"/>
  <c r="AM311" i="15"/>
  <c r="AQ310" i="15"/>
  <c r="AP310" i="15"/>
  <c r="AO310" i="15"/>
  <c r="AN310" i="15"/>
  <c r="AM310" i="15"/>
  <c r="AQ309" i="15"/>
  <c r="AP309" i="15"/>
  <c r="AO309" i="15"/>
  <c r="AN309" i="15"/>
  <c r="AM309" i="15"/>
  <c r="AQ308" i="15"/>
  <c r="AP308" i="15"/>
  <c r="AO308" i="15"/>
  <c r="AN308" i="15"/>
  <c r="AM308" i="15"/>
  <c r="AQ307" i="15"/>
  <c r="AP307" i="15"/>
  <c r="AO307" i="15"/>
  <c r="AN307" i="15"/>
  <c r="AM307" i="15"/>
  <c r="AQ306" i="15"/>
  <c r="AP306" i="15"/>
  <c r="AO306" i="15"/>
  <c r="AN306" i="15"/>
  <c r="AM306" i="15"/>
  <c r="AQ305" i="15"/>
  <c r="AP305" i="15"/>
  <c r="AO305" i="15"/>
  <c r="AN305" i="15"/>
  <c r="AM305" i="15"/>
  <c r="AQ304" i="15"/>
  <c r="AP304" i="15"/>
  <c r="AO304" i="15"/>
  <c r="AN304" i="15"/>
  <c r="AM304" i="15"/>
  <c r="AQ303" i="15"/>
  <c r="AP303" i="15"/>
  <c r="AO303" i="15"/>
  <c r="AN303" i="15"/>
  <c r="AM303" i="15"/>
  <c r="AQ302" i="15"/>
  <c r="AP302" i="15"/>
  <c r="AO302" i="15"/>
  <c r="AN302" i="15"/>
  <c r="AM302" i="15"/>
  <c r="AQ301" i="15"/>
  <c r="AP301" i="15"/>
  <c r="AO301" i="15"/>
  <c r="AN301" i="15"/>
  <c r="AM301" i="15"/>
  <c r="AQ300" i="15"/>
  <c r="AP300" i="15"/>
  <c r="AO300" i="15"/>
  <c r="AN300" i="15"/>
  <c r="AM300" i="15"/>
  <c r="AQ299" i="15"/>
  <c r="AP299" i="15"/>
  <c r="AO299" i="15"/>
  <c r="AN299" i="15"/>
  <c r="AM299" i="15"/>
  <c r="AQ298" i="15"/>
  <c r="AP298" i="15"/>
  <c r="AO298" i="15"/>
  <c r="AN298" i="15"/>
  <c r="AM298" i="15"/>
  <c r="AQ297" i="15"/>
  <c r="AP297" i="15"/>
  <c r="AO297" i="15"/>
  <c r="AN297" i="15"/>
  <c r="AM297" i="15"/>
  <c r="AQ296" i="15"/>
  <c r="AP296" i="15"/>
  <c r="AO296" i="15"/>
  <c r="AN296" i="15"/>
  <c r="AM296" i="15"/>
  <c r="AQ295" i="15"/>
  <c r="AP295" i="15"/>
  <c r="AO295" i="15"/>
  <c r="AN295" i="15"/>
  <c r="AM295" i="15"/>
  <c r="AQ294" i="15"/>
  <c r="AP294" i="15"/>
  <c r="AO294" i="15"/>
  <c r="AN294" i="15"/>
  <c r="AM294" i="15"/>
  <c r="AQ293" i="15"/>
  <c r="AP293" i="15"/>
  <c r="AO293" i="15"/>
  <c r="AN293" i="15"/>
  <c r="AM293" i="15"/>
  <c r="AQ292" i="15"/>
  <c r="AP292" i="15"/>
  <c r="AO292" i="15"/>
  <c r="AN292" i="15"/>
  <c r="AM292" i="15"/>
  <c r="AQ291" i="15"/>
  <c r="AP291" i="15"/>
  <c r="AO291" i="15"/>
  <c r="AN291" i="15"/>
  <c r="AM291" i="15"/>
  <c r="AQ290" i="15"/>
  <c r="AP290" i="15"/>
  <c r="AO290" i="15"/>
  <c r="AN290" i="15"/>
  <c r="AM290" i="15"/>
  <c r="AQ289" i="15"/>
  <c r="AP289" i="15"/>
  <c r="AO289" i="15"/>
  <c r="AN289" i="15"/>
  <c r="AM289" i="15"/>
  <c r="AQ288" i="15"/>
  <c r="AP288" i="15"/>
  <c r="AO288" i="15"/>
  <c r="AN288" i="15"/>
  <c r="AM288" i="15"/>
  <c r="AQ287" i="15"/>
  <c r="AP287" i="15"/>
  <c r="AO287" i="15"/>
  <c r="AN287" i="15"/>
  <c r="AM287" i="15"/>
  <c r="AQ286" i="15"/>
  <c r="AP286" i="15"/>
  <c r="AO286" i="15"/>
  <c r="AN286" i="15"/>
  <c r="AM286" i="15"/>
  <c r="AQ285" i="15"/>
  <c r="AP285" i="15"/>
  <c r="AO285" i="15"/>
  <c r="AN285" i="15"/>
  <c r="AM285" i="15"/>
  <c r="AQ284" i="15"/>
  <c r="AP284" i="15"/>
  <c r="AO284" i="15"/>
  <c r="AN284" i="15"/>
  <c r="AM284" i="15"/>
  <c r="AQ283" i="15"/>
  <c r="AP283" i="15"/>
  <c r="AO283" i="15"/>
  <c r="AN283" i="15"/>
  <c r="AM283" i="15"/>
  <c r="AQ282" i="15"/>
  <c r="AP282" i="15"/>
  <c r="AO282" i="15"/>
  <c r="AN282" i="15"/>
  <c r="AM282" i="15"/>
  <c r="AQ281" i="15"/>
  <c r="AP281" i="15"/>
  <c r="AO281" i="15"/>
  <c r="AN281" i="15"/>
  <c r="AM281" i="15"/>
  <c r="AQ280" i="15"/>
  <c r="AP280" i="15"/>
  <c r="AO280" i="15"/>
  <c r="AN280" i="15"/>
  <c r="AM280" i="15"/>
  <c r="AQ279" i="15"/>
  <c r="AP279" i="15"/>
  <c r="AO279" i="15"/>
  <c r="AN279" i="15"/>
  <c r="AM279" i="15"/>
  <c r="AQ278" i="15"/>
  <c r="AP278" i="15"/>
  <c r="AO278" i="15"/>
  <c r="AN278" i="15"/>
  <c r="AM278" i="15"/>
  <c r="AQ277" i="15"/>
  <c r="AP277" i="15"/>
  <c r="AO277" i="15"/>
  <c r="AN277" i="15"/>
  <c r="AM277" i="15"/>
  <c r="AQ276" i="15"/>
  <c r="AP276" i="15"/>
  <c r="AO276" i="15"/>
  <c r="AN276" i="15"/>
  <c r="AM276" i="15"/>
  <c r="AQ275" i="15"/>
  <c r="AP275" i="15"/>
  <c r="AO275" i="15"/>
  <c r="AN275" i="15"/>
  <c r="AM275" i="15"/>
  <c r="AQ274" i="15"/>
  <c r="AP274" i="15"/>
  <c r="AO274" i="15"/>
  <c r="AN274" i="15"/>
  <c r="AM274" i="15"/>
  <c r="AQ273" i="15"/>
  <c r="AP273" i="15"/>
  <c r="AO273" i="15"/>
  <c r="AN273" i="15"/>
  <c r="AM273" i="15"/>
  <c r="AQ272" i="15"/>
  <c r="AP272" i="15"/>
  <c r="AO272" i="15"/>
  <c r="AN272" i="15"/>
  <c r="AM272" i="15"/>
  <c r="AQ271" i="15"/>
  <c r="AP271" i="15"/>
  <c r="AO271" i="15"/>
  <c r="AN271" i="15"/>
  <c r="AM271" i="15"/>
  <c r="AQ270" i="15"/>
  <c r="AP270" i="15"/>
  <c r="AO270" i="15"/>
  <c r="AN270" i="15"/>
  <c r="AM270" i="15"/>
  <c r="AQ269" i="15"/>
  <c r="AP269" i="15"/>
  <c r="AO269" i="15"/>
  <c r="AN269" i="15"/>
  <c r="AM269" i="15"/>
  <c r="AQ268" i="15"/>
  <c r="AP268" i="15"/>
  <c r="AO268" i="15"/>
  <c r="AN268" i="15"/>
  <c r="AM268" i="15"/>
  <c r="AQ267" i="15"/>
  <c r="AP267" i="15"/>
  <c r="AO267" i="15"/>
  <c r="AN267" i="15"/>
  <c r="AM267" i="15"/>
  <c r="AQ266" i="15"/>
  <c r="AP266" i="15"/>
  <c r="AO266" i="15"/>
  <c r="AN266" i="15"/>
  <c r="AM266" i="15"/>
  <c r="AQ265" i="15"/>
  <c r="AP265" i="15"/>
  <c r="AO265" i="15"/>
  <c r="AN265" i="15"/>
  <c r="AM265" i="15"/>
  <c r="AQ264" i="15"/>
  <c r="AP264" i="15"/>
  <c r="AO264" i="15"/>
  <c r="AN264" i="15"/>
  <c r="AM264" i="15"/>
  <c r="AQ263" i="15"/>
  <c r="AP263" i="15"/>
  <c r="AO263" i="15"/>
  <c r="AN263" i="15"/>
  <c r="AM263" i="15"/>
  <c r="AQ262" i="15"/>
  <c r="AP262" i="15"/>
  <c r="AO262" i="15"/>
  <c r="AN262" i="15"/>
  <c r="AM262" i="15"/>
  <c r="AQ261" i="15"/>
  <c r="AP261" i="15"/>
  <c r="AO261" i="15"/>
  <c r="AN261" i="15"/>
  <c r="AM261" i="15"/>
  <c r="AQ260" i="15"/>
  <c r="AP260" i="15"/>
  <c r="AO260" i="15"/>
  <c r="AN260" i="15"/>
  <c r="AM260" i="15"/>
  <c r="AQ259" i="15"/>
  <c r="AP259" i="15"/>
  <c r="AO259" i="15"/>
  <c r="AN259" i="15"/>
  <c r="AM259" i="15"/>
  <c r="AQ258" i="15"/>
  <c r="AP258" i="15"/>
  <c r="AO258" i="15"/>
  <c r="AN258" i="15"/>
  <c r="AM258" i="15"/>
  <c r="AQ257" i="15"/>
  <c r="AP257" i="15"/>
  <c r="AO257" i="15"/>
  <c r="AN257" i="15"/>
  <c r="AM257" i="15"/>
  <c r="AQ256" i="15"/>
  <c r="AP256" i="15"/>
  <c r="AO256" i="15"/>
  <c r="AN256" i="15"/>
  <c r="AM256" i="15"/>
  <c r="AQ255" i="15"/>
  <c r="AP255" i="15"/>
  <c r="AO255" i="15"/>
  <c r="AN255" i="15"/>
  <c r="AM255" i="15"/>
  <c r="AQ254" i="15"/>
  <c r="AP254" i="15"/>
  <c r="AO254" i="15"/>
  <c r="AN254" i="15"/>
  <c r="AM254" i="15"/>
  <c r="AQ253" i="15"/>
  <c r="AP253" i="15"/>
  <c r="AO253" i="15"/>
  <c r="AN253" i="15"/>
  <c r="AM253" i="15"/>
  <c r="AQ252" i="15"/>
  <c r="AP252" i="15"/>
  <c r="AO252" i="15"/>
  <c r="AN252" i="15"/>
  <c r="AM252" i="15"/>
  <c r="AQ251" i="15"/>
  <c r="AP251" i="15"/>
  <c r="AO251" i="15"/>
  <c r="AN251" i="15"/>
  <c r="AM251" i="15"/>
  <c r="AQ250" i="15"/>
  <c r="AP250" i="15"/>
  <c r="AO250" i="15"/>
  <c r="AN250" i="15"/>
  <c r="AM250" i="15"/>
  <c r="AQ249" i="15"/>
  <c r="AP249" i="15"/>
  <c r="AO249" i="15"/>
  <c r="AN249" i="15"/>
  <c r="AM249" i="15"/>
  <c r="AQ248" i="15"/>
  <c r="AP248" i="15"/>
  <c r="AO248" i="15"/>
  <c r="AN248" i="15"/>
  <c r="AM248" i="15"/>
  <c r="AQ247" i="15"/>
  <c r="AP247" i="15"/>
  <c r="AO247" i="15"/>
  <c r="AN247" i="15"/>
  <c r="AM247" i="15"/>
  <c r="AQ246" i="15"/>
  <c r="AP246" i="15"/>
  <c r="AO246" i="15"/>
  <c r="AN246" i="15"/>
  <c r="AM246" i="15"/>
  <c r="AQ245" i="15"/>
  <c r="AP245" i="15"/>
  <c r="AO245" i="15"/>
  <c r="AN245" i="15"/>
  <c r="AM245" i="15"/>
  <c r="AQ244" i="15"/>
  <c r="AP244" i="15"/>
  <c r="AO244" i="15"/>
  <c r="AN244" i="15"/>
  <c r="AM244" i="15"/>
  <c r="AQ243" i="15"/>
  <c r="AP243" i="15"/>
  <c r="AO243" i="15"/>
  <c r="AN243" i="15"/>
  <c r="AM243" i="15"/>
  <c r="AQ242" i="15"/>
  <c r="AP242" i="15"/>
  <c r="AO242" i="15"/>
  <c r="AN242" i="15"/>
  <c r="AM242" i="15"/>
  <c r="AQ241" i="15"/>
  <c r="AP241" i="15"/>
  <c r="AO241" i="15"/>
  <c r="AN241" i="15"/>
  <c r="AM241" i="15"/>
  <c r="AQ240" i="15"/>
  <c r="AP240" i="15"/>
  <c r="AO240" i="15"/>
  <c r="AN240" i="15"/>
  <c r="AM240" i="15"/>
  <c r="AQ239" i="15"/>
  <c r="AP239" i="15"/>
  <c r="AO239" i="15"/>
  <c r="AN239" i="15"/>
  <c r="AM239" i="15"/>
  <c r="AQ238" i="15"/>
  <c r="AP238" i="15"/>
  <c r="AO238" i="15"/>
  <c r="AN238" i="15"/>
  <c r="AM238" i="15"/>
  <c r="AQ237" i="15"/>
  <c r="AP237" i="15"/>
  <c r="AO237" i="15"/>
  <c r="AN237" i="15"/>
  <c r="AM237" i="15"/>
  <c r="AQ236" i="15"/>
  <c r="AP236" i="15"/>
  <c r="AO236" i="15"/>
  <c r="AN236" i="15"/>
  <c r="AM236" i="15"/>
  <c r="AQ235" i="15"/>
  <c r="AP235" i="15"/>
  <c r="AO235" i="15"/>
  <c r="AN235" i="15"/>
  <c r="AM235" i="15"/>
  <c r="AQ234" i="15"/>
  <c r="AP234" i="15"/>
  <c r="AO234" i="15"/>
  <c r="AN234" i="15"/>
  <c r="AM234" i="15"/>
  <c r="AQ233" i="15"/>
  <c r="AP233" i="15"/>
  <c r="AO233" i="15"/>
  <c r="AN233" i="15"/>
  <c r="AM233" i="15"/>
  <c r="AQ232" i="15"/>
  <c r="AP232" i="15"/>
  <c r="AO232" i="15"/>
  <c r="AN232" i="15"/>
  <c r="AM232" i="15"/>
  <c r="AQ231" i="15"/>
  <c r="AP231" i="15"/>
  <c r="AO231" i="15"/>
  <c r="AN231" i="15"/>
  <c r="AM231" i="15"/>
  <c r="AQ230" i="15"/>
  <c r="AP230" i="15"/>
  <c r="AO230" i="15"/>
  <c r="AN230" i="15"/>
  <c r="AM230" i="15"/>
  <c r="AQ229" i="15"/>
  <c r="AP229" i="15"/>
  <c r="AO229" i="15"/>
  <c r="AN229" i="15"/>
  <c r="AM229" i="15"/>
  <c r="AQ228" i="15"/>
  <c r="AP228" i="15"/>
  <c r="AO228" i="15"/>
  <c r="AN228" i="15"/>
  <c r="AM228" i="15"/>
  <c r="AQ227" i="15"/>
  <c r="AP227" i="15"/>
  <c r="AO227" i="15"/>
  <c r="AN227" i="15"/>
  <c r="AM227" i="15"/>
  <c r="AQ226" i="15"/>
  <c r="AP226" i="15"/>
  <c r="AO226" i="15"/>
  <c r="AN226" i="15"/>
  <c r="AM226" i="15"/>
  <c r="AQ225" i="15"/>
  <c r="AP225" i="15"/>
  <c r="AO225" i="15"/>
  <c r="AN225" i="15"/>
  <c r="AM225" i="15"/>
  <c r="AQ224" i="15"/>
  <c r="AP224" i="15"/>
  <c r="AO224" i="15"/>
  <c r="AN224" i="15"/>
  <c r="AM224" i="15"/>
  <c r="AQ223" i="15"/>
  <c r="AP223" i="15"/>
  <c r="AO223" i="15"/>
  <c r="AN223" i="15"/>
  <c r="AM223" i="15"/>
  <c r="AQ222" i="15"/>
  <c r="AP222" i="15"/>
  <c r="AO222" i="15"/>
  <c r="AN222" i="15"/>
  <c r="AM222" i="15"/>
  <c r="AQ221" i="15"/>
  <c r="AP221" i="15"/>
  <c r="AO221" i="15"/>
  <c r="AN221" i="15"/>
  <c r="AM221" i="15"/>
  <c r="AQ220" i="15"/>
  <c r="AP220" i="15"/>
  <c r="AO220" i="15"/>
  <c r="AN220" i="15"/>
  <c r="AM220" i="15"/>
  <c r="AQ219" i="15"/>
  <c r="AP219" i="15"/>
  <c r="AO219" i="15"/>
  <c r="AN219" i="15"/>
  <c r="AM219" i="15"/>
  <c r="AQ218" i="15"/>
  <c r="AP218" i="15"/>
  <c r="AO218" i="15"/>
  <c r="AN218" i="15"/>
  <c r="AM218" i="15"/>
  <c r="AQ217" i="15"/>
  <c r="AP217" i="15"/>
  <c r="AO217" i="15"/>
  <c r="AN217" i="15"/>
  <c r="AM217" i="15"/>
  <c r="AQ216" i="15"/>
  <c r="AP216" i="15"/>
  <c r="AO216" i="15"/>
  <c r="AN216" i="15"/>
  <c r="AM216" i="15"/>
  <c r="AQ215" i="15"/>
  <c r="AP215" i="15"/>
  <c r="AO215" i="15"/>
  <c r="AN215" i="15"/>
  <c r="AM215" i="15"/>
  <c r="AQ214" i="15"/>
  <c r="AP214" i="15"/>
  <c r="AO214" i="15"/>
  <c r="AN214" i="15"/>
  <c r="AM214" i="15"/>
  <c r="AQ213" i="15"/>
  <c r="AP213" i="15"/>
  <c r="AO213" i="15"/>
  <c r="AN213" i="15"/>
  <c r="AM213" i="15"/>
  <c r="AQ212" i="15"/>
  <c r="AP212" i="15"/>
  <c r="AO212" i="15"/>
  <c r="AN212" i="15"/>
  <c r="AM212" i="15"/>
  <c r="AQ211" i="15"/>
  <c r="AP211" i="15"/>
  <c r="AO211" i="15"/>
  <c r="AN211" i="15"/>
  <c r="AM211" i="15"/>
  <c r="AQ210" i="15"/>
  <c r="AP210" i="15"/>
  <c r="AO210" i="15"/>
  <c r="AN210" i="15"/>
  <c r="AM210" i="15"/>
  <c r="AQ209" i="15"/>
  <c r="AP209" i="15"/>
  <c r="AO209" i="15"/>
  <c r="AN209" i="15"/>
  <c r="AM209" i="15"/>
  <c r="AQ208" i="15"/>
  <c r="AP208" i="15"/>
  <c r="AO208" i="15"/>
  <c r="AN208" i="15"/>
  <c r="AM208" i="15"/>
  <c r="AQ207" i="15"/>
  <c r="AP207" i="15"/>
  <c r="AO207" i="15"/>
  <c r="AN207" i="15"/>
  <c r="AM207" i="15"/>
  <c r="AQ206" i="15"/>
  <c r="AP206" i="15"/>
  <c r="AO206" i="15"/>
  <c r="AN206" i="15"/>
  <c r="AM206" i="15"/>
  <c r="AQ205" i="15"/>
  <c r="AP205" i="15"/>
  <c r="AO205" i="15"/>
  <c r="AN205" i="15"/>
  <c r="AM205" i="15"/>
  <c r="AQ204" i="15"/>
  <c r="AP204" i="15"/>
  <c r="AO204" i="15"/>
  <c r="AN204" i="15"/>
  <c r="AM204" i="15"/>
  <c r="AQ203" i="15"/>
  <c r="AP203" i="15"/>
  <c r="AO203" i="15"/>
  <c r="AN203" i="15"/>
  <c r="AM203" i="15"/>
  <c r="AQ202" i="15"/>
  <c r="AP202" i="15"/>
  <c r="AO202" i="15"/>
  <c r="AN202" i="15"/>
  <c r="AM202" i="15"/>
  <c r="AQ201" i="15"/>
  <c r="AP201" i="15"/>
  <c r="AO201" i="15"/>
  <c r="AN201" i="15"/>
  <c r="AM201" i="15"/>
  <c r="AQ200" i="15"/>
  <c r="AP200" i="15"/>
  <c r="AO200" i="15"/>
  <c r="AN200" i="15"/>
  <c r="AM200" i="15"/>
  <c r="AQ199" i="15"/>
  <c r="AP199" i="15"/>
  <c r="AO199" i="15"/>
  <c r="AN199" i="15"/>
  <c r="AM199" i="15"/>
  <c r="AQ198" i="15"/>
  <c r="AP198" i="15"/>
  <c r="AO198" i="15"/>
  <c r="AN198" i="15"/>
  <c r="AM198" i="15"/>
  <c r="AQ197" i="15"/>
  <c r="AP197" i="15"/>
  <c r="AO197" i="15"/>
  <c r="AN197" i="15"/>
  <c r="AM197" i="15"/>
  <c r="AQ196" i="15"/>
  <c r="AP196" i="15"/>
  <c r="AO196" i="15"/>
  <c r="AN196" i="15"/>
  <c r="AM196" i="15"/>
  <c r="AQ195" i="15"/>
  <c r="AP195" i="15"/>
  <c r="AO195" i="15"/>
  <c r="AN195" i="15"/>
  <c r="AM195" i="15"/>
  <c r="AQ194" i="15"/>
  <c r="AP194" i="15"/>
  <c r="AO194" i="15"/>
  <c r="AN194" i="15"/>
  <c r="AM194" i="15"/>
  <c r="AQ193" i="15"/>
  <c r="AP193" i="15"/>
  <c r="AO193" i="15"/>
  <c r="AN193" i="15"/>
  <c r="AM193" i="15"/>
  <c r="AQ192" i="15"/>
  <c r="AP192" i="15"/>
  <c r="AO192" i="15"/>
  <c r="AN192" i="15"/>
  <c r="AM192" i="15"/>
  <c r="AQ191" i="15"/>
  <c r="AP191" i="15"/>
  <c r="AO191" i="15"/>
  <c r="AN191" i="15"/>
  <c r="AM191" i="15"/>
  <c r="AQ190" i="15"/>
  <c r="AP190" i="15"/>
  <c r="AO190" i="15"/>
  <c r="AN190" i="15"/>
  <c r="AM190" i="15"/>
  <c r="AQ189" i="15"/>
  <c r="AP189" i="15"/>
  <c r="AO189" i="15"/>
  <c r="AN189" i="15"/>
  <c r="AM189" i="15"/>
  <c r="AQ188" i="15"/>
  <c r="AP188" i="15"/>
  <c r="AO188" i="15"/>
  <c r="AN188" i="15"/>
  <c r="AM188" i="15"/>
  <c r="AQ187" i="15"/>
  <c r="AP187" i="15"/>
  <c r="AO187" i="15"/>
  <c r="AN187" i="15"/>
  <c r="AM187" i="15"/>
  <c r="AQ186" i="15"/>
  <c r="AP186" i="15"/>
  <c r="AO186" i="15"/>
  <c r="AN186" i="15"/>
  <c r="AM186" i="15"/>
  <c r="AQ185" i="15"/>
  <c r="AP185" i="15"/>
  <c r="AO185" i="15"/>
  <c r="AN185" i="15"/>
  <c r="AM185" i="15"/>
  <c r="AQ184" i="15"/>
  <c r="AP184" i="15"/>
  <c r="AO184" i="15"/>
  <c r="AN184" i="15"/>
  <c r="AM184" i="15"/>
  <c r="AQ183" i="15"/>
  <c r="AP183" i="15"/>
  <c r="AO183" i="15"/>
  <c r="AN183" i="15"/>
  <c r="AM183" i="15"/>
  <c r="AQ182" i="15"/>
  <c r="AP182" i="15"/>
  <c r="AO182" i="15"/>
  <c r="AN182" i="15"/>
  <c r="AM182" i="15"/>
  <c r="AQ181" i="15"/>
  <c r="AP181" i="15"/>
  <c r="AO181" i="15"/>
  <c r="AN181" i="15"/>
  <c r="AM181" i="15"/>
  <c r="AQ180" i="15"/>
  <c r="AP180" i="15"/>
  <c r="AO180" i="15"/>
  <c r="AN180" i="15"/>
  <c r="AM180" i="15"/>
  <c r="AQ179" i="15"/>
  <c r="AP179" i="15"/>
  <c r="AO179" i="15"/>
  <c r="AN179" i="15"/>
  <c r="AM179" i="15"/>
  <c r="AQ178" i="15"/>
  <c r="AP178" i="15"/>
  <c r="AO178" i="15"/>
  <c r="AN178" i="15"/>
  <c r="AM178" i="15"/>
  <c r="AQ177" i="15"/>
  <c r="AP177" i="15"/>
  <c r="AO177" i="15"/>
  <c r="AN177" i="15"/>
  <c r="AM177" i="15"/>
  <c r="AQ176" i="15"/>
  <c r="AP176" i="15"/>
  <c r="AO176" i="15"/>
  <c r="AN176" i="15"/>
  <c r="AM176" i="15"/>
  <c r="AQ175" i="15"/>
  <c r="AP175" i="15"/>
  <c r="AO175" i="15"/>
  <c r="AN175" i="15"/>
  <c r="AM175" i="15"/>
  <c r="AQ174" i="15"/>
  <c r="AP174" i="15"/>
  <c r="AO174" i="15"/>
  <c r="AN174" i="15"/>
  <c r="AM174" i="15"/>
  <c r="AQ173" i="15"/>
  <c r="AP173" i="15"/>
  <c r="AO173" i="15"/>
  <c r="AN173" i="15"/>
  <c r="AM173" i="15"/>
  <c r="AQ172" i="15"/>
  <c r="AP172" i="15"/>
  <c r="AO172" i="15"/>
  <c r="AN172" i="15"/>
  <c r="AM172" i="15"/>
  <c r="AQ171" i="15"/>
  <c r="AP171" i="15"/>
  <c r="AO171" i="15"/>
  <c r="AN171" i="15"/>
  <c r="AM171" i="15"/>
  <c r="AQ170" i="15"/>
  <c r="AP170" i="15"/>
  <c r="AO170" i="15"/>
  <c r="AN170" i="15"/>
  <c r="AM170" i="15"/>
  <c r="AQ169" i="15"/>
  <c r="AP169" i="15"/>
  <c r="AO169" i="15"/>
  <c r="AN169" i="15"/>
  <c r="AM169" i="15"/>
  <c r="AQ168" i="15"/>
  <c r="AP168" i="15"/>
  <c r="AO168" i="15"/>
  <c r="AN168" i="15"/>
  <c r="AM168" i="15"/>
  <c r="AQ167" i="15"/>
  <c r="AP167" i="15"/>
  <c r="AO167" i="15"/>
  <c r="AN167" i="15"/>
  <c r="AM167" i="15"/>
  <c r="AQ166" i="15"/>
  <c r="AP166" i="15"/>
  <c r="AO166" i="15"/>
  <c r="AN166" i="15"/>
  <c r="AM166" i="15"/>
  <c r="AQ165" i="15"/>
  <c r="AP165" i="15"/>
  <c r="AO165" i="15"/>
  <c r="AN165" i="15"/>
  <c r="AM165" i="15"/>
  <c r="AQ164" i="15"/>
  <c r="AP164" i="15"/>
  <c r="AO164" i="15"/>
  <c r="AN164" i="15"/>
  <c r="AM164" i="15"/>
  <c r="AQ163" i="15"/>
  <c r="AP163" i="15"/>
  <c r="AO163" i="15"/>
  <c r="AN163" i="15"/>
  <c r="AM163" i="15"/>
  <c r="AQ162" i="15"/>
  <c r="AP162" i="15"/>
  <c r="AO162" i="15"/>
  <c r="AN162" i="15"/>
  <c r="AM162" i="15"/>
  <c r="AQ161" i="15"/>
  <c r="AP161" i="15"/>
  <c r="AO161" i="15"/>
  <c r="AN161" i="15"/>
  <c r="AM161" i="15"/>
  <c r="AQ160" i="15"/>
  <c r="AP160" i="15"/>
  <c r="AO160" i="15"/>
  <c r="AN160" i="15"/>
  <c r="AM160" i="15"/>
  <c r="AQ159" i="15"/>
  <c r="AP159" i="15"/>
  <c r="AO159" i="15"/>
  <c r="AN159" i="15"/>
  <c r="AM159" i="15"/>
  <c r="AQ158" i="15"/>
  <c r="AP158" i="15"/>
  <c r="AO158" i="15"/>
  <c r="AN158" i="15"/>
  <c r="AM158" i="15"/>
  <c r="AQ157" i="15"/>
  <c r="AP157" i="15"/>
  <c r="AO157" i="15"/>
  <c r="AN157" i="15"/>
  <c r="AM157" i="15"/>
  <c r="AQ156" i="15"/>
  <c r="AP156" i="15"/>
  <c r="AO156" i="15"/>
  <c r="AN156" i="15"/>
  <c r="AM156" i="15"/>
  <c r="AQ155" i="15"/>
  <c r="AP155" i="15"/>
  <c r="AO155" i="15"/>
  <c r="AN155" i="15"/>
  <c r="AM155" i="15"/>
  <c r="AQ154" i="15"/>
  <c r="AP154" i="15"/>
  <c r="AO154" i="15"/>
  <c r="AN154" i="15"/>
  <c r="AM154" i="15"/>
  <c r="AQ153" i="15"/>
  <c r="AP153" i="15"/>
  <c r="AO153" i="15"/>
  <c r="AN153" i="15"/>
  <c r="AM153" i="15"/>
  <c r="AQ152" i="15"/>
  <c r="AP152" i="15"/>
  <c r="AO152" i="15"/>
  <c r="AN152" i="15"/>
  <c r="AM152" i="15"/>
  <c r="AQ151" i="15"/>
  <c r="AP151" i="15"/>
  <c r="AO151" i="15"/>
  <c r="AN151" i="15"/>
  <c r="AM151" i="15"/>
  <c r="AQ150" i="15"/>
  <c r="AP150" i="15"/>
  <c r="AO150" i="15"/>
  <c r="AN150" i="15"/>
  <c r="AM150" i="15"/>
  <c r="AQ149" i="15"/>
  <c r="AP149" i="15"/>
  <c r="AO149" i="15"/>
  <c r="AN149" i="15"/>
  <c r="AM149" i="15"/>
  <c r="AQ148" i="15"/>
  <c r="AP148" i="15"/>
  <c r="AO148" i="15"/>
  <c r="AN148" i="15"/>
  <c r="AM148" i="15"/>
  <c r="AQ147" i="15"/>
  <c r="AP147" i="15"/>
  <c r="AO147" i="15"/>
  <c r="AN147" i="15"/>
  <c r="AM147" i="15"/>
  <c r="AQ146" i="15"/>
  <c r="AP146" i="15"/>
  <c r="AO146" i="15"/>
  <c r="AN146" i="15"/>
  <c r="AM146" i="15"/>
  <c r="AQ145" i="15"/>
  <c r="AP145" i="15"/>
  <c r="AO145" i="15"/>
  <c r="AN145" i="15"/>
  <c r="AM145" i="15"/>
  <c r="AQ144" i="15"/>
  <c r="AP144" i="15"/>
  <c r="AO144" i="15"/>
  <c r="AN144" i="15"/>
  <c r="AM144" i="15"/>
  <c r="AQ143" i="15"/>
  <c r="AP143" i="15"/>
  <c r="AO143" i="15"/>
  <c r="AN143" i="15"/>
  <c r="AM143" i="15"/>
  <c r="AQ142" i="15"/>
  <c r="AP142" i="15"/>
  <c r="AO142" i="15"/>
  <c r="AN142" i="15"/>
  <c r="AM142" i="15"/>
  <c r="AQ141" i="15"/>
  <c r="AP141" i="15"/>
  <c r="AO141" i="15"/>
  <c r="AN141" i="15"/>
  <c r="AM141" i="15"/>
  <c r="AQ140" i="15"/>
  <c r="AP140" i="15"/>
  <c r="AO140" i="15"/>
  <c r="AN140" i="15"/>
  <c r="AM140" i="15"/>
  <c r="AQ139" i="15"/>
  <c r="AP139" i="15"/>
  <c r="AO139" i="15"/>
  <c r="AN139" i="15"/>
  <c r="AM139" i="15"/>
  <c r="AQ138" i="15"/>
  <c r="AP138" i="15"/>
  <c r="AO138" i="15"/>
  <c r="AN138" i="15"/>
  <c r="AM138" i="15"/>
  <c r="AQ137" i="15"/>
  <c r="AP137" i="15"/>
  <c r="AO137" i="15"/>
  <c r="AN137" i="15"/>
  <c r="AM137" i="15"/>
  <c r="AQ136" i="15"/>
  <c r="AP136" i="15"/>
  <c r="AO136" i="15"/>
  <c r="AN136" i="15"/>
  <c r="AM136" i="15"/>
  <c r="AQ135" i="15"/>
  <c r="AP135" i="15"/>
  <c r="AO135" i="15"/>
  <c r="AN135" i="15"/>
  <c r="AM135" i="15"/>
  <c r="AQ134" i="15"/>
  <c r="AP134" i="15"/>
  <c r="AO134" i="15"/>
  <c r="AN134" i="15"/>
  <c r="AM134" i="15"/>
  <c r="AQ133" i="15"/>
  <c r="AP133" i="15"/>
  <c r="AO133" i="15"/>
  <c r="AN133" i="15"/>
  <c r="AM133" i="15"/>
  <c r="AQ132" i="15"/>
  <c r="AP132" i="15"/>
  <c r="AO132" i="15"/>
  <c r="AN132" i="15"/>
  <c r="AM132" i="15"/>
  <c r="AQ131" i="15"/>
  <c r="AP131" i="15"/>
  <c r="AO131" i="15"/>
  <c r="AN131" i="15"/>
  <c r="AM131" i="15"/>
  <c r="AQ130" i="15"/>
  <c r="AP130" i="15"/>
  <c r="AO130" i="15"/>
  <c r="AN130" i="15"/>
  <c r="AM130" i="15"/>
  <c r="AQ129" i="15"/>
  <c r="AP129" i="15"/>
  <c r="AO129" i="15"/>
  <c r="AN129" i="15"/>
  <c r="AM129" i="15"/>
  <c r="AQ128" i="15"/>
  <c r="AP128" i="15"/>
  <c r="AO128" i="15"/>
  <c r="AN128" i="15"/>
  <c r="AM128" i="15"/>
  <c r="AQ127" i="15"/>
  <c r="AP127" i="15"/>
  <c r="AO127" i="15"/>
  <c r="AN127" i="15"/>
  <c r="AM127" i="15"/>
  <c r="AQ126" i="15"/>
  <c r="AP126" i="15"/>
  <c r="AO126" i="15"/>
  <c r="AN126" i="15"/>
  <c r="AM126" i="15"/>
  <c r="AQ125" i="15"/>
  <c r="AP125" i="15"/>
  <c r="AO125" i="15"/>
  <c r="AN125" i="15"/>
  <c r="AM125" i="15"/>
  <c r="AQ124" i="15"/>
  <c r="AP124" i="15"/>
  <c r="AO124" i="15"/>
  <c r="AN124" i="15"/>
  <c r="AM124" i="15"/>
  <c r="AQ123" i="15"/>
  <c r="AP123" i="15"/>
  <c r="AO123" i="15"/>
  <c r="AN123" i="15"/>
  <c r="AM123" i="15"/>
  <c r="AQ122" i="15"/>
  <c r="AP122" i="15"/>
  <c r="AO122" i="15"/>
  <c r="AN122" i="15"/>
  <c r="AM122" i="15"/>
  <c r="AQ121" i="15"/>
  <c r="AP121" i="15"/>
  <c r="AO121" i="15"/>
  <c r="AN121" i="15"/>
  <c r="AM121" i="15"/>
  <c r="AQ120" i="15"/>
  <c r="AP120" i="15"/>
  <c r="AO120" i="15"/>
  <c r="AN120" i="15"/>
  <c r="AM120" i="15"/>
  <c r="AQ119" i="15"/>
  <c r="AP119" i="15"/>
  <c r="AO119" i="15"/>
  <c r="AN119" i="15"/>
  <c r="AM119" i="15"/>
  <c r="AQ118" i="15"/>
  <c r="AP118" i="15"/>
  <c r="AO118" i="15"/>
  <c r="AN118" i="15"/>
  <c r="AM118" i="15"/>
  <c r="AQ117" i="15"/>
  <c r="AP117" i="15"/>
  <c r="AO117" i="15"/>
  <c r="AN117" i="15"/>
  <c r="AM117" i="15"/>
  <c r="AQ116" i="15"/>
  <c r="AP116" i="15"/>
  <c r="AO116" i="15"/>
  <c r="AN116" i="15"/>
  <c r="AM116" i="15"/>
  <c r="AQ115" i="15"/>
  <c r="AP115" i="15"/>
  <c r="AO115" i="15"/>
  <c r="AN115" i="15"/>
  <c r="AM115" i="15"/>
  <c r="AQ114" i="15"/>
  <c r="AP114" i="15"/>
  <c r="AO114" i="15"/>
  <c r="AN114" i="15"/>
  <c r="AM114" i="15"/>
  <c r="AQ113" i="15"/>
  <c r="AP113" i="15"/>
  <c r="AO113" i="15"/>
  <c r="AN113" i="15"/>
  <c r="AM113" i="15"/>
  <c r="AQ112" i="15"/>
  <c r="AP112" i="15"/>
  <c r="AO112" i="15"/>
  <c r="AN112" i="15"/>
  <c r="AM112" i="15"/>
  <c r="AQ111" i="15"/>
  <c r="AP111" i="15"/>
  <c r="AO111" i="15"/>
  <c r="AN111" i="15"/>
  <c r="AM111" i="15"/>
  <c r="AQ110" i="15"/>
  <c r="AP110" i="15"/>
  <c r="AO110" i="15"/>
  <c r="AN110" i="15"/>
  <c r="AM110" i="15"/>
  <c r="AQ109" i="15"/>
  <c r="AP109" i="15"/>
  <c r="AO109" i="15"/>
  <c r="AN109" i="15"/>
  <c r="AM109" i="15"/>
  <c r="AQ108" i="15"/>
  <c r="AP108" i="15"/>
  <c r="AO108" i="15"/>
  <c r="AN108" i="15"/>
  <c r="AM108" i="15"/>
  <c r="AQ107" i="15"/>
  <c r="AP107" i="15"/>
  <c r="AO107" i="15"/>
  <c r="AN107" i="15"/>
  <c r="AM107" i="15"/>
  <c r="AQ106" i="15"/>
  <c r="AP106" i="15"/>
  <c r="AO106" i="15"/>
  <c r="AN106" i="15"/>
  <c r="AM106" i="15"/>
  <c r="AQ105" i="15"/>
  <c r="AP105" i="15"/>
  <c r="AO105" i="15"/>
  <c r="AN105" i="15"/>
  <c r="AM105" i="15"/>
  <c r="AQ104" i="15"/>
  <c r="AP104" i="15"/>
  <c r="AO104" i="15"/>
  <c r="AN104" i="15"/>
  <c r="AM104" i="15"/>
  <c r="AQ103" i="15"/>
  <c r="AP103" i="15"/>
  <c r="AO103" i="15"/>
  <c r="AN103" i="15"/>
  <c r="AM103" i="15"/>
  <c r="AQ102" i="15"/>
  <c r="AP102" i="15"/>
  <c r="AO102" i="15"/>
  <c r="AN102" i="15"/>
  <c r="AM102" i="15"/>
  <c r="AQ101" i="15"/>
  <c r="AP101" i="15"/>
  <c r="AO101" i="15"/>
  <c r="AN101" i="15"/>
  <c r="AM101" i="15"/>
  <c r="AQ100" i="15"/>
  <c r="AP100" i="15"/>
  <c r="AO100" i="15"/>
  <c r="AN100" i="15"/>
  <c r="AM100" i="15"/>
  <c r="AQ99" i="15"/>
  <c r="AP99" i="15"/>
  <c r="AO99" i="15"/>
  <c r="AN99" i="15"/>
  <c r="AM99" i="15"/>
  <c r="AQ98" i="15"/>
  <c r="AP98" i="15"/>
  <c r="AO98" i="15"/>
  <c r="AN98" i="15"/>
  <c r="AM98" i="15"/>
  <c r="AQ97" i="15"/>
  <c r="AP97" i="15"/>
  <c r="AO97" i="15"/>
  <c r="AN97" i="15"/>
  <c r="AM97" i="15"/>
  <c r="AQ96" i="15"/>
  <c r="AP96" i="15"/>
  <c r="AO96" i="15"/>
  <c r="AN96" i="15"/>
  <c r="AM96" i="15"/>
  <c r="AQ95" i="15"/>
  <c r="AP95" i="15"/>
  <c r="AO95" i="15"/>
  <c r="AN95" i="15"/>
  <c r="AM95" i="15"/>
  <c r="AQ94" i="15"/>
  <c r="AP94" i="15"/>
  <c r="AO94" i="15"/>
  <c r="AN94" i="15"/>
  <c r="AM94" i="15"/>
  <c r="AQ93" i="15"/>
  <c r="AP93" i="15"/>
  <c r="AO93" i="15"/>
  <c r="AN93" i="15"/>
  <c r="AM93" i="15"/>
  <c r="AQ92" i="15"/>
  <c r="AP92" i="15"/>
  <c r="AO92" i="15"/>
  <c r="AN92" i="15"/>
  <c r="AM92" i="15"/>
  <c r="AQ91" i="15"/>
  <c r="AP91" i="15"/>
  <c r="AO91" i="15"/>
  <c r="AN91" i="15"/>
  <c r="AM91" i="15"/>
  <c r="AQ90" i="15"/>
  <c r="AP90" i="15"/>
  <c r="AO90" i="15"/>
  <c r="AN90" i="15"/>
  <c r="AM90" i="15"/>
  <c r="AQ89" i="15"/>
  <c r="AP89" i="15"/>
  <c r="AO89" i="15"/>
  <c r="AN89" i="15"/>
  <c r="AM89" i="15"/>
  <c r="AQ88" i="15"/>
  <c r="AP88" i="15"/>
  <c r="AO88" i="15"/>
  <c r="AN88" i="15"/>
  <c r="AM88" i="15"/>
  <c r="AT87" i="15"/>
  <c r="AS87" i="15"/>
  <c r="AR87" i="15"/>
  <c r="AQ87" i="15"/>
  <c r="AP87" i="15"/>
  <c r="AO87" i="15"/>
  <c r="AN87" i="15"/>
  <c r="AM87" i="15"/>
  <c r="AT86" i="15"/>
  <c r="AS86" i="15"/>
  <c r="AR86" i="15"/>
  <c r="AQ86" i="15"/>
  <c r="AP86" i="15"/>
  <c r="AO86" i="15"/>
  <c r="AN86" i="15"/>
  <c r="AM86" i="15"/>
  <c r="AT85" i="15"/>
  <c r="AS85" i="15"/>
  <c r="AR85" i="15"/>
  <c r="AQ85" i="15"/>
  <c r="AP85" i="15"/>
  <c r="AO85" i="15"/>
  <c r="AN85" i="15"/>
  <c r="AM85" i="15"/>
  <c r="AT84" i="15"/>
  <c r="AS84" i="15"/>
  <c r="AR84" i="15"/>
  <c r="AQ84" i="15"/>
  <c r="AP84" i="15"/>
  <c r="AO84" i="15"/>
  <c r="AN84" i="15"/>
  <c r="AM84" i="15"/>
  <c r="AT83" i="15"/>
  <c r="AS83" i="15"/>
  <c r="AR83" i="15"/>
  <c r="AQ83" i="15"/>
  <c r="AP83" i="15"/>
  <c r="AO83" i="15"/>
  <c r="AN83" i="15"/>
  <c r="AM83" i="15"/>
  <c r="AT82" i="15"/>
  <c r="AS82" i="15"/>
  <c r="AR82" i="15"/>
  <c r="AQ82" i="15"/>
  <c r="AP82" i="15"/>
  <c r="AO82" i="15"/>
  <c r="AN82" i="15"/>
  <c r="AM82" i="15"/>
  <c r="AT81" i="15"/>
  <c r="AS81" i="15"/>
  <c r="AR81" i="15"/>
  <c r="AQ81" i="15"/>
  <c r="AP81" i="15"/>
  <c r="AO81" i="15"/>
  <c r="AN81" i="15"/>
  <c r="AM81" i="15"/>
  <c r="AT80" i="15"/>
  <c r="AS80" i="15"/>
  <c r="AR80" i="15"/>
  <c r="AQ80" i="15"/>
  <c r="AP80" i="15"/>
  <c r="AO80" i="15"/>
  <c r="AN80" i="15"/>
  <c r="AM80" i="15"/>
  <c r="AT79" i="15"/>
  <c r="AS79" i="15"/>
  <c r="AR79" i="15"/>
  <c r="AQ79" i="15"/>
  <c r="AP79" i="15"/>
  <c r="AO79" i="15"/>
  <c r="AN79" i="15"/>
  <c r="AM79" i="15"/>
  <c r="AT78" i="15"/>
  <c r="AS78" i="15"/>
  <c r="AR78" i="15"/>
  <c r="AQ78" i="15"/>
  <c r="AP78" i="15"/>
  <c r="AO78" i="15"/>
  <c r="AN78" i="15"/>
  <c r="AM78" i="15"/>
  <c r="AT77" i="15"/>
  <c r="AS77" i="15"/>
  <c r="AR77" i="15"/>
  <c r="AQ77" i="15"/>
  <c r="AP77" i="15"/>
  <c r="AO77" i="15"/>
  <c r="AN77" i="15"/>
  <c r="AM77" i="15"/>
  <c r="AT76" i="15"/>
  <c r="AS76" i="15"/>
  <c r="AR76" i="15"/>
  <c r="AQ76" i="15"/>
  <c r="AP76" i="15"/>
  <c r="AO76" i="15"/>
  <c r="AN76" i="15"/>
  <c r="AM76" i="15"/>
  <c r="AT75" i="15"/>
  <c r="AS75" i="15"/>
  <c r="AR75" i="15"/>
  <c r="AQ75" i="15"/>
  <c r="AP75" i="15"/>
  <c r="AO75" i="15"/>
  <c r="AN75" i="15"/>
  <c r="AM75" i="15"/>
  <c r="AT74" i="15"/>
  <c r="AS74" i="15"/>
  <c r="AR74" i="15"/>
  <c r="AQ74" i="15"/>
  <c r="AP74" i="15"/>
  <c r="AO74" i="15"/>
  <c r="AN74" i="15"/>
  <c r="AM74" i="15"/>
  <c r="AT73" i="15"/>
  <c r="AS73" i="15"/>
  <c r="AR73" i="15"/>
  <c r="AQ73" i="15"/>
  <c r="AP73" i="15"/>
  <c r="AO73" i="15"/>
  <c r="AN73" i="15"/>
  <c r="AM73" i="15"/>
  <c r="AT72" i="15"/>
  <c r="AS72" i="15"/>
  <c r="AR72" i="15"/>
  <c r="AQ72" i="15"/>
  <c r="AP72" i="15"/>
  <c r="AO72" i="15"/>
  <c r="AN72" i="15"/>
  <c r="AM72" i="15"/>
  <c r="AT71" i="15"/>
  <c r="AS71" i="15"/>
  <c r="AR71" i="15"/>
  <c r="AQ71" i="15"/>
  <c r="AP71" i="15"/>
  <c r="AO71" i="15"/>
  <c r="AN71" i="15"/>
  <c r="AM71" i="15"/>
  <c r="AT70" i="15"/>
  <c r="AS70" i="15"/>
  <c r="AR70" i="15"/>
  <c r="AQ70" i="15"/>
  <c r="AP70" i="15"/>
  <c r="AO70" i="15"/>
  <c r="AN70" i="15"/>
  <c r="AM70" i="15"/>
  <c r="AT69" i="15"/>
  <c r="AS69" i="15"/>
  <c r="AR69" i="15"/>
  <c r="AQ69" i="15"/>
  <c r="AP69" i="15"/>
  <c r="AO69" i="15"/>
  <c r="AN69" i="15"/>
  <c r="AM69" i="15"/>
  <c r="AT68" i="15"/>
  <c r="AS68" i="15"/>
  <c r="AR68" i="15"/>
  <c r="AQ68" i="15"/>
  <c r="AP68" i="15"/>
  <c r="AO68" i="15"/>
  <c r="AN68" i="15"/>
  <c r="AM68" i="15"/>
  <c r="AT67" i="15"/>
  <c r="AS67" i="15"/>
  <c r="AR67" i="15"/>
  <c r="AQ67" i="15"/>
  <c r="AP67" i="15"/>
  <c r="AO67" i="15"/>
  <c r="AN67" i="15"/>
  <c r="AM67" i="15"/>
  <c r="AT66" i="15"/>
  <c r="AS66" i="15"/>
  <c r="AR66" i="15"/>
  <c r="AQ66" i="15"/>
  <c r="AP66" i="15"/>
  <c r="AO66" i="15"/>
  <c r="AN66" i="15"/>
  <c r="AM66" i="15"/>
  <c r="AT65" i="15"/>
  <c r="AS65" i="15"/>
  <c r="AR65" i="15"/>
  <c r="AQ65" i="15"/>
  <c r="AP65" i="15"/>
  <c r="AO65" i="15"/>
  <c r="AN65" i="15"/>
  <c r="AM65" i="15"/>
  <c r="AT64" i="15"/>
  <c r="AS64" i="15"/>
  <c r="AR64" i="15"/>
  <c r="AQ64" i="15"/>
  <c r="AP64" i="15"/>
  <c r="AO64" i="15"/>
  <c r="AN64" i="15"/>
  <c r="AM64" i="15"/>
  <c r="AT63" i="15"/>
  <c r="AS63" i="15"/>
  <c r="AR63" i="15"/>
  <c r="AQ63" i="15"/>
  <c r="AP63" i="15"/>
  <c r="AO63" i="15"/>
  <c r="AN63" i="15"/>
  <c r="AM63" i="15"/>
  <c r="AT62" i="15"/>
  <c r="AS62" i="15"/>
  <c r="AR62" i="15"/>
  <c r="AQ62" i="15"/>
  <c r="AP62" i="15"/>
  <c r="AO62" i="15"/>
  <c r="AN62" i="15"/>
  <c r="AM62" i="15"/>
  <c r="AT61" i="15"/>
  <c r="AS61" i="15"/>
  <c r="AR61" i="15"/>
  <c r="AQ61" i="15"/>
  <c r="AP61" i="15"/>
  <c r="AO61" i="15"/>
  <c r="AN61" i="15"/>
  <c r="AM61" i="15"/>
  <c r="AT60" i="15"/>
  <c r="AS60" i="15"/>
  <c r="AR60" i="15"/>
  <c r="AQ60" i="15"/>
  <c r="AP60" i="15"/>
  <c r="AO60" i="15"/>
  <c r="AN60" i="15"/>
  <c r="AM60" i="15"/>
  <c r="AT59" i="15"/>
  <c r="AS59" i="15"/>
  <c r="AR59" i="15"/>
  <c r="AQ59" i="15"/>
  <c r="AP59" i="15"/>
  <c r="AO59" i="15"/>
  <c r="AN59" i="15"/>
  <c r="AM59" i="15"/>
  <c r="AT58" i="15"/>
  <c r="AS58" i="15"/>
  <c r="AR58" i="15"/>
  <c r="AQ58" i="15"/>
  <c r="AP58" i="15"/>
  <c r="AO58" i="15"/>
  <c r="AN58" i="15"/>
  <c r="AM58" i="15"/>
  <c r="AT57" i="15"/>
  <c r="AS57" i="15"/>
  <c r="AR57" i="15"/>
  <c r="AQ57" i="15"/>
  <c r="AP57" i="15"/>
  <c r="AO57" i="15"/>
  <c r="AN57" i="15"/>
  <c r="AM57" i="15"/>
  <c r="AT56" i="15"/>
  <c r="AS56" i="15"/>
  <c r="AR56" i="15"/>
  <c r="AQ56" i="15"/>
  <c r="AP56" i="15"/>
  <c r="AO56" i="15"/>
  <c r="AN56" i="15"/>
  <c r="AM56" i="15"/>
  <c r="AT55" i="15"/>
  <c r="AS55" i="15"/>
  <c r="AR55" i="15"/>
  <c r="AQ55" i="15"/>
  <c r="AP55" i="15"/>
  <c r="AO55" i="15"/>
  <c r="AN55" i="15"/>
  <c r="AM55" i="15"/>
  <c r="AT54" i="15"/>
  <c r="AS54" i="15"/>
  <c r="AR54" i="15"/>
  <c r="AQ54" i="15"/>
  <c r="AP54" i="15"/>
  <c r="AO54" i="15"/>
  <c r="AN54" i="15"/>
  <c r="AM54" i="15"/>
  <c r="AT53" i="15"/>
  <c r="AS53" i="15"/>
  <c r="AR53" i="15"/>
  <c r="AQ53" i="15"/>
  <c r="AP53" i="15"/>
  <c r="AO53" i="15"/>
  <c r="AN53" i="15"/>
  <c r="AM53" i="15"/>
  <c r="AT52" i="15"/>
  <c r="AS52" i="15"/>
  <c r="AR52" i="15"/>
  <c r="AQ52" i="15"/>
  <c r="AP52" i="15"/>
  <c r="AO52" i="15"/>
  <c r="AN52" i="15"/>
  <c r="AM52" i="15"/>
  <c r="AT51" i="15"/>
  <c r="AS51" i="15"/>
  <c r="AR51" i="15"/>
  <c r="AQ51" i="15"/>
  <c r="AP51" i="15"/>
  <c r="AO51" i="15"/>
  <c r="AN51" i="15"/>
  <c r="AM51" i="15"/>
  <c r="AT50" i="15"/>
  <c r="AS50" i="15"/>
  <c r="AR50" i="15"/>
  <c r="AQ50" i="15"/>
  <c r="AP50" i="15"/>
  <c r="AO50" i="15"/>
  <c r="AN50" i="15"/>
  <c r="AM50" i="15"/>
  <c r="AT49" i="15"/>
  <c r="AS49" i="15"/>
  <c r="AR49" i="15"/>
  <c r="AQ49" i="15"/>
  <c r="AP49" i="15"/>
  <c r="AO49" i="15"/>
  <c r="AN49" i="15"/>
  <c r="AM49" i="15"/>
  <c r="AT48" i="15"/>
  <c r="AS48" i="15"/>
  <c r="AR48" i="15"/>
  <c r="AQ48" i="15"/>
  <c r="AP48" i="15"/>
  <c r="AO48" i="15"/>
  <c r="AN48" i="15"/>
  <c r="AM48" i="15"/>
  <c r="AT47" i="15"/>
  <c r="AS47" i="15"/>
  <c r="AQ47" i="15"/>
  <c r="AP47" i="15"/>
  <c r="AO47" i="15"/>
  <c r="AN47" i="15"/>
  <c r="AM47" i="15"/>
  <c r="AT46" i="15"/>
  <c r="AS46" i="15"/>
  <c r="AQ46" i="15"/>
  <c r="AP46" i="15"/>
  <c r="AO46" i="15"/>
  <c r="AN46" i="15"/>
  <c r="AM46" i="15"/>
  <c r="AT45" i="15"/>
  <c r="AS45" i="15"/>
  <c r="AQ45" i="15"/>
  <c r="AP45" i="15"/>
  <c r="AO45" i="15"/>
  <c r="AN45" i="15"/>
  <c r="AM45" i="15"/>
  <c r="AT44" i="15"/>
  <c r="AS44" i="15"/>
  <c r="AQ44" i="15"/>
  <c r="AP44" i="15"/>
  <c r="AO44" i="15"/>
  <c r="AN44" i="15"/>
  <c r="AM44" i="15"/>
  <c r="AT43" i="15"/>
  <c r="AS43" i="15"/>
  <c r="AQ43" i="15"/>
  <c r="AP43" i="15"/>
  <c r="AO43" i="15"/>
  <c r="AN43" i="15"/>
  <c r="AM43" i="15"/>
  <c r="AT42" i="15"/>
  <c r="AS42" i="15"/>
  <c r="AQ42" i="15"/>
  <c r="AP42" i="15"/>
  <c r="AO42" i="15"/>
  <c r="AN42" i="15"/>
  <c r="AM42" i="15"/>
  <c r="AT41" i="15"/>
  <c r="AS41" i="15"/>
  <c r="AQ41" i="15"/>
  <c r="AP41" i="15"/>
  <c r="AO41" i="15"/>
  <c r="AN41" i="15"/>
  <c r="AM41" i="15"/>
  <c r="AT40" i="15"/>
  <c r="AS40" i="15"/>
  <c r="AQ40" i="15"/>
  <c r="AP40" i="15"/>
  <c r="AO40" i="15"/>
  <c r="AN40" i="15"/>
  <c r="AM40" i="15"/>
  <c r="AT39" i="15"/>
  <c r="AS39" i="15"/>
  <c r="AQ39" i="15"/>
  <c r="AP39" i="15"/>
  <c r="AO39" i="15"/>
  <c r="AN39" i="15"/>
  <c r="AM39" i="15"/>
  <c r="AT38" i="15"/>
  <c r="AS38" i="15"/>
  <c r="AQ38" i="15"/>
  <c r="AP38" i="15"/>
  <c r="AO38" i="15"/>
  <c r="AN38" i="15"/>
  <c r="AM38" i="15"/>
  <c r="AT37" i="15"/>
  <c r="AS37" i="15"/>
  <c r="AQ37" i="15"/>
  <c r="AP37" i="15"/>
  <c r="AO37" i="15"/>
  <c r="AN37" i="15"/>
  <c r="AM37" i="15"/>
  <c r="AT36" i="15"/>
  <c r="AS36" i="15"/>
  <c r="AQ36" i="15"/>
  <c r="AP36" i="15"/>
  <c r="AO36" i="15"/>
  <c r="AN36" i="15"/>
  <c r="AM36" i="15"/>
  <c r="AT35" i="15"/>
  <c r="AS35" i="15"/>
  <c r="AQ35" i="15"/>
  <c r="AP35" i="15"/>
  <c r="AO35" i="15"/>
  <c r="AN35" i="15"/>
  <c r="AM35" i="15"/>
  <c r="AT34" i="15"/>
  <c r="AS34" i="15"/>
  <c r="AQ34" i="15"/>
  <c r="AP34" i="15"/>
  <c r="AO34" i="15"/>
  <c r="AN34" i="15"/>
  <c r="AM34" i="15"/>
  <c r="AT33" i="15"/>
  <c r="AS33" i="15"/>
  <c r="AQ33" i="15"/>
  <c r="AP33" i="15"/>
  <c r="AO33" i="15"/>
  <c r="AN33" i="15"/>
  <c r="AM33" i="15"/>
  <c r="U31" i="15"/>
  <c r="C31" i="15"/>
  <c r="W26" i="15"/>
  <c r="E26" i="15"/>
  <c r="W25" i="15"/>
  <c r="E25" i="15"/>
  <c r="W24" i="15"/>
  <c r="E24" i="15"/>
  <c r="W23" i="15"/>
  <c r="E23" i="15"/>
  <c r="U13" i="15"/>
  <c r="C13" i="15"/>
  <c r="AJ10" i="15"/>
  <c r="R10" i="15"/>
  <c r="P10" i="15"/>
  <c r="AJ8" i="15"/>
  <c r="AI8" i="15"/>
  <c r="AH8" i="15"/>
  <c r="AB8" i="15"/>
  <c r="AA8" i="15"/>
  <c r="Z8" i="15"/>
  <c r="Y8" i="15"/>
  <c r="X8" i="15"/>
  <c r="W8" i="15"/>
  <c r="R8" i="15"/>
  <c r="Q8" i="15"/>
  <c r="P8" i="15"/>
  <c r="J8" i="15"/>
  <c r="I8" i="15"/>
  <c r="H8" i="15"/>
  <c r="G8" i="15"/>
  <c r="F8" i="15"/>
  <c r="E8" i="15"/>
  <c r="AJ7" i="15"/>
  <c r="AI7" i="15"/>
  <c r="AH7" i="15"/>
  <c r="AB7" i="15"/>
  <c r="AA7" i="15"/>
  <c r="Z7" i="15"/>
  <c r="Y7" i="15"/>
  <c r="X7" i="15"/>
  <c r="W7" i="15"/>
  <c r="R7" i="15"/>
  <c r="Q7" i="15"/>
  <c r="Q10" i="15" s="1"/>
  <c r="P7" i="15"/>
  <c r="J7" i="15"/>
  <c r="I7" i="15"/>
  <c r="H7" i="15"/>
  <c r="G7" i="15"/>
  <c r="F7" i="15"/>
  <c r="E7" i="15"/>
  <c r="AJ6" i="15"/>
  <c r="AI6" i="15"/>
  <c r="AH6" i="15"/>
  <c r="AB6" i="15"/>
  <c r="AA6" i="15"/>
  <c r="Z6" i="15"/>
  <c r="Y6" i="15"/>
  <c r="X6" i="15"/>
  <c r="W6" i="15"/>
  <c r="R6" i="15"/>
  <c r="Q6" i="15"/>
  <c r="P6" i="15"/>
  <c r="J6" i="15"/>
  <c r="I6" i="15"/>
  <c r="H6" i="15"/>
  <c r="G6" i="15"/>
  <c r="F6" i="15"/>
  <c r="E6" i="15"/>
  <c r="AJ5" i="15"/>
  <c r="AI5" i="15"/>
  <c r="AI10" i="15" s="1"/>
  <c r="AH5" i="15"/>
  <c r="AH10" i="15" s="1"/>
  <c r="AB5" i="15"/>
  <c r="AA5" i="15"/>
  <c r="Z5" i="15"/>
  <c r="Y5" i="15"/>
  <c r="X5" i="15"/>
  <c r="W5" i="15"/>
  <c r="R5" i="15"/>
  <c r="Q5" i="15"/>
  <c r="P5" i="15"/>
  <c r="J5" i="15"/>
  <c r="I5" i="15"/>
  <c r="H5" i="15"/>
  <c r="G5" i="15"/>
  <c r="F5" i="15"/>
  <c r="E5" i="15"/>
  <c r="AL2" i="15"/>
  <c r="U2" i="15"/>
  <c r="T2" i="15"/>
  <c r="C2" i="15"/>
  <c r="AB654" i="14"/>
  <c r="Z654" i="14"/>
  <c r="Y654" i="14"/>
  <c r="H654" i="14"/>
  <c r="G654" i="14"/>
  <c r="AB653" i="14"/>
  <c r="AA653" i="14"/>
  <c r="Y653" i="14"/>
  <c r="X653" i="14"/>
  <c r="AB652" i="14"/>
  <c r="AA652" i="14"/>
  <c r="Z652" i="14"/>
  <c r="G652" i="14"/>
  <c r="F652" i="14"/>
  <c r="J651" i="14"/>
  <c r="I651" i="14"/>
  <c r="G651" i="14"/>
  <c r="F651" i="14"/>
  <c r="AB649" i="14"/>
  <c r="AA649" i="14"/>
  <c r="AA654" i="14" s="1"/>
  <c r="Z649" i="14"/>
  <c r="Y649" i="14"/>
  <c r="X649" i="14"/>
  <c r="J649" i="14"/>
  <c r="J654" i="14" s="1"/>
  <c r="I649" i="14"/>
  <c r="I654" i="14" s="1"/>
  <c r="H649" i="14"/>
  <c r="G649" i="14"/>
  <c r="F649" i="14"/>
  <c r="F654" i="14" s="1"/>
  <c r="AB648" i="14"/>
  <c r="AA648" i="14"/>
  <c r="Z648" i="14"/>
  <c r="Z653" i="14" s="1"/>
  <c r="Y648" i="14"/>
  <c r="X648" i="14"/>
  <c r="J648" i="14"/>
  <c r="J653" i="14" s="1"/>
  <c r="I648" i="14"/>
  <c r="I653" i="14" s="1"/>
  <c r="H648" i="14"/>
  <c r="G648" i="14"/>
  <c r="F648" i="14"/>
  <c r="AB647" i="14"/>
  <c r="AA647" i="14"/>
  <c r="Z647" i="14"/>
  <c r="Y647" i="14"/>
  <c r="Y652" i="14" s="1"/>
  <c r="X647" i="14"/>
  <c r="X652" i="14" s="1"/>
  <c r="J647" i="14"/>
  <c r="J652" i="14" s="1"/>
  <c r="I647" i="14"/>
  <c r="I652" i="14" s="1"/>
  <c r="H647" i="14"/>
  <c r="H652" i="14" s="1"/>
  <c r="G647" i="14"/>
  <c r="F647" i="14"/>
  <c r="AB646" i="14"/>
  <c r="AB651" i="14" s="1"/>
  <c r="AA646" i="14"/>
  <c r="AA651" i="14" s="1"/>
  <c r="Z646" i="14"/>
  <c r="Y646" i="14"/>
  <c r="Y651" i="14" s="1"/>
  <c r="X646" i="14"/>
  <c r="X651" i="14" s="1"/>
  <c r="J646" i="14"/>
  <c r="I646" i="14"/>
  <c r="H646" i="14"/>
  <c r="H651" i="14" s="1"/>
  <c r="G646" i="14"/>
  <c r="F646" i="14"/>
  <c r="AB644" i="14"/>
  <c r="AA644" i="14"/>
  <c r="Z644" i="14"/>
  <c r="Y644" i="14"/>
  <c r="X644" i="14"/>
  <c r="X654" i="14" s="1"/>
  <c r="J644" i="14"/>
  <c r="I644" i="14"/>
  <c r="H644" i="14"/>
  <c r="G644" i="14"/>
  <c r="F644" i="14"/>
  <c r="AB643" i="14"/>
  <c r="AA643" i="14"/>
  <c r="Z643" i="14"/>
  <c r="Y643" i="14"/>
  <c r="X643" i="14"/>
  <c r="J643" i="14"/>
  <c r="I643" i="14"/>
  <c r="H643" i="14"/>
  <c r="G643" i="14"/>
  <c r="F643" i="14"/>
  <c r="AB642" i="14"/>
  <c r="AA642" i="14"/>
  <c r="Z642" i="14"/>
  <c r="Y642" i="14"/>
  <c r="X642" i="14"/>
  <c r="J642" i="14"/>
  <c r="I642" i="14"/>
  <c r="H642" i="14"/>
  <c r="G642" i="14"/>
  <c r="F642" i="14"/>
  <c r="AB641" i="14"/>
  <c r="AA641" i="14"/>
  <c r="Z641" i="14"/>
  <c r="Z651" i="14" s="1"/>
  <c r="Y641" i="14"/>
  <c r="X641" i="14"/>
  <c r="J641" i="14"/>
  <c r="I641" i="14"/>
  <c r="H641" i="14"/>
  <c r="G641" i="14"/>
  <c r="F641" i="14"/>
  <c r="AQ637" i="14"/>
  <c r="AP637" i="14"/>
  <c r="AO637" i="14"/>
  <c r="AN637" i="14"/>
  <c r="AM637" i="14"/>
  <c r="AQ636" i="14"/>
  <c r="AP636" i="14"/>
  <c r="AO636" i="14"/>
  <c r="AN636" i="14"/>
  <c r="AM636" i="14"/>
  <c r="AQ635" i="14"/>
  <c r="AP635" i="14"/>
  <c r="AO635" i="14"/>
  <c r="AN635" i="14"/>
  <c r="AM635" i="14"/>
  <c r="AQ634" i="14"/>
  <c r="AP634" i="14"/>
  <c r="AO634" i="14"/>
  <c r="AN634" i="14"/>
  <c r="AM634" i="14"/>
  <c r="AQ633" i="14"/>
  <c r="AP633" i="14"/>
  <c r="AO633" i="14"/>
  <c r="AN633" i="14"/>
  <c r="AM633" i="14"/>
  <c r="AQ632" i="14"/>
  <c r="AP632" i="14"/>
  <c r="AO632" i="14"/>
  <c r="AN632" i="14"/>
  <c r="AM632" i="14"/>
  <c r="AQ631" i="14"/>
  <c r="AP631" i="14"/>
  <c r="AO631" i="14"/>
  <c r="AN631" i="14"/>
  <c r="AM631" i="14"/>
  <c r="AQ630" i="14"/>
  <c r="AP630" i="14"/>
  <c r="AO630" i="14"/>
  <c r="AN630" i="14"/>
  <c r="AM630" i="14"/>
  <c r="AQ629" i="14"/>
  <c r="AP629" i="14"/>
  <c r="AO629" i="14"/>
  <c r="AN629" i="14"/>
  <c r="AM629" i="14"/>
  <c r="AQ628" i="14"/>
  <c r="AP628" i="14"/>
  <c r="AO628" i="14"/>
  <c r="AN628" i="14"/>
  <c r="AM628" i="14"/>
  <c r="AQ627" i="14"/>
  <c r="AP627" i="14"/>
  <c r="AO627" i="14"/>
  <c r="AN627" i="14"/>
  <c r="AM627" i="14"/>
  <c r="AQ626" i="14"/>
  <c r="AP626" i="14"/>
  <c r="AO626" i="14"/>
  <c r="AN626" i="14"/>
  <c r="AM626" i="14"/>
  <c r="AQ625" i="14"/>
  <c r="AP625" i="14"/>
  <c r="AO625" i="14"/>
  <c r="AN625" i="14"/>
  <c r="AM625" i="14"/>
  <c r="AQ624" i="14"/>
  <c r="AP624" i="14"/>
  <c r="AO624" i="14"/>
  <c r="AN624" i="14"/>
  <c r="AM624" i="14"/>
  <c r="AQ623" i="14"/>
  <c r="AP623" i="14"/>
  <c r="AO623" i="14"/>
  <c r="AN623" i="14"/>
  <c r="AM623" i="14"/>
  <c r="AQ622" i="14"/>
  <c r="AP622" i="14"/>
  <c r="AO622" i="14"/>
  <c r="AN622" i="14"/>
  <c r="AM622" i="14"/>
  <c r="AQ621" i="14"/>
  <c r="AP621" i="14"/>
  <c r="AO621" i="14"/>
  <c r="AN621" i="14"/>
  <c r="AM621" i="14"/>
  <c r="AQ620" i="14"/>
  <c r="AP620" i="14"/>
  <c r="AO620" i="14"/>
  <c r="AN620" i="14"/>
  <c r="AM620" i="14"/>
  <c r="AQ619" i="14"/>
  <c r="AP619" i="14"/>
  <c r="AO619" i="14"/>
  <c r="AN619" i="14"/>
  <c r="AM619" i="14"/>
  <c r="AQ618" i="14"/>
  <c r="AP618" i="14"/>
  <c r="AO618" i="14"/>
  <c r="AN618" i="14"/>
  <c r="AM618" i="14"/>
  <c r="AQ617" i="14"/>
  <c r="AP617" i="14"/>
  <c r="AO617" i="14"/>
  <c r="AN617" i="14"/>
  <c r="AM617" i="14"/>
  <c r="AQ616" i="14"/>
  <c r="AP616" i="14"/>
  <c r="AO616" i="14"/>
  <c r="AN616" i="14"/>
  <c r="AM616" i="14"/>
  <c r="AQ615" i="14"/>
  <c r="AP615" i="14"/>
  <c r="AO615" i="14"/>
  <c r="AN615" i="14"/>
  <c r="AM615" i="14"/>
  <c r="AQ614" i="14"/>
  <c r="AP614" i="14"/>
  <c r="AO614" i="14"/>
  <c r="AN614" i="14"/>
  <c r="AM614" i="14"/>
  <c r="AQ613" i="14"/>
  <c r="AP613" i="14"/>
  <c r="AO613" i="14"/>
  <c r="AN613" i="14"/>
  <c r="AM613" i="14"/>
  <c r="AQ612" i="14"/>
  <c r="AP612" i="14"/>
  <c r="AO612" i="14"/>
  <c r="AN612" i="14"/>
  <c r="AM612" i="14"/>
  <c r="AQ611" i="14"/>
  <c r="AP611" i="14"/>
  <c r="AO611" i="14"/>
  <c r="AN611" i="14"/>
  <c r="AM611" i="14"/>
  <c r="AQ610" i="14"/>
  <c r="AP610" i="14"/>
  <c r="AO610" i="14"/>
  <c r="AN610" i="14"/>
  <c r="AM610" i="14"/>
  <c r="AQ609" i="14"/>
  <c r="AP609" i="14"/>
  <c r="AO609" i="14"/>
  <c r="AN609" i="14"/>
  <c r="AM609" i="14"/>
  <c r="AQ608" i="14"/>
  <c r="AP608" i="14"/>
  <c r="AO608" i="14"/>
  <c r="AN608" i="14"/>
  <c r="AM608" i="14"/>
  <c r="AQ607" i="14"/>
  <c r="AP607" i="14"/>
  <c r="AO607" i="14"/>
  <c r="AN607" i="14"/>
  <c r="AM607" i="14"/>
  <c r="AQ606" i="14"/>
  <c r="AP606" i="14"/>
  <c r="AO606" i="14"/>
  <c r="AN606" i="14"/>
  <c r="AM606" i="14"/>
  <c r="AQ605" i="14"/>
  <c r="AP605" i="14"/>
  <c r="AO605" i="14"/>
  <c r="AN605" i="14"/>
  <c r="AM605" i="14"/>
  <c r="AQ604" i="14"/>
  <c r="AP604" i="14"/>
  <c r="AO604" i="14"/>
  <c r="AN604" i="14"/>
  <c r="AM604" i="14"/>
  <c r="AQ603" i="14"/>
  <c r="AP603" i="14"/>
  <c r="AO603" i="14"/>
  <c r="AN603" i="14"/>
  <c r="AM603" i="14"/>
  <c r="AQ602" i="14"/>
  <c r="AP602" i="14"/>
  <c r="AO602" i="14"/>
  <c r="AN602" i="14"/>
  <c r="AM602" i="14"/>
  <c r="AQ601" i="14"/>
  <c r="AP601" i="14"/>
  <c r="AO601" i="14"/>
  <c r="AN601" i="14"/>
  <c r="AM601" i="14"/>
  <c r="AQ600" i="14"/>
  <c r="AP600" i="14"/>
  <c r="AO600" i="14"/>
  <c r="AN600" i="14"/>
  <c r="AM600" i="14"/>
  <c r="AQ599" i="14"/>
  <c r="AP599" i="14"/>
  <c r="AO599" i="14"/>
  <c r="AN599" i="14"/>
  <c r="AM599" i="14"/>
  <c r="AQ598" i="14"/>
  <c r="AP598" i="14"/>
  <c r="AO598" i="14"/>
  <c r="AN598" i="14"/>
  <c r="AM598" i="14"/>
  <c r="AQ597" i="14"/>
  <c r="AP597" i="14"/>
  <c r="AO597" i="14"/>
  <c r="AN597" i="14"/>
  <c r="AM597" i="14"/>
  <c r="AQ596" i="14"/>
  <c r="AP596" i="14"/>
  <c r="AO596" i="14"/>
  <c r="AN596" i="14"/>
  <c r="AM596" i="14"/>
  <c r="AQ595" i="14"/>
  <c r="AP595" i="14"/>
  <c r="AO595" i="14"/>
  <c r="AN595" i="14"/>
  <c r="AM595" i="14"/>
  <c r="AQ594" i="14"/>
  <c r="AP594" i="14"/>
  <c r="AO594" i="14"/>
  <c r="AN594" i="14"/>
  <c r="AM594" i="14"/>
  <c r="AQ593" i="14"/>
  <c r="AP593" i="14"/>
  <c r="AO593" i="14"/>
  <c r="AN593" i="14"/>
  <c r="AM593" i="14"/>
  <c r="AQ592" i="14"/>
  <c r="AP592" i="14"/>
  <c r="AO592" i="14"/>
  <c r="AN592" i="14"/>
  <c r="AM592" i="14"/>
  <c r="AQ591" i="14"/>
  <c r="AP591" i="14"/>
  <c r="AO591" i="14"/>
  <c r="AN591" i="14"/>
  <c r="AM591" i="14"/>
  <c r="AQ590" i="14"/>
  <c r="AP590" i="14"/>
  <c r="AO590" i="14"/>
  <c r="AN590" i="14"/>
  <c r="AM590" i="14"/>
  <c r="AQ589" i="14"/>
  <c r="AP589" i="14"/>
  <c r="AO589" i="14"/>
  <c r="AN589" i="14"/>
  <c r="AM589" i="14"/>
  <c r="AQ588" i="14"/>
  <c r="AP588" i="14"/>
  <c r="AO588" i="14"/>
  <c r="AN588" i="14"/>
  <c r="AM588" i="14"/>
  <c r="AQ587" i="14"/>
  <c r="AP587" i="14"/>
  <c r="AO587" i="14"/>
  <c r="AN587" i="14"/>
  <c r="AM587" i="14"/>
  <c r="AQ586" i="14"/>
  <c r="AP586" i="14"/>
  <c r="AO586" i="14"/>
  <c r="AN586" i="14"/>
  <c r="AM586" i="14"/>
  <c r="AQ585" i="14"/>
  <c r="AP585" i="14"/>
  <c r="AO585" i="14"/>
  <c r="AN585" i="14"/>
  <c r="AM585" i="14"/>
  <c r="AQ584" i="14"/>
  <c r="AP584" i="14"/>
  <c r="AO584" i="14"/>
  <c r="AN584" i="14"/>
  <c r="AM584" i="14"/>
  <c r="AQ583" i="14"/>
  <c r="AP583" i="14"/>
  <c r="AO583" i="14"/>
  <c r="AN583" i="14"/>
  <c r="AM583" i="14"/>
  <c r="AQ582" i="14"/>
  <c r="AP582" i="14"/>
  <c r="AO582" i="14"/>
  <c r="AN582" i="14"/>
  <c r="AM582" i="14"/>
  <c r="AQ581" i="14"/>
  <c r="AP581" i="14"/>
  <c r="AO581" i="14"/>
  <c r="AN581" i="14"/>
  <c r="AM581" i="14"/>
  <c r="AQ580" i="14"/>
  <c r="AP580" i="14"/>
  <c r="AO580" i="14"/>
  <c r="AN580" i="14"/>
  <c r="AM580" i="14"/>
  <c r="AQ579" i="14"/>
  <c r="AP579" i="14"/>
  <c r="AO579" i="14"/>
  <c r="AN579" i="14"/>
  <c r="AM579" i="14"/>
  <c r="AQ578" i="14"/>
  <c r="AP578" i="14"/>
  <c r="AO578" i="14"/>
  <c r="AN578" i="14"/>
  <c r="AM578" i="14"/>
  <c r="AQ577" i="14"/>
  <c r="AP577" i="14"/>
  <c r="AO577" i="14"/>
  <c r="AN577" i="14"/>
  <c r="AM577" i="14"/>
  <c r="AQ576" i="14"/>
  <c r="AP576" i="14"/>
  <c r="AO576" i="14"/>
  <c r="AN576" i="14"/>
  <c r="AM576" i="14"/>
  <c r="AQ575" i="14"/>
  <c r="AP575" i="14"/>
  <c r="AO575" i="14"/>
  <c r="AN575" i="14"/>
  <c r="AM575" i="14"/>
  <c r="AQ574" i="14"/>
  <c r="AP574" i="14"/>
  <c r="AO574" i="14"/>
  <c r="AN574" i="14"/>
  <c r="AM574" i="14"/>
  <c r="AQ573" i="14"/>
  <c r="AP573" i="14"/>
  <c r="AO573" i="14"/>
  <c r="AN573" i="14"/>
  <c r="AM573" i="14"/>
  <c r="AQ572" i="14"/>
  <c r="AP572" i="14"/>
  <c r="AO572" i="14"/>
  <c r="AN572" i="14"/>
  <c r="AM572" i="14"/>
  <c r="AQ571" i="14"/>
  <c r="AP571" i="14"/>
  <c r="AO571" i="14"/>
  <c r="AN571" i="14"/>
  <c r="AM571" i="14"/>
  <c r="AQ570" i="14"/>
  <c r="AP570" i="14"/>
  <c r="AO570" i="14"/>
  <c r="AN570" i="14"/>
  <c r="AM570" i="14"/>
  <c r="AQ569" i="14"/>
  <c r="AP569" i="14"/>
  <c r="AO569" i="14"/>
  <c r="AN569" i="14"/>
  <c r="AM569" i="14"/>
  <c r="AQ568" i="14"/>
  <c r="AP568" i="14"/>
  <c r="AO568" i="14"/>
  <c r="AN568" i="14"/>
  <c r="AM568" i="14"/>
  <c r="AQ567" i="14"/>
  <c r="AP567" i="14"/>
  <c r="AO567" i="14"/>
  <c r="AN567" i="14"/>
  <c r="AM567" i="14"/>
  <c r="AQ566" i="14"/>
  <c r="AP566" i="14"/>
  <c r="AO566" i="14"/>
  <c r="AN566" i="14"/>
  <c r="AM566" i="14"/>
  <c r="AQ565" i="14"/>
  <c r="AP565" i="14"/>
  <c r="AO565" i="14"/>
  <c r="AN565" i="14"/>
  <c r="AM565" i="14"/>
  <c r="AQ564" i="14"/>
  <c r="AP564" i="14"/>
  <c r="AO564" i="14"/>
  <c r="AN564" i="14"/>
  <c r="AM564" i="14"/>
  <c r="AQ563" i="14"/>
  <c r="AP563" i="14"/>
  <c r="AO563" i="14"/>
  <c r="AN563" i="14"/>
  <c r="AM563" i="14"/>
  <c r="AQ562" i="14"/>
  <c r="AP562" i="14"/>
  <c r="AO562" i="14"/>
  <c r="AN562" i="14"/>
  <c r="AM562" i="14"/>
  <c r="AQ561" i="14"/>
  <c r="AP561" i="14"/>
  <c r="AO561" i="14"/>
  <c r="AN561" i="14"/>
  <c r="AM561" i="14"/>
  <c r="AQ560" i="14"/>
  <c r="AP560" i="14"/>
  <c r="AO560" i="14"/>
  <c r="AN560" i="14"/>
  <c r="AM560" i="14"/>
  <c r="AQ559" i="14"/>
  <c r="AP559" i="14"/>
  <c r="AO559" i="14"/>
  <c r="AN559" i="14"/>
  <c r="AM559" i="14"/>
  <c r="AQ558" i="14"/>
  <c r="AP558" i="14"/>
  <c r="AO558" i="14"/>
  <c r="AN558" i="14"/>
  <c r="AM558" i="14"/>
  <c r="AQ557" i="14"/>
  <c r="AP557" i="14"/>
  <c r="AO557" i="14"/>
  <c r="AN557" i="14"/>
  <c r="AM557" i="14"/>
  <c r="AQ556" i="14"/>
  <c r="AP556" i="14"/>
  <c r="AO556" i="14"/>
  <c r="AN556" i="14"/>
  <c r="AM556" i="14"/>
  <c r="AQ555" i="14"/>
  <c r="AP555" i="14"/>
  <c r="AO555" i="14"/>
  <c r="AN555" i="14"/>
  <c r="AM555" i="14"/>
  <c r="AQ554" i="14"/>
  <c r="AP554" i="14"/>
  <c r="AO554" i="14"/>
  <c r="AN554" i="14"/>
  <c r="AM554" i="14"/>
  <c r="AQ553" i="14"/>
  <c r="AP553" i="14"/>
  <c r="AO553" i="14"/>
  <c r="AN553" i="14"/>
  <c r="AM553" i="14"/>
  <c r="AQ552" i="14"/>
  <c r="AP552" i="14"/>
  <c r="AO552" i="14"/>
  <c r="AN552" i="14"/>
  <c r="AM552" i="14"/>
  <c r="AQ551" i="14"/>
  <c r="AP551" i="14"/>
  <c r="AO551" i="14"/>
  <c r="AN551" i="14"/>
  <c r="AM551" i="14"/>
  <c r="AQ550" i="14"/>
  <c r="AP550" i="14"/>
  <c r="AO550" i="14"/>
  <c r="AN550" i="14"/>
  <c r="AM550" i="14"/>
  <c r="AQ549" i="14"/>
  <c r="AP549" i="14"/>
  <c r="AO549" i="14"/>
  <c r="AN549" i="14"/>
  <c r="AM549" i="14"/>
  <c r="AQ548" i="14"/>
  <c r="AP548" i="14"/>
  <c r="AO548" i="14"/>
  <c r="AN548" i="14"/>
  <c r="AM548" i="14"/>
  <c r="AQ547" i="14"/>
  <c r="AP547" i="14"/>
  <c r="AO547" i="14"/>
  <c r="AN547" i="14"/>
  <c r="AM547" i="14"/>
  <c r="AQ546" i="14"/>
  <c r="AP546" i="14"/>
  <c r="AO546" i="14"/>
  <c r="AN546" i="14"/>
  <c r="AM546" i="14"/>
  <c r="AQ545" i="14"/>
  <c r="AP545" i="14"/>
  <c r="AO545" i="14"/>
  <c r="AN545" i="14"/>
  <c r="AM545" i="14"/>
  <c r="AQ544" i="14"/>
  <c r="AP544" i="14"/>
  <c r="AO544" i="14"/>
  <c r="AN544" i="14"/>
  <c r="AM544" i="14"/>
  <c r="AQ543" i="14"/>
  <c r="AP543" i="14"/>
  <c r="AO543" i="14"/>
  <c r="AN543" i="14"/>
  <c r="AM543" i="14"/>
  <c r="AQ542" i="14"/>
  <c r="AP542" i="14"/>
  <c r="AO542" i="14"/>
  <c r="AN542" i="14"/>
  <c r="AM542" i="14"/>
  <c r="AQ541" i="14"/>
  <c r="AP541" i="14"/>
  <c r="AO541" i="14"/>
  <c r="AN541" i="14"/>
  <c r="AM541" i="14"/>
  <c r="AQ540" i="14"/>
  <c r="AP540" i="14"/>
  <c r="AO540" i="14"/>
  <c r="AN540" i="14"/>
  <c r="AM540" i="14"/>
  <c r="AQ539" i="14"/>
  <c r="AP539" i="14"/>
  <c r="AO539" i="14"/>
  <c r="AN539" i="14"/>
  <c r="AM539" i="14"/>
  <c r="AQ538" i="14"/>
  <c r="AP538" i="14"/>
  <c r="AO538" i="14"/>
  <c r="AN538" i="14"/>
  <c r="AM538" i="14"/>
  <c r="AQ537" i="14"/>
  <c r="AP537" i="14"/>
  <c r="AO537" i="14"/>
  <c r="AN537" i="14"/>
  <c r="AM537" i="14"/>
  <c r="AQ536" i="14"/>
  <c r="AP536" i="14"/>
  <c r="AO536" i="14"/>
  <c r="AN536" i="14"/>
  <c r="AM536" i="14"/>
  <c r="AQ535" i="14"/>
  <c r="AP535" i="14"/>
  <c r="AO535" i="14"/>
  <c r="AN535" i="14"/>
  <c r="AM535" i="14"/>
  <c r="AQ534" i="14"/>
  <c r="AP534" i="14"/>
  <c r="AO534" i="14"/>
  <c r="AN534" i="14"/>
  <c r="AM534" i="14"/>
  <c r="AQ533" i="14"/>
  <c r="AP533" i="14"/>
  <c r="AO533" i="14"/>
  <c r="AN533" i="14"/>
  <c r="AM533" i="14"/>
  <c r="AQ532" i="14"/>
  <c r="AP532" i="14"/>
  <c r="AO532" i="14"/>
  <c r="AN532" i="14"/>
  <c r="AM532" i="14"/>
  <c r="AQ531" i="14"/>
  <c r="AP531" i="14"/>
  <c r="AO531" i="14"/>
  <c r="AN531" i="14"/>
  <c r="AM531" i="14"/>
  <c r="AQ530" i="14"/>
  <c r="AP530" i="14"/>
  <c r="AO530" i="14"/>
  <c r="AN530" i="14"/>
  <c r="AM530" i="14"/>
  <c r="AQ529" i="14"/>
  <c r="AP529" i="14"/>
  <c r="AO529" i="14"/>
  <c r="AN529" i="14"/>
  <c r="AM529" i="14"/>
  <c r="AQ528" i="14"/>
  <c r="AP528" i="14"/>
  <c r="AO528" i="14"/>
  <c r="AN528" i="14"/>
  <c r="AM528" i="14"/>
  <c r="AQ527" i="14"/>
  <c r="AP527" i="14"/>
  <c r="AO527" i="14"/>
  <c r="AN527" i="14"/>
  <c r="AM527" i="14"/>
  <c r="AQ526" i="14"/>
  <c r="AP526" i="14"/>
  <c r="AO526" i="14"/>
  <c r="AN526" i="14"/>
  <c r="AM526" i="14"/>
  <c r="AQ525" i="14"/>
  <c r="AP525" i="14"/>
  <c r="AO525" i="14"/>
  <c r="AN525" i="14"/>
  <c r="AM525" i="14"/>
  <c r="AQ524" i="14"/>
  <c r="AP524" i="14"/>
  <c r="AO524" i="14"/>
  <c r="AN524" i="14"/>
  <c r="AM524" i="14"/>
  <c r="AQ523" i="14"/>
  <c r="AP523" i="14"/>
  <c r="AO523" i="14"/>
  <c r="AN523" i="14"/>
  <c r="AM523" i="14"/>
  <c r="AQ522" i="14"/>
  <c r="AP522" i="14"/>
  <c r="AO522" i="14"/>
  <c r="AN522" i="14"/>
  <c r="AM522" i="14"/>
  <c r="AQ521" i="14"/>
  <c r="AP521" i="14"/>
  <c r="AO521" i="14"/>
  <c r="AN521" i="14"/>
  <c r="AM521" i="14"/>
  <c r="AQ520" i="14"/>
  <c r="AP520" i="14"/>
  <c r="AO520" i="14"/>
  <c r="AN520" i="14"/>
  <c r="AM520" i="14"/>
  <c r="AQ519" i="14"/>
  <c r="AP519" i="14"/>
  <c r="AO519" i="14"/>
  <c r="AN519" i="14"/>
  <c r="AM519" i="14"/>
  <c r="AQ518" i="14"/>
  <c r="AP518" i="14"/>
  <c r="AO518" i="14"/>
  <c r="AN518" i="14"/>
  <c r="AM518" i="14"/>
  <c r="AQ517" i="14"/>
  <c r="AP517" i="14"/>
  <c r="AO517" i="14"/>
  <c r="AN517" i="14"/>
  <c r="AM517" i="14"/>
  <c r="AQ516" i="14"/>
  <c r="AP516" i="14"/>
  <c r="AO516" i="14"/>
  <c r="AN516" i="14"/>
  <c r="AM516" i="14"/>
  <c r="AQ515" i="14"/>
  <c r="AP515" i="14"/>
  <c r="AO515" i="14"/>
  <c r="AN515" i="14"/>
  <c r="AM515" i="14"/>
  <c r="AQ514" i="14"/>
  <c r="AP514" i="14"/>
  <c r="AO514" i="14"/>
  <c r="AN514" i="14"/>
  <c r="AM514" i="14"/>
  <c r="AQ513" i="14"/>
  <c r="AP513" i="14"/>
  <c r="AO513" i="14"/>
  <c r="AN513" i="14"/>
  <c r="AM513" i="14"/>
  <c r="AQ512" i="14"/>
  <c r="AP512" i="14"/>
  <c r="AO512" i="14"/>
  <c r="AN512" i="14"/>
  <c r="AM512" i="14"/>
  <c r="AQ511" i="14"/>
  <c r="AP511" i="14"/>
  <c r="AO511" i="14"/>
  <c r="AN511" i="14"/>
  <c r="AM511" i="14"/>
  <c r="AQ510" i="14"/>
  <c r="AP510" i="14"/>
  <c r="AO510" i="14"/>
  <c r="AN510" i="14"/>
  <c r="AM510" i="14"/>
  <c r="AQ509" i="14"/>
  <c r="AP509" i="14"/>
  <c r="AO509" i="14"/>
  <c r="AN509" i="14"/>
  <c r="AM509" i="14"/>
  <c r="AQ508" i="14"/>
  <c r="AP508" i="14"/>
  <c r="AO508" i="14"/>
  <c r="AN508" i="14"/>
  <c r="AM508" i="14"/>
  <c r="AQ507" i="14"/>
  <c r="AP507" i="14"/>
  <c r="AO507" i="14"/>
  <c r="AN507" i="14"/>
  <c r="AM507" i="14"/>
  <c r="AQ506" i="14"/>
  <c r="AP506" i="14"/>
  <c r="AO506" i="14"/>
  <c r="AN506" i="14"/>
  <c r="AM506" i="14"/>
  <c r="AQ505" i="14"/>
  <c r="AP505" i="14"/>
  <c r="AO505" i="14"/>
  <c r="AN505" i="14"/>
  <c r="AM505" i="14"/>
  <c r="AQ504" i="14"/>
  <c r="AP504" i="14"/>
  <c r="AO504" i="14"/>
  <c r="AN504" i="14"/>
  <c r="AM504" i="14"/>
  <c r="AQ503" i="14"/>
  <c r="AP503" i="14"/>
  <c r="AO503" i="14"/>
  <c r="AN503" i="14"/>
  <c r="AM503" i="14"/>
  <c r="AQ502" i="14"/>
  <c r="AP502" i="14"/>
  <c r="AO502" i="14"/>
  <c r="AN502" i="14"/>
  <c r="AM502" i="14"/>
  <c r="AQ501" i="14"/>
  <c r="AP501" i="14"/>
  <c r="AO501" i="14"/>
  <c r="AN501" i="14"/>
  <c r="AM501" i="14"/>
  <c r="AQ500" i="14"/>
  <c r="AP500" i="14"/>
  <c r="AO500" i="14"/>
  <c r="AN500" i="14"/>
  <c r="AM500" i="14"/>
  <c r="AQ499" i="14"/>
  <c r="AP499" i="14"/>
  <c r="AO499" i="14"/>
  <c r="AN499" i="14"/>
  <c r="AM499" i="14"/>
  <c r="AQ498" i="14"/>
  <c r="AP498" i="14"/>
  <c r="AO498" i="14"/>
  <c r="AN498" i="14"/>
  <c r="AM498" i="14"/>
  <c r="AQ497" i="14"/>
  <c r="AP497" i="14"/>
  <c r="AO497" i="14"/>
  <c r="AN497" i="14"/>
  <c r="AM497" i="14"/>
  <c r="AQ496" i="14"/>
  <c r="AP496" i="14"/>
  <c r="AO496" i="14"/>
  <c r="AN496" i="14"/>
  <c r="AM496" i="14"/>
  <c r="AQ495" i="14"/>
  <c r="AP495" i="14"/>
  <c r="AO495" i="14"/>
  <c r="AN495" i="14"/>
  <c r="AM495" i="14"/>
  <c r="AQ494" i="14"/>
  <c r="AP494" i="14"/>
  <c r="AO494" i="14"/>
  <c r="AN494" i="14"/>
  <c r="AM494" i="14"/>
  <c r="AQ493" i="14"/>
  <c r="AP493" i="14"/>
  <c r="AO493" i="14"/>
  <c r="AN493" i="14"/>
  <c r="AM493" i="14"/>
  <c r="AQ492" i="14"/>
  <c r="AP492" i="14"/>
  <c r="AO492" i="14"/>
  <c r="AN492" i="14"/>
  <c r="AM492" i="14"/>
  <c r="AQ491" i="14"/>
  <c r="AP491" i="14"/>
  <c r="AO491" i="14"/>
  <c r="AN491" i="14"/>
  <c r="AM491" i="14"/>
  <c r="AQ490" i="14"/>
  <c r="AP490" i="14"/>
  <c r="AO490" i="14"/>
  <c r="AN490" i="14"/>
  <c r="AM490" i="14"/>
  <c r="AQ489" i="14"/>
  <c r="AP489" i="14"/>
  <c r="AO489" i="14"/>
  <c r="AN489" i="14"/>
  <c r="AM489" i="14"/>
  <c r="AQ488" i="14"/>
  <c r="AP488" i="14"/>
  <c r="AO488" i="14"/>
  <c r="AN488" i="14"/>
  <c r="AM488" i="14"/>
  <c r="AQ487" i="14"/>
  <c r="AP487" i="14"/>
  <c r="AO487" i="14"/>
  <c r="AN487" i="14"/>
  <c r="AM487" i="14"/>
  <c r="AQ486" i="14"/>
  <c r="AP486" i="14"/>
  <c r="AO486" i="14"/>
  <c r="AN486" i="14"/>
  <c r="AM486" i="14"/>
  <c r="AQ485" i="14"/>
  <c r="AP485" i="14"/>
  <c r="AO485" i="14"/>
  <c r="AN485" i="14"/>
  <c r="AM485" i="14"/>
  <c r="AQ484" i="14"/>
  <c r="AP484" i="14"/>
  <c r="AO484" i="14"/>
  <c r="AN484" i="14"/>
  <c r="AM484" i="14"/>
  <c r="AQ483" i="14"/>
  <c r="AP483" i="14"/>
  <c r="AO483" i="14"/>
  <c r="AN483" i="14"/>
  <c r="AM483" i="14"/>
  <c r="AQ482" i="14"/>
  <c r="AP482" i="14"/>
  <c r="AO482" i="14"/>
  <c r="AN482" i="14"/>
  <c r="AM482" i="14"/>
  <c r="AQ481" i="14"/>
  <c r="AP481" i="14"/>
  <c r="AO481" i="14"/>
  <c r="AN481" i="14"/>
  <c r="AM481" i="14"/>
  <c r="AQ480" i="14"/>
  <c r="AP480" i="14"/>
  <c r="AO480" i="14"/>
  <c r="AN480" i="14"/>
  <c r="AM480" i="14"/>
  <c r="AQ479" i="14"/>
  <c r="AP479" i="14"/>
  <c r="AO479" i="14"/>
  <c r="AN479" i="14"/>
  <c r="AM479" i="14"/>
  <c r="AQ478" i="14"/>
  <c r="AP478" i="14"/>
  <c r="AO478" i="14"/>
  <c r="AN478" i="14"/>
  <c r="AM478" i="14"/>
  <c r="AQ477" i="14"/>
  <c r="AP477" i="14"/>
  <c r="AO477" i="14"/>
  <c r="AN477" i="14"/>
  <c r="AM477" i="14"/>
  <c r="AQ476" i="14"/>
  <c r="AP476" i="14"/>
  <c r="AO476" i="14"/>
  <c r="AN476" i="14"/>
  <c r="AM476" i="14"/>
  <c r="AQ475" i="14"/>
  <c r="AP475" i="14"/>
  <c r="AO475" i="14"/>
  <c r="AN475" i="14"/>
  <c r="AM475" i="14"/>
  <c r="AQ474" i="14"/>
  <c r="AP474" i="14"/>
  <c r="AO474" i="14"/>
  <c r="AN474" i="14"/>
  <c r="AM474" i="14"/>
  <c r="AQ473" i="14"/>
  <c r="AP473" i="14"/>
  <c r="AO473" i="14"/>
  <c r="AN473" i="14"/>
  <c r="AM473" i="14"/>
  <c r="AQ472" i="14"/>
  <c r="AP472" i="14"/>
  <c r="AO472" i="14"/>
  <c r="AN472" i="14"/>
  <c r="AM472" i="14"/>
  <c r="AQ471" i="14"/>
  <c r="AP471" i="14"/>
  <c r="AO471" i="14"/>
  <c r="AN471" i="14"/>
  <c r="AM471" i="14"/>
  <c r="AQ470" i="14"/>
  <c r="AP470" i="14"/>
  <c r="AO470" i="14"/>
  <c r="AN470" i="14"/>
  <c r="AM470" i="14"/>
  <c r="AQ469" i="14"/>
  <c r="AP469" i="14"/>
  <c r="AO469" i="14"/>
  <c r="AN469" i="14"/>
  <c r="AM469" i="14"/>
  <c r="AQ468" i="14"/>
  <c r="AP468" i="14"/>
  <c r="AO468" i="14"/>
  <c r="AN468" i="14"/>
  <c r="AM468" i="14"/>
  <c r="AQ467" i="14"/>
  <c r="AP467" i="14"/>
  <c r="AO467" i="14"/>
  <c r="AN467" i="14"/>
  <c r="AM467" i="14"/>
  <c r="AQ466" i="14"/>
  <c r="AP466" i="14"/>
  <c r="AO466" i="14"/>
  <c r="AN466" i="14"/>
  <c r="AM466" i="14"/>
  <c r="AQ465" i="14"/>
  <c r="AP465" i="14"/>
  <c r="AO465" i="14"/>
  <c r="AN465" i="14"/>
  <c r="AM465" i="14"/>
  <c r="AQ464" i="14"/>
  <c r="AP464" i="14"/>
  <c r="AO464" i="14"/>
  <c r="AN464" i="14"/>
  <c r="AM464" i="14"/>
  <c r="AQ463" i="14"/>
  <c r="AP463" i="14"/>
  <c r="AO463" i="14"/>
  <c r="AN463" i="14"/>
  <c r="AM463" i="14"/>
  <c r="AQ462" i="14"/>
  <c r="AP462" i="14"/>
  <c r="AO462" i="14"/>
  <c r="AN462" i="14"/>
  <c r="AM462" i="14"/>
  <c r="AQ461" i="14"/>
  <c r="AP461" i="14"/>
  <c r="AO461" i="14"/>
  <c r="AN461" i="14"/>
  <c r="AM461" i="14"/>
  <c r="AQ460" i="14"/>
  <c r="AP460" i="14"/>
  <c r="AO460" i="14"/>
  <c r="AN460" i="14"/>
  <c r="AM460" i="14"/>
  <c r="AQ459" i="14"/>
  <c r="AP459" i="14"/>
  <c r="AO459" i="14"/>
  <c r="AN459" i="14"/>
  <c r="AM459" i="14"/>
  <c r="AQ458" i="14"/>
  <c r="AP458" i="14"/>
  <c r="AO458" i="14"/>
  <c r="AN458" i="14"/>
  <c r="AM458" i="14"/>
  <c r="AQ457" i="14"/>
  <c r="AP457" i="14"/>
  <c r="AO457" i="14"/>
  <c r="AN457" i="14"/>
  <c r="AM457" i="14"/>
  <c r="AQ456" i="14"/>
  <c r="AP456" i="14"/>
  <c r="AO456" i="14"/>
  <c r="AN456" i="14"/>
  <c r="AM456" i="14"/>
  <c r="AQ455" i="14"/>
  <c r="AP455" i="14"/>
  <c r="AO455" i="14"/>
  <c r="AN455" i="14"/>
  <c r="AM455" i="14"/>
  <c r="AQ454" i="14"/>
  <c r="AP454" i="14"/>
  <c r="AO454" i="14"/>
  <c r="AN454" i="14"/>
  <c r="AM454" i="14"/>
  <c r="AQ453" i="14"/>
  <c r="AP453" i="14"/>
  <c r="AO453" i="14"/>
  <c r="AN453" i="14"/>
  <c r="AM453" i="14"/>
  <c r="AQ452" i="14"/>
  <c r="AP452" i="14"/>
  <c r="AO452" i="14"/>
  <c r="AN452" i="14"/>
  <c r="AM452" i="14"/>
  <c r="AQ451" i="14"/>
  <c r="AP451" i="14"/>
  <c r="AO451" i="14"/>
  <c r="AN451" i="14"/>
  <c r="AM451" i="14"/>
  <c r="AQ450" i="14"/>
  <c r="AP450" i="14"/>
  <c r="AO450" i="14"/>
  <c r="AN450" i="14"/>
  <c r="AM450" i="14"/>
  <c r="AQ449" i="14"/>
  <c r="AP449" i="14"/>
  <c r="AO449" i="14"/>
  <c r="AN449" i="14"/>
  <c r="AM449" i="14"/>
  <c r="AQ448" i="14"/>
  <c r="AP448" i="14"/>
  <c r="AO448" i="14"/>
  <c r="AN448" i="14"/>
  <c r="AM448" i="14"/>
  <c r="AQ447" i="14"/>
  <c r="AP447" i="14"/>
  <c r="AO447" i="14"/>
  <c r="AN447" i="14"/>
  <c r="AM447" i="14"/>
  <c r="AQ446" i="14"/>
  <c r="AP446" i="14"/>
  <c r="AO446" i="14"/>
  <c r="AN446" i="14"/>
  <c r="AM446" i="14"/>
  <c r="AQ445" i="14"/>
  <c r="AP445" i="14"/>
  <c r="AO445" i="14"/>
  <c r="AN445" i="14"/>
  <c r="AM445" i="14"/>
  <c r="AQ444" i="14"/>
  <c r="AP444" i="14"/>
  <c r="AO444" i="14"/>
  <c r="AN444" i="14"/>
  <c r="AM444" i="14"/>
  <c r="AQ443" i="14"/>
  <c r="AP443" i="14"/>
  <c r="AO443" i="14"/>
  <c r="AN443" i="14"/>
  <c r="AM443" i="14"/>
  <c r="AQ442" i="14"/>
  <c r="AP442" i="14"/>
  <c r="AO442" i="14"/>
  <c r="AN442" i="14"/>
  <c r="AM442" i="14"/>
  <c r="AQ441" i="14"/>
  <c r="AP441" i="14"/>
  <c r="AO441" i="14"/>
  <c r="AN441" i="14"/>
  <c r="AM441" i="14"/>
  <c r="AQ440" i="14"/>
  <c r="AP440" i="14"/>
  <c r="AO440" i="14"/>
  <c r="AN440" i="14"/>
  <c r="AM440" i="14"/>
  <c r="AQ439" i="14"/>
  <c r="AP439" i="14"/>
  <c r="AO439" i="14"/>
  <c r="AN439" i="14"/>
  <c r="AM439" i="14"/>
  <c r="AQ438" i="14"/>
  <c r="AP438" i="14"/>
  <c r="AO438" i="14"/>
  <c r="AN438" i="14"/>
  <c r="AM438" i="14"/>
  <c r="AQ437" i="14"/>
  <c r="AP437" i="14"/>
  <c r="AO437" i="14"/>
  <c r="AN437" i="14"/>
  <c r="AM437" i="14"/>
  <c r="AQ436" i="14"/>
  <c r="AP436" i="14"/>
  <c r="AO436" i="14"/>
  <c r="AN436" i="14"/>
  <c r="AM436" i="14"/>
  <c r="AQ435" i="14"/>
  <c r="AP435" i="14"/>
  <c r="AO435" i="14"/>
  <c r="AN435" i="14"/>
  <c r="AM435" i="14"/>
  <c r="AQ434" i="14"/>
  <c r="AP434" i="14"/>
  <c r="AO434" i="14"/>
  <c r="AN434" i="14"/>
  <c r="AM434" i="14"/>
  <c r="AQ433" i="14"/>
  <c r="AP433" i="14"/>
  <c r="AO433" i="14"/>
  <c r="AN433" i="14"/>
  <c r="AM433" i="14"/>
  <c r="AQ432" i="14"/>
  <c r="AP432" i="14"/>
  <c r="AO432" i="14"/>
  <c r="AN432" i="14"/>
  <c r="AM432" i="14"/>
  <c r="AQ431" i="14"/>
  <c r="AP431" i="14"/>
  <c r="AO431" i="14"/>
  <c r="AN431" i="14"/>
  <c r="AM431" i="14"/>
  <c r="AQ430" i="14"/>
  <c r="AP430" i="14"/>
  <c r="AO430" i="14"/>
  <c r="AN430" i="14"/>
  <c r="AM430" i="14"/>
  <c r="AQ429" i="14"/>
  <c r="AP429" i="14"/>
  <c r="AO429" i="14"/>
  <c r="AN429" i="14"/>
  <c r="AM429" i="14"/>
  <c r="AQ428" i="14"/>
  <c r="AP428" i="14"/>
  <c r="AO428" i="14"/>
  <c r="AN428" i="14"/>
  <c r="AM428" i="14"/>
  <c r="AQ427" i="14"/>
  <c r="AP427" i="14"/>
  <c r="AO427" i="14"/>
  <c r="AN427" i="14"/>
  <c r="AM427" i="14"/>
  <c r="AQ426" i="14"/>
  <c r="AP426" i="14"/>
  <c r="AO426" i="14"/>
  <c r="AN426" i="14"/>
  <c r="AM426" i="14"/>
  <c r="AQ425" i="14"/>
  <c r="AP425" i="14"/>
  <c r="AO425" i="14"/>
  <c r="AN425" i="14"/>
  <c r="AM425" i="14"/>
  <c r="AQ424" i="14"/>
  <c r="AP424" i="14"/>
  <c r="AO424" i="14"/>
  <c r="AN424" i="14"/>
  <c r="AM424" i="14"/>
  <c r="AQ423" i="14"/>
  <c r="AP423" i="14"/>
  <c r="AO423" i="14"/>
  <c r="AN423" i="14"/>
  <c r="AM423" i="14"/>
  <c r="AQ422" i="14"/>
  <c r="AP422" i="14"/>
  <c r="AO422" i="14"/>
  <c r="AN422" i="14"/>
  <c r="AM422" i="14"/>
  <c r="AQ421" i="14"/>
  <c r="AP421" i="14"/>
  <c r="AO421" i="14"/>
  <c r="AN421" i="14"/>
  <c r="AM421" i="14"/>
  <c r="AQ420" i="14"/>
  <c r="AP420" i="14"/>
  <c r="AO420" i="14"/>
  <c r="AN420" i="14"/>
  <c r="AM420" i="14"/>
  <c r="AQ419" i="14"/>
  <c r="AP419" i="14"/>
  <c r="AO419" i="14"/>
  <c r="AN419" i="14"/>
  <c r="AM419" i="14"/>
  <c r="AQ418" i="14"/>
  <c r="AP418" i="14"/>
  <c r="AO418" i="14"/>
  <c r="AN418" i="14"/>
  <c r="AM418" i="14"/>
  <c r="AQ417" i="14"/>
  <c r="AP417" i="14"/>
  <c r="AO417" i="14"/>
  <c r="AN417" i="14"/>
  <c r="AM417" i="14"/>
  <c r="AQ416" i="14"/>
  <c r="AP416" i="14"/>
  <c r="AO416" i="14"/>
  <c r="AN416" i="14"/>
  <c r="AM416" i="14"/>
  <c r="AQ415" i="14"/>
  <c r="AP415" i="14"/>
  <c r="AO415" i="14"/>
  <c r="AN415" i="14"/>
  <c r="AM415" i="14"/>
  <c r="AQ414" i="14"/>
  <c r="AP414" i="14"/>
  <c r="AO414" i="14"/>
  <c r="AN414" i="14"/>
  <c r="AM414" i="14"/>
  <c r="AQ413" i="14"/>
  <c r="AP413" i="14"/>
  <c r="AO413" i="14"/>
  <c r="AN413" i="14"/>
  <c r="AM413" i="14"/>
  <c r="AQ412" i="14"/>
  <c r="AP412" i="14"/>
  <c r="AO412" i="14"/>
  <c r="AN412" i="14"/>
  <c r="AM412" i="14"/>
  <c r="AQ411" i="14"/>
  <c r="AP411" i="14"/>
  <c r="AO411" i="14"/>
  <c r="AN411" i="14"/>
  <c r="AM411" i="14"/>
  <c r="AQ410" i="14"/>
  <c r="AP410" i="14"/>
  <c r="AO410" i="14"/>
  <c r="AN410" i="14"/>
  <c r="AM410" i="14"/>
  <c r="AQ409" i="14"/>
  <c r="AP409" i="14"/>
  <c r="AO409" i="14"/>
  <c r="AN409" i="14"/>
  <c r="AM409" i="14"/>
  <c r="AQ408" i="14"/>
  <c r="AP408" i="14"/>
  <c r="AO408" i="14"/>
  <c r="AN408" i="14"/>
  <c r="AM408" i="14"/>
  <c r="AQ407" i="14"/>
  <c r="AP407" i="14"/>
  <c r="AO407" i="14"/>
  <c r="AN407" i="14"/>
  <c r="AM407" i="14"/>
  <c r="AQ406" i="14"/>
  <c r="AP406" i="14"/>
  <c r="AO406" i="14"/>
  <c r="AN406" i="14"/>
  <c r="AM406" i="14"/>
  <c r="AQ405" i="14"/>
  <c r="AP405" i="14"/>
  <c r="AO405" i="14"/>
  <c r="AN405" i="14"/>
  <c r="AM405" i="14"/>
  <c r="AQ404" i="14"/>
  <c r="AP404" i="14"/>
  <c r="AO404" i="14"/>
  <c r="AN404" i="14"/>
  <c r="AM404" i="14"/>
  <c r="AQ403" i="14"/>
  <c r="AP403" i="14"/>
  <c r="AO403" i="14"/>
  <c r="AN403" i="14"/>
  <c r="AM403" i="14"/>
  <c r="AQ402" i="14"/>
  <c r="AP402" i="14"/>
  <c r="AO402" i="14"/>
  <c r="AN402" i="14"/>
  <c r="AM402" i="14"/>
  <c r="AQ401" i="14"/>
  <c r="AP401" i="14"/>
  <c r="AO401" i="14"/>
  <c r="AN401" i="14"/>
  <c r="AM401" i="14"/>
  <c r="AQ400" i="14"/>
  <c r="AP400" i="14"/>
  <c r="AO400" i="14"/>
  <c r="AN400" i="14"/>
  <c r="AM400" i="14"/>
  <c r="AQ399" i="14"/>
  <c r="AP399" i="14"/>
  <c r="AO399" i="14"/>
  <c r="AN399" i="14"/>
  <c r="AM399" i="14"/>
  <c r="AQ398" i="14"/>
  <c r="AP398" i="14"/>
  <c r="AO398" i="14"/>
  <c r="AN398" i="14"/>
  <c r="AM398" i="14"/>
  <c r="AQ397" i="14"/>
  <c r="AP397" i="14"/>
  <c r="AO397" i="14"/>
  <c r="AN397" i="14"/>
  <c r="AM397" i="14"/>
  <c r="AQ396" i="14"/>
  <c r="AP396" i="14"/>
  <c r="AO396" i="14"/>
  <c r="AN396" i="14"/>
  <c r="AM396" i="14"/>
  <c r="AQ395" i="14"/>
  <c r="AP395" i="14"/>
  <c r="AO395" i="14"/>
  <c r="AN395" i="14"/>
  <c r="AM395" i="14"/>
  <c r="AQ394" i="14"/>
  <c r="AP394" i="14"/>
  <c r="AO394" i="14"/>
  <c r="AN394" i="14"/>
  <c r="AM394" i="14"/>
  <c r="AQ393" i="14"/>
  <c r="AP393" i="14"/>
  <c r="AO393" i="14"/>
  <c r="AN393" i="14"/>
  <c r="AM393" i="14"/>
  <c r="AQ392" i="14"/>
  <c r="AP392" i="14"/>
  <c r="AO392" i="14"/>
  <c r="AN392" i="14"/>
  <c r="AM392" i="14"/>
  <c r="AQ391" i="14"/>
  <c r="AP391" i="14"/>
  <c r="AO391" i="14"/>
  <c r="AN391" i="14"/>
  <c r="AM391" i="14"/>
  <c r="AQ390" i="14"/>
  <c r="AP390" i="14"/>
  <c r="AO390" i="14"/>
  <c r="AN390" i="14"/>
  <c r="AM390" i="14"/>
  <c r="AQ389" i="14"/>
  <c r="AP389" i="14"/>
  <c r="AO389" i="14"/>
  <c r="AN389" i="14"/>
  <c r="AM389" i="14"/>
  <c r="AQ388" i="14"/>
  <c r="AP388" i="14"/>
  <c r="AO388" i="14"/>
  <c r="AN388" i="14"/>
  <c r="AM388" i="14"/>
  <c r="AQ387" i="14"/>
  <c r="AP387" i="14"/>
  <c r="AO387" i="14"/>
  <c r="AN387" i="14"/>
  <c r="AM387" i="14"/>
  <c r="AQ386" i="14"/>
  <c r="AP386" i="14"/>
  <c r="AO386" i="14"/>
  <c r="AN386" i="14"/>
  <c r="AM386" i="14"/>
  <c r="AQ385" i="14"/>
  <c r="AP385" i="14"/>
  <c r="AO385" i="14"/>
  <c r="AN385" i="14"/>
  <c r="AM385" i="14"/>
  <c r="AQ384" i="14"/>
  <c r="AP384" i="14"/>
  <c r="AO384" i="14"/>
  <c r="AN384" i="14"/>
  <c r="AM384" i="14"/>
  <c r="AQ383" i="14"/>
  <c r="AP383" i="14"/>
  <c r="AO383" i="14"/>
  <c r="AN383" i="14"/>
  <c r="AM383" i="14"/>
  <c r="AQ382" i="14"/>
  <c r="AP382" i="14"/>
  <c r="AO382" i="14"/>
  <c r="AN382" i="14"/>
  <c r="AM382" i="14"/>
  <c r="AQ381" i="14"/>
  <c r="AP381" i="14"/>
  <c r="AO381" i="14"/>
  <c r="AN381" i="14"/>
  <c r="AM381" i="14"/>
  <c r="AQ380" i="14"/>
  <c r="AP380" i="14"/>
  <c r="AO380" i="14"/>
  <c r="AN380" i="14"/>
  <c r="AM380" i="14"/>
  <c r="AQ379" i="14"/>
  <c r="AP379" i="14"/>
  <c r="AO379" i="14"/>
  <c r="AN379" i="14"/>
  <c r="AM379" i="14"/>
  <c r="AQ378" i="14"/>
  <c r="AP378" i="14"/>
  <c r="AO378" i="14"/>
  <c r="AN378" i="14"/>
  <c r="AM378" i="14"/>
  <c r="AQ377" i="14"/>
  <c r="AP377" i="14"/>
  <c r="AO377" i="14"/>
  <c r="AN377" i="14"/>
  <c r="AM377" i="14"/>
  <c r="AQ376" i="14"/>
  <c r="AP376" i="14"/>
  <c r="AO376" i="14"/>
  <c r="AN376" i="14"/>
  <c r="AM376" i="14"/>
  <c r="AQ375" i="14"/>
  <c r="AP375" i="14"/>
  <c r="AO375" i="14"/>
  <c r="AN375" i="14"/>
  <c r="AM375" i="14"/>
  <c r="AQ374" i="14"/>
  <c r="AP374" i="14"/>
  <c r="AO374" i="14"/>
  <c r="AN374" i="14"/>
  <c r="AM374" i="14"/>
  <c r="AQ373" i="14"/>
  <c r="AP373" i="14"/>
  <c r="AO373" i="14"/>
  <c r="AN373" i="14"/>
  <c r="AM373" i="14"/>
  <c r="AQ372" i="14"/>
  <c r="AP372" i="14"/>
  <c r="AO372" i="14"/>
  <c r="AN372" i="14"/>
  <c r="AM372" i="14"/>
  <c r="AQ371" i="14"/>
  <c r="AP371" i="14"/>
  <c r="AO371" i="14"/>
  <c r="AN371" i="14"/>
  <c r="AM371" i="14"/>
  <c r="AQ370" i="14"/>
  <c r="AP370" i="14"/>
  <c r="AO370" i="14"/>
  <c r="AN370" i="14"/>
  <c r="AM370" i="14"/>
  <c r="AQ369" i="14"/>
  <c r="AP369" i="14"/>
  <c r="AO369" i="14"/>
  <c r="AN369" i="14"/>
  <c r="AM369" i="14"/>
  <c r="AQ368" i="14"/>
  <c r="AP368" i="14"/>
  <c r="AO368" i="14"/>
  <c r="AN368" i="14"/>
  <c r="AM368" i="14"/>
  <c r="AQ367" i="14"/>
  <c r="AP367" i="14"/>
  <c r="AO367" i="14"/>
  <c r="AN367" i="14"/>
  <c r="AM367" i="14"/>
  <c r="AQ366" i="14"/>
  <c r="AP366" i="14"/>
  <c r="AO366" i="14"/>
  <c r="AN366" i="14"/>
  <c r="AM366" i="14"/>
  <c r="AQ365" i="14"/>
  <c r="AP365" i="14"/>
  <c r="AO365" i="14"/>
  <c r="AN365" i="14"/>
  <c r="AM365" i="14"/>
  <c r="AQ364" i="14"/>
  <c r="AP364" i="14"/>
  <c r="AO364" i="14"/>
  <c r="AN364" i="14"/>
  <c r="AM364" i="14"/>
  <c r="AQ363" i="14"/>
  <c r="AP363" i="14"/>
  <c r="AO363" i="14"/>
  <c r="AN363" i="14"/>
  <c r="AM363" i="14"/>
  <c r="AQ362" i="14"/>
  <c r="AP362" i="14"/>
  <c r="AO362" i="14"/>
  <c r="AN362" i="14"/>
  <c r="AM362" i="14"/>
  <c r="AQ361" i="14"/>
  <c r="AP361" i="14"/>
  <c r="AO361" i="14"/>
  <c r="AN361" i="14"/>
  <c r="AM361" i="14"/>
  <c r="AQ360" i="14"/>
  <c r="AP360" i="14"/>
  <c r="AO360" i="14"/>
  <c r="AN360" i="14"/>
  <c r="AM360" i="14"/>
  <c r="AQ359" i="14"/>
  <c r="AP359" i="14"/>
  <c r="AO359" i="14"/>
  <c r="AN359" i="14"/>
  <c r="AM359" i="14"/>
  <c r="AQ358" i="14"/>
  <c r="AP358" i="14"/>
  <c r="AO358" i="14"/>
  <c r="AN358" i="14"/>
  <c r="AM358" i="14"/>
  <c r="AQ357" i="14"/>
  <c r="AP357" i="14"/>
  <c r="AO357" i="14"/>
  <c r="AN357" i="14"/>
  <c r="AM357" i="14"/>
  <c r="AQ356" i="14"/>
  <c r="AP356" i="14"/>
  <c r="AO356" i="14"/>
  <c r="AN356" i="14"/>
  <c r="AM356" i="14"/>
  <c r="AQ355" i="14"/>
  <c r="AP355" i="14"/>
  <c r="AO355" i="14"/>
  <c r="AN355" i="14"/>
  <c r="AM355" i="14"/>
  <c r="AQ354" i="14"/>
  <c r="AP354" i="14"/>
  <c r="AO354" i="14"/>
  <c r="AN354" i="14"/>
  <c r="AM354" i="14"/>
  <c r="AQ353" i="14"/>
  <c r="AP353" i="14"/>
  <c r="AO353" i="14"/>
  <c r="AN353" i="14"/>
  <c r="AM353" i="14"/>
  <c r="AQ352" i="14"/>
  <c r="AP352" i="14"/>
  <c r="AO352" i="14"/>
  <c r="AN352" i="14"/>
  <c r="AM352" i="14"/>
  <c r="AQ351" i="14"/>
  <c r="AP351" i="14"/>
  <c r="AO351" i="14"/>
  <c r="AN351" i="14"/>
  <c r="AM351" i="14"/>
  <c r="AQ350" i="14"/>
  <c r="AP350" i="14"/>
  <c r="AO350" i="14"/>
  <c r="AN350" i="14"/>
  <c r="AM350" i="14"/>
  <c r="AQ349" i="14"/>
  <c r="AP349" i="14"/>
  <c r="AO349" i="14"/>
  <c r="AN349" i="14"/>
  <c r="AM349" i="14"/>
  <c r="AQ348" i="14"/>
  <c r="AP348" i="14"/>
  <c r="AO348" i="14"/>
  <c r="AN348" i="14"/>
  <c r="AM348" i="14"/>
  <c r="AQ347" i="14"/>
  <c r="AP347" i="14"/>
  <c r="AO347" i="14"/>
  <c r="AN347" i="14"/>
  <c r="AM347" i="14"/>
  <c r="AQ346" i="14"/>
  <c r="AP346" i="14"/>
  <c r="AO346" i="14"/>
  <c r="AN346" i="14"/>
  <c r="AM346" i="14"/>
  <c r="AQ345" i="14"/>
  <c r="AP345" i="14"/>
  <c r="AO345" i="14"/>
  <c r="AN345" i="14"/>
  <c r="AM345" i="14"/>
  <c r="AQ344" i="14"/>
  <c r="AP344" i="14"/>
  <c r="AO344" i="14"/>
  <c r="AN344" i="14"/>
  <c r="AM344" i="14"/>
  <c r="AQ343" i="14"/>
  <c r="AP343" i="14"/>
  <c r="AO343" i="14"/>
  <c r="AN343" i="14"/>
  <c r="AM343" i="14"/>
  <c r="AQ342" i="14"/>
  <c r="AP342" i="14"/>
  <c r="AO342" i="14"/>
  <c r="AN342" i="14"/>
  <c r="AM342" i="14"/>
  <c r="AQ341" i="14"/>
  <c r="AP341" i="14"/>
  <c r="AO341" i="14"/>
  <c r="AN341" i="14"/>
  <c r="AM341" i="14"/>
  <c r="AQ340" i="14"/>
  <c r="AP340" i="14"/>
  <c r="AO340" i="14"/>
  <c r="AN340" i="14"/>
  <c r="AM340" i="14"/>
  <c r="AQ339" i="14"/>
  <c r="AP339" i="14"/>
  <c r="AO339" i="14"/>
  <c r="AN339" i="14"/>
  <c r="AM339" i="14"/>
  <c r="AQ338" i="14"/>
  <c r="AP338" i="14"/>
  <c r="AO338" i="14"/>
  <c r="AN338" i="14"/>
  <c r="AM338" i="14"/>
  <c r="AQ337" i="14"/>
  <c r="AP337" i="14"/>
  <c r="AO337" i="14"/>
  <c r="AN337" i="14"/>
  <c r="AM337" i="14"/>
  <c r="AQ336" i="14"/>
  <c r="AP336" i="14"/>
  <c r="AO336" i="14"/>
  <c r="AN336" i="14"/>
  <c r="AM336" i="14"/>
  <c r="AQ335" i="14"/>
  <c r="AP335" i="14"/>
  <c r="AO335" i="14"/>
  <c r="AN335" i="14"/>
  <c r="AM335" i="14"/>
  <c r="AQ334" i="14"/>
  <c r="AP334" i="14"/>
  <c r="AO334" i="14"/>
  <c r="AN334" i="14"/>
  <c r="AM334" i="14"/>
  <c r="AQ333" i="14"/>
  <c r="AP333" i="14"/>
  <c r="AO333" i="14"/>
  <c r="AN333" i="14"/>
  <c r="AM333" i="14"/>
  <c r="AQ332" i="14"/>
  <c r="AP332" i="14"/>
  <c r="AO332" i="14"/>
  <c r="AN332" i="14"/>
  <c r="AM332" i="14"/>
  <c r="AQ331" i="14"/>
  <c r="AP331" i="14"/>
  <c r="AO331" i="14"/>
  <c r="AN331" i="14"/>
  <c r="AM331" i="14"/>
  <c r="AQ330" i="14"/>
  <c r="AP330" i="14"/>
  <c r="AO330" i="14"/>
  <c r="AN330" i="14"/>
  <c r="AM330" i="14"/>
  <c r="AQ329" i="14"/>
  <c r="AP329" i="14"/>
  <c r="AO329" i="14"/>
  <c r="AN329" i="14"/>
  <c r="AM329" i="14"/>
  <c r="AQ328" i="14"/>
  <c r="AP328" i="14"/>
  <c r="AO328" i="14"/>
  <c r="AN328" i="14"/>
  <c r="AM328" i="14"/>
  <c r="AQ327" i="14"/>
  <c r="AP327" i="14"/>
  <c r="AO327" i="14"/>
  <c r="AN327" i="14"/>
  <c r="AM327" i="14"/>
  <c r="AQ326" i="14"/>
  <c r="AP326" i="14"/>
  <c r="AO326" i="14"/>
  <c r="AN326" i="14"/>
  <c r="AM326" i="14"/>
  <c r="AQ325" i="14"/>
  <c r="AP325" i="14"/>
  <c r="AO325" i="14"/>
  <c r="AN325" i="14"/>
  <c r="AM325" i="14"/>
  <c r="AQ324" i="14"/>
  <c r="AP324" i="14"/>
  <c r="AO324" i="14"/>
  <c r="AN324" i="14"/>
  <c r="AM324" i="14"/>
  <c r="AQ323" i="14"/>
  <c r="AP323" i="14"/>
  <c r="AO323" i="14"/>
  <c r="AN323" i="14"/>
  <c r="AM323" i="14"/>
  <c r="AQ322" i="14"/>
  <c r="AP322" i="14"/>
  <c r="AO322" i="14"/>
  <c r="AN322" i="14"/>
  <c r="AM322" i="14"/>
  <c r="AQ321" i="14"/>
  <c r="AP321" i="14"/>
  <c r="AO321" i="14"/>
  <c r="AN321" i="14"/>
  <c r="AM321" i="14"/>
  <c r="AQ320" i="14"/>
  <c r="AP320" i="14"/>
  <c r="AO320" i="14"/>
  <c r="AN320" i="14"/>
  <c r="AM320" i="14"/>
  <c r="AQ319" i="14"/>
  <c r="AP319" i="14"/>
  <c r="AO319" i="14"/>
  <c r="AN319" i="14"/>
  <c r="AM319" i="14"/>
  <c r="AQ318" i="14"/>
  <c r="AP318" i="14"/>
  <c r="AO318" i="14"/>
  <c r="AN318" i="14"/>
  <c r="AM318" i="14"/>
  <c r="AQ317" i="14"/>
  <c r="AP317" i="14"/>
  <c r="AO317" i="14"/>
  <c r="AN317" i="14"/>
  <c r="AM317" i="14"/>
  <c r="AQ316" i="14"/>
  <c r="AP316" i="14"/>
  <c r="AO316" i="14"/>
  <c r="AN316" i="14"/>
  <c r="AM316" i="14"/>
  <c r="AQ315" i="14"/>
  <c r="AP315" i="14"/>
  <c r="AO315" i="14"/>
  <c r="AN315" i="14"/>
  <c r="AM315" i="14"/>
  <c r="AQ314" i="14"/>
  <c r="AP314" i="14"/>
  <c r="AO314" i="14"/>
  <c r="AN314" i="14"/>
  <c r="AM314" i="14"/>
  <c r="AQ313" i="14"/>
  <c r="AP313" i="14"/>
  <c r="AO313" i="14"/>
  <c r="AN313" i="14"/>
  <c r="AM313" i="14"/>
  <c r="AQ312" i="14"/>
  <c r="AP312" i="14"/>
  <c r="AO312" i="14"/>
  <c r="AN312" i="14"/>
  <c r="AM312" i="14"/>
  <c r="AQ311" i="14"/>
  <c r="AP311" i="14"/>
  <c r="AO311" i="14"/>
  <c r="AN311" i="14"/>
  <c r="AM311" i="14"/>
  <c r="AQ310" i="14"/>
  <c r="AP310" i="14"/>
  <c r="AO310" i="14"/>
  <c r="AN310" i="14"/>
  <c r="AM310" i="14"/>
  <c r="AQ309" i="14"/>
  <c r="AP309" i="14"/>
  <c r="AO309" i="14"/>
  <c r="AN309" i="14"/>
  <c r="AM309" i="14"/>
  <c r="AQ308" i="14"/>
  <c r="AP308" i="14"/>
  <c r="AO308" i="14"/>
  <c r="AN308" i="14"/>
  <c r="AM308" i="14"/>
  <c r="AQ307" i="14"/>
  <c r="AP307" i="14"/>
  <c r="AO307" i="14"/>
  <c r="AN307" i="14"/>
  <c r="AM307" i="14"/>
  <c r="AQ306" i="14"/>
  <c r="AP306" i="14"/>
  <c r="AO306" i="14"/>
  <c r="AN306" i="14"/>
  <c r="AM306" i="14"/>
  <c r="AQ305" i="14"/>
  <c r="AP305" i="14"/>
  <c r="AO305" i="14"/>
  <c r="AN305" i="14"/>
  <c r="AM305" i="14"/>
  <c r="AQ304" i="14"/>
  <c r="AP304" i="14"/>
  <c r="AO304" i="14"/>
  <c r="AN304" i="14"/>
  <c r="AM304" i="14"/>
  <c r="AQ303" i="14"/>
  <c r="AP303" i="14"/>
  <c r="AO303" i="14"/>
  <c r="AN303" i="14"/>
  <c r="AM303" i="14"/>
  <c r="AQ302" i="14"/>
  <c r="AP302" i="14"/>
  <c r="AO302" i="14"/>
  <c r="AN302" i="14"/>
  <c r="AM302" i="14"/>
  <c r="AQ301" i="14"/>
  <c r="AP301" i="14"/>
  <c r="AO301" i="14"/>
  <c r="AN301" i="14"/>
  <c r="AM301" i="14"/>
  <c r="AQ300" i="14"/>
  <c r="AP300" i="14"/>
  <c r="AO300" i="14"/>
  <c r="AN300" i="14"/>
  <c r="AM300" i="14"/>
  <c r="AQ299" i="14"/>
  <c r="AP299" i="14"/>
  <c r="AO299" i="14"/>
  <c r="AN299" i="14"/>
  <c r="AM299" i="14"/>
  <c r="AQ298" i="14"/>
  <c r="AP298" i="14"/>
  <c r="AO298" i="14"/>
  <c r="AN298" i="14"/>
  <c r="AM298" i="14"/>
  <c r="AQ297" i="14"/>
  <c r="AP297" i="14"/>
  <c r="AO297" i="14"/>
  <c r="AN297" i="14"/>
  <c r="AM297" i="14"/>
  <c r="AQ296" i="14"/>
  <c r="AP296" i="14"/>
  <c r="AO296" i="14"/>
  <c r="AN296" i="14"/>
  <c r="AM296" i="14"/>
  <c r="AQ295" i="14"/>
  <c r="AP295" i="14"/>
  <c r="AO295" i="14"/>
  <c r="AN295" i="14"/>
  <c r="AM295" i="14"/>
  <c r="AQ294" i="14"/>
  <c r="AP294" i="14"/>
  <c r="AO294" i="14"/>
  <c r="AN294" i="14"/>
  <c r="AM294" i="14"/>
  <c r="AQ293" i="14"/>
  <c r="AP293" i="14"/>
  <c r="AO293" i="14"/>
  <c r="AN293" i="14"/>
  <c r="AM293" i="14"/>
  <c r="AQ292" i="14"/>
  <c r="AP292" i="14"/>
  <c r="AO292" i="14"/>
  <c r="AN292" i="14"/>
  <c r="AM292" i="14"/>
  <c r="AQ291" i="14"/>
  <c r="AP291" i="14"/>
  <c r="AO291" i="14"/>
  <c r="AN291" i="14"/>
  <c r="AM291" i="14"/>
  <c r="AQ290" i="14"/>
  <c r="AP290" i="14"/>
  <c r="AO290" i="14"/>
  <c r="AN290" i="14"/>
  <c r="AM290" i="14"/>
  <c r="AQ289" i="14"/>
  <c r="AP289" i="14"/>
  <c r="AO289" i="14"/>
  <c r="AN289" i="14"/>
  <c r="AM289" i="14"/>
  <c r="AQ288" i="14"/>
  <c r="AP288" i="14"/>
  <c r="AO288" i="14"/>
  <c r="AN288" i="14"/>
  <c r="AM288" i="14"/>
  <c r="AQ287" i="14"/>
  <c r="AP287" i="14"/>
  <c r="AO287" i="14"/>
  <c r="AN287" i="14"/>
  <c r="AM287" i="14"/>
  <c r="AQ286" i="14"/>
  <c r="AP286" i="14"/>
  <c r="AO286" i="14"/>
  <c r="AN286" i="14"/>
  <c r="AM286" i="14"/>
  <c r="AQ285" i="14"/>
  <c r="AP285" i="14"/>
  <c r="AO285" i="14"/>
  <c r="AN285" i="14"/>
  <c r="AM285" i="14"/>
  <c r="AQ284" i="14"/>
  <c r="AP284" i="14"/>
  <c r="AO284" i="14"/>
  <c r="AN284" i="14"/>
  <c r="AM284" i="14"/>
  <c r="AQ283" i="14"/>
  <c r="AP283" i="14"/>
  <c r="AO283" i="14"/>
  <c r="AN283" i="14"/>
  <c r="AM283" i="14"/>
  <c r="AQ282" i="14"/>
  <c r="AP282" i="14"/>
  <c r="AO282" i="14"/>
  <c r="AN282" i="14"/>
  <c r="AM282" i="14"/>
  <c r="AQ281" i="14"/>
  <c r="AP281" i="14"/>
  <c r="AO281" i="14"/>
  <c r="AN281" i="14"/>
  <c r="AM281" i="14"/>
  <c r="AQ280" i="14"/>
  <c r="AP280" i="14"/>
  <c r="AO280" i="14"/>
  <c r="AN280" i="14"/>
  <c r="AM280" i="14"/>
  <c r="AQ279" i="14"/>
  <c r="AP279" i="14"/>
  <c r="AO279" i="14"/>
  <c r="AN279" i="14"/>
  <c r="AM279" i="14"/>
  <c r="AQ278" i="14"/>
  <c r="AP278" i="14"/>
  <c r="AO278" i="14"/>
  <c r="AN278" i="14"/>
  <c r="AM278" i="14"/>
  <c r="AQ277" i="14"/>
  <c r="AP277" i="14"/>
  <c r="AO277" i="14"/>
  <c r="AN277" i="14"/>
  <c r="AM277" i="14"/>
  <c r="AQ276" i="14"/>
  <c r="AP276" i="14"/>
  <c r="AO276" i="14"/>
  <c r="AN276" i="14"/>
  <c r="AM276" i="14"/>
  <c r="AQ275" i="14"/>
  <c r="AP275" i="14"/>
  <c r="AO275" i="14"/>
  <c r="AN275" i="14"/>
  <c r="AM275" i="14"/>
  <c r="AQ274" i="14"/>
  <c r="AP274" i="14"/>
  <c r="AO274" i="14"/>
  <c r="AN274" i="14"/>
  <c r="AM274" i="14"/>
  <c r="AQ273" i="14"/>
  <c r="AP273" i="14"/>
  <c r="AO273" i="14"/>
  <c r="AN273" i="14"/>
  <c r="AM273" i="14"/>
  <c r="AQ272" i="14"/>
  <c r="AP272" i="14"/>
  <c r="AO272" i="14"/>
  <c r="AN272" i="14"/>
  <c r="AM272" i="14"/>
  <c r="AQ271" i="14"/>
  <c r="AP271" i="14"/>
  <c r="AO271" i="14"/>
  <c r="AN271" i="14"/>
  <c r="AM271" i="14"/>
  <c r="AQ270" i="14"/>
  <c r="AP270" i="14"/>
  <c r="AO270" i="14"/>
  <c r="AN270" i="14"/>
  <c r="AM270" i="14"/>
  <c r="AQ269" i="14"/>
  <c r="AP269" i="14"/>
  <c r="AO269" i="14"/>
  <c r="AN269" i="14"/>
  <c r="AM269" i="14"/>
  <c r="AQ268" i="14"/>
  <c r="AP268" i="14"/>
  <c r="AO268" i="14"/>
  <c r="AN268" i="14"/>
  <c r="AM268" i="14"/>
  <c r="AQ267" i="14"/>
  <c r="AP267" i="14"/>
  <c r="AO267" i="14"/>
  <c r="AN267" i="14"/>
  <c r="AM267" i="14"/>
  <c r="AQ266" i="14"/>
  <c r="AP266" i="14"/>
  <c r="AO266" i="14"/>
  <c r="AN266" i="14"/>
  <c r="AM266" i="14"/>
  <c r="AQ265" i="14"/>
  <c r="AP265" i="14"/>
  <c r="AO265" i="14"/>
  <c r="AN265" i="14"/>
  <c r="AM265" i="14"/>
  <c r="AQ264" i="14"/>
  <c r="AP264" i="14"/>
  <c r="AO264" i="14"/>
  <c r="AN264" i="14"/>
  <c r="AM264" i="14"/>
  <c r="AQ263" i="14"/>
  <c r="AP263" i="14"/>
  <c r="AO263" i="14"/>
  <c r="AN263" i="14"/>
  <c r="AM263" i="14"/>
  <c r="AQ262" i="14"/>
  <c r="AP262" i="14"/>
  <c r="AO262" i="14"/>
  <c r="AN262" i="14"/>
  <c r="AM262" i="14"/>
  <c r="AQ261" i="14"/>
  <c r="AP261" i="14"/>
  <c r="AO261" i="14"/>
  <c r="AN261" i="14"/>
  <c r="AM261" i="14"/>
  <c r="AQ260" i="14"/>
  <c r="AP260" i="14"/>
  <c r="AO260" i="14"/>
  <c r="AN260" i="14"/>
  <c r="AM260" i="14"/>
  <c r="AQ259" i="14"/>
  <c r="AP259" i="14"/>
  <c r="AO259" i="14"/>
  <c r="AN259" i="14"/>
  <c r="AM259" i="14"/>
  <c r="AQ258" i="14"/>
  <c r="AP258" i="14"/>
  <c r="AO258" i="14"/>
  <c r="AN258" i="14"/>
  <c r="AM258" i="14"/>
  <c r="AQ257" i="14"/>
  <c r="AP257" i="14"/>
  <c r="AO257" i="14"/>
  <c r="AN257" i="14"/>
  <c r="AM257" i="14"/>
  <c r="AQ256" i="14"/>
  <c r="AP256" i="14"/>
  <c r="AO256" i="14"/>
  <c r="AN256" i="14"/>
  <c r="AM256" i="14"/>
  <c r="AQ255" i="14"/>
  <c r="AP255" i="14"/>
  <c r="AO255" i="14"/>
  <c r="AN255" i="14"/>
  <c r="AM255" i="14"/>
  <c r="AQ254" i="14"/>
  <c r="AP254" i="14"/>
  <c r="AO254" i="14"/>
  <c r="AN254" i="14"/>
  <c r="AM254" i="14"/>
  <c r="AQ253" i="14"/>
  <c r="AP253" i="14"/>
  <c r="AO253" i="14"/>
  <c r="AN253" i="14"/>
  <c r="AM253" i="14"/>
  <c r="AQ252" i="14"/>
  <c r="AP252" i="14"/>
  <c r="AO252" i="14"/>
  <c r="AN252" i="14"/>
  <c r="AM252" i="14"/>
  <c r="AQ251" i="14"/>
  <c r="AP251" i="14"/>
  <c r="AO251" i="14"/>
  <c r="AN251" i="14"/>
  <c r="AM251" i="14"/>
  <c r="AQ250" i="14"/>
  <c r="AP250" i="14"/>
  <c r="AO250" i="14"/>
  <c r="AN250" i="14"/>
  <c r="AM250" i="14"/>
  <c r="AQ249" i="14"/>
  <c r="AP249" i="14"/>
  <c r="AO249" i="14"/>
  <c r="AN249" i="14"/>
  <c r="AM249" i="14"/>
  <c r="AQ248" i="14"/>
  <c r="AP248" i="14"/>
  <c r="AO248" i="14"/>
  <c r="AN248" i="14"/>
  <c r="AM248" i="14"/>
  <c r="AQ247" i="14"/>
  <c r="AP247" i="14"/>
  <c r="AO247" i="14"/>
  <c r="AN247" i="14"/>
  <c r="AM247" i="14"/>
  <c r="AQ246" i="14"/>
  <c r="AP246" i="14"/>
  <c r="AO246" i="14"/>
  <c r="AN246" i="14"/>
  <c r="AM246" i="14"/>
  <c r="AQ245" i="14"/>
  <c r="AP245" i="14"/>
  <c r="AO245" i="14"/>
  <c r="AN245" i="14"/>
  <c r="AM245" i="14"/>
  <c r="AQ244" i="14"/>
  <c r="AP244" i="14"/>
  <c r="AO244" i="14"/>
  <c r="AN244" i="14"/>
  <c r="AM244" i="14"/>
  <c r="AQ243" i="14"/>
  <c r="AP243" i="14"/>
  <c r="AO243" i="14"/>
  <c r="AN243" i="14"/>
  <c r="AM243" i="14"/>
  <c r="AQ242" i="14"/>
  <c r="AP242" i="14"/>
  <c r="AO242" i="14"/>
  <c r="AN242" i="14"/>
  <c r="AM242" i="14"/>
  <c r="AQ241" i="14"/>
  <c r="AP241" i="14"/>
  <c r="AO241" i="14"/>
  <c r="AN241" i="14"/>
  <c r="AM241" i="14"/>
  <c r="AQ240" i="14"/>
  <c r="AP240" i="14"/>
  <c r="AO240" i="14"/>
  <c r="AN240" i="14"/>
  <c r="AM240" i="14"/>
  <c r="AQ239" i="14"/>
  <c r="AP239" i="14"/>
  <c r="AO239" i="14"/>
  <c r="AN239" i="14"/>
  <c r="AM239" i="14"/>
  <c r="AQ238" i="14"/>
  <c r="AP238" i="14"/>
  <c r="AO238" i="14"/>
  <c r="AN238" i="14"/>
  <c r="AM238" i="14"/>
  <c r="AQ237" i="14"/>
  <c r="AP237" i="14"/>
  <c r="AO237" i="14"/>
  <c r="AN237" i="14"/>
  <c r="AM237" i="14"/>
  <c r="AQ236" i="14"/>
  <c r="AP236" i="14"/>
  <c r="AO236" i="14"/>
  <c r="AN236" i="14"/>
  <c r="AM236" i="14"/>
  <c r="AQ235" i="14"/>
  <c r="AP235" i="14"/>
  <c r="AO235" i="14"/>
  <c r="AN235" i="14"/>
  <c r="AM235" i="14"/>
  <c r="AQ234" i="14"/>
  <c r="AP234" i="14"/>
  <c r="AO234" i="14"/>
  <c r="AN234" i="14"/>
  <c r="AM234" i="14"/>
  <c r="AQ233" i="14"/>
  <c r="AP233" i="14"/>
  <c r="AO233" i="14"/>
  <c r="AN233" i="14"/>
  <c r="AM233" i="14"/>
  <c r="AQ232" i="14"/>
  <c r="AP232" i="14"/>
  <c r="AO232" i="14"/>
  <c r="AN232" i="14"/>
  <c r="AM232" i="14"/>
  <c r="AQ231" i="14"/>
  <c r="AP231" i="14"/>
  <c r="AO231" i="14"/>
  <c r="AN231" i="14"/>
  <c r="AM231" i="14"/>
  <c r="AQ230" i="14"/>
  <c r="AP230" i="14"/>
  <c r="AO230" i="14"/>
  <c r="AN230" i="14"/>
  <c r="AM230" i="14"/>
  <c r="AQ229" i="14"/>
  <c r="AP229" i="14"/>
  <c r="AO229" i="14"/>
  <c r="AN229" i="14"/>
  <c r="AM229" i="14"/>
  <c r="AQ228" i="14"/>
  <c r="AP228" i="14"/>
  <c r="AO228" i="14"/>
  <c r="AN228" i="14"/>
  <c r="AM228" i="14"/>
  <c r="AQ227" i="14"/>
  <c r="AP227" i="14"/>
  <c r="AO227" i="14"/>
  <c r="AN227" i="14"/>
  <c r="AM227" i="14"/>
  <c r="AQ226" i="14"/>
  <c r="AP226" i="14"/>
  <c r="AO226" i="14"/>
  <c r="AN226" i="14"/>
  <c r="AM226" i="14"/>
  <c r="AQ225" i="14"/>
  <c r="AP225" i="14"/>
  <c r="AO225" i="14"/>
  <c r="AN225" i="14"/>
  <c r="AM225" i="14"/>
  <c r="AQ224" i="14"/>
  <c r="AP224" i="14"/>
  <c r="AO224" i="14"/>
  <c r="AN224" i="14"/>
  <c r="AM224" i="14"/>
  <c r="AQ223" i="14"/>
  <c r="AP223" i="14"/>
  <c r="AO223" i="14"/>
  <c r="AN223" i="14"/>
  <c r="AM223" i="14"/>
  <c r="AQ222" i="14"/>
  <c r="AP222" i="14"/>
  <c r="AO222" i="14"/>
  <c r="AN222" i="14"/>
  <c r="AM222" i="14"/>
  <c r="AQ221" i="14"/>
  <c r="AP221" i="14"/>
  <c r="AO221" i="14"/>
  <c r="AN221" i="14"/>
  <c r="AM221" i="14"/>
  <c r="AQ220" i="14"/>
  <c r="AP220" i="14"/>
  <c r="AO220" i="14"/>
  <c r="AN220" i="14"/>
  <c r="AM220" i="14"/>
  <c r="AQ219" i="14"/>
  <c r="AP219" i="14"/>
  <c r="AO219" i="14"/>
  <c r="AN219" i="14"/>
  <c r="AM219" i="14"/>
  <c r="AQ218" i="14"/>
  <c r="AP218" i="14"/>
  <c r="AO218" i="14"/>
  <c r="AN218" i="14"/>
  <c r="AM218" i="14"/>
  <c r="AQ217" i="14"/>
  <c r="AP217" i="14"/>
  <c r="AO217" i="14"/>
  <c r="AN217" i="14"/>
  <c r="AM217" i="14"/>
  <c r="AQ216" i="14"/>
  <c r="AP216" i="14"/>
  <c r="AO216" i="14"/>
  <c r="AN216" i="14"/>
  <c r="AM216" i="14"/>
  <c r="AQ215" i="14"/>
  <c r="AP215" i="14"/>
  <c r="AO215" i="14"/>
  <c r="AN215" i="14"/>
  <c r="AM215" i="14"/>
  <c r="AQ214" i="14"/>
  <c r="AP214" i="14"/>
  <c r="AO214" i="14"/>
  <c r="AN214" i="14"/>
  <c r="AM214" i="14"/>
  <c r="AQ213" i="14"/>
  <c r="AP213" i="14"/>
  <c r="AO213" i="14"/>
  <c r="AN213" i="14"/>
  <c r="AM213" i="14"/>
  <c r="AQ212" i="14"/>
  <c r="AP212" i="14"/>
  <c r="AO212" i="14"/>
  <c r="AN212" i="14"/>
  <c r="AM212" i="14"/>
  <c r="AQ211" i="14"/>
  <c r="AP211" i="14"/>
  <c r="AO211" i="14"/>
  <c r="AN211" i="14"/>
  <c r="AM211" i="14"/>
  <c r="AQ210" i="14"/>
  <c r="AP210" i="14"/>
  <c r="AO210" i="14"/>
  <c r="AN210" i="14"/>
  <c r="AM210" i="14"/>
  <c r="AQ209" i="14"/>
  <c r="AP209" i="14"/>
  <c r="AO209" i="14"/>
  <c r="AN209" i="14"/>
  <c r="AM209" i="14"/>
  <c r="AQ208" i="14"/>
  <c r="AP208" i="14"/>
  <c r="AO208" i="14"/>
  <c r="AN208" i="14"/>
  <c r="AM208" i="14"/>
  <c r="AQ207" i="14"/>
  <c r="AP207" i="14"/>
  <c r="AO207" i="14"/>
  <c r="AN207" i="14"/>
  <c r="AM207" i="14"/>
  <c r="AQ206" i="14"/>
  <c r="AP206" i="14"/>
  <c r="AO206" i="14"/>
  <c r="AN206" i="14"/>
  <c r="AM206" i="14"/>
  <c r="AQ205" i="14"/>
  <c r="AP205" i="14"/>
  <c r="AO205" i="14"/>
  <c r="AN205" i="14"/>
  <c r="AM205" i="14"/>
  <c r="AQ204" i="14"/>
  <c r="AP204" i="14"/>
  <c r="AO204" i="14"/>
  <c r="AN204" i="14"/>
  <c r="AM204" i="14"/>
  <c r="AQ203" i="14"/>
  <c r="AP203" i="14"/>
  <c r="AO203" i="14"/>
  <c r="AN203" i="14"/>
  <c r="AM203" i="14"/>
  <c r="AQ202" i="14"/>
  <c r="AP202" i="14"/>
  <c r="AO202" i="14"/>
  <c r="AN202" i="14"/>
  <c r="AM202" i="14"/>
  <c r="AQ201" i="14"/>
  <c r="AP201" i="14"/>
  <c r="AO201" i="14"/>
  <c r="AN201" i="14"/>
  <c r="AM201" i="14"/>
  <c r="AQ200" i="14"/>
  <c r="AP200" i="14"/>
  <c r="AO200" i="14"/>
  <c r="AN200" i="14"/>
  <c r="AM200" i="14"/>
  <c r="AQ199" i="14"/>
  <c r="AP199" i="14"/>
  <c r="AO199" i="14"/>
  <c r="AN199" i="14"/>
  <c r="AM199" i="14"/>
  <c r="AQ198" i="14"/>
  <c r="AP198" i="14"/>
  <c r="AO198" i="14"/>
  <c r="AN198" i="14"/>
  <c r="AM198" i="14"/>
  <c r="AQ197" i="14"/>
  <c r="AP197" i="14"/>
  <c r="AO197" i="14"/>
  <c r="AN197" i="14"/>
  <c r="AM197" i="14"/>
  <c r="AQ196" i="14"/>
  <c r="AP196" i="14"/>
  <c r="AO196" i="14"/>
  <c r="AN196" i="14"/>
  <c r="AM196" i="14"/>
  <c r="AQ195" i="14"/>
  <c r="AP195" i="14"/>
  <c r="AO195" i="14"/>
  <c r="AN195" i="14"/>
  <c r="AM195" i="14"/>
  <c r="AQ194" i="14"/>
  <c r="AP194" i="14"/>
  <c r="AO194" i="14"/>
  <c r="AN194" i="14"/>
  <c r="AM194" i="14"/>
  <c r="AQ193" i="14"/>
  <c r="AP193" i="14"/>
  <c r="AO193" i="14"/>
  <c r="AN193" i="14"/>
  <c r="AM193" i="14"/>
  <c r="AQ192" i="14"/>
  <c r="AP192" i="14"/>
  <c r="AO192" i="14"/>
  <c r="AN192" i="14"/>
  <c r="AM192" i="14"/>
  <c r="AQ191" i="14"/>
  <c r="AP191" i="14"/>
  <c r="AO191" i="14"/>
  <c r="AN191" i="14"/>
  <c r="AM191" i="14"/>
  <c r="AQ190" i="14"/>
  <c r="AP190" i="14"/>
  <c r="AO190" i="14"/>
  <c r="AN190" i="14"/>
  <c r="AM190" i="14"/>
  <c r="AQ189" i="14"/>
  <c r="AP189" i="14"/>
  <c r="AO189" i="14"/>
  <c r="AN189" i="14"/>
  <c r="AM189" i="14"/>
  <c r="AQ188" i="14"/>
  <c r="AP188" i="14"/>
  <c r="AO188" i="14"/>
  <c r="AN188" i="14"/>
  <c r="AM188" i="14"/>
  <c r="AQ187" i="14"/>
  <c r="AP187" i="14"/>
  <c r="AO187" i="14"/>
  <c r="AN187" i="14"/>
  <c r="AM187" i="14"/>
  <c r="AQ186" i="14"/>
  <c r="AP186" i="14"/>
  <c r="AO186" i="14"/>
  <c r="AN186" i="14"/>
  <c r="AM186" i="14"/>
  <c r="AQ185" i="14"/>
  <c r="AP185" i="14"/>
  <c r="AO185" i="14"/>
  <c r="AN185" i="14"/>
  <c r="AM185" i="14"/>
  <c r="AQ184" i="14"/>
  <c r="AP184" i="14"/>
  <c r="AO184" i="14"/>
  <c r="AN184" i="14"/>
  <c r="AM184" i="14"/>
  <c r="AQ183" i="14"/>
  <c r="AP183" i="14"/>
  <c r="AO183" i="14"/>
  <c r="AN183" i="14"/>
  <c r="AM183" i="14"/>
  <c r="AQ182" i="14"/>
  <c r="AP182" i="14"/>
  <c r="AO182" i="14"/>
  <c r="AN182" i="14"/>
  <c r="AM182" i="14"/>
  <c r="AQ181" i="14"/>
  <c r="AP181" i="14"/>
  <c r="AO181" i="14"/>
  <c r="AN181" i="14"/>
  <c r="AM181" i="14"/>
  <c r="AQ180" i="14"/>
  <c r="AP180" i="14"/>
  <c r="AO180" i="14"/>
  <c r="AN180" i="14"/>
  <c r="AM180" i="14"/>
  <c r="AQ179" i="14"/>
  <c r="AP179" i="14"/>
  <c r="AO179" i="14"/>
  <c r="AN179" i="14"/>
  <c r="AM179" i="14"/>
  <c r="AQ178" i="14"/>
  <c r="AP178" i="14"/>
  <c r="AO178" i="14"/>
  <c r="AN178" i="14"/>
  <c r="AM178" i="14"/>
  <c r="AQ177" i="14"/>
  <c r="AP177" i="14"/>
  <c r="AO177" i="14"/>
  <c r="AN177" i="14"/>
  <c r="AM177" i="14"/>
  <c r="AQ176" i="14"/>
  <c r="AP176" i="14"/>
  <c r="AO176" i="14"/>
  <c r="AN176" i="14"/>
  <c r="AM176" i="14"/>
  <c r="AQ175" i="14"/>
  <c r="AP175" i="14"/>
  <c r="AO175" i="14"/>
  <c r="AN175" i="14"/>
  <c r="AM175" i="14"/>
  <c r="AQ174" i="14"/>
  <c r="AP174" i="14"/>
  <c r="AO174" i="14"/>
  <c r="AN174" i="14"/>
  <c r="AM174" i="14"/>
  <c r="AQ173" i="14"/>
  <c r="AP173" i="14"/>
  <c r="AO173" i="14"/>
  <c r="AN173" i="14"/>
  <c r="AM173" i="14"/>
  <c r="AQ172" i="14"/>
  <c r="AP172" i="14"/>
  <c r="AO172" i="14"/>
  <c r="AN172" i="14"/>
  <c r="AM172" i="14"/>
  <c r="AQ171" i="14"/>
  <c r="AP171" i="14"/>
  <c r="AO171" i="14"/>
  <c r="AN171" i="14"/>
  <c r="AM171" i="14"/>
  <c r="AQ170" i="14"/>
  <c r="AP170" i="14"/>
  <c r="AO170" i="14"/>
  <c r="AN170" i="14"/>
  <c r="AM170" i="14"/>
  <c r="AQ169" i="14"/>
  <c r="AP169" i="14"/>
  <c r="AO169" i="14"/>
  <c r="AN169" i="14"/>
  <c r="AM169" i="14"/>
  <c r="AQ168" i="14"/>
  <c r="AP168" i="14"/>
  <c r="AO168" i="14"/>
  <c r="AN168" i="14"/>
  <c r="AM168" i="14"/>
  <c r="AQ167" i="14"/>
  <c r="AP167" i="14"/>
  <c r="AO167" i="14"/>
  <c r="AN167" i="14"/>
  <c r="AM167" i="14"/>
  <c r="AQ166" i="14"/>
  <c r="AP166" i="14"/>
  <c r="AO166" i="14"/>
  <c r="AN166" i="14"/>
  <c r="AM166" i="14"/>
  <c r="AQ165" i="14"/>
  <c r="AP165" i="14"/>
  <c r="AO165" i="14"/>
  <c r="AN165" i="14"/>
  <c r="AM165" i="14"/>
  <c r="AQ164" i="14"/>
  <c r="AP164" i="14"/>
  <c r="AO164" i="14"/>
  <c r="AN164" i="14"/>
  <c r="AM164" i="14"/>
  <c r="AQ163" i="14"/>
  <c r="AP163" i="14"/>
  <c r="AO163" i="14"/>
  <c r="AN163" i="14"/>
  <c r="AM163" i="14"/>
  <c r="AQ162" i="14"/>
  <c r="AP162" i="14"/>
  <c r="AO162" i="14"/>
  <c r="AN162" i="14"/>
  <c r="AM162" i="14"/>
  <c r="AQ161" i="14"/>
  <c r="AP161" i="14"/>
  <c r="AO161" i="14"/>
  <c r="AN161" i="14"/>
  <c r="AM161" i="14"/>
  <c r="AQ160" i="14"/>
  <c r="AP160" i="14"/>
  <c r="AO160" i="14"/>
  <c r="AN160" i="14"/>
  <c r="AM160" i="14"/>
  <c r="AQ159" i="14"/>
  <c r="AP159" i="14"/>
  <c r="AO159" i="14"/>
  <c r="AN159" i="14"/>
  <c r="AM159" i="14"/>
  <c r="AQ158" i="14"/>
  <c r="AP158" i="14"/>
  <c r="AO158" i="14"/>
  <c r="AN158" i="14"/>
  <c r="AM158" i="14"/>
  <c r="AQ157" i="14"/>
  <c r="AP157" i="14"/>
  <c r="AO157" i="14"/>
  <c r="AN157" i="14"/>
  <c r="AM157" i="14"/>
  <c r="AQ156" i="14"/>
  <c r="AP156" i="14"/>
  <c r="AO156" i="14"/>
  <c r="AN156" i="14"/>
  <c r="AM156" i="14"/>
  <c r="AQ155" i="14"/>
  <c r="AP155" i="14"/>
  <c r="AO155" i="14"/>
  <c r="AN155" i="14"/>
  <c r="AM155" i="14"/>
  <c r="AQ154" i="14"/>
  <c r="AP154" i="14"/>
  <c r="AO154" i="14"/>
  <c r="AN154" i="14"/>
  <c r="AM154" i="14"/>
  <c r="AQ153" i="14"/>
  <c r="AP153" i="14"/>
  <c r="AO153" i="14"/>
  <c r="AN153" i="14"/>
  <c r="AM153" i="14"/>
  <c r="AQ152" i="14"/>
  <c r="AP152" i="14"/>
  <c r="AO152" i="14"/>
  <c r="AN152" i="14"/>
  <c r="AM152" i="14"/>
  <c r="AQ151" i="14"/>
  <c r="AP151" i="14"/>
  <c r="AO151" i="14"/>
  <c r="AN151" i="14"/>
  <c r="AM151" i="14"/>
  <c r="AQ150" i="14"/>
  <c r="AP150" i="14"/>
  <c r="AO150" i="14"/>
  <c r="AN150" i="14"/>
  <c r="AM150" i="14"/>
  <c r="AQ149" i="14"/>
  <c r="AP149" i="14"/>
  <c r="AO149" i="14"/>
  <c r="AN149" i="14"/>
  <c r="AM149" i="14"/>
  <c r="AQ148" i="14"/>
  <c r="AP148" i="14"/>
  <c r="AO148" i="14"/>
  <c r="AN148" i="14"/>
  <c r="AM148" i="14"/>
  <c r="AQ147" i="14"/>
  <c r="AP147" i="14"/>
  <c r="AO147" i="14"/>
  <c r="AN147" i="14"/>
  <c r="AM147" i="14"/>
  <c r="AQ146" i="14"/>
  <c r="AP146" i="14"/>
  <c r="AO146" i="14"/>
  <c r="AN146" i="14"/>
  <c r="AM146" i="14"/>
  <c r="AQ145" i="14"/>
  <c r="AP145" i="14"/>
  <c r="AO145" i="14"/>
  <c r="AN145" i="14"/>
  <c r="AM145" i="14"/>
  <c r="AQ144" i="14"/>
  <c r="AP144" i="14"/>
  <c r="AO144" i="14"/>
  <c r="AN144" i="14"/>
  <c r="AM144" i="14"/>
  <c r="AQ143" i="14"/>
  <c r="AP143" i="14"/>
  <c r="AO143" i="14"/>
  <c r="AN143" i="14"/>
  <c r="AM143" i="14"/>
  <c r="AQ142" i="14"/>
  <c r="AP142" i="14"/>
  <c r="AO142" i="14"/>
  <c r="AN142" i="14"/>
  <c r="AM142" i="14"/>
  <c r="AQ141" i="14"/>
  <c r="AP141" i="14"/>
  <c r="AO141" i="14"/>
  <c r="AN141" i="14"/>
  <c r="AM141" i="14"/>
  <c r="AQ140" i="14"/>
  <c r="AP140" i="14"/>
  <c r="AO140" i="14"/>
  <c r="AN140" i="14"/>
  <c r="AM140" i="14"/>
  <c r="AQ139" i="14"/>
  <c r="AP139" i="14"/>
  <c r="AO139" i="14"/>
  <c r="AN139" i="14"/>
  <c r="AM139" i="14"/>
  <c r="AQ138" i="14"/>
  <c r="AP138" i="14"/>
  <c r="AO138" i="14"/>
  <c r="AN138" i="14"/>
  <c r="AM138" i="14"/>
  <c r="AQ137" i="14"/>
  <c r="AP137" i="14"/>
  <c r="AO137" i="14"/>
  <c r="AN137" i="14"/>
  <c r="AM137" i="14"/>
  <c r="AQ136" i="14"/>
  <c r="AP136" i="14"/>
  <c r="AO136" i="14"/>
  <c r="AN136" i="14"/>
  <c r="AM136" i="14"/>
  <c r="AQ135" i="14"/>
  <c r="AP135" i="14"/>
  <c r="AO135" i="14"/>
  <c r="AN135" i="14"/>
  <c r="AM135" i="14"/>
  <c r="AQ134" i="14"/>
  <c r="AP134" i="14"/>
  <c r="AO134" i="14"/>
  <c r="AN134" i="14"/>
  <c r="AM134" i="14"/>
  <c r="AQ133" i="14"/>
  <c r="AP133" i="14"/>
  <c r="AO133" i="14"/>
  <c r="AN133" i="14"/>
  <c r="AM133" i="14"/>
  <c r="AQ132" i="14"/>
  <c r="AP132" i="14"/>
  <c r="AO132" i="14"/>
  <c r="AN132" i="14"/>
  <c r="AM132" i="14"/>
  <c r="AQ131" i="14"/>
  <c r="AP131" i="14"/>
  <c r="AO131" i="14"/>
  <c r="AN131" i="14"/>
  <c r="AM131" i="14"/>
  <c r="AQ130" i="14"/>
  <c r="AP130" i="14"/>
  <c r="AO130" i="14"/>
  <c r="AN130" i="14"/>
  <c r="AM130" i="14"/>
  <c r="AQ129" i="14"/>
  <c r="AP129" i="14"/>
  <c r="AO129" i="14"/>
  <c r="AN129" i="14"/>
  <c r="AM129" i="14"/>
  <c r="AQ128" i="14"/>
  <c r="AP128" i="14"/>
  <c r="AO128" i="14"/>
  <c r="AN128" i="14"/>
  <c r="AM128" i="14"/>
  <c r="AQ127" i="14"/>
  <c r="AP127" i="14"/>
  <c r="AO127" i="14"/>
  <c r="AN127" i="14"/>
  <c r="AM127" i="14"/>
  <c r="AQ126" i="14"/>
  <c r="AP126" i="14"/>
  <c r="AO126" i="14"/>
  <c r="AN126" i="14"/>
  <c r="AM126" i="14"/>
  <c r="AQ125" i="14"/>
  <c r="AP125" i="14"/>
  <c r="AO125" i="14"/>
  <c r="AN125" i="14"/>
  <c r="AM125" i="14"/>
  <c r="AQ124" i="14"/>
  <c r="AP124" i="14"/>
  <c r="AO124" i="14"/>
  <c r="AN124" i="14"/>
  <c r="AM124" i="14"/>
  <c r="AQ123" i="14"/>
  <c r="AP123" i="14"/>
  <c r="AO123" i="14"/>
  <c r="AN123" i="14"/>
  <c r="AM123" i="14"/>
  <c r="AQ122" i="14"/>
  <c r="AP122" i="14"/>
  <c r="AO122" i="14"/>
  <c r="AN122" i="14"/>
  <c r="AM122" i="14"/>
  <c r="AQ121" i="14"/>
  <c r="AP121" i="14"/>
  <c r="AO121" i="14"/>
  <c r="AN121" i="14"/>
  <c r="AM121" i="14"/>
  <c r="AQ120" i="14"/>
  <c r="AP120" i="14"/>
  <c r="AO120" i="14"/>
  <c r="AN120" i="14"/>
  <c r="AM120" i="14"/>
  <c r="AQ119" i="14"/>
  <c r="AP119" i="14"/>
  <c r="AO119" i="14"/>
  <c r="AN119" i="14"/>
  <c r="AM119" i="14"/>
  <c r="AQ118" i="14"/>
  <c r="AP118" i="14"/>
  <c r="AO118" i="14"/>
  <c r="AN118" i="14"/>
  <c r="AM118" i="14"/>
  <c r="AQ117" i="14"/>
  <c r="AP117" i="14"/>
  <c r="AO117" i="14"/>
  <c r="AN117" i="14"/>
  <c r="AM117" i="14"/>
  <c r="AQ116" i="14"/>
  <c r="AP116" i="14"/>
  <c r="AO116" i="14"/>
  <c r="AN116" i="14"/>
  <c r="AM116" i="14"/>
  <c r="AQ115" i="14"/>
  <c r="AP115" i="14"/>
  <c r="AO115" i="14"/>
  <c r="AN115" i="14"/>
  <c r="AM115" i="14"/>
  <c r="AQ114" i="14"/>
  <c r="AP114" i="14"/>
  <c r="AO114" i="14"/>
  <c r="AN114" i="14"/>
  <c r="AM114" i="14"/>
  <c r="AQ113" i="14"/>
  <c r="AP113" i="14"/>
  <c r="AO113" i="14"/>
  <c r="AN113" i="14"/>
  <c r="AM113" i="14"/>
  <c r="AQ112" i="14"/>
  <c r="AP112" i="14"/>
  <c r="AO112" i="14"/>
  <c r="AN112" i="14"/>
  <c r="AM112" i="14"/>
  <c r="AQ111" i="14"/>
  <c r="AP111" i="14"/>
  <c r="AO111" i="14"/>
  <c r="AN111" i="14"/>
  <c r="AM111" i="14"/>
  <c r="AQ110" i="14"/>
  <c r="AP110" i="14"/>
  <c r="AO110" i="14"/>
  <c r="AN110" i="14"/>
  <c r="AM110" i="14"/>
  <c r="AQ109" i="14"/>
  <c r="AP109" i="14"/>
  <c r="AO109" i="14"/>
  <c r="AN109" i="14"/>
  <c r="AM109" i="14"/>
  <c r="AQ108" i="14"/>
  <c r="AP108" i="14"/>
  <c r="AO108" i="14"/>
  <c r="AN108" i="14"/>
  <c r="AM108" i="14"/>
  <c r="AQ107" i="14"/>
  <c r="AP107" i="14"/>
  <c r="AO107" i="14"/>
  <c r="AN107" i="14"/>
  <c r="AM107" i="14"/>
  <c r="AQ106" i="14"/>
  <c r="AP106" i="14"/>
  <c r="AO106" i="14"/>
  <c r="AN106" i="14"/>
  <c r="AM106" i="14"/>
  <c r="AQ105" i="14"/>
  <c r="AP105" i="14"/>
  <c r="AO105" i="14"/>
  <c r="AN105" i="14"/>
  <c r="AM105" i="14"/>
  <c r="AQ104" i="14"/>
  <c r="AP104" i="14"/>
  <c r="AO104" i="14"/>
  <c r="AN104" i="14"/>
  <c r="AM104" i="14"/>
  <c r="AQ103" i="14"/>
  <c r="AP103" i="14"/>
  <c r="AO103" i="14"/>
  <c r="AN103" i="14"/>
  <c r="AM103" i="14"/>
  <c r="AQ102" i="14"/>
  <c r="AP102" i="14"/>
  <c r="AO102" i="14"/>
  <c r="AN102" i="14"/>
  <c r="AM102" i="14"/>
  <c r="AQ101" i="14"/>
  <c r="AP101" i="14"/>
  <c r="AO101" i="14"/>
  <c r="AN101" i="14"/>
  <c r="AM101" i="14"/>
  <c r="AQ100" i="14"/>
  <c r="AP100" i="14"/>
  <c r="AO100" i="14"/>
  <c r="AN100" i="14"/>
  <c r="AM100" i="14"/>
  <c r="AQ99" i="14"/>
  <c r="AP99" i="14"/>
  <c r="AO99" i="14"/>
  <c r="AN99" i="14"/>
  <c r="AM99" i="14"/>
  <c r="AQ98" i="14"/>
  <c r="AP98" i="14"/>
  <c r="AO98" i="14"/>
  <c r="AN98" i="14"/>
  <c r="AM98" i="14"/>
  <c r="AQ97" i="14"/>
  <c r="AP97" i="14"/>
  <c r="AO97" i="14"/>
  <c r="AN97" i="14"/>
  <c r="AM97" i="14"/>
  <c r="AQ96" i="14"/>
  <c r="AP96" i="14"/>
  <c r="AO96" i="14"/>
  <c r="AN96" i="14"/>
  <c r="AM96" i="14"/>
  <c r="AQ95" i="14"/>
  <c r="AP95" i="14"/>
  <c r="AO95" i="14"/>
  <c r="AN95" i="14"/>
  <c r="AM95" i="14"/>
  <c r="AQ94" i="14"/>
  <c r="AP94" i="14"/>
  <c r="AO94" i="14"/>
  <c r="AN94" i="14"/>
  <c r="AM94" i="14"/>
  <c r="AQ93" i="14"/>
  <c r="AP93" i="14"/>
  <c r="AO93" i="14"/>
  <c r="AN93" i="14"/>
  <c r="AM93" i="14"/>
  <c r="AQ92" i="14"/>
  <c r="AP92" i="14"/>
  <c r="AO92" i="14"/>
  <c r="AN92" i="14"/>
  <c r="AM92" i="14"/>
  <c r="AQ91" i="14"/>
  <c r="AP91" i="14"/>
  <c r="AO91" i="14"/>
  <c r="AN91" i="14"/>
  <c r="AM91" i="14"/>
  <c r="AQ90" i="14"/>
  <c r="AP90" i="14"/>
  <c r="AO90" i="14"/>
  <c r="AN90" i="14"/>
  <c r="AM90" i="14"/>
  <c r="AQ89" i="14"/>
  <c r="AP89" i="14"/>
  <c r="AO89" i="14"/>
  <c r="AN89" i="14"/>
  <c r="AM89" i="14"/>
  <c r="AQ88" i="14"/>
  <c r="AP88" i="14"/>
  <c r="AO88" i="14"/>
  <c r="AN88" i="14"/>
  <c r="AM88" i="14"/>
  <c r="AT87" i="14"/>
  <c r="AS87" i="14"/>
  <c r="AR87" i="14"/>
  <c r="AQ87" i="14"/>
  <c r="AP87" i="14"/>
  <c r="AO87" i="14"/>
  <c r="AN87" i="14"/>
  <c r="AM87" i="14"/>
  <c r="AT86" i="14"/>
  <c r="AS86" i="14"/>
  <c r="AR86" i="14"/>
  <c r="AQ86" i="14"/>
  <c r="AP86" i="14"/>
  <c r="AO86" i="14"/>
  <c r="AN86" i="14"/>
  <c r="AM86" i="14"/>
  <c r="AT85" i="14"/>
  <c r="AS85" i="14"/>
  <c r="AR85" i="14"/>
  <c r="AQ85" i="14"/>
  <c r="AP85" i="14"/>
  <c r="AO85" i="14"/>
  <c r="AN85" i="14"/>
  <c r="AM85" i="14"/>
  <c r="AT84" i="14"/>
  <c r="AS84" i="14"/>
  <c r="AR84" i="14"/>
  <c r="AQ84" i="14"/>
  <c r="AP84" i="14"/>
  <c r="AO84" i="14"/>
  <c r="AN84" i="14"/>
  <c r="AM84" i="14"/>
  <c r="AT83" i="14"/>
  <c r="AS83" i="14"/>
  <c r="AR83" i="14"/>
  <c r="AQ83" i="14"/>
  <c r="AP83" i="14"/>
  <c r="AO83" i="14"/>
  <c r="AN83" i="14"/>
  <c r="AM83" i="14"/>
  <c r="AT82" i="14"/>
  <c r="AS82" i="14"/>
  <c r="AR82" i="14"/>
  <c r="AQ82" i="14"/>
  <c r="AP82" i="14"/>
  <c r="AO82" i="14"/>
  <c r="AN82" i="14"/>
  <c r="AM82" i="14"/>
  <c r="AT81" i="14"/>
  <c r="AS81" i="14"/>
  <c r="AR81" i="14"/>
  <c r="AQ81" i="14"/>
  <c r="AP81" i="14"/>
  <c r="AO81" i="14"/>
  <c r="AN81" i="14"/>
  <c r="AM81" i="14"/>
  <c r="AT80" i="14"/>
  <c r="AS80" i="14"/>
  <c r="AR80" i="14"/>
  <c r="AQ80" i="14"/>
  <c r="AP80" i="14"/>
  <c r="AO80" i="14"/>
  <c r="AN80" i="14"/>
  <c r="AM80" i="14"/>
  <c r="AT79" i="14"/>
  <c r="AS79" i="14"/>
  <c r="AR79" i="14"/>
  <c r="AQ79" i="14"/>
  <c r="AP79" i="14"/>
  <c r="AO79" i="14"/>
  <c r="AN79" i="14"/>
  <c r="AM79" i="14"/>
  <c r="AT78" i="14"/>
  <c r="AS78" i="14"/>
  <c r="AR78" i="14"/>
  <c r="AQ78" i="14"/>
  <c r="AP78" i="14"/>
  <c r="AO78" i="14"/>
  <c r="AN78" i="14"/>
  <c r="AM78" i="14"/>
  <c r="AT77" i="14"/>
  <c r="AS77" i="14"/>
  <c r="AR77" i="14"/>
  <c r="AQ77" i="14"/>
  <c r="AP77" i="14"/>
  <c r="AO77" i="14"/>
  <c r="AN77" i="14"/>
  <c r="AM77" i="14"/>
  <c r="AT76" i="14"/>
  <c r="AS76" i="14"/>
  <c r="AR76" i="14"/>
  <c r="AQ76" i="14"/>
  <c r="AP76" i="14"/>
  <c r="AO76" i="14"/>
  <c r="AN76" i="14"/>
  <c r="AM76" i="14"/>
  <c r="AT75" i="14"/>
  <c r="AS75" i="14"/>
  <c r="AR75" i="14"/>
  <c r="AQ75" i="14"/>
  <c r="AP75" i="14"/>
  <c r="AO75" i="14"/>
  <c r="AN75" i="14"/>
  <c r="AM75" i="14"/>
  <c r="AT74" i="14"/>
  <c r="AS74" i="14"/>
  <c r="AR74" i="14"/>
  <c r="AQ74" i="14"/>
  <c r="AP74" i="14"/>
  <c r="AO74" i="14"/>
  <c r="AN74" i="14"/>
  <c r="AM74" i="14"/>
  <c r="AT73" i="14"/>
  <c r="AS73" i="14"/>
  <c r="AR73" i="14"/>
  <c r="AQ73" i="14"/>
  <c r="AP73" i="14"/>
  <c r="AO73" i="14"/>
  <c r="AN73" i="14"/>
  <c r="AM73" i="14"/>
  <c r="AT72" i="14"/>
  <c r="AS72" i="14"/>
  <c r="AR72" i="14"/>
  <c r="AQ72" i="14"/>
  <c r="AP72" i="14"/>
  <c r="AO72" i="14"/>
  <c r="AN72" i="14"/>
  <c r="AM72" i="14"/>
  <c r="AT71" i="14"/>
  <c r="AS71" i="14"/>
  <c r="AR71" i="14"/>
  <c r="AQ71" i="14"/>
  <c r="AP71" i="14"/>
  <c r="AO71" i="14"/>
  <c r="AN71" i="14"/>
  <c r="AM71" i="14"/>
  <c r="AT70" i="14"/>
  <c r="AS70" i="14"/>
  <c r="AR70" i="14"/>
  <c r="AQ70" i="14"/>
  <c r="AP70" i="14"/>
  <c r="AO70" i="14"/>
  <c r="AN70" i="14"/>
  <c r="AM70" i="14"/>
  <c r="AT69" i="14"/>
  <c r="AS69" i="14"/>
  <c r="AR69" i="14"/>
  <c r="AQ69" i="14"/>
  <c r="AP69" i="14"/>
  <c r="AO69" i="14"/>
  <c r="AN69" i="14"/>
  <c r="AM69" i="14"/>
  <c r="AT68" i="14"/>
  <c r="AS68" i="14"/>
  <c r="AR68" i="14"/>
  <c r="AQ68" i="14"/>
  <c r="AP68" i="14"/>
  <c r="AO68" i="14"/>
  <c r="AN68" i="14"/>
  <c r="AM68" i="14"/>
  <c r="AT67" i="14"/>
  <c r="AS67" i="14"/>
  <c r="AR67" i="14"/>
  <c r="AQ67" i="14"/>
  <c r="AP67" i="14"/>
  <c r="AO67" i="14"/>
  <c r="AN67" i="14"/>
  <c r="AM67" i="14"/>
  <c r="AT66" i="14"/>
  <c r="AS66" i="14"/>
  <c r="AR66" i="14"/>
  <c r="AQ66" i="14"/>
  <c r="AP66" i="14"/>
  <c r="AO66" i="14"/>
  <c r="AN66" i="14"/>
  <c r="AM66" i="14"/>
  <c r="AT65" i="14"/>
  <c r="AS65" i="14"/>
  <c r="AR65" i="14"/>
  <c r="AQ65" i="14"/>
  <c r="AP65" i="14"/>
  <c r="AO65" i="14"/>
  <c r="AN65" i="14"/>
  <c r="AM65" i="14"/>
  <c r="AT64" i="14"/>
  <c r="AS64" i="14"/>
  <c r="AR64" i="14"/>
  <c r="AQ64" i="14"/>
  <c r="AP64" i="14"/>
  <c r="AO64" i="14"/>
  <c r="AN64" i="14"/>
  <c r="AM64" i="14"/>
  <c r="AT63" i="14"/>
  <c r="AS63" i="14"/>
  <c r="AR63" i="14"/>
  <c r="AQ63" i="14"/>
  <c r="AP63" i="14"/>
  <c r="AO63" i="14"/>
  <c r="AN63" i="14"/>
  <c r="AM63" i="14"/>
  <c r="AT62" i="14"/>
  <c r="AS62" i="14"/>
  <c r="AR62" i="14"/>
  <c r="AQ62" i="14"/>
  <c r="AP62" i="14"/>
  <c r="AO62" i="14"/>
  <c r="AN62" i="14"/>
  <c r="AM62" i="14"/>
  <c r="AT61" i="14"/>
  <c r="AS61" i="14"/>
  <c r="AR61" i="14"/>
  <c r="AQ61" i="14"/>
  <c r="AP61" i="14"/>
  <c r="AO61" i="14"/>
  <c r="AN61" i="14"/>
  <c r="AM61" i="14"/>
  <c r="AT60" i="14"/>
  <c r="AS60" i="14"/>
  <c r="AR60" i="14"/>
  <c r="AQ60" i="14"/>
  <c r="AP60" i="14"/>
  <c r="AO60" i="14"/>
  <c r="AN60" i="14"/>
  <c r="AM60" i="14"/>
  <c r="AT59" i="14"/>
  <c r="AS59" i="14"/>
  <c r="AR59" i="14"/>
  <c r="AQ59" i="14"/>
  <c r="AP59" i="14"/>
  <c r="AO59" i="14"/>
  <c r="AN59" i="14"/>
  <c r="AM59" i="14"/>
  <c r="AT58" i="14"/>
  <c r="AS58" i="14"/>
  <c r="AR58" i="14"/>
  <c r="AQ58" i="14"/>
  <c r="AP58" i="14"/>
  <c r="AO58" i="14"/>
  <c r="AN58" i="14"/>
  <c r="AM58" i="14"/>
  <c r="AT57" i="14"/>
  <c r="AS57" i="14"/>
  <c r="AR57" i="14"/>
  <c r="AQ57" i="14"/>
  <c r="AP57" i="14"/>
  <c r="AO57" i="14"/>
  <c r="AN57" i="14"/>
  <c r="AM57" i="14"/>
  <c r="AT56" i="14"/>
  <c r="AS56" i="14"/>
  <c r="AR56" i="14"/>
  <c r="AQ56" i="14"/>
  <c r="AP56" i="14"/>
  <c r="AO56" i="14"/>
  <c r="AN56" i="14"/>
  <c r="AM56" i="14"/>
  <c r="AT55" i="14"/>
  <c r="AS55" i="14"/>
  <c r="AR55" i="14"/>
  <c r="AQ55" i="14"/>
  <c r="AP55" i="14"/>
  <c r="AO55" i="14"/>
  <c r="AN55" i="14"/>
  <c r="AM55" i="14"/>
  <c r="AT54" i="14"/>
  <c r="AS54" i="14"/>
  <c r="AR54" i="14"/>
  <c r="AQ54" i="14"/>
  <c r="AP54" i="14"/>
  <c r="AO54" i="14"/>
  <c r="AN54" i="14"/>
  <c r="AM54" i="14"/>
  <c r="AT53" i="14"/>
  <c r="AS53" i="14"/>
  <c r="AR53" i="14"/>
  <c r="AQ53" i="14"/>
  <c r="AP53" i="14"/>
  <c r="AO53" i="14"/>
  <c r="AN53" i="14"/>
  <c r="AM53" i="14"/>
  <c r="AT52" i="14"/>
  <c r="AS52" i="14"/>
  <c r="AR52" i="14"/>
  <c r="AQ52" i="14"/>
  <c r="AP52" i="14"/>
  <c r="AO52" i="14"/>
  <c r="AN52" i="14"/>
  <c r="AM52" i="14"/>
  <c r="AT51" i="14"/>
  <c r="AS51" i="14"/>
  <c r="AR51" i="14"/>
  <c r="AQ51" i="14"/>
  <c r="AP51" i="14"/>
  <c r="AO51" i="14"/>
  <c r="AN51" i="14"/>
  <c r="AM51" i="14"/>
  <c r="AT50" i="14"/>
  <c r="AS50" i="14"/>
  <c r="AR50" i="14"/>
  <c r="AQ50" i="14"/>
  <c r="AP50" i="14"/>
  <c r="AO50" i="14"/>
  <c r="AN50" i="14"/>
  <c r="AM50" i="14"/>
  <c r="AT49" i="14"/>
  <c r="AS49" i="14"/>
  <c r="AR49" i="14"/>
  <c r="AQ49" i="14"/>
  <c r="AP49" i="14"/>
  <c r="AO49" i="14"/>
  <c r="AN49" i="14"/>
  <c r="AM49" i="14"/>
  <c r="AT48" i="14"/>
  <c r="AS48" i="14"/>
  <c r="AR48" i="14"/>
  <c r="AQ48" i="14"/>
  <c r="AP48" i="14"/>
  <c r="AO48" i="14"/>
  <c r="AN48" i="14"/>
  <c r="AM48" i="14"/>
  <c r="AT47" i="14"/>
  <c r="AS47" i="14"/>
  <c r="AQ47" i="14"/>
  <c r="AP47" i="14"/>
  <c r="AO47" i="14"/>
  <c r="AN47" i="14"/>
  <c r="AM47" i="14"/>
  <c r="AT46" i="14"/>
  <c r="AS46" i="14"/>
  <c r="AQ46" i="14"/>
  <c r="AP46" i="14"/>
  <c r="AO46" i="14"/>
  <c r="AN46" i="14"/>
  <c r="AM46" i="14"/>
  <c r="AT45" i="14"/>
  <c r="AS45" i="14"/>
  <c r="AQ45" i="14"/>
  <c r="AP45" i="14"/>
  <c r="AO45" i="14"/>
  <c r="AN45" i="14"/>
  <c r="AM45" i="14"/>
  <c r="AT44" i="14"/>
  <c r="AS44" i="14"/>
  <c r="AQ44" i="14"/>
  <c r="AP44" i="14"/>
  <c r="AO44" i="14"/>
  <c r="AN44" i="14"/>
  <c r="AM44" i="14"/>
  <c r="AT43" i="14"/>
  <c r="AS43" i="14"/>
  <c r="AQ43" i="14"/>
  <c r="AP43" i="14"/>
  <c r="AO43" i="14"/>
  <c r="AN43" i="14"/>
  <c r="AM43" i="14"/>
  <c r="AT42" i="14"/>
  <c r="AS42" i="14"/>
  <c r="AQ42" i="14"/>
  <c r="AP42" i="14"/>
  <c r="AO42" i="14"/>
  <c r="AN42" i="14"/>
  <c r="AM42" i="14"/>
  <c r="AT41" i="14"/>
  <c r="AS41" i="14"/>
  <c r="AQ41" i="14"/>
  <c r="AP41" i="14"/>
  <c r="AO41" i="14"/>
  <c r="AN41" i="14"/>
  <c r="AM41" i="14"/>
  <c r="AT40" i="14"/>
  <c r="AS40" i="14"/>
  <c r="AQ40" i="14"/>
  <c r="AP40" i="14"/>
  <c r="AO40" i="14"/>
  <c r="AN40" i="14"/>
  <c r="AM40" i="14"/>
  <c r="AT39" i="14"/>
  <c r="AS39" i="14"/>
  <c r="AQ39" i="14"/>
  <c r="AP39" i="14"/>
  <c r="AO39" i="14"/>
  <c r="AN39" i="14"/>
  <c r="AM39" i="14"/>
  <c r="AT38" i="14"/>
  <c r="AS38" i="14"/>
  <c r="AQ38" i="14"/>
  <c r="AP38" i="14"/>
  <c r="AO38" i="14"/>
  <c r="AN38" i="14"/>
  <c r="AM38" i="14"/>
  <c r="AT37" i="14"/>
  <c r="AS37" i="14"/>
  <c r="AQ37" i="14"/>
  <c r="AP37" i="14"/>
  <c r="AO37" i="14"/>
  <c r="AN37" i="14"/>
  <c r="AM37" i="14"/>
  <c r="AT36" i="14"/>
  <c r="AS36" i="14"/>
  <c r="AQ36" i="14"/>
  <c r="AP36" i="14"/>
  <c r="AO36" i="14"/>
  <c r="AN36" i="14"/>
  <c r="AM36" i="14"/>
  <c r="AT35" i="14"/>
  <c r="AS35" i="14"/>
  <c r="AQ35" i="14"/>
  <c r="AP35" i="14"/>
  <c r="AO35" i="14"/>
  <c r="AN35" i="14"/>
  <c r="AM35" i="14"/>
  <c r="AT34" i="14"/>
  <c r="AS34" i="14"/>
  <c r="AQ34" i="14"/>
  <c r="AP34" i="14"/>
  <c r="AO34" i="14"/>
  <c r="AN34" i="14"/>
  <c r="AM34" i="14"/>
  <c r="AT33" i="14"/>
  <c r="AS33" i="14"/>
  <c r="AQ33" i="14"/>
  <c r="AP33" i="14"/>
  <c r="AO33" i="14"/>
  <c r="AN33" i="14"/>
  <c r="AM33" i="14"/>
  <c r="U31" i="14"/>
  <c r="C31" i="14"/>
  <c r="W26" i="14"/>
  <c r="W8" i="14" s="1"/>
  <c r="E26" i="14"/>
  <c r="E8" i="14" s="1"/>
  <c r="W25" i="14"/>
  <c r="E25" i="14"/>
  <c r="E7" i="14" s="1"/>
  <c r="W24" i="14"/>
  <c r="E24" i="14"/>
  <c r="E6" i="14" s="1"/>
  <c r="W23" i="14"/>
  <c r="W5" i="14" s="1"/>
  <c r="E23" i="14"/>
  <c r="U13" i="14"/>
  <c r="C13" i="14"/>
  <c r="AJ8" i="14"/>
  <c r="AI8" i="14"/>
  <c r="AH8" i="14"/>
  <c r="AB8" i="14"/>
  <c r="AA8" i="14"/>
  <c r="Z8" i="14"/>
  <c r="Y8" i="14"/>
  <c r="X8" i="14"/>
  <c r="R8" i="14"/>
  <c r="Q8" i="14"/>
  <c r="P8" i="14"/>
  <c r="J8" i="14"/>
  <c r="I8" i="14"/>
  <c r="H8" i="14"/>
  <c r="G8" i="14"/>
  <c r="F8" i="14"/>
  <c r="AJ7" i="14"/>
  <c r="AI7" i="14"/>
  <c r="AH7" i="14"/>
  <c r="AB7" i="14"/>
  <c r="AA7" i="14"/>
  <c r="Z7" i="14"/>
  <c r="Y7" i="14"/>
  <c r="X7" i="14"/>
  <c r="W7" i="14"/>
  <c r="R7" i="14"/>
  <c r="Q7" i="14"/>
  <c r="P7" i="14"/>
  <c r="P10" i="14" s="1"/>
  <c r="J7" i="14"/>
  <c r="I7" i="14"/>
  <c r="H7" i="14"/>
  <c r="G7" i="14"/>
  <c r="F7" i="14"/>
  <c r="AJ6" i="14"/>
  <c r="AI6" i="14"/>
  <c r="AH6" i="14"/>
  <c r="AB6" i="14"/>
  <c r="AA6" i="14"/>
  <c r="Z6" i="14"/>
  <c r="Y6" i="14"/>
  <c r="X6" i="14"/>
  <c r="W6" i="14"/>
  <c r="R6" i="14"/>
  <c r="Q6" i="14"/>
  <c r="Q10" i="14" s="1"/>
  <c r="P6" i="14"/>
  <c r="J6" i="14"/>
  <c r="I6" i="14"/>
  <c r="H6" i="14"/>
  <c r="G6" i="14"/>
  <c r="F6" i="14"/>
  <c r="AJ5" i="14"/>
  <c r="AJ10" i="14" s="1"/>
  <c r="AI5" i="14"/>
  <c r="AH5" i="14"/>
  <c r="AB5" i="14"/>
  <c r="AA5" i="14"/>
  <c r="Z5" i="14"/>
  <c r="Y5" i="14"/>
  <c r="X5" i="14"/>
  <c r="R5" i="14"/>
  <c r="R10" i="14" s="1"/>
  <c r="Q5" i="14"/>
  <c r="P5" i="14"/>
  <c r="J5" i="14"/>
  <c r="I5" i="14"/>
  <c r="H5" i="14"/>
  <c r="G5" i="14"/>
  <c r="F5" i="14"/>
  <c r="E5" i="14"/>
  <c r="AL2" i="14"/>
  <c r="U2" i="14"/>
  <c r="T2" i="14"/>
  <c r="C2" i="14"/>
  <c r="AA654" i="13"/>
  <c r="Z654" i="13"/>
  <c r="X654" i="13"/>
  <c r="H654" i="13"/>
  <c r="X653" i="13"/>
  <c r="J653" i="13"/>
  <c r="I653" i="13"/>
  <c r="H653" i="13"/>
  <c r="AA652" i="13"/>
  <c r="Z652" i="13"/>
  <c r="X652" i="13"/>
  <c r="AB651" i="13"/>
  <c r="Z651" i="13"/>
  <c r="Y651" i="13"/>
  <c r="J651" i="13"/>
  <c r="AB649" i="13"/>
  <c r="AB654" i="13" s="1"/>
  <c r="AA649" i="13"/>
  <c r="Z649" i="13"/>
  <c r="Y649" i="13"/>
  <c r="Y654" i="13" s="1"/>
  <c r="X649" i="13"/>
  <c r="J649" i="13"/>
  <c r="J654" i="13" s="1"/>
  <c r="I649" i="13"/>
  <c r="H649" i="13"/>
  <c r="G649" i="13"/>
  <c r="F649" i="13"/>
  <c r="F654" i="13" s="1"/>
  <c r="AB648" i="13"/>
  <c r="AB653" i="13" s="1"/>
  <c r="AA648" i="13"/>
  <c r="Z648" i="13"/>
  <c r="Y648" i="13"/>
  <c r="X648" i="13"/>
  <c r="J648" i="13"/>
  <c r="I648" i="13"/>
  <c r="H648" i="13"/>
  <c r="G648" i="13"/>
  <c r="G653" i="13" s="1"/>
  <c r="F648" i="13"/>
  <c r="AB647" i="13"/>
  <c r="AB652" i="13" s="1"/>
  <c r="AA647" i="13"/>
  <c r="Z647" i="13"/>
  <c r="Y647" i="13"/>
  <c r="Y652" i="13" s="1"/>
  <c r="X647" i="13"/>
  <c r="J647" i="13"/>
  <c r="J652" i="13" s="1"/>
  <c r="I647" i="13"/>
  <c r="H647" i="13"/>
  <c r="G647" i="13"/>
  <c r="G652" i="13" s="1"/>
  <c r="F647" i="13"/>
  <c r="AB646" i="13"/>
  <c r="AA646" i="13"/>
  <c r="AA651" i="13" s="1"/>
  <c r="Z646" i="13"/>
  <c r="Y646" i="13"/>
  <c r="X646" i="13"/>
  <c r="J646" i="13"/>
  <c r="I646" i="13"/>
  <c r="H646" i="13"/>
  <c r="G646" i="13"/>
  <c r="G651" i="13" s="1"/>
  <c r="F646" i="13"/>
  <c r="AB644" i="13"/>
  <c r="AA644" i="13"/>
  <c r="Z644" i="13"/>
  <c r="Y644" i="13"/>
  <c r="X644" i="13"/>
  <c r="J644" i="13"/>
  <c r="I644" i="13"/>
  <c r="H644" i="13"/>
  <c r="G644" i="13"/>
  <c r="G654" i="13" s="1"/>
  <c r="F644" i="13"/>
  <c r="AB643" i="13"/>
  <c r="AA643" i="13"/>
  <c r="Z643" i="13"/>
  <c r="Y643" i="13"/>
  <c r="X643" i="13"/>
  <c r="J643" i="13"/>
  <c r="I643" i="13"/>
  <c r="H643" i="13"/>
  <c r="G643" i="13"/>
  <c r="F643" i="13"/>
  <c r="AB642" i="13"/>
  <c r="AA642" i="13"/>
  <c r="Z642" i="13"/>
  <c r="Y642" i="13"/>
  <c r="X642" i="13"/>
  <c r="J642" i="13"/>
  <c r="I642" i="13"/>
  <c r="I652" i="13" s="1"/>
  <c r="H642" i="13"/>
  <c r="H652" i="13" s="1"/>
  <c r="G642" i="13"/>
  <c r="F642" i="13"/>
  <c r="F652" i="13" s="1"/>
  <c r="AB641" i="13"/>
  <c r="AA641" i="13"/>
  <c r="Z641" i="13"/>
  <c r="Y641" i="13"/>
  <c r="X641" i="13"/>
  <c r="X651" i="13" s="1"/>
  <c r="J641" i="13"/>
  <c r="I641" i="13"/>
  <c r="I651" i="13" s="1"/>
  <c r="H641" i="13"/>
  <c r="H651" i="13" s="1"/>
  <c r="G641" i="13"/>
  <c r="F641" i="13"/>
  <c r="AQ637" i="13"/>
  <c r="AP637" i="13"/>
  <c r="AO637" i="13"/>
  <c r="AN637" i="13"/>
  <c r="AM637" i="13"/>
  <c r="AQ636" i="13"/>
  <c r="AP636" i="13"/>
  <c r="AO636" i="13"/>
  <c r="AN636" i="13"/>
  <c r="AM636" i="13"/>
  <c r="AQ635" i="13"/>
  <c r="AP635" i="13"/>
  <c r="AO635" i="13"/>
  <c r="AN635" i="13"/>
  <c r="AM635" i="13"/>
  <c r="AQ634" i="13"/>
  <c r="AP634" i="13"/>
  <c r="AO634" i="13"/>
  <c r="AN634" i="13"/>
  <c r="AM634" i="13"/>
  <c r="AQ633" i="13"/>
  <c r="AP633" i="13"/>
  <c r="AO633" i="13"/>
  <c r="AN633" i="13"/>
  <c r="AM633" i="13"/>
  <c r="AQ632" i="13"/>
  <c r="AP632" i="13"/>
  <c r="AO632" i="13"/>
  <c r="AN632" i="13"/>
  <c r="AM632" i="13"/>
  <c r="AQ631" i="13"/>
  <c r="AP631" i="13"/>
  <c r="AO631" i="13"/>
  <c r="AN631" i="13"/>
  <c r="AM631" i="13"/>
  <c r="AQ630" i="13"/>
  <c r="AP630" i="13"/>
  <c r="AO630" i="13"/>
  <c r="AN630" i="13"/>
  <c r="AM630" i="13"/>
  <c r="AQ629" i="13"/>
  <c r="AP629" i="13"/>
  <c r="AO629" i="13"/>
  <c r="AN629" i="13"/>
  <c r="AM629" i="13"/>
  <c r="AQ628" i="13"/>
  <c r="AP628" i="13"/>
  <c r="AO628" i="13"/>
  <c r="AN628" i="13"/>
  <c r="AM628" i="13"/>
  <c r="AQ627" i="13"/>
  <c r="AP627" i="13"/>
  <c r="AO627" i="13"/>
  <c r="AN627" i="13"/>
  <c r="AM627" i="13"/>
  <c r="AQ626" i="13"/>
  <c r="AP626" i="13"/>
  <c r="AO626" i="13"/>
  <c r="AN626" i="13"/>
  <c r="AM626" i="13"/>
  <c r="AQ625" i="13"/>
  <c r="AP625" i="13"/>
  <c r="AO625" i="13"/>
  <c r="AN625" i="13"/>
  <c r="AM625" i="13"/>
  <c r="AQ624" i="13"/>
  <c r="AP624" i="13"/>
  <c r="AO624" i="13"/>
  <c r="AN624" i="13"/>
  <c r="AM624" i="13"/>
  <c r="AQ623" i="13"/>
  <c r="AP623" i="13"/>
  <c r="AO623" i="13"/>
  <c r="AN623" i="13"/>
  <c r="AM623" i="13"/>
  <c r="AQ622" i="13"/>
  <c r="AP622" i="13"/>
  <c r="AO622" i="13"/>
  <c r="AN622" i="13"/>
  <c r="AM622" i="13"/>
  <c r="AQ621" i="13"/>
  <c r="AP621" i="13"/>
  <c r="AO621" i="13"/>
  <c r="AN621" i="13"/>
  <c r="AM621" i="13"/>
  <c r="AQ620" i="13"/>
  <c r="AP620" i="13"/>
  <c r="AO620" i="13"/>
  <c r="AN620" i="13"/>
  <c r="AM620" i="13"/>
  <c r="AQ619" i="13"/>
  <c r="AP619" i="13"/>
  <c r="AO619" i="13"/>
  <c r="AN619" i="13"/>
  <c r="AM619" i="13"/>
  <c r="AQ618" i="13"/>
  <c r="AP618" i="13"/>
  <c r="AO618" i="13"/>
  <c r="AN618" i="13"/>
  <c r="AM618" i="13"/>
  <c r="AQ617" i="13"/>
  <c r="AP617" i="13"/>
  <c r="AO617" i="13"/>
  <c r="AN617" i="13"/>
  <c r="AM617" i="13"/>
  <c r="AQ616" i="13"/>
  <c r="AP616" i="13"/>
  <c r="AO616" i="13"/>
  <c r="AN616" i="13"/>
  <c r="AM616" i="13"/>
  <c r="AQ615" i="13"/>
  <c r="AP615" i="13"/>
  <c r="AO615" i="13"/>
  <c r="AN615" i="13"/>
  <c r="AM615" i="13"/>
  <c r="AQ614" i="13"/>
  <c r="AP614" i="13"/>
  <c r="AO614" i="13"/>
  <c r="AN614" i="13"/>
  <c r="AM614" i="13"/>
  <c r="AQ613" i="13"/>
  <c r="AP613" i="13"/>
  <c r="AO613" i="13"/>
  <c r="AN613" i="13"/>
  <c r="AM613" i="13"/>
  <c r="AQ612" i="13"/>
  <c r="AP612" i="13"/>
  <c r="AO612" i="13"/>
  <c r="AN612" i="13"/>
  <c r="AM612" i="13"/>
  <c r="AQ611" i="13"/>
  <c r="AP611" i="13"/>
  <c r="AO611" i="13"/>
  <c r="AN611" i="13"/>
  <c r="AM611" i="13"/>
  <c r="AQ610" i="13"/>
  <c r="AP610" i="13"/>
  <c r="AO610" i="13"/>
  <c r="AN610" i="13"/>
  <c r="AM610" i="13"/>
  <c r="AQ609" i="13"/>
  <c r="AP609" i="13"/>
  <c r="AO609" i="13"/>
  <c r="AN609" i="13"/>
  <c r="AM609" i="13"/>
  <c r="AQ608" i="13"/>
  <c r="AP608" i="13"/>
  <c r="AO608" i="13"/>
  <c r="AN608" i="13"/>
  <c r="AM608" i="13"/>
  <c r="AQ607" i="13"/>
  <c r="AP607" i="13"/>
  <c r="AO607" i="13"/>
  <c r="AN607" i="13"/>
  <c r="AM607" i="13"/>
  <c r="AQ606" i="13"/>
  <c r="AP606" i="13"/>
  <c r="AO606" i="13"/>
  <c r="AN606" i="13"/>
  <c r="AM606" i="13"/>
  <c r="AQ605" i="13"/>
  <c r="AP605" i="13"/>
  <c r="AO605" i="13"/>
  <c r="AN605" i="13"/>
  <c r="AM605" i="13"/>
  <c r="AQ604" i="13"/>
  <c r="AP604" i="13"/>
  <c r="AO604" i="13"/>
  <c r="AN604" i="13"/>
  <c r="AM604" i="13"/>
  <c r="AQ603" i="13"/>
  <c r="AP603" i="13"/>
  <c r="AO603" i="13"/>
  <c r="AN603" i="13"/>
  <c r="AM603" i="13"/>
  <c r="AQ602" i="13"/>
  <c r="AP602" i="13"/>
  <c r="AO602" i="13"/>
  <c r="AN602" i="13"/>
  <c r="AM602" i="13"/>
  <c r="AQ601" i="13"/>
  <c r="AP601" i="13"/>
  <c r="AO601" i="13"/>
  <c r="AN601" i="13"/>
  <c r="AM601" i="13"/>
  <c r="AQ600" i="13"/>
  <c r="AP600" i="13"/>
  <c r="AO600" i="13"/>
  <c r="AN600" i="13"/>
  <c r="AM600" i="13"/>
  <c r="AQ599" i="13"/>
  <c r="AP599" i="13"/>
  <c r="AO599" i="13"/>
  <c r="AN599" i="13"/>
  <c r="AM599" i="13"/>
  <c r="AQ598" i="13"/>
  <c r="AP598" i="13"/>
  <c r="AO598" i="13"/>
  <c r="AN598" i="13"/>
  <c r="AM598" i="13"/>
  <c r="AQ597" i="13"/>
  <c r="AP597" i="13"/>
  <c r="AO597" i="13"/>
  <c r="AN597" i="13"/>
  <c r="AM597" i="13"/>
  <c r="AQ596" i="13"/>
  <c r="AP596" i="13"/>
  <c r="AO596" i="13"/>
  <c r="AN596" i="13"/>
  <c r="AM596" i="13"/>
  <c r="AQ595" i="13"/>
  <c r="AP595" i="13"/>
  <c r="AO595" i="13"/>
  <c r="AN595" i="13"/>
  <c r="AM595" i="13"/>
  <c r="AQ594" i="13"/>
  <c r="AP594" i="13"/>
  <c r="AO594" i="13"/>
  <c r="AN594" i="13"/>
  <c r="AM594" i="13"/>
  <c r="AQ593" i="13"/>
  <c r="AP593" i="13"/>
  <c r="AO593" i="13"/>
  <c r="AN593" i="13"/>
  <c r="AM593" i="13"/>
  <c r="AQ592" i="13"/>
  <c r="AP592" i="13"/>
  <c r="AO592" i="13"/>
  <c r="AN592" i="13"/>
  <c r="AM592" i="13"/>
  <c r="AQ591" i="13"/>
  <c r="AP591" i="13"/>
  <c r="AO591" i="13"/>
  <c r="AN591" i="13"/>
  <c r="AM591" i="13"/>
  <c r="AQ590" i="13"/>
  <c r="AP590" i="13"/>
  <c r="AO590" i="13"/>
  <c r="AN590" i="13"/>
  <c r="AM590" i="13"/>
  <c r="AQ589" i="13"/>
  <c r="AP589" i="13"/>
  <c r="AO589" i="13"/>
  <c r="AN589" i="13"/>
  <c r="AM589" i="13"/>
  <c r="AQ588" i="13"/>
  <c r="AP588" i="13"/>
  <c r="AO588" i="13"/>
  <c r="AN588" i="13"/>
  <c r="AM588" i="13"/>
  <c r="AQ587" i="13"/>
  <c r="AP587" i="13"/>
  <c r="AO587" i="13"/>
  <c r="AN587" i="13"/>
  <c r="AM587" i="13"/>
  <c r="AQ586" i="13"/>
  <c r="AP586" i="13"/>
  <c r="AO586" i="13"/>
  <c r="AN586" i="13"/>
  <c r="AM586" i="13"/>
  <c r="AQ585" i="13"/>
  <c r="AP585" i="13"/>
  <c r="AO585" i="13"/>
  <c r="AN585" i="13"/>
  <c r="AM585" i="13"/>
  <c r="AQ584" i="13"/>
  <c r="AP584" i="13"/>
  <c r="AO584" i="13"/>
  <c r="AN584" i="13"/>
  <c r="AM584" i="13"/>
  <c r="AQ583" i="13"/>
  <c r="AP583" i="13"/>
  <c r="AO583" i="13"/>
  <c r="AN583" i="13"/>
  <c r="AM583" i="13"/>
  <c r="AQ582" i="13"/>
  <c r="AP582" i="13"/>
  <c r="AO582" i="13"/>
  <c r="AN582" i="13"/>
  <c r="AM582" i="13"/>
  <c r="AQ581" i="13"/>
  <c r="AP581" i="13"/>
  <c r="AO581" i="13"/>
  <c r="AN581" i="13"/>
  <c r="AM581" i="13"/>
  <c r="AQ580" i="13"/>
  <c r="AP580" i="13"/>
  <c r="AO580" i="13"/>
  <c r="AN580" i="13"/>
  <c r="AM580" i="13"/>
  <c r="AQ579" i="13"/>
  <c r="AP579" i="13"/>
  <c r="AO579" i="13"/>
  <c r="AN579" i="13"/>
  <c r="AM579" i="13"/>
  <c r="AQ578" i="13"/>
  <c r="AP578" i="13"/>
  <c r="AO578" i="13"/>
  <c r="AN578" i="13"/>
  <c r="AM578" i="13"/>
  <c r="AQ577" i="13"/>
  <c r="AP577" i="13"/>
  <c r="AO577" i="13"/>
  <c r="AN577" i="13"/>
  <c r="AM577" i="13"/>
  <c r="AQ576" i="13"/>
  <c r="AP576" i="13"/>
  <c r="AO576" i="13"/>
  <c r="AN576" i="13"/>
  <c r="AM576" i="13"/>
  <c r="AQ575" i="13"/>
  <c r="AP575" i="13"/>
  <c r="AO575" i="13"/>
  <c r="AN575" i="13"/>
  <c r="AM575" i="13"/>
  <c r="AQ574" i="13"/>
  <c r="AP574" i="13"/>
  <c r="AO574" i="13"/>
  <c r="AN574" i="13"/>
  <c r="AM574" i="13"/>
  <c r="AQ573" i="13"/>
  <c r="AP573" i="13"/>
  <c r="AO573" i="13"/>
  <c r="AN573" i="13"/>
  <c r="AM573" i="13"/>
  <c r="AQ572" i="13"/>
  <c r="AP572" i="13"/>
  <c r="AO572" i="13"/>
  <c r="AN572" i="13"/>
  <c r="AM572" i="13"/>
  <c r="AQ571" i="13"/>
  <c r="AP571" i="13"/>
  <c r="AO571" i="13"/>
  <c r="AN571" i="13"/>
  <c r="AM571" i="13"/>
  <c r="AQ570" i="13"/>
  <c r="AP570" i="13"/>
  <c r="AO570" i="13"/>
  <c r="AN570" i="13"/>
  <c r="AM570" i="13"/>
  <c r="AQ569" i="13"/>
  <c r="AP569" i="13"/>
  <c r="AO569" i="13"/>
  <c r="AN569" i="13"/>
  <c r="AM569" i="13"/>
  <c r="AQ568" i="13"/>
  <c r="AP568" i="13"/>
  <c r="AO568" i="13"/>
  <c r="AN568" i="13"/>
  <c r="AM568" i="13"/>
  <c r="AQ567" i="13"/>
  <c r="AP567" i="13"/>
  <c r="AO567" i="13"/>
  <c r="AN567" i="13"/>
  <c r="AM567" i="13"/>
  <c r="AQ566" i="13"/>
  <c r="AP566" i="13"/>
  <c r="AO566" i="13"/>
  <c r="AN566" i="13"/>
  <c r="AM566" i="13"/>
  <c r="AQ565" i="13"/>
  <c r="AP565" i="13"/>
  <c r="AO565" i="13"/>
  <c r="AN565" i="13"/>
  <c r="AM565" i="13"/>
  <c r="AQ564" i="13"/>
  <c r="AP564" i="13"/>
  <c r="AO564" i="13"/>
  <c r="AN564" i="13"/>
  <c r="AM564" i="13"/>
  <c r="AQ563" i="13"/>
  <c r="AP563" i="13"/>
  <c r="AO563" i="13"/>
  <c r="AN563" i="13"/>
  <c r="AM563" i="13"/>
  <c r="AQ562" i="13"/>
  <c r="AP562" i="13"/>
  <c r="AO562" i="13"/>
  <c r="AN562" i="13"/>
  <c r="AM562" i="13"/>
  <c r="AQ561" i="13"/>
  <c r="AP561" i="13"/>
  <c r="AO561" i="13"/>
  <c r="AN561" i="13"/>
  <c r="AM561" i="13"/>
  <c r="AQ560" i="13"/>
  <c r="AP560" i="13"/>
  <c r="AO560" i="13"/>
  <c r="AN560" i="13"/>
  <c r="AM560" i="13"/>
  <c r="AQ559" i="13"/>
  <c r="AP559" i="13"/>
  <c r="AO559" i="13"/>
  <c r="AN559" i="13"/>
  <c r="AM559" i="13"/>
  <c r="AQ558" i="13"/>
  <c r="AP558" i="13"/>
  <c r="AO558" i="13"/>
  <c r="AN558" i="13"/>
  <c r="AM558" i="13"/>
  <c r="AQ557" i="13"/>
  <c r="AP557" i="13"/>
  <c r="AO557" i="13"/>
  <c r="AN557" i="13"/>
  <c r="AM557" i="13"/>
  <c r="AQ556" i="13"/>
  <c r="AP556" i="13"/>
  <c r="AO556" i="13"/>
  <c r="AN556" i="13"/>
  <c r="AM556" i="13"/>
  <c r="AQ555" i="13"/>
  <c r="AP555" i="13"/>
  <c r="AO555" i="13"/>
  <c r="AN555" i="13"/>
  <c r="AM555" i="13"/>
  <c r="AQ554" i="13"/>
  <c r="AP554" i="13"/>
  <c r="AO554" i="13"/>
  <c r="AN554" i="13"/>
  <c r="AM554" i="13"/>
  <c r="AQ553" i="13"/>
  <c r="AP553" i="13"/>
  <c r="AO553" i="13"/>
  <c r="AN553" i="13"/>
  <c r="AM553" i="13"/>
  <c r="AQ552" i="13"/>
  <c r="AP552" i="13"/>
  <c r="AO552" i="13"/>
  <c r="AN552" i="13"/>
  <c r="AM552" i="13"/>
  <c r="AQ551" i="13"/>
  <c r="AP551" i="13"/>
  <c r="AO551" i="13"/>
  <c r="AN551" i="13"/>
  <c r="AM551" i="13"/>
  <c r="AQ550" i="13"/>
  <c r="AP550" i="13"/>
  <c r="AO550" i="13"/>
  <c r="AN550" i="13"/>
  <c r="AM550" i="13"/>
  <c r="AQ549" i="13"/>
  <c r="AP549" i="13"/>
  <c r="AO549" i="13"/>
  <c r="AN549" i="13"/>
  <c r="AM549" i="13"/>
  <c r="AQ548" i="13"/>
  <c r="AP548" i="13"/>
  <c r="AO548" i="13"/>
  <c r="AN548" i="13"/>
  <c r="AM548" i="13"/>
  <c r="AQ547" i="13"/>
  <c r="AP547" i="13"/>
  <c r="AO547" i="13"/>
  <c r="AN547" i="13"/>
  <c r="AM547" i="13"/>
  <c r="AQ546" i="13"/>
  <c r="AP546" i="13"/>
  <c r="AO546" i="13"/>
  <c r="AN546" i="13"/>
  <c r="AM546" i="13"/>
  <c r="AQ545" i="13"/>
  <c r="AP545" i="13"/>
  <c r="AO545" i="13"/>
  <c r="AN545" i="13"/>
  <c r="AM545" i="13"/>
  <c r="AQ544" i="13"/>
  <c r="AP544" i="13"/>
  <c r="AO544" i="13"/>
  <c r="AN544" i="13"/>
  <c r="AM544" i="13"/>
  <c r="AQ543" i="13"/>
  <c r="AP543" i="13"/>
  <c r="AO543" i="13"/>
  <c r="AN543" i="13"/>
  <c r="AM543" i="13"/>
  <c r="AQ542" i="13"/>
  <c r="AP542" i="13"/>
  <c r="AO542" i="13"/>
  <c r="AN542" i="13"/>
  <c r="AM542" i="13"/>
  <c r="AQ541" i="13"/>
  <c r="AP541" i="13"/>
  <c r="AO541" i="13"/>
  <c r="AN541" i="13"/>
  <c r="AM541" i="13"/>
  <c r="AQ540" i="13"/>
  <c r="AP540" i="13"/>
  <c r="AO540" i="13"/>
  <c r="AN540" i="13"/>
  <c r="AM540" i="13"/>
  <c r="AQ539" i="13"/>
  <c r="AP539" i="13"/>
  <c r="AO539" i="13"/>
  <c r="AN539" i="13"/>
  <c r="AM539" i="13"/>
  <c r="AQ538" i="13"/>
  <c r="AP538" i="13"/>
  <c r="AO538" i="13"/>
  <c r="AN538" i="13"/>
  <c r="AM538" i="13"/>
  <c r="AQ537" i="13"/>
  <c r="AP537" i="13"/>
  <c r="AO537" i="13"/>
  <c r="AN537" i="13"/>
  <c r="AM537" i="13"/>
  <c r="AQ536" i="13"/>
  <c r="AP536" i="13"/>
  <c r="AO536" i="13"/>
  <c r="AN536" i="13"/>
  <c r="AM536" i="13"/>
  <c r="AQ535" i="13"/>
  <c r="AP535" i="13"/>
  <c r="AO535" i="13"/>
  <c r="AN535" i="13"/>
  <c r="AM535" i="13"/>
  <c r="AQ534" i="13"/>
  <c r="AP534" i="13"/>
  <c r="AO534" i="13"/>
  <c r="AN534" i="13"/>
  <c r="AM534" i="13"/>
  <c r="AQ533" i="13"/>
  <c r="AP533" i="13"/>
  <c r="AO533" i="13"/>
  <c r="AN533" i="13"/>
  <c r="AM533" i="13"/>
  <c r="AQ532" i="13"/>
  <c r="AP532" i="13"/>
  <c r="AO532" i="13"/>
  <c r="AN532" i="13"/>
  <c r="AM532" i="13"/>
  <c r="AQ531" i="13"/>
  <c r="AP531" i="13"/>
  <c r="AO531" i="13"/>
  <c r="AN531" i="13"/>
  <c r="AM531" i="13"/>
  <c r="AQ530" i="13"/>
  <c r="AP530" i="13"/>
  <c r="AO530" i="13"/>
  <c r="AN530" i="13"/>
  <c r="AM530" i="13"/>
  <c r="AQ529" i="13"/>
  <c r="AP529" i="13"/>
  <c r="AO529" i="13"/>
  <c r="AN529" i="13"/>
  <c r="AM529" i="13"/>
  <c r="AQ528" i="13"/>
  <c r="AP528" i="13"/>
  <c r="AO528" i="13"/>
  <c r="AN528" i="13"/>
  <c r="AM528" i="13"/>
  <c r="AQ527" i="13"/>
  <c r="AP527" i="13"/>
  <c r="AO527" i="13"/>
  <c r="AN527" i="13"/>
  <c r="AM527" i="13"/>
  <c r="AQ526" i="13"/>
  <c r="AP526" i="13"/>
  <c r="AO526" i="13"/>
  <c r="AN526" i="13"/>
  <c r="AM526" i="13"/>
  <c r="AQ525" i="13"/>
  <c r="AP525" i="13"/>
  <c r="AO525" i="13"/>
  <c r="AN525" i="13"/>
  <c r="AM525" i="13"/>
  <c r="AQ524" i="13"/>
  <c r="AP524" i="13"/>
  <c r="AO524" i="13"/>
  <c r="AN524" i="13"/>
  <c r="AM524" i="13"/>
  <c r="AQ523" i="13"/>
  <c r="AP523" i="13"/>
  <c r="AO523" i="13"/>
  <c r="AN523" i="13"/>
  <c r="AM523" i="13"/>
  <c r="AQ522" i="13"/>
  <c r="AP522" i="13"/>
  <c r="AO522" i="13"/>
  <c r="AN522" i="13"/>
  <c r="AM522" i="13"/>
  <c r="AQ521" i="13"/>
  <c r="AP521" i="13"/>
  <c r="AO521" i="13"/>
  <c r="AN521" i="13"/>
  <c r="AM521" i="13"/>
  <c r="AQ520" i="13"/>
  <c r="AP520" i="13"/>
  <c r="AO520" i="13"/>
  <c r="AN520" i="13"/>
  <c r="AM520" i="13"/>
  <c r="AQ519" i="13"/>
  <c r="AP519" i="13"/>
  <c r="AO519" i="13"/>
  <c r="AN519" i="13"/>
  <c r="AM519" i="13"/>
  <c r="AQ518" i="13"/>
  <c r="AP518" i="13"/>
  <c r="AO518" i="13"/>
  <c r="AN518" i="13"/>
  <c r="AM518" i="13"/>
  <c r="AQ517" i="13"/>
  <c r="AP517" i="13"/>
  <c r="AO517" i="13"/>
  <c r="AN517" i="13"/>
  <c r="AM517" i="13"/>
  <c r="AQ516" i="13"/>
  <c r="AP516" i="13"/>
  <c r="AO516" i="13"/>
  <c r="AN516" i="13"/>
  <c r="AM516" i="13"/>
  <c r="AQ515" i="13"/>
  <c r="AP515" i="13"/>
  <c r="AO515" i="13"/>
  <c r="AN515" i="13"/>
  <c r="AM515" i="13"/>
  <c r="AQ514" i="13"/>
  <c r="AP514" i="13"/>
  <c r="AO514" i="13"/>
  <c r="AN514" i="13"/>
  <c r="AM514" i="13"/>
  <c r="AQ513" i="13"/>
  <c r="AP513" i="13"/>
  <c r="AO513" i="13"/>
  <c r="AN513" i="13"/>
  <c r="AM513" i="13"/>
  <c r="AQ512" i="13"/>
  <c r="AP512" i="13"/>
  <c r="AO512" i="13"/>
  <c r="AN512" i="13"/>
  <c r="AM512" i="13"/>
  <c r="AQ511" i="13"/>
  <c r="AP511" i="13"/>
  <c r="AO511" i="13"/>
  <c r="AN511" i="13"/>
  <c r="AM511" i="13"/>
  <c r="AQ510" i="13"/>
  <c r="AP510" i="13"/>
  <c r="AO510" i="13"/>
  <c r="AN510" i="13"/>
  <c r="AM510" i="13"/>
  <c r="AQ509" i="13"/>
  <c r="AP509" i="13"/>
  <c r="AO509" i="13"/>
  <c r="AN509" i="13"/>
  <c r="AM509" i="13"/>
  <c r="AQ508" i="13"/>
  <c r="AP508" i="13"/>
  <c r="AO508" i="13"/>
  <c r="AN508" i="13"/>
  <c r="AM508" i="13"/>
  <c r="AQ507" i="13"/>
  <c r="AP507" i="13"/>
  <c r="AO507" i="13"/>
  <c r="AN507" i="13"/>
  <c r="AM507" i="13"/>
  <c r="AQ506" i="13"/>
  <c r="AP506" i="13"/>
  <c r="AO506" i="13"/>
  <c r="AN506" i="13"/>
  <c r="AM506" i="13"/>
  <c r="AQ505" i="13"/>
  <c r="AP505" i="13"/>
  <c r="AO505" i="13"/>
  <c r="AN505" i="13"/>
  <c r="AM505" i="13"/>
  <c r="AQ504" i="13"/>
  <c r="AP504" i="13"/>
  <c r="AO504" i="13"/>
  <c r="AN504" i="13"/>
  <c r="AM504" i="13"/>
  <c r="AQ503" i="13"/>
  <c r="AP503" i="13"/>
  <c r="AO503" i="13"/>
  <c r="AN503" i="13"/>
  <c r="AM503" i="13"/>
  <c r="AQ502" i="13"/>
  <c r="AP502" i="13"/>
  <c r="AO502" i="13"/>
  <c r="AN502" i="13"/>
  <c r="AM502" i="13"/>
  <c r="AQ501" i="13"/>
  <c r="AP501" i="13"/>
  <c r="AO501" i="13"/>
  <c r="AN501" i="13"/>
  <c r="AM501" i="13"/>
  <c r="AQ500" i="13"/>
  <c r="AP500" i="13"/>
  <c r="AO500" i="13"/>
  <c r="AN500" i="13"/>
  <c r="AM500" i="13"/>
  <c r="AQ499" i="13"/>
  <c r="AP499" i="13"/>
  <c r="AO499" i="13"/>
  <c r="AN499" i="13"/>
  <c r="AM499" i="13"/>
  <c r="AQ498" i="13"/>
  <c r="AP498" i="13"/>
  <c r="AO498" i="13"/>
  <c r="AN498" i="13"/>
  <c r="AM498" i="13"/>
  <c r="AQ497" i="13"/>
  <c r="AP497" i="13"/>
  <c r="AO497" i="13"/>
  <c r="AN497" i="13"/>
  <c r="AM497" i="13"/>
  <c r="AQ496" i="13"/>
  <c r="AP496" i="13"/>
  <c r="AO496" i="13"/>
  <c r="AN496" i="13"/>
  <c r="AM496" i="13"/>
  <c r="AQ495" i="13"/>
  <c r="AP495" i="13"/>
  <c r="AO495" i="13"/>
  <c r="AN495" i="13"/>
  <c r="AM495" i="13"/>
  <c r="AQ494" i="13"/>
  <c r="AP494" i="13"/>
  <c r="AO494" i="13"/>
  <c r="AN494" i="13"/>
  <c r="AM494" i="13"/>
  <c r="AQ493" i="13"/>
  <c r="AP493" i="13"/>
  <c r="AO493" i="13"/>
  <c r="AN493" i="13"/>
  <c r="AM493" i="13"/>
  <c r="AQ492" i="13"/>
  <c r="AP492" i="13"/>
  <c r="AO492" i="13"/>
  <c r="AN492" i="13"/>
  <c r="AM492" i="13"/>
  <c r="AQ491" i="13"/>
  <c r="AP491" i="13"/>
  <c r="AO491" i="13"/>
  <c r="AN491" i="13"/>
  <c r="AM491" i="13"/>
  <c r="AQ490" i="13"/>
  <c r="AP490" i="13"/>
  <c r="AO490" i="13"/>
  <c r="AN490" i="13"/>
  <c r="AM490" i="13"/>
  <c r="AQ489" i="13"/>
  <c r="AP489" i="13"/>
  <c r="AO489" i="13"/>
  <c r="AN489" i="13"/>
  <c r="AM489" i="13"/>
  <c r="AQ488" i="13"/>
  <c r="AP488" i="13"/>
  <c r="AO488" i="13"/>
  <c r="AN488" i="13"/>
  <c r="AM488" i="13"/>
  <c r="AQ487" i="13"/>
  <c r="AP487" i="13"/>
  <c r="AO487" i="13"/>
  <c r="AN487" i="13"/>
  <c r="AM487" i="13"/>
  <c r="AQ486" i="13"/>
  <c r="AP486" i="13"/>
  <c r="AO486" i="13"/>
  <c r="AN486" i="13"/>
  <c r="AM486" i="13"/>
  <c r="AQ485" i="13"/>
  <c r="AP485" i="13"/>
  <c r="AO485" i="13"/>
  <c r="AN485" i="13"/>
  <c r="AM485" i="13"/>
  <c r="AQ484" i="13"/>
  <c r="AP484" i="13"/>
  <c r="AO484" i="13"/>
  <c r="AN484" i="13"/>
  <c r="AM484" i="13"/>
  <c r="AQ483" i="13"/>
  <c r="AP483" i="13"/>
  <c r="AO483" i="13"/>
  <c r="AN483" i="13"/>
  <c r="AM483" i="13"/>
  <c r="AQ482" i="13"/>
  <c r="AP482" i="13"/>
  <c r="AO482" i="13"/>
  <c r="AN482" i="13"/>
  <c r="AM482" i="13"/>
  <c r="AQ481" i="13"/>
  <c r="AP481" i="13"/>
  <c r="AO481" i="13"/>
  <c r="AN481" i="13"/>
  <c r="AM481" i="13"/>
  <c r="AQ480" i="13"/>
  <c r="AP480" i="13"/>
  <c r="AO480" i="13"/>
  <c r="AN480" i="13"/>
  <c r="AM480" i="13"/>
  <c r="AQ479" i="13"/>
  <c r="AP479" i="13"/>
  <c r="AO479" i="13"/>
  <c r="AN479" i="13"/>
  <c r="AM479" i="13"/>
  <c r="AQ478" i="13"/>
  <c r="AP478" i="13"/>
  <c r="AO478" i="13"/>
  <c r="AN478" i="13"/>
  <c r="AM478" i="13"/>
  <c r="AQ477" i="13"/>
  <c r="AP477" i="13"/>
  <c r="AO477" i="13"/>
  <c r="AN477" i="13"/>
  <c r="AM477" i="13"/>
  <c r="AQ476" i="13"/>
  <c r="AP476" i="13"/>
  <c r="AO476" i="13"/>
  <c r="AN476" i="13"/>
  <c r="AM476" i="13"/>
  <c r="AQ475" i="13"/>
  <c r="AP475" i="13"/>
  <c r="AO475" i="13"/>
  <c r="AN475" i="13"/>
  <c r="AM475" i="13"/>
  <c r="AQ474" i="13"/>
  <c r="AP474" i="13"/>
  <c r="AO474" i="13"/>
  <c r="AN474" i="13"/>
  <c r="AM474" i="13"/>
  <c r="AQ473" i="13"/>
  <c r="AP473" i="13"/>
  <c r="AO473" i="13"/>
  <c r="AN473" i="13"/>
  <c r="AM473" i="13"/>
  <c r="AQ472" i="13"/>
  <c r="AP472" i="13"/>
  <c r="AO472" i="13"/>
  <c r="AN472" i="13"/>
  <c r="AM472" i="13"/>
  <c r="AQ471" i="13"/>
  <c r="AP471" i="13"/>
  <c r="AO471" i="13"/>
  <c r="AN471" i="13"/>
  <c r="AM471" i="13"/>
  <c r="AQ470" i="13"/>
  <c r="AP470" i="13"/>
  <c r="AO470" i="13"/>
  <c r="AN470" i="13"/>
  <c r="AM470" i="13"/>
  <c r="AQ469" i="13"/>
  <c r="AP469" i="13"/>
  <c r="AO469" i="13"/>
  <c r="AN469" i="13"/>
  <c r="AM469" i="13"/>
  <c r="AQ468" i="13"/>
  <c r="AP468" i="13"/>
  <c r="AO468" i="13"/>
  <c r="AN468" i="13"/>
  <c r="AM468" i="13"/>
  <c r="AQ467" i="13"/>
  <c r="AP467" i="13"/>
  <c r="AO467" i="13"/>
  <c r="AN467" i="13"/>
  <c r="AM467" i="13"/>
  <c r="AQ466" i="13"/>
  <c r="AP466" i="13"/>
  <c r="AO466" i="13"/>
  <c r="AN466" i="13"/>
  <c r="AM466" i="13"/>
  <c r="AQ465" i="13"/>
  <c r="AP465" i="13"/>
  <c r="AO465" i="13"/>
  <c r="AN465" i="13"/>
  <c r="AM465" i="13"/>
  <c r="AQ464" i="13"/>
  <c r="AP464" i="13"/>
  <c r="AO464" i="13"/>
  <c r="AN464" i="13"/>
  <c r="AM464" i="13"/>
  <c r="AQ463" i="13"/>
  <c r="AP463" i="13"/>
  <c r="AO463" i="13"/>
  <c r="AN463" i="13"/>
  <c r="AM463" i="13"/>
  <c r="AQ462" i="13"/>
  <c r="AP462" i="13"/>
  <c r="AO462" i="13"/>
  <c r="AN462" i="13"/>
  <c r="AM462" i="13"/>
  <c r="AQ461" i="13"/>
  <c r="AP461" i="13"/>
  <c r="AO461" i="13"/>
  <c r="AN461" i="13"/>
  <c r="AM461" i="13"/>
  <c r="AQ460" i="13"/>
  <c r="AP460" i="13"/>
  <c r="AO460" i="13"/>
  <c r="AN460" i="13"/>
  <c r="AM460" i="13"/>
  <c r="AQ459" i="13"/>
  <c r="AP459" i="13"/>
  <c r="AO459" i="13"/>
  <c r="AN459" i="13"/>
  <c r="AM459" i="13"/>
  <c r="AQ458" i="13"/>
  <c r="AP458" i="13"/>
  <c r="AO458" i="13"/>
  <c r="AN458" i="13"/>
  <c r="AM458" i="13"/>
  <c r="AQ457" i="13"/>
  <c r="AP457" i="13"/>
  <c r="AO457" i="13"/>
  <c r="AN457" i="13"/>
  <c r="AM457" i="13"/>
  <c r="AQ456" i="13"/>
  <c r="AP456" i="13"/>
  <c r="AO456" i="13"/>
  <c r="AN456" i="13"/>
  <c r="AM456" i="13"/>
  <c r="AQ455" i="13"/>
  <c r="AP455" i="13"/>
  <c r="AO455" i="13"/>
  <c r="AN455" i="13"/>
  <c r="AM455" i="13"/>
  <c r="AQ454" i="13"/>
  <c r="AP454" i="13"/>
  <c r="AO454" i="13"/>
  <c r="AN454" i="13"/>
  <c r="AM454" i="13"/>
  <c r="AQ453" i="13"/>
  <c r="AP453" i="13"/>
  <c r="AO453" i="13"/>
  <c r="AN453" i="13"/>
  <c r="AM453" i="13"/>
  <c r="AQ452" i="13"/>
  <c r="AP452" i="13"/>
  <c r="AO452" i="13"/>
  <c r="AN452" i="13"/>
  <c r="AM452" i="13"/>
  <c r="AQ451" i="13"/>
  <c r="AP451" i="13"/>
  <c r="AO451" i="13"/>
  <c r="AN451" i="13"/>
  <c r="AM451" i="13"/>
  <c r="AQ450" i="13"/>
  <c r="AP450" i="13"/>
  <c r="AO450" i="13"/>
  <c r="AN450" i="13"/>
  <c r="AM450" i="13"/>
  <c r="AQ449" i="13"/>
  <c r="AP449" i="13"/>
  <c r="AO449" i="13"/>
  <c r="AN449" i="13"/>
  <c r="AM449" i="13"/>
  <c r="AQ448" i="13"/>
  <c r="AP448" i="13"/>
  <c r="AO448" i="13"/>
  <c r="AN448" i="13"/>
  <c r="AM448" i="13"/>
  <c r="AQ447" i="13"/>
  <c r="AP447" i="13"/>
  <c r="AO447" i="13"/>
  <c r="AN447" i="13"/>
  <c r="AM447" i="13"/>
  <c r="AQ446" i="13"/>
  <c r="AP446" i="13"/>
  <c r="AO446" i="13"/>
  <c r="AN446" i="13"/>
  <c r="AM446" i="13"/>
  <c r="AQ445" i="13"/>
  <c r="AP445" i="13"/>
  <c r="AO445" i="13"/>
  <c r="AN445" i="13"/>
  <c r="AM445" i="13"/>
  <c r="AQ444" i="13"/>
  <c r="AP444" i="13"/>
  <c r="AO444" i="13"/>
  <c r="AN444" i="13"/>
  <c r="AM444" i="13"/>
  <c r="AQ443" i="13"/>
  <c r="AP443" i="13"/>
  <c r="AO443" i="13"/>
  <c r="AN443" i="13"/>
  <c r="AM443" i="13"/>
  <c r="AQ442" i="13"/>
  <c r="AP442" i="13"/>
  <c r="AO442" i="13"/>
  <c r="AN442" i="13"/>
  <c r="AM442" i="13"/>
  <c r="AQ441" i="13"/>
  <c r="AP441" i="13"/>
  <c r="AO441" i="13"/>
  <c r="AN441" i="13"/>
  <c r="AM441" i="13"/>
  <c r="AQ440" i="13"/>
  <c r="AP440" i="13"/>
  <c r="AO440" i="13"/>
  <c r="AN440" i="13"/>
  <c r="AM440" i="13"/>
  <c r="AQ439" i="13"/>
  <c r="AP439" i="13"/>
  <c r="AO439" i="13"/>
  <c r="AN439" i="13"/>
  <c r="AM439" i="13"/>
  <c r="AQ438" i="13"/>
  <c r="AP438" i="13"/>
  <c r="AO438" i="13"/>
  <c r="AN438" i="13"/>
  <c r="AM438" i="13"/>
  <c r="AQ437" i="13"/>
  <c r="AP437" i="13"/>
  <c r="AO437" i="13"/>
  <c r="AN437" i="13"/>
  <c r="AM437" i="13"/>
  <c r="AQ436" i="13"/>
  <c r="AP436" i="13"/>
  <c r="AO436" i="13"/>
  <c r="AN436" i="13"/>
  <c r="AM436" i="13"/>
  <c r="AQ435" i="13"/>
  <c r="AP435" i="13"/>
  <c r="AO435" i="13"/>
  <c r="AN435" i="13"/>
  <c r="AM435" i="13"/>
  <c r="AQ434" i="13"/>
  <c r="AP434" i="13"/>
  <c r="AO434" i="13"/>
  <c r="AN434" i="13"/>
  <c r="AM434" i="13"/>
  <c r="AQ433" i="13"/>
  <c r="AP433" i="13"/>
  <c r="AO433" i="13"/>
  <c r="AN433" i="13"/>
  <c r="AM433" i="13"/>
  <c r="AQ432" i="13"/>
  <c r="AP432" i="13"/>
  <c r="AO432" i="13"/>
  <c r="AN432" i="13"/>
  <c r="AM432" i="13"/>
  <c r="AQ431" i="13"/>
  <c r="AP431" i="13"/>
  <c r="AO431" i="13"/>
  <c r="AN431" i="13"/>
  <c r="AM431" i="13"/>
  <c r="AQ430" i="13"/>
  <c r="AP430" i="13"/>
  <c r="AO430" i="13"/>
  <c r="AN430" i="13"/>
  <c r="AM430" i="13"/>
  <c r="AQ429" i="13"/>
  <c r="AP429" i="13"/>
  <c r="AO429" i="13"/>
  <c r="AN429" i="13"/>
  <c r="AM429" i="13"/>
  <c r="AQ428" i="13"/>
  <c r="AP428" i="13"/>
  <c r="AO428" i="13"/>
  <c r="AN428" i="13"/>
  <c r="AM428" i="13"/>
  <c r="AQ427" i="13"/>
  <c r="AP427" i="13"/>
  <c r="AO427" i="13"/>
  <c r="AN427" i="13"/>
  <c r="AM427" i="13"/>
  <c r="AQ426" i="13"/>
  <c r="AP426" i="13"/>
  <c r="AO426" i="13"/>
  <c r="AN426" i="13"/>
  <c r="AM426" i="13"/>
  <c r="AQ425" i="13"/>
  <c r="AP425" i="13"/>
  <c r="AO425" i="13"/>
  <c r="AN425" i="13"/>
  <c r="AM425" i="13"/>
  <c r="AQ424" i="13"/>
  <c r="AP424" i="13"/>
  <c r="AO424" i="13"/>
  <c r="AN424" i="13"/>
  <c r="AM424" i="13"/>
  <c r="AQ423" i="13"/>
  <c r="AP423" i="13"/>
  <c r="AO423" i="13"/>
  <c r="AN423" i="13"/>
  <c r="AM423" i="13"/>
  <c r="AQ422" i="13"/>
  <c r="AP422" i="13"/>
  <c r="AO422" i="13"/>
  <c r="AN422" i="13"/>
  <c r="AM422" i="13"/>
  <c r="AQ421" i="13"/>
  <c r="AP421" i="13"/>
  <c r="AO421" i="13"/>
  <c r="AN421" i="13"/>
  <c r="AM421" i="13"/>
  <c r="AQ420" i="13"/>
  <c r="AP420" i="13"/>
  <c r="AO420" i="13"/>
  <c r="AN420" i="13"/>
  <c r="AM420" i="13"/>
  <c r="AQ419" i="13"/>
  <c r="AP419" i="13"/>
  <c r="AO419" i="13"/>
  <c r="AN419" i="13"/>
  <c r="AM419" i="13"/>
  <c r="AQ418" i="13"/>
  <c r="AP418" i="13"/>
  <c r="AO418" i="13"/>
  <c r="AN418" i="13"/>
  <c r="AM418" i="13"/>
  <c r="AQ417" i="13"/>
  <c r="AP417" i="13"/>
  <c r="AO417" i="13"/>
  <c r="AN417" i="13"/>
  <c r="AM417" i="13"/>
  <c r="AQ416" i="13"/>
  <c r="AP416" i="13"/>
  <c r="AO416" i="13"/>
  <c r="AN416" i="13"/>
  <c r="AM416" i="13"/>
  <c r="AQ415" i="13"/>
  <c r="AP415" i="13"/>
  <c r="AO415" i="13"/>
  <c r="AN415" i="13"/>
  <c r="AM415" i="13"/>
  <c r="AQ414" i="13"/>
  <c r="AP414" i="13"/>
  <c r="AO414" i="13"/>
  <c r="AN414" i="13"/>
  <c r="AM414" i="13"/>
  <c r="AQ413" i="13"/>
  <c r="AP413" i="13"/>
  <c r="AO413" i="13"/>
  <c r="AN413" i="13"/>
  <c r="AM413" i="13"/>
  <c r="AQ412" i="13"/>
  <c r="AP412" i="13"/>
  <c r="AO412" i="13"/>
  <c r="AN412" i="13"/>
  <c r="AM412" i="13"/>
  <c r="AQ411" i="13"/>
  <c r="AP411" i="13"/>
  <c r="AO411" i="13"/>
  <c r="AN411" i="13"/>
  <c r="AM411" i="13"/>
  <c r="AQ410" i="13"/>
  <c r="AP410" i="13"/>
  <c r="AO410" i="13"/>
  <c r="AN410" i="13"/>
  <c r="AM410" i="13"/>
  <c r="AQ409" i="13"/>
  <c r="AP409" i="13"/>
  <c r="AO409" i="13"/>
  <c r="AN409" i="13"/>
  <c r="AM409" i="13"/>
  <c r="AQ408" i="13"/>
  <c r="AP408" i="13"/>
  <c r="AO408" i="13"/>
  <c r="AN408" i="13"/>
  <c r="AM408" i="13"/>
  <c r="AQ407" i="13"/>
  <c r="AP407" i="13"/>
  <c r="AO407" i="13"/>
  <c r="AN407" i="13"/>
  <c r="AM407" i="13"/>
  <c r="AQ406" i="13"/>
  <c r="AP406" i="13"/>
  <c r="AO406" i="13"/>
  <c r="AN406" i="13"/>
  <c r="AM406" i="13"/>
  <c r="AQ405" i="13"/>
  <c r="AP405" i="13"/>
  <c r="AO405" i="13"/>
  <c r="AN405" i="13"/>
  <c r="AM405" i="13"/>
  <c r="AQ404" i="13"/>
  <c r="AP404" i="13"/>
  <c r="AO404" i="13"/>
  <c r="AN404" i="13"/>
  <c r="AM404" i="13"/>
  <c r="AQ403" i="13"/>
  <c r="AP403" i="13"/>
  <c r="AO403" i="13"/>
  <c r="AN403" i="13"/>
  <c r="AM403" i="13"/>
  <c r="AQ402" i="13"/>
  <c r="AP402" i="13"/>
  <c r="AO402" i="13"/>
  <c r="AN402" i="13"/>
  <c r="AM402" i="13"/>
  <c r="AQ401" i="13"/>
  <c r="AP401" i="13"/>
  <c r="AO401" i="13"/>
  <c r="AN401" i="13"/>
  <c r="AM401" i="13"/>
  <c r="AQ400" i="13"/>
  <c r="AP400" i="13"/>
  <c r="AO400" i="13"/>
  <c r="AN400" i="13"/>
  <c r="AM400" i="13"/>
  <c r="AQ399" i="13"/>
  <c r="AP399" i="13"/>
  <c r="AO399" i="13"/>
  <c r="AN399" i="13"/>
  <c r="AM399" i="13"/>
  <c r="AQ398" i="13"/>
  <c r="AP398" i="13"/>
  <c r="AO398" i="13"/>
  <c r="AN398" i="13"/>
  <c r="AM398" i="13"/>
  <c r="AQ397" i="13"/>
  <c r="AP397" i="13"/>
  <c r="AO397" i="13"/>
  <c r="AN397" i="13"/>
  <c r="AM397" i="13"/>
  <c r="AQ396" i="13"/>
  <c r="AP396" i="13"/>
  <c r="AO396" i="13"/>
  <c r="AN396" i="13"/>
  <c r="AM396" i="13"/>
  <c r="AQ395" i="13"/>
  <c r="AP395" i="13"/>
  <c r="AO395" i="13"/>
  <c r="AN395" i="13"/>
  <c r="AM395" i="13"/>
  <c r="AQ394" i="13"/>
  <c r="AP394" i="13"/>
  <c r="AO394" i="13"/>
  <c r="AN394" i="13"/>
  <c r="AM394" i="13"/>
  <c r="AQ393" i="13"/>
  <c r="AP393" i="13"/>
  <c r="AO393" i="13"/>
  <c r="AN393" i="13"/>
  <c r="AM393" i="13"/>
  <c r="AQ392" i="13"/>
  <c r="AP392" i="13"/>
  <c r="AO392" i="13"/>
  <c r="AN392" i="13"/>
  <c r="AM392" i="13"/>
  <c r="AQ391" i="13"/>
  <c r="AP391" i="13"/>
  <c r="AO391" i="13"/>
  <c r="AN391" i="13"/>
  <c r="AM391" i="13"/>
  <c r="AQ390" i="13"/>
  <c r="AP390" i="13"/>
  <c r="AO390" i="13"/>
  <c r="AN390" i="13"/>
  <c r="AM390" i="13"/>
  <c r="AQ389" i="13"/>
  <c r="AP389" i="13"/>
  <c r="AO389" i="13"/>
  <c r="AN389" i="13"/>
  <c r="AM389" i="13"/>
  <c r="AQ388" i="13"/>
  <c r="AP388" i="13"/>
  <c r="AO388" i="13"/>
  <c r="AN388" i="13"/>
  <c r="AM388" i="13"/>
  <c r="AQ387" i="13"/>
  <c r="AP387" i="13"/>
  <c r="AO387" i="13"/>
  <c r="AN387" i="13"/>
  <c r="AM387" i="13"/>
  <c r="AQ386" i="13"/>
  <c r="AP386" i="13"/>
  <c r="AO386" i="13"/>
  <c r="AN386" i="13"/>
  <c r="AM386" i="13"/>
  <c r="AQ385" i="13"/>
  <c r="AP385" i="13"/>
  <c r="AO385" i="13"/>
  <c r="AN385" i="13"/>
  <c r="AM385" i="13"/>
  <c r="AQ384" i="13"/>
  <c r="AP384" i="13"/>
  <c r="AO384" i="13"/>
  <c r="AN384" i="13"/>
  <c r="AM384" i="13"/>
  <c r="AQ383" i="13"/>
  <c r="AP383" i="13"/>
  <c r="AO383" i="13"/>
  <c r="AN383" i="13"/>
  <c r="AM383" i="13"/>
  <c r="AQ382" i="13"/>
  <c r="AP382" i="13"/>
  <c r="AO382" i="13"/>
  <c r="AN382" i="13"/>
  <c r="AM382" i="13"/>
  <c r="AQ381" i="13"/>
  <c r="AP381" i="13"/>
  <c r="AO381" i="13"/>
  <c r="AN381" i="13"/>
  <c r="AM381" i="13"/>
  <c r="AQ380" i="13"/>
  <c r="AP380" i="13"/>
  <c r="AO380" i="13"/>
  <c r="AN380" i="13"/>
  <c r="AM380" i="13"/>
  <c r="AQ379" i="13"/>
  <c r="AP379" i="13"/>
  <c r="AO379" i="13"/>
  <c r="AN379" i="13"/>
  <c r="AM379" i="13"/>
  <c r="AQ378" i="13"/>
  <c r="AP378" i="13"/>
  <c r="AO378" i="13"/>
  <c r="AN378" i="13"/>
  <c r="AM378" i="13"/>
  <c r="AQ377" i="13"/>
  <c r="AP377" i="13"/>
  <c r="AO377" i="13"/>
  <c r="AN377" i="13"/>
  <c r="AM377" i="13"/>
  <c r="AQ376" i="13"/>
  <c r="AP376" i="13"/>
  <c r="AO376" i="13"/>
  <c r="AN376" i="13"/>
  <c r="AM376" i="13"/>
  <c r="AQ375" i="13"/>
  <c r="AP375" i="13"/>
  <c r="AO375" i="13"/>
  <c r="AN375" i="13"/>
  <c r="AM375" i="13"/>
  <c r="AQ374" i="13"/>
  <c r="AP374" i="13"/>
  <c r="AO374" i="13"/>
  <c r="AN374" i="13"/>
  <c r="AM374" i="13"/>
  <c r="AQ373" i="13"/>
  <c r="AP373" i="13"/>
  <c r="AO373" i="13"/>
  <c r="AN373" i="13"/>
  <c r="AM373" i="13"/>
  <c r="AQ372" i="13"/>
  <c r="AP372" i="13"/>
  <c r="AO372" i="13"/>
  <c r="AN372" i="13"/>
  <c r="AM372" i="13"/>
  <c r="AQ371" i="13"/>
  <c r="AP371" i="13"/>
  <c r="AO371" i="13"/>
  <c r="AN371" i="13"/>
  <c r="AM371" i="13"/>
  <c r="AQ370" i="13"/>
  <c r="AP370" i="13"/>
  <c r="AO370" i="13"/>
  <c r="AN370" i="13"/>
  <c r="AM370" i="13"/>
  <c r="AQ369" i="13"/>
  <c r="AP369" i="13"/>
  <c r="AO369" i="13"/>
  <c r="AN369" i="13"/>
  <c r="AM369" i="13"/>
  <c r="AQ368" i="13"/>
  <c r="AP368" i="13"/>
  <c r="AO368" i="13"/>
  <c r="AN368" i="13"/>
  <c r="AM368" i="13"/>
  <c r="AQ367" i="13"/>
  <c r="AP367" i="13"/>
  <c r="AO367" i="13"/>
  <c r="AN367" i="13"/>
  <c r="AM367" i="13"/>
  <c r="AQ366" i="13"/>
  <c r="AP366" i="13"/>
  <c r="AO366" i="13"/>
  <c r="AN366" i="13"/>
  <c r="AM366" i="13"/>
  <c r="AQ365" i="13"/>
  <c r="AP365" i="13"/>
  <c r="AO365" i="13"/>
  <c r="AN365" i="13"/>
  <c r="AM365" i="13"/>
  <c r="AQ364" i="13"/>
  <c r="AP364" i="13"/>
  <c r="AO364" i="13"/>
  <c r="AN364" i="13"/>
  <c r="AM364" i="13"/>
  <c r="AQ363" i="13"/>
  <c r="AP363" i="13"/>
  <c r="AO363" i="13"/>
  <c r="AN363" i="13"/>
  <c r="AM363" i="13"/>
  <c r="AQ362" i="13"/>
  <c r="AP362" i="13"/>
  <c r="AO362" i="13"/>
  <c r="AN362" i="13"/>
  <c r="AM362" i="13"/>
  <c r="AQ361" i="13"/>
  <c r="AP361" i="13"/>
  <c r="AO361" i="13"/>
  <c r="AN361" i="13"/>
  <c r="AM361" i="13"/>
  <c r="AQ360" i="13"/>
  <c r="AP360" i="13"/>
  <c r="AO360" i="13"/>
  <c r="AN360" i="13"/>
  <c r="AM360" i="13"/>
  <c r="AQ359" i="13"/>
  <c r="AP359" i="13"/>
  <c r="AO359" i="13"/>
  <c r="AN359" i="13"/>
  <c r="AM359" i="13"/>
  <c r="AQ358" i="13"/>
  <c r="AP358" i="13"/>
  <c r="AO358" i="13"/>
  <c r="AN358" i="13"/>
  <c r="AM358" i="13"/>
  <c r="AQ357" i="13"/>
  <c r="AP357" i="13"/>
  <c r="AO357" i="13"/>
  <c r="AN357" i="13"/>
  <c r="AM357" i="13"/>
  <c r="AQ356" i="13"/>
  <c r="AP356" i="13"/>
  <c r="AO356" i="13"/>
  <c r="AN356" i="13"/>
  <c r="AM356" i="13"/>
  <c r="AQ355" i="13"/>
  <c r="AP355" i="13"/>
  <c r="AO355" i="13"/>
  <c r="AN355" i="13"/>
  <c r="AM355" i="13"/>
  <c r="AQ354" i="13"/>
  <c r="AP354" i="13"/>
  <c r="AO354" i="13"/>
  <c r="AN354" i="13"/>
  <c r="AM354" i="13"/>
  <c r="AQ353" i="13"/>
  <c r="AP353" i="13"/>
  <c r="AO353" i="13"/>
  <c r="AN353" i="13"/>
  <c r="AM353" i="13"/>
  <c r="AQ352" i="13"/>
  <c r="AP352" i="13"/>
  <c r="AO352" i="13"/>
  <c r="AN352" i="13"/>
  <c r="AM352" i="13"/>
  <c r="AQ351" i="13"/>
  <c r="AP351" i="13"/>
  <c r="AO351" i="13"/>
  <c r="AN351" i="13"/>
  <c r="AM351" i="13"/>
  <c r="AQ350" i="13"/>
  <c r="AP350" i="13"/>
  <c r="AO350" i="13"/>
  <c r="AN350" i="13"/>
  <c r="AM350" i="13"/>
  <c r="AQ349" i="13"/>
  <c r="AP349" i="13"/>
  <c r="AO349" i="13"/>
  <c r="AN349" i="13"/>
  <c r="AM349" i="13"/>
  <c r="AQ348" i="13"/>
  <c r="AP348" i="13"/>
  <c r="AO348" i="13"/>
  <c r="AN348" i="13"/>
  <c r="AM348" i="13"/>
  <c r="AQ347" i="13"/>
  <c r="AP347" i="13"/>
  <c r="AO347" i="13"/>
  <c r="AN347" i="13"/>
  <c r="AM347" i="13"/>
  <c r="AQ346" i="13"/>
  <c r="AP346" i="13"/>
  <c r="AO346" i="13"/>
  <c r="AN346" i="13"/>
  <c r="AM346" i="13"/>
  <c r="AQ345" i="13"/>
  <c r="AP345" i="13"/>
  <c r="AO345" i="13"/>
  <c r="AN345" i="13"/>
  <c r="AM345" i="13"/>
  <c r="AQ344" i="13"/>
  <c r="AP344" i="13"/>
  <c r="AO344" i="13"/>
  <c r="AN344" i="13"/>
  <c r="AM344" i="13"/>
  <c r="AQ343" i="13"/>
  <c r="AP343" i="13"/>
  <c r="AO343" i="13"/>
  <c r="AN343" i="13"/>
  <c r="AM343" i="13"/>
  <c r="AQ342" i="13"/>
  <c r="AP342" i="13"/>
  <c r="AO342" i="13"/>
  <c r="AN342" i="13"/>
  <c r="AM342" i="13"/>
  <c r="AQ341" i="13"/>
  <c r="AP341" i="13"/>
  <c r="AO341" i="13"/>
  <c r="AN341" i="13"/>
  <c r="AM341" i="13"/>
  <c r="AQ340" i="13"/>
  <c r="AP340" i="13"/>
  <c r="AO340" i="13"/>
  <c r="AN340" i="13"/>
  <c r="AM340" i="13"/>
  <c r="AQ339" i="13"/>
  <c r="AP339" i="13"/>
  <c r="AO339" i="13"/>
  <c r="AN339" i="13"/>
  <c r="AM339" i="13"/>
  <c r="AQ338" i="13"/>
  <c r="AP338" i="13"/>
  <c r="AO338" i="13"/>
  <c r="AN338" i="13"/>
  <c r="AM338" i="13"/>
  <c r="AQ337" i="13"/>
  <c r="AP337" i="13"/>
  <c r="AO337" i="13"/>
  <c r="AN337" i="13"/>
  <c r="AM337" i="13"/>
  <c r="AQ336" i="13"/>
  <c r="AP336" i="13"/>
  <c r="AO336" i="13"/>
  <c r="AN336" i="13"/>
  <c r="AM336" i="13"/>
  <c r="AQ335" i="13"/>
  <c r="AP335" i="13"/>
  <c r="AO335" i="13"/>
  <c r="AN335" i="13"/>
  <c r="AM335" i="13"/>
  <c r="AQ334" i="13"/>
  <c r="AP334" i="13"/>
  <c r="AO334" i="13"/>
  <c r="AN334" i="13"/>
  <c r="AM334" i="13"/>
  <c r="AQ333" i="13"/>
  <c r="AP333" i="13"/>
  <c r="AO333" i="13"/>
  <c r="AN333" i="13"/>
  <c r="AM333" i="13"/>
  <c r="AQ332" i="13"/>
  <c r="AP332" i="13"/>
  <c r="AO332" i="13"/>
  <c r="AN332" i="13"/>
  <c r="AM332" i="13"/>
  <c r="AQ331" i="13"/>
  <c r="AP331" i="13"/>
  <c r="AO331" i="13"/>
  <c r="AN331" i="13"/>
  <c r="AM331" i="13"/>
  <c r="AQ330" i="13"/>
  <c r="AP330" i="13"/>
  <c r="AO330" i="13"/>
  <c r="AN330" i="13"/>
  <c r="AM330" i="13"/>
  <c r="AQ329" i="13"/>
  <c r="AP329" i="13"/>
  <c r="AO329" i="13"/>
  <c r="AN329" i="13"/>
  <c r="AM329" i="13"/>
  <c r="AQ328" i="13"/>
  <c r="AP328" i="13"/>
  <c r="AO328" i="13"/>
  <c r="AN328" i="13"/>
  <c r="AM328" i="13"/>
  <c r="AQ327" i="13"/>
  <c r="AP327" i="13"/>
  <c r="AO327" i="13"/>
  <c r="AN327" i="13"/>
  <c r="AM327" i="13"/>
  <c r="AQ326" i="13"/>
  <c r="AP326" i="13"/>
  <c r="AO326" i="13"/>
  <c r="AN326" i="13"/>
  <c r="AM326" i="13"/>
  <c r="AQ325" i="13"/>
  <c r="AP325" i="13"/>
  <c r="AO325" i="13"/>
  <c r="AN325" i="13"/>
  <c r="AM325" i="13"/>
  <c r="AQ324" i="13"/>
  <c r="AP324" i="13"/>
  <c r="AO324" i="13"/>
  <c r="AN324" i="13"/>
  <c r="AM324" i="13"/>
  <c r="AQ323" i="13"/>
  <c r="AP323" i="13"/>
  <c r="AO323" i="13"/>
  <c r="AN323" i="13"/>
  <c r="AM323" i="13"/>
  <c r="AQ322" i="13"/>
  <c r="AP322" i="13"/>
  <c r="AO322" i="13"/>
  <c r="AN322" i="13"/>
  <c r="AM322" i="13"/>
  <c r="AQ321" i="13"/>
  <c r="AP321" i="13"/>
  <c r="AO321" i="13"/>
  <c r="AN321" i="13"/>
  <c r="AM321" i="13"/>
  <c r="AQ320" i="13"/>
  <c r="AP320" i="13"/>
  <c r="AO320" i="13"/>
  <c r="AN320" i="13"/>
  <c r="AM320" i="13"/>
  <c r="AQ319" i="13"/>
  <c r="AP319" i="13"/>
  <c r="AO319" i="13"/>
  <c r="AN319" i="13"/>
  <c r="AM319" i="13"/>
  <c r="AQ318" i="13"/>
  <c r="AP318" i="13"/>
  <c r="AO318" i="13"/>
  <c r="AN318" i="13"/>
  <c r="AM318" i="13"/>
  <c r="AQ317" i="13"/>
  <c r="AP317" i="13"/>
  <c r="AO317" i="13"/>
  <c r="AN317" i="13"/>
  <c r="AM317" i="13"/>
  <c r="AQ316" i="13"/>
  <c r="AP316" i="13"/>
  <c r="AO316" i="13"/>
  <c r="AN316" i="13"/>
  <c r="AM316" i="13"/>
  <c r="AQ315" i="13"/>
  <c r="AP315" i="13"/>
  <c r="AO315" i="13"/>
  <c r="AN315" i="13"/>
  <c r="AM315" i="13"/>
  <c r="AQ314" i="13"/>
  <c r="AP314" i="13"/>
  <c r="AO314" i="13"/>
  <c r="AN314" i="13"/>
  <c r="AM314" i="13"/>
  <c r="AQ313" i="13"/>
  <c r="AP313" i="13"/>
  <c r="AO313" i="13"/>
  <c r="AN313" i="13"/>
  <c r="AM313" i="13"/>
  <c r="AQ312" i="13"/>
  <c r="AP312" i="13"/>
  <c r="AO312" i="13"/>
  <c r="AN312" i="13"/>
  <c r="AM312" i="13"/>
  <c r="AQ311" i="13"/>
  <c r="AP311" i="13"/>
  <c r="AO311" i="13"/>
  <c r="AN311" i="13"/>
  <c r="AM311" i="13"/>
  <c r="AQ310" i="13"/>
  <c r="AP310" i="13"/>
  <c r="AO310" i="13"/>
  <c r="AN310" i="13"/>
  <c r="AM310" i="13"/>
  <c r="AQ309" i="13"/>
  <c r="AP309" i="13"/>
  <c r="AO309" i="13"/>
  <c r="AN309" i="13"/>
  <c r="AM309" i="13"/>
  <c r="AQ308" i="13"/>
  <c r="AP308" i="13"/>
  <c r="AO308" i="13"/>
  <c r="AN308" i="13"/>
  <c r="AM308" i="13"/>
  <c r="AQ307" i="13"/>
  <c r="AP307" i="13"/>
  <c r="AO307" i="13"/>
  <c r="AN307" i="13"/>
  <c r="AM307" i="13"/>
  <c r="AQ306" i="13"/>
  <c r="AP306" i="13"/>
  <c r="AO306" i="13"/>
  <c r="AN306" i="13"/>
  <c r="AM306" i="13"/>
  <c r="AQ305" i="13"/>
  <c r="AP305" i="13"/>
  <c r="AO305" i="13"/>
  <c r="AN305" i="13"/>
  <c r="AM305" i="13"/>
  <c r="AQ304" i="13"/>
  <c r="AP304" i="13"/>
  <c r="AO304" i="13"/>
  <c r="AN304" i="13"/>
  <c r="AM304" i="13"/>
  <c r="AQ303" i="13"/>
  <c r="AP303" i="13"/>
  <c r="AO303" i="13"/>
  <c r="AN303" i="13"/>
  <c r="AM303" i="13"/>
  <c r="AQ302" i="13"/>
  <c r="AP302" i="13"/>
  <c r="AO302" i="13"/>
  <c r="AN302" i="13"/>
  <c r="AM302" i="13"/>
  <c r="AQ301" i="13"/>
  <c r="AP301" i="13"/>
  <c r="AO301" i="13"/>
  <c r="AN301" i="13"/>
  <c r="AM301" i="13"/>
  <c r="AQ300" i="13"/>
  <c r="AP300" i="13"/>
  <c r="AO300" i="13"/>
  <c r="AN300" i="13"/>
  <c r="AM300" i="13"/>
  <c r="AQ299" i="13"/>
  <c r="AP299" i="13"/>
  <c r="AO299" i="13"/>
  <c r="AN299" i="13"/>
  <c r="AM299" i="13"/>
  <c r="AQ298" i="13"/>
  <c r="AP298" i="13"/>
  <c r="AO298" i="13"/>
  <c r="AN298" i="13"/>
  <c r="AM298" i="13"/>
  <c r="AQ297" i="13"/>
  <c r="AP297" i="13"/>
  <c r="AO297" i="13"/>
  <c r="AN297" i="13"/>
  <c r="AM297" i="13"/>
  <c r="AQ296" i="13"/>
  <c r="AP296" i="13"/>
  <c r="AO296" i="13"/>
  <c r="AN296" i="13"/>
  <c r="AM296" i="13"/>
  <c r="AQ295" i="13"/>
  <c r="AP295" i="13"/>
  <c r="AO295" i="13"/>
  <c r="AN295" i="13"/>
  <c r="AM295" i="13"/>
  <c r="AQ294" i="13"/>
  <c r="AP294" i="13"/>
  <c r="AO294" i="13"/>
  <c r="AN294" i="13"/>
  <c r="AM294" i="13"/>
  <c r="AQ293" i="13"/>
  <c r="AP293" i="13"/>
  <c r="AO293" i="13"/>
  <c r="AN293" i="13"/>
  <c r="AM293" i="13"/>
  <c r="AQ292" i="13"/>
  <c r="AP292" i="13"/>
  <c r="AO292" i="13"/>
  <c r="AN292" i="13"/>
  <c r="AM292" i="13"/>
  <c r="AQ291" i="13"/>
  <c r="AP291" i="13"/>
  <c r="AO291" i="13"/>
  <c r="AN291" i="13"/>
  <c r="AM291" i="13"/>
  <c r="AQ290" i="13"/>
  <c r="AP290" i="13"/>
  <c r="AO290" i="13"/>
  <c r="AN290" i="13"/>
  <c r="AM290" i="13"/>
  <c r="AQ289" i="13"/>
  <c r="AP289" i="13"/>
  <c r="AO289" i="13"/>
  <c r="AN289" i="13"/>
  <c r="AM289" i="13"/>
  <c r="AQ288" i="13"/>
  <c r="AP288" i="13"/>
  <c r="AO288" i="13"/>
  <c r="AN288" i="13"/>
  <c r="AM288" i="13"/>
  <c r="AQ287" i="13"/>
  <c r="AP287" i="13"/>
  <c r="AO287" i="13"/>
  <c r="AN287" i="13"/>
  <c r="AM287" i="13"/>
  <c r="AQ286" i="13"/>
  <c r="AP286" i="13"/>
  <c r="AO286" i="13"/>
  <c r="AN286" i="13"/>
  <c r="AM286" i="13"/>
  <c r="AQ285" i="13"/>
  <c r="AP285" i="13"/>
  <c r="AO285" i="13"/>
  <c r="AN285" i="13"/>
  <c r="AM285" i="13"/>
  <c r="AQ284" i="13"/>
  <c r="AP284" i="13"/>
  <c r="AO284" i="13"/>
  <c r="AN284" i="13"/>
  <c r="AM284" i="13"/>
  <c r="AQ283" i="13"/>
  <c r="AP283" i="13"/>
  <c r="AO283" i="13"/>
  <c r="AN283" i="13"/>
  <c r="AM283" i="13"/>
  <c r="AQ282" i="13"/>
  <c r="AP282" i="13"/>
  <c r="AO282" i="13"/>
  <c r="AN282" i="13"/>
  <c r="AM282" i="13"/>
  <c r="AQ281" i="13"/>
  <c r="AP281" i="13"/>
  <c r="AO281" i="13"/>
  <c r="AN281" i="13"/>
  <c r="AM281" i="13"/>
  <c r="AQ280" i="13"/>
  <c r="AP280" i="13"/>
  <c r="AO280" i="13"/>
  <c r="AN280" i="13"/>
  <c r="AM280" i="13"/>
  <c r="AQ279" i="13"/>
  <c r="AP279" i="13"/>
  <c r="AO279" i="13"/>
  <c r="AN279" i="13"/>
  <c r="AM279" i="13"/>
  <c r="AQ278" i="13"/>
  <c r="AP278" i="13"/>
  <c r="AO278" i="13"/>
  <c r="AN278" i="13"/>
  <c r="AM278" i="13"/>
  <c r="AQ277" i="13"/>
  <c r="AP277" i="13"/>
  <c r="AO277" i="13"/>
  <c r="AN277" i="13"/>
  <c r="AM277" i="13"/>
  <c r="AQ276" i="13"/>
  <c r="AP276" i="13"/>
  <c r="AO276" i="13"/>
  <c r="AN276" i="13"/>
  <c r="AM276" i="13"/>
  <c r="AQ275" i="13"/>
  <c r="AP275" i="13"/>
  <c r="AO275" i="13"/>
  <c r="AN275" i="13"/>
  <c r="AM275" i="13"/>
  <c r="AQ274" i="13"/>
  <c r="AP274" i="13"/>
  <c r="AO274" i="13"/>
  <c r="AN274" i="13"/>
  <c r="AM274" i="13"/>
  <c r="AQ273" i="13"/>
  <c r="AP273" i="13"/>
  <c r="AO273" i="13"/>
  <c r="AN273" i="13"/>
  <c r="AM273" i="13"/>
  <c r="AQ272" i="13"/>
  <c r="AP272" i="13"/>
  <c r="AO272" i="13"/>
  <c r="AN272" i="13"/>
  <c r="AM272" i="13"/>
  <c r="AQ271" i="13"/>
  <c r="AP271" i="13"/>
  <c r="AO271" i="13"/>
  <c r="AN271" i="13"/>
  <c r="AM271" i="13"/>
  <c r="AQ270" i="13"/>
  <c r="AP270" i="13"/>
  <c r="AO270" i="13"/>
  <c r="AN270" i="13"/>
  <c r="AM270" i="13"/>
  <c r="AQ269" i="13"/>
  <c r="AP269" i="13"/>
  <c r="AO269" i="13"/>
  <c r="AN269" i="13"/>
  <c r="AM269" i="13"/>
  <c r="AQ268" i="13"/>
  <c r="AP268" i="13"/>
  <c r="AO268" i="13"/>
  <c r="AN268" i="13"/>
  <c r="AM268" i="13"/>
  <c r="AQ267" i="13"/>
  <c r="AP267" i="13"/>
  <c r="AO267" i="13"/>
  <c r="AN267" i="13"/>
  <c r="AM267" i="13"/>
  <c r="AQ266" i="13"/>
  <c r="AP266" i="13"/>
  <c r="AO266" i="13"/>
  <c r="AN266" i="13"/>
  <c r="AM266" i="13"/>
  <c r="AQ265" i="13"/>
  <c r="AP265" i="13"/>
  <c r="AO265" i="13"/>
  <c r="AN265" i="13"/>
  <c r="AM265" i="13"/>
  <c r="AQ264" i="13"/>
  <c r="AP264" i="13"/>
  <c r="AO264" i="13"/>
  <c r="AN264" i="13"/>
  <c r="AM264" i="13"/>
  <c r="AQ263" i="13"/>
  <c r="AP263" i="13"/>
  <c r="AO263" i="13"/>
  <c r="AN263" i="13"/>
  <c r="AM263" i="13"/>
  <c r="AQ262" i="13"/>
  <c r="AP262" i="13"/>
  <c r="AO262" i="13"/>
  <c r="AN262" i="13"/>
  <c r="AM262" i="13"/>
  <c r="AQ261" i="13"/>
  <c r="AP261" i="13"/>
  <c r="AO261" i="13"/>
  <c r="AN261" i="13"/>
  <c r="AM261" i="13"/>
  <c r="AQ260" i="13"/>
  <c r="AP260" i="13"/>
  <c r="AO260" i="13"/>
  <c r="AN260" i="13"/>
  <c r="AM260" i="13"/>
  <c r="AQ259" i="13"/>
  <c r="AP259" i="13"/>
  <c r="AO259" i="13"/>
  <c r="AN259" i="13"/>
  <c r="AM259" i="13"/>
  <c r="AQ258" i="13"/>
  <c r="AP258" i="13"/>
  <c r="AO258" i="13"/>
  <c r="AN258" i="13"/>
  <c r="AM258" i="13"/>
  <c r="AQ257" i="13"/>
  <c r="AP257" i="13"/>
  <c r="AO257" i="13"/>
  <c r="AN257" i="13"/>
  <c r="AM257" i="13"/>
  <c r="AQ256" i="13"/>
  <c r="AP256" i="13"/>
  <c r="AO256" i="13"/>
  <c r="AN256" i="13"/>
  <c r="AM256" i="13"/>
  <c r="AQ255" i="13"/>
  <c r="AP255" i="13"/>
  <c r="AO255" i="13"/>
  <c r="AN255" i="13"/>
  <c r="AM255" i="13"/>
  <c r="AQ254" i="13"/>
  <c r="AP254" i="13"/>
  <c r="AO254" i="13"/>
  <c r="AN254" i="13"/>
  <c r="AM254" i="13"/>
  <c r="AQ253" i="13"/>
  <c r="AP253" i="13"/>
  <c r="AO253" i="13"/>
  <c r="AN253" i="13"/>
  <c r="AM253" i="13"/>
  <c r="AQ252" i="13"/>
  <c r="AP252" i="13"/>
  <c r="AO252" i="13"/>
  <c r="AN252" i="13"/>
  <c r="AM252" i="13"/>
  <c r="AQ251" i="13"/>
  <c r="AP251" i="13"/>
  <c r="AO251" i="13"/>
  <c r="AN251" i="13"/>
  <c r="AM251" i="13"/>
  <c r="AQ250" i="13"/>
  <c r="AP250" i="13"/>
  <c r="AO250" i="13"/>
  <c r="AN250" i="13"/>
  <c r="AM250" i="13"/>
  <c r="AQ249" i="13"/>
  <c r="AP249" i="13"/>
  <c r="AO249" i="13"/>
  <c r="AN249" i="13"/>
  <c r="AM249" i="13"/>
  <c r="AQ248" i="13"/>
  <c r="AP248" i="13"/>
  <c r="AO248" i="13"/>
  <c r="AN248" i="13"/>
  <c r="AM248" i="13"/>
  <c r="AQ247" i="13"/>
  <c r="AP247" i="13"/>
  <c r="AO247" i="13"/>
  <c r="AN247" i="13"/>
  <c r="AM247" i="13"/>
  <c r="AQ246" i="13"/>
  <c r="AP246" i="13"/>
  <c r="AO246" i="13"/>
  <c r="AN246" i="13"/>
  <c r="AM246" i="13"/>
  <c r="AQ245" i="13"/>
  <c r="AP245" i="13"/>
  <c r="AO245" i="13"/>
  <c r="AN245" i="13"/>
  <c r="AM245" i="13"/>
  <c r="AQ244" i="13"/>
  <c r="AP244" i="13"/>
  <c r="AO244" i="13"/>
  <c r="AN244" i="13"/>
  <c r="AM244" i="13"/>
  <c r="AQ243" i="13"/>
  <c r="AP243" i="13"/>
  <c r="AO243" i="13"/>
  <c r="AN243" i="13"/>
  <c r="AM243" i="13"/>
  <c r="AQ242" i="13"/>
  <c r="AP242" i="13"/>
  <c r="AO242" i="13"/>
  <c r="AN242" i="13"/>
  <c r="AM242" i="13"/>
  <c r="AQ241" i="13"/>
  <c r="AP241" i="13"/>
  <c r="AO241" i="13"/>
  <c r="AN241" i="13"/>
  <c r="AM241" i="13"/>
  <c r="AQ240" i="13"/>
  <c r="AP240" i="13"/>
  <c r="AO240" i="13"/>
  <c r="AN240" i="13"/>
  <c r="AM240" i="13"/>
  <c r="AQ239" i="13"/>
  <c r="AP239" i="13"/>
  <c r="AO239" i="13"/>
  <c r="AN239" i="13"/>
  <c r="AM239" i="13"/>
  <c r="AQ238" i="13"/>
  <c r="AP238" i="13"/>
  <c r="AO238" i="13"/>
  <c r="AN238" i="13"/>
  <c r="AM238" i="13"/>
  <c r="AQ237" i="13"/>
  <c r="AP237" i="13"/>
  <c r="AO237" i="13"/>
  <c r="AN237" i="13"/>
  <c r="AM237" i="13"/>
  <c r="AQ236" i="13"/>
  <c r="AP236" i="13"/>
  <c r="AO236" i="13"/>
  <c r="AN236" i="13"/>
  <c r="AM236" i="13"/>
  <c r="AQ235" i="13"/>
  <c r="AP235" i="13"/>
  <c r="AO235" i="13"/>
  <c r="AN235" i="13"/>
  <c r="AM235" i="13"/>
  <c r="AQ234" i="13"/>
  <c r="AP234" i="13"/>
  <c r="AO234" i="13"/>
  <c r="AN234" i="13"/>
  <c r="AM234" i="13"/>
  <c r="AQ233" i="13"/>
  <c r="AP233" i="13"/>
  <c r="AO233" i="13"/>
  <c r="AN233" i="13"/>
  <c r="AM233" i="13"/>
  <c r="AQ232" i="13"/>
  <c r="AP232" i="13"/>
  <c r="AO232" i="13"/>
  <c r="AN232" i="13"/>
  <c r="AM232" i="13"/>
  <c r="AQ231" i="13"/>
  <c r="AP231" i="13"/>
  <c r="AO231" i="13"/>
  <c r="AN231" i="13"/>
  <c r="AM231" i="13"/>
  <c r="AQ230" i="13"/>
  <c r="AP230" i="13"/>
  <c r="AO230" i="13"/>
  <c r="AN230" i="13"/>
  <c r="AM230" i="13"/>
  <c r="AQ229" i="13"/>
  <c r="AP229" i="13"/>
  <c r="AO229" i="13"/>
  <c r="AN229" i="13"/>
  <c r="AM229" i="13"/>
  <c r="AQ228" i="13"/>
  <c r="AP228" i="13"/>
  <c r="AO228" i="13"/>
  <c r="AN228" i="13"/>
  <c r="AM228" i="13"/>
  <c r="AQ227" i="13"/>
  <c r="AP227" i="13"/>
  <c r="AO227" i="13"/>
  <c r="AN227" i="13"/>
  <c r="AM227" i="13"/>
  <c r="AQ226" i="13"/>
  <c r="AP226" i="13"/>
  <c r="AO226" i="13"/>
  <c r="AN226" i="13"/>
  <c r="AM226" i="13"/>
  <c r="AQ225" i="13"/>
  <c r="AP225" i="13"/>
  <c r="AO225" i="13"/>
  <c r="AN225" i="13"/>
  <c r="AM225" i="13"/>
  <c r="AQ224" i="13"/>
  <c r="AP224" i="13"/>
  <c r="AO224" i="13"/>
  <c r="AN224" i="13"/>
  <c r="AM224" i="13"/>
  <c r="AQ223" i="13"/>
  <c r="AP223" i="13"/>
  <c r="AO223" i="13"/>
  <c r="AN223" i="13"/>
  <c r="AM223" i="13"/>
  <c r="AQ222" i="13"/>
  <c r="AP222" i="13"/>
  <c r="AO222" i="13"/>
  <c r="AN222" i="13"/>
  <c r="AM222" i="13"/>
  <c r="AQ221" i="13"/>
  <c r="AP221" i="13"/>
  <c r="AO221" i="13"/>
  <c r="AN221" i="13"/>
  <c r="AM221" i="13"/>
  <c r="AQ220" i="13"/>
  <c r="AP220" i="13"/>
  <c r="AO220" i="13"/>
  <c r="AN220" i="13"/>
  <c r="AM220" i="13"/>
  <c r="AQ219" i="13"/>
  <c r="AP219" i="13"/>
  <c r="AO219" i="13"/>
  <c r="AN219" i="13"/>
  <c r="AM219" i="13"/>
  <c r="AQ218" i="13"/>
  <c r="AP218" i="13"/>
  <c r="AO218" i="13"/>
  <c r="AN218" i="13"/>
  <c r="AM218" i="13"/>
  <c r="AQ217" i="13"/>
  <c r="AP217" i="13"/>
  <c r="AO217" i="13"/>
  <c r="AN217" i="13"/>
  <c r="AM217" i="13"/>
  <c r="AQ216" i="13"/>
  <c r="AP216" i="13"/>
  <c r="AO216" i="13"/>
  <c r="AN216" i="13"/>
  <c r="AM216" i="13"/>
  <c r="AQ215" i="13"/>
  <c r="AP215" i="13"/>
  <c r="AO215" i="13"/>
  <c r="AN215" i="13"/>
  <c r="AM215" i="13"/>
  <c r="AQ214" i="13"/>
  <c r="AP214" i="13"/>
  <c r="AO214" i="13"/>
  <c r="AN214" i="13"/>
  <c r="AM214" i="13"/>
  <c r="AQ213" i="13"/>
  <c r="AP213" i="13"/>
  <c r="AO213" i="13"/>
  <c r="AN213" i="13"/>
  <c r="AM213" i="13"/>
  <c r="AQ212" i="13"/>
  <c r="AP212" i="13"/>
  <c r="AO212" i="13"/>
  <c r="AN212" i="13"/>
  <c r="AM212" i="13"/>
  <c r="AQ211" i="13"/>
  <c r="AP211" i="13"/>
  <c r="AO211" i="13"/>
  <c r="AN211" i="13"/>
  <c r="AM211" i="13"/>
  <c r="AQ210" i="13"/>
  <c r="AP210" i="13"/>
  <c r="AO210" i="13"/>
  <c r="AN210" i="13"/>
  <c r="AM210" i="13"/>
  <c r="AQ209" i="13"/>
  <c r="AP209" i="13"/>
  <c r="AO209" i="13"/>
  <c r="AN209" i="13"/>
  <c r="AM209" i="13"/>
  <c r="AQ208" i="13"/>
  <c r="AP208" i="13"/>
  <c r="AO208" i="13"/>
  <c r="AN208" i="13"/>
  <c r="AM208" i="13"/>
  <c r="AQ207" i="13"/>
  <c r="AP207" i="13"/>
  <c r="AO207" i="13"/>
  <c r="AN207" i="13"/>
  <c r="AM207" i="13"/>
  <c r="AQ206" i="13"/>
  <c r="AP206" i="13"/>
  <c r="AO206" i="13"/>
  <c r="AN206" i="13"/>
  <c r="AM206" i="13"/>
  <c r="AQ205" i="13"/>
  <c r="AP205" i="13"/>
  <c r="AO205" i="13"/>
  <c r="AN205" i="13"/>
  <c r="AM205" i="13"/>
  <c r="AQ204" i="13"/>
  <c r="AP204" i="13"/>
  <c r="AO204" i="13"/>
  <c r="AN204" i="13"/>
  <c r="AM204" i="13"/>
  <c r="AQ203" i="13"/>
  <c r="AP203" i="13"/>
  <c r="AO203" i="13"/>
  <c r="AN203" i="13"/>
  <c r="AM203" i="13"/>
  <c r="AQ202" i="13"/>
  <c r="AP202" i="13"/>
  <c r="AO202" i="13"/>
  <c r="AN202" i="13"/>
  <c r="AM202" i="13"/>
  <c r="AQ201" i="13"/>
  <c r="AP201" i="13"/>
  <c r="AO201" i="13"/>
  <c r="AN201" i="13"/>
  <c r="AM201" i="13"/>
  <c r="AQ200" i="13"/>
  <c r="AP200" i="13"/>
  <c r="AO200" i="13"/>
  <c r="AN200" i="13"/>
  <c r="AM200" i="13"/>
  <c r="AQ199" i="13"/>
  <c r="AP199" i="13"/>
  <c r="AO199" i="13"/>
  <c r="AN199" i="13"/>
  <c r="AM199" i="13"/>
  <c r="AQ198" i="13"/>
  <c r="AP198" i="13"/>
  <c r="AO198" i="13"/>
  <c r="AN198" i="13"/>
  <c r="AM198" i="13"/>
  <c r="AQ197" i="13"/>
  <c r="AP197" i="13"/>
  <c r="AO197" i="13"/>
  <c r="AN197" i="13"/>
  <c r="AM197" i="13"/>
  <c r="AQ196" i="13"/>
  <c r="AP196" i="13"/>
  <c r="AO196" i="13"/>
  <c r="AN196" i="13"/>
  <c r="AM196" i="13"/>
  <c r="AQ195" i="13"/>
  <c r="AP195" i="13"/>
  <c r="AO195" i="13"/>
  <c r="AN195" i="13"/>
  <c r="AM195" i="13"/>
  <c r="AQ194" i="13"/>
  <c r="AP194" i="13"/>
  <c r="AO194" i="13"/>
  <c r="AN194" i="13"/>
  <c r="AM194" i="13"/>
  <c r="AQ193" i="13"/>
  <c r="AP193" i="13"/>
  <c r="AO193" i="13"/>
  <c r="AN193" i="13"/>
  <c r="AM193" i="13"/>
  <c r="AQ192" i="13"/>
  <c r="AP192" i="13"/>
  <c r="AO192" i="13"/>
  <c r="AN192" i="13"/>
  <c r="AM192" i="13"/>
  <c r="AQ191" i="13"/>
  <c r="AP191" i="13"/>
  <c r="AO191" i="13"/>
  <c r="AN191" i="13"/>
  <c r="AM191" i="13"/>
  <c r="AQ190" i="13"/>
  <c r="AP190" i="13"/>
  <c r="AO190" i="13"/>
  <c r="AN190" i="13"/>
  <c r="AM190" i="13"/>
  <c r="AQ189" i="13"/>
  <c r="AP189" i="13"/>
  <c r="AO189" i="13"/>
  <c r="AN189" i="13"/>
  <c r="AM189" i="13"/>
  <c r="AQ188" i="13"/>
  <c r="AP188" i="13"/>
  <c r="AO188" i="13"/>
  <c r="AN188" i="13"/>
  <c r="AM188" i="13"/>
  <c r="AQ187" i="13"/>
  <c r="AP187" i="13"/>
  <c r="AO187" i="13"/>
  <c r="AN187" i="13"/>
  <c r="AM187" i="13"/>
  <c r="AQ186" i="13"/>
  <c r="AP186" i="13"/>
  <c r="AO186" i="13"/>
  <c r="AN186" i="13"/>
  <c r="AM186" i="13"/>
  <c r="AQ185" i="13"/>
  <c r="AP185" i="13"/>
  <c r="AO185" i="13"/>
  <c r="AN185" i="13"/>
  <c r="AM185" i="13"/>
  <c r="AQ184" i="13"/>
  <c r="AP184" i="13"/>
  <c r="AO184" i="13"/>
  <c r="AN184" i="13"/>
  <c r="AM184" i="13"/>
  <c r="AQ183" i="13"/>
  <c r="AP183" i="13"/>
  <c r="AO183" i="13"/>
  <c r="AN183" i="13"/>
  <c r="AM183" i="13"/>
  <c r="AQ182" i="13"/>
  <c r="AP182" i="13"/>
  <c r="AO182" i="13"/>
  <c r="AN182" i="13"/>
  <c r="AM182" i="13"/>
  <c r="AQ181" i="13"/>
  <c r="AP181" i="13"/>
  <c r="AO181" i="13"/>
  <c r="AN181" i="13"/>
  <c r="AM181" i="13"/>
  <c r="AQ180" i="13"/>
  <c r="AP180" i="13"/>
  <c r="AO180" i="13"/>
  <c r="AN180" i="13"/>
  <c r="AM180" i="13"/>
  <c r="AQ179" i="13"/>
  <c r="AP179" i="13"/>
  <c r="AO179" i="13"/>
  <c r="AN179" i="13"/>
  <c r="AM179" i="13"/>
  <c r="AQ178" i="13"/>
  <c r="AP178" i="13"/>
  <c r="AO178" i="13"/>
  <c r="AN178" i="13"/>
  <c r="AM178" i="13"/>
  <c r="AQ177" i="13"/>
  <c r="AP177" i="13"/>
  <c r="AO177" i="13"/>
  <c r="AN177" i="13"/>
  <c r="AM177" i="13"/>
  <c r="AQ176" i="13"/>
  <c r="AP176" i="13"/>
  <c r="AO176" i="13"/>
  <c r="AN176" i="13"/>
  <c r="AM176" i="13"/>
  <c r="AQ175" i="13"/>
  <c r="AP175" i="13"/>
  <c r="AO175" i="13"/>
  <c r="AN175" i="13"/>
  <c r="AM175" i="13"/>
  <c r="AQ174" i="13"/>
  <c r="AP174" i="13"/>
  <c r="AO174" i="13"/>
  <c r="AN174" i="13"/>
  <c r="AM174" i="13"/>
  <c r="AQ173" i="13"/>
  <c r="AP173" i="13"/>
  <c r="AO173" i="13"/>
  <c r="AN173" i="13"/>
  <c r="AM173" i="13"/>
  <c r="AQ172" i="13"/>
  <c r="AP172" i="13"/>
  <c r="AO172" i="13"/>
  <c r="AN172" i="13"/>
  <c r="AM172" i="13"/>
  <c r="AQ171" i="13"/>
  <c r="AP171" i="13"/>
  <c r="AO171" i="13"/>
  <c r="AN171" i="13"/>
  <c r="AM171" i="13"/>
  <c r="AQ170" i="13"/>
  <c r="AP170" i="13"/>
  <c r="AO170" i="13"/>
  <c r="AN170" i="13"/>
  <c r="AM170" i="13"/>
  <c r="AQ169" i="13"/>
  <c r="AP169" i="13"/>
  <c r="AO169" i="13"/>
  <c r="AN169" i="13"/>
  <c r="AM169" i="13"/>
  <c r="AQ168" i="13"/>
  <c r="AP168" i="13"/>
  <c r="AO168" i="13"/>
  <c r="AN168" i="13"/>
  <c r="AM168" i="13"/>
  <c r="AQ167" i="13"/>
  <c r="AP167" i="13"/>
  <c r="AO167" i="13"/>
  <c r="AN167" i="13"/>
  <c r="AM167" i="13"/>
  <c r="AQ166" i="13"/>
  <c r="AP166" i="13"/>
  <c r="AO166" i="13"/>
  <c r="AN166" i="13"/>
  <c r="AM166" i="13"/>
  <c r="AQ165" i="13"/>
  <c r="AP165" i="13"/>
  <c r="AO165" i="13"/>
  <c r="AN165" i="13"/>
  <c r="AM165" i="13"/>
  <c r="AQ164" i="13"/>
  <c r="AP164" i="13"/>
  <c r="AO164" i="13"/>
  <c r="AN164" i="13"/>
  <c r="AM164" i="13"/>
  <c r="AQ163" i="13"/>
  <c r="AP163" i="13"/>
  <c r="AO163" i="13"/>
  <c r="AN163" i="13"/>
  <c r="AM163" i="13"/>
  <c r="AQ162" i="13"/>
  <c r="AP162" i="13"/>
  <c r="AO162" i="13"/>
  <c r="AN162" i="13"/>
  <c r="AM162" i="13"/>
  <c r="AQ161" i="13"/>
  <c r="AP161" i="13"/>
  <c r="AO161" i="13"/>
  <c r="AN161" i="13"/>
  <c r="AM161" i="13"/>
  <c r="AQ160" i="13"/>
  <c r="AP160" i="13"/>
  <c r="AO160" i="13"/>
  <c r="AN160" i="13"/>
  <c r="AM160" i="13"/>
  <c r="AQ159" i="13"/>
  <c r="AP159" i="13"/>
  <c r="AO159" i="13"/>
  <c r="AN159" i="13"/>
  <c r="AM159" i="13"/>
  <c r="AQ158" i="13"/>
  <c r="AP158" i="13"/>
  <c r="AO158" i="13"/>
  <c r="AN158" i="13"/>
  <c r="AM158" i="13"/>
  <c r="AQ157" i="13"/>
  <c r="AP157" i="13"/>
  <c r="AO157" i="13"/>
  <c r="AN157" i="13"/>
  <c r="AM157" i="13"/>
  <c r="AQ156" i="13"/>
  <c r="AP156" i="13"/>
  <c r="AO156" i="13"/>
  <c r="AN156" i="13"/>
  <c r="AM156" i="13"/>
  <c r="AQ155" i="13"/>
  <c r="AP155" i="13"/>
  <c r="AO155" i="13"/>
  <c r="AN155" i="13"/>
  <c r="AM155" i="13"/>
  <c r="AQ154" i="13"/>
  <c r="AP154" i="13"/>
  <c r="AO154" i="13"/>
  <c r="AN154" i="13"/>
  <c r="AM154" i="13"/>
  <c r="AQ153" i="13"/>
  <c r="AP153" i="13"/>
  <c r="AO153" i="13"/>
  <c r="AN153" i="13"/>
  <c r="AM153" i="13"/>
  <c r="AQ152" i="13"/>
  <c r="AP152" i="13"/>
  <c r="AO152" i="13"/>
  <c r="AN152" i="13"/>
  <c r="AM152" i="13"/>
  <c r="AQ151" i="13"/>
  <c r="AP151" i="13"/>
  <c r="AO151" i="13"/>
  <c r="AN151" i="13"/>
  <c r="AM151" i="13"/>
  <c r="AQ150" i="13"/>
  <c r="AP150" i="13"/>
  <c r="AO150" i="13"/>
  <c r="AN150" i="13"/>
  <c r="AM150" i="13"/>
  <c r="AQ149" i="13"/>
  <c r="AP149" i="13"/>
  <c r="AO149" i="13"/>
  <c r="AN149" i="13"/>
  <c r="AM149" i="13"/>
  <c r="AQ148" i="13"/>
  <c r="AP148" i="13"/>
  <c r="AO148" i="13"/>
  <c r="AN148" i="13"/>
  <c r="AM148" i="13"/>
  <c r="AQ147" i="13"/>
  <c r="AP147" i="13"/>
  <c r="AO147" i="13"/>
  <c r="AN147" i="13"/>
  <c r="AM147" i="13"/>
  <c r="AQ146" i="13"/>
  <c r="AP146" i="13"/>
  <c r="AO146" i="13"/>
  <c r="AN146" i="13"/>
  <c r="AM146" i="13"/>
  <c r="AQ145" i="13"/>
  <c r="AP145" i="13"/>
  <c r="AO145" i="13"/>
  <c r="AN145" i="13"/>
  <c r="AM145" i="13"/>
  <c r="AQ144" i="13"/>
  <c r="AP144" i="13"/>
  <c r="AO144" i="13"/>
  <c r="AN144" i="13"/>
  <c r="AM144" i="13"/>
  <c r="AQ143" i="13"/>
  <c r="AP143" i="13"/>
  <c r="AO143" i="13"/>
  <c r="AN143" i="13"/>
  <c r="AM143" i="13"/>
  <c r="AQ142" i="13"/>
  <c r="AP142" i="13"/>
  <c r="AO142" i="13"/>
  <c r="AN142" i="13"/>
  <c r="AM142" i="13"/>
  <c r="AQ141" i="13"/>
  <c r="AP141" i="13"/>
  <c r="AO141" i="13"/>
  <c r="AN141" i="13"/>
  <c r="AM141" i="13"/>
  <c r="AQ140" i="13"/>
  <c r="AP140" i="13"/>
  <c r="AO140" i="13"/>
  <c r="AN140" i="13"/>
  <c r="AM140" i="13"/>
  <c r="AQ139" i="13"/>
  <c r="AP139" i="13"/>
  <c r="AO139" i="13"/>
  <c r="AN139" i="13"/>
  <c r="AM139" i="13"/>
  <c r="AQ138" i="13"/>
  <c r="AP138" i="13"/>
  <c r="AO138" i="13"/>
  <c r="AN138" i="13"/>
  <c r="AM138" i="13"/>
  <c r="AQ137" i="13"/>
  <c r="AP137" i="13"/>
  <c r="AO137" i="13"/>
  <c r="AN137" i="13"/>
  <c r="AM137" i="13"/>
  <c r="AQ136" i="13"/>
  <c r="AP136" i="13"/>
  <c r="AO136" i="13"/>
  <c r="AN136" i="13"/>
  <c r="AM136" i="13"/>
  <c r="AQ135" i="13"/>
  <c r="AP135" i="13"/>
  <c r="AO135" i="13"/>
  <c r="AN135" i="13"/>
  <c r="AM135" i="13"/>
  <c r="AQ134" i="13"/>
  <c r="AP134" i="13"/>
  <c r="AO134" i="13"/>
  <c r="AN134" i="13"/>
  <c r="AM134" i="13"/>
  <c r="AQ133" i="13"/>
  <c r="AP133" i="13"/>
  <c r="AO133" i="13"/>
  <c r="AN133" i="13"/>
  <c r="AM133" i="13"/>
  <c r="AQ132" i="13"/>
  <c r="AP132" i="13"/>
  <c r="AO132" i="13"/>
  <c r="AN132" i="13"/>
  <c r="AM132" i="13"/>
  <c r="AQ131" i="13"/>
  <c r="AP131" i="13"/>
  <c r="AO131" i="13"/>
  <c r="AN131" i="13"/>
  <c r="AM131" i="13"/>
  <c r="AQ130" i="13"/>
  <c r="AP130" i="13"/>
  <c r="AO130" i="13"/>
  <c r="AN130" i="13"/>
  <c r="AM130" i="13"/>
  <c r="AQ129" i="13"/>
  <c r="AP129" i="13"/>
  <c r="AO129" i="13"/>
  <c r="AN129" i="13"/>
  <c r="AM129" i="13"/>
  <c r="AQ128" i="13"/>
  <c r="AP128" i="13"/>
  <c r="AO128" i="13"/>
  <c r="AN128" i="13"/>
  <c r="AM128" i="13"/>
  <c r="AQ127" i="13"/>
  <c r="AP127" i="13"/>
  <c r="AO127" i="13"/>
  <c r="AN127" i="13"/>
  <c r="AM127" i="13"/>
  <c r="AQ126" i="13"/>
  <c r="AP126" i="13"/>
  <c r="AO126" i="13"/>
  <c r="AN126" i="13"/>
  <c r="AM126" i="13"/>
  <c r="AQ125" i="13"/>
  <c r="AP125" i="13"/>
  <c r="AO125" i="13"/>
  <c r="AN125" i="13"/>
  <c r="AM125" i="13"/>
  <c r="AQ124" i="13"/>
  <c r="AP124" i="13"/>
  <c r="AO124" i="13"/>
  <c r="AN124" i="13"/>
  <c r="AM124" i="13"/>
  <c r="AQ123" i="13"/>
  <c r="AP123" i="13"/>
  <c r="AO123" i="13"/>
  <c r="AN123" i="13"/>
  <c r="AM123" i="13"/>
  <c r="AQ122" i="13"/>
  <c r="AP122" i="13"/>
  <c r="AO122" i="13"/>
  <c r="AN122" i="13"/>
  <c r="AM122" i="13"/>
  <c r="AQ121" i="13"/>
  <c r="AP121" i="13"/>
  <c r="AO121" i="13"/>
  <c r="AN121" i="13"/>
  <c r="AM121" i="13"/>
  <c r="AQ120" i="13"/>
  <c r="AP120" i="13"/>
  <c r="AO120" i="13"/>
  <c r="AN120" i="13"/>
  <c r="AM120" i="13"/>
  <c r="AQ119" i="13"/>
  <c r="AP119" i="13"/>
  <c r="AO119" i="13"/>
  <c r="AN119" i="13"/>
  <c r="AM119" i="13"/>
  <c r="AQ118" i="13"/>
  <c r="AP118" i="13"/>
  <c r="AO118" i="13"/>
  <c r="AN118" i="13"/>
  <c r="AM118" i="13"/>
  <c r="AQ117" i="13"/>
  <c r="AP117" i="13"/>
  <c r="AO117" i="13"/>
  <c r="AN117" i="13"/>
  <c r="AM117" i="13"/>
  <c r="AQ116" i="13"/>
  <c r="AP116" i="13"/>
  <c r="AO116" i="13"/>
  <c r="AN116" i="13"/>
  <c r="AM116" i="13"/>
  <c r="AQ115" i="13"/>
  <c r="AP115" i="13"/>
  <c r="AO115" i="13"/>
  <c r="AN115" i="13"/>
  <c r="AM115" i="13"/>
  <c r="AQ114" i="13"/>
  <c r="AP114" i="13"/>
  <c r="AO114" i="13"/>
  <c r="AN114" i="13"/>
  <c r="AM114" i="13"/>
  <c r="AQ113" i="13"/>
  <c r="AP113" i="13"/>
  <c r="AO113" i="13"/>
  <c r="AN113" i="13"/>
  <c r="AM113" i="13"/>
  <c r="AQ112" i="13"/>
  <c r="AP112" i="13"/>
  <c r="AO112" i="13"/>
  <c r="AN112" i="13"/>
  <c r="AM112" i="13"/>
  <c r="AQ111" i="13"/>
  <c r="AP111" i="13"/>
  <c r="AO111" i="13"/>
  <c r="AN111" i="13"/>
  <c r="AM111" i="13"/>
  <c r="AQ110" i="13"/>
  <c r="AP110" i="13"/>
  <c r="AO110" i="13"/>
  <c r="AN110" i="13"/>
  <c r="AM110" i="13"/>
  <c r="AQ109" i="13"/>
  <c r="AP109" i="13"/>
  <c r="AO109" i="13"/>
  <c r="AN109" i="13"/>
  <c r="AM109" i="13"/>
  <c r="AQ108" i="13"/>
  <c r="AP108" i="13"/>
  <c r="AO108" i="13"/>
  <c r="AN108" i="13"/>
  <c r="AM108" i="13"/>
  <c r="AQ107" i="13"/>
  <c r="AP107" i="13"/>
  <c r="AO107" i="13"/>
  <c r="AN107" i="13"/>
  <c r="AM107" i="13"/>
  <c r="AQ106" i="13"/>
  <c r="AP106" i="13"/>
  <c r="AO106" i="13"/>
  <c r="AN106" i="13"/>
  <c r="AM106" i="13"/>
  <c r="AQ105" i="13"/>
  <c r="AP105" i="13"/>
  <c r="AO105" i="13"/>
  <c r="AN105" i="13"/>
  <c r="AM105" i="13"/>
  <c r="AQ104" i="13"/>
  <c r="AP104" i="13"/>
  <c r="AO104" i="13"/>
  <c r="AN104" i="13"/>
  <c r="AM104" i="13"/>
  <c r="AQ103" i="13"/>
  <c r="AP103" i="13"/>
  <c r="AO103" i="13"/>
  <c r="AN103" i="13"/>
  <c r="AM103" i="13"/>
  <c r="AQ102" i="13"/>
  <c r="AP102" i="13"/>
  <c r="AO102" i="13"/>
  <c r="AN102" i="13"/>
  <c r="AM102" i="13"/>
  <c r="AQ101" i="13"/>
  <c r="AP101" i="13"/>
  <c r="AO101" i="13"/>
  <c r="AN101" i="13"/>
  <c r="AM101" i="13"/>
  <c r="AQ100" i="13"/>
  <c r="AP100" i="13"/>
  <c r="AO100" i="13"/>
  <c r="AN100" i="13"/>
  <c r="AM100" i="13"/>
  <c r="AQ99" i="13"/>
  <c r="AP99" i="13"/>
  <c r="AO99" i="13"/>
  <c r="AN99" i="13"/>
  <c r="AM99" i="13"/>
  <c r="AQ98" i="13"/>
  <c r="AP98" i="13"/>
  <c r="AO98" i="13"/>
  <c r="AN98" i="13"/>
  <c r="AM98" i="13"/>
  <c r="AQ97" i="13"/>
  <c r="AP97" i="13"/>
  <c r="AO97" i="13"/>
  <c r="AN97" i="13"/>
  <c r="AM97" i="13"/>
  <c r="AQ96" i="13"/>
  <c r="AP96" i="13"/>
  <c r="AO96" i="13"/>
  <c r="AN96" i="13"/>
  <c r="AM96" i="13"/>
  <c r="AQ95" i="13"/>
  <c r="AP95" i="13"/>
  <c r="AO95" i="13"/>
  <c r="AN95" i="13"/>
  <c r="AM95" i="13"/>
  <c r="AQ94" i="13"/>
  <c r="AP94" i="13"/>
  <c r="AO94" i="13"/>
  <c r="AN94" i="13"/>
  <c r="AM94" i="13"/>
  <c r="AQ93" i="13"/>
  <c r="AP93" i="13"/>
  <c r="AO93" i="13"/>
  <c r="AN93" i="13"/>
  <c r="AM93" i="13"/>
  <c r="AQ92" i="13"/>
  <c r="AP92" i="13"/>
  <c r="AO92" i="13"/>
  <c r="AN92" i="13"/>
  <c r="AM92" i="13"/>
  <c r="AQ91" i="13"/>
  <c r="AP91" i="13"/>
  <c r="AO91" i="13"/>
  <c r="AN91" i="13"/>
  <c r="AM91" i="13"/>
  <c r="AQ90" i="13"/>
  <c r="AP90" i="13"/>
  <c r="AO90" i="13"/>
  <c r="AN90" i="13"/>
  <c r="AM90" i="13"/>
  <c r="AQ89" i="13"/>
  <c r="AP89" i="13"/>
  <c r="AO89" i="13"/>
  <c r="AN89" i="13"/>
  <c r="AM89" i="13"/>
  <c r="AQ88" i="13"/>
  <c r="AP88" i="13"/>
  <c r="AO88" i="13"/>
  <c r="AN88" i="13"/>
  <c r="AM88" i="13"/>
  <c r="AT87" i="13"/>
  <c r="AS87" i="13"/>
  <c r="AR87" i="13"/>
  <c r="AQ87" i="13"/>
  <c r="AP87" i="13"/>
  <c r="AO87" i="13"/>
  <c r="AN87" i="13"/>
  <c r="AM87" i="13"/>
  <c r="AT86" i="13"/>
  <c r="AS86" i="13"/>
  <c r="AR86" i="13"/>
  <c r="AQ86" i="13"/>
  <c r="AP86" i="13"/>
  <c r="AO86" i="13"/>
  <c r="AN86" i="13"/>
  <c r="AM86" i="13"/>
  <c r="AT85" i="13"/>
  <c r="AS85" i="13"/>
  <c r="AR85" i="13"/>
  <c r="AQ85" i="13"/>
  <c r="AP85" i="13"/>
  <c r="AO85" i="13"/>
  <c r="AN85" i="13"/>
  <c r="AM85" i="13"/>
  <c r="AT84" i="13"/>
  <c r="AS84" i="13"/>
  <c r="AR84" i="13"/>
  <c r="AQ84" i="13"/>
  <c r="AP84" i="13"/>
  <c r="AO84" i="13"/>
  <c r="AN84" i="13"/>
  <c r="AM84" i="13"/>
  <c r="AT83" i="13"/>
  <c r="AS83" i="13"/>
  <c r="AR83" i="13"/>
  <c r="AQ83" i="13"/>
  <c r="AP83" i="13"/>
  <c r="AO83" i="13"/>
  <c r="AN83" i="13"/>
  <c r="AM83" i="13"/>
  <c r="AT82" i="13"/>
  <c r="AS82" i="13"/>
  <c r="AR82" i="13"/>
  <c r="AQ82" i="13"/>
  <c r="AP82" i="13"/>
  <c r="AO82" i="13"/>
  <c r="AN82" i="13"/>
  <c r="AM82" i="13"/>
  <c r="AT81" i="13"/>
  <c r="AS81" i="13"/>
  <c r="AR81" i="13"/>
  <c r="AQ81" i="13"/>
  <c r="AP81" i="13"/>
  <c r="AO81" i="13"/>
  <c r="AN81" i="13"/>
  <c r="AM81" i="13"/>
  <c r="AT80" i="13"/>
  <c r="AS80" i="13"/>
  <c r="AR80" i="13"/>
  <c r="AQ80" i="13"/>
  <c r="AP80" i="13"/>
  <c r="AO80" i="13"/>
  <c r="AN80" i="13"/>
  <c r="AM80" i="13"/>
  <c r="AT79" i="13"/>
  <c r="AS79" i="13"/>
  <c r="AR79" i="13"/>
  <c r="AQ79" i="13"/>
  <c r="AP79" i="13"/>
  <c r="AO79" i="13"/>
  <c r="AN79" i="13"/>
  <c r="AM79" i="13"/>
  <c r="AT78" i="13"/>
  <c r="AS78" i="13"/>
  <c r="AR78" i="13"/>
  <c r="AQ78" i="13"/>
  <c r="AP78" i="13"/>
  <c r="AO78" i="13"/>
  <c r="AN78" i="13"/>
  <c r="AM78" i="13"/>
  <c r="AT77" i="13"/>
  <c r="AS77" i="13"/>
  <c r="AR77" i="13"/>
  <c r="AQ77" i="13"/>
  <c r="AP77" i="13"/>
  <c r="AO77" i="13"/>
  <c r="AN77" i="13"/>
  <c r="AM77" i="13"/>
  <c r="AT76" i="13"/>
  <c r="AS76" i="13"/>
  <c r="AR76" i="13"/>
  <c r="AQ76" i="13"/>
  <c r="AP76" i="13"/>
  <c r="AO76" i="13"/>
  <c r="AN76" i="13"/>
  <c r="AM76" i="13"/>
  <c r="AT75" i="13"/>
  <c r="AS75" i="13"/>
  <c r="AR75" i="13"/>
  <c r="AQ75" i="13"/>
  <c r="AP75" i="13"/>
  <c r="AO75" i="13"/>
  <c r="AN75" i="13"/>
  <c r="AM75" i="13"/>
  <c r="AT74" i="13"/>
  <c r="AS74" i="13"/>
  <c r="AR74" i="13"/>
  <c r="AQ74" i="13"/>
  <c r="AP74" i="13"/>
  <c r="AO74" i="13"/>
  <c r="AN74" i="13"/>
  <c r="AM74" i="13"/>
  <c r="AT73" i="13"/>
  <c r="AS73" i="13"/>
  <c r="AR73" i="13"/>
  <c r="AQ73" i="13"/>
  <c r="AP73" i="13"/>
  <c r="AO73" i="13"/>
  <c r="AN73" i="13"/>
  <c r="AM73" i="13"/>
  <c r="AT72" i="13"/>
  <c r="AS72" i="13"/>
  <c r="AR72" i="13"/>
  <c r="AQ72" i="13"/>
  <c r="AP72" i="13"/>
  <c r="AO72" i="13"/>
  <c r="AN72" i="13"/>
  <c r="AM72" i="13"/>
  <c r="AT71" i="13"/>
  <c r="AS71" i="13"/>
  <c r="AR71" i="13"/>
  <c r="AQ71" i="13"/>
  <c r="AP71" i="13"/>
  <c r="AO71" i="13"/>
  <c r="AN71" i="13"/>
  <c r="AM71" i="13"/>
  <c r="AT70" i="13"/>
  <c r="AS70" i="13"/>
  <c r="AR70" i="13"/>
  <c r="AQ70" i="13"/>
  <c r="AP70" i="13"/>
  <c r="AO70" i="13"/>
  <c r="AN70" i="13"/>
  <c r="AM70" i="13"/>
  <c r="AT69" i="13"/>
  <c r="AS69" i="13"/>
  <c r="AR69" i="13"/>
  <c r="AQ69" i="13"/>
  <c r="AP69" i="13"/>
  <c r="AO69" i="13"/>
  <c r="AN69" i="13"/>
  <c r="AM69" i="13"/>
  <c r="AT68" i="13"/>
  <c r="AS68" i="13"/>
  <c r="AR68" i="13"/>
  <c r="AQ68" i="13"/>
  <c r="AP68" i="13"/>
  <c r="AO68" i="13"/>
  <c r="AN68" i="13"/>
  <c r="AM68" i="13"/>
  <c r="AT67" i="13"/>
  <c r="AS67" i="13"/>
  <c r="AR67" i="13"/>
  <c r="AQ67" i="13"/>
  <c r="AP67" i="13"/>
  <c r="AO67" i="13"/>
  <c r="AN67" i="13"/>
  <c r="AM67" i="13"/>
  <c r="AT66" i="13"/>
  <c r="AS66" i="13"/>
  <c r="AR66" i="13"/>
  <c r="AQ66" i="13"/>
  <c r="AP66" i="13"/>
  <c r="AO66" i="13"/>
  <c r="AN66" i="13"/>
  <c r="AM66" i="13"/>
  <c r="AT65" i="13"/>
  <c r="AS65" i="13"/>
  <c r="AR65" i="13"/>
  <c r="AQ65" i="13"/>
  <c r="AP65" i="13"/>
  <c r="AO65" i="13"/>
  <c r="AN65" i="13"/>
  <c r="AM65" i="13"/>
  <c r="AT64" i="13"/>
  <c r="AS64" i="13"/>
  <c r="AR64" i="13"/>
  <c r="AQ64" i="13"/>
  <c r="AP64" i="13"/>
  <c r="AO64" i="13"/>
  <c r="AN64" i="13"/>
  <c r="AM64" i="13"/>
  <c r="AT63" i="13"/>
  <c r="AS63" i="13"/>
  <c r="AR63" i="13"/>
  <c r="AQ63" i="13"/>
  <c r="AP63" i="13"/>
  <c r="AO63" i="13"/>
  <c r="AN63" i="13"/>
  <c r="AM63" i="13"/>
  <c r="AT62" i="13"/>
  <c r="AS62" i="13"/>
  <c r="AR62" i="13"/>
  <c r="AQ62" i="13"/>
  <c r="AP62" i="13"/>
  <c r="AO62" i="13"/>
  <c r="AN62" i="13"/>
  <c r="AM62" i="13"/>
  <c r="AT61" i="13"/>
  <c r="AS61" i="13"/>
  <c r="AR61" i="13"/>
  <c r="AQ61" i="13"/>
  <c r="AP61" i="13"/>
  <c r="AO61" i="13"/>
  <c r="AN61" i="13"/>
  <c r="AM61" i="13"/>
  <c r="AT60" i="13"/>
  <c r="AS60" i="13"/>
  <c r="AR60" i="13"/>
  <c r="AQ60" i="13"/>
  <c r="AP60" i="13"/>
  <c r="AO60" i="13"/>
  <c r="AN60" i="13"/>
  <c r="AM60" i="13"/>
  <c r="AT59" i="13"/>
  <c r="AS59" i="13"/>
  <c r="AR59" i="13"/>
  <c r="AQ59" i="13"/>
  <c r="AP59" i="13"/>
  <c r="AO59" i="13"/>
  <c r="AN59" i="13"/>
  <c r="AM59" i="13"/>
  <c r="AT58" i="13"/>
  <c r="AS58" i="13"/>
  <c r="AR58" i="13"/>
  <c r="AQ58" i="13"/>
  <c r="AP58" i="13"/>
  <c r="AO58" i="13"/>
  <c r="AN58" i="13"/>
  <c r="AM58" i="13"/>
  <c r="AT57" i="13"/>
  <c r="AS57" i="13"/>
  <c r="AR57" i="13"/>
  <c r="AQ57" i="13"/>
  <c r="AP57" i="13"/>
  <c r="AO57" i="13"/>
  <c r="AN57" i="13"/>
  <c r="AM57" i="13"/>
  <c r="AT56" i="13"/>
  <c r="AS56" i="13"/>
  <c r="AR56" i="13"/>
  <c r="AQ56" i="13"/>
  <c r="AP56" i="13"/>
  <c r="AO56" i="13"/>
  <c r="AN56" i="13"/>
  <c r="AM56" i="13"/>
  <c r="AT55" i="13"/>
  <c r="AS55" i="13"/>
  <c r="AR55" i="13"/>
  <c r="AQ55" i="13"/>
  <c r="AP55" i="13"/>
  <c r="AO55" i="13"/>
  <c r="AN55" i="13"/>
  <c r="AM55" i="13"/>
  <c r="AT54" i="13"/>
  <c r="AS54" i="13"/>
  <c r="AR54" i="13"/>
  <c r="AQ54" i="13"/>
  <c r="AP54" i="13"/>
  <c r="AO54" i="13"/>
  <c r="AN54" i="13"/>
  <c r="AM54" i="13"/>
  <c r="AT53" i="13"/>
  <c r="AS53" i="13"/>
  <c r="AR53" i="13"/>
  <c r="AQ53" i="13"/>
  <c r="AP53" i="13"/>
  <c r="AO53" i="13"/>
  <c r="AN53" i="13"/>
  <c r="AM53" i="13"/>
  <c r="AT52" i="13"/>
  <c r="AS52" i="13"/>
  <c r="AR52" i="13"/>
  <c r="AQ52" i="13"/>
  <c r="AP52" i="13"/>
  <c r="AO52" i="13"/>
  <c r="AN52" i="13"/>
  <c r="AM52" i="13"/>
  <c r="AT51" i="13"/>
  <c r="AS51" i="13"/>
  <c r="AR51" i="13"/>
  <c r="AQ51" i="13"/>
  <c r="AP51" i="13"/>
  <c r="AO51" i="13"/>
  <c r="AN51" i="13"/>
  <c r="AM51" i="13"/>
  <c r="AT50" i="13"/>
  <c r="AS50" i="13"/>
  <c r="AR50" i="13"/>
  <c r="AQ50" i="13"/>
  <c r="AP50" i="13"/>
  <c r="AO50" i="13"/>
  <c r="AN50" i="13"/>
  <c r="AM50" i="13"/>
  <c r="AT49" i="13"/>
  <c r="AS49" i="13"/>
  <c r="AR49" i="13"/>
  <c r="AQ49" i="13"/>
  <c r="AP49" i="13"/>
  <c r="AO49" i="13"/>
  <c r="AN49" i="13"/>
  <c r="AM49" i="13"/>
  <c r="AT48" i="13"/>
  <c r="AS48" i="13"/>
  <c r="AR48" i="13"/>
  <c r="AQ48" i="13"/>
  <c r="AP48" i="13"/>
  <c r="AO48" i="13"/>
  <c r="AN48" i="13"/>
  <c r="AM48" i="13"/>
  <c r="AT47" i="13"/>
  <c r="AS47" i="13"/>
  <c r="AQ47" i="13"/>
  <c r="AP47" i="13"/>
  <c r="AO47" i="13"/>
  <c r="AN47" i="13"/>
  <c r="AM47" i="13"/>
  <c r="AT46" i="13"/>
  <c r="AS46" i="13"/>
  <c r="AQ46" i="13"/>
  <c r="AP46" i="13"/>
  <c r="AO46" i="13"/>
  <c r="AN46" i="13"/>
  <c r="AM46" i="13"/>
  <c r="AT45" i="13"/>
  <c r="AS45" i="13"/>
  <c r="AQ45" i="13"/>
  <c r="AP45" i="13"/>
  <c r="AO45" i="13"/>
  <c r="AN45" i="13"/>
  <c r="AM45" i="13"/>
  <c r="AT44" i="13"/>
  <c r="AS44" i="13"/>
  <c r="AQ44" i="13"/>
  <c r="AP44" i="13"/>
  <c r="AO44" i="13"/>
  <c r="AN44" i="13"/>
  <c r="AM44" i="13"/>
  <c r="AT43" i="13"/>
  <c r="AS43" i="13"/>
  <c r="AQ43" i="13"/>
  <c r="AP43" i="13"/>
  <c r="AO43" i="13"/>
  <c r="AN43" i="13"/>
  <c r="AM43" i="13"/>
  <c r="AT42" i="13"/>
  <c r="AS42" i="13"/>
  <c r="AQ42" i="13"/>
  <c r="AP42" i="13"/>
  <c r="AO42" i="13"/>
  <c r="AN42" i="13"/>
  <c r="AM42" i="13"/>
  <c r="AT41" i="13"/>
  <c r="AS41" i="13"/>
  <c r="AQ41" i="13"/>
  <c r="AP41" i="13"/>
  <c r="AO41" i="13"/>
  <c r="AN41" i="13"/>
  <c r="AM41" i="13"/>
  <c r="AT40" i="13"/>
  <c r="AS40" i="13"/>
  <c r="AQ40" i="13"/>
  <c r="AP40" i="13"/>
  <c r="AO40" i="13"/>
  <c r="AN40" i="13"/>
  <c r="AM40" i="13"/>
  <c r="AT39" i="13"/>
  <c r="AS39" i="13"/>
  <c r="AQ39" i="13"/>
  <c r="AP39" i="13"/>
  <c r="AO39" i="13"/>
  <c r="AN39" i="13"/>
  <c r="AM39" i="13"/>
  <c r="AT38" i="13"/>
  <c r="AS38" i="13"/>
  <c r="AQ38" i="13"/>
  <c r="AP38" i="13"/>
  <c r="AO38" i="13"/>
  <c r="AN38" i="13"/>
  <c r="AM38" i="13"/>
  <c r="AT37" i="13"/>
  <c r="AS37" i="13"/>
  <c r="AQ37" i="13"/>
  <c r="AP37" i="13"/>
  <c r="AO37" i="13"/>
  <c r="AN37" i="13"/>
  <c r="AM37" i="13"/>
  <c r="AT36" i="13"/>
  <c r="AS36" i="13"/>
  <c r="AQ36" i="13"/>
  <c r="AP36" i="13"/>
  <c r="AO36" i="13"/>
  <c r="AN36" i="13"/>
  <c r="AM36" i="13"/>
  <c r="AT35" i="13"/>
  <c r="AS35" i="13"/>
  <c r="AQ35" i="13"/>
  <c r="AP35" i="13"/>
  <c r="AO35" i="13"/>
  <c r="AN35" i="13"/>
  <c r="AM35" i="13"/>
  <c r="AT34" i="13"/>
  <c r="AS34" i="13"/>
  <c r="AQ34" i="13"/>
  <c r="AP34" i="13"/>
  <c r="AO34" i="13"/>
  <c r="AN34" i="13"/>
  <c r="AM34" i="13"/>
  <c r="AT33" i="13"/>
  <c r="AS33" i="13"/>
  <c r="AQ33" i="13"/>
  <c r="AP33" i="13"/>
  <c r="AO33" i="13"/>
  <c r="AN33" i="13"/>
  <c r="AM33" i="13"/>
  <c r="U31" i="13"/>
  <c r="C31" i="13"/>
  <c r="W26" i="13"/>
  <c r="E26" i="13"/>
  <c r="E8" i="13" s="1"/>
  <c r="W25" i="13"/>
  <c r="E25" i="13"/>
  <c r="E7" i="13" s="1"/>
  <c r="W24" i="13"/>
  <c r="W6" i="13" s="1"/>
  <c r="E24" i="13"/>
  <c r="W23" i="13"/>
  <c r="E23" i="13"/>
  <c r="U13" i="13"/>
  <c r="C13" i="13"/>
  <c r="AH10" i="13"/>
  <c r="R10" i="13"/>
  <c r="P10" i="13"/>
  <c r="AJ8" i="13"/>
  <c r="AI8" i="13"/>
  <c r="AH8" i="13"/>
  <c r="AB8" i="13"/>
  <c r="AA8" i="13"/>
  <c r="Z8" i="13"/>
  <c r="Y8" i="13"/>
  <c r="X8" i="13"/>
  <c r="W8" i="13"/>
  <c r="R8" i="13"/>
  <c r="Q8" i="13"/>
  <c r="P8" i="13"/>
  <c r="J8" i="13"/>
  <c r="I8" i="13"/>
  <c r="H8" i="13"/>
  <c r="G8" i="13"/>
  <c r="F8" i="13"/>
  <c r="AJ7" i="13"/>
  <c r="AI7" i="13"/>
  <c r="AH7" i="13"/>
  <c r="AB7" i="13"/>
  <c r="AA7" i="13"/>
  <c r="Z7" i="13"/>
  <c r="Y7" i="13"/>
  <c r="X7" i="13"/>
  <c r="W7" i="13"/>
  <c r="R7" i="13"/>
  <c r="Q7" i="13"/>
  <c r="Q10" i="13" s="1"/>
  <c r="P7" i="13"/>
  <c r="J7" i="13"/>
  <c r="I7" i="13"/>
  <c r="H7" i="13"/>
  <c r="G7" i="13"/>
  <c r="F7" i="13"/>
  <c r="AJ6" i="13"/>
  <c r="AI6" i="13"/>
  <c r="AI10" i="13" s="1"/>
  <c r="AH6" i="13"/>
  <c r="AB6" i="13"/>
  <c r="AA6" i="13"/>
  <c r="Z6" i="13"/>
  <c r="Y6" i="13"/>
  <c r="X6" i="13"/>
  <c r="R6" i="13"/>
  <c r="Q6" i="13"/>
  <c r="P6" i="13"/>
  <c r="J6" i="13"/>
  <c r="I6" i="13"/>
  <c r="H6" i="13"/>
  <c r="G6" i="13"/>
  <c r="F6" i="13"/>
  <c r="E6" i="13"/>
  <c r="AJ5" i="13"/>
  <c r="AJ10" i="13" s="1"/>
  <c r="AI5" i="13"/>
  <c r="AH5" i="13"/>
  <c r="AB5" i="13"/>
  <c r="AA5" i="13"/>
  <c r="Z5" i="13"/>
  <c r="Y5" i="13"/>
  <c r="X5" i="13"/>
  <c r="W5" i="13"/>
  <c r="R5" i="13"/>
  <c r="Q5" i="13"/>
  <c r="P5" i="13"/>
  <c r="J5" i="13"/>
  <c r="I5" i="13"/>
  <c r="H5" i="13"/>
  <c r="G5" i="13"/>
  <c r="F5" i="13"/>
  <c r="E5" i="13"/>
  <c r="AL2" i="13"/>
  <c r="U2" i="13"/>
  <c r="T2" i="13"/>
  <c r="C2" i="13"/>
  <c r="AA654" i="12"/>
  <c r="G654" i="12"/>
  <c r="F654" i="12"/>
  <c r="AA653" i="12"/>
  <c r="G653" i="12"/>
  <c r="Y652" i="12"/>
  <c r="X652" i="12"/>
  <c r="I652" i="12"/>
  <c r="F652" i="12"/>
  <c r="I651" i="12"/>
  <c r="H651" i="12"/>
  <c r="F651" i="12"/>
  <c r="AB649" i="12"/>
  <c r="AB654" i="12" s="1"/>
  <c r="AA649" i="12"/>
  <c r="Z649" i="12"/>
  <c r="Y649" i="12"/>
  <c r="X649" i="12"/>
  <c r="J649" i="12"/>
  <c r="J654" i="12" s="1"/>
  <c r="I649" i="12"/>
  <c r="I654" i="12" s="1"/>
  <c r="H649" i="12"/>
  <c r="G649" i="12"/>
  <c r="F649" i="12"/>
  <c r="AB648" i="12"/>
  <c r="AA648" i="12"/>
  <c r="Z648" i="12"/>
  <c r="Z653" i="12" s="1"/>
  <c r="Y648" i="12"/>
  <c r="X648" i="12"/>
  <c r="X653" i="12" s="1"/>
  <c r="J648" i="12"/>
  <c r="J653" i="12" s="1"/>
  <c r="I648" i="12"/>
  <c r="H648" i="12"/>
  <c r="H653" i="12" s="1"/>
  <c r="G648" i="12"/>
  <c r="F648" i="12"/>
  <c r="AB647" i="12"/>
  <c r="AA647" i="12"/>
  <c r="Z647" i="12"/>
  <c r="Y647" i="12"/>
  <c r="X647" i="12"/>
  <c r="J647" i="12"/>
  <c r="J652" i="12" s="1"/>
  <c r="I647" i="12"/>
  <c r="H647" i="12"/>
  <c r="H652" i="12" s="1"/>
  <c r="G647" i="12"/>
  <c r="G652" i="12" s="1"/>
  <c r="F647" i="12"/>
  <c r="AB646" i="12"/>
  <c r="AA646" i="12"/>
  <c r="Z646" i="12"/>
  <c r="Y646" i="12"/>
  <c r="Y651" i="12" s="1"/>
  <c r="X646" i="12"/>
  <c r="X651" i="12" s="1"/>
  <c r="J646" i="12"/>
  <c r="I646" i="12"/>
  <c r="H646" i="12"/>
  <c r="G646" i="12"/>
  <c r="F646" i="12"/>
  <c r="AB644" i="12"/>
  <c r="AA644" i="12"/>
  <c r="Z644" i="12"/>
  <c r="Z654" i="12" s="1"/>
  <c r="Y644" i="12"/>
  <c r="X644" i="12"/>
  <c r="J644" i="12"/>
  <c r="I644" i="12"/>
  <c r="H644" i="12"/>
  <c r="G644" i="12"/>
  <c r="F644" i="12"/>
  <c r="AB643" i="12"/>
  <c r="AB653" i="12" s="1"/>
  <c r="AA643" i="12"/>
  <c r="Z643" i="12"/>
  <c r="Y643" i="12"/>
  <c r="X643" i="12"/>
  <c r="J643" i="12"/>
  <c r="I643" i="12"/>
  <c r="I653" i="12" s="1"/>
  <c r="H643" i="12"/>
  <c r="G643" i="12"/>
  <c r="F643" i="12"/>
  <c r="F653" i="12" s="1"/>
  <c r="AB642" i="12"/>
  <c r="AB652" i="12" s="1"/>
  <c r="AA642" i="12"/>
  <c r="AA652" i="12" s="1"/>
  <c r="Z642" i="12"/>
  <c r="Y642" i="12"/>
  <c r="X642" i="12"/>
  <c r="J642" i="12"/>
  <c r="I642" i="12"/>
  <c r="H642" i="12"/>
  <c r="G642" i="12"/>
  <c r="F642" i="12"/>
  <c r="AB641" i="12"/>
  <c r="AB651" i="12" s="1"/>
  <c r="AA641" i="12"/>
  <c r="Z641" i="12"/>
  <c r="Y641" i="12"/>
  <c r="X641" i="12"/>
  <c r="J641" i="12"/>
  <c r="I641" i="12"/>
  <c r="H641" i="12"/>
  <c r="G641" i="12"/>
  <c r="G651" i="12" s="1"/>
  <c r="F641" i="12"/>
  <c r="AQ637" i="12"/>
  <c r="AP637" i="12"/>
  <c r="AO637" i="12"/>
  <c r="AN637" i="12"/>
  <c r="AM637" i="12"/>
  <c r="AQ636" i="12"/>
  <c r="AP636" i="12"/>
  <c r="AO636" i="12"/>
  <c r="AN636" i="12"/>
  <c r="AM636" i="12"/>
  <c r="AQ635" i="12"/>
  <c r="AP635" i="12"/>
  <c r="AO635" i="12"/>
  <c r="AN635" i="12"/>
  <c r="AM635" i="12"/>
  <c r="AQ634" i="12"/>
  <c r="AP634" i="12"/>
  <c r="AO634" i="12"/>
  <c r="AN634" i="12"/>
  <c r="AM634" i="12"/>
  <c r="AQ633" i="12"/>
  <c r="AP633" i="12"/>
  <c r="AO633" i="12"/>
  <c r="AN633" i="12"/>
  <c r="AM633" i="12"/>
  <c r="AQ632" i="12"/>
  <c r="AP632" i="12"/>
  <c r="AO632" i="12"/>
  <c r="AN632" i="12"/>
  <c r="AM632" i="12"/>
  <c r="AQ631" i="12"/>
  <c r="AP631" i="12"/>
  <c r="AO631" i="12"/>
  <c r="AN631" i="12"/>
  <c r="AM631" i="12"/>
  <c r="AQ630" i="12"/>
  <c r="AP630" i="12"/>
  <c r="AO630" i="12"/>
  <c r="AN630" i="12"/>
  <c r="AM630" i="12"/>
  <c r="AQ629" i="12"/>
  <c r="AP629" i="12"/>
  <c r="AO629" i="12"/>
  <c r="AN629" i="12"/>
  <c r="AM629" i="12"/>
  <c r="AQ628" i="12"/>
  <c r="AP628" i="12"/>
  <c r="AO628" i="12"/>
  <c r="AN628" i="12"/>
  <c r="AM628" i="12"/>
  <c r="AQ627" i="12"/>
  <c r="AP627" i="12"/>
  <c r="AO627" i="12"/>
  <c r="AN627" i="12"/>
  <c r="AM627" i="12"/>
  <c r="AQ626" i="12"/>
  <c r="AP626" i="12"/>
  <c r="AO626" i="12"/>
  <c r="AN626" i="12"/>
  <c r="AM626" i="12"/>
  <c r="AQ625" i="12"/>
  <c r="AP625" i="12"/>
  <c r="AO625" i="12"/>
  <c r="AN625" i="12"/>
  <c r="AM625" i="12"/>
  <c r="AQ624" i="12"/>
  <c r="AP624" i="12"/>
  <c r="AO624" i="12"/>
  <c r="AN624" i="12"/>
  <c r="AM624" i="12"/>
  <c r="AQ623" i="12"/>
  <c r="AP623" i="12"/>
  <c r="AO623" i="12"/>
  <c r="AN623" i="12"/>
  <c r="AM623" i="12"/>
  <c r="AQ622" i="12"/>
  <c r="AP622" i="12"/>
  <c r="AO622" i="12"/>
  <c r="AN622" i="12"/>
  <c r="AM622" i="12"/>
  <c r="AQ621" i="12"/>
  <c r="AP621" i="12"/>
  <c r="AO621" i="12"/>
  <c r="AN621" i="12"/>
  <c r="AM621" i="12"/>
  <c r="AQ620" i="12"/>
  <c r="AP620" i="12"/>
  <c r="AO620" i="12"/>
  <c r="AN620" i="12"/>
  <c r="AM620" i="12"/>
  <c r="AQ619" i="12"/>
  <c r="AP619" i="12"/>
  <c r="AO619" i="12"/>
  <c r="AN619" i="12"/>
  <c r="AM619" i="12"/>
  <c r="AQ618" i="12"/>
  <c r="AP618" i="12"/>
  <c r="AO618" i="12"/>
  <c r="AN618" i="12"/>
  <c r="AM618" i="12"/>
  <c r="AQ617" i="12"/>
  <c r="AP617" i="12"/>
  <c r="AO617" i="12"/>
  <c r="AN617" i="12"/>
  <c r="AM617" i="12"/>
  <c r="AQ616" i="12"/>
  <c r="AP616" i="12"/>
  <c r="AO616" i="12"/>
  <c r="AN616" i="12"/>
  <c r="AM616" i="12"/>
  <c r="AQ615" i="12"/>
  <c r="AP615" i="12"/>
  <c r="AO615" i="12"/>
  <c r="AN615" i="12"/>
  <c r="AM615" i="12"/>
  <c r="AQ614" i="12"/>
  <c r="AP614" i="12"/>
  <c r="AO614" i="12"/>
  <c r="AN614" i="12"/>
  <c r="AM614" i="12"/>
  <c r="AQ613" i="12"/>
  <c r="AP613" i="12"/>
  <c r="AO613" i="12"/>
  <c r="AN613" i="12"/>
  <c r="AM613" i="12"/>
  <c r="AQ612" i="12"/>
  <c r="AP612" i="12"/>
  <c r="AO612" i="12"/>
  <c r="AN612" i="12"/>
  <c r="AM612" i="12"/>
  <c r="AQ611" i="12"/>
  <c r="AP611" i="12"/>
  <c r="AO611" i="12"/>
  <c r="AN611" i="12"/>
  <c r="AM611" i="12"/>
  <c r="AQ610" i="12"/>
  <c r="AP610" i="12"/>
  <c r="AO610" i="12"/>
  <c r="AN610" i="12"/>
  <c r="AM610" i="12"/>
  <c r="AQ609" i="12"/>
  <c r="AP609" i="12"/>
  <c r="AO609" i="12"/>
  <c r="AN609" i="12"/>
  <c r="AM609" i="12"/>
  <c r="AQ608" i="12"/>
  <c r="AP608" i="12"/>
  <c r="AO608" i="12"/>
  <c r="AN608" i="12"/>
  <c r="AM608" i="12"/>
  <c r="AQ607" i="12"/>
  <c r="AP607" i="12"/>
  <c r="AO607" i="12"/>
  <c r="AN607" i="12"/>
  <c r="AM607" i="12"/>
  <c r="AQ606" i="12"/>
  <c r="AP606" i="12"/>
  <c r="AO606" i="12"/>
  <c r="AN606" i="12"/>
  <c r="AM606" i="12"/>
  <c r="AQ605" i="12"/>
  <c r="AP605" i="12"/>
  <c r="AO605" i="12"/>
  <c r="AN605" i="12"/>
  <c r="AM605" i="12"/>
  <c r="AQ604" i="12"/>
  <c r="AP604" i="12"/>
  <c r="AO604" i="12"/>
  <c r="AN604" i="12"/>
  <c r="AM604" i="12"/>
  <c r="AQ603" i="12"/>
  <c r="AP603" i="12"/>
  <c r="AO603" i="12"/>
  <c r="AN603" i="12"/>
  <c r="AM603" i="12"/>
  <c r="AQ602" i="12"/>
  <c r="AP602" i="12"/>
  <c r="AO602" i="12"/>
  <c r="AN602" i="12"/>
  <c r="AM602" i="12"/>
  <c r="AQ601" i="12"/>
  <c r="AP601" i="12"/>
  <c r="AO601" i="12"/>
  <c r="AN601" i="12"/>
  <c r="AM601" i="12"/>
  <c r="AQ600" i="12"/>
  <c r="AP600" i="12"/>
  <c r="AO600" i="12"/>
  <c r="AN600" i="12"/>
  <c r="AM600" i="12"/>
  <c r="AQ599" i="12"/>
  <c r="AP599" i="12"/>
  <c r="AO599" i="12"/>
  <c r="AN599" i="12"/>
  <c r="AM599" i="12"/>
  <c r="AQ598" i="12"/>
  <c r="AP598" i="12"/>
  <c r="AO598" i="12"/>
  <c r="AN598" i="12"/>
  <c r="AM598" i="12"/>
  <c r="AQ597" i="12"/>
  <c r="AP597" i="12"/>
  <c r="AO597" i="12"/>
  <c r="AN597" i="12"/>
  <c r="AM597" i="12"/>
  <c r="AQ596" i="12"/>
  <c r="AP596" i="12"/>
  <c r="AO596" i="12"/>
  <c r="AN596" i="12"/>
  <c r="AM596" i="12"/>
  <c r="AQ595" i="12"/>
  <c r="AP595" i="12"/>
  <c r="AO595" i="12"/>
  <c r="AN595" i="12"/>
  <c r="AM595" i="12"/>
  <c r="AQ594" i="12"/>
  <c r="AP594" i="12"/>
  <c r="AO594" i="12"/>
  <c r="AN594" i="12"/>
  <c r="AM594" i="12"/>
  <c r="AQ593" i="12"/>
  <c r="AP593" i="12"/>
  <c r="AO593" i="12"/>
  <c r="AN593" i="12"/>
  <c r="AM593" i="12"/>
  <c r="AQ592" i="12"/>
  <c r="AP592" i="12"/>
  <c r="AO592" i="12"/>
  <c r="AN592" i="12"/>
  <c r="AM592" i="12"/>
  <c r="AQ591" i="12"/>
  <c r="AP591" i="12"/>
  <c r="AO591" i="12"/>
  <c r="AN591" i="12"/>
  <c r="AM591" i="12"/>
  <c r="AQ590" i="12"/>
  <c r="AP590" i="12"/>
  <c r="AO590" i="12"/>
  <c r="AN590" i="12"/>
  <c r="AM590" i="12"/>
  <c r="AQ589" i="12"/>
  <c r="AP589" i="12"/>
  <c r="AO589" i="12"/>
  <c r="AN589" i="12"/>
  <c r="AM589" i="12"/>
  <c r="AQ588" i="12"/>
  <c r="AP588" i="12"/>
  <c r="AO588" i="12"/>
  <c r="AN588" i="12"/>
  <c r="AM588" i="12"/>
  <c r="AQ587" i="12"/>
  <c r="AP587" i="12"/>
  <c r="AO587" i="12"/>
  <c r="AN587" i="12"/>
  <c r="AM587" i="12"/>
  <c r="AQ586" i="12"/>
  <c r="AP586" i="12"/>
  <c r="AO586" i="12"/>
  <c r="AN586" i="12"/>
  <c r="AM586" i="12"/>
  <c r="AQ585" i="12"/>
  <c r="AP585" i="12"/>
  <c r="AO585" i="12"/>
  <c r="AN585" i="12"/>
  <c r="AM585" i="12"/>
  <c r="AQ584" i="12"/>
  <c r="AP584" i="12"/>
  <c r="AO584" i="12"/>
  <c r="AN584" i="12"/>
  <c r="AM584" i="12"/>
  <c r="AQ583" i="12"/>
  <c r="AP583" i="12"/>
  <c r="AO583" i="12"/>
  <c r="AN583" i="12"/>
  <c r="AM583" i="12"/>
  <c r="AQ582" i="12"/>
  <c r="AP582" i="12"/>
  <c r="AO582" i="12"/>
  <c r="AN582" i="12"/>
  <c r="AM582" i="12"/>
  <c r="AQ581" i="12"/>
  <c r="AP581" i="12"/>
  <c r="AO581" i="12"/>
  <c r="AN581" i="12"/>
  <c r="AM581" i="12"/>
  <c r="AQ580" i="12"/>
  <c r="AP580" i="12"/>
  <c r="AO580" i="12"/>
  <c r="AN580" i="12"/>
  <c r="AM580" i="12"/>
  <c r="AQ579" i="12"/>
  <c r="AP579" i="12"/>
  <c r="AO579" i="12"/>
  <c r="AN579" i="12"/>
  <c r="AM579" i="12"/>
  <c r="AQ578" i="12"/>
  <c r="AP578" i="12"/>
  <c r="AO578" i="12"/>
  <c r="AN578" i="12"/>
  <c r="AM578" i="12"/>
  <c r="AQ577" i="12"/>
  <c r="AP577" i="12"/>
  <c r="AO577" i="12"/>
  <c r="AN577" i="12"/>
  <c r="AM577" i="12"/>
  <c r="AQ576" i="12"/>
  <c r="AP576" i="12"/>
  <c r="AO576" i="12"/>
  <c r="AN576" i="12"/>
  <c r="AM576" i="12"/>
  <c r="AQ575" i="12"/>
  <c r="AP575" i="12"/>
  <c r="AO575" i="12"/>
  <c r="AN575" i="12"/>
  <c r="AM575" i="12"/>
  <c r="AQ574" i="12"/>
  <c r="AP574" i="12"/>
  <c r="AO574" i="12"/>
  <c r="AN574" i="12"/>
  <c r="AM574" i="12"/>
  <c r="AQ573" i="12"/>
  <c r="AP573" i="12"/>
  <c r="AO573" i="12"/>
  <c r="AN573" i="12"/>
  <c r="AM573" i="12"/>
  <c r="AQ572" i="12"/>
  <c r="AP572" i="12"/>
  <c r="AO572" i="12"/>
  <c r="AN572" i="12"/>
  <c r="AM572" i="12"/>
  <c r="AQ571" i="12"/>
  <c r="AP571" i="12"/>
  <c r="AO571" i="12"/>
  <c r="AN571" i="12"/>
  <c r="AM571" i="12"/>
  <c r="AQ570" i="12"/>
  <c r="AP570" i="12"/>
  <c r="AO570" i="12"/>
  <c r="AN570" i="12"/>
  <c r="AM570" i="12"/>
  <c r="AQ569" i="12"/>
  <c r="AP569" i="12"/>
  <c r="AO569" i="12"/>
  <c r="AN569" i="12"/>
  <c r="AM569" i="12"/>
  <c r="AQ568" i="12"/>
  <c r="AP568" i="12"/>
  <c r="AO568" i="12"/>
  <c r="AN568" i="12"/>
  <c r="AM568" i="12"/>
  <c r="AQ567" i="12"/>
  <c r="AP567" i="12"/>
  <c r="AO567" i="12"/>
  <c r="AN567" i="12"/>
  <c r="AM567" i="12"/>
  <c r="AQ566" i="12"/>
  <c r="AP566" i="12"/>
  <c r="AO566" i="12"/>
  <c r="AN566" i="12"/>
  <c r="AM566" i="12"/>
  <c r="AQ565" i="12"/>
  <c r="AP565" i="12"/>
  <c r="AO565" i="12"/>
  <c r="AN565" i="12"/>
  <c r="AM565" i="12"/>
  <c r="AQ564" i="12"/>
  <c r="AP564" i="12"/>
  <c r="AO564" i="12"/>
  <c r="AN564" i="12"/>
  <c r="AM564" i="12"/>
  <c r="AQ563" i="12"/>
  <c r="AP563" i="12"/>
  <c r="AO563" i="12"/>
  <c r="AN563" i="12"/>
  <c r="AM563" i="12"/>
  <c r="AQ562" i="12"/>
  <c r="AP562" i="12"/>
  <c r="AO562" i="12"/>
  <c r="AN562" i="12"/>
  <c r="AM562" i="12"/>
  <c r="AQ561" i="12"/>
  <c r="AP561" i="12"/>
  <c r="AO561" i="12"/>
  <c r="AN561" i="12"/>
  <c r="AM561" i="12"/>
  <c r="AQ560" i="12"/>
  <c r="AP560" i="12"/>
  <c r="AO560" i="12"/>
  <c r="AN560" i="12"/>
  <c r="AM560" i="12"/>
  <c r="AQ559" i="12"/>
  <c r="AP559" i="12"/>
  <c r="AO559" i="12"/>
  <c r="AN559" i="12"/>
  <c r="AM559" i="12"/>
  <c r="AQ558" i="12"/>
  <c r="AP558" i="12"/>
  <c r="AO558" i="12"/>
  <c r="AN558" i="12"/>
  <c r="AM558" i="12"/>
  <c r="AQ557" i="12"/>
  <c r="AP557" i="12"/>
  <c r="AO557" i="12"/>
  <c r="AN557" i="12"/>
  <c r="AM557" i="12"/>
  <c r="AQ556" i="12"/>
  <c r="AP556" i="12"/>
  <c r="AO556" i="12"/>
  <c r="AN556" i="12"/>
  <c r="AM556" i="12"/>
  <c r="AQ555" i="12"/>
  <c r="AP555" i="12"/>
  <c r="AO555" i="12"/>
  <c r="AN555" i="12"/>
  <c r="AM555" i="12"/>
  <c r="AQ554" i="12"/>
  <c r="AP554" i="12"/>
  <c r="AO554" i="12"/>
  <c r="AN554" i="12"/>
  <c r="AM554" i="12"/>
  <c r="AQ553" i="12"/>
  <c r="AP553" i="12"/>
  <c r="AO553" i="12"/>
  <c r="AN553" i="12"/>
  <c r="AM553" i="12"/>
  <c r="AQ552" i="12"/>
  <c r="AP552" i="12"/>
  <c r="AO552" i="12"/>
  <c r="AN552" i="12"/>
  <c r="AM552" i="12"/>
  <c r="AQ551" i="12"/>
  <c r="AP551" i="12"/>
  <c r="AO551" i="12"/>
  <c r="AN551" i="12"/>
  <c r="AM551" i="12"/>
  <c r="AQ550" i="12"/>
  <c r="AP550" i="12"/>
  <c r="AO550" i="12"/>
  <c r="AN550" i="12"/>
  <c r="AM550" i="12"/>
  <c r="AQ549" i="12"/>
  <c r="AP549" i="12"/>
  <c r="AO549" i="12"/>
  <c r="AN549" i="12"/>
  <c r="AM549" i="12"/>
  <c r="AQ548" i="12"/>
  <c r="AP548" i="12"/>
  <c r="AO548" i="12"/>
  <c r="AN548" i="12"/>
  <c r="AM548" i="12"/>
  <c r="AQ547" i="12"/>
  <c r="AP547" i="12"/>
  <c r="AO547" i="12"/>
  <c r="AN547" i="12"/>
  <c r="AM547" i="12"/>
  <c r="AQ546" i="12"/>
  <c r="AP546" i="12"/>
  <c r="AO546" i="12"/>
  <c r="AN546" i="12"/>
  <c r="AM546" i="12"/>
  <c r="AQ545" i="12"/>
  <c r="AP545" i="12"/>
  <c r="AO545" i="12"/>
  <c r="AN545" i="12"/>
  <c r="AM545" i="12"/>
  <c r="AQ544" i="12"/>
  <c r="AP544" i="12"/>
  <c r="AO544" i="12"/>
  <c r="AN544" i="12"/>
  <c r="AM544" i="12"/>
  <c r="AQ543" i="12"/>
  <c r="AP543" i="12"/>
  <c r="AO543" i="12"/>
  <c r="AN543" i="12"/>
  <c r="AM543" i="12"/>
  <c r="AQ542" i="12"/>
  <c r="AP542" i="12"/>
  <c r="AO542" i="12"/>
  <c r="AN542" i="12"/>
  <c r="AM542" i="12"/>
  <c r="AQ541" i="12"/>
  <c r="AP541" i="12"/>
  <c r="AO541" i="12"/>
  <c r="AN541" i="12"/>
  <c r="AM541" i="12"/>
  <c r="AQ540" i="12"/>
  <c r="AP540" i="12"/>
  <c r="AO540" i="12"/>
  <c r="AN540" i="12"/>
  <c r="AM540" i="12"/>
  <c r="AQ539" i="12"/>
  <c r="AP539" i="12"/>
  <c r="AO539" i="12"/>
  <c r="AN539" i="12"/>
  <c r="AM539" i="12"/>
  <c r="AQ538" i="12"/>
  <c r="AP538" i="12"/>
  <c r="AO538" i="12"/>
  <c r="AN538" i="12"/>
  <c r="AM538" i="12"/>
  <c r="AQ537" i="12"/>
  <c r="AP537" i="12"/>
  <c r="AO537" i="12"/>
  <c r="AN537" i="12"/>
  <c r="AM537" i="12"/>
  <c r="AQ536" i="12"/>
  <c r="AP536" i="12"/>
  <c r="AO536" i="12"/>
  <c r="AN536" i="12"/>
  <c r="AM536" i="12"/>
  <c r="AQ535" i="12"/>
  <c r="AP535" i="12"/>
  <c r="AO535" i="12"/>
  <c r="AN535" i="12"/>
  <c r="AM535" i="12"/>
  <c r="AQ534" i="12"/>
  <c r="AP534" i="12"/>
  <c r="AO534" i="12"/>
  <c r="AN534" i="12"/>
  <c r="AM534" i="12"/>
  <c r="AQ533" i="12"/>
  <c r="AP533" i="12"/>
  <c r="AO533" i="12"/>
  <c r="AN533" i="12"/>
  <c r="AM533" i="12"/>
  <c r="AQ532" i="12"/>
  <c r="AP532" i="12"/>
  <c r="AO532" i="12"/>
  <c r="AN532" i="12"/>
  <c r="AM532" i="12"/>
  <c r="AQ531" i="12"/>
  <c r="AP531" i="12"/>
  <c r="AO531" i="12"/>
  <c r="AN531" i="12"/>
  <c r="AM531" i="12"/>
  <c r="AQ530" i="12"/>
  <c r="AP530" i="12"/>
  <c r="AO530" i="12"/>
  <c r="AN530" i="12"/>
  <c r="AM530" i="12"/>
  <c r="AQ529" i="12"/>
  <c r="AP529" i="12"/>
  <c r="AO529" i="12"/>
  <c r="AN529" i="12"/>
  <c r="AM529" i="12"/>
  <c r="AQ528" i="12"/>
  <c r="AP528" i="12"/>
  <c r="AO528" i="12"/>
  <c r="AN528" i="12"/>
  <c r="AM528" i="12"/>
  <c r="AQ527" i="12"/>
  <c r="AP527" i="12"/>
  <c r="AO527" i="12"/>
  <c r="AN527" i="12"/>
  <c r="AM527" i="12"/>
  <c r="AQ526" i="12"/>
  <c r="AP526" i="12"/>
  <c r="AO526" i="12"/>
  <c r="AN526" i="12"/>
  <c r="AM526" i="12"/>
  <c r="AQ525" i="12"/>
  <c r="AP525" i="12"/>
  <c r="AO525" i="12"/>
  <c r="AN525" i="12"/>
  <c r="AM525" i="12"/>
  <c r="AQ524" i="12"/>
  <c r="AP524" i="12"/>
  <c r="AO524" i="12"/>
  <c r="AN524" i="12"/>
  <c r="AM524" i="12"/>
  <c r="AQ523" i="12"/>
  <c r="AP523" i="12"/>
  <c r="AO523" i="12"/>
  <c r="AN523" i="12"/>
  <c r="AM523" i="12"/>
  <c r="AQ522" i="12"/>
  <c r="AP522" i="12"/>
  <c r="AO522" i="12"/>
  <c r="AN522" i="12"/>
  <c r="AM522" i="12"/>
  <c r="AQ521" i="12"/>
  <c r="AP521" i="12"/>
  <c r="AO521" i="12"/>
  <c r="AN521" i="12"/>
  <c r="AM521" i="12"/>
  <c r="AQ520" i="12"/>
  <c r="AP520" i="12"/>
  <c r="AO520" i="12"/>
  <c r="AN520" i="12"/>
  <c r="AM520" i="12"/>
  <c r="AQ519" i="12"/>
  <c r="AP519" i="12"/>
  <c r="AO519" i="12"/>
  <c r="AN519" i="12"/>
  <c r="AM519" i="12"/>
  <c r="AQ518" i="12"/>
  <c r="AP518" i="12"/>
  <c r="AO518" i="12"/>
  <c r="AN518" i="12"/>
  <c r="AM518" i="12"/>
  <c r="AQ517" i="12"/>
  <c r="AP517" i="12"/>
  <c r="AO517" i="12"/>
  <c r="AN517" i="12"/>
  <c r="AM517" i="12"/>
  <c r="AQ516" i="12"/>
  <c r="AP516" i="12"/>
  <c r="AO516" i="12"/>
  <c r="AN516" i="12"/>
  <c r="AM516" i="12"/>
  <c r="AQ515" i="12"/>
  <c r="AP515" i="12"/>
  <c r="AO515" i="12"/>
  <c r="AN515" i="12"/>
  <c r="AM515" i="12"/>
  <c r="AQ514" i="12"/>
  <c r="AP514" i="12"/>
  <c r="AO514" i="12"/>
  <c r="AN514" i="12"/>
  <c r="AM514" i="12"/>
  <c r="AQ513" i="12"/>
  <c r="AP513" i="12"/>
  <c r="AO513" i="12"/>
  <c r="AN513" i="12"/>
  <c r="AM513" i="12"/>
  <c r="AQ512" i="12"/>
  <c r="AP512" i="12"/>
  <c r="AO512" i="12"/>
  <c r="AN512" i="12"/>
  <c r="AM512" i="12"/>
  <c r="AQ511" i="12"/>
  <c r="AP511" i="12"/>
  <c r="AO511" i="12"/>
  <c r="AN511" i="12"/>
  <c r="AM511" i="12"/>
  <c r="AQ510" i="12"/>
  <c r="AP510" i="12"/>
  <c r="AO510" i="12"/>
  <c r="AN510" i="12"/>
  <c r="AM510" i="12"/>
  <c r="AQ509" i="12"/>
  <c r="AP509" i="12"/>
  <c r="AO509" i="12"/>
  <c r="AN509" i="12"/>
  <c r="AM509" i="12"/>
  <c r="AQ508" i="12"/>
  <c r="AP508" i="12"/>
  <c r="AO508" i="12"/>
  <c r="AN508" i="12"/>
  <c r="AM508" i="12"/>
  <c r="AQ507" i="12"/>
  <c r="AP507" i="12"/>
  <c r="AO507" i="12"/>
  <c r="AN507" i="12"/>
  <c r="AM507" i="12"/>
  <c r="AQ506" i="12"/>
  <c r="AP506" i="12"/>
  <c r="AO506" i="12"/>
  <c r="AN506" i="12"/>
  <c r="AM506" i="12"/>
  <c r="AQ505" i="12"/>
  <c r="AP505" i="12"/>
  <c r="AO505" i="12"/>
  <c r="AN505" i="12"/>
  <c r="AM505" i="12"/>
  <c r="AQ504" i="12"/>
  <c r="AP504" i="12"/>
  <c r="AO504" i="12"/>
  <c r="AN504" i="12"/>
  <c r="AM504" i="12"/>
  <c r="AQ503" i="12"/>
  <c r="AP503" i="12"/>
  <c r="AO503" i="12"/>
  <c r="AN503" i="12"/>
  <c r="AM503" i="12"/>
  <c r="AQ502" i="12"/>
  <c r="AP502" i="12"/>
  <c r="AO502" i="12"/>
  <c r="AN502" i="12"/>
  <c r="AM502" i="12"/>
  <c r="AQ501" i="12"/>
  <c r="AP501" i="12"/>
  <c r="AO501" i="12"/>
  <c r="AN501" i="12"/>
  <c r="AM501" i="12"/>
  <c r="AQ500" i="12"/>
  <c r="AP500" i="12"/>
  <c r="AO500" i="12"/>
  <c r="AN500" i="12"/>
  <c r="AM500" i="12"/>
  <c r="AQ499" i="12"/>
  <c r="AP499" i="12"/>
  <c r="AO499" i="12"/>
  <c r="AN499" i="12"/>
  <c r="AM499" i="12"/>
  <c r="AQ498" i="12"/>
  <c r="AP498" i="12"/>
  <c r="AO498" i="12"/>
  <c r="AN498" i="12"/>
  <c r="AM498" i="12"/>
  <c r="AQ497" i="12"/>
  <c r="AP497" i="12"/>
  <c r="AO497" i="12"/>
  <c r="AN497" i="12"/>
  <c r="AM497" i="12"/>
  <c r="AQ496" i="12"/>
  <c r="AP496" i="12"/>
  <c r="AO496" i="12"/>
  <c r="AN496" i="12"/>
  <c r="AM496" i="12"/>
  <c r="AQ495" i="12"/>
  <c r="AP495" i="12"/>
  <c r="AO495" i="12"/>
  <c r="AN495" i="12"/>
  <c r="AM495" i="12"/>
  <c r="AQ494" i="12"/>
  <c r="AP494" i="12"/>
  <c r="AO494" i="12"/>
  <c r="AN494" i="12"/>
  <c r="AM494" i="12"/>
  <c r="AQ493" i="12"/>
  <c r="AP493" i="12"/>
  <c r="AO493" i="12"/>
  <c r="AN493" i="12"/>
  <c r="AM493" i="12"/>
  <c r="AQ492" i="12"/>
  <c r="AP492" i="12"/>
  <c r="AO492" i="12"/>
  <c r="AN492" i="12"/>
  <c r="AM492" i="12"/>
  <c r="AQ491" i="12"/>
  <c r="AP491" i="12"/>
  <c r="AO491" i="12"/>
  <c r="AN491" i="12"/>
  <c r="AM491" i="12"/>
  <c r="AQ490" i="12"/>
  <c r="AP490" i="12"/>
  <c r="AO490" i="12"/>
  <c r="AN490" i="12"/>
  <c r="AM490" i="12"/>
  <c r="AQ489" i="12"/>
  <c r="AP489" i="12"/>
  <c r="AO489" i="12"/>
  <c r="AN489" i="12"/>
  <c r="AM489" i="12"/>
  <c r="AQ488" i="12"/>
  <c r="AP488" i="12"/>
  <c r="AO488" i="12"/>
  <c r="AN488" i="12"/>
  <c r="AM488" i="12"/>
  <c r="AQ487" i="12"/>
  <c r="AP487" i="12"/>
  <c r="AO487" i="12"/>
  <c r="AN487" i="12"/>
  <c r="AM487" i="12"/>
  <c r="AQ486" i="12"/>
  <c r="AP486" i="12"/>
  <c r="AO486" i="12"/>
  <c r="AN486" i="12"/>
  <c r="AM486" i="12"/>
  <c r="AQ485" i="12"/>
  <c r="AP485" i="12"/>
  <c r="AO485" i="12"/>
  <c r="AN485" i="12"/>
  <c r="AM485" i="12"/>
  <c r="AQ484" i="12"/>
  <c r="AP484" i="12"/>
  <c r="AO484" i="12"/>
  <c r="AN484" i="12"/>
  <c r="AM484" i="12"/>
  <c r="AQ483" i="12"/>
  <c r="AP483" i="12"/>
  <c r="AO483" i="12"/>
  <c r="AN483" i="12"/>
  <c r="AM483" i="12"/>
  <c r="AQ482" i="12"/>
  <c r="AP482" i="12"/>
  <c r="AO482" i="12"/>
  <c r="AN482" i="12"/>
  <c r="AM482" i="12"/>
  <c r="AQ481" i="12"/>
  <c r="AP481" i="12"/>
  <c r="AO481" i="12"/>
  <c r="AN481" i="12"/>
  <c r="AM481" i="12"/>
  <c r="AQ480" i="12"/>
  <c r="AP480" i="12"/>
  <c r="AO480" i="12"/>
  <c r="AN480" i="12"/>
  <c r="AM480" i="12"/>
  <c r="AQ479" i="12"/>
  <c r="AP479" i="12"/>
  <c r="AO479" i="12"/>
  <c r="AN479" i="12"/>
  <c r="AM479" i="12"/>
  <c r="AQ478" i="12"/>
  <c r="AP478" i="12"/>
  <c r="AO478" i="12"/>
  <c r="AN478" i="12"/>
  <c r="AM478" i="12"/>
  <c r="AQ477" i="12"/>
  <c r="AP477" i="12"/>
  <c r="AO477" i="12"/>
  <c r="AN477" i="12"/>
  <c r="AM477" i="12"/>
  <c r="AQ476" i="12"/>
  <c r="AP476" i="12"/>
  <c r="AO476" i="12"/>
  <c r="AN476" i="12"/>
  <c r="AM476" i="12"/>
  <c r="AQ475" i="12"/>
  <c r="AP475" i="12"/>
  <c r="AO475" i="12"/>
  <c r="AN475" i="12"/>
  <c r="AM475" i="12"/>
  <c r="AQ474" i="12"/>
  <c r="AP474" i="12"/>
  <c r="AO474" i="12"/>
  <c r="AN474" i="12"/>
  <c r="AM474" i="12"/>
  <c r="AQ473" i="12"/>
  <c r="AP473" i="12"/>
  <c r="AO473" i="12"/>
  <c r="AN473" i="12"/>
  <c r="AM473" i="12"/>
  <c r="AQ472" i="12"/>
  <c r="AP472" i="12"/>
  <c r="AO472" i="12"/>
  <c r="AN472" i="12"/>
  <c r="AM472" i="12"/>
  <c r="AQ471" i="12"/>
  <c r="AP471" i="12"/>
  <c r="AO471" i="12"/>
  <c r="AN471" i="12"/>
  <c r="AM471" i="12"/>
  <c r="AQ470" i="12"/>
  <c r="AP470" i="12"/>
  <c r="AO470" i="12"/>
  <c r="AN470" i="12"/>
  <c r="AM470" i="12"/>
  <c r="AQ469" i="12"/>
  <c r="AP469" i="12"/>
  <c r="AO469" i="12"/>
  <c r="AN469" i="12"/>
  <c r="AM469" i="12"/>
  <c r="AQ468" i="12"/>
  <c r="AP468" i="12"/>
  <c r="AO468" i="12"/>
  <c r="AN468" i="12"/>
  <c r="AM468" i="12"/>
  <c r="AQ467" i="12"/>
  <c r="AP467" i="12"/>
  <c r="AO467" i="12"/>
  <c r="AN467" i="12"/>
  <c r="AM467" i="12"/>
  <c r="AQ466" i="12"/>
  <c r="AP466" i="12"/>
  <c r="AO466" i="12"/>
  <c r="AN466" i="12"/>
  <c r="AM466" i="12"/>
  <c r="AQ465" i="12"/>
  <c r="AP465" i="12"/>
  <c r="AO465" i="12"/>
  <c r="AN465" i="12"/>
  <c r="AM465" i="12"/>
  <c r="AQ464" i="12"/>
  <c r="AP464" i="12"/>
  <c r="AO464" i="12"/>
  <c r="AN464" i="12"/>
  <c r="AM464" i="12"/>
  <c r="AQ463" i="12"/>
  <c r="AP463" i="12"/>
  <c r="AO463" i="12"/>
  <c r="AN463" i="12"/>
  <c r="AM463" i="12"/>
  <c r="AQ462" i="12"/>
  <c r="AP462" i="12"/>
  <c r="AO462" i="12"/>
  <c r="AN462" i="12"/>
  <c r="AM462" i="12"/>
  <c r="AQ461" i="12"/>
  <c r="AP461" i="12"/>
  <c r="AO461" i="12"/>
  <c r="AN461" i="12"/>
  <c r="AM461" i="12"/>
  <c r="AQ460" i="12"/>
  <c r="AP460" i="12"/>
  <c r="AO460" i="12"/>
  <c r="AN460" i="12"/>
  <c r="AM460" i="12"/>
  <c r="AQ459" i="12"/>
  <c r="AP459" i="12"/>
  <c r="AO459" i="12"/>
  <c r="AN459" i="12"/>
  <c r="AM459" i="12"/>
  <c r="AQ458" i="12"/>
  <c r="AP458" i="12"/>
  <c r="AO458" i="12"/>
  <c r="AN458" i="12"/>
  <c r="AM458" i="12"/>
  <c r="AQ457" i="12"/>
  <c r="AP457" i="12"/>
  <c r="AO457" i="12"/>
  <c r="AN457" i="12"/>
  <c r="AM457" i="12"/>
  <c r="AQ456" i="12"/>
  <c r="AP456" i="12"/>
  <c r="AO456" i="12"/>
  <c r="AN456" i="12"/>
  <c r="AM456" i="12"/>
  <c r="AQ455" i="12"/>
  <c r="AP455" i="12"/>
  <c r="AO455" i="12"/>
  <c r="AN455" i="12"/>
  <c r="AM455" i="12"/>
  <c r="AQ454" i="12"/>
  <c r="AP454" i="12"/>
  <c r="AO454" i="12"/>
  <c r="AN454" i="12"/>
  <c r="AM454" i="12"/>
  <c r="AQ453" i="12"/>
  <c r="AP453" i="12"/>
  <c r="AO453" i="12"/>
  <c r="AN453" i="12"/>
  <c r="AM453" i="12"/>
  <c r="AQ452" i="12"/>
  <c r="AP452" i="12"/>
  <c r="AO452" i="12"/>
  <c r="AN452" i="12"/>
  <c r="AM452" i="12"/>
  <c r="AQ451" i="12"/>
  <c r="AP451" i="12"/>
  <c r="AO451" i="12"/>
  <c r="AN451" i="12"/>
  <c r="AM451" i="12"/>
  <c r="AQ450" i="12"/>
  <c r="AP450" i="12"/>
  <c r="AO450" i="12"/>
  <c r="AN450" i="12"/>
  <c r="AM450" i="12"/>
  <c r="AQ449" i="12"/>
  <c r="AP449" i="12"/>
  <c r="AO449" i="12"/>
  <c r="AN449" i="12"/>
  <c r="AM449" i="12"/>
  <c r="AQ448" i="12"/>
  <c r="AP448" i="12"/>
  <c r="AO448" i="12"/>
  <c r="AN448" i="12"/>
  <c r="AM448" i="12"/>
  <c r="AQ447" i="12"/>
  <c r="AP447" i="12"/>
  <c r="AO447" i="12"/>
  <c r="AN447" i="12"/>
  <c r="AM447" i="12"/>
  <c r="AQ446" i="12"/>
  <c r="AP446" i="12"/>
  <c r="AO446" i="12"/>
  <c r="AN446" i="12"/>
  <c r="AM446" i="12"/>
  <c r="AQ445" i="12"/>
  <c r="AP445" i="12"/>
  <c r="AO445" i="12"/>
  <c r="AN445" i="12"/>
  <c r="AM445" i="12"/>
  <c r="AQ444" i="12"/>
  <c r="AP444" i="12"/>
  <c r="AO444" i="12"/>
  <c r="AN444" i="12"/>
  <c r="AM444" i="12"/>
  <c r="AQ443" i="12"/>
  <c r="AP443" i="12"/>
  <c r="AO443" i="12"/>
  <c r="AN443" i="12"/>
  <c r="AM443" i="12"/>
  <c r="AQ442" i="12"/>
  <c r="AP442" i="12"/>
  <c r="AO442" i="12"/>
  <c r="AN442" i="12"/>
  <c r="AM442" i="12"/>
  <c r="AQ441" i="12"/>
  <c r="AP441" i="12"/>
  <c r="AO441" i="12"/>
  <c r="AN441" i="12"/>
  <c r="AM441" i="12"/>
  <c r="AQ440" i="12"/>
  <c r="AP440" i="12"/>
  <c r="AO440" i="12"/>
  <c r="AN440" i="12"/>
  <c r="AM440" i="12"/>
  <c r="AQ439" i="12"/>
  <c r="AP439" i="12"/>
  <c r="AO439" i="12"/>
  <c r="AN439" i="12"/>
  <c r="AM439" i="12"/>
  <c r="AQ438" i="12"/>
  <c r="AP438" i="12"/>
  <c r="AO438" i="12"/>
  <c r="AN438" i="12"/>
  <c r="AM438" i="12"/>
  <c r="AQ437" i="12"/>
  <c r="AP437" i="12"/>
  <c r="AO437" i="12"/>
  <c r="AN437" i="12"/>
  <c r="AM437" i="12"/>
  <c r="AQ436" i="12"/>
  <c r="AP436" i="12"/>
  <c r="AO436" i="12"/>
  <c r="AN436" i="12"/>
  <c r="AM436" i="12"/>
  <c r="AQ435" i="12"/>
  <c r="AP435" i="12"/>
  <c r="AO435" i="12"/>
  <c r="AN435" i="12"/>
  <c r="AM435" i="12"/>
  <c r="AQ434" i="12"/>
  <c r="AP434" i="12"/>
  <c r="AO434" i="12"/>
  <c r="AN434" i="12"/>
  <c r="AM434" i="12"/>
  <c r="AQ433" i="12"/>
  <c r="AP433" i="12"/>
  <c r="AO433" i="12"/>
  <c r="AN433" i="12"/>
  <c r="AM433" i="12"/>
  <c r="AQ432" i="12"/>
  <c r="AP432" i="12"/>
  <c r="AO432" i="12"/>
  <c r="AN432" i="12"/>
  <c r="AM432" i="12"/>
  <c r="AQ431" i="12"/>
  <c r="AP431" i="12"/>
  <c r="AO431" i="12"/>
  <c r="AN431" i="12"/>
  <c r="AM431" i="12"/>
  <c r="AQ430" i="12"/>
  <c r="AP430" i="12"/>
  <c r="AO430" i="12"/>
  <c r="AN430" i="12"/>
  <c r="AM430" i="12"/>
  <c r="AQ429" i="12"/>
  <c r="AP429" i="12"/>
  <c r="AO429" i="12"/>
  <c r="AN429" i="12"/>
  <c r="AM429" i="12"/>
  <c r="AQ428" i="12"/>
  <c r="AP428" i="12"/>
  <c r="AO428" i="12"/>
  <c r="AN428" i="12"/>
  <c r="AM428" i="12"/>
  <c r="AQ427" i="12"/>
  <c r="AP427" i="12"/>
  <c r="AO427" i="12"/>
  <c r="AN427" i="12"/>
  <c r="AM427" i="12"/>
  <c r="AQ426" i="12"/>
  <c r="AP426" i="12"/>
  <c r="AO426" i="12"/>
  <c r="AN426" i="12"/>
  <c r="AM426" i="12"/>
  <c r="AQ425" i="12"/>
  <c r="AP425" i="12"/>
  <c r="AO425" i="12"/>
  <c r="AN425" i="12"/>
  <c r="AM425" i="12"/>
  <c r="AQ424" i="12"/>
  <c r="AP424" i="12"/>
  <c r="AO424" i="12"/>
  <c r="AN424" i="12"/>
  <c r="AM424" i="12"/>
  <c r="AQ423" i="12"/>
  <c r="AP423" i="12"/>
  <c r="AO423" i="12"/>
  <c r="AN423" i="12"/>
  <c r="AM423" i="12"/>
  <c r="AQ422" i="12"/>
  <c r="AP422" i="12"/>
  <c r="AO422" i="12"/>
  <c r="AN422" i="12"/>
  <c r="AM422" i="12"/>
  <c r="AQ421" i="12"/>
  <c r="AP421" i="12"/>
  <c r="AO421" i="12"/>
  <c r="AN421" i="12"/>
  <c r="AM421" i="12"/>
  <c r="AQ420" i="12"/>
  <c r="AP420" i="12"/>
  <c r="AO420" i="12"/>
  <c r="AN420" i="12"/>
  <c r="AM420" i="12"/>
  <c r="AQ419" i="12"/>
  <c r="AP419" i="12"/>
  <c r="AO419" i="12"/>
  <c r="AN419" i="12"/>
  <c r="AM419" i="12"/>
  <c r="AQ418" i="12"/>
  <c r="AP418" i="12"/>
  <c r="AO418" i="12"/>
  <c r="AN418" i="12"/>
  <c r="AM418" i="12"/>
  <c r="AQ417" i="12"/>
  <c r="AP417" i="12"/>
  <c r="AO417" i="12"/>
  <c r="AN417" i="12"/>
  <c r="AM417" i="12"/>
  <c r="AQ416" i="12"/>
  <c r="AP416" i="12"/>
  <c r="AO416" i="12"/>
  <c r="AN416" i="12"/>
  <c r="AM416" i="12"/>
  <c r="AQ415" i="12"/>
  <c r="AP415" i="12"/>
  <c r="AO415" i="12"/>
  <c r="AN415" i="12"/>
  <c r="AM415" i="12"/>
  <c r="AQ414" i="12"/>
  <c r="AP414" i="12"/>
  <c r="AO414" i="12"/>
  <c r="AN414" i="12"/>
  <c r="AM414" i="12"/>
  <c r="AQ413" i="12"/>
  <c r="AP413" i="12"/>
  <c r="AO413" i="12"/>
  <c r="AN413" i="12"/>
  <c r="AM413" i="12"/>
  <c r="AQ412" i="12"/>
  <c r="AP412" i="12"/>
  <c r="AO412" i="12"/>
  <c r="AN412" i="12"/>
  <c r="AM412" i="12"/>
  <c r="AQ411" i="12"/>
  <c r="AP411" i="12"/>
  <c r="AO411" i="12"/>
  <c r="AN411" i="12"/>
  <c r="AM411" i="12"/>
  <c r="AQ410" i="12"/>
  <c r="AP410" i="12"/>
  <c r="AO410" i="12"/>
  <c r="AN410" i="12"/>
  <c r="AM410" i="12"/>
  <c r="AQ409" i="12"/>
  <c r="AP409" i="12"/>
  <c r="AO409" i="12"/>
  <c r="AN409" i="12"/>
  <c r="AM409" i="12"/>
  <c r="AQ408" i="12"/>
  <c r="AP408" i="12"/>
  <c r="AO408" i="12"/>
  <c r="AN408" i="12"/>
  <c r="AM408" i="12"/>
  <c r="AQ407" i="12"/>
  <c r="AP407" i="12"/>
  <c r="AO407" i="12"/>
  <c r="AN407" i="12"/>
  <c r="AM407" i="12"/>
  <c r="AQ406" i="12"/>
  <c r="AP406" i="12"/>
  <c r="AO406" i="12"/>
  <c r="AN406" i="12"/>
  <c r="AM406" i="12"/>
  <c r="AQ405" i="12"/>
  <c r="AP405" i="12"/>
  <c r="AO405" i="12"/>
  <c r="AN405" i="12"/>
  <c r="AM405" i="12"/>
  <c r="AQ404" i="12"/>
  <c r="AP404" i="12"/>
  <c r="AO404" i="12"/>
  <c r="AN404" i="12"/>
  <c r="AM404" i="12"/>
  <c r="AQ403" i="12"/>
  <c r="AP403" i="12"/>
  <c r="AO403" i="12"/>
  <c r="AN403" i="12"/>
  <c r="AM403" i="12"/>
  <c r="AQ402" i="12"/>
  <c r="AP402" i="12"/>
  <c r="AO402" i="12"/>
  <c r="AN402" i="12"/>
  <c r="AM402" i="12"/>
  <c r="AQ401" i="12"/>
  <c r="AP401" i="12"/>
  <c r="AO401" i="12"/>
  <c r="AN401" i="12"/>
  <c r="AM401" i="12"/>
  <c r="AQ400" i="12"/>
  <c r="AP400" i="12"/>
  <c r="AO400" i="12"/>
  <c r="AN400" i="12"/>
  <c r="AM400" i="12"/>
  <c r="AQ399" i="12"/>
  <c r="AP399" i="12"/>
  <c r="AO399" i="12"/>
  <c r="AN399" i="12"/>
  <c r="AM399" i="12"/>
  <c r="AQ398" i="12"/>
  <c r="AP398" i="12"/>
  <c r="AO398" i="12"/>
  <c r="AN398" i="12"/>
  <c r="AM398" i="12"/>
  <c r="AQ397" i="12"/>
  <c r="AP397" i="12"/>
  <c r="AO397" i="12"/>
  <c r="AN397" i="12"/>
  <c r="AM397" i="12"/>
  <c r="AQ396" i="12"/>
  <c r="AP396" i="12"/>
  <c r="AO396" i="12"/>
  <c r="AN396" i="12"/>
  <c r="AM396" i="12"/>
  <c r="AQ395" i="12"/>
  <c r="AP395" i="12"/>
  <c r="AO395" i="12"/>
  <c r="AN395" i="12"/>
  <c r="AM395" i="12"/>
  <c r="AQ394" i="12"/>
  <c r="AP394" i="12"/>
  <c r="AO394" i="12"/>
  <c r="AN394" i="12"/>
  <c r="AM394" i="12"/>
  <c r="AQ393" i="12"/>
  <c r="AP393" i="12"/>
  <c r="AO393" i="12"/>
  <c r="AN393" i="12"/>
  <c r="AM393" i="12"/>
  <c r="AQ392" i="12"/>
  <c r="AP392" i="12"/>
  <c r="AO392" i="12"/>
  <c r="AN392" i="12"/>
  <c r="AM392" i="12"/>
  <c r="AQ391" i="12"/>
  <c r="AP391" i="12"/>
  <c r="AO391" i="12"/>
  <c r="AN391" i="12"/>
  <c r="AM391" i="12"/>
  <c r="AQ390" i="12"/>
  <c r="AP390" i="12"/>
  <c r="AO390" i="12"/>
  <c r="AN390" i="12"/>
  <c r="AM390" i="12"/>
  <c r="AQ389" i="12"/>
  <c r="AP389" i="12"/>
  <c r="AO389" i="12"/>
  <c r="AN389" i="12"/>
  <c r="AM389" i="12"/>
  <c r="AQ388" i="12"/>
  <c r="AP388" i="12"/>
  <c r="AO388" i="12"/>
  <c r="AN388" i="12"/>
  <c r="AM388" i="12"/>
  <c r="AQ387" i="12"/>
  <c r="AP387" i="12"/>
  <c r="AO387" i="12"/>
  <c r="AN387" i="12"/>
  <c r="AM387" i="12"/>
  <c r="AQ386" i="12"/>
  <c r="AP386" i="12"/>
  <c r="AO386" i="12"/>
  <c r="AN386" i="12"/>
  <c r="AM386" i="12"/>
  <c r="AQ385" i="12"/>
  <c r="AP385" i="12"/>
  <c r="AO385" i="12"/>
  <c r="AN385" i="12"/>
  <c r="AM385" i="12"/>
  <c r="AQ384" i="12"/>
  <c r="AP384" i="12"/>
  <c r="AO384" i="12"/>
  <c r="AN384" i="12"/>
  <c r="AM384" i="12"/>
  <c r="AQ383" i="12"/>
  <c r="AP383" i="12"/>
  <c r="AO383" i="12"/>
  <c r="AN383" i="12"/>
  <c r="AM383" i="12"/>
  <c r="AQ382" i="12"/>
  <c r="AP382" i="12"/>
  <c r="AO382" i="12"/>
  <c r="AN382" i="12"/>
  <c r="AM382" i="12"/>
  <c r="AQ381" i="12"/>
  <c r="AP381" i="12"/>
  <c r="AO381" i="12"/>
  <c r="AN381" i="12"/>
  <c r="AM381" i="12"/>
  <c r="AQ380" i="12"/>
  <c r="AP380" i="12"/>
  <c r="AO380" i="12"/>
  <c r="AN380" i="12"/>
  <c r="AM380" i="12"/>
  <c r="AQ379" i="12"/>
  <c r="AP379" i="12"/>
  <c r="AO379" i="12"/>
  <c r="AN379" i="12"/>
  <c r="AM379" i="12"/>
  <c r="AQ378" i="12"/>
  <c r="AP378" i="12"/>
  <c r="AO378" i="12"/>
  <c r="AN378" i="12"/>
  <c r="AM378" i="12"/>
  <c r="AQ377" i="12"/>
  <c r="AP377" i="12"/>
  <c r="AO377" i="12"/>
  <c r="AN377" i="12"/>
  <c r="AM377" i="12"/>
  <c r="AQ376" i="12"/>
  <c r="AP376" i="12"/>
  <c r="AO376" i="12"/>
  <c r="AN376" i="12"/>
  <c r="AM376" i="12"/>
  <c r="AQ375" i="12"/>
  <c r="AP375" i="12"/>
  <c r="AO375" i="12"/>
  <c r="AN375" i="12"/>
  <c r="AM375" i="12"/>
  <c r="AQ374" i="12"/>
  <c r="AP374" i="12"/>
  <c r="AO374" i="12"/>
  <c r="AN374" i="12"/>
  <c r="AM374" i="12"/>
  <c r="AQ373" i="12"/>
  <c r="AP373" i="12"/>
  <c r="AO373" i="12"/>
  <c r="AN373" i="12"/>
  <c r="AM373" i="12"/>
  <c r="AQ372" i="12"/>
  <c r="AP372" i="12"/>
  <c r="AO372" i="12"/>
  <c r="AN372" i="12"/>
  <c r="AM372" i="12"/>
  <c r="AQ371" i="12"/>
  <c r="AP371" i="12"/>
  <c r="AO371" i="12"/>
  <c r="AN371" i="12"/>
  <c r="AM371" i="12"/>
  <c r="AQ370" i="12"/>
  <c r="AP370" i="12"/>
  <c r="AO370" i="12"/>
  <c r="AN370" i="12"/>
  <c r="AM370" i="12"/>
  <c r="AQ369" i="12"/>
  <c r="AP369" i="12"/>
  <c r="AO369" i="12"/>
  <c r="AN369" i="12"/>
  <c r="AM369" i="12"/>
  <c r="AQ368" i="12"/>
  <c r="AP368" i="12"/>
  <c r="AO368" i="12"/>
  <c r="AN368" i="12"/>
  <c r="AM368" i="12"/>
  <c r="AQ367" i="12"/>
  <c r="AP367" i="12"/>
  <c r="AO367" i="12"/>
  <c r="AN367" i="12"/>
  <c r="AM367" i="12"/>
  <c r="AQ366" i="12"/>
  <c r="AP366" i="12"/>
  <c r="AO366" i="12"/>
  <c r="AN366" i="12"/>
  <c r="AM366" i="12"/>
  <c r="AQ365" i="12"/>
  <c r="AP365" i="12"/>
  <c r="AO365" i="12"/>
  <c r="AN365" i="12"/>
  <c r="AM365" i="12"/>
  <c r="AQ364" i="12"/>
  <c r="AP364" i="12"/>
  <c r="AO364" i="12"/>
  <c r="AN364" i="12"/>
  <c r="AM364" i="12"/>
  <c r="AQ363" i="12"/>
  <c r="AP363" i="12"/>
  <c r="AO363" i="12"/>
  <c r="AN363" i="12"/>
  <c r="AM363" i="12"/>
  <c r="AQ362" i="12"/>
  <c r="AP362" i="12"/>
  <c r="AO362" i="12"/>
  <c r="AN362" i="12"/>
  <c r="AM362" i="12"/>
  <c r="AQ361" i="12"/>
  <c r="AP361" i="12"/>
  <c r="AO361" i="12"/>
  <c r="AN361" i="12"/>
  <c r="AM361" i="12"/>
  <c r="AQ360" i="12"/>
  <c r="AP360" i="12"/>
  <c r="AO360" i="12"/>
  <c r="AN360" i="12"/>
  <c r="AM360" i="12"/>
  <c r="AQ359" i="12"/>
  <c r="AP359" i="12"/>
  <c r="AO359" i="12"/>
  <c r="AN359" i="12"/>
  <c r="AM359" i="12"/>
  <c r="AQ358" i="12"/>
  <c r="AP358" i="12"/>
  <c r="AO358" i="12"/>
  <c r="AN358" i="12"/>
  <c r="AM358" i="12"/>
  <c r="AQ357" i="12"/>
  <c r="AP357" i="12"/>
  <c r="AO357" i="12"/>
  <c r="AN357" i="12"/>
  <c r="AM357" i="12"/>
  <c r="AQ356" i="12"/>
  <c r="AP356" i="12"/>
  <c r="AO356" i="12"/>
  <c r="AN356" i="12"/>
  <c r="AM356" i="12"/>
  <c r="AQ355" i="12"/>
  <c r="AP355" i="12"/>
  <c r="AO355" i="12"/>
  <c r="AN355" i="12"/>
  <c r="AM355" i="12"/>
  <c r="AQ354" i="12"/>
  <c r="AP354" i="12"/>
  <c r="AO354" i="12"/>
  <c r="AN354" i="12"/>
  <c r="AM354" i="12"/>
  <c r="AQ353" i="12"/>
  <c r="AP353" i="12"/>
  <c r="AO353" i="12"/>
  <c r="AN353" i="12"/>
  <c r="AM353" i="12"/>
  <c r="AQ352" i="12"/>
  <c r="AP352" i="12"/>
  <c r="AO352" i="12"/>
  <c r="AN352" i="12"/>
  <c r="AM352" i="12"/>
  <c r="AQ351" i="12"/>
  <c r="AP351" i="12"/>
  <c r="AO351" i="12"/>
  <c r="AN351" i="12"/>
  <c r="AM351" i="12"/>
  <c r="AQ350" i="12"/>
  <c r="AP350" i="12"/>
  <c r="AO350" i="12"/>
  <c r="AN350" i="12"/>
  <c r="AM350" i="12"/>
  <c r="AQ349" i="12"/>
  <c r="AP349" i="12"/>
  <c r="AO349" i="12"/>
  <c r="AN349" i="12"/>
  <c r="AM349" i="12"/>
  <c r="AQ348" i="12"/>
  <c r="AP348" i="12"/>
  <c r="AO348" i="12"/>
  <c r="AN348" i="12"/>
  <c r="AM348" i="12"/>
  <c r="AQ347" i="12"/>
  <c r="AP347" i="12"/>
  <c r="AO347" i="12"/>
  <c r="AN347" i="12"/>
  <c r="AM347" i="12"/>
  <c r="AQ346" i="12"/>
  <c r="AP346" i="12"/>
  <c r="AO346" i="12"/>
  <c r="AN346" i="12"/>
  <c r="AM346" i="12"/>
  <c r="AQ345" i="12"/>
  <c r="AP345" i="12"/>
  <c r="AO345" i="12"/>
  <c r="AN345" i="12"/>
  <c r="AM345" i="12"/>
  <c r="AQ344" i="12"/>
  <c r="AP344" i="12"/>
  <c r="AO344" i="12"/>
  <c r="AN344" i="12"/>
  <c r="AM344" i="12"/>
  <c r="AQ343" i="12"/>
  <c r="AP343" i="12"/>
  <c r="AO343" i="12"/>
  <c r="AN343" i="12"/>
  <c r="AM343" i="12"/>
  <c r="AQ342" i="12"/>
  <c r="AP342" i="12"/>
  <c r="AO342" i="12"/>
  <c r="AN342" i="12"/>
  <c r="AM342" i="12"/>
  <c r="AQ341" i="12"/>
  <c r="AP341" i="12"/>
  <c r="AO341" i="12"/>
  <c r="AN341" i="12"/>
  <c r="AM341" i="12"/>
  <c r="AQ340" i="12"/>
  <c r="AP340" i="12"/>
  <c r="AO340" i="12"/>
  <c r="AN340" i="12"/>
  <c r="AM340" i="12"/>
  <c r="AQ339" i="12"/>
  <c r="AP339" i="12"/>
  <c r="AO339" i="12"/>
  <c r="AN339" i="12"/>
  <c r="AM339" i="12"/>
  <c r="AQ338" i="12"/>
  <c r="AP338" i="12"/>
  <c r="AO338" i="12"/>
  <c r="AN338" i="12"/>
  <c r="AM338" i="12"/>
  <c r="AQ337" i="12"/>
  <c r="AP337" i="12"/>
  <c r="AO337" i="12"/>
  <c r="AN337" i="12"/>
  <c r="AM337" i="12"/>
  <c r="AQ336" i="12"/>
  <c r="AP336" i="12"/>
  <c r="AO336" i="12"/>
  <c r="AN336" i="12"/>
  <c r="AM336" i="12"/>
  <c r="AQ335" i="12"/>
  <c r="AP335" i="12"/>
  <c r="AO335" i="12"/>
  <c r="AN335" i="12"/>
  <c r="AM335" i="12"/>
  <c r="AQ334" i="12"/>
  <c r="AP334" i="12"/>
  <c r="AO334" i="12"/>
  <c r="AN334" i="12"/>
  <c r="AM334" i="12"/>
  <c r="AQ333" i="12"/>
  <c r="AP333" i="12"/>
  <c r="AO333" i="12"/>
  <c r="AN333" i="12"/>
  <c r="AM333" i="12"/>
  <c r="AQ332" i="12"/>
  <c r="AP332" i="12"/>
  <c r="AO332" i="12"/>
  <c r="AN332" i="12"/>
  <c r="AM332" i="12"/>
  <c r="AQ331" i="12"/>
  <c r="AP331" i="12"/>
  <c r="AO331" i="12"/>
  <c r="AN331" i="12"/>
  <c r="AM331" i="12"/>
  <c r="AQ330" i="12"/>
  <c r="AP330" i="12"/>
  <c r="AO330" i="12"/>
  <c r="AN330" i="12"/>
  <c r="AM330" i="12"/>
  <c r="AQ329" i="12"/>
  <c r="AP329" i="12"/>
  <c r="AO329" i="12"/>
  <c r="AN329" i="12"/>
  <c r="AM329" i="12"/>
  <c r="AQ328" i="12"/>
  <c r="AP328" i="12"/>
  <c r="AO328" i="12"/>
  <c r="AN328" i="12"/>
  <c r="AM328" i="12"/>
  <c r="AQ327" i="12"/>
  <c r="AP327" i="12"/>
  <c r="AO327" i="12"/>
  <c r="AN327" i="12"/>
  <c r="AM327" i="12"/>
  <c r="AQ326" i="12"/>
  <c r="AP326" i="12"/>
  <c r="AO326" i="12"/>
  <c r="AN326" i="12"/>
  <c r="AM326" i="12"/>
  <c r="AQ325" i="12"/>
  <c r="AP325" i="12"/>
  <c r="AO325" i="12"/>
  <c r="AN325" i="12"/>
  <c r="AM325" i="12"/>
  <c r="AQ324" i="12"/>
  <c r="AP324" i="12"/>
  <c r="AO324" i="12"/>
  <c r="AN324" i="12"/>
  <c r="AM324" i="12"/>
  <c r="AQ323" i="12"/>
  <c r="AP323" i="12"/>
  <c r="AO323" i="12"/>
  <c r="AN323" i="12"/>
  <c r="AM323" i="12"/>
  <c r="AQ322" i="12"/>
  <c r="AP322" i="12"/>
  <c r="AO322" i="12"/>
  <c r="AN322" i="12"/>
  <c r="AM322" i="12"/>
  <c r="AQ321" i="12"/>
  <c r="AP321" i="12"/>
  <c r="AO321" i="12"/>
  <c r="AN321" i="12"/>
  <c r="AM321" i="12"/>
  <c r="AQ320" i="12"/>
  <c r="AP320" i="12"/>
  <c r="AO320" i="12"/>
  <c r="AN320" i="12"/>
  <c r="AM320" i="12"/>
  <c r="AQ319" i="12"/>
  <c r="AP319" i="12"/>
  <c r="AO319" i="12"/>
  <c r="AN319" i="12"/>
  <c r="AM319" i="12"/>
  <c r="AQ318" i="12"/>
  <c r="AP318" i="12"/>
  <c r="AO318" i="12"/>
  <c r="AN318" i="12"/>
  <c r="AM318" i="12"/>
  <c r="AQ317" i="12"/>
  <c r="AP317" i="12"/>
  <c r="AO317" i="12"/>
  <c r="AN317" i="12"/>
  <c r="AM317" i="12"/>
  <c r="AQ316" i="12"/>
  <c r="AP316" i="12"/>
  <c r="AO316" i="12"/>
  <c r="AN316" i="12"/>
  <c r="AM316" i="12"/>
  <c r="AQ315" i="12"/>
  <c r="AP315" i="12"/>
  <c r="AO315" i="12"/>
  <c r="AN315" i="12"/>
  <c r="AM315" i="12"/>
  <c r="AQ314" i="12"/>
  <c r="AP314" i="12"/>
  <c r="AO314" i="12"/>
  <c r="AN314" i="12"/>
  <c r="AM314" i="12"/>
  <c r="AQ313" i="12"/>
  <c r="AP313" i="12"/>
  <c r="AO313" i="12"/>
  <c r="AN313" i="12"/>
  <c r="AM313" i="12"/>
  <c r="AQ312" i="12"/>
  <c r="AP312" i="12"/>
  <c r="AO312" i="12"/>
  <c r="AN312" i="12"/>
  <c r="AM312" i="12"/>
  <c r="AQ311" i="12"/>
  <c r="AP311" i="12"/>
  <c r="AO311" i="12"/>
  <c r="AN311" i="12"/>
  <c r="AM311" i="12"/>
  <c r="AQ310" i="12"/>
  <c r="AP310" i="12"/>
  <c r="AO310" i="12"/>
  <c r="AN310" i="12"/>
  <c r="AM310" i="12"/>
  <c r="AQ309" i="12"/>
  <c r="AP309" i="12"/>
  <c r="AO309" i="12"/>
  <c r="AN309" i="12"/>
  <c r="AM309" i="12"/>
  <c r="AQ308" i="12"/>
  <c r="AP308" i="12"/>
  <c r="AO308" i="12"/>
  <c r="AN308" i="12"/>
  <c r="AM308" i="12"/>
  <c r="AQ307" i="12"/>
  <c r="AP307" i="12"/>
  <c r="AO307" i="12"/>
  <c r="AN307" i="12"/>
  <c r="AM307" i="12"/>
  <c r="AQ306" i="12"/>
  <c r="AP306" i="12"/>
  <c r="AO306" i="12"/>
  <c r="AN306" i="12"/>
  <c r="AM306" i="12"/>
  <c r="AQ305" i="12"/>
  <c r="AP305" i="12"/>
  <c r="AO305" i="12"/>
  <c r="AN305" i="12"/>
  <c r="AM305" i="12"/>
  <c r="AQ304" i="12"/>
  <c r="AP304" i="12"/>
  <c r="AO304" i="12"/>
  <c r="AN304" i="12"/>
  <c r="AM304" i="12"/>
  <c r="AQ303" i="12"/>
  <c r="AP303" i="12"/>
  <c r="AO303" i="12"/>
  <c r="AN303" i="12"/>
  <c r="AM303" i="12"/>
  <c r="AQ302" i="12"/>
  <c r="AP302" i="12"/>
  <c r="AO302" i="12"/>
  <c r="AN302" i="12"/>
  <c r="AM302" i="12"/>
  <c r="AQ301" i="12"/>
  <c r="AP301" i="12"/>
  <c r="AO301" i="12"/>
  <c r="AN301" i="12"/>
  <c r="AM301" i="12"/>
  <c r="AQ300" i="12"/>
  <c r="AP300" i="12"/>
  <c r="AO300" i="12"/>
  <c r="AN300" i="12"/>
  <c r="AM300" i="12"/>
  <c r="AQ299" i="12"/>
  <c r="AP299" i="12"/>
  <c r="AO299" i="12"/>
  <c r="AN299" i="12"/>
  <c r="AM299" i="12"/>
  <c r="AQ298" i="12"/>
  <c r="AP298" i="12"/>
  <c r="AO298" i="12"/>
  <c r="AN298" i="12"/>
  <c r="AM298" i="12"/>
  <c r="AQ297" i="12"/>
  <c r="AP297" i="12"/>
  <c r="AO297" i="12"/>
  <c r="AN297" i="12"/>
  <c r="AM297" i="12"/>
  <c r="AQ296" i="12"/>
  <c r="AP296" i="12"/>
  <c r="AO296" i="12"/>
  <c r="AN296" i="12"/>
  <c r="AM296" i="12"/>
  <c r="AQ295" i="12"/>
  <c r="AP295" i="12"/>
  <c r="AO295" i="12"/>
  <c r="AN295" i="12"/>
  <c r="AM295" i="12"/>
  <c r="AQ294" i="12"/>
  <c r="AP294" i="12"/>
  <c r="AO294" i="12"/>
  <c r="AN294" i="12"/>
  <c r="AM294" i="12"/>
  <c r="AQ293" i="12"/>
  <c r="AP293" i="12"/>
  <c r="AO293" i="12"/>
  <c r="AN293" i="12"/>
  <c r="AM293" i="12"/>
  <c r="AQ292" i="12"/>
  <c r="AP292" i="12"/>
  <c r="AO292" i="12"/>
  <c r="AN292" i="12"/>
  <c r="AM292" i="12"/>
  <c r="AQ291" i="12"/>
  <c r="AP291" i="12"/>
  <c r="AO291" i="12"/>
  <c r="AN291" i="12"/>
  <c r="AM291" i="12"/>
  <c r="AQ290" i="12"/>
  <c r="AP290" i="12"/>
  <c r="AO290" i="12"/>
  <c r="AN290" i="12"/>
  <c r="AM290" i="12"/>
  <c r="AQ289" i="12"/>
  <c r="AP289" i="12"/>
  <c r="AO289" i="12"/>
  <c r="AN289" i="12"/>
  <c r="AM289" i="12"/>
  <c r="AQ288" i="12"/>
  <c r="AP288" i="12"/>
  <c r="AO288" i="12"/>
  <c r="AN288" i="12"/>
  <c r="AM288" i="12"/>
  <c r="AQ287" i="12"/>
  <c r="AP287" i="12"/>
  <c r="AO287" i="12"/>
  <c r="AN287" i="12"/>
  <c r="AM287" i="12"/>
  <c r="AQ286" i="12"/>
  <c r="AP286" i="12"/>
  <c r="AO286" i="12"/>
  <c r="AN286" i="12"/>
  <c r="AM286" i="12"/>
  <c r="AQ285" i="12"/>
  <c r="AP285" i="12"/>
  <c r="AO285" i="12"/>
  <c r="AN285" i="12"/>
  <c r="AM285" i="12"/>
  <c r="AQ284" i="12"/>
  <c r="AP284" i="12"/>
  <c r="AO284" i="12"/>
  <c r="AN284" i="12"/>
  <c r="AM284" i="12"/>
  <c r="AQ283" i="12"/>
  <c r="AP283" i="12"/>
  <c r="AO283" i="12"/>
  <c r="AN283" i="12"/>
  <c r="AM283" i="12"/>
  <c r="AQ282" i="12"/>
  <c r="AP282" i="12"/>
  <c r="AO282" i="12"/>
  <c r="AN282" i="12"/>
  <c r="AM282" i="12"/>
  <c r="AQ281" i="12"/>
  <c r="AP281" i="12"/>
  <c r="AO281" i="12"/>
  <c r="AN281" i="12"/>
  <c r="AM281" i="12"/>
  <c r="AQ280" i="12"/>
  <c r="AP280" i="12"/>
  <c r="AO280" i="12"/>
  <c r="AN280" i="12"/>
  <c r="AM280" i="12"/>
  <c r="AQ279" i="12"/>
  <c r="AP279" i="12"/>
  <c r="AO279" i="12"/>
  <c r="AN279" i="12"/>
  <c r="AM279" i="12"/>
  <c r="AQ278" i="12"/>
  <c r="AP278" i="12"/>
  <c r="AO278" i="12"/>
  <c r="AN278" i="12"/>
  <c r="AM278" i="12"/>
  <c r="AQ277" i="12"/>
  <c r="AP277" i="12"/>
  <c r="AO277" i="12"/>
  <c r="AN277" i="12"/>
  <c r="AM277" i="12"/>
  <c r="AQ276" i="12"/>
  <c r="AP276" i="12"/>
  <c r="AO276" i="12"/>
  <c r="AN276" i="12"/>
  <c r="AM276" i="12"/>
  <c r="AQ275" i="12"/>
  <c r="AP275" i="12"/>
  <c r="AO275" i="12"/>
  <c r="AN275" i="12"/>
  <c r="AM275" i="12"/>
  <c r="AQ274" i="12"/>
  <c r="AP274" i="12"/>
  <c r="AO274" i="12"/>
  <c r="AN274" i="12"/>
  <c r="AM274" i="12"/>
  <c r="AQ273" i="12"/>
  <c r="AP273" i="12"/>
  <c r="AO273" i="12"/>
  <c r="AN273" i="12"/>
  <c r="AM273" i="12"/>
  <c r="AQ272" i="12"/>
  <c r="AP272" i="12"/>
  <c r="AO272" i="12"/>
  <c r="AN272" i="12"/>
  <c r="AM272" i="12"/>
  <c r="AQ271" i="12"/>
  <c r="AP271" i="12"/>
  <c r="AO271" i="12"/>
  <c r="AN271" i="12"/>
  <c r="AM271" i="12"/>
  <c r="AQ270" i="12"/>
  <c r="AP270" i="12"/>
  <c r="AO270" i="12"/>
  <c r="AN270" i="12"/>
  <c r="AM270" i="12"/>
  <c r="AQ269" i="12"/>
  <c r="AP269" i="12"/>
  <c r="AO269" i="12"/>
  <c r="AN269" i="12"/>
  <c r="AM269" i="12"/>
  <c r="AQ268" i="12"/>
  <c r="AP268" i="12"/>
  <c r="AO268" i="12"/>
  <c r="AN268" i="12"/>
  <c r="AM268" i="12"/>
  <c r="AQ267" i="12"/>
  <c r="AP267" i="12"/>
  <c r="AO267" i="12"/>
  <c r="AN267" i="12"/>
  <c r="AM267" i="12"/>
  <c r="AQ266" i="12"/>
  <c r="AP266" i="12"/>
  <c r="AO266" i="12"/>
  <c r="AN266" i="12"/>
  <c r="AM266" i="12"/>
  <c r="AQ265" i="12"/>
  <c r="AP265" i="12"/>
  <c r="AO265" i="12"/>
  <c r="AN265" i="12"/>
  <c r="AM265" i="12"/>
  <c r="AQ264" i="12"/>
  <c r="AP264" i="12"/>
  <c r="AO264" i="12"/>
  <c r="AN264" i="12"/>
  <c r="AM264" i="12"/>
  <c r="AQ263" i="12"/>
  <c r="AP263" i="12"/>
  <c r="AO263" i="12"/>
  <c r="AN263" i="12"/>
  <c r="AM263" i="12"/>
  <c r="AQ262" i="12"/>
  <c r="AP262" i="12"/>
  <c r="AO262" i="12"/>
  <c r="AN262" i="12"/>
  <c r="AM262" i="12"/>
  <c r="AQ261" i="12"/>
  <c r="AP261" i="12"/>
  <c r="AO261" i="12"/>
  <c r="AN261" i="12"/>
  <c r="AM261" i="12"/>
  <c r="AQ260" i="12"/>
  <c r="AP260" i="12"/>
  <c r="AO260" i="12"/>
  <c r="AN260" i="12"/>
  <c r="AM260" i="12"/>
  <c r="AQ259" i="12"/>
  <c r="AP259" i="12"/>
  <c r="AO259" i="12"/>
  <c r="AN259" i="12"/>
  <c r="AM259" i="12"/>
  <c r="AQ258" i="12"/>
  <c r="AP258" i="12"/>
  <c r="AO258" i="12"/>
  <c r="AN258" i="12"/>
  <c r="AM258" i="12"/>
  <c r="AQ257" i="12"/>
  <c r="AP257" i="12"/>
  <c r="AO257" i="12"/>
  <c r="AN257" i="12"/>
  <c r="AM257" i="12"/>
  <c r="AQ256" i="12"/>
  <c r="AP256" i="12"/>
  <c r="AO256" i="12"/>
  <c r="AN256" i="12"/>
  <c r="AM256" i="12"/>
  <c r="AQ255" i="12"/>
  <c r="AP255" i="12"/>
  <c r="AO255" i="12"/>
  <c r="AN255" i="12"/>
  <c r="AM255" i="12"/>
  <c r="AQ254" i="12"/>
  <c r="AP254" i="12"/>
  <c r="AO254" i="12"/>
  <c r="AN254" i="12"/>
  <c r="AM254" i="12"/>
  <c r="AQ253" i="12"/>
  <c r="AP253" i="12"/>
  <c r="AO253" i="12"/>
  <c r="AN253" i="12"/>
  <c r="AM253" i="12"/>
  <c r="AQ252" i="12"/>
  <c r="AP252" i="12"/>
  <c r="AO252" i="12"/>
  <c r="AN252" i="12"/>
  <c r="AM252" i="12"/>
  <c r="AQ251" i="12"/>
  <c r="AP251" i="12"/>
  <c r="AO251" i="12"/>
  <c r="AN251" i="12"/>
  <c r="AM251" i="12"/>
  <c r="AQ250" i="12"/>
  <c r="AP250" i="12"/>
  <c r="AO250" i="12"/>
  <c r="AN250" i="12"/>
  <c r="AM250" i="12"/>
  <c r="AQ249" i="12"/>
  <c r="AP249" i="12"/>
  <c r="AO249" i="12"/>
  <c r="AN249" i="12"/>
  <c r="AM249" i="12"/>
  <c r="AQ248" i="12"/>
  <c r="AP248" i="12"/>
  <c r="AO248" i="12"/>
  <c r="AN248" i="12"/>
  <c r="AM248" i="12"/>
  <c r="AQ247" i="12"/>
  <c r="AP247" i="12"/>
  <c r="AO247" i="12"/>
  <c r="AN247" i="12"/>
  <c r="AM247" i="12"/>
  <c r="AQ246" i="12"/>
  <c r="AP246" i="12"/>
  <c r="AO246" i="12"/>
  <c r="AN246" i="12"/>
  <c r="AM246" i="12"/>
  <c r="AQ245" i="12"/>
  <c r="AP245" i="12"/>
  <c r="AO245" i="12"/>
  <c r="AN245" i="12"/>
  <c r="AM245" i="12"/>
  <c r="AQ244" i="12"/>
  <c r="AP244" i="12"/>
  <c r="AO244" i="12"/>
  <c r="AN244" i="12"/>
  <c r="AM244" i="12"/>
  <c r="AQ243" i="12"/>
  <c r="AP243" i="12"/>
  <c r="AO243" i="12"/>
  <c r="AN243" i="12"/>
  <c r="AM243" i="12"/>
  <c r="AQ242" i="12"/>
  <c r="AP242" i="12"/>
  <c r="AO242" i="12"/>
  <c r="AN242" i="12"/>
  <c r="AM242" i="12"/>
  <c r="AQ241" i="12"/>
  <c r="AP241" i="12"/>
  <c r="AO241" i="12"/>
  <c r="AN241" i="12"/>
  <c r="AM241" i="12"/>
  <c r="AQ240" i="12"/>
  <c r="AP240" i="12"/>
  <c r="AO240" i="12"/>
  <c r="AN240" i="12"/>
  <c r="AM240" i="12"/>
  <c r="AQ239" i="12"/>
  <c r="AP239" i="12"/>
  <c r="AO239" i="12"/>
  <c r="AN239" i="12"/>
  <c r="AM239" i="12"/>
  <c r="AQ238" i="12"/>
  <c r="AP238" i="12"/>
  <c r="AO238" i="12"/>
  <c r="AN238" i="12"/>
  <c r="AM238" i="12"/>
  <c r="AQ237" i="12"/>
  <c r="AP237" i="12"/>
  <c r="AO237" i="12"/>
  <c r="AN237" i="12"/>
  <c r="AM237" i="12"/>
  <c r="AQ236" i="12"/>
  <c r="AP236" i="12"/>
  <c r="AO236" i="12"/>
  <c r="AN236" i="12"/>
  <c r="AM236" i="12"/>
  <c r="AQ235" i="12"/>
  <c r="AP235" i="12"/>
  <c r="AO235" i="12"/>
  <c r="AN235" i="12"/>
  <c r="AM235" i="12"/>
  <c r="AQ234" i="12"/>
  <c r="AP234" i="12"/>
  <c r="AO234" i="12"/>
  <c r="AN234" i="12"/>
  <c r="AM234" i="12"/>
  <c r="AQ233" i="12"/>
  <c r="AP233" i="12"/>
  <c r="AO233" i="12"/>
  <c r="AN233" i="12"/>
  <c r="AM233" i="12"/>
  <c r="AQ232" i="12"/>
  <c r="AP232" i="12"/>
  <c r="AO232" i="12"/>
  <c r="AN232" i="12"/>
  <c r="AM232" i="12"/>
  <c r="AQ231" i="12"/>
  <c r="AP231" i="12"/>
  <c r="AO231" i="12"/>
  <c r="AN231" i="12"/>
  <c r="AM231" i="12"/>
  <c r="AQ230" i="12"/>
  <c r="AP230" i="12"/>
  <c r="AO230" i="12"/>
  <c r="AN230" i="12"/>
  <c r="AM230" i="12"/>
  <c r="AQ229" i="12"/>
  <c r="AP229" i="12"/>
  <c r="AO229" i="12"/>
  <c r="AN229" i="12"/>
  <c r="AM229" i="12"/>
  <c r="AQ228" i="12"/>
  <c r="AP228" i="12"/>
  <c r="AO228" i="12"/>
  <c r="AN228" i="12"/>
  <c r="AM228" i="12"/>
  <c r="AQ227" i="12"/>
  <c r="AP227" i="12"/>
  <c r="AO227" i="12"/>
  <c r="AN227" i="12"/>
  <c r="AM227" i="12"/>
  <c r="AQ226" i="12"/>
  <c r="AP226" i="12"/>
  <c r="AO226" i="12"/>
  <c r="AN226" i="12"/>
  <c r="AM226" i="12"/>
  <c r="AQ225" i="12"/>
  <c r="AP225" i="12"/>
  <c r="AO225" i="12"/>
  <c r="AN225" i="12"/>
  <c r="AM225" i="12"/>
  <c r="AQ224" i="12"/>
  <c r="AP224" i="12"/>
  <c r="AO224" i="12"/>
  <c r="AN224" i="12"/>
  <c r="AM224" i="12"/>
  <c r="AQ223" i="12"/>
  <c r="AP223" i="12"/>
  <c r="AO223" i="12"/>
  <c r="AN223" i="12"/>
  <c r="AM223" i="12"/>
  <c r="AQ222" i="12"/>
  <c r="AP222" i="12"/>
  <c r="AO222" i="12"/>
  <c r="AN222" i="12"/>
  <c r="AM222" i="12"/>
  <c r="AQ221" i="12"/>
  <c r="AP221" i="12"/>
  <c r="AO221" i="12"/>
  <c r="AN221" i="12"/>
  <c r="AM221" i="12"/>
  <c r="AQ220" i="12"/>
  <c r="AP220" i="12"/>
  <c r="AO220" i="12"/>
  <c r="AN220" i="12"/>
  <c r="AM220" i="12"/>
  <c r="AQ219" i="12"/>
  <c r="AP219" i="12"/>
  <c r="AO219" i="12"/>
  <c r="AN219" i="12"/>
  <c r="AM219" i="12"/>
  <c r="AQ218" i="12"/>
  <c r="AP218" i="12"/>
  <c r="AO218" i="12"/>
  <c r="AN218" i="12"/>
  <c r="AM218" i="12"/>
  <c r="AQ217" i="12"/>
  <c r="AP217" i="12"/>
  <c r="AO217" i="12"/>
  <c r="AN217" i="12"/>
  <c r="AM217" i="12"/>
  <c r="AQ216" i="12"/>
  <c r="AP216" i="12"/>
  <c r="AO216" i="12"/>
  <c r="AN216" i="12"/>
  <c r="AM216" i="12"/>
  <c r="AQ215" i="12"/>
  <c r="AP215" i="12"/>
  <c r="AO215" i="12"/>
  <c r="AN215" i="12"/>
  <c r="AM215" i="12"/>
  <c r="AQ214" i="12"/>
  <c r="AP214" i="12"/>
  <c r="AO214" i="12"/>
  <c r="AN214" i="12"/>
  <c r="AM214" i="12"/>
  <c r="AQ213" i="12"/>
  <c r="AP213" i="12"/>
  <c r="AO213" i="12"/>
  <c r="AN213" i="12"/>
  <c r="AM213" i="12"/>
  <c r="AQ212" i="12"/>
  <c r="AP212" i="12"/>
  <c r="AO212" i="12"/>
  <c r="AN212" i="12"/>
  <c r="AM212" i="12"/>
  <c r="AQ211" i="12"/>
  <c r="AP211" i="12"/>
  <c r="AO211" i="12"/>
  <c r="AN211" i="12"/>
  <c r="AM211" i="12"/>
  <c r="AQ210" i="12"/>
  <c r="AP210" i="12"/>
  <c r="AO210" i="12"/>
  <c r="AN210" i="12"/>
  <c r="AM210" i="12"/>
  <c r="AQ209" i="12"/>
  <c r="AP209" i="12"/>
  <c r="AO209" i="12"/>
  <c r="AN209" i="12"/>
  <c r="AM209" i="12"/>
  <c r="AQ208" i="12"/>
  <c r="AP208" i="12"/>
  <c r="AO208" i="12"/>
  <c r="AN208" i="12"/>
  <c r="AM208" i="12"/>
  <c r="AQ207" i="12"/>
  <c r="AP207" i="12"/>
  <c r="AO207" i="12"/>
  <c r="AN207" i="12"/>
  <c r="AM207" i="12"/>
  <c r="AQ206" i="12"/>
  <c r="AP206" i="12"/>
  <c r="AO206" i="12"/>
  <c r="AN206" i="12"/>
  <c r="AM206" i="12"/>
  <c r="AQ205" i="12"/>
  <c r="AP205" i="12"/>
  <c r="AO205" i="12"/>
  <c r="AN205" i="12"/>
  <c r="AM205" i="12"/>
  <c r="AQ204" i="12"/>
  <c r="AP204" i="12"/>
  <c r="AO204" i="12"/>
  <c r="AN204" i="12"/>
  <c r="AM204" i="12"/>
  <c r="AQ203" i="12"/>
  <c r="AP203" i="12"/>
  <c r="AO203" i="12"/>
  <c r="AN203" i="12"/>
  <c r="AM203" i="12"/>
  <c r="AQ202" i="12"/>
  <c r="AP202" i="12"/>
  <c r="AO202" i="12"/>
  <c r="AN202" i="12"/>
  <c r="AM202" i="12"/>
  <c r="AQ201" i="12"/>
  <c r="AP201" i="12"/>
  <c r="AO201" i="12"/>
  <c r="AN201" i="12"/>
  <c r="AM201" i="12"/>
  <c r="AQ200" i="12"/>
  <c r="AP200" i="12"/>
  <c r="AO200" i="12"/>
  <c r="AN200" i="12"/>
  <c r="AM200" i="12"/>
  <c r="AQ199" i="12"/>
  <c r="AP199" i="12"/>
  <c r="AO199" i="12"/>
  <c r="AN199" i="12"/>
  <c r="AM199" i="12"/>
  <c r="AQ198" i="12"/>
  <c r="AP198" i="12"/>
  <c r="AO198" i="12"/>
  <c r="AN198" i="12"/>
  <c r="AM198" i="12"/>
  <c r="AQ197" i="12"/>
  <c r="AP197" i="12"/>
  <c r="AO197" i="12"/>
  <c r="AN197" i="12"/>
  <c r="AM197" i="12"/>
  <c r="AQ196" i="12"/>
  <c r="AP196" i="12"/>
  <c r="AO196" i="12"/>
  <c r="AN196" i="12"/>
  <c r="AM196" i="12"/>
  <c r="AQ195" i="12"/>
  <c r="AP195" i="12"/>
  <c r="AO195" i="12"/>
  <c r="AN195" i="12"/>
  <c r="AM195" i="12"/>
  <c r="AQ194" i="12"/>
  <c r="AP194" i="12"/>
  <c r="AO194" i="12"/>
  <c r="AN194" i="12"/>
  <c r="AM194" i="12"/>
  <c r="AQ193" i="12"/>
  <c r="AP193" i="12"/>
  <c r="AO193" i="12"/>
  <c r="AN193" i="12"/>
  <c r="AM193" i="12"/>
  <c r="AQ192" i="12"/>
  <c r="AP192" i="12"/>
  <c r="AO192" i="12"/>
  <c r="AN192" i="12"/>
  <c r="AM192" i="12"/>
  <c r="AQ191" i="12"/>
  <c r="AP191" i="12"/>
  <c r="AO191" i="12"/>
  <c r="AN191" i="12"/>
  <c r="AM191" i="12"/>
  <c r="AQ190" i="12"/>
  <c r="AP190" i="12"/>
  <c r="AO190" i="12"/>
  <c r="AN190" i="12"/>
  <c r="AM190" i="12"/>
  <c r="AQ189" i="12"/>
  <c r="AP189" i="12"/>
  <c r="AO189" i="12"/>
  <c r="AN189" i="12"/>
  <c r="AM189" i="12"/>
  <c r="AQ188" i="12"/>
  <c r="AP188" i="12"/>
  <c r="AO188" i="12"/>
  <c r="AN188" i="12"/>
  <c r="AM188" i="12"/>
  <c r="AQ187" i="12"/>
  <c r="AP187" i="12"/>
  <c r="AO187" i="12"/>
  <c r="AN187" i="12"/>
  <c r="AM187" i="12"/>
  <c r="AQ186" i="12"/>
  <c r="AP186" i="12"/>
  <c r="AO186" i="12"/>
  <c r="AN186" i="12"/>
  <c r="AM186" i="12"/>
  <c r="AQ185" i="12"/>
  <c r="AP185" i="12"/>
  <c r="AO185" i="12"/>
  <c r="AN185" i="12"/>
  <c r="AM185" i="12"/>
  <c r="AQ184" i="12"/>
  <c r="AP184" i="12"/>
  <c r="AO184" i="12"/>
  <c r="AN184" i="12"/>
  <c r="AM184" i="12"/>
  <c r="AQ183" i="12"/>
  <c r="AP183" i="12"/>
  <c r="AO183" i="12"/>
  <c r="AN183" i="12"/>
  <c r="AM183" i="12"/>
  <c r="AQ182" i="12"/>
  <c r="AP182" i="12"/>
  <c r="AO182" i="12"/>
  <c r="AN182" i="12"/>
  <c r="AM182" i="12"/>
  <c r="AQ181" i="12"/>
  <c r="AP181" i="12"/>
  <c r="AO181" i="12"/>
  <c r="AN181" i="12"/>
  <c r="AM181" i="12"/>
  <c r="AQ180" i="12"/>
  <c r="AP180" i="12"/>
  <c r="AO180" i="12"/>
  <c r="AN180" i="12"/>
  <c r="AM180" i="12"/>
  <c r="AQ179" i="12"/>
  <c r="AP179" i="12"/>
  <c r="AO179" i="12"/>
  <c r="AN179" i="12"/>
  <c r="AM179" i="12"/>
  <c r="AQ178" i="12"/>
  <c r="AP178" i="12"/>
  <c r="AO178" i="12"/>
  <c r="AN178" i="12"/>
  <c r="AM178" i="12"/>
  <c r="AQ177" i="12"/>
  <c r="AP177" i="12"/>
  <c r="AO177" i="12"/>
  <c r="AN177" i="12"/>
  <c r="AM177" i="12"/>
  <c r="AQ176" i="12"/>
  <c r="AP176" i="12"/>
  <c r="AO176" i="12"/>
  <c r="AN176" i="12"/>
  <c r="AM176" i="12"/>
  <c r="AQ175" i="12"/>
  <c r="AP175" i="12"/>
  <c r="AO175" i="12"/>
  <c r="AN175" i="12"/>
  <c r="AM175" i="12"/>
  <c r="AQ174" i="12"/>
  <c r="AP174" i="12"/>
  <c r="AO174" i="12"/>
  <c r="AN174" i="12"/>
  <c r="AM174" i="12"/>
  <c r="AQ173" i="12"/>
  <c r="AP173" i="12"/>
  <c r="AO173" i="12"/>
  <c r="AN173" i="12"/>
  <c r="AM173" i="12"/>
  <c r="AQ172" i="12"/>
  <c r="AP172" i="12"/>
  <c r="AO172" i="12"/>
  <c r="AN172" i="12"/>
  <c r="AM172" i="12"/>
  <c r="AQ171" i="12"/>
  <c r="AP171" i="12"/>
  <c r="AO171" i="12"/>
  <c r="AN171" i="12"/>
  <c r="AM171" i="12"/>
  <c r="AQ170" i="12"/>
  <c r="AP170" i="12"/>
  <c r="AO170" i="12"/>
  <c r="AN170" i="12"/>
  <c r="AM170" i="12"/>
  <c r="AQ169" i="12"/>
  <c r="AP169" i="12"/>
  <c r="AO169" i="12"/>
  <c r="AN169" i="12"/>
  <c r="AM169" i="12"/>
  <c r="AQ168" i="12"/>
  <c r="AP168" i="12"/>
  <c r="AO168" i="12"/>
  <c r="AN168" i="12"/>
  <c r="AM168" i="12"/>
  <c r="AQ167" i="12"/>
  <c r="AP167" i="12"/>
  <c r="AO167" i="12"/>
  <c r="AN167" i="12"/>
  <c r="AM167" i="12"/>
  <c r="AQ166" i="12"/>
  <c r="AP166" i="12"/>
  <c r="AO166" i="12"/>
  <c r="AN166" i="12"/>
  <c r="AM166" i="12"/>
  <c r="AQ165" i="12"/>
  <c r="AP165" i="12"/>
  <c r="AO165" i="12"/>
  <c r="AN165" i="12"/>
  <c r="AM165" i="12"/>
  <c r="AQ164" i="12"/>
  <c r="AP164" i="12"/>
  <c r="AO164" i="12"/>
  <c r="AN164" i="12"/>
  <c r="AM164" i="12"/>
  <c r="AQ163" i="12"/>
  <c r="AP163" i="12"/>
  <c r="AO163" i="12"/>
  <c r="AN163" i="12"/>
  <c r="AM163" i="12"/>
  <c r="AQ162" i="12"/>
  <c r="AP162" i="12"/>
  <c r="AO162" i="12"/>
  <c r="AN162" i="12"/>
  <c r="AM162" i="12"/>
  <c r="AQ161" i="12"/>
  <c r="AP161" i="12"/>
  <c r="AO161" i="12"/>
  <c r="AN161" i="12"/>
  <c r="AM161" i="12"/>
  <c r="AQ160" i="12"/>
  <c r="AP160" i="12"/>
  <c r="AO160" i="12"/>
  <c r="AN160" i="12"/>
  <c r="AM160" i="12"/>
  <c r="AQ159" i="12"/>
  <c r="AP159" i="12"/>
  <c r="AO159" i="12"/>
  <c r="AN159" i="12"/>
  <c r="AM159" i="12"/>
  <c r="AQ158" i="12"/>
  <c r="AP158" i="12"/>
  <c r="AO158" i="12"/>
  <c r="AN158" i="12"/>
  <c r="AM158" i="12"/>
  <c r="AQ157" i="12"/>
  <c r="AP157" i="12"/>
  <c r="AO157" i="12"/>
  <c r="AN157" i="12"/>
  <c r="AM157" i="12"/>
  <c r="AQ156" i="12"/>
  <c r="AP156" i="12"/>
  <c r="AO156" i="12"/>
  <c r="AN156" i="12"/>
  <c r="AM156" i="12"/>
  <c r="AQ155" i="12"/>
  <c r="AP155" i="12"/>
  <c r="AO155" i="12"/>
  <c r="AN155" i="12"/>
  <c r="AM155" i="12"/>
  <c r="AQ154" i="12"/>
  <c r="AP154" i="12"/>
  <c r="AO154" i="12"/>
  <c r="AN154" i="12"/>
  <c r="AM154" i="12"/>
  <c r="AQ153" i="12"/>
  <c r="AP153" i="12"/>
  <c r="AO153" i="12"/>
  <c r="AN153" i="12"/>
  <c r="AM153" i="12"/>
  <c r="AQ152" i="12"/>
  <c r="AP152" i="12"/>
  <c r="AO152" i="12"/>
  <c r="AN152" i="12"/>
  <c r="AM152" i="12"/>
  <c r="AQ151" i="12"/>
  <c r="AP151" i="12"/>
  <c r="AO151" i="12"/>
  <c r="AN151" i="12"/>
  <c r="AM151" i="12"/>
  <c r="AQ150" i="12"/>
  <c r="AP150" i="12"/>
  <c r="AO150" i="12"/>
  <c r="AN150" i="12"/>
  <c r="AM150" i="12"/>
  <c r="AQ149" i="12"/>
  <c r="AP149" i="12"/>
  <c r="AO149" i="12"/>
  <c r="AN149" i="12"/>
  <c r="AM149" i="12"/>
  <c r="AQ148" i="12"/>
  <c r="AP148" i="12"/>
  <c r="AO148" i="12"/>
  <c r="AN148" i="12"/>
  <c r="AM148" i="12"/>
  <c r="AQ147" i="12"/>
  <c r="AP147" i="12"/>
  <c r="AO147" i="12"/>
  <c r="AN147" i="12"/>
  <c r="AM147" i="12"/>
  <c r="AQ146" i="12"/>
  <c r="AP146" i="12"/>
  <c r="AO146" i="12"/>
  <c r="AN146" i="12"/>
  <c r="AM146" i="12"/>
  <c r="AQ145" i="12"/>
  <c r="AP145" i="12"/>
  <c r="AO145" i="12"/>
  <c r="AN145" i="12"/>
  <c r="AM145" i="12"/>
  <c r="AQ144" i="12"/>
  <c r="AP144" i="12"/>
  <c r="AO144" i="12"/>
  <c r="AN144" i="12"/>
  <c r="AM144" i="12"/>
  <c r="AQ143" i="12"/>
  <c r="AP143" i="12"/>
  <c r="AO143" i="12"/>
  <c r="AN143" i="12"/>
  <c r="AM143" i="12"/>
  <c r="AQ142" i="12"/>
  <c r="AP142" i="12"/>
  <c r="AO142" i="12"/>
  <c r="AN142" i="12"/>
  <c r="AM142" i="12"/>
  <c r="AQ141" i="12"/>
  <c r="AP141" i="12"/>
  <c r="AO141" i="12"/>
  <c r="AN141" i="12"/>
  <c r="AM141" i="12"/>
  <c r="AQ140" i="12"/>
  <c r="AP140" i="12"/>
  <c r="AO140" i="12"/>
  <c r="AN140" i="12"/>
  <c r="AM140" i="12"/>
  <c r="AQ139" i="12"/>
  <c r="AP139" i="12"/>
  <c r="AO139" i="12"/>
  <c r="AN139" i="12"/>
  <c r="AM139" i="12"/>
  <c r="AQ138" i="12"/>
  <c r="AP138" i="12"/>
  <c r="AO138" i="12"/>
  <c r="AN138" i="12"/>
  <c r="AM138" i="12"/>
  <c r="AQ137" i="12"/>
  <c r="AP137" i="12"/>
  <c r="AO137" i="12"/>
  <c r="AN137" i="12"/>
  <c r="AM137" i="12"/>
  <c r="AQ136" i="12"/>
  <c r="AP136" i="12"/>
  <c r="AO136" i="12"/>
  <c r="AN136" i="12"/>
  <c r="AM136" i="12"/>
  <c r="AQ135" i="12"/>
  <c r="AP135" i="12"/>
  <c r="AO135" i="12"/>
  <c r="AN135" i="12"/>
  <c r="AM135" i="12"/>
  <c r="AQ134" i="12"/>
  <c r="AP134" i="12"/>
  <c r="AO134" i="12"/>
  <c r="AN134" i="12"/>
  <c r="AM134" i="12"/>
  <c r="AQ133" i="12"/>
  <c r="AP133" i="12"/>
  <c r="AO133" i="12"/>
  <c r="AN133" i="12"/>
  <c r="AM133" i="12"/>
  <c r="AQ132" i="12"/>
  <c r="AP132" i="12"/>
  <c r="AO132" i="12"/>
  <c r="AN132" i="12"/>
  <c r="AM132" i="12"/>
  <c r="AQ131" i="12"/>
  <c r="AP131" i="12"/>
  <c r="AO131" i="12"/>
  <c r="AN131" i="12"/>
  <c r="AM131" i="12"/>
  <c r="AQ130" i="12"/>
  <c r="AP130" i="12"/>
  <c r="AO130" i="12"/>
  <c r="AN130" i="12"/>
  <c r="AM130" i="12"/>
  <c r="AQ129" i="12"/>
  <c r="AP129" i="12"/>
  <c r="AO129" i="12"/>
  <c r="AN129" i="12"/>
  <c r="AM129" i="12"/>
  <c r="AQ128" i="12"/>
  <c r="AP128" i="12"/>
  <c r="AO128" i="12"/>
  <c r="AN128" i="12"/>
  <c r="AM128" i="12"/>
  <c r="AQ127" i="12"/>
  <c r="AP127" i="12"/>
  <c r="AO127" i="12"/>
  <c r="AN127" i="12"/>
  <c r="AM127" i="12"/>
  <c r="AQ126" i="12"/>
  <c r="AP126" i="12"/>
  <c r="AO126" i="12"/>
  <c r="AN126" i="12"/>
  <c r="AM126" i="12"/>
  <c r="AQ125" i="12"/>
  <c r="AP125" i="12"/>
  <c r="AO125" i="12"/>
  <c r="AN125" i="12"/>
  <c r="AM125" i="12"/>
  <c r="AQ124" i="12"/>
  <c r="AP124" i="12"/>
  <c r="AO124" i="12"/>
  <c r="AN124" i="12"/>
  <c r="AM124" i="12"/>
  <c r="AQ123" i="12"/>
  <c r="AP123" i="12"/>
  <c r="AO123" i="12"/>
  <c r="AN123" i="12"/>
  <c r="AM123" i="12"/>
  <c r="AQ122" i="12"/>
  <c r="AP122" i="12"/>
  <c r="AO122" i="12"/>
  <c r="AN122" i="12"/>
  <c r="AM122" i="12"/>
  <c r="AQ121" i="12"/>
  <c r="AP121" i="12"/>
  <c r="AO121" i="12"/>
  <c r="AN121" i="12"/>
  <c r="AM121" i="12"/>
  <c r="AQ120" i="12"/>
  <c r="AP120" i="12"/>
  <c r="AO120" i="12"/>
  <c r="AN120" i="12"/>
  <c r="AM120" i="12"/>
  <c r="AQ119" i="12"/>
  <c r="AP119" i="12"/>
  <c r="AO119" i="12"/>
  <c r="AN119" i="12"/>
  <c r="AM119" i="12"/>
  <c r="AQ118" i="12"/>
  <c r="AP118" i="12"/>
  <c r="AO118" i="12"/>
  <c r="AN118" i="12"/>
  <c r="AM118" i="12"/>
  <c r="AQ117" i="12"/>
  <c r="AP117" i="12"/>
  <c r="AO117" i="12"/>
  <c r="AN117" i="12"/>
  <c r="AM117" i="12"/>
  <c r="AQ116" i="12"/>
  <c r="AP116" i="12"/>
  <c r="AO116" i="12"/>
  <c r="AN116" i="12"/>
  <c r="AM116" i="12"/>
  <c r="AQ115" i="12"/>
  <c r="AP115" i="12"/>
  <c r="AO115" i="12"/>
  <c r="AN115" i="12"/>
  <c r="AM115" i="12"/>
  <c r="AQ114" i="12"/>
  <c r="AP114" i="12"/>
  <c r="AO114" i="12"/>
  <c r="AN114" i="12"/>
  <c r="AM114" i="12"/>
  <c r="AQ113" i="12"/>
  <c r="AP113" i="12"/>
  <c r="AO113" i="12"/>
  <c r="AN113" i="12"/>
  <c r="AM113" i="12"/>
  <c r="AQ112" i="12"/>
  <c r="AP112" i="12"/>
  <c r="AO112" i="12"/>
  <c r="AN112" i="12"/>
  <c r="AM112" i="12"/>
  <c r="AQ111" i="12"/>
  <c r="AP111" i="12"/>
  <c r="AO111" i="12"/>
  <c r="AN111" i="12"/>
  <c r="AM111" i="12"/>
  <c r="AQ110" i="12"/>
  <c r="AP110" i="12"/>
  <c r="AO110" i="12"/>
  <c r="AN110" i="12"/>
  <c r="AM110" i="12"/>
  <c r="AQ109" i="12"/>
  <c r="AP109" i="12"/>
  <c r="AO109" i="12"/>
  <c r="AN109" i="12"/>
  <c r="AM109" i="12"/>
  <c r="AQ108" i="12"/>
  <c r="AP108" i="12"/>
  <c r="AO108" i="12"/>
  <c r="AN108" i="12"/>
  <c r="AM108" i="12"/>
  <c r="AQ107" i="12"/>
  <c r="AP107" i="12"/>
  <c r="AO107" i="12"/>
  <c r="AN107" i="12"/>
  <c r="AM107" i="12"/>
  <c r="AQ106" i="12"/>
  <c r="AP106" i="12"/>
  <c r="AO106" i="12"/>
  <c r="AN106" i="12"/>
  <c r="AM106" i="12"/>
  <c r="AQ105" i="12"/>
  <c r="AP105" i="12"/>
  <c r="AO105" i="12"/>
  <c r="AN105" i="12"/>
  <c r="AM105" i="12"/>
  <c r="AQ104" i="12"/>
  <c r="AP104" i="12"/>
  <c r="AO104" i="12"/>
  <c r="AN104" i="12"/>
  <c r="AM104" i="12"/>
  <c r="AQ103" i="12"/>
  <c r="AP103" i="12"/>
  <c r="AO103" i="12"/>
  <c r="AN103" i="12"/>
  <c r="AM103" i="12"/>
  <c r="AQ102" i="12"/>
  <c r="AP102" i="12"/>
  <c r="AO102" i="12"/>
  <c r="AN102" i="12"/>
  <c r="AM102" i="12"/>
  <c r="AQ101" i="12"/>
  <c r="AP101" i="12"/>
  <c r="AO101" i="12"/>
  <c r="AN101" i="12"/>
  <c r="AM101" i="12"/>
  <c r="AQ100" i="12"/>
  <c r="AP100" i="12"/>
  <c r="AO100" i="12"/>
  <c r="AN100" i="12"/>
  <c r="AM100" i="12"/>
  <c r="AQ99" i="12"/>
  <c r="AP99" i="12"/>
  <c r="AO99" i="12"/>
  <c r="AN99" i="12"/>
  <c r="AM99" i="12"/>
  <c r="AQ98" i="12"/>
  <c r="AP98" i="12"/>
  <c r="AO98" i="12"/>
  <c r="AN98" i="12"/>
  <c r="AM98" i="12"/>
  <c r="AQ97" i="12"/>
  <c r="AP97" i="12"/>
  <c r="AO97" i="12"/>
  <c r="AN97" i="12"/>
  <c r="AM97" i="12"/>
  <c r="AQ96" i="12"/>
  <c r="AP96" i="12"/>
  <c r="AO96" i="12"/>
  <c r="AN96" i="12"/>
  <c r="AM96" i="12"/>
  <c r="AQ95" i="12"/>
  <c r="AP95" i="12"/>
  <c r="AO95" i="12"/>
  <c r="AN95" i="12"/>
  <c r="AM95" i="12"/>
  <c r="AQ94" i="12"/>
  <c r="AP94" i="12"/>
  <c r="AO94" i="12"/>
  <c r="AN94" i="12"/>
  <c r="AM94" i="12"/>
  <c r="AQ93" i="12"/>
  <c r="AP93" i="12"/>
  <c r="AO93" i="12"/>
  <c r="AN93" i="12"/>
  <c r="AM93" i="12"/>
  <c r="AQ92" i="12"/>
  <c r="AP92" i="12"/>
  <c r="AO92" i="12"/>
  <c r="AN92" i="12"/>
  <c r="AM92" i="12"/>
  <c r="AQ91" i="12"/>
  <c r="AP91" i="12"/>
  <c r="AO91" i="12"/>
  <c r="AN91" i="12"/>
  <c r="AM91" i="12"/>
  <c r="AQ90" i="12"/>
  <c r="AP90" i="12"/>
  <c r="AO90" i="12"/>
  <c r="AN90" i="12"/>
  <c r="AM90" i="12"/>
  <c r="AQ89" i="12"/>
  <c r="AP89" i="12"/>
  <c r="AO89" i="12"/>
  <c r="AN89" i="12"/>
  <c r="AM89" i="12"/>
  <c r="AQ88" i="12"/>
  <c r="AP88" i="12"/>
  <c r="AO88" i="12"/>
  <c r="AN88" i="12"/>
  <c r="AM88" i="12"/>
  <c r="AT87" i="12"/>
  <c r="AS87" i="12"/>
  <c r="AR87" i="12"/>
  <c r="AQ87" i="12"/>
  <c r="AP87" i="12"/>
  <c r="AO87" i="12"/>
  <c r="AN87" i="12"/>
  <c r="AM87" i="12"/>
  <c r="AT86" i="12"/>
  <c r="AS86" i="12"/>
  <c r="AR86" i="12"/>
  <c r="AQ86" i="12"/>
  <c r="AP86" i="12"/>
  <c r="AO86" i="12"/>
  <c r="AN86" i="12"/>
  <c r="AM86" i="12"/>
  <c r="AT85" i="12"/>
  <c r="AS85" i="12"/>
  <c r="AR85" i="12"/>
  <c r="AQ85" i="12"/>
  <c r="AP85" i="12"/>
  <c r="AO85" i="12"/>
  <c r="AN85" i="12"/>
  <c r="AM85" i="12"/>
  <c r="AT84" i="12"/>
  <c r="AS84" i="12"/>
  <c r="AR84" i="12"/>
  <c r="AQ84" i="12"/>
  <c r="AP84" i="12"/>
  <c r="AO84" i="12"/>
  <c r="AN84" i="12"/>
  <c r="AM84" i="12"/>
  <c r="AT83" i="12"/>
  <c r="AS83" i="12"/>
  <c r="AR83" i="12"/>
  <c r="AQ83" i="12"/>
  <c r="AP83" i="12"/>
  <c r="AO83" i="12"/>
  <c r="AN83" i="12"/>
  <c r="AM83" i="12"/>
  <c r="AT82" i="12"/>
  <c r="AS82" i="12"/>
  <c r="AR82" i="12"/>
  <c r="AQ82" i="12"/>
  <c r="AP82" i="12"/>
  <c r="AO82" i="12"/>
  <c r="AN82" i="12"/>
  <c r="AM82" i="12"/>
  <c r="AT81" i="12"/>
  <c r="AS81" i="12"/>
  <c r="AR81" i="12"/>
  <c r="AQ81" i="12"/>
  <c r="AP81" i="12"/>
  <c r="AO81" i="12"/>
  <c r="AN81" i="12"/>
  <c r="AM81" i="12"/>
  <c r="AT80" i="12"/>
  <c r="AS80" i="12"/>
  <c r="AR80" i="12"/>
  <c r="AQ80" i="12"/>
  <c r="AP80" i="12"/>
  <c r="AO80" i="12"/>
  <c r="AN80" i="12"/>
  <c r="AM80" i="12"/>
  <c r="AT79" i="12"/>
  <c r="AS79" i="12"/>
  <c r="AR79" i="12"/>
  <c r="AQ79" i="12"/>
  <c r="AP79" i="12"/>
  <c r="AO79" i="12"/>
  <c r="AN79" i="12"/>
  <c r="AM79" i="12"/>
  <c r="AT78" i="12"/>
  <c r="AS78" i="12"/>
  <c r="AR78" i="12"/>
  <c r="AQ78" i="12"/>
  <c r="AP78" i="12"/>
  <c r="AO78" i="12"/>
  <c r="AN78" i="12"/>
  <c r="AM78" i="12"/>
  <c r="AT77" i="12"/>
  <c r="AS77" i="12"/>
  <c r="AR77" i="12"/>
  <c r="AQ77" i="12"/>
  <c r="AP77" i="12"/>
  <c r="AO77" i="12"/>
  <c r="AN77" i="12"/>
  <c r="AM77" i="12"/>
  <c r="AT76" i="12"/>
  <c r="AS76" i="12"/>
  <c r="AR76" i="12"/>
  <c r="AQ76" i="12"/>
  <c r="AP76" i="12"/>
  <c r="AO76" i="12"/>
  <c r="AN76" i="12"/>
  <c r="AM76" i="12"/>
  <c r="AT75" i="12"/>
  <c r="AS75" i="12"/>
  <c r="AR75" i="12"/>
  <c r="AQ75" i="12"/>
  <c r="AP75" i="12"/>
  <c r="AO75" i="12"/>
  <c r="AN75" i="12"/>
  <c r="AM75" i="12"/>
  <c r="AT74" i="12"/>
  <c r="AS74" i="12"/>
  <c r="AR74" i="12"/>
  <c r="AQ74" i="12"/>
  <c r="AP74" i="12"/>
  <c r="AO74" i="12"/>
  <c r="AN74" i="12"/>
  <c r="AM74" i="12"/>
  <c r="AT73" i="12"/>
  <c r="AS73" i="12"/>
  <c r="AR73" i="12"/>
  <c r="AQ73" i="12"/>
  <c r="AP73" i="12"/>
  <c r="AO73" i="12"/>
  <c r="AN73" i="12"/>
  <c r="AM73" i="12"/>
  <c r="AT72" i="12"/>
  <c r="AS72" i="12"/>
  <c r="AR72" i="12"/>
  <c r="AQ72" i="12"/>
  <c r="AP72" i="12"/>
  <c r="AO72" i="12"/>
  <c r="AN72" i="12"/>
  <c r="AM72" i="12"/>
  <c r="AT71" i="12"/>
  <c r="AS71" i="12"/>
  <c r="AR71" i="12"/>
  <c r="AQ71" i="12"/>
  <c r="AP71" i="12"/>
  <c r="AO71" i="12"/>
  <c r="AN71" i="12"/>
  <c r="AM71" i="12"/>
  <c r="AT70" i="12"/>
  <c r="AS70" i="12"/>
  <c r="AR70" i="12"/>
  <c r="AQ70" i="12"/>
  <c r="AP70" i="12"/>
  <c r="AO70" i="12"/>
  <c r="AN70" i="12"/>
  <c r="AM70" i="12"/>
  <c r="AT69" i="12"/>
  <c r="AS69" i="12"/>
  <c r="AR69" i="12"/>
  <c r="AQ69" i="12"/>
  <c r="AP69" i="12"/>
  <c r="AO69" i="12"/>
  <c r="AN69" i="12"/>
  <c r="AM69" i="12"/>
  <c r="AT68" i="12"/>
  <c r="AS68" i="12"/>
  <c r="AR68" i="12"/>
  <c r="AQ68" i="12"/>
  <c r="AP68" i="12"/>
  <c r="AO68" i="12"/>
  <c r="AN68" i="12"/>
  <c r="AM68" i="12"/>
  <c r="AT67" i="12"/>
  <c r="AS67" i="12"/>
  <c r="AR67" i="12"/>
  <c r="AQ67" i="12"/>
  <c r="AP67" i="12"/>
  <c r="AO67" i="12"/>
  <c r="AN67" i="12"/>
  <c r="AM67" i="12"/>
  <c r="AT66" i="12"/>
  <c r="AS66" i="12"/>
  <c r="AR66" i="12"/>
  <c r="AQ66" i="12"/>
  <c r="AP66" i="12"/>
  <c r="AO66" i="12"/>
  <c r="AN66" i="12"/>
  <c r="AM66" i="12"/>
  <c r="AT65" i="12"/>
  <c r="AS65" i="12"/>
  <c r="AR65" i="12"/>
  <c r="AQ65" i="12"/>
  <c r="AP65" i="12"/>
  <c r="AO65" i="12"/>
  <c r="AN65" i="12"/>
  <c r="AM65" i="12"/>
  <c r="AT64" i="12"/>
  <c r="AS64" i="12"/>
  <c r="AR64" i="12"/>
  <c r="AQ64" i="12"/>
  <c r="AP64" i="12"/>
  <c r="AO64" i="12"/>
  <c r="AN64" i="12"/>
  <c r="AM64" i="12"/>
  <c r="AT63" i="12"/>
  <c r="AS63" i="12"/>
  <c r="AR63" i="12"/>
  <c r="AQ63" i="12"/>
  <c r="AP63" i="12"/>
  <c r="AO63" i="12"/>
  <c r="AN63" i="12"/>
  <c r="AM63" i="12"/>
  <c r="AT62" i="12"/>
  <c r="AS62" i="12"/>
  <c r="AR62" i="12"/>
  <c r="AQ62" i="12"/>
  <c r="AP62" i="12"/>
  <c r="AO62" i="12"/>
  <c r="AN62" i="12"/>
  <c r="AM62" i="12"/>
  <c r="AT61" i="12"/>
  <c r="AS61" i="12"/>
  <c r="AR61" i="12"/>
  <c r="AQ61" i="12"/>
  <c r="AP61" i="12"/>
  <c r="AO61" i="12"/>
  <c r="AN61" i="12"/>
  <c r="AM61" i="12"/>
  <c r="AT60" i="12"/>
  <c r="AS60" i="12"/>
  <c r="AR60" i="12"/>
  <c r="AQ60" i="12"/>
  <c r="AP60" i="12"/>
  <c r="AO60" i="12"/>
  <c r="AN60" i="12"/>
  <c r="AM60" i="12"/>
  <c r="AT59" i="12"/>
  <c r="AS59" i="12"/>
  <c r="AR59" i="12"/>
  <c r="AQ59" i="12"/>
  <c r="AP59" i="12"/>
  <c r="AO59" i="12"/>
  <c r="AN59" i="12"/>
  <c r="AM59" i="12"/>
  <c r="AT58" i="12"/>
  <c r="AS58" i="12"/>
  <c r="AR58" i="12"/>
  <c r="AQ58" i="12"/>
  <c r="AP58" i="12"/>
  <c r="AO58" i="12"/>
  <c r="AN58" i="12"/>
  <c r="AM58" i="12"/>
  <c r="AT57" i="12"/>
  <c r="AS57" i="12"/>
  <c r="AR57" i="12"/>
  <c r="AQ57" i="12"/>
  <c r="AP57" i="12"/>
  <c r="AO57" i="12"/>
  <c r="AN57" i="12"/>
  <c r="AM57" i="12"/>
  <c r="AT56" i="12"/>
  <c r="AS56" i="12"/>
  <c r="AR56" i="12"/>
  <c r="AQ56" i="12"/>
  <c r="AP56" i="12"/>
  <c r="AO56" i="12"/>
  <c r="AN56" i="12"/>
  <c r="AM56" i="12"/>
  <c r="AT55" i="12"/>
  <c r="AS55" i="12"/>
  <c r="AR55" i="12"/>
  <c r="AQ55" i="12"/>
  <c r="AP55" i="12"/>
  <c r="AO55" i="12"/>
  <c r="AN55" i="12"/>
  <c r="AM55" i="12"/>
  <c r="AT54" i="12"/>
  <c r="AS54" i="12"/>
  <c r="AR54" i="12"/>
  <c r="AQ54" i="12"/>
  <c r="AP54" i="12"/>
  <c r="AO54" i="12"/>
  <c r="AN54" i="12"/>
  <c r="AM54" i="12"/>
  <c r="AT53" i="12"/>
  <c r="AS53" i="12"/>
  <c r="AR53" i="12"/>
  <c r="AQ53" i="12"/>
  <c r="AP53" i="12"/>
  <c r="AO53" i="12"/>
  <c r="AN53" i="12"/>
  <c r="AM53" i="12"/>
  <c r="AT52" i="12"/>
  <c r="AS52" i="12"/>
  <c r="AR52" i="12"/>
  <c r="AQ52" i="12"/>
  <c r="AP52" i="12"/>
  <c r="AO52" i="12"/>
  <c r="AN52" i="12"/>
  <c r="AM52" i="12"/>
  <c r="AT51" i="12"/>
  <c r="AS51" i="12"/>
  <c r="AR51" i="12"/>
  <c r="AQ51" i="12"/>
  <c r="AP51" i="12"/>
  <c r="AO51" i="12"/>
  <c r="AN51" i="12"/>
  <c r="AM51" i="12"/>
  <c r="AT50" i="12"/>
  <c r="AS50" i="12"/>
  <c r="AR50" i="12"/>
  <c r="AQ50" i="12"/>
  <c r="AP50" i="12"/>
  <c r="AO50" i="12"/>
  <c r="AN50" i="12"/>
  <c r="AM50" i="12"/>
  <c r="AT49" i="12"/>
  <c r="AS49" i="12"/>
  <c r="AR49" i="12"/>
  <c r="AQ49" i="12"/>
  <c r="AP49" i="12"/>
  <c r="AO49" i="12"/>
  <c r="AN49" i="12"/>
  <c r="AM49" i="12"/>
  <c r="AT48" i="12"/>
  <c r="AS48" i="12"/>
  <c r="AR48" i="12"/>
  <c r="AQ48" i="12"/>
  <c r="AP48" i="12"/>
  <c r="AO48" i="12"/>
  <c r="AN48" i="12"/>
  <c r="AM48" i="12"/>
  <c r="AT47" i="12"/>
  <c r="AS47" i="12"/>
  <c r="AQ47" i="12"/>
  <c r="AP47" i="12"/>
  <c r="AO47" i="12"/>
  <c r="AN47" i="12"/>
  <c r="AM47" i="12"/>
  <c r="AT46" i="12"/>
  <c r="AS46" i="12"/>
  <c r="AQ46" i="12"/>
  <c r="AP46" i="12"/>
  <c r="AO46" i="12"/>
  <c r="AN46" i="12"/>
  <c r="AM46" i="12"/>
  <c r="AT45" i="12"/>
  <c r="AS45" i="12"/>
  <c r="AQ45" i="12"/>
  <c r="AP45" i="12"/>
  <c r="AO45" i="12"/>
  <c r="AN45" i="12"/>
  <c r="AM45" i="12"/>
  <c r="AT44" i="12"/>
  <c r="AS44" i="12"/>
  <c r="AQ44" i="12"/>
  <c r="AP44" i="12"/>
  <c r="AO44" i="12"/>
  <c r="AN44" i="12"/>
  <c r="AM44" i="12"/>
  <c r="AT43" i="12"/>
  <c r="AS43" i="12"/>
  <c r="AQ43" i="12"/>
  <c r="AP43" i="12"/>
  <c r="AO43" i="12"/>
  <c r="AN43" i="12"/>
  <c r="AM43" i="12"/>
  <c r="AT42" i="12"/>
  <c r="AS42" i="12"/>
  <c r="AQ42" i="12"/>
  <c r="AP42" i="12"/>
  <c r="AO42" i="12"/>
  <c r="AN42" i="12"/>
  <c r="AM42" i="12"/>
  <c r="AT41" i="12"/>
  <c r="AS41" i="12"/>
  <c r="AQ41" i="12"/>
  <c r="AP41" i="12"/>
  <c r="AO41" i="12"/>
  <c r="AN41" i="12"/>
  <c r="AM41" i="12"/>
  <c r="AT40" i="12"/>
  <c r="AS40" i="12"/>
  <c r="AQ40" i="12"/>
  <c r="AP40" i="12"/>
  <c r="AO40" i="12"/>
  <c r="AN40" i="12"/>
  <c r="AM40" i="12"/>
  <c r="AT39" i="12"/>
  <c r="AS39" i="12"/>
  <c r="AQ39" i="12"/>
  <c r="AP39" i="12"/>
  <c r="AO39" i="12"/>
  <c r="AN39" i="12"/>
  <c r="AM39" i="12"/>
  <c r="AT38" i="12"/>
  <c r="AS38" i="12"/>
  <c r="AQ38" i="12"/>
  <c r="AP38" i="12"/>
  <c r="AO38" i="12"/>
  <c r="AN38" i="12"/>
  <c r="AM38" i="12"/>
  <c r="AT37" i="12"/>
  <c r="AS37" i="12"/>
  <c r="AQ37" i="12"/>
  <c r="AP37" i="12"/>
  <c r="AO37" i="12"/>
  <c r="AN37" i="12"/>
  <c r="AM37" i="12"/>
  <c r="AT36" i="12"/>
  <c r="AS36" i="12"/>
  <c r="AQ36" i="12"/>
  <c r="AP36" i="12"/>
  <c r="AO36" i="12"/>
  <c r="AN36" i="12"/>
  <c r="AM36" i="12"/>
  <c r="AT35" i="12"/>
  <c r="AS35" i="12"/>
  <c r="AQ35" i="12"/>
  <c r="AP35" i="12"/>
  <c r="AO35" i="12"/>
  <c r="AN35" i="12"/>
  <c r="AM35" i="12"/>
  <c r="AT34" i="12"/>
  <c r="AS34" i="12"/>
  <c r="AQ34" i="12"/>
  <c r="AP34" i="12"/>
  <c r="AO34" i="12"/>
  <c r="AN34" i="12"/>
  <c r="AM34" i="12"/>
  <c r="AT33" i="12"/>
  <c r="AS33" i="12"/>
  <c r="AQ33" i="12"/>
  <c r="AP33" i="12"/>
  <c r="AO33" i="12"/>
  <c r="AN33" i="12"/>
  <c r="AM33" i="12"/>
  <c r="U31" i="12"/>
  <c r="C31" i="12"/>
  <c r="W26" i="12"/>
  <c r="E26" i="12"/>
  <c r="W25" i="12"/>
  <c r="W7" i="12" s="1"/>
  <c r="E25" i="12"/>
  <c r="W24" i="12"/>
  <c r="E24" i="12"/>
  <c r="E6" i="12" s="1"/>
  <c r="W23" i="12"/>
  <c r="W5" i="12" s="1"/>
  <c r="E23" i="12"/>
  <c r="E5" i="12" s="1"/>
  <c r="U13" i="12"/>
  <c r="C13" i="12"/>
  <c r="R10" i="12"/>
  <c r="AJ8" i="12"/>
  <c r="AI8" i="12"/>
  <c r="AH8" i="12"/>
  <c r="AB8" i="12"/>
  <c r="AA8" i="12"/>
  <c r="Z8" i="12"/>
  <c r="Y8" i="12"/>
  <c r="X8" i="12"/>
  <c r="W8" i="12"/>
  <c r="R8" i="12"/>
  <c r="Q8" i="12"/>
  <c r="P8" i="12"/>
  <c r="J8" i="12"/>
  <c r="I8" i="12"/>
  <c r="H8" i="12"/>
  <c r="G8" i="12"/>
  <c r="F8" i="12"/>
  <c r="E8" i="12"/>
  <c r="AJ7" i="12"/>
  <c r="AI7" i="12"/>
  <c r="AH7" i="12"/>
  <c r="AB7" i="12"/>
  <c r="AA7" i="12"/>
  <c r="Z7" i="12"/>
  <c r="Y7" i="12"/>
  <c r="X7" i="12"/>
  <c r="R7" i="12"/>
  <c r="Q7" i="12"/>
  <c r="P7" i="12"/>
  <c r="J7" i="12"/>
  <c r="I7" i="12"/>
  <c r="H7" i="12"/>
  <c r="G7" i="12"/>
  <c r="F7" i="12"/>
  <c r="E7" i="12"/>
  <c r="AJ6" i="12"/>
  <c r="AI6" i="12"/>
  <c r="AH6" i="12"/>
  <c r="AB6" i="12"/>
  <c r="AA6" i="12"/>
  <c r="Z6" i="12"/>
  <c r="Y6" i="12"/>
  <c r="X6" i="12"/>
  <c r="W6" i="12"/>
  <c r="R6" i="12"/>
  <c r="Q6" i="12"/>
  <c r="P6" i="12"/>
  <c r="J6" i="12"/>
  <c r="I6" i="12"/>
  <c r="H6" i="12"/>
  <c r="G6" i="12"/>
  <c r="F6" i="12"/>
  <c r="AJ5" i="12"/>
  <c r="AJ10" i="12" s="1"/>
  <c r="AI5" i="12"/>
  <c r="AH5" i="12"/>
  <c r="AH10" i="12" s="1"/>
  <c r="AB5" i="12"/>
  <c r="AA5" i="12"/>
  <c r="Z5" i="12"/>
  <c r="Y5" i="12"/>
  <c r="X5" i="12"/>
  <c r="R5" i="12"/>
  <c r="Q5" i="12"/>
  <c r="Q10" i="12" s="1"/>
  <c r="P5" i="12"/>
  <c r="P10" i="12" s="1"/>
  <c r="J5" i="12"/>
  <c r="I5" i="12"/>
  <c r="H5" i="12"/>
  <c r="G5" i="12"/>
  <c r="F5" i="12"/>
  <c r="AL2" i="12"/>
  <c r="U2" i="12"/>
  <c r="T2" i="12"/>
  <c r="C2" i="12"/>
  <c r="Z654" i="11"/>
  <c r="Y654" i="11"/>
  <c r="I654" i="11"/>
  <c r="AA653" i="11"/>
  <c r="H653" i="11"/>
  <c r="G653" i="11"/>
  <c r="AB652" i="11"/>
  <c r="Y652" i="11"/>
  <c r="X652" i="11"/>
  <c r="J652" i="11"/>
  <c r="AB651" i="11"/>
  <c r="AA651" i="11"/>
  <c r="X651" i="11"/>
  <c r="G651" i="11"/>
  <c r="AB649" i="11"/>
  <c r="AB654" i="11" s="1"/>
  <c r="AA649" i="11"/>
  <c r="Z649" i="11"/>
  <c r="Y649" i="11"/>
  <c r="X649" i="11"/>
  <c r="J649" i="11"/>
  <c r="J654" i="11" s="1"/>
  <c r="I649" i="11"/>
  <c r="H649" i="11"/>
  <c r="G649" i="11"/>
  <c r="G654" i="11" s="1"/>
  <c r="F649" i="11"/>
  <c r="F654" i="11" s="1"/>
  <c r="AB648" i="11"/>
  <c r="AB653" i="11" s="1"/>
  <c r="AA648" i="11"/>
  <c r="Z648" i="11"/>
  <c r="Z653" i="11" s="1"/>
  <c r="Y648" i="11"/>
  <c r="Y653" i="11" s="1"/>
  <c r="X648" i="11"/>
  <c r="J648" i="11"/>
  <c r="J653" i="11" s="1"/>
  <c r="I648" i="11"/>
  <c r="I653" i="11" s="1"/>
  <c r="H648" i="11"/>
  <c r="G648" i="11"/>
  <c r="F648" i="11"/>
  <c r="F653" i="11" s="1"/>
  <c r="AB647" i="11"/>
  <c r="AA647" i="11"/>
  <c r="Z647" i="11"/>
  <c r="Z652" i="11" s="1"/>
  <c r="Y647" i="11"/>
  <c r="X647" i="11"/>
  <c r="J647" i="11"/>
  <c r="I647" i="11"/>
  <c r="I652" i="11" s="1"/>
  <c r="H647" i="11"/>
  <c r="G647" i="11"/>
  <c r="G652" i="11" s="1"/>
  <c r="F647" i="11"/>
  <c r="AB646" i="11"/>
  <c r="AA646" i="11"/>
  <c r="Z646" i="11"/>
  <c r="Y646" i="11"/>
  <c r="Y651" i="11" s="1"/>
  <c r="X646" i="11"/>
  <c r="J646" i="11"/>
  <c r="I646" i="11"/>
  <c r="I651" i="11" s="1"/>
  <c r="H646" i="11"/>
  <c r="G646" i="11"/>
  <c r="F646" i="11"/>
  <c r="F651" i="11" s="1"/>
  <c r="AB644" i="11"/>
  <c r="AA644" i="11"/>
  <c r="Z644" i="11"/>
  <c r="Y644" i="11"/>
  <c r="X644" i="11"/>
  <c r="X654" i="11" s="1"/>
  <c r="J644" i="11"/>
  <c r="I644" i="11"/>
  <c r="H644" i="11"/>
  <c r="G644" i="11"/>
  <c r="F644" i="11"/>
  <c r="AB643" i="11"/>
  <c r="AA643" i="11"/>
  <c r="Z643" i="11"/>
  <c r="Y643" i="11"/>
  <c r="X643" i="11"/>
  <c r="X653" i="11" s="1"/>
  <c r="J643" i="11"/>
  <c r="I643" i="11"/>
  <c r="H643" i="11"/>
  <c r="G643" i="11"/>
  <c r="F643" i="11"/>
  <c r="AB642" i="11"/>
  <c r="AA642" i="11"/>
  <c r="Z642" i="11"/>
  <c r="Y642" i="11"/>
  <c r="X642" i="11"/>
  <c r="J642" i="11"/>
  <c r="I642" i="11"/>
  <c r="H642" i="11"/>
  <c r="G642" i="11"/>
  <c r="F642" i="11"/>
  <c r="AB641" i="11"/>
  <c r="AA641" i="11"/>
  <c r="Z641" i="11"/>
  <c r="Z651" i="11" s="1"/>
  <c r="Y641" i="11"/>
  <c r="X641" i="11"/>
  <c r="J641" i="11"/>
  <c r="I641" i="11"/>
  <c r="H641" i="11"/>
  <c r="H651" i="11" s="1"/>
  <c r="G641" i="11"/>
  <c r="F641" i="11"/>
  <c r="AQ637" i="11"/>
  <c r="AP637" i="11"/>
  <c r="AO637" i="11"/>
  <c r="AN637" i="11"/>
  <c r="AM637" i="11"/>
  <c r="AQ636" i="11"/>
  <c r="AP636" i="11"/>
  <c r="AO636" i="11"/>
  <c r="AN636" i="11"/>
  <c r="AM636" i="11"/>
  <c r="AQ635" i="11"/>
  <c r="AP635" i="11"/>
  <c r="AO635" i="11"/>
  <c r="AN635" i="11"/>
  <c r="AM635" i="11"/>
  <c r="AQ634" i="11"/>
  <c r="AP634" i="11"/>
  <c r="AO634" i="11"/>
  <c r="AN634" i="11"/>
  <c r="AM634" i="11"/>
  <c r="AQ633" i="11"/>
  <c r="AP633" i="11"/>
  <c r="AO633" i="11"/>
  <c r="AN633" i="11"/>
  <c r="AM633" i="11"/>
  <c r="AQ632" i="11"/>
  <c r="AP632" i="11"/>
  <c r="AO632" i="11"/>
  <c r="AN632" i="11"/>
  <c r="AM632" i="11"/>
  <c r="AQ631" i="11"/>
  <c r="AP631" i="11"/>
  <c r="AO631" i="11"/>
  <c r="AN631" i="11"/>
  <c r="AM631" i="11"/>
  <c r="AQ630" i="11"/>
  <c r="AP630" i="11"/>
  <c r="AO630" i="11"/>
  <c r="AN630" i="11"/>
  <c r="AM630" i="11"/>
  <c r="AQ629" i="11"/>
  <c r="AP629" i="11"/>
  <c r="AO629" i="11"/>
  <c r="AN629" i="11"/>
  <c r="AM629" i="11"/>
  <c r="AQ628" i="11"/>
  <c r="AP628" i="11"/>
  <c r="AO628" i="11"/>
  <c r="AN628" i="11"/>
  <c r="AM628" i="11"/>
  <c r="AQ627" i="11"/>
  <c r="AP627" i="11"/>
  <c r="AO627" i="11"/>
  <c r="AN627" i="11"/>
  <c r="AM627" i="11"/>
  <c r="AQ626" i="11"/>
  <c r="AP626" i="11"/>
  <c r="AO626" i="11"/>
  <c r="AN626" i="11"/>
  <c r="AM626" i="11"/>
  <c r="AQ625" i="11"/>
  <c r="AP625" i="11"/>
  <c r="AO625" i="11"/>
  <c r="AN625" i="11"/>
  <c r="AM625" i="11"/>
  <c r="AQ624" i="11"/>
  <c r="AP624" i="11"/>
  <c r="AO624" i="11"/>
  <c r="AN624" i="11"/>
  <c r="AM624" i="11"/>
  <c r="AQ623" i="11"/>
  <c r="AP623" i="11"/>
  <c r="AO623" i="11"/>
  <c r="AN623" i="11"/>
  <c r="AM623" i="11"/>
  <c r="AQ622" i="11"/>
  <c r="AP622" i="11"/>
  <c r="AO622" i="11"/>
  <c r="AN622" i="11"/>
  <c r="AM622" i="11"/>
  <c r="AQ621" i="11"/>
  <c r="AP621" i="11"/>
  <c r="AO621" i="11"/>
  <c r="AN621" i="11"/>
  <c r="AM621" i="11"/>
  <c r="AQ620" i="11"/>
  <c r="AP620" i="11"/>
  <c r="AO620" i="11"/>
  <c r="AN620" i="11"/>
  <c r="AM620" i="11"/>
  <c r="AQ619" i="11"/>
  <c r="AP619" i="11"/>
  <c r="AO619" i="11"/>
  <c r="AN619" i="11"/>
  <c r="AM619" i="11"/>
  <c r="AQ618" i="11"/>
  <c r="AP618" i="11"/>
  <c r="AO618" i="11"/>
  <c r="AN618" i="11"/>
  <c r="AM618" i="11"/>
  <c r="AQ617" i="11"/>
  <c r="AP617" i="11"/>
  <c r="AO617" i="11"/>
  <c r="AN617" i="11"/>
  <c r="AM617" i="11"/>
  <c r="AQ616" i="11"/>
  <c r="AP616" i="11"/>
  <c r="AO616" i="11"/>
  <c r="AN616" i="11"/>
  <c r="AM616" i="11"/>
  <c r="AQ615" i="11"/>
  <c r="AP615" i="11"/>
  <c r="AO615" i="11"/>
  <c r="AN615" i="11"/>
  <c r="AM615" i="11"/>
  <c r="AQ614" i="11"/>
  <c r="AP614" i="11"/>
  <c r="AO614" i="11"/>
  <c r="AN614" i="11"/>
  <c r="AM614" i="11"/>
  <c r="AQ613" i="11"/>
  <c r="AP613" i="11"/>
  <c r="AO613" i="11"/>
  <c r="AN613" i="11"/>
  <c r="AM613" i="11"/>
  <c r="AQ612" i="11"/>
  <c r="AP612" i="11"/>
  <c r="AO612" i="11"/>
  <c r="AN612" i="11"/>
  <c r="AM612" i="11"/>
  <c r="AQ611" i="11"/>
  <c r="AP611" i="11"/>
  <c r="AO611" i="11"/>
  <c r="AN611" i="11"/>
  <c r="AM611" i="11"/>
  <c r="AQ610" i="11"/>
  <c r="AP610" i="11"/>
  <c r="AO610" i="11"/>
  <c r="AN610" i="11"/>
  <c r="AM610" i="11"/>
  <c r="AQ609" i="11"/>
  <c r="AP609" i="11"/>
  <c r="AO609" i="11"/>
  <c r="AN609" i="11"/>
  <c r="AM609" i="11"/>
  <c r="AQ608" i="11"/>
  <c r="AP608" i="11"/>
  <c r="AO608" i="11"/>
  <c r="AN608" i="11"/>
  <c r="AM608" i="11"/>
  <c r="AQ607" i="11"/>
  <c r="AP607" i="11"/>
  <c r="AO607" i="11"/>
  <c r="AN607" i="11"/>
  <c r="AM607" i="11"/>
  <c r="AQ606" i="11"/>
  <c r="AP606" i="11"/>
  <c r="AO606" i="11"/>
  <c r="AN606" i="11"/>
  <c r="AM606" i="11"/>
  <c r="AQ605" i="11"/>
  <c r="AP605" i="11"/>
  <c r="AO605" i="11"/>
  <c r="AN605" i="11"/>
  <c r="AM605" i="11"/>
  <c r="AQ604" i="11"/>
  <c r="AP604" i="11"/>
  <c r="AO604" i="11"/>
  <c r="AN604" i="11"/>
  <c r="AM604" i="11"/>
  <c r="AQ603" i="11"/>
  <c r="AP603" i="11"/>
  <c r="AO603" i="11"/>
  <c r="AN603" i="11"/>
  <c r="AM603" i="11"/>
  <c r="AQ602" i="11"/>
  <c r="AP602" i="11"/>
  <c r="AO602" i="11"/>
  <c r="AN602" i="11"/>
  <c r="AM602" i="11"/>
  <c r="AQ601" i="11"/>
  <c r="AP601" i="11"/>
  <c r="AO601" i="11"/>
  <c r="AN601" i="11"/>
  <c r="AM601" i="11"/>
  <c r="AQ600" i="11"/>
  <c r="AP600" i="11"/>
  <c r="AO600" i="11"/>
  <c r="AN600" i="11"/>
  <c r="AM600" i="11"/>
  <c r="AQ599" i="11"/>
  <c r="AP599" i="11"/>
  <c r="AO599" i="11"/>
  <c r="AN599" i="11"/>
  <c r="AM599" i="11"/>
  <c r="AQ598" i="11"/>
  <c r="AP598" i="11"/>
  <c r="AO598" i="11"/>
  <c r="AN598" i="11"/>
  <c r="AM598" i="11"/>
  <c r="AQ597" i="11"/>
  <c r="AP597" i="11"/>
  <c r="AO597" i="11"/>
  <c r="AN597" i="11"/>
  <c r="AM597" i="11"/>
  <c r="AQ596" i="11"/>
  <c r="AP596" i="11"/>
  <c r="AO596" i="11"/>
  <c r="AN596" i="11"/>
  <c r="AM596" i="11"/>
  <c r="AQ595" i="11"/>
  <c r="AP595" i="11"/>
  <c r="AO595" i="11"/>
  <c r="AN595" i="11"/>
  <c r="AM595" i="11"/>
  <c r="AQ594" i="11"/>
  <c r="AP594" i="11"/>
  <c r="AO594" i="11"/>
  <c r="AN594" i="11"/>
  <c r="AM594" i="11"/>
  <c r="AQ593" i="11"/>
  <c r="AP593" i="11"/>
  <c r="AO593" i="11"/>
  <c r="AN593" i="11"/>
  <c r="AM593" i="11"/>
  <c r="AQ592" i="11"/>
  <c r="AP592" i="11"/>
  <c r="AO592" i="11"/>
  <c r="AN592" i="11"/>
  <c r="AM592" i="11"/>
  <c r="AQ591" i="11"/>
  <c r="AP591" i="11"/>
  <c r="AO591" i="11"/>
  <c r="AN591" i="11"/>
  <c r="AM591" i="11"/>
  <c r="AQ590" i="11"/>
  <c r="AP590" i="11"/>
  <c r="AO590" i="11"/>
  <c r="AN590" i="11"/>
  <c r="AM590" i="11"/>
  <c r="AQ589" i="11"/>
  <c r="AP589" i="11"/>
  <c r="AO589" i="11"/>
  <c r="AN589" i="11"/>
  <c r="AM589" i="11"/>
  <c r="AQ588" i="11"/>
  <c r="AP588" i="11"/>
  <c r="AO588" i="11"/>
  <c r="AN588" i="11"/>
  <c r="AM588" i="11"/>
  <c r="AQ587" i="11"/>
  <c r="AP587" i="11"/>
  <c r="AO587" i="11"/>
  <c r="AN587" i="11"/>
  <c r="AM587" i="11"/>
  <c r="AQ586" i="11"/>
  <c r="AP586" i="11"/>
  <c r="AO586" i="11"/>
  <c r="AN586" i="11"/>
  <c r="AM586" i="11"/>
  <c r="AQ585" i="11"/>
  <c r="AP585" i="11"/>
  <c r="AO585" i="11"/>
  <c r="AN585" i="11"/>
  <c r="AM585" i="11"/>
  <c r="AQ584" i="11"/>
  <c r="AP584" i="11"/>
  <c r="AO584" i="11"/>
  <c r="AN584" i="11"/>
  <c r="AM584" i="11"/>
  <c r="AQ583" i="11"/>
  <c r="AP583" i="11"/>
  <c r="AO583" i="11"/>
  <c r="AN583" i="11"/>
  <c r="AM583" i="11"/>
  <c r="AQ582" i="11"/>
  <c r="AP582" i="11"/>
  <c r="AO582" i="11"/>
  <c r="AN582" i="11"/>
  <c r="AM582" i="11"/>
  <c r="AQ581" i="11"/>
  <c r="AP581" i="11"/>
  <c r="AO581" i="11"/>
  <c r="AN581" i="11"/>
  <c r="AM581" i="11"/>
  <c r="AQ580" i="11"/>
  <c r="AP580" i="11"/>
  <c r="AO580" i="11"/>
  <c r="AN580" i="11"/>
  <c r="AM580" i="11"/>
  <c r="AQ579" i="11"/>
  <c r="AP579" i="11"/>
  <c r="AO579" i="11"/>
  <c r="AN579" i="11"/>
  <c r="AM579" i="11"/>
  <c r="AQ578" i="11"/>
  <c r="AP578" i="11"/>
  <c r="AO578" i="11"/>
  <c r="AN578" i="11"/>
  <c r="AM578" i="11"/>
  <c r="AQ577" i="11"/>
  <c r="AP577" i="11"/>
  <c r="AO577" i="11"/>
  <c r="AN577" i="11"/>
  <c r="AM577" i="11"/>
  <c r="AQ576" i="11"/>
  <c r="AP576" i="11"/>
  <c r="AO576" i="11"/>
  <c r="AN576" i="11"/>
  <c r="AM576" i="11"/>
  <c r="AQ575" i="11"/>
  <c r="AP575" i="11"/>
  <c r="AO575" i="11"/>
  <c r="AN575" i="11"/>
  <c r="AM575" i="11"/>
  <c r="AQ574" i="11"/>
  <c r="AP574" i="11"/>
  <c r="AO574" i="11"/>
  <c r="AN574" i="11"/>
  <c r="AM574" i="11"/>
  <c r="AQ573" i="11"/>
  <c r="AP573" i="11"/>
  <c r="AO573" i="11"/>
  <c r="AN573" i="11"/>
  <c r="AM573" i="11"/>
  <c r="AQ572" i="11"/>
  <c r="AP572" i="11"/>
  <c r="AO572" i="11"/>
  <c r="AN572" i="11"/>
  <c r="AM572" i="11"/>
  <c r="AQ571" i="11"/>
  <c r="AP571" i="11"/>
  <c r="AO571" i="11"/>
  <c r="AN571" i="11"/>
  <c r="AM571" i="11"/>
  <c r="AQ570" i="11"/>
  <c r="AP570" i="11"/>
  <c r="AO570" i="11"/>
  <c r="AN570" i="11"/>
  <c r="AM570" i="11"/>
  <c r="AQ569" i="11"/>
  <c r="AP569" i="11"/>
  <c r="AO569" i="11"/>
  <c r="AN569" i="11"/>
  <c r="AM569" i="11"/>
  <c r="AQ568" i="11"/>
  <c r="AP568" i="11"/>
  <c r="AO568" i="11"/>
  <c r="AN568" i="11"/>
  <c r="AM568" i="11"/>
  <c r="AQ567" i="11"/>
  <c r="AP567" i="11"/>
  <c r="AO567" i="11"/>
  <c r="AN567" i="11"/>
  <c r="AM567" i="11"/>
  <c r="AQ566" i="11"/>
  <c r="AP566" i="11"/>
  <c r="AO566" i="11"/>
  <c r="AN566" i="11"/>
  <c r="AM566" i="11"/>
  <c r="AQ565" i="11"/>
  <c r="AP565" i="11"/>
  <c r="AO565" i="11"/>
  <c r="AN565" i="11"/>
  <c r="AM565" i="11"/>
  <c r="AQ564" i="11"/>
  <c r="AP564" i="11"/>
  <c r="AO564" i="11"/>
  <c r="AN564" i="11"/>
  <c r="AM564" i="11"/>
  <c r="AQ563" i="11"/>
  <c r="AP563" i="11"/>
  <c r="AO563" i="11"/>
  <c r="AN563" i="11"/>
  <c r="AM563" i="11"/>
  <c r="AQ562" i="11"/>
  <c r="AP562" i="11"/>
  <c r="AO562" i="11"/>
  <c r="AN562" i="11"/>
  <c r="AM562" i="11"/>
  <c r="AQ561" i="11"/>
  <c r="AP561" i="11"/>
  <c r="AO561" i="11"/>
  <c r="AN561" i="11"/>
  <c r="AM561" i="11"/>
  <c r="AQ560" i="11"/>
  <c r="AP560" i="11"/>
  <c r="AO560" i="11"/>
  <c r="AN560" i="11"/>
  <c r="AM560" i="11"/>
  <c r="AQ559" i="11"/>
  <c r="AP559" i="11"/>
  <c r="AO559" i="11"/>
  <c r="AN559" i="11"/>
  <c r="AM559" i="11"/>
  <c r="AQ558" i="11"/>
  <c r="AP558" i="11"/>
  <c r="AO558" i="11"/>
  <c r="AN558" i="11"/>
  <c r="AM558" i="11"/>
  <c r="AQ557" i="11"/>
  <c r="AP557" i="11"/>
  <c r="AO557" i="11"/>
  <c r="AN557" i="11"/>
  <c r="AM557" i="11"/>
  <c r="AQ556" i="11"/>
  <c r="AP556" i="11"/>
  <c r="AO556" i="11"/>
  <c r="AN556" i="11"/>
  <c r="AM556" i="11"/>
  <c r="AQ555" i="11"/>
  <c r="AP555" i="11"/>
  <c r="AO555" i="11"/>
  <c r="AN555" i="11"/>
  <c r="AM555" i="11"/>
  <c r="AQ554" i="11"/>
  <c r="AP554" i="11"/>
  <c r="AO554" i="11"/>
  <c r="AN554" i="11"/>
  <c r="AM554" i="11"/>
  <c r="AQ553" i="11"/>
  <c r="AP553" i="11"/>
  <c r="AO553" i="11"/>
  <c r="AN553" i="11"/>
  <c r="AM553" i="11"/>
  <c r="AQ552" i="11"/>
  <c r="AP552" i="11"/>
  <c r="AO552" i="11"/>
  <c r="AN552" i="11"/>
  <c r="AM552" i="11"/>
  <c r="AQ551" i="11"/>
  <c r="AP551" i="11"/>
  <c r="AO551" i="11"/>
  <c r="AN551" i="11"/>
  <c r="AM551" i="11"/>
  <c r="AQ550" i="11"/>
  <c r="AP550" i="11"/>
  <c r="AO550" i="11"/>
  <c r="AN550" i="11"/>
  <c r="AM550" i="11"/>
  <c r="AQ549" i="11"/>
  <c r="AP549" i="11"/>
  <c r="AO549" i="11"/>
  <c r="AN549" i="11"/>
  <c r="AM549" i="11"/>
  <c r="AQ548" i="11"/>
  <c r="AP548" i="11"/>
  <c r="AO548" i="11"/>
  <c r="AN548" i="11"/>
  <c r="AM548" i="11"/>
  <c r="AQ547" i="11"/>
  <c r="AP547" i="11"/>
  <c r="AO547" i="11"/>
  <c r="AN547" i="11"/>
  <c r="AM547" i="11"/>
  <c r="AQ546" i="11"/>
  <c r="AP546" i="11"/>
  <c r="AO546" i="11"/>
  <c r="AN546" i="11"/>
  <c r="AM546" i="11"/>
  <c r="AQ545" i="11"/>
  <c r="AP545" i="11"/>
  <c r="AO545" i="11"/>
  <c r="AN545" i="11"/>
  <c r="AM545" i="11"/>
  <c r="AQ544" i="11"/>
  <c r="AP544" i="11"/>
  <c r="AO544" i="11"/>
  <c r="AN544" i="11"/>
  <c r="AM544" i="11"/>
  <c r="AQ543" i="11"/>
  <c r="AP543" i="11"/>
  <c r="AO543" i="11"/>
  <c r="AN543" i="11"/>
  <c r="AM543" i="11"/>
  <c r="AQ542" i="11"/>
  <c r="AP542" i="11"/>
  <c r="AO542" i="11"/>
  <c r="AN542" i="11"/>
  <c r="AM542" i="11"/>
  <c r="AQ541" i="11"/>
  <c r="AP541" i="11"/>
  <c r="AO541" i="11"/>
  <c r="AN541" i="11"/>
  <c r="AM541" i="11"/>
  <c r="AQ540" i="11"/>
  <c r="AP540" i="11"/>
  <c r="AO540" i="11"/>
  <c r="AN540" i="11"/>
  <c r="AM540" i="11"/>
  <c r="AQ539" i="11"/>
  <c r="AP539" i="11"/>
  <c r="AO539" i="11"/>
  <c r="AN539" i="11"/>
  <c r="AM539" i="11"/>
  <c r="AQ538" i="11"/>
  <c r="AP538" i="11"/>
  <c r="AO538" i="11"/>
  <c r="AN538" i="11"/>
  <c r="AM538" i="11"/>
  <c r="AQ537" i="11"/>
  <c r="AP537" i="11"/>
  <c r="AO537" i="11"/>
  <c r="AN537" i="11"/>
  <c r="AM537" i="11"/>
  <c r="AQ536" i="11"/>
  <c r="AP536" i="11"/>
  <c r="AO536" i="11"/>
  <c r="AN536" i="11"/>
  <c r="AM536" i="11"/>
  <c r="AQ535" i="11"/>
  <c r="AP535" i="11"/>
  <c r="AO535" i="11"/>
  <c r="AN535" i="11"/>
  <c r="AM535" i="11"/>
  <c r="AQ534" i="11"/>
  <c r="AP534" i="11"/>
  <c r="AO534" i="11"/>
  <c r="AN534" i="11"/>
  <c r="AM534" i="11"/>
  <c r="AQ533" i="11"/>
  <c r="AP533" i="11"/>
  <c r="AO533" i="11"/>
  <c r="AN533" i="11"/>
  <c r="AM533" i="11"/>
  <c r="AQ532" i="11"/>
  <c r="AP532" i="11"/>
  <c r="AO532" i="11"/>
  <c r="AN532" i="11"/>
  <c r="AM532" i="11"/>
  <c r="AQ531" i="11"/>
  <c r="AP531" i="11"/>
  <c r="AO531" i="11"/>
  <c r="AN531" i="11"/>
  <c r="AM531" i="11"/>
  <c r="AQ530" i="11"/>
  <c r="AP530" i="11"/>
  <c r="AO530" i="11"/>
  <c r="AN530" i="11"/>
  <c r="AM530" i="11"/>
  <c r="AQ529" i="11"/>
  <c r="AP529" i="11"/>
  <c r="AO529" i="11"/>
  <c r="AN529" i="11"/>
  <c r="AM529" i="11"/>
  <c r="AQ528" i="11"/>
  <c r="AP528" i="11"/>
  <c r="AO528" i="11"/>
  <c r="AN528" i="11"/>
  <c r="AM528" i="11"/>
  <c r="AQ527" i="11"/>
  <c r="AP527" i="11"/>
  <c r="AO527" i="11"/>
  <c r="AN527" i="11"/>
  <c r="AM527" i="11"/>
  <c r="AQ526" i="11"/>
  <c r="AP526" i="11"/>
  <c r="AO526" i="11"/>
  <c r="AN526" i="11"/>
  <c r="AM526" i="11"/>
  <c r="AQ525" i="11"/>
  <c r="AP525" i="11"/>
  <c r="AO525" i="11"/>
  <c r="AN525" i="11"/>
  <c r="AM525" i="11"/>
  <c r="AQ524" i="11"/>
  <c r="AP524" i="11"/>
  <c r="AO524" i="11"/>
  <c r="AN524" i="11"/>
  <c r="AM524" i="11"/>
  <c r="AQ523" i="11"/>
  <c r="AP523" i="11"/>
  <c r="AO523" i="11"/>
  <c r="AN523" i="11"/>
  <c r="AM523" i="11"/>
  <c r="AQ522" i="11"/>
  <c r="AP522" i="11"/>
  <c r="AO522" i="11"/>
  <c r="AN522" i="11"/>
  <c r="AM522" i="11"/>
  <c r="AQ521" i="11"/>
  <c r="AP521" i="11"/>
  <c r="AO521" i="11"/>
  <c r="AN521" i="11"/>
  <c r="AM521" i="11"/>
  <c r="AQ520" i="11"/>
  <c r="AP520" i="11"/>
  <c r="AO520" i="11"/>
  <c r="AN520" i="11"/>
  <c r="AM520" i="11"/>
  <c r="AQ519" i="11"/>
  <c r="AP519" i="11"/>
  <c r="AO519" i="11"/>
  <c r="AN519" i="11"/>
  <c r="AM519" i="11"/>
  <c r="AQ518" i="11"/>
  <c r="AP518" i="11"/>
  <c r="AO518" i="11"/>
  <c r="AN518" i="11"/>
  <c r="AM518" i="11"/>
  <c r="AQ517" i="11"/>
  <c r="AP517" i="11"/>
  <c r="AO517" i="11"/>
  <c r="AN517" i="11"/>
  <c r="AM517" i="11"/>
  <c r="AQ516" i="11"/>
  <c r="AP516" i="11"/>
  <c r="AO516" i="11"/>
  <c r="AN516" i="11"/>
  <c r="AM516" i="11"/>
  <c r="AQ515" i="11"/>
  <c r="AP515" i="11"/>
  <c r="AO515" i="11"/>
  <c r="AN515" i="11"/>
  <c r="AM515" i="11"/>
  <c r="AQ514" i="11"/>
  <c r="AP514" i="11"/>
  <c r="AO514" i="11"/>
  <c r="AN514" i="11"/>
  <c r="AM514" i="11"/>
  <c r="AQ513" i="11"/>
  <c r="AP513" i="11"/>
  <c r="AO513" i="11"/>
  <c r="AN513" i="11"/>
  <c r="AM513" i="11"/>
  <c r="AQ512" i="11"/>
  <c r="AP512" i="11"/>
  <c r="AO512" i="11"/>
  <c r="AN512" i="11"/>
  <c r="AM512" i="11"/>
  <c r="AQ511" i="11"/>
  <c r="AP511" i="11"/>
  <c r="AO511" i="11"/>
  <c r="AN511" i="11"/>
  <c r="AM511" i="11"/>
  <c r="AQ510" i="11"/>
  <c r="AP510" i="11"/>
  <c r="AO510" i="11"/>
  <c r="AN510" i="11"/>
  <c r="AM510" i="11"/>
  <c r="AQ509" i="11"/>
  <c r="AP509" i="11"/>
  <c r="AO509" i="11"/>
  <c r="AN509" i="11"/>
  <c r="AM509" i="11"/>
  <c r="AQ508" i="11"/>
  <c r="AP508" i="11"/>
  <c r="AO508" i="11"/>
  <c r="AN508" i="11"/>
  <c r="AM508" i="11"/>
  <c r="AQ507" i="11"/>
  <c r="AP507" i="11"/>
  <c r="AO507" i="11"/>
  <c r="AN507" i="11"/>
  <c r="AM507" i="11"/>
  <c r="AQ506" i="11"/>
  <c r="AP506" i="11"/>
  <c r="AO506" i="11"/>
  <c r="AN506" i="11"/>
  <c r="AM506" i="11"/>
  <c r="AQ505" i="11"/>
  <c r="AP505" i="11"/>
  <c r="AO505" i="11"/>
  <c r="AN505" i="11"/>
  <c r="AM505" i="11"/>
  <c r="AQ504" i="11"/>
  <c r="AP504" i="11"/>
  <c r="AO504" i="11"/>
  <c r="AN504" i="11"/>
  <c r="AM504" i="11"/>
  <c r="AQ503" i="11"/>
  <c r="AP503" i="11"/>
  <c r="AO503" i="11"/>
  <c r="AN503" i="11"/>
  <c r="AM503" i="11"/>
  <c r="AQ502" i="11"/>
  <c r="AP502" i="11"/>
  <c r="AO502" i="11"/>
  <c r="AN502" i="11"/>
  <c r="AM502" i="11"/>
  <c r="AQ501" i="11"/>
  <c r="AP501" i="11"/>
  <c r="AO501" i="11"/>
  <c r="AN501" i="11"/>
  <c r="AM501" i="11"/>
  <c r="AQ500" i="11"/>
  <c r="AP500" i="11"/>
  <c r="AO500" i="11"/>
  <c r="AN500" i="11"/>
  <c r="AM500" i="11"/>
  <c r="AQ499" i="11"/>
  <c r="AP499" i="11"/>
  <c r="AO499" i="11"/>
  <c r="AN499" i="11"/>
  <c r="AM499" i="11"/>
  <c r="AQ498" i="11"/>
  <c r="AP498" i="11"/>
  <c r="AO498" i="11"/>
  <c r="AN498" i="11"/>
  <c r="AM498" i="11"/>
  <c r="AQ497" i="11"/>
  <c r="AP497" i="11"/>
  <c r="AO497" i="11"/>
  <c r="AN497" i="11"/>
  <c r="AM497" i="11"/>
  <c r="AQ496" i="11"/>
  <c r="AP496" i="11"/>
  <c r="AO496" i="11"/>
  <c r="AN496" i="11"/>
  <c r="AM496" i="11"/>
  <c r="AQ495" i="11"/>
  <c r="AP495" i="11"/>
  <c r="AO495" i="11"/>
  <c r="AN495" i="11"/>
  <c r="AM495" i="11"/>
  <c r="AQ494" i="11"/>
  <c r="AP494" i="11"/>
  <c r="AO494" i="11"/>
  <c r="AN494" i="11"/>
  <c r="AM494" i="11"/>
  <c r="AQ493" i="11"/>
  <c r="AP493" i="11"/>
  <c r="AO493" i="11"/>
  <c r="AN493" i="11"/>
  <c r="AM493" i="11"/>
  <c r="AQ492" i="11"/>
  <c r="AP492" i="11"/>
  <c r="AO492" i="11"/>
  <c r="AN492" i="11"/>
  <c r="AM492" i="11"/>
  <c r="AQ491" i="11"/>
  <c r="AP491" i="11"/>
  <c r="AO491" i="11"/>
  <c r="AN491" i="11"/>
  <c r="AM491" i="11"/>
  <c r="AQ490" i="11"/>
  <c r="AP490" i="11"/>
  <c r="AO490" i="11"/>
  <c r="AN490" i="11"/>
  <c r="AM490" i="11"/>
  <c r="AQ489" i="11"/>
  <c r="AP489" i="11"/>
  <c r="AO489" i="11"/>
  <c r="AN489" i="11"/>
  <c r="AM489" i="11"/>
  <c r="AQ488" i="11"/>
  <c r="AP488" i="11"/>
  <c r="AO488" i="11"/>
  <c r="AN488" i="11"/>
  <c r="AM488" i="11"/>
  <c r="AQ487" i="11"/>
  <c r="AP487" i="11"/>
  <c r="AO487" i="11"/>
  <c r="AN487" i="11"/>
  <c r="AM487" i="11"/>
  <c r="AQ486" i="11"/>
  <c r="AP486" i="11"/>
  <c r="AO486" i="11"/>
  <c r="AN486" i="11"/>
  <c r="AM486" i="11"/>
  <c r="AQ485" i="11"/>
  <c r="AP485" i="11"/>
  <c r="AO485" i="11"/>
  <c r="AN485" i="11"/>
  <c r="AM485" i="11"/>
  <c r="AQ484" i="11"/>
  <c r="AP484" i="11"/>
  <c r="AO484" i="11"/>
  <c r="AN484" i="11"/>
  <c r="AM484" i="11"/>
  <c r="AQ483" i="11"/>
  <c r="AP483" i="11"/>
  <c r="AO483" i="11"/>
  <c r="AN483" i="11"/>
  <c r="AM483" i="11"/>
  <c r="AQ482" i="11"/>
  <c r="AP482" i="11"/>
  <c r="AO482" i="11"/>
  <c r="AN482" i="11"/>
  <c r="AM482" i="11"/>
  <c r="AQ481" i="11"/>
  <c r="AP481" i="11"/>
  <c r="AO481" i="11"/>
  <c r="AN481" i="11"/>
  <c r="AM481" i="11"/>
  <c r="AQ480" i="11"/>
  <c r="AP480" i="11"/>
  <c r="AO480" i="11"/>
  <c r="AN480" i="11"/>
  <c r="AM480" i="11"/>
  <c r="AQ479" i="11"/>
  <c r="AP479" i="11"/>
  <c r="AO479" i="11"/>
  <c r="AN479" i="11"/>
  <c r="AM479" i="11"/>
  <c r="AQ478" i="11"/>
  <c r="AP478" i="11"/>
  <c r="AO478" i="11"/>
  <c r="AN478" i="11"/>
  <c r="AM478" i="11"/>
  <c r="AQ477" i="11"/>
  <c r="AP477" i="11"/>
  <c r="AO477" i="11"/>
  <c r="AN477" i="11"/>
  <c r="AM477" i="11"/>
  <c r="AQ476" i="11"/>
  <c r="AP476" i="11"/>
  <c r="AO476" i="11"/>
  <c r="AN476" i="11"/>
  <c r="AM476" i="11"/>
  <c r="AQ475" i="11"/>
  <c r="AP475" i="11"/>
  <c r="AO475" i="11"/>
  <c r="AN475" i="11"/>
  <c r="AM475" i="11"/>
  <c r="AQ474" i="11"/>
  <c r="AP474" i="11"/>
  <c r="AO474" i="11"/>
  <c r="AN474" i="11"/>
  <c r="AM474" i="11"/>
  <c r="AQ473" i="11"/>
  <c r="AP473" i="11"/>
  <c r="AO473" i="11"/>
  <c r="AN473" i="11"/>
  <c r="AM473" i="11"/>
  <c r="AQ472" i="11"/>
  <c r="AP472" i="11"/>
  <c r="AO472" i="11"/>
  <c r="AN472" i="11"/>
  <c r="AM472" i="11"/>
  <c r="AQ471" i="11"/>
  <c r="AP471" i="11"/>
  <c r="AO471" i="11"/>
  <c r="AN471" i="11"/>
  <c r="AM471" i="11"/>
  <c r="AQ470" i="11"/>
  <c r="AP470" i="11"/>
  <c r="AO470" i="11"/>
  <c r="AN470" i="11"/>
  <c r="AM470" i="11"/>
  <c r="AQ469" i="11"/>
  <c r="AP469" i="11"/>
  <c r="AO469" i="11"/>
  <c r="AN469" i="11"/>
  <c r="AM469" i="11"/>
  <c r="AQ468" i="11"/>
  <c r="AP468" i="11"/>
  <c r="AO468" i="11"/>
  <c r="AN468" i="11"/>
  <c r="AM468" i="11"/>
  <c r="AQ467" i="11"/>
  <c r="AP467" i="11"/>
  <c r="AO467" i="11"/>
  <c r="AN467" i="11"/>
  <c r="AM467" i="11"/>
  <c r="AQ466" i="11"/>
  <c r="AP466" i="11"/>
  <c r="AO466" i="11"/>
  <c r="AN466" i="11"/>
  <c r="AM466" i="11"/>
  <c r="AQ465" i="11"/>
  <c r="AP465" i="11"/>
  <c r="AO465" i="11"/>
  <c r="AN465" i="11"/>
  <c r="AM465" i="11"/>
  <c r="AQ464" i="11"/>
  <c r="AP464" i="11"/>
  <c r="AO464" i="11"/>
  <c r="AN464" i="11"/>
  <c r="AM464" i="11"/>
  <c r="AQ463" i="11"/>
  <c r="AP463" i="11"/>
  <c r="AO463" i="11"/>
  <c r="AN463" i="11"/>
  <c r="AM463" i="11"/>
  <c r="AQ462" i="11"/>
  <c r="AP462" i="11"/>
  <c r="AO462" i="11"/>
  <c r="AN462" i="11"/>
  <c r="AM462" i="11"/>
  <c r="AQ461" i="11"/>
  <c r="AP461" i="11"/>
  <c r="AO461" i="11"/>
  <c r="AN461" i="11"/>
  <c r="AM461" i="11"/>
  <c r="AQ460" i="11"/>
  <c r="AP460" i="11"/>
  <c r="AO460" i="11"/>
  <c r="AN460" i="11"/>
  <c r="AM460" i="11"/>
  <c r="AQ459" i="11"/>
  <c r="AP459" i="11"/>
  <c r="AO459" i="11"/>
  <c r="AN459" i="11"/>
  <c r="AM459" i="11"/>
  <c r="AQ458" i="11"/>
  <c r="AP458" i="11"/>
  <c r="AO458" i="11"/>
  <c r="AN458" i="11"/>
  <c r="AM458" i="11"/>
  <c r="AQ457" i="11"/>
  <c r="AP457" i="11"/>
  <c r="AO457" i="11"/>
  <c r="AN457" i="11"/>
  <c r="AM457" i="11"/>
  <c r="AQ456" i="11"/>
  <c r="AP456" i="11"/>
  <c r="AO456" i="11"/>
  <c r="AN456" i="11"/>
  <c r="AM456" i="11"/>
  <c r="AQ455" i="11"/>
  <c r="AP455" i="11"/>
  <c r="AO455" i="11"/>
  <c r="AN455" i="11"/>
  <c r="AM455" i="11"/>
  <c r="AQ454" i="11"/>
  <c r="AP454" i="11"/>
  <c r="AO454" i="11"/>
  <c r="AN454" i="11"/>
  <c r="AM454" i="11"/>
  <c r="AQ453" i="11"/>
  <c r="AP453" i="11"/>
  <c r="AO453" i="11"/>
  <c r="AN453" i="11"/>
  <c r="AM453" i="11"/>
  <c r="AQ452" i="11"/>
  <c r="AP452" i="11"/>
  <c r="AO452" i="11"/>
  <c r="AN452" i="11"/>
  <c r="AM452" i="11"/>
  <c r="AQ451" i="11"/>
  <c r="AP451" i="11"/>
  <c r="AO451" i="11"/>
  <c r="AN451" i="11"/>
  <c r="AM451" i="11"/>
  <c r="AQ450" i="11"/>
  <c r="AP450" i="11"/>
  <c r="AO450" i="11"/>
  <c r="AN450" i="11"/>
  <c r="AM450" i="11"/>
  <c r="AQ449" i="11"/>
  <c r="AP449" i="11"/>
  <c r="AO449" i="11"/>
  <c r="AN449" i="11"/>
  <c r="AM449" i="11"/>
  <c r="AQ448" i="11"/>
  <c r="AP448" i="11"/>
  <c r="AO448" i="11"/>
  <c r="AN448" i="11"/>
  <c r="AM448" i="11"/>
  <c r="AQ447" i="11"/>
  <c r="AP447" i="11"/>
  <c r="AO447" i="11"/>
  <c r="AN447" i="11"/>
  <c r="AM447" i="11"/>
  <c r="AQ446" i="11"/>
  <c r="AP446" i="11"/>
  <c r="AO446" i="11"/>
  <c r="AN446" i="11"/>
  <c r="AM446" i="11"/>
  <c r="AQ445" i="11"/>
  <c r="AP445" i="11"/>
  <c r="AO445" i="11"/>
  <c r="AN445" i="11"/>
  <c r="AM445" i="11"/>
  <c r="AQ444" i="11"/>
  <c r="AP444" i="11"/>
  <c r="AO444" i="11"/>
  <c r="AN444" i="11"/>
  <c r="AM444" i="11"/>
  <c r="AQ443" i="11"/>
  <c r="AP443" i="11"/>
  <c r="AO443" i="11"/>
  <c r="AN443" i="11"/>
  <c r="AM443" i="11"/>
  <c r="AQ442" i="11"/>
  <c r="AP442" i="11"/>
  <c r="AO442" i="11"/>
  <c r="AN442" i="11"/>
  <c r="AM442" i="11"/>
  <c r="AQ441" i="11"/>
  <c r="AP441" i="11"/>
  <c r="AO441" i="11"/>
  <c r="AN441" i="11"/>
  <c r="AM441" i="11"/>
  <c r="AQ440" i="11"/>
  <c r="AP440" i="11"/>
  <c r="AO440" i="11"/>
  <c r="AN440" i="11"/>
  <c r="AM440" i="11"/>
  <c r="AQ439" i="11"/>
  <c r="AP439" i="11"/>
  <c r="AO439" i="11"/>
  <c r="AN439" i="11"/>
  <c r="AM439" i="11"/>
  <c r="AQ438" i="11"/>
  <c r="AP438" i="11"/>
  <c r="AO438" i="11"/>
  <c r="AN438" i="11"/>
  <c r="AM438" i="11"/>
  <c r="AQ437" i="11"/>
  <c r="AP437" i="11"/>
  <c r="AO437" i="11"/>
  <c r="AN437" i="11"/>
  <c r="AM437" i="11"/>
  <c r="AQ436" i="11"/>
  <c r="AP436" i="11"/>
  <c r="AO436" i="11"/>
  <c r="AN436" i="11"/>
  <c r="AM436" i="11"/>
  <c r="AQ435" i="11"/>
  <c r="AP435" i="11"/>
  <c r="AO435" i="11"/>
  <c r="AN435" i="11"/>
  <c r="AM435" i="11"/>
  <c r="AQ434" i="11"/>
  <c r="AP434" i="11"/>
  <c r="AO434" i="11"/>
  <c r="AN434" i="11"/>
  <c r="AM434" i="11"/>
  <c r="AQ433" i="11"/>
  <c r="AP433" i="11"/>
  <c r="AO433" i="11"/>
  <c r="AN433" i="11"/>
  <c r="AM433" i="11"/>
  <c r="AQ432" i="11"/>
  <c r="AP432" i="11"/>
  <c r="AO432" i="11"/>
  <c r="AN432" i="11"/>
  <c r="AM432" i="11"/>
  <c r="AQ431" i="11"/>
  <c r="AP431" i="11"/>
  <c r="AO431" i="11"/>
  <c r="AN431" i="11"/>
  <c r="AM431" i="11"/>
  <c r="AQ430" i="11"/>
  <c r="AP430" i="11"/>
  <c r="AO430" i="11"/>
  <c r="AN430" i="11"/>
  <c r="AM430" i="11"/>
  <c r="AQ429" i="11"/>
  <c r="AP429" i="11"/>
  <c r="AO429" i="11"/>
  <c r="AN429" i="11"/>
  <c r="AM429" i="11"/>
  <c r="AQ428" i="11"/>
  <c r="AP428" i="11"/>
  <c r="AO428" i="11"/>
  <c r="AN428" i="11"/>
  <c r="AM428" i="11"/>
  <c r="AQ427" i="11"/>
  <c r="AP427" i="11"/>
  <c r="AO427" i="11"/>
  <c r="AN427" i="11"/>
  <c r="AM427" i="11"/>
  <c r="AQ426" i="11"/>
  <c r="AP426" i="11"/>
  <c r="AO426" i="11"/>
  <c r="AN426" i="11"/>
  <c r="AM426" i="11"/>
  <c r="AQ425" i="11"/>
  <c r="AP425" i="11"/>
  <c r="AO425" i="11"/>
  <c r="AN425" i="11"/>
  <c r="AM425" i="11"/>
  <c r="AQ424" i="11"/>
  <c r="AP424" i="11"/>
  <c r="AO424" i="11"/>
  <c r="AN424" i="11"/>
  <c r="AM424" i="11"/>
  <c r="AQ423" i="11"/>
  <c r="AP423" i="11"/>
  <c r="AO423" i="11"/>
  <c r="AN423" i="11"/>
  <c r="AM423" i="11"/>
  <c r="AQ422" i="11"/>
  <c r="AP422" i="11"/>
  <c r="AO422" i="11"/>
  <c r="AN422" i="11"/>
  <c r="AM422" i="11"/>
  <c r="AQ421" i="11"/>
  <c r="AP421" i="11"/>
  <c r="AO421" i="11"/>
  <c r="AN421" i="11"/>
  <c r="AM421" i="11"/>
  <c r="AQ420" i="11"/>
  <c r="AP420" i="11"/>
  <c r="AO420" i="11"/>
  <c r="AN420" i="11"/>
  <c r="AM420" i="11"/>
  <c r="AQ419" i="11"/>
  <c r="AP419" i="11"/>
  <c r="AO419" i="11"/>
  <c r="AN419" i="11"/>
  <c r="AM419" i="11"/>
  <c r="AQ418" i="11"/>
  <c r="AP418" i="11"/>
  <c r="AO418" i="11"/>
  <c r="AN418" i="11"/>
  <c r="AM418" i="11"/>
  <c r="AQ417" i="11"/>
  <c r="AP417" i="11"/>
  <c r="AO417" i="11"/>
  <c r="AN417" i="11"/>
  <c r="AM417" i="11"/>
  <c r="AQ416" i="11"/>
  <c r="AP416" i="11"/>
  <c r="AO416" i="11"/>
  <c r="AN416" i="11"/>
  <c r="AM416" i="11"/>
  <c r="AQ415" i="11"/>
  <c r="AP415" i="11"/>
  <c r="AO415" i="11"/>
  <c r="AN415" i="11"/>
  <c r="AM415" i="11"/>
  <c r="AQ414" i="11"/>
  <c r="AP414" i="11"/>
  <c r="AO414" i="11"/>
  <c r="AN414" i="11"/>
  <c r="AM414" i="11"/>
  <c r="AQ413" i="11"/>
  <c r="AP413" i="11"/>
  <c r="AO413" i="11"/>
  <c r="AN413" i="11"/>
  <c r="AM413" i="11"/>
  <c r="AQ412" i="11"/>
  <c r="AP412" i="11"/>
  <c r="AO412" i="11"/>
  <c r="AN412" i="11"/>
  <c r="AM412" i="11"/>
  <c r="AQ411" i="11"/>
  <c r="AP411" i="11"/>
  <c r="AO411" i="11"/>
  <c r="AN411" i="11"/>
  <c r="AM411" i="11"/>
  <c r="AQ410" i="11"/>
  <c r="AP410" i="11"/>
  <c r="AO410" i="11"/>
  <c r="AN410" i="11"/>
  <c r="AM410" i="11"/>
  <c r="AQ409" i="11"/>
  <c r="AP409" i="11"/>
  <c r="AO409" i="11"/>
  <c r="AN409" i="11"/>
  <c r="AM409" i="11"/>
  <c r="AQ408" i="11"/>
  <c r="AP408" i="11"/>
  <c r="AO408" i="11"/>
  <c r="AN408" i="11"/>
  <c r="AM408" i="11"/>
  <c r="AQ407" i="11"/>
  <c r="AP407" i="11"/>
  <c r="AO407" i="11"/>
  <c r="AN407" i="11"/>
  <c r="AM407" i="11"/>
  <c r="AQ406" i="11"/>
  <c r="AP406" i="11"/>
  <c r="AO406" i="11"/>
  <c r="AN406" i="11"/>
  <c r="AM406" i="11"/>
  <c r="AQ405" i="11"/>
  <c r="AP405" i="11"/>
  <c r="AO405" i="11"/>
  <c r="AN405" i="11"/>
  <c r="AM405" i="11"/>
  <c r="AQ404" i="11"/>
  <c r="AP404" i="11"/>
  <c r="AO404" i="11"/>
  <c r="AN404" i="11"/>
  <c r="AM404" i="11"/>
  <c r="AQ403" i="11"/>
  <c r="AP403" i="11"/>
  <c r="AO403" i="11"/>
  <c r="AN403" i="11"/>
  <c r="AM403" i="11"/>
  <c r="AQ402" i="11"/>
  <c r="AP402" i="11"/>
  <c r="AO402" i="11"/>
  <c r="AN402" i="11"/>
  <c r="AM402" i="11"/>
  <c r="AQ401" i="11"/>
  <c r="AP401" i="11"/>
  <c r="AO401" i="11"/>
  <c r="AN401" i="11"/>
  <c r="AM401" i="11"/>
  <c r="AQ400" i="11"/>
  <c r="AP400" i="11"/>
  <c r="AO400" i="11"/>
  <c r="AN400" i="11"/>
  <c r="AM400" i="11"/>
  <c r="AQ399" i="11"/>
  <c r="AP399" i="11"/>
  <c r="AO399" i="11"/>
  <c r="AN399" i="11"/>
  <c r="AM399" i="11"/>
  <c r="AQ398" i="11"/>
  <c r="AP398" i="11"/>
  <c r="AO398" i="11"/>
  <c r="AN398" i="11"/>
  <c r="AM398" i="11"/>
  <c r="AQ397" i="11"/>
  <c r="AP397" i="11"/>
  <c r="AO397" i="11"/>
  <c r="AN397" i="11"/>
  <c r="AM397" i="11"/>
  <c r="AQ396" i="11"/>
  <c r="AP396" i="11"/>
  <c r="AO396" i="11"/>
  <c r="AN396" i="11"/>
  <c r="AM396" i="11"/>
  <c r="AQ395" i="11"/>
  <c r="AP395" i="11"/>
  <c r="AO395" i="11"/>
  <c r="AN395" i="11"/>
  <c r="AM395" i="11"/>
  <c r="AQ394" i="11"/>
  <c r="AP394" i="11"/>
  <c r="AO394" i="11"/>
  <c r="AN394" i="11"/>
  <c r="AM394" i="11"/>
  <c r="AQ393" i="11"/>
  <c r="AP393" i="11"/>
  <c r="AO393" i="11"/>
  <c r="AN393" i="11"/>
  <c r="AM393" i="11"/>
  <c r="AQ392" i="11"/>
  <c r="AP392" i="11"/>
  <c r="AO392" i="11"/>
  <c r="AN392" i="11"/>
  <c r="AM392" i="11"/>
  <c r="AQ391" i="11"/>
  <c r="AP391" i="11"/>
  <c r="AO391" i="11"/>
  <c r="AN391" i="11"/>
  <c r="AM391" i="11"/>
  <c r="AQ390" i="11"/>
  <c r="AP390" i="11"/>
  <c r="AO390" i="11"/>
  <c r="AN390" i="11"/>
  <c r="AM390" i="11"/>
  <c r="AQ389" i="11"/>
  <c r="AP389" i="11"/>
  <c r="AO389" i="11"/>
  <c r="AN389" i="11"/>
  <c r="AM389" i="11"/>
  <c r="AQ388" i="11"/>
  <c r="AP388" i="11"/>
  <c r="AO388" i="11"/>
  <c r="AN388" i="11"/>
  <c r="AM388" i="11"/>
  <c r="AQ387" i="11"/>
  <c r="AP387" i="11"/>
  <c r="AO387" i="11"/>
  <c r="AN387" i="11"/>
  <c r="AM387" i="11"/>
  <c r="AQ386" i="11"/>
  <c r="AP386" i="11"/>
  <c r="AO386" i="11"/>
  <c r="AN386" i="11"/>
  <c r="AM386" i="11"/>
  <c r="AQ385" i="11"/>
  <c r="AP385" i="11"/>
  <c r="AO385" i="11"/>
  <c r="AN385" i="11"/>
  <c r="AM385" i="11"/>
  <c r="AQ384" i="11"/>
  <c r="AP384" i="11"/>
  <c r="AO384" i="11"/>
  <c r="AN384" i="11"/>
  <c r="AM384" i="11"/>
  <c r="AQ383" i="11"/>
  <c r="AP383" i="11"/>
  <c r="AO383" i="11"/>
  <c r="AN383" i="11"/>
  <c r="AM383" i="11"/>
  <c r="AQ382" i="11"/>
  <c r="AP382" i="11"/>
  <c r="AO382" i="11"/>
  <c r="AN382" i="11"/>
  <c r="AM382" i="11"/>
  <c r="AQ381" i="11"/>
  <c r="AP381" i="11"/>
  <c r="AO381" i="11"/>
  <c r="AN381" i="11"/>
  <c r="AM381" i="11"/>
  <c r="AQ380" i="11"/>
  <c r="AP380" i="11"/>
  <c r="AO380" i="11"/>
  <c r="AN380" i="11"/>
  <c r="AM380" i="11"/>
  <c r="AQ379" i="11"/>
  <c r="AP379" i="11"/>
  <c r="AO379" i="11"/>
  <c r="AN379" i="11"/>
  <c r="AM379" i="11"/>
  <c r="AQ378" i="11"/>
  <c r="AP378" i="11"/>
  <c r="AO378" i="11"/>
  <c r="AN378" i="11"/>
  <c r="AM378" i="11"/>
  <c r="AQ377" i="11"/>
  <c r="AP377" i="11"/>
  <c r="AO377" i="11"/>
  <c r="AN377" i="11"/>
  <c r="AM377" i="11"/>
  <c r="AQ376" i="11"/>
  <c r="AP376" i="11"/>
  <c r="AO376" i="11"/>
  <c r="AN376" i="11"/>
  <c r="AM376" i="11"/>
  <c r="AQ375" i="11"/>
  <c r="AP375" i="11"/>
  <c r="AO375" i="11"/>
  <c r="AN375" i="11"/>
  <c r="AM375" i="11"/>
  <c r="AQ374" i="11"/>
  <c r="AP374" i="11"/>
  <c r="AO374" i="11"/>
  <c r="AN374" i="11"/>
  <c r="AM374" i="11"/>
  <c r="AQ373" i="11"/>
  <c r="AP373" i="11"/>
  <c r="AO373" i="11"/>
  <c r="AN373" i="11"/>
  <c r="AM373" i="11"/>
  <c r="AQ372" i="11"/>
  <c r="AP372" i="11"/>
  <c r="AO372" i="11"/>
  <c r="AN372" i="11"/>
  <c r="AM372" i="11"/>
  <c r="AQ371" i="11"/>
  <c r="AP371" i="11"/>
  <c r="AO371" i="11"/>
  <c r="AN371" i="11"/>
  <c r="AM371" i="11"/>
  <c r="AQ370" i="11"/>
  <c r="AP370" i="11"/>
  <c r="AO370" i="11"/>
  <c r="AN370" i="11"/>
  <c r="AM370" i="11"/>
  <c r="AQ369" i="11"/>
  <c r="AP369" i="11"/>
  <c r="AO369" i="11"/>
  <c r="AN369" i="11"/>
  <c r="AM369" i="11"/>
  <c r="AQ368" i="11"/>
  <c r="AP368" i="11"/>
  <c r="AO368" i="11"/>
  <c r="AN368" i="11"/>
  <c r="AM368" i="11"/>
  <c r="AQ367" i="11"/>
  <c r="AP367" i="11"/>
  <c r="AO367" i="11"/>
  <c r="AN367" i="11"/>
  <c r="AM367" i="11"/>
  <c r="AQ366" i="11"/>
  <c r="AP366" i="11"/>
  <c r="AO366" i="11"/>
  <c r="AN366" i="11"/>
  <c r="AM366" i="11"/>
  <c r="AQ365" i="11"/>
  <c r="AP365" i="11"/>
  <c r="AO365" i="11"/>
  <c r="AN365" i="11"/>
  <c r="AM365" i="11"/>
  <c r="AQ364" i="11"/>
  <c r="AP364" i="11"/>
  <c r="AO364" i="11"/>
  <c r="AN364" i="11"/>
  <c r="AM364" i="11"/>
  <c r="AQ363" i="11"/>
  <c r="AP363" i="11"/>
  <c r="AO363" i="11"/>
  <c r="AN363" i="11"/>
  <c r="AM363" i="11"/>
  <c r="AQ362" i="11"/>
  <c r="AP362" i="11"/>
  <c r="AO362" i="11"/>
  <c r="AN362" i="11"/>
  <c r="AM362" i="11"/>
  <c r="AQ361" i="11"/>
  <c r="AP361" i="11"/>
  <c r="AO361" i="11"/>
  <c r="AN361" i="11"/>
  <c r="AM361" i="11"/>
  <c r="AQ360" i="11"/>
  <c r="AP360" i="11"/>
  <c r="AO360" i="11"/>
  <c r="AN360" i="11"/>
  <c r="AM360" i="11"/>
  <c r="AQ359" i="11"/>
  <c r="AP359" i="11"/>
  <c r="AO359" i="11"/>
  <c r="AN359" i="11"/>
  <c r="AM359" i="11"/>
  <c r="AQ358" i="11"/>
  <c r="AP358" i="11"/>
  <c r="AO358" i="11"/>
  <c r="AN358" i="11"/>
  <c r="AM358" i="11"/>
  <c r="AQ357" i="11"/>
  <c r="AP357" i="11"/>
  <c r="AO357" i="11"/>
  <c r="AN357" i="11"/>
  <c r="AM357" i="11"/>
  <c r="AQ356" i="11"/>
  <c r="AP356" i="11"/>
  <c r="AO356" i="11"/>
  <c r="AN356" i="11"/>
  <c r="AM356" i="11"/>
  <c r="AQ355" i="11"/>
  <c r="AP355" i="11"/>
  <c r="AO355" i="11"/>
  <c r="AN355" i="11"/>
  <c r="AM355" i="11"/>
  <c r="AQ354" i="11"/>
  <c r="AP354" i="11"/>
  <c r="AO354" i="11"/>
  <c r="AN354" i="11"/>
  <c r="AM354" i="11"/>
  <c r="AQ353" i="11"/>
  <c r="AP353" i="11"/>
  <c r="AO353" i="11"/>
  <c r="AN353" i="11"/>
  <c r="AM353" i="11"/>
  <c r="AQ352" i="11"/>
  <c r="AP352" i="11"/>
  <c r="AO352" i="11"/>
  <c r="AN352" i="11"/>
  <c r="AM352" i="11"/>
  <c r="AQ351" i="11"/>
  <c r="AP351" i="11"/>
  <c r="AO351" i="11"/>
  <c r="AN351" i="11"/>
  <c r="AM351" i="11"/>
  <c r="AQ350" i="11"/>
  <c r="AP350" i="11"/>
  <c r="AO350" i="11"/>
  <c r="AN350" i="11"/>
  <c r="AM350" i="11"/>
  <c r="AQ349" i="11"/>
  <c r="AP349" i="11"/>
  <c r="AO349" i="11"/>
  <c r="AN349" i="11"/>
  <c r="AM349" i="11"/>
  <c r="AQ348" i="11"/>
  <c r="AP348" i="11"/>
  <c r="AO348" i="11"/>
  <c r="AN348" i="11"/>
  <c r="AM348" i="11"/>
  <c r="AQ347" i="11"/>
  <c r="AP347" i="11"/>
  <c r="AO347" i="11"/>
  <c r="AN347" i="11"/>
  <c r="AM347" i="11"/>
  <c r="AQ346" i="11"/>
  <c r="AP346" i="11"/>
  <c r="AO346" i="11"/>
  <c r="AN346" i="11"/>
  <c r="AM346" i="11"/>
  <c r="AQ345" i="11"/>
  <c r="AP345" i="11"/>
  <c r="AO345" i="11"/>
  <c r="AN345" i="11"/>
  <c r="AM345" i="11"/>
  <c r="AQ344" i="11"/>
  <c r="AP344" i="11"/>
  <c r="AO344" i="11"/>
  <c r="AN344" i="11"/>
  <c r="AM344" i="11"/>
  <c r="AQ343" i="11"/>
  <c r="AP343" i="11"/>
  <c r="AO343" i="11"/>
  <c r="AN343" i="11"/>
  <c r="AM343" i="11"/>
  <c r="AQ342" i="11"/>
  <c r="AP342" i="11"/>
  <c r="AO342" i="11"/>
  <c r="AN342" i="11"/>
  <c r="AM342" i="11"/>
  <c r="AQ341" i="11"/>
  <c r="AP341" i="11"/>
  <c r="AO341" i="11"/>
  <c r="AN341" i="11"/>
  <c r="AM341" i="11"/>
  <c r="AQ340" i="11"/>
  <c r="AP340" i="11"/>
  <c r="AO340" i="11"/>
  <c r="AN340" i="11"/>
  <c r="AM340" i="11"/>
  <c r="AQ339" i="11"/>
  <c r="AP339" i="11"/>
  <c r="AO339" i="11"/>
  <c r="AN339" i="11"/>
  <c r="AM339" i="11"/>
  <c r="AQ338" i="11"/>
  <c r="AP338" i="11"/>
  <c r="AO338" i="11"/>
  <c r="AN338" i="11"/>
  <c r="AM338" i="11"/>
  <c r="AQ337" i="11"/>
  <c r="AP337" i="11"/>
  <c r="AO337" i="11"/>
  <c r="AN337" i="11"/>
  <c r="AM337" i="11"/>
  <c r="AQ336" i="11"/>
  <c r="AP336" i="11"/>
  <c r="AO336" i="11"/>
  <c r="AN336" i="11"/>
  <c r="AM336" i="11"/>
  <c r="AQ335" i="11"/>
  <c r="AP335" i="11"/>
  <c r="AO335" i="11"/>
  <c r="AN335" i="11"/>
  <c r="AM335" i="11"/>
  <c r="AQ334" i="11"/>
  <c r="AP334" i="11"/>
  <c r="AO334" i="11"/>
  <c r="AN334" i="11"/>
  <c r="AM334" i="11"/>
  <c r="AQ333" i="11"/>
  <c r="AP333" i="11"/>
  <c r="AO333" i="11"/>
  <c r="AN333" i="11"/>
  <c r="AM333" i="11"/>
  <c r="AQ332" i="11"/>
  <c r="AP332" i="11"/>
  <c r="AO332" i="11"/>
  <c r="AN332" i="11"/>
  <c r="AM332" i="11"/>
  <c r="AQ331" i="11"/>
  <c r="AP331" i="11"/>
  <c r="AO331" i="11"/>
  <c r="AN331" i="11"/>
  <c r="AM331" i="11"/>
  <c r="AQ330" i="11"/>
  <c r="AP330" i="11"/>
  <c r="AO330" i="11"/>
  <c r="AN330" i="11"/>
  <c r="AM330" i="11"/>
  <c r="AQ329" i="11"/>
  <c r="AP329" i="11"/>
  <c r="AO329" i="11"/>
  <c r="AN329" i="11"/>
  <c r="AM329" i="11"/>
  <c r="AQ328" i="11"/>
  <c r="AP328" i="11"/>
  <c r="AO328" i="11"/>
  <c r="AN328" i="11"/>
  <c r="AM328" i="11"/>
  <c r="AQ327" i="11"/>
  <c r="AP327" i="11"/>
  <c r="AO327" i="11"/>
  <c r="AN327" i="11"/>
  <c r="AM327" i="11"/>
  <c r="AQ326" i="11"/>
  <c r="AP326" i="11"/>
  <c r="AO326" i="11"/>
  <c r="AN326" i="11"/>
  <c r="AM326" i="11"/>
  <c r="AQ325" i="11"/>
  <c r="AP325" i="11"/>
  <c r="AO325" i="11"/>
  <c r="AN325" i="11"/>
  <c r="AM325" i="11"/>
  <c r="AQ324" i="11"/>
  <c r="AP324" i="11"/>
  <c r="AO324" i="11"/>
  <c r="AN324" i="11"/>
  <c r="AM324" i="11"/>
  <c r="AQ323" i="11"/>
  <c r="AP323" i="11"/>
  <c r="AO323" i="11"/>
  <c r="AN323" i="11"/>
  <c r="AM323" i="11"/>
  <c r="AQ322" i="11"/>
  <c r="AP322" i="11"/>
  <c r="AO322" i="11"/>
  <c r="AN322" i="11"/>
  <c r="AM322" i="11"/>
  <c r="AQ321" i="11"/>
  <c r="AP321" i="11"/>
  <c r="AO321" i="11"/>
  <c r="AN321" i="11"/>
  <c r="AM321" i="11"/>
  <c r="AQ320" i="11"/>
  <c r="AP320" i="11"/>
  <c r="AO320" i="11"/>
  <c r="AN320" i="11"/>
  <c r="AM320" i="11"/>
  <c r="AQ319" i="11"/>
  <c r="AP319" i="11"/>
  <c r="AO319" i="11"/>
  <c r="AN319" i="11"/>
  <c r="AM319" i="11"/>
  <c r="AQ318" i="11"/>
  <c r="AP318" i="11"/>
  <c r="AO318" i="11"/>
  <c r="AN318" i="11"/>
  <c r="AM318" i="11"/>
  <c r="AQ317" i="11"/>
  <c r="AP317" i="11"/>
  <c r="AO317" i="11"/>
  <c r="AN317" i="11"/>
  <c r="AM317" i="11"/>
  <c r="AQ316" i="11"/>
  <c r="AP316" i="11"/>
  <c r="AO316" i="11"/>
  <c r="AN316" i="11"/>
  <c r="AM316" i="11"/>
  <c r="AQ315" i="11"/>
  <c r="AP315" i="11"/>
  <c r="AO315" i="11"/>
  <c r="AN315" i="11"/>
  <c r="AM315" i="11"/>
  <c r="AQ314" i="11"/>
  <c r="AP314" i="11"/>
  <c r="AO314" i="11"/>
  <c r="AN314" i="11"/>
  <c r="AM314" i="11"/>
  <c r="AQ313" i="11"/>
  <c r="AP313" i="11"/>
  <c r="AO313" i="11"/>
  <c r="AN313" i="11"/>
  <c r="AM313" i="11"/>
  <c r="AQ312" i="11"/>
  <c r="AP312" i="11"/>
  <c r="AO312" i="11"/>
  <c r="AN312" i="11"/>
  <c r="AM312" i="11"/>
  <c r="AQ311" i="11"/>
  <c r="AP311" i="11"/>
  <c r="AO311" i="11"/>
  <c r="AN311" i="11"/>
  <c r="AM311" i="11"/>
  <c r="AQ310" i="11"/>
  <c r="AP310" i="11"/>
  <c r="AO310" i="11"/>
  <c r="AN310" i="11"/>
  <c r="AM310" i="11"/>
  <c r="AQ309" i="11"/>
  <c r="AP309" i="11"/>
  <c r="AO309" i="11"/>
  <c r="AN309" i="11"/>
  <c r="AM309" i="11"/>
  <c r="AQ308" i="11"/>
  <c r="AP308" i="11"/>
  <c r="AO308" i="11"/>
  <c r="AN308" i="11"/>
  <c r="AM308" i="11"/>
  <c r="AQ307" i="11"/>
  <c r="AP307" i="11"/>
  <c r="AO307" i="11"/>
  <c r="AN307" i="11"/>
  <c r="AM307" i="11"/>
  <c r="AQ306" i="11"/>
  <c r="AP306" i="11"/>
  <c r="AO306" i="11"/>
  <c r="AN306" i="11"/>
  <c r="AM306" i="11"/>
  <c r="AQ305" i="11"/>
  <c r="AP305" i="11"/>
  <c r="AO305" i="11"/>
  <c r="AN305" i="11"/>
  <c r="AM305" i="11"/>
  <c r="AQ304" i="11"/>
  <c r="AP304" i="11"/>
  <c r="AO304" i="11"/>
  <c r="AN304" i="11"/>
  <c r="AM304" i="11"/>
  <c r="AQ303" i="11"/>
  <c r="AP303" i="11"/>
  <c r="AO303" i="11"/>
  <c r="AN303" i="11"/>
  <c r="AM303" i="11"/>
  <c r="AQ302" i="11"/>
  <c r="AP302" i="11"/>
  <c r="AO302" i="11"/>
  <c r="AN302" i="11"/>
  <c r="AM302" i="11"/>
  <c r="AQ301" i="11"/>
  <c r="AP301" i="11"/>
  <c r="AO301" i="11"/>
  <c r="AN301" i="11"/>
  <c r="AM301" i="11"/>
  <c r="AQ300" i="11"/>
  <c r="AP300" i="11"/>
  <c r="AO300" i="11"/>
  <c r="AN300" i="11"/>
  <c r="AM300" i="11"/>
  <c r="AQ299" i="11"/>
  <c r="AP299" i="11"/>
  <c r="AO299" i="11"/>
  <c r="AN299" i="11"/>
  <c r="AM299" i="11"/>
  <c r="AQ298" i="11"/>
  <c r="AP298" i="11"/>
  <c r="AO298" i="11"/>
  <c r="AN298" i="11"/>
  <c r="AM298" i="11"/>
  <c r="AQ297" i="11"/>
  <c r="AP297" i="11"/>
  <c r="AO297" i="11"/>
  <c r="AN297" i="11"/>
  <c r="AM297" i="11"/>
  <c r="AQ296" i="11"/>
  <c r="AP296" i="11"/>
  <c r="AO296" i="11"/>
  <c r="AN296" i="11"/>
  <c r="AM296" i="11"/>
  <c r="AQ295" i="11"/>
  <c r="AP295" i="11"/>
  <c r="AO295" i="11"/>
  <c r="AN295" i="11"/>
  <c r="AM295" i="11"/>
  <c r="AQ294" i="11"/>
  <c r="AP294" i="11"/>
  <c r="AO294" i="11"/>
  <c r="AN294" i="11"/>
  <c r="AM294" i="11"/>
  <c r="AQ293" i="11"/>
  <c r="AP293" i="11"/>
  <c r="AO293" i="11"/>
  <c r="AN293" i="11"/>
  <c r="AM293" i="11"/>
  <c r="AQ292" i="11"/>
  <c r="AP292" i="11"/>
  <c r="AO292" i="11"/>
  <c r="AN292" i="11"/>
  <c r="AM292" i="11"/>
  <c r="AQ291" i="11"/>
  <c r="AP291" i="11"/>
  <c r="AO291" i="11"/>
  <c r="AN291" i="11"/>
  <c r="AM291" i="11"/>
  <c r="AQ290" i="11"/>
  <c r="AP290" i="11"/>
  <c r="AO290" i="11"/>
  <c r="AN290" i="11"/>
  <c r="AM290" i="11"/>
  <c r="AQ289" i="11"/>
  <c r="AP289" i="11"/>
  <c r="AO289" i="11"/>
  <c r="AN289" i="11"/>
  <c r="AM289" i="11"/>
  <c r="AQ288" i="11"/>
  <c r="AP288" i="11"/>
  <c r="AO288" i="11"/>
  <c r="AN288" i="11"/>
  <c r="AM288" i="11"/>
  <c r="AQ287" i="11"/>
  <c r="AP287" i="11"/>
  <c r="AO287" i="11"/>
  <c r="AN287" i="11"/>
  <c r="AM287" i="11"/>
  <c r="AQ286" i="11"/>
  <c r="AP286" i="11"/>
  <c r="AO286" i="11"/>
  <c r="AN286" i="11"/>
  <c r="AM286" i="11"/>
  <c r="AQ285" i="11"/>
  <c r="AP285" i="11"/>
  <c r="AO285" i="11"/>
  <c r="AN285" i="11"/>
  <c r="AM285" i="11"/>
  <c r="AQ284" i="11"/>
  <c r="AP284" i="11"/>
  <c r="AO284" i="11"/>
  <c r="AN284" i="11"/>
  <c r="AM284" i="11"/>
  <c r="AQ283" i="11"/>
  <c r="AP283" i="11"/>
  <c r="AO283" i="11"/>
  <c r="AN283" i="11"/>
  <c r="AM283" i="11"/>
  <c r="AQ282" i="11"/>
  <c r="AP282" i="11"/>
  <c r="AO282" i="11"/>
  <c r="AN282" i="11"/>
  <c r="AM282" i="11"/>
  <c r="AQ281" i="11"/>
  <c r="AP281" i="11"/>
  <c r="AO281" i="11"/>
  <c r="AN281" i="11"/>
  <c r="AM281" i="11"/>
  <c r="AQ280" i="11"/>
  <c r="AP280" i="11"/>
  <c r="AO280" i="11"/>
  <c r="AN280" i="11"/>
  <c r="AM280" i="11"/>
  <c r="AQ279" i="11"/>
  <c r="AP279" i="11"/>
  <c r="AO279" i="11"/>
  <c r="AN279" i="11"/>
  <c r="AM279" i="11"/>
  <c r="AQ278" i="11"/>
  <c r="AP278" i="11"/>
  <c r="AO278" i="11"/>
  <c r="AN278" i="11"/>
  <c r="AM278" i="11"/>
  <c r="AQ277" i="11"/>
  <c r="AP277" i="11"/>
  <c r="AO277" i="11"/>
  <c r="AN277" i="11"/>
  <c r="AM277" i="11"/>
  <c r="AQ276" i="11"/>
  <c r="AP276" i="11"/>
  <c r="AO276" i="11"/>
  <c r="AN276" i="11"/>
  <c r="AM276" i="11"/>
  <c r="AQ275" i="11"/>
  <c r="AP275" i="11"/>
  <c r="AO275" i="11"/>
  <c r="AN275" i="11"/>
  <c r="AM275" i="11"/>
  <c r="AQ274" i="11"/>
  <c r="AP274" i="11"/>
  <c r="AO274" i="11"/>
  <c r="AN274" i="11"/>
  <c r="AM274" i="11"/>
  <c r="AQ273" i="11"/>
  <c r="AP273" i="11"/>
  <c r="AO273" i="11"/>
  <c r="AN273" i="11"/>
  <c r="AM273" i="11"/>
  <c r="AQ272" i="11"/>
  <c r="AP272" i="11"/>
  <c r="AO272" i="11"/>
  <c r="AN272" i="11"/>
  <c r="AM272" i="11"/>
  <c r="AQ271" i="11"/>
  <c r="AP271" i="11"/>
  <c r="AO271" i="11"/>
  <c r="AN271" i="11"/>
  <c r="AM271" i="11"/>
  <c r="AQ270" i="11"/>
  <c r="AP270" i="11"/>
  <c r="AO270" i="11"/>
  <c r="AN270" i="11"/>
  <c r="AM270" i="11"/>
  <c r="AQ269" i="11"/>
  <c r="AP269" i="11"/>
  <c r="AO269" i="11"/>
  <c r="AN269" i="11"/>
  <c r="AM269" i="11"/>
  <c r="AQ268" i="11"/>
  <c r="AP268" i="11"/>
  <c r="AO268" i="11"/>
  <c r="AN268" i="11"/>
  <c r="AM268" i="11"/>
  <c r="AQ267" i="11"/>
  <c r="AP267" i="11"/>
  <c r="AO267" i="11"/>
  <c r="AN267" i="11"/>
  <c r="AM267" i="11"/>
  <c r="AQ266" i="11"/>
  <c r="AP266" i="11"/>
  <c r="AO266" i="11"/>
  <c r="AN266" i="11"/>
  <c r="AM266" i="11"/>
  <c r="AQ265" i="11"/>
  <c r="AP265" i="11"/>
  <c r="AO265" i="11"/>
  <c r="AN265" i="11"/>
  <c r="AM265" i="11"/>
  <c r="AQ264" i="11"/>
  <c r="AP264" i="11"/>
  <c r="AO264" i="11"/>
  <c r="AN264" i="11"/>
  <c r="AM264" i="11"/>
  <c r="AQ263" i="11"/>
  <c r="AP263" i="11"/>
  <c r="AO263" i="11"/>
  <c r="AN263" i="11"/>
  <c r="AM263" i="11"/>
  <c r="AQ262" i="11"/>
  <c r="AP262" i="11"/>
  <c r="AO262" i="11"/>
  <c r="AN262" i="11"/>
  <c r="AM262" i="11"/>
  <c r="AQ261" i="11"/>
  <c r="AP261" i="11"/>
  <c r="AO261" i="11"/>
  <c r="AN261" i="11"/>
  <c r="AM261" i="11"/>
  <c r="AQ260" i="11"/>
  <c r="AP260" i="11"/>
  <c r="AO260" i="11"/>
  <c r="AN260" i="11"/>
  <c r="AM260" i="11"/>
  <c r="AQ259" i="11"/>
  <c r="AP259" i="11"/>
  <c r="AO259" i="11"/>
  <c r="AN259" i="11"/>
  <c r="AM259" i="11"/>
  <c r="AQ258" i="11"/>
  <c r="AP258" i="11"/>
  <c r="AO258" i="11"/>
  <c r="AN258" i="11"/>
  <c r="AM258" i="11"/>
  <c r="AQ257" i="11"/>
  <c r="AP257" i="11"/>
  <c r="AO257" i="11"/>
  <c r="AN257" i="11"/>
  <c r="AM257" i="11"/>
  <c r="AQ256" i="11"/>
  <c r="AP256" i="11"/>
  <c r="AO256" i="11"/>
  <c r="AN256" i="11"/>
  <c r="AM256" i="11"/>
  <c r="AQ255" i="11"/>
  <c r="AP255" i="11"/>
  <c r="AO255" i="11"/>
  <c r="AN255" i="11"/>
  <c r="AM255" i="11"/>
  <c r="AQ254" i="11"/>
  <c r="AP254" i="11"/>
  <c r="AO254" i="11"/>
  <c r="AN254" i="11"/>
  <c r="AM254" i="11"/>
  <c r="AQ253" i="11"/>
  <c r="AP253" i="11"/>
  <c r="AO253" i="11"/>
  <c r="AN253" i="11"/>
  <c r="AM253" i="11"/>
  <c r="AQ252" i="11"/>
  <c r="AP252" i="11"/>
  <c r="AO252" i="11"/>
  <c r="AN252" i="11"/>
  <c r="AM252" i="11"/>
  <c r="AQ251" i="11"/>
  <c r="AP251" i="11"/>
  <c r="AO251" i="11"/>
  <c r="AN251" i="11"/>
  <c r="AM251" i="11"/>
  <c r="AQ250" i="11"/>
  <c r="AP250" i="11"/>
  <c r="AO250" i="11"/>
  <c r="AN250" i="11"/>
  <c r="AM250" i="11"/>
  <c r="AQ249" i="11"/>
  <c r="AP249" i="11"/>
  <c r="AO249" i="11"/>
  <c r="AN249" i="11"/>
  <c r="AM249" i="11"/>
  <c r="AQ248" i="11"/>
  <c r="AP248" i="11"/>
  <c r="AO248" i="11"/>
  <c r="AN248" i="11"/>
  <c r="AM248" i="11"/>
  <c r="AQ247" i="11"/>
  <c r="AP247" i="11"/>
  <c r="AO247" i="11"/>
  <c r="AN247" i="11"/>
  <c r="AM247" i="11"/>
  <c r="AQ246" i="11"/>
  <c r="AP246" i="11"/>
  <c r="AO246" i="11"/>
  <c r="AN246" i="11"/>
  <c r="AM246" i="11"/>
  <c r="AQ245" i="11"/>
  <c r="AP245" i="11"/>
  <c r="AO245" i="11"/>
  <c r="AN245" i="11"/>
  <c r="AM245" i="11"/>
  <c r="AQ244" i="11"/>
  <c r="AP244" i="11"/>
  <c r="AO244" i="11"/>
  <c r="AN244" i="11"/>
  <c r="AM244" i="11"/>
  <c r="AQ243" i="11"/>
  <c r="AP243" i="11"/>
  <c r="AO243" i="11"/>
  <c r="AN243" i="11"/>
  <c r="AM243" i="11"/>
  <c r="AQ242" i="11"/>
  <c r="AP242" i="11"/>
  <c r="AO242" i="11"/>
  <c r="AN242" i="11"/>
  <c r="AM242" i="11"/>
  <c r="AQ241" i="11"/>
  <c r="AP241" i="11"/>
  <c r="AO241" i="11"/>
  <c r="AN241" i="11"/>
  <c r="AM241" i="11"/>
  <c r="AQ240" i="11"/>
  <c r="AP240" i="11"/>
  <c r="AO240" i="11"/>
  <c r="AN240" i="11"/>
  <c r="AM240" i="11"/>
  <c r="AQ239" i="11"/>
  <c r="AP239" i="11"/>
  <c r="AO239" i="11"/>
  <c r="AN239" i="11"/>
  <c r="AM239" i="11"/>
  <c r="AQ238" i="11"/>
  <c r="AP238" i="11"/>
  <c r="AO238" i="11"/>
  <c r="AN238" i="11"/>
  <c r="AM238" i="11"/>
  <c r="AQ237" i="11"/>
  <c r="AP237" i="11"/>
  <c r="AO237" i="11"/>
  <c r="AN237" i="11"/>
  <c r="AM237" i="11"/>
  <c r="AQ236" i="11"/>
  <c r="AP236" i="11"/>
  <c r="AO236" i="11"/>
  <c r="AN236" i="11"/>
  <c r="AM236" i="11"/>
  <c r="AQ235" i="11"/>
  <c r="AP235" i="11"/>
  <c r="AO235" i="11"/>
  <c r="AN235" i="11"/>
  <c r="AM235" i="11"/>
  <c r="AQ234" i="11"/>
  <c r="AP234" i="11"/>
  <c r="AO234" i="11"/>
  <c r="AN234" i="11"/>
  <c r="AM234" i="11"/>
  <c r="AQ233" i="11"/>
  <c r="AP233" i="11"/>
  <c r="AO233" i="11"/>
  <c r="AN233" i="11"/>
  <c r="AM233" i="11"/>
  <c r="AQ232" i="11"/>
  <c r="AP232" i="11"/>
  <c r="AO232" i="11"/>
  <c r="AN232" i="11"/>
  <c r="AM232" i="11"/>
  <c r="AQ231" i="11"/>
  <c r="AP231" i="11"/>
  <c r="AO231" i="11"/>
  <c r="AN231" i="11"/>
  <c r="AM231" i="11"/>
  <c r="AQ230" i="11"/>
  <c r="AP230" i="11"/>
  <c r="AO230" i="11"/>
  <c r="AN230" i="11"/>
  <c r="AM230" i="11"/>
  <c r="AQ229" i="11"/>
  <c r="AP229" i="11"/>
  <c r="AO229" i="11"/>
  <c r="AN229" i="11"/>
  <c r="AM229" i="11"/>
  <c r="AQ228" i="11"/>
  <c r="AP228" i="11"/>
  <c r="AO228" i="11"/>
  <c r="AN228" i="11"/>
  <c r="AM228" i="11"/>
  <c r="AQ227" i="11"/>
  <c r="AP227" i="11"/>
  <c r="AO227" i="11"/>
  <c r="AN227" i="11"/>
  <c r="AM227" i="11"/>
  <c r="AQ226" i="11"/>
  <c r="AP226" i="11"/>
  <c r="AO226" i="11"/>
  <c r="AN226" i="11"/>
  <c r="AM226" i="11"/>
  <c r="AQ225" i="11"/>
  <c r="AP225" i="11"/>
  <c r="AO225" i="11"/>
  <c r="AN225" i="11"/>
  <c r="AM225" i="11"/>
  <c r="AQ224" i="11"/>
  <c r="AP224" i="11"/>
  <c r="AO224" i="11"/>
  <c r="AN224" i="11"/>
  <c r="AM224" i="11"/>
  <c r="AQ223" i="11"/>
  <c r="AP223" i="11"/>
  <c r="AO223" i="11"/>
  <c r="AN223" i="11"/>
  <c r="AM223" i="11"/>
  <c r="AQ222" i="11"/>
  <c r="AP222" i="11"/>
  <c r="AO222" i="11"/>
  <c r="AN222" i="11"/>
  <c r="AM222" i="11"/>
  <c r="AQ221" i="11"/>
  <c r="AP221" i="11"/>
  <c r="AO221" i="11"/>
  <c r="AN221" i="11"/>
  <c r="AM221" i="11"/>
  <c r="AQ220" i="11"/>
  <c r="AP220" i="11"/>
  <c r="AO220" i="11"/>
  <c r="AN220" i="11"/>
  <c r="AM220" i="11"/>
  <c r="AQ219" i="11"/>
  <c r="AP219" i="11"/>
  <c r="AO219" i="11"/>
  <c r="AN219" i="11"/>
  <c r="AM219" i="11"/>
  <c r="AQ218" i="11"/>
  <c r="AP218" i="11"/>
  <c r="AO218" i="11"/>
  <c r="AN218" i="11"/>
  <c r="AM218" i="11"/>
  <c r="AQ217" i="11"/>
  <c r="AP217" i="11"/>
  <c r="AO217" i="11"/>
  <c r="AN217" i="11"/>
  <c r="AM217" i="11"/>
  <c r="AQ216" i="11"/>
  <c r="AP216" i="11"/>
  <c r="AO216" i="11"/>
  <c r="AN216" i="11"/>
  <c r="AM216" i="11"/>
  <c r="AQ215" i="11"/>
  <c r="AP215" i="11"/>
  <c r="AO215" i="11"/>
  <c r="AN215" i="11"/>
  <c r="AM215" i="11"/>
  <c r="AQ214" i="11"/>
  <c r="AP214" i="11"/>
  <c r="AO214" i="11"/>
  <c r="AN214" i="11"/>
  <c r="AM214" i="11"/>
  <c r="AQ213" i="11"/>
  <c r="AP213" i="11"/>
  <c r="AO213" i="11"/>
  <c r="AN213" i="11"/>
  <c r="AM213" i="11"/>
  <c r="AQ212" i="11"/>
  <c r="AP212" i="11"/>
  <c r="AO212" i="11"/>
  <c r="AN212" i="11"/>
  <c r="AM212" i="11"/>
  <c r="AQ211" i="11"/>
  <c r="AP211" i="11"/>
  <c r="AO211" i="11"/>
  <c r="AN211" i="11"/>
  <c r="AM211" i="11"/>
  <c r="AQ210" i="11"/>
  <c r="AP210" i="11"/>
  <c r="AO210" i="11"/>
  <c r="AN210" i="11"/>
  <c r="AM210" i="11"/>
  <c r="AQ209" i="11"/>
  <c r="AP209" i="11"/>
  <c r="AO209" i="11"/>
  <c r="AN209" i="11"/>
  <c r="AM209" i="11"/>
  <c r="AQ208" i="11"/>
  <c r="AP208" i="11"/>
  <c r="AO208" i="11"/>
  <c r="AN208" i="11"/>
  <c r="AM208" i="11"/>
  <c r="AQ207" i="11"/>
  <c r="AP207" i="11"/>
  <c r="AO207" i="11"/>
  <c r="AN207" i="11"/>
  <c r="AM207" i="11"/>
  <c r="AQ206" i="11"/>
  <c r="AP206" i="11"/>
  <c r="AO206" i="11"/>
  <c r="AN206" i="11"/>
  <c r="AM206" i="11"/>
  <c r="AQ205" i="11"/>
  <c r="AP205" i="11"/>
  <c r="AO205" i="11"/>
  <c r="AN205" i="11"/>
  <c r="AM205" i="11"/>
  <c r="AQ204" i="11"/>
  <c r="AP204" i="11"/>
  <c r="AO204" i="11"/>
  <c r="AN204" i="11"/>
  <c r="AM204" i="11"/>
  <c r="AQ203" i="11"/>
  <c r="AP203" i="11"/>
  <c r="AO203" i="11"/>
  <c r="AN203" i="11"/>
  <c r="AM203" i="11"/>
  <c r="AQ202" i="11"/>
  <c r="AP202" i="11"/>
  <c r="AO202" i="11"/>
  <c r="AN202" i="11"/>
  <c r="AM202" i="11"/>
  <c r="AQ201" i="11"/>
  <c r="AP201" i="11"/>
  <c r="AO201" i="11"/>
  <c r="AN201" i="11"/>
  <c r="AM201" i="11"/>
  <c r="AQ200" i="11"/>
  <c r="AP200" i="11"/>
  <c r="AO200" i="11"/>
  <c r="AN200" i="11"/>
  <c r="AM200" i="11"/>
  <c r="AQ199" i="11"/>
  <c r="AP199" i="11"/>
  <c r="AO199" i="11"/>
  <c r="AN199" i="11"/>
  <c r="AM199" i="11"/>
  <c r="AQ198" i="11"/>
  <c r="AP198" i="11"/>
  <c r="AO198" i="11"/>
  <c r="AN198" i="11"/>
  <c r="AM198" i="11"/>
  <c r="AQ197" i="11"/>
  <c r="AP197" i="11"/>
  <c r="AO197" i="11"/>
  <c r="AN197" i="11"/>
  <c r="AM197" i="11"/>
  <c r="AQ196" i="11"/>
  <c r="AP196" i="11"/>
  <c r="AO196" i="11"/>
  <c r="AN196" i="11"/>
  <c r="AM196" i="11"/>
  <c r="AQ195" i="11"/>
  <c r="AP195" i="11"/>
  <c r="AO195" i="11"/>
  <c r="AN195" i="11"/>
  <c r="AM195" i="11"/>
  <c r="AQ194" i="11"/>
  <c r="AP194" i="11"/>
  <c r="AO194" i="11"/>
  <c r="AN194" i="11"/>
  <c r="AM194" i="11"/>
  <c r="AQ193" i="11"/>
  <c r="AP193" i="11"/>
  <c r="AO193" i="11"/>
  <c r="AN193" i="11"/>
  <c r="AM193" i="11"/>
  <c r="AQ192" i="11"/>
  <c r="AP192" i="11"/>
  <c r="AO192" i="11"/>
  <c r="AN192" i="11"/>
  <c r="AM192" i="11"/>
  <c r="AQ191" i="11"/>
  <c r="AP191" i="11"/>
  <c r="AO191" i="11"/>
  <c r="AN191" i="11"/>
  <c r="AM191" i="11"/>
  <c r="AQ190" i="11"/>
  <c r="AP190" i="11"/>
  <c r="AO190" i="11"/>
  <c r="AN190" i="11"/>
  <c r="AM190" i="11"/>
  <c r="AQ189" i="11"/>
  <c r="AP189" i="11"/>
  <c r="AO189" i="11"/>
  <c r="AN189" i="11"/>
  <c r="AM189" i="11"/>
  <c r="AQ188" i="11"/>
  <c r="AP188" i="11"/>
  <c r="AO188" i="11"/>
  <c r="AN188" i="11"/>
  <c r="AM188" i="11"/>
  <c r="AQ187" i="11"/>
  <c r="AP187" i="11"/>
  <c r="AO187" i="11"/>
  <c r="AN187" i="11"/>
  <c r="AM187" i="11"/>
  <c r="AQ186" i="11"/>
  <c r="AP186" i="11"/>
  <c r="AO186" i="11"/>
  <c r="AN186" i="11"/>
  <c r="AM186" i="11"/>
  <c r="AQ185" i="11"/>
  <c r="AP185" i="11"/>
  <c r="AO185" i="11"/>
  <c r="AN185" i="11"/>
  <c r="AM185" i="11"/>
  <c r="AQ184" i="11"/>
  <c r="AP184" i="11"/>
  <c r="AO184" i="11"/>
  <c r="AN184" i="11"/>
  <c r="AM184" i="11"/>
  <c r="AQ183" i="11"/>
  <c r="AP183" i="11"/>
  <c r="AO183" i="11"/>
  <c r="AN183" i="11"/>
  <c r="AM183" i="11"/>
  <c r="AQ182" i="11"/>
  <c r="AP182" i="11"/>
  <c r="AO182" i="11"/>
  <c r="AN182" i="11"/>
  <c r="AM182" i="11"/>
  <c r="AQ181" i="11"/>
  <c r="AP181" i="11"/>
  <c r="AO181" i="11"/>
  <c r="AN181" i="11"/>
  <c r="AM181" i="11"/>
  <c r="AQ180" i="11"/>
  <c r="AP180" i="11"/>
  <c r="AO180" i="11"/>
  <c r="AN180" i="11"/>
  <c r="AM180" i="11"/>
  <c r="AQ179" i="11"/>
  <c r="AP179" i="11"/>
  <c r="AO179" i="11"/>
  <c r="AN179" i="11"/>
  <c r="AM179" i="11"/>
  <c r="AQ178" i="11"/>
  <c r="AP178" i="11"/>
  <c r="AO178" i="11"/>
  <c r="AN178" i="11"/>
  <c r="AM178" i="11"/>
  <c r="AQ177" i="11"/>
  <c r="AP177" i="11"/>
  <c r="AO177" i="11"/>
  <c r="AN177" i="11"/>
  <c r="AM177" i="11"/>
  <c r="AQ176" i="11"/>
  <c r="AP176" i="11"/>
  <c r="AO176" i="11"/>
  <c r="AN176" i="11"/>
  <c r="AM176" i="11"/>
  <c r="AQ175" i="11"/>
  <c r="AP175" i="11"/>
  <c r="AO175" i="11"/>
  <c r="AN175" i="11"/>
  <c r="AM175" i="11"/>
  <c r="AQ174" i="11"/>
  <c r="AP174" i="11"/>
  <c r="AO174" i="11"/>
  <c r="AN174" i="11"/>
  <c r="AM174" i="11"/>
  <c r="AQ173" i="11"/>
  <c r="AP173" i="11"/>
  <c r="AO173" i="11"/>
  <c r="AN173" i="11"/>
  <c r="AM173" i="11"/>
  <c r="AQ172" i="11"/>
  <c r="AP172" i="11"/>
  <c r="AO172" i="11"/>
  <c r="AN172" i="11"/>
  <c r="AM172" i="11"/>
  <c r="AQ171" i="11"/>
  <c r="AP171" i="11"/>
  <c r="AO171" i="11"/>
  <c r="AN171" i="11"/>
  <c r="AM171" i="11"/>
  <c r="AQ170" i="11"/>
  <c r="AP170" i="11"/>
  <c r="AO170" i="11"/>
  <c r="AN170" i="11"/>
  <c r="AM170" i="11"/>
  <c r="AQ169" i="11"/>
  <c r="AP169" i="11"/>
  <c r="AO169" i="11"/>
  <c r="AN169" i="11"/>
  <c r="AM169" i="11"/>
  <c r="AQ168" i="11"/>
  <c r="AP168" i="11"/>
  <c r="AO168" i="11"/>
  <c r="AN168" i="11"/>
  <c r="AM168" i="11"/>
  <c r="AQ167" i="11"/>
  <c r="AP167" i="11"/>
  <c r="AO167" i="11"/>
  <c r="AN167" i="11"/>
  <c r="AM167" i="11"/>
  <c r="AQ166" i="11"/>
  <c r="AP166" i="11"/>
  <c r="AO166" i="11"/>
  <c r="AN166" i="11"/>
  <c r="AM166" i="11"/>
  <c r="AQ165" i="11"/>
  <c r="AP165" i="11"/>
  <c r="AO165" i="11"/>
  <c r="AN165" i="11"/>
  <c r="AM165" i="11"/>
  <c r="AQ164" i="11"/>
  <c r="AP164" i="11"/>
  <c r="AO164" i="11"/>
  <c r="AN164" i="11"/>
  <c r="AM164" i="11"/>
  <c r="AQ163" i="11"/>
  <c r="AP163" i="11"/>
  <c r="AO163" i="11"/>
  <c r="AN163" i="11"/>
  <c r="AM163" i="11"/>
  <c r="AQ162" i="11"/>
  <c r="AP162" i="11"/>
  <c r="AO162" i="11"/>
  <c r="AN162" i="11"/>
  <c r="AM162" i="11"/>
  <c r="AQ161" i="11"/>
  <c r="AP161" i="11"/>
  <c r="AO161" i="11"/>
  <c r="AN161" i="11"/>
  <c r="AM161" i="11"/>
  <c r="AQ160" i="11"/>
  <c r="AP160" i="11"/>
  <c r="AO160" i="11"/>
  <c r="AN160" i="11"/>
  <c r="AM160" i="11"/>
  <c r="AQ159" i="11"/>
  <c r="AP159" i="11"/>
  <c r="AO159" i="11"/>
  <c r="AN159" i="11"/>
  <c r="AM159" i="11"/>
  <c r="AQ158" i="11"/>
  <c r="AP158" i="11"/>
  <c r="AO158" i="11"/>
  <c r="AN158" i="11"/>
  <c r="AM158" i="11"/>
  <c r="AQ157" i="11"/>
  <c r="AP157" i="11"/>
  <c r="AO157" i="11"/>
  <c r="AN157" i="11"/>
  <c r="AM157" i="11"/>
  <c r="AQ156" i="11"/>
  <c r="AP156" i="11"/>
  <c r="AO156" i="11"/>
  <c r="AN156" i="11"/>
  <c r="AM156" i="11"/>
  <c r="AQ155" i="11"/>
  <c r="AP155" i="11"/>
  <c r="AO155" i="11"/>
  <c r="AN155" i="11"/>
  <c r="AM155" i="11"/>
  <c r="AQ154" i="11"/>
  <c r="AP154" i="11"/>
  <c r="AO154" i="11"/>
  <c r="AN154" i="11"/>
  <c r="AM154" i="11"/>
  <c r="AQ153" i="11"/>
  <c r="AP153" i="11"/>
  <c r="AO153" i="11"/>
  <c r="AN153" i="11"/>
  <c r="AM153" i="11"/>
  <c r="AQ152" i="11"/>
  <c r="AP152" i="11"/>
  <c r="AO152" i="11"/>
  <c r="AN152" i="11"/>
  <c r="AM152" i="11"/>
  <c r="AQ151" i="11"/>
  <c r="AP151" i="11"/>
  <c r="AO151" i="11"/>
  <c r="AN151" i="11"/>
  <c r="AM151" i="11"/>
  <c r="AQ150" i="11"/>
  <c r="AP150" i="11"/>
  <c r="AO150" i="11"/>
  <c r="AN150" i="11"/>
  <c r="AM150" i="11"/>
  <c r="AQ149" i="11"/>
  <c r="AP149" i="11"/>
  <c r="AO149" i="11"/>
  <c r="AN149" i="11"/>
  <c r="AM149" i="11"/>
  <c r="AQ148" i="11"/>
  <c r="AP148" i="11"/>
  <c r="AO148" i="11"/>
  <c r="AN148" i="11"/>
  <c r="AM148" i="11"/>
  <c r="AQ147" i="11"/>
  <c r="AP147" i="11"/>
  <c r="AO147" i="11"/>
  <c r="AN147" i="11"/>
  <c r="AM147" i="11"/>
  <c r="AQ146" i="11"/>
  <c r="AP146" i="11"/>
  <c r="AO146" i="11"/>
  <c r="AN146" i="11"/>
  <c r="AM146" i="11"/>
  <c r="AQ145" i="11"/>
  <c r="AP145" i="11"/>
  <c r="AO145" i="11"/>
  <c r="AN145" i="11"/>
  <c r="AM145" i="11"/>
  <c r="AQ144" i="11"/>
  <c r="AP144" i="11"/>
  <c r="AO144" i="11"/>
  <c r="AN144" i="11"/>
  <c r="AM144" i="11"/>
  <c r="AQ143" i="11"/>
  <c r="AP143" i="11"/>
  <c r="AO143" i="11"/>
  <c r="AN143" i="11"/>
  <c r="AM143" i="11"/>
  <c r="AQ142" i="11"/>
  <c r="AP142" i="11"/>
  <c r="AO142" i="11"/>
  <c r="AN142" i="11"/>
  <c r="AM142" i="11"/>
  <c r="AQ141" i="11"/>
  <c r="AP141" i="11"/>
  <c r="AO141" i="11"/>
  <c r="AN141" i="11"/>
  <c r="AM141" i="11"/>
  <c r="AQ140" i="11"/>
  <c r="AP140" i="11"/>
  <c r="AO140" i="11"/>
  <c r="AN140" i="11"/>
  <c r="AM140" i="11"/>
  <c r="AQ139" i="11"/>
  <c r="AP139" i="11"/>
  <c r="AO139" i="11"/>
  <c r="AN139" i="11"/>
  <c r="AM139" i="11"/>
  <c r="AQ138" i="11"/>
  <c r="AP138" i="11"/>
  <c r="AO138" i="11"/>
  <c r="AN138" i="11"/>
  <c r="AM138" i="11"/>
  <c r="AQ137" i="11"/>
  <c r="AP137" i="11"/>
  <c r="AO137" i="11"/>
  <c r="AN137" i="11"/>
  <c r="AM137" i="11"/>
  <c r="AQ136" i="11"/>
  <c r="AP136" i="11"/>
  <c r="AO136" i="11"/>
  <c r="AN136" i="11"/>
  <c r="AM136" i="11"/>
  <c r="AQ135" i="11"/>
  <c r="AP135" i="11"/>
  <c r="AO135" i="11"/>
  <c r="AN135" i="11"/>
  <c r="AM135" i="11"/>
  <c r="AQ134" i="11"/>
  <c r="AP134" i="11"/>
  <c r="AO134" i="11"/>
  <c r="AN134" i="11"/>
  <c r="AM134" i="11"/>
  <c r="AQ133" i="11"/>
  <c r="AP133" i="11"/>
  <c r="AO133" i="11"/>
  <c r="AN133" i="11"/>
  <c r="AM133" i="11"/>
  <c r="AQ132" i="11"/>
  <c r="AP132" i="11"/>
  <c r="AO132" i="11"/>
  <c r="AN132" i="11"/>
  <c r="AM132" i="11"/>
  <c r="AQ131" i="11"/>
  <c r="AP131" i="11"/>
  <c r="AO131" i="11"/>
  <c r="AN131" i="11"/>
  <c r="AM131" i="11"/>
  <c r="AQ130" i="11"/>
  <c r="AP130" i="11"/>
  <c r="AO130" i="11"/>
  <c r="AN130" i="11"/>
  <c r="AM130" i="11"/>
  <c r="AQ129" i="11"/>
  <c r="AP129" i="11"/>
  <c r="AO129" i="11"/>
  <c r="AN129" i="11"/>
  <c r="AM129" i="11"/>
  <c r="AQ128" i="11"/>
  <c r="AP128" i="11"/>
  <c r="AO128" i="11"/>
  <c r="AN128" i="11"/>
  <c r="AM128" i="11"/>
  <c r="AQ127" i="11"/>
  <c r="AP127" i="11"/>
  <c r="AO127" i="11"/>
  <c r="AN127" i="11"/>
  <c r="AM127" i="11"/>
  <c r="AQ126" i="11"/>
  <c r="AP126" i="11"/>
  <c r="AO126" i="11"/>
  <c r="AN126" i="11"/>
  <c r="AM126" i="11"/>
  <c r="AQ125" i="11"/>
  <c r="AP125" i="11"/>
  <c r="AO125" i="11"/>
  <c r="AN125" i="11"/>
  <c r="AM125" i="11"/>
  <c r="AQ124" i="11"/>
  <c r="AP124" i="11"/>
  <c r="AO124" i="11"/>
  <c r="AN124" i="11"/>
  <c r="AM124" i="11"/>
  <c r="AQ123" i="11"/>
  <c r="AP123" i="11"/>
  <c r="AO123" i="11"/>
  <c r="AN123" i="11"/>
  <c r="AM123" i="11"/>
  <c r="AQ122" i="11"/>
  <c r="AP122" i="11"/>
  <c r="AO122" i="11"/>
  <c r="AN122" i="11"/>
  <c r="AM122" i="11"/>
  <c r="AQ121" i="11"/>
  <c r="AP121" i="11"/>
  <c r="AO121" i="11"/>
  <c r="AN121" i="11"/>
  <c r="AM121" i="11"/>
  <c r="AQ120" i="11"/>
  <c r="AP120" i="11"/>
  <c r="AO120" i="11"/>
  <c r="AN120" i="11"/>
  <c r="AM120" i="11"/>
  <c r="AQ119" i="11"/>
  <c r="AP119" i="11"/>
  <c r="AO119" i="11"/>
  <c r="AN119" i="11"/>
  <c r="AM119" i="11"/>
  <c r="AQ118" i="11"/>
  <c r="AP118" i="11"/>
  <c r="AO118" i="11"/>
  <c r="AN118" i="11"/>
  <c r="AM118" i="11"/>
  <c r="AQ117" i="11"/>
  <c r="AP117" i="11"/>
  <c r="AO117" i="11"/>
  <c r="AN117" i="11"/>
  <c r="AM117" i="11"/>
  <c r="AQ116" i="11"/>
  <c r="AP116" i="11"/>
  <c r="AO116" i="11"/>
  <c r="AN116" i="11"/>
  <c r="AM116" i="11"/>
  <c r="AQ115" i="11"/>
  <c r="AP115" i="11"/>
  <c r="AO115" i="11"/>
  <c r="AN115" i="11"/>
  <c r="AM115" i="11"/>
  <c r="AQ114" i="11"/>
  <c r="AP114" i="11"/>
  <c r="AO114" i="11"/>
  <c r="AN114" i="11"/>
  <c r="AM114" i="11"/>
  <c r="AQ113" i="11"/>
  <c r="AP113" i="11"/>
  <c r="AO113" i="11"/>
  <c r="AN113" i="11"/>
  <c r="AM113" i="11"/>
  <c r="AQ112" i="11"/>
  <c r="AP112" i="11"/>
  <c r="AO112" i="11"/>
  <c r="AN112" i="11"/>
  <c r="AM112" i="11"/>
  <c r="AQ111" i="11"/>
  <c r="AP111" i="11"/>
  <c r="AO111" i="11"/>
  <c r="AN111" i="11"/>
  <c r="AM111" i="11"/>
  <c r="AQ110" i="11"/>
  <c r="AP110" i="11"/>
  <c r="AO110" i="11"/>
  <c r="AN110" i="11"/>
  <c r="AM110" i="11"/>
  <c r="AQ109" i="11"/>
  <c r="AP109" i="11"/>
  <c r="AO109" i="11"/>
  <c r="AN109" i="11"/>
  <c r="AM109" i="11"/>
  <c r="AQ108" i="11"/>
  <c r="AP108" i="11"/>
  <c r="AO108" i="11"/>
  <c r="AN108" i="11"/>
  <c r="AM108" i="11"/>
  <c r="AQ107" i="11"/>
  <c r="AP107" i="11"/>
  <c r="AO107" i="11"/>
  <c r="AN107" i="11"/>
  <c r="AM107" i="11"/>
  <c r="AQ106" i="11"/>
  <c r="AP106" i="11"/>
  <c r="AO106" i="11"/>
  <c r="AN106" i="11"/>
  <c r="AM106" i="11"/>
  <c r="AQ105" i="11"/>
  <c r="AP105" i="11"/>
  <c r="AO105" i="11"/>
  <c r="AN105" i="11"/>
  <c r="AM105" i="11"/>
  <c r="AQ104" i="11"/>
  <c r="AP104" i="11"/>
  <c r="AO104" i="11"/>
  <c r="AN104" i="11"/>
  <c r="AM104" i="11"/>
  <c r="AQ103" i="11"/>
  <c r="AP103" i="11"/>
  <c r="AO103" i="11"/>
  <c r="AN103" i="11"/>
  <c r="AM103" i="11"/>
  <c r="AQ102" i="11"/>
  <c r="AP102" i="11"/>
  <c r="AO102" i="11"/>
  <c r="AN102" i="11"/>
  <c r="AM102" i="11"/>
  <c r="AQ101" i="11"/>
  <c r="AP101" i="11"/>
  <c r="AO101" i="11"/>
  <c r="AN101" i="11"/>
  <c r="AM101" i="11"/>
  <c r="AQ100" i="11"/>
  <c r="AP100" i="11"/>
  <c r="AO100" i="11"/>
  <c r="AN100" i="11"/>
  <c r="AM100" i="11"/>
  <c r="AQ99" i="11"/>
  <c r="AP99" i="11"/>
  <c r="AO99" i="11"/>
  <c r="AN99" i="11"/>
  <c r="AM99" i="11"/>
  <c r="AQ98" i="11"/>
  <c r="AP98" i="11"/>
  <c r="AO98" i="11"/>
  <c r="AN98" i="11"/>
  <c r="AM98" i="11"/>
  <c r="AQ97" i="11"/>
  <c r="AP97" i="11"/>
  <c r="AO97" i="11"/>
  <c r="AN97" i="11"/>
  <c r="AM97" i="11"/>
  <c r="AQ96" i="11"/>
  <c r="AP96" i="11"/>
  <c r="AO96" i="11"/>
  <c r="AN96" i="11"/>
  <c r="AM96" i="11"/>
  <c r="AQ95" i="11"/>
  <c r="AP95" i="11"/>
  <c r="AO95" i="11"/>
  <c r="AN95" i="11"/>
  <c r="AM95" i="11"/>
  <c r="AQ94" i="11"/>
  <c r="AP94" i="11"/>
  <c r="AO94" i="11"/>
  <c r="AN94" i="11"/>
  <c r="AM94" i="11"/>
  <c r="AQ93" i="11"/>
  <c r="AP93" i="11"/>
  <c r="AO93" i="11"/>
  <c r="AN93" i="11"/>
  <c r="AM93" i="11"/>
  <c r="AQ92" i="11"/>
  <c r="AP92" i="11"/>
  <c r="AO92" i="11"/>
  <c r="AN92" i="11"/>
  <c r="AM92" i="11"/>
  <c r="AQ91" i="11"/>
  <c r="AP91" i="11"/>
  <c r="AO91" i="11"/>
  <c r="AN91" i="11"/>
  <c r="AM91" i="11"/>
  <c r="AQ90" i="11"/>
  <c r="AP90" i="11"/>
  <c r="AO90" i="11"/>
  <c r="AN90" i="11"/>
  <c r="AM90" i="11"/>
  <c r="AQ89" i="11"/>
  <c r="AP89" i="11"/>
  <c r="AO89" i="11"/>
  <c r="AN89" i="11"/>
  <c r="AM89" i="11"/>
  <c r="AQ88" i="11"/>
  <c r="AP88" i="11"/>
  <c r="AO88" i="11"/>
  <c r="AN88" i="11"/>
  <c r="AM88" i="11"/>
  <c r="AT87" i="11"/>
  <c r="AS87" i="11"/>
  <c r="AR87" i="11"/>
  <c r="AQ87" i="11"/>
  <c r="AP87" i="11"/>
  <c r="AO87" i="11"/>
  <c r="AN87" i="11"/>
  <c r="AM87" i="11"/>
  <c r="AT86" i="11"/>
  <c r="AS86" i="11"/>
  <c r="AR86" i="11"/>
  <c r="AQ86" i="11"/>
  <c r="AP86" i="11"/>
  <c r="AO86" i="11"/>
  <c r="AN86" i="11"/>
  <c r="AM86" i="11"/>
  <c r="AT85" i="11"/>
  <c r="AS85" i="11"/>
  <c r="AR85" i="11"/>
  <c r="AQ85" i="11"/>
  <c r="AP85" i="11"/>
  <c r="AO85" i="11"/>
  <c r="AN85" i="11"/>
  <c r="AM85" i="11"/>
  <c r="AT84" i="11"/>
  <c r="AS84" i="11"/>
  <c r="AR84" i="11"/>
  <c r="AQ84" i="11"/>
  <c r="AP84" i="11"/>
  <c r="AO84" i="11"/>
  <c r="AN84" i="11"/>
  <c r="AM84" i="11"/>
  <c r="AT83" i="11"/>
  <c r="AS83" i="11"/>
  <c r="AR83" i="11"/>
  <c r="AQ83" i="11"/>
  <c r="AP83" i="11"/>
  <c r="AO83" i="11"/>
  <c r="AN83" i="11"/>
  <c r="AM83" i="11"/>
  <c r="AT82" i="11"/>
  <c r="AS82" i="11"/>
  <c r="AR82" i="11"/>
  <c r="AQ82" i="11"/>
  <c r="AP82" i="11"/>
  <c r="AO82" i="11"/>
  <c r="AN82" i="11"/>
  <c r="AM82" i="11"/>
  <c r="AT81" i="11"/>
  <c r="AS81" i="11"/>
  <c r="AR81" i="11"/>
  <c r="AQ81" i="11"/>
  <c r="AP81" i="11"/>
  <c r="AO81" i="11"/>
  <c r="AN81" i="11"/>
  <c r="AM81" i="11"/>
  <c r="AT80" i="11"/>
  <c r="AS80" i="11"/>
  <c r="AR80" i="11"/>
  <c r="AQ80" i="11"/>
  <c r="AP80" i="11"/>
  <c r="AO80" i="11"/>
  <c r="AN80" i="11"/>
  <c r="AM80" i="11"/>
  <c r="AT79" i="11"/>
  <c r="AS79" i="11"/>
  <c r="AR79" i="11"/>
  <c r="AQ79" i="11"/>
  <c r="AP79" i="11"/>
  <c r="AO79" i="11"/>
  <c r="AN79" i="11"/>
  <c r="AM79" i="11"/>
  <c r="AT78" i="11"/>
  <c r="AS78" i="11"/>
  <c r="AR78" i="11"/>
  <c r="AQ78" i="11"/>
  <c r="AP78" i="11"/>
  <c r="AO78" i="11"/>
  <c r="AN78" i="11"/>
  <c r="AM78" i="11"/>
  <c r="AT77" i="11"/>
  <c r="AS77" i="11"/>
  <c r="AR77" i="11"/>
  <c r="AQ77" i="11"/>
  <c r="AP77" i="11"/>
  <c r="AO77" i="11"/>
  <c r="AN77" i="11"/>
  <c r="AM77" i="11"/>
  <c r="AT76" i="11"/>
  <c r="AS76" i="11"/>
  <c r="AR76" i="11"/>
  <c r="AQ76" i="11"/>
  <c r="AP76" i="11"/>
  <c r="AO76" i="11"/>
  <c r="AN76" i="11"/>
  <c r="AM76" i="11"/>
  <c r="AT75" i="11"/>
  <c r="AS75" i="11"/>
  <c r="AR75" i="11"/>
  <c r="AQ75" i="11"/>
  <c r="AP75" i="11"/>
  <c r="AO75" i="11"/>
  <c r="AN75" i="11"/>
  <c r="AM75" i="11"/>
  <c r="AT74" i="11"/>
  <c r="AS74" i="11"/>
  <c r="AR74" i="11"/>
  <c r="AQ74" i="11"/>
  <c r="AP74" i="11"/>
  <c r="AO74" i="11"/>
  <c r="AN74" i="11"/>
  <c r="AM74" i="11"/>
  <c r="AT73" i="11"/>
  <c r="AS73" i="11"/>
  <c r="AR73" i="11"/>
  <c r="AQ73" i="11"/>
  <c r="AP73" i="11"/>
  <c r="AO73" i="11"/>
  <c r="AN73" i="11"/>
  <c r="AM73" i="11"/>
  <c r="AT72" i="11"/>
  <c r="AS72" i="11"/>
  <c r="AR72" i="11"/>
  <c r="AQ72" i="11"/>
  <c r="AP72" i="11"/>
  <c r="AO72" i="11"/>
  <c r="AN72" i="11"/>
  <c r="AM72" i="11"/>
  <c r="AT71" i="11"/>
  <c r="AS71" i="11"/>
  <c r="AR71" i="11"/>
  <c r="AQ71" i="11"/>
  <c r="AP71" i="11"/>
  <c r="AO71" i="11"/>
  <c r="AN71" i="11"/>
  <c r="AM71" i="11"/>
  <c r="AT70" i="11"/>
  <c r="AS70" i="11"/>
  <c r="AR70" i="11"/>
  <c r="AQ70" i="11"/>
  <c r="AP70" i="11"/>
  <c r="AO70" i="11"/>
  <c r="AN70" i="11"/>
  <c r="AM70" i="11"/>
  <c r="AT69" i="11"/>
  <c r="AS69" i="11"/>
  <c r="AR69" i="11"/>
  <c r="AQ69" i="11"/>
  <c r="AP69" i="11"/>
  <c r="AO69" i="11"/>
  <c r="AN69" i="11"/>
  <c r="AM69" i="11"/>
  <c r="AT68" i="11"/>
  <c r="AS68" i="11"/>
  <c r="AR68" i="11"/>
  <c r="AQ68" i="11"/>
  <c r="AP68" i="11"/>
  <c r="AO68" i="11"/>
  <c r="AN68" i="11"/>
  <c r="AM68" i="11"/>
  <c r="AT67" i="11"/>
  <c r="AS67" i="11"/>
  <c r="AR67" i="11"/>
  <c r="AQ67" i="11"/>
  <c r="AP67" i="11"/>
  <c r="AO67" i="11"/>
  <c r="AN67" i="11"/>
  <c r="AM67" i="11"/>
  <c r="AT66" i="11"/>
  <c r="AS66" i="11"/>
  <c r="AR66" i="11"/>
  <c r="AQ66" i="11"/>
  <c r="AP66" i="11"/>
  <c r="AO66" i="11"/>
  <c r="AN66" i="11"/>
  <c r="AM66" i="11"/>
  <c r="AT65" i="11"/>
  <c r="AS65" i="11"/>
  <c r="AR65" i="11"/>
  <c r="AQ65" i="11"/>
  <c r="AP65" i="11"/>
  <c r="AO65" i="11"/>
  <c r="AN65" i="11"/>
  <c r="AM65" i="11"/>
  <c r="AT64" i="11"/>
  <c r="AS64" i="11"/>
  <c r="AR64" i="11"/>
  <c r="AQ64" i="11"/>
  <c r="AP64" i="11"/>
  <c r="AO64" i="11"/>
  <c r="AN64" i="11"/>
  <c r="AM64" i="11"/>
  <c r="AT63" i="11"/>
  <c r="AS63" i="11"/>
  <c r="AR63" i="11"/>
  <c r="AQ63" i="11"/>
  <c r="AP63" i="11"/>
  <c r="AO63" i="11"/>
  <c r="AN63" i="11"/>
  <c r="AM63" i="11"/>
  <c r="AT62" i="11"/>
  <c r="AS62" i="11"/>
  <c r="AR62" i="11"/>
  <c r="AQ62" i="11"/>
  <c r="AP62" i="11"/>
  <c r="AO62" i="11"/>
  <c r="AN62" i="11"/>
  <c r="AM62" i="11"/>
  <c r="AT61" i="11"/>
  <c r="AS61" i="11"/>
  <c r="AR61" i="11"/>
  <c r="AQ61" i="11"/>
  <c r="AP61" i="11"/>
  <c r="AO61" i="11"/>
  <c r="AN61" i="11"/>
  <c r="AM61" i="11"/>
  <c r="AT60" i="11"/>
  <c r="AS60" i="11"/>
  <c r="AR60" i="11"/>
  <c r="AQ60" i="11"/>
  <c r="AP60" i="11"/>
  <c r="AO60" i="11"/>
  <c r="AN60" i="11"/>
  <c r="AM60" i="11"/>
  <c r="AT59" i="11"/>
  <c r="AS59" i="11"/>
  <c r="AR59" i="11"/>
  <c r="AQ59" i="11"/>
  <c r="AP59" i="11"/>
  <c r="AO59" i="11"/>
  <c r="AN59" i="11"/>
  <c r="AM59" i="11"/>
  <c r="AT58" i="11"/>
  <c r="AS58" i="11"/>
  <c r="AR58" i="11"/>
  <c r="AQ58" i="11"/>
  <c r="AP58" i="11"/>
  <c r="AO58" i="11"/>
  <c r="AN58" i="11"/>
  <c r="AM58" i="11"/>
  <c r="AT57" i="11"/>
  <c r="AS57" i="11"/>
  <c r="AR57" i="11"/>
  <c r="AQ57" i="11"/>
  <c r="AP57" i="11"/>
  <c r="AO57" i="11"/>
  <c r="AN57" i="11"/>
  <c r="AM57" i="11"/>
  <c r="AT56" i="11"/>
  <c r="AS56" i="11"/>
  <c r="AR56" i="11"/>
  <c r="AQ56" i="11"/>
  <c r="AP56" i="11"/>
  <c r="AO56" i="11"/>
  <c r="AN56" i="11"/>
  <c r="AM56" i="11"/>
  <c r="AT55" i="11"/>
  <c r="AS55" i="11"/>
  <c r="AR55" i="11"/>
  <c r="AQ55" i="11"/>
  <c r="AP55" i="11"/>
  <c r="AO55" i="11"/>
  <c r="AN55" i="11"/>
  <c r="AM55" i="11"/>
  <c r="AT54" i="11"/>
  <c r="AS54" i="11"/>
  <c r="AR54" i="11"/>
  <c r="AQ54" i="11"/>
  <c r="AP54" i="11"/>
  <c r="AO54" i="11"/>
  <c r="AN54" i="11"/>
  <c r="AM54" i="11"/>
  <c r="AT53" i="11"/>
  <c r="AS53" i="11"/>
  <c r="AR53" i="11"/>
  <c r="AQ53" i="11"/>
  <c r="AP53" i="11"/>
  <c r="AO53" i="11"/>
  <c r="AN53" i="11"/>
  <c r="AM53" i="11"/>
  <c r="AT52" i="11"/>
  <c r="AS52" i="11"/>
  <c r="AR52" i="11"/>
  <c r="AQ52" i="11"/>
  <c r="AP52" i="11"/>
  <c r="AO52" i="11"/>
  <c r="AN52" i="11"/>
  <c r="AM52" i="11"/>
  <c r="AT51" i="11"/>
  <c r="AS51" i="11"/>
  <c r="AR51" i="11"/>
  <c r="AQ51" i="11"/>
  <c r="AP51" i="11"/>
  <c r="AO51" i="11"/>
  <c r="AN51" i="11"/>
  <c r="AM51" i="11"/>
  <c r="AT50" i="11"/>
  <c r="AS50" i="11"/>
  <c r="AR50" i="11"/>
  <c r="AQ50" i="11"/>
  <c r="AP50" i="11"/>
  <c r="AO50" i="11"/>
  <c r="AN50" i="11"/>
  <c r="AM50" i="11"/>
  <c r="AT49" i="11"/>
  <c r="AS49" i="11"/>
  <c r="AR49" i="11"/>
  <c r="AQ49" i="11"/>
  <c r="AP49" i="11"/>
  <c r="AO49" i="11"/>
  <c r="AN49" i="11"/>
  <c r="AM49" i="11"/>
  <c r="AT48" i="11"/>
  <c r="AS48" i="11"/>
  <c r="AR48" i="11"/>
  <c r="AQ48" i="11"/>
  <c r="AP48" i="11"/>
  <c r="AO48" i="11"/>
  <c r="AN48" i="11"/>
  <c r="AM48" i="11"/>
  <c r="AT47" i="11"/>
  <c r="AS47" i="11"/>
  <c r="AQ47" i="11"/>
  <c r="AP47" i="11"/>
  <c r="AO47" i="11"/>
  <c r="AN47" i="11"/>
  <c r="AM47" i="11"/>
  <c r="AT46" i="11"/>
  <c r="AS46" i="11"/>
  <c r="AQ46" i="11"/>
  <c r="AP46" i="11"/>
  <c r="AO46" i="11"/>
  <c r="AN46" i="11"/>
  <c r="AM46" i="11"/>
  <c r="AT45" i="11"/>
  <c r="AS45" i="11"/>
  <c r="AQ45" i="11"/>
  <c r="AP45" i="11"/>
  <c r="AO45" i="11"/>
  <c r="AN45" i="11"/>
  <c r="AM45" i="11"/>
  <c r="AT44" i="11"/>
  <c r="AS44" i="11"/>
  <c r="AQ44" i="11"/>
  <c r="AP44" i="11"/>
  <c r="AO44" i="11"/>
  <c r="AN44" i="11"/>
  <c r="AM44" i="11"/>
  <c r="AT43" i="11"/>
  <c r="AS43" i="11"/>
  <c r="AQ43" i="11"/>
  <c r="AP43" i="11"/>
  <c r="AO43" i="11"/>
  <c r="AN43" i="11"/>
  <c r="AM43" i="11"/>
  <c r="AT42" i="11"/>
  <c r="AS42" i="11"/>
  <c r="AQ42" i="11"/>
  <c r="AP42" i="11"/>
  <c r="AO42" i="11"/>
  <c r="AN42" i="11"/>
  <c r="AM42" i="11"/>
  <c r="AT41" i="11"/>
  <c r="AS41" i="11"/>
  <c r="AQ41" i="11"/>
  <c r="AP41" i="11"/>
  <c r="AO41" i="11"/>
  <c r="AN41" i="11"/>
  <c r="AM41" i="11"/>
  <c r="AT40" i="11"/>
  <c r="AS40" i="11"/>
  <c r="AQ40" i="11"/>
  <c r="AP40" i="11"/>
  <c r="AO40" i="11"/>
  <c r="AN40" i="11"/>
  <c r="AM40" i="11"/>
  <c r="AT39" i="11"/>
  <c r="AS39" i="11"/>
  <c r="AQ39" i="11"/>
  <c r="AP39" i="11"/>
  <c r="AO39" i="11"/>
  <c r="AN39" i="11"/>
  <c r="AM39" i="11"/>
  <c r="AT38" i="11"/>
  <c r="AS38" i="11"/>
  <c r="AQ38" i="11"/>
  <c r="AP38" i="11"/>
  <c r="AO38" i="11"/>
  <c r="AN38" i="11"/>
  <c r="AM38" i="11"/>
  <c r="AT37" i="11"/>
  <c r="AS37" i="11"/>
  <c r="AQ37" i="11"/>
  <c r="AP37" i="11"/>
  <c r="AO37" i="11"/>
  <c r="AN37" i="11"/>
  <c r="AM37" i="11"/>
  <c r="AT36" i="11"/>
  <c r="AS36" i="11"/>
  <c r="AQ36" i="11"/>
  <c r="AP36" i="11"/>
  <c r="AO36" i="11"/>
  <c r="AN36" i="11"/>
  <c r="AM36" i="11"/>
  <c r="AT35" i="11"/>
  <c r="AS35" i="11"/>
  <c r="AQ35" i="11"/>
  <c r="AP35" i="11"/>
  <c r="AO35" i="11"/>
  <c r="AN35" i="11"/>
  <c r="AM35" i="11"/>
  <c r="AT34" i="11"/>
  <c r="AS34" i="11"/>
  <c r="AQ34" i="11"/>
  <c r="AP34" i="11"/>
  <c r="AO34" i="11"/>
  <c r="AN34" i="11"/>
  <c r="AM34" i="11"/>
  <c r="AT33" i="11"/>
  <c r="AS33" i="11"/>
  <c r="AQ33" i="11"/>
  <c r="AP33" i="11"/>
  <c r="AO33" i="11"/>
  <c r="AN33" i="11"/>
  <c r="AM33" i="11"/>
  <c r="U31" i="11"/>
  <c r="C31" i="11"/>
  <c r="W26" i="11"/>
  <c r="E26" i="11"/>
  <c r="E8" i="11" s="1"/>
  <c r="W25" i="11"/>
  <c r="W7" i="11" s="1"/>
  <c r="E25" i="11"/>
  <c r="E7" i="11" s="1"/>
  <c r="W24" i="11"/>
  <c r="W6" i="11" s="1"/>
  <c r="E24" i="11"/>
  <c r="W23" i="11"/>
  <c r="E23" i="11"/>
  <c r="E5" i="11" s="1"/>
  <c r="U13" i="11"/>
  <c r="C13" i="11"/>
  <c r="AJ10" i="11"/>
  <c r="AH10" i="11"/>
  <c r="R10" i="11"/>
  <c r="AJ8" i="11"/>
  <c r="AI8" i="11"/>
  <c r="AH8" i="11"/>
  <c r="AB8" i="11"/>
  <c r="AA8" i="11"/>
  <c r="Z8" i="11"/>
  <c r="Y8" i="11"/>
  <c r="X8" i="11"/>
  <c r="W8" i="11"/>
  <c r="R8" i="11"/>
  <c r="Q8" i="11"/>
  <c r="P8" i="11"/>
  <c r="J8" i="11"/>
  <c r="I8" i="11"/>
  <c r="H8" i="11"/>
  <c r="G8" i="11"/>
  <c r="F8" i="11"/>
  <c r="AJ7" i="11"/>
  <c r="AI7" i="11"/>
  <c r="AH7" i="11"/>
  <c r="AB7" i="11"/>
  <c r="AA7" i="11"/>
  <c r="Z7" i="11"/>
  <c r="Y7" i="11"/>
  <c r="X7" i="11"/>
  <c r="R7" i="11"/>
  <c r="Q7" i="11"/>
  <c r="P7" i="11"/>
  <c r="J7" i="11"/>
  <c r="I7" i="11"/>
  <c r="H7" i="11"/>
  <c r="G7" i="11"/>
  <c r="F7" i="11"/>
  <c r="AJ6" i="11"/>
  <c r="AI6" i="11"/>
  <c r="AH6" i="11"/>
  <c r="AB6" i="11"/>
  <c r="AA6" i="11"/>
  <c r="Z6" i="11"/>
  <c r="Y6" i="11"/>
  <c r="X6" i="11"/>
  <c r="R6" i="11"/>
  <c r="Q6" i="11"/>
  <c r="P6" i="11"/>
  <c r="J6" i="11"/>
  <c r="I6" i="11"/>
  <c r="H6" i="11"/>
  <c r="G6" i="11"/>
  <c r="F6" i="11"/>
  <c r="E6" i="11"/>
  <c r="AJ5" i="11"/>
  <c r="AI5" i="11"/>
  <c r="AH5" i="11"/>
  <c r="AB5" i="11"/>
  <c r="AA5" i="11"/>
  <c r="Z5" i="11"/>
  <c r="Y5" i="11"/>
  <c r="X5" i="11"/>
  <c r="W5" i="11"/>
  <c r="R5" i="11"/>
  <c r="Q5" i="11"/>
  <c r="P5" i="11"/>
  <c r="J5" i="11"/>
  <c r="I5" i="11"/>
  <c r="H5" i="11"/>
  <c r="G5" i="11"/>
  <c r="F5" i="11"/>
  <c r="AL2" i="11"/>
  <c r="U2" i="11"/>
  <c r="T2" i="11"/>
  <c r="C2" i="11"/>
  <c r="J654" i="10"/>
  <c r="I654" i="10"/>
  <c r="AA653" i="10"/>
  <c r="Z653" i="10"/>
  <c r="X653" i="10"/>
  <c r="H653" i="10"/>
  <c r="G653" i="10"/>
  <c r="Z652" i="10"/>
  <c r="X652" i="10"/>
  <c r="J652" i="10"/>
  <c r="H652" i="10"/>
  <c r="G652" i="10"/>
  <c r="F651" i="10"/>
  <c r="AB649" i="10"/>
  <c r="AB654" i="10" s="1"/>
  <c r="AA649" i="10"/>
  <c r="AA654" i="10" s="1"/>
  <c r="Z649" i="10"/>
  <c r="Z654" i="10" s="1"/>
  <c r="Y649" i="10"/>
  <c r="X649" i="10"/>
  <c r="X654" i="10" s="1"/>
  <c r="J649" i="10"/>
  <c r="I649" i="10"/>
  <c r="H649" i="10"/>
  <c r="G649" i="10"/>
  <c r="F649" i="10"/>
  <c r="F654" i="10" s="1"/>
  <c r="AB648" i="10"/>
  <c r="AB653" i="10" s="1"/>
  <c r="AA648" i="10"/>
  <c r="Z648" i="10"/>
  <c r="Y648" i="10"/>
  <c r="Y653" i="10" s="1"/>
  <c r="X648" i="10"/>
  <c r="J648" i="10"/>
  <c r="J653" i="10" s="1"/>
  <c r="I648" i="10"/>
  <c r="I653" i="10" s="1"/>
  <c r="H648" i="10"/>
  <c r="G648" i="10"/>
  <c r="F648" i="10"/>
  <c r="F653" i="10" s="1"/>
  <c r="AB647" i="10"/>
  <c r="AA647" i="10"/>
  <c r="AA652" i="10" s="1"/>
  <c r="Z647" i="10"/>
  <c r="Y647" i="10"/>
  <c r="X647" i="10"/>
  <c r="J647" i="10"/>
  <c r="I647" i="10"/>
  <c r="H647" i="10"/>
  <c r="G647" i="10"/>
  <c r="F647" i="10"/>
  <c r="F652" i="10" s="1"/>
  <c r="AB646" i="10"/>
  <c r="AB651" i="10" s="1"/>
  <c r="AA646" i="10"/>
  <c r="AA651" i="10" s="1"/>
  <c r="Z646" i="10"/>
  <c r="Z651" i="10" s="1"/>
  <c r="Y646" i="10"/>
  <c r="Y651" i="10" s="1"/>
  <c r="X646" i="10"/>
  <c r="X651" i="10" s="1"/>
  <c r="J646" i="10"/>
  <c r="I646" i="10"/>
  <c r="H646" i="10"/>
  <c r="H651" i="10" s="1"/>
  <c r="G646" i="10"/>
  <c r="G651" i="10" s="1"/>
  <c r="F646" i="10"/>
  <c r="AB644" i="10"/>
  <c r="AA644" i="10"/>
  <c r="Z644" i="10"/>
  <c r="Y644" i="10"/>
  <c r="Y654" i="10" s="1"/>
  <c r="X644" i="10"/>
  <c r="J644" i="10"/>
  <c r="I644" i="10"/>
  <c r="H644" i="10"/>
  <c r="H654" i="10" s="1"/>
  <c r="G644" i="10"/>
  <c r="G654" i="10" s="1"/>
  <c r="F644" i="10"/>
  <c r="AB643" i="10"/>
  <c r="AA643" i="10"/>
  <c r="Z643" i="10"/>
  <c r="Y643" i="10"/>
  <c r="X643" i="10"/>
  <c r="J643" i="10"/>
  <c r="I643" i="10"/>
  <c r="H643" i="10"/>
  <c r="G643" i="10"/>
  <c r="F643" i="10"/>
  <c r="AB642" i="10"/>
  <c r="AA642" i="10"/>
  <c r="Z642" i="10"/>
  <c r="Y642" i="10"/>
  <c r="X642" i="10"/>
  <c r="J642" i="10"/>
  <c r="I642" i="10"/>
  <c r="I652" i="10" s="1"/>
  <c r="H642" i="10"/>
  <c r="G642" i="10"/>
  <c r="F642" i="10"/>
  <c r="AB641" i="10"/>
  <c r="AA641" i="10"/>
  <c r="Z641" i="10"/>
  <c r="Y641" i="10"/>
  <c r="X641" i="10"/>
  <c r="J641" i="10"/>
  <c r="I641" i="10"/>
  <c r="I651" i="10" s="1"/>
  <c r="H641" i="10"/>
  <c r="G641" i="10"/>
  <c r="F641" i="10"/>
  <c r="AQ637" i="10"/>
  <c r="AP637" i="10"/>
  <c r="AO637" i="10"/>
  <c r="AN637" i="10"/>
  <c r="AM637" i="10"/>
  <c r="AQ636" i="10"/>
  <c r="AP636" i="10"/>
  <c r="AO636" i="10"/>
  <c r="AN636" i="10"/>
  <c r="AM636" i="10"/>
  <c r="AQ635" i="10"/>
  <c r="AP635" i="10"/>
  <c r="AO635" i="10"/>
  <c r="AN635" i="10"/>
  <c r="AM635" i="10"/>
  <c r="AQ634" i="10"/>
  <c r="AP634" i="10"/>
  <c r="AO634" i="10"/>
  <c r="AN634" i="10"/>
  <c r="AM634" i="10"/>
  <c r="AQ633" i="10"/>
  <c r="AP633" i="10"/>
  <c r="AO633" i="10"/>
  <c r="AN633" i="10"/>
  <c r="AM633" i="10"/>
  <c r="AQ632" i="10"/>
  <c r="AP632" i="10"/>
  <c r="AO632" i="10"/>
  <c r="AN632" i="10"/>
  <c r="AM632" i="10"/>
  <c r="AQ631" i="10"/>
  <c r="AP631" i="10"/>
  <c r="AO631" i="10"/>
  <c r="AN631" i="10"/>
  <c r="AM631" i="10"/>
  <c r="AQ630" i="10"/>
  <c r="AP630" i="10"/>
  <c r="AO630" i="10"/>
  <c r="AN630" i="10"/>
  <c r="AM630" i="10"/>
  <c r="AQ629" i="10"/>
  <c r="AP629" i="10"/>
  <c r="AO629" i="10"/>
  <c r="AN629" i="10"/>
  <c r="AM629" i="10"/>
  <c r="AQ628" i="10"/>
  <c r="AP628" i="10"/>
  <c r="AO628" i="10"/>
  <c r="AN628" i="10"/>
  <c r="AM628" i="10"/>
  <c r="AQ627" i="10"/>
  <c r="AP627" i="10"/>
  <c r="AO627" i="10"/>
  <c r="AN627" i="10"/>
  <c r="AM627" i="10"/>
  <c r="AQ626" i="10"/>
  <c r="AP626" i="10"/>
  <c r="AO626" i="10"/>
  <c r="AN626" i="10"/>
  <c r="AM626" i="10"/>
  <c r="AQ625" i="10"/>
  <c r="AP625" i="10"/>
  <c r="AO625" i="10"/>
  <c r="AN625" i="10"/>
  <c r="AM625" i="10"/>
  <c r="AQ624" i="10"/>
  <c r="AP624" i="10"/>
  <c r="AO624" i="10"/>
  <c r="AN624" i="10"/>
  <c r="AM624" i="10"/>
  <c r="AQ623" i="10"/>
  <c r="AP623" i="10"/>
  <c r="AO623" i="10"/>
  <c r="AN623" i="10"/>
  <c r="AM623" i="10"/>
  <c r="AQ622" i="10"/>
  <c r="AP622" i="10"/>
  <c r="AO622" i="10"/>
  <c r="AN622" i="10"/>
  <c r="AM622" i="10"/>
  <c r="AQ621" i="10"/>
  <c r="AP621" i="10"/>
  <c r="AO621" i="10"/>
  <c r="AN621" i="10"/>
  <c r="AM621" i="10"/>
  <c r="AQ620" i="10"/>
  <c r="AP620" i="10"/>
  <c r="AO620" i="10"/>
  <c r="AN620" i="10"/>
  <c r="AM620" i="10"/>
  <c r="AQ619" i="10"/>
  <c r="AP619" i="10"/>
  <c r="AO619" i="10"/>
  <c r="AN619" i="10"/>
  <c r="AM619" i="10"/>
  <c r="AQ618" i="10"/>
  <c r="AP618" i="10"/>
  <c r="AO618" i="10"/>
  <c r="AN618" i="10"/>
  <c r="AM618" i="10"/>
  <c r="AQ617" i="10"/>
  <c r="AP617" i="10"/>
  <c r="AO617" i="10"/>
  <c r="AN617" i="10"/>
  <c r="AM617" i="10"/>
  <c r="AQ616" i="10"/>
  <c r="AP616" i="10"/>
  <c r="AO616" i="10"/>
  <c r="AN616" i="10"/>
  <c r="AM616" i="10"/>
  <c r="AQ615" i="10"/>
  <c r="AP615" i="10"/>
  <c r="AO615" i="10"/>
  <c r="AN615" i="10"/>
  <c r="AM615" i="10"/>
  <c r="AQ614" i="10"/>
  <c r="AP614" i="10"/>
  <c r="AO614" i="10"/>
  <c r="AN614" i="10"/>
  <c r="AM614" i="10"/>
  <c r="AQ613" i="10"/>
  <c r="AP613" i="10"/>
  <c r="AO613" i="10"/>
  <c r="AN613" i="10"/>
  <c r="AM613" i="10"/>
  <c r="AQ612" i="10"/>
  <c r="AP612" i="10"/>
  <c r="AO612" i="10"/>
  <c r="AN612" i="10"/>
  <c r="AM612" i="10"/>
  <c r="AQ611" i="10"/>
  <c r="AP611" i="10"/>
  <c r="AO611" i="10"/>
  <c r="AN611" i="10"/>
  <c r="AM611" i="10"/>
  <c r="AQ610" i="10"/>
  <c r="AP610" i="10"/>
  <c r="AO610" i="10"/>
  <c r="AN610" i="10"/>
  <c r="AM610" i="10"/>
  <c r="AQ609" i="10"/>
  <c r="AP609" i="10"/>
  <c r="AO609" i="10"/>
  <c r="AN609" i="10"/>
  <c r="AM609" i="10"/>
  <c r="AQ608" i="10"/>
  <c r="AP608" i="10"/>
  <c r="AO608" i="10"/>
  <c r="AN608" i="10"/>
  <c r="AM608" i="10"/>
  <c r="AQ607" i="10"/>
  <c r="AP607" i="10"/>
  <c r="AO607" i="10"/>
  <c r="AN607" i="10"/>
  <c r="AM607" i="10"/>
  <c r="AQ606" i="10"/>
  <c r="AP606" i="10"/>
  <c r="AO606" i="10"/>
  <c r="AN606" i="10"/>
  <c r="AM606" i="10"/>
  <c r="AQ605" i="10"/>
  <c r="AP605" i="10"/>
  <c r="AO605" i="10"/>
  <c r="AN605" i="10"/>
  <c r="AM605" i="10"/>
  <c r="AQ604" i="10"/>
  <c r="AP604" i="10"/>
  <c r="AO604" i="10"/>
  <c r="AN604" i="10"/>
  <c r="AM604" i="10"/>
  <c r="AQ603" i="10"/>
  <c r="AP603" i="10"/>
  <c r="AO603" i="10"/>
  <c r="AN603" i="10"/>
  <c r="AM603" i="10"/>
  <c r="AQ602" i="10"/>
  <c r="AP602" i="10"/>
  <c r="AO602" i="10"/>
  <c r="AN602" i="10"/>
  <c r="AM602" i="10"/>
  <c r="AQ601" i="10"/>
  <c r="AP601" i="10"/>
  <c r="AO601" i="10"/>
  <c r="AN601" i="10"/>
  <c r="AM601" i="10"/>
  <c r="AQ600" i="10"/>
  <c r="AP600" i="10"/>
  <c r="AO600" i="10"/>
  <c r="AN600" i="10"/>
  <c r="AM600" i="10"/>
  <c r="AQ599" i="10"/>
  <c r="AP599" i="10"/>
  <c r="AO599" i="10"/>
  <c r="AN599" i="10"/>
  <c r="AM599" i="10"/>
  <c r="AQ598" i="10"/>
  <c r="AP598" i="10"/>
  <c r="AO598" i="10"/>
  <c r="AN598" i="10"/>
  <c r="AM598" i="10"/>
  <c r="AQ597" i="10"/>
  <c r="AP597" i="10"/>
  <c r="AO597" i="10"/>
  <c r="AN597" i="10"/>
  <c r="AM597" i="10"/>
  <c r="AQ596" i="10"/>
  <c r="AP596" i="10"/>
  <c r="AO596" i="10"/>
  <c r="AN596" i="10"/>
  <c r="AM596" i="10"/>
  <c r="AQ595" i="10"/>
  <c r="AP595" i="10"/>
  <c r="AO595" i="10"/>
  <c r="AN595" i="10"/>
  <c r="AM595" i="10"/>
  <c r="AQ594" i="10"/>
  <c r="AP594" i="10"/>
  <c r="AO594" i="10"/>
  <c r="AN594" i="10"/>
  <c r="AM594" i="10"/>
  <c r="AQ593" i="10"/>
  <c r="AP593" i="10"/>
  <c r="AO593" i="10"/>
  <c r="AN593" i="10"/>
  <c r="AM593" i="10"/>
  <c r="AQ592" i="10"/>
  <c r="AP592" i="10"/>
  <c r="AO592" i="10"/>
  <c r="AN592" i="10"/>
  <c r="AM592" i="10"/>
  <c r="AQ591" i="10"/>
  <c r="AP591" i="10"/>
  <c r="AO591" i="10"/>
  <c r="AN591" i="10"/>
  <c r="AM591" i="10"/>
  <c r="AQ590" i="10"/>
  <c r="AP590" i="10"/>
  <c r="AO590" i="10"/>
  <c r="AN590" i="10"/>
  <c r="AM590" i="10"/>
  <c r="AQ589" i="10"/>
  <c r="AP589" i="10"/>
  <c r="AO589" i="10"/>
  <c r="AN589" i="10"/>
  <c r="AM589" i="10"/>
  <c r="AQ588" i="10"/>
  <c r="AP588" i="10"/>
  <c r="AO588" i="10"/>
  <c r="AN588" i="10"/>
  <c r="AM588" i="10"/>
  <c r="AQ587" i="10"/>
  <c r="AP587" i="10"/>
  <c r="AO587" i="10"/>
  <c r="AN587" i="10"/>
  <c r="AM587" i="10"/>
  <c r="AQ586" i="10"/>
  <c r="AP586" i="10"/>
  <c r="AO586" i="10"/>
  <c r="AN586" i="10"/>
  <c r="AM586" i="10"/>
  <c r="AQ585" i="10"/>
  <c r="AP585" i="10"/>
  <c r="AO585" i="10"/>
  <c r="AN585" i="10"/>
  <c r="AM585" i="10"/>
  <c r="AQ584" i="10"/>
  <c r="AP584" i="10"/>
  <c r="AO584" i="10"/>
  <c r="AN584" i="10"/>
  <c r="AM584" i="10"/>
  <c r="AQ583" i="10"/>
  <c r="AP583" i="10"/>
  <c r="AO583" i="10"/>
  <c r="AN583" i="10"/>
  <c r="AM583" i="10"/>
  <c r="AQ582" i="10"/>
  <c r="AP582" i="10"/>
  <c r="AO582" i="10"/>
  <c r="AN582" i="10"/>
  <c r="AM582" i="10"/>
  <c r="AQ581" i="10"/>
  <c r="AP581" i="10"/>
  <c r="AO581" i="10"/>
  <c r="AN581" i="10"/>
  <c r="AM581" i="10"/>
  <c r="AQ580" i="10"/>
  <c r="AP580" i="10"/>
  <c r="AO580" i="10"/>
  <c r="AN580" i="10"/>
  <c r="AM580" i="10"/>
  <c r="AQ579" i="10"/>
  <c r="AP579" i="10"/>
  <c r="AO579" i="10"/>
  <c r="AN579" i="10"/>
  <c r="AM579" i="10"/>
  <c r="AQ578" i="10"/>
  <c r="AP578" i="10"/>
  <c r="AO578" i="10"/>
  <c r="AN578" i="10"/>
  <c r="AM578" i="10"/>
  <c r="AQ577" i="10"/>
  <c r="AP577" i="10"/>
  <c r="AO577" i="10"/>
  <c r="AN577" i="10"/>
  <c r="AM577" i="10"/>
  <c r="AQ576" i="10"/>
  <c r="AP576" i="10"/>
  <c r="AO576" i="10"/>
  <c r="AN576" i="10"/>
  <c r="AM576" i="10"/>
  <c r="AQ575" i="10"/>
  <c r="AP575" i="10"/>
  <c r="AO575" i="10"/>
  <c r="AN575" i="10"/>
  <c r="AM575" i="10"/>
  <c r="AQ574" i="10"/>
  <c r="AP574" i="10"/>
  <c r="AO574" i="10"/>
  <c r="AN574" i="10"/>
  <c r="AM574" i="10"/>
  <c r="AQ573" i="10"/>
  <c r="AP573" i="10"/>
  <c r="AO573" i="10"/>
  <c r="AN573" i="10"/>
  <c r="AM573" i="10"/>
  <c r="AQ572" i="10"/>
  <c r="AP572" i="10"/>
  <c r="AO572" i="10"/>
  <c r="AN572" i="10"/>
  <c r="AM572" i="10"/>
  <c r="AQ571" i="10"/>
  <c r="AP571" i="10"/>
  <c r="AO571" i="10"/>
  <c r="AN571" i="10"/>
  <c r="AM571" i="10"/>
  <c r="AQ570" i="10"/>
  <c r="AP570" i="10"/>
  <c r="AO570" i="10"/>
  <c r="AN570" i="10"/>
  <c r="AM570" i="10"/>
  <c r="AQ569" i="10"/>
  <c r="AP569" i="10"/>
  <c r="AO569" i="10"/>
  <c r="AN569" i="10"/>
  <c r="AM569" i="10"/>
  <c r="AQ568" i="10"/>
  <c r="AP568" i="10"/>
  <c r="AO568" i="10"/>
  <c r="AN568" i="10"/>
  <c r="AM568" i="10"/>
  <c r="AQ567" i="10"/>
  <c r="AP567" i="10"/>
  <c r="AO567" i="10"/>
  <c r="AN567" i="10"/>
  <c r="AM567" i="10"/>
  <c r="AQ566" i="10"/>
  <c r="AP566" i="10"/>
  <c r="AO566" i="10"/>
  <c r="AN566" i="10"/>
  <c r="AM566" i="10"/>
  <c r="AQ565" i="10"/>
  <c r="AP565" i="10"/>
  <c r="AO565" i="10"/>
  <c r="AN565" i="10"/>
  <c r="AM565" i="10"/>
  <c r="AQ564" i="10"/>
  <c r="AP564" i="10"/>
  <c r="AO564" i="10"/>
  <c r="AN564" i="10"/>
  <c r="AM564" i="10"/>
  <c r="AQ563" i="10"/>
  <c r="AP563" i="10"/>
  <c r="AO563" i="10"/>
  <c r="AN563" i="10"/>
  <c r="AM563" i="10"/>
  <c r="AQ562" i="10"/>
  <c r="AP562" i="10"/>
  <c r="AO562" i="10"/>
  <c r="AN562" i="10"/>
  <c r="AM562" i="10"/>
  <c r="AQ561" i="10"/>
  <c r="AP561" i="10"/>
  <c r="AO561" i="10"/>
  <c r="AN561" i="10"/>
  <c r="AM561" i="10"/>
  <c r="AQ560" i="10"/>
  <c r="AP560" i="10"/>
  <c r="AO560" i="10"/>
  <c r="AN560" i="10"/>
  <c r="AM560" i="10"/>
  <c r="AQ559" i="10"/>
  <c r="AP559" i="10"/>
  <c r="AO559" i="10"/>
  <c r="AN559" i="10"/>
  <c r="AM559" i="10"/>
  <c r="AQ558" i="10"/>
  <c r="AP558" i="10"/>
  <c r="AO558" i="10"/>
  <c r="AN558" i="10"/>
  <c r="AM558" i="10"/>
  <c r="AQ557" i="10"/>
  <c r="AP557" i="10"/>
  <c r="AO557" i="10"/>
  <c r="AN557" i="10"/>
  <c r="AM557" i="10"/>
  <c r="AQ556" i="10"/>
  <c r="AP556" i="10"/>
  <c r="AO556" i="10"/>
  <c r="AN556" i="10"/>
  <c r="AM556" i="10"/>
  <c r="AQ555" i="10"/>
  <c r="AP555" i="10"/>
  <c r="AO555" i="10"/>
  <c r="AN555" i="10"/>
  <c r="AM555" i="10"/>
  <c r="AQ554" i="10"/>
  <c r="AP554" i="10"/>
  <c r="AO554" i="10"/>
  <c r="AN554" i="10"/>
  <c r="AM554" i="10"/>
  <c r="AQ553" i="10"/>
  <c r="AP553" i="10"/>
  <c r="AO553" i="10"/>
  <c r="AN553" i="10"/>
  <c r="AM553" i="10"/>
  <c r="AQ552" i="10"/>
  <c r="AP552" i="10"/>
  <c r="AO552" i="10"/>
  <c r="AN552" i="10"/>
  <c r="AM552" i="10"/>
  <c r="AQ551" i="10"/>
  <c r="AP551" i="10"/>
  <c r="AO551" i="10"/>
  <c r="AN551" i="10"/>
  <c r="AM551" i="10"/>
  <c r="AQ550" i="10"/>
  <c r="AP550" i="10"/>
  <c r="AO550" i="10"/>
  <c r="AN550" i="10"/>
  <c r="AM550" i="10"/>
  <c r="AQ549" i="10"/>
  <c r="AP549" i="10"/>
  <c r="AO549" i="10"/>
  <c r="AN549" i="10"/>
  <c r="AM549" i="10"/>
  <c r="AQ548" i="10"/>
  <c r="AP548" i="10"/>
  <c r="AO548" i="10"/>
  <c r="AN548" i="10"/>
  <c r="AM548" i="10"/>
  <c r="AQ547" i="10"/>
  <c r="AP547" i="10"/>
  <c r="AO547" i="10"/>
  <c r="AN547" i="10"/>
  <c r="AM547" i="10"/>
  <c r="AQ546" i="10"/>
  <c r="AP546" i="10"/>
  <c r="AO546" i="10"/>
  <c r="AN546" i="10"/>
  <c r="AM546" i="10"/>
  <c r="AQ545" i="10"/>
  <c r="AP545" i="10"/>
  <c r="AO545" i="10"/>
  <c r="AN545" i="10"/>
  <c r="AM545" i="10"/>
  <c r="AQ544" i="10"/>
  <c r="AP544" i="10"/>
  <c r="AO544" i="10"/>
  <c r="AN544" i="10"/>
  <c r="AM544" i="10"/>
  <c r="AQ543" i="10"/>
  <c r="AP543" i="10"/>
  <c r="AO543" i="10"/>
  <c r="AN543" i="10"/>
  <c r="AM543" i="10"/>
  <c r="AQ542" i="10"/>
  <c r="AP542" i="10"/>
  <c r="AO542" i="10"/>
  <c r="AN542" i="10"/>
  <c r="AM542" i="10"/>
  <c r="AQ541" i="10"/>
  <c r="AP541" i="10"/>
  <c r="AO541" i="10"/>
  <c r="AN541" i="10"/>
  <c r="AM541" i="10"/>
  <c r="AQ540" i="10"/>
  <c r="AP540" i="10"/>
  <c r="AO540" i="10"/>
  <c r="AN540" i="10"/>
  <c r="AM540" i="10"/>
  <c r="AQ539" i="10"/>
  <c r="AP539" i="10"/>
  <c r="AO539" i="10"/>
  <c r="AN539" i="10"/>
  <c r="AM539" i="10"/>
  <c r="AQ538" i="10"/>
  <c r="AP538" i="10"/>
  <c r="AO538" i="10"/>
  <c r="AN538" i="10"/>
  <c r="AM538" i="10"/>
  <c r="AQ537" i="10"/>
  <c r="AP537" i="10"/>
  <c r="AO537" i="10"/>
  <c r="AN537" i="10"/>
  <c r="AM537" i="10"/>
  <c r="AQ536" i="10"/>
  <c r="AP536" i="10"/>
  <c r="AO536" i="10"/>
  <c r="AN536" i="10"/>
  <c r="AM536" i="10"/>
  <c r="AQ535" i="10"/>
  <c r="AP535" i="10"/>
  <c r="AO535" i="10"/>
  <c r="AN535" i="10"/>
  <c r="AM535" i="10"/>
  <c r="AQ534" i="10"/>
  <c r="AP534" i="10"/>
  <c r="AO534" i="10"/>
  <c r="AN534" i="10"/>
  <c r="AM534" i="10"/>
  <c r="AQ533" i="10"/>
  <c r="AP533" i="10"/>
  <c r="AO533" i="10"/>
  <c r="AN533" i="10"/>
  <c r="AM533" i="10"/>
  <c r="AQ532" i="10"/>
  <c r="AP532" i="10"/>
  <c r="AO532" i="10"/>
  <c r="AN532" i="10"/>
  <c r="AM532" i="10"/>
  <c r="AQ531" i="10"/>
  <c r="AP531" i="10"/>
  <c r="AO531" i="10"/>
  <c r="AN531" i="10"/>
  <c r="AM531" i="10"/>
  <c r="AQ530" i="10"/>
  <c r="AP530" i="10"/>
  <c r="AO530" i="10"/>
  <c r="AN530" i="10"/>
  <c r="AM530" i="10"/>
  <c r="AQ529" i="10"/>
  <c r="AP529" i="10"/>
  <c r="AO529" i="10"/>
  <c r="AN529" i="10"/>
  <c r="AM529" i="10"/>
  <c r="AQ528" i="10"/>
  <c r="AP528" i="10"/>
  <c r="AO528" i="10"/>
  <c r="AN528" i="10"/>
  <c r="AM528" i="10"/>
  <c r="AQ527" i="10"/>
  <c r="AP527" i="10"/>
  <c r="AO527" i="10"/>
  <c r="AN527" i="10"/>
  <c r="AM527" i="10"/>
  <c r="AQ526" i="10"/>
  <c r="AP526" i="10"/>
  <c r="AO526" i="10"/>
  <c r="AN526" i="10"/>
  <c r="AM526" i="10"/>
  <c r="AQ525" i="10"/>
  <c r="AP525" i="10"/>
  <c r="AO525" i="10"/>
  <c r="AN525" i="10"/>
  <c r="AM525" i="10"/>
  <c r="AQ524" i="10"/>
  <c r="AP524" i="10"/>
  <c r="AO524" i="10"/>
  <c r="AN524" i="10"/>
  <c r="AM524" i="10"/>
  <c r="AQ523" i="10"/>
  <c r="AP523" i="10"/>
  <c r="AO523" i="10"/>
  <c r="AN523" i="10"/>
  <c r="AM523" i="10"/>
  <c r="AQ522" i="10"/>
  <c r="AP522" i="10"/>
  <c r="AO522" i="10"/>
  <c r="AN522" i="10"/>
  <c r="AM522" i="10"/>
  <c r="AQ521" i="10"/>
  <c r="AP521" i="10"/>
  <c r="AO521" i="10"/>
  <c r="AN521" i="10"/>
  <c r="AM521" i="10"/>
  <c r="AQ520" i="10"/>
  <c r="AP520" i="10"/>
  <c r="AO520" i="10"/>
  <c r="AN520" i="10"/>
  <c r="AM520" i="10"/>
  <c r="AQ519" i="10"/>
  <c r="AP519" i="10"/>
  <c r="AO519" i="10"/>
  <c r="AN519" i="10"/>
  <c r="AM519" i="10"/>
  <c r="AQ518" i="10"/>
  <c r="AP518" i="10"/>
  <c r="AO518" i="10"/>
  <c r="AN518" i="10"/>
  <c r="AM518" i="10"/>
  <c r="AQ517" i="10"/>
  <c r="AP517" i="10"/>
  <c r="AO517" i="10"/>
  <c r="AN517" i="10"/>
  <c r="AM517" i="10"/>
  <c r="AQ516" i="10"/>
  <c r="AP516" i="10"/>
  <c r="AO516" i="10"/>
  <c r="AN516" i="10"/>
  <c r="AM516" i="10"/>
  <c r="AQ515" i="10"/>
  <c r="AP515" i="10"/>
  <c r="AO515" i="10"/>
  <c r="AN515" i="10"/>
  <c r="AM515" i="10"/>
  <c r="AQ514" i="10"/>
  <c r="AP514" i="10"/>
  <c r="AO514" i="10"/>
  <c r="AN514" i="10"/>
  <c r="AM514" i="10"/>
  <c r="AQ513" i="10"/>
  <c r="AP513" i="10"/>
  <c r="AO513" i="10"/>
  <c r="AN513" i="10"/>
  <c r="AM513" i="10"/>
  <c r="AQ512" i="10"/>
  <c r="AP512" i="10"/>
  <c r="AO512" i="10"/>
  <c r="AN512" i="10"/>
  <c r="AM512" i="10"/>
  <c r="AQ511" i="10"/>
  <c r="AP511" i="10"/>
  <c r="AO511" i="10"/>
  <c r="AN511" i="10"/>
  <c r="AM511" i="10"/>
  <c r="AQ510" i="10"/>
  <c r="AP510" i="10"/>
  <c r="AO510" i="10"/>
  <c r="AN510" i="10"/>
  <c r="AM510" i="10"/>
  <c r="AQ509" i="10"/>
  <c r="AP509" i="10"/>
  <c r="AO509" i="10"/>
  <c r="AN509" i="10"/>
  <c r="AM509" i="10"/>
  <c r="AQ508" i="10"/>
  <c r="AP508" i="10"/>
  <c r="AO508" i="10"/>
  <c r="AN508" i="10"/>
  <c r="AM508" i="10"/>
  <c r="AQ507" i="10"/>
  <c r="AP507" i="10"/>
  <c r="AO507" i="10"/>
  <c r="AN507" i="10"/>
  <c r="AM507" i="10"/>
  <c r="AQ506" i="10"/>
  <c r="AP506" i="10"/>
  <c r="AO506" i="10"/>
  <c r="AN506" i="10"/>
  <c r="AM506" i="10"/>
  <c r="AQ505" i="10"/>
  <c r="AP505" i="10"/>
  <c r="AO505" i="10"/>
  <c r="AN505" i="10"/>
  <c r="AM505" i="10"/>
  <c r="AQ504" i="10"/>
  <c r="AP504" i="10"/>
  <c r="AO504" i="10"/>
  <c r="AN504" i="10"/>
  <c r="AM504" i="10"/>
  <c r="AQ503" i="10"/>
  <c r="AP503" i="10"/>
  <c r="AO503" i="10"/>
  <c r="AN503" i="10"/>
  <c r="AM503" i="10"/>
  <c r="AQ502" i="10"/>
  <c r="AP502" i="10"/>
  <c r="AO502" i="10"/>
  <c r="AN502" i="10"/>
  <c r="AM502" i="10"/>
  <c r="AQ501" i="10"/>
  <c r="AP501" i="10"/>
  <c r="AO501" i="10"/>
  <c r="AN501" i="10"/>
  <c r="AM501" i="10"/>
  <c r="AQ500" i="10"/>
  <c r="AP500" i="10"/>
  <c r="AO500" i="10"/>
  <c r="AN500" i="10"/>
  <c r="AM500" i="10"/>
  <c r="AQ499" i="10"/>
  <c r="AP499" i="10"/>
  <c r="AO499" i="10"/>
  <c r="AN499" i="10"/>
  <c r="AM499" i="10"/>
  <c r="AQ498" i="10"/>
  <c r="AP498" i="10"/>
  <c r="AO498" i="10"/>
  <c r="AN498" i="10"/>
  <c r="AM498" i="10"/>
  <c r="AQ497" i="10"/>
  <c r="AP497" i="10"/>
  <c r="AO497" i="10"/>
  <c r="AN497" i="10"/>
  <c r="AM497" i="10"/>
  <c r="AQ496" i="10"/>
  <c r="AP496" i="10"/>
  <c r="AO496" i="10"/>
  <c r="AN496" i="10"/>
  <c r="AM496" i="10"/>
  <c r="AQ495" i="10"/>
  <c r="AP495" i="10"/>
  <c r="AO495" i="10"/>
  <c r="AN495" i="10"/>
  <c r="AM495" i="10"/>
  <c r="AQ494" i="10"/>
  <c r="AP494" i="10"/>
  <c r="AO494" i="10"/>
  <c r="AN494" i="10"/>
  <c r="AM494" i="10"/>
  <c r="AQ493" i="10"/>
  <c r="AP493" i="10"/>
  <c r="AO493" i="10"/>
  <c r="AN493" i="10"/>
  <c r="AM493" i="10"/>
  <c r="AQ492" i="10"/>
  <c r="AP492" i="10"/>
  <c r="AO492" i="10"/>
  <c r="AN492" i="10"/>
  <c r="AM492" i="10"/>
  <c r="AQ491" i="10"/>
  <c r="AP491" i="10"/>
  <c r="AO491" i="10"/>
  <c r="AN491" i="10"/>
  <c r="AM491" i="10"/>
  <c r="AQ490" i="10"/>
  <c r="AP490" i="10"/>
  <c r="AO490" i="10"/>
  <c r="AN490" i="10"/>
  <c r="AM490" i="10"/>
  <c r="AQ489" i="10"/>
  <c r="AP489" i="10"/>
  <c r="AO489" i="10"/>
  <c r="AN489" i="10"/>
  <c r="AM489" i="10"/>
  <c r="AQ488" i="10"/>
  <c r="AP488" i="10"/>
  <c r="AO488" i="10"/>
  <c r="AN488" i="10"/>
  <c r="AM488" i="10"/>
  <c r="AQ487" i="10"/>
  <c r="AP487" i="10"/>
  <c r="AO487" i="10"/>
  <c r="AN487" i="10"/>
  <c r="AM487" i="10"/>
  <c r="AQ486" i="10"/>
  <c r="AP486" i="10"/>
  <c r="AO486" i="10"/>
  <c r="AN486" i="10"/>
  <c r="AM486" i="10"/>
  <c r="AQ485" i="10"/>
  <c r="AP485" i="10"/>
  <c r="AO485" i="10"/>
  <c r="AN485" i="10"/>
  <c r="AM485" i="10"/>
  <c r="AQ484" i="10"/>
  <c r="AP484" i="10"/>
  <c r="AO484" i="10"/>
  <c r="AN484" i="10"/>
  <c r="AM484" i="10"/>
  <c r="AQ483" i="10"/>
  <c r="AP483" i="10"/>
  <c r="AO483" i="10"/>
  <c r="AN483" i="10"/>
  <c r="AM483" i="10"/>
  <c r="AQ482" i="10"/>
  <c r="AP482" i="10"/>
  <c r="AO482" i="10"/>
  <c r="AN482" i="10"/>
  <c r="AM482" i="10"/>
  <c r="AQ481" i="10"/>
  <c r="AP481" i="10"/>
  <c r="AO481" i="10"/>
  <c r="AN481" i="10"/>
  <c r="AM481" i="10"/>
  <c r="AQ480" i="10"/>
  <c r="AP480" i="10"/>
  <c r="AO480" i="10"/>
  <c r="AN480" i="10"/>
  <c r="AM480" i="10"/>
  <c r="AQ479" i="10"/>
  <c r="AP479" i="10"/>
  <c r="AO479" i="10"/>
  <c r="AN479" i="10"/>
  <c r="AM479" i="10"/>
  <c r="AQ478" i="10"/>
  <c r="AP478" i="10"/>
  <c r="AO478" i="10"/>
  <c r="AN478" i="10"/>
  <c r="AM478" i="10"/>
  <c r="AQ477" i="10"/>
  <c r="AP477" i="10"/>
  <c r="AO477" i="10"/>
  <c r="AN477" i="10"/>
  <c r="AM477" i="10"/>
  <c r="AQ476" i="10"/>
  <c r="AP476" i="10"/>
  <c r="AO476" i="10"/>
  <c r="AN476" i="10"/>
  <c r="AM476" i="10"/>
  <c r="AQ475" i="10"/>
  <c r="AP475" i="10"/>
  <c r="AO475" i="10"/>
  <c r="AN475" i="10"/>
  <c r="AM475" i="10"/>
  <c r="AQ474" i="10"/>
  <c r="AP474" i="10"/>
  <c r="AO474" i="10"/>
  <c r="AN474" i="10"/>
  <c r="AM474" i="10"/>
  <c r="AQ473" i="10"/>
  <c r="AP473" i="10"/>
  <c r="AO473" i="10"/>
  <c r="AN473" i="10"/>
  <c r="AM473" i="10"/>
  <c r="AQ472" i="10"/>
  <c r="AP472" i="10"/>
  <c r="AO472" i="10"/>
  <c r="AN472" i="10"/>
  <c r="AM472" i="10"/>
  <c r="AQ471" i="10"/>
  <c r="AP471" i="10"/>
  <c r="AO471" i="10"/>
  <c r="AN471" i="10"/>
  <c r="AM471" i="10"/>
  <c r="AQ470" i="10"/>
  <c r="AP470" i="10"/>
  <c r="AO470" i="10"/>
  <c r="AN470" i="10"/>
  <c r="AM470" i="10"/>
  <c r="AQ469" i="10"/>
  <c r="AP469" i="10"/>
  <c r="AO469" i="10"/>
  <c r="AN469" i="10"/>
  <c r="AM469" i="10"/>
  <c r="AQ468" i="10"/>
  <c r="AP468" i="10"/>
  <c r="AO468" i="10"/>
  <c r="AN468" i="10"/>
  <c r="AM468" i="10"/>
  <c r="AQ467" i="10"/>
  <c r="AP467" i="10"/>
  <c r="AO467" i="10"/>
  <c r="AN467" i="10"/>
  <c r="AM467" i="10"/>
  <c r="AQ466" i="10"/>
  <c r="AP466" i="10"/>
  <c r="AO466" i="10"/>
  <c r="AN466" i="10"/>
  <c r="AM466" i="10"/>
  <c r="AQ465" i="10"/>
  <c r="AP465" i="10"/>
  <c r="AO465" i="10"/>
  <c r="AN465" i="10"/>
  <c r="AM465" i="10"/>
  <c r="AQ464" i="10"/>
  <c r="AP464" i="10"/>
  <c r="AO464" i="10"/>
  <c r="AN464" i="10"/>
  <c r="AM464" i="10"/>
  <c r="AQ463" i="10"/>
  <c r="AP463" i="10"/>
  <c r="AO463" i="10"/>
  <c r="AN463" i="10"/>
  <c r="AM463" i="10"/>
  <c r="AQ462" i="10"/>
  <c r="AP462" i="10"/>
  <c r="AO462" i="10"/>
  <c r="AN462" i="10"/>
  <c r="AM462" i="10"/>
  <c r="AQ461" i="10"/>
  <c r="AP461" i="10"/>
  <c r="AO461" i="10"/>
  <c r="AN461" i="10"/>
  <c r="AM461" i="10"/>
  <c r="AQ460" i="10"/>
  <c r="AP460" i="10"/>
  <c r="AO460" i="10"/>
  <c r="AN460" i="10"/>
  <c r="AM460" i="10"/>
  <c r="AQ459" i="10"/>
  <c r="AP459" i="10"/>
  <c r="AO459" i="10"/>
  <c r="AN459" i="10"/>
  <c r="AM459" i="10"/>
  <c r="AQ458" i="10"/>
  <c r="AP458" i="10"/>
  <c r="AO458" i="10"/>
  <c r="AN458" i="10"/>
  <c r="AM458" i="10"/>
  <c r="AQ457" i="10"/>
  <c r="AP457" i="10"/>
  <c r="AO457" i="10"/>
  <c r="AN457" i="10"/>
  <c r="AM457" i="10"/>
  <c r="AQ456" i="10"/>
  <c r="AP456" i="10"/>
  <c r="AO456" i="10"/>
  <c r="AN456" i="10"/>
  <c r="AM456" i="10"/>
  <c r="AQ455" i="10"/>
  <c r="AP455" i="10"/>
  <c r="AO455" i="10"/>
  <c r="AN455" i="10"/>
  <c r="AM455" i="10"/>
  <c r="AQ454" i="10"/>
  <c r="AP454" i="10"/>
  <c r="AO454" i="10"/>
  <c r="AN454" i="10"/>
  <c r="AM454" i="10"/>
  <c r="AQ453" i="10"/>
  <c r="AP453" i="10"/>
  <c r="AO453" i="10"/>
  <c r="AN453" i="10"/>
  <c r="AM453" i="10"/>
  <c r="AQ452" i="10"/>
  <c r="AP452" i="10"/>
  <c r="AO452" i="10"/>
  <c r="AN452" i="10"/>
  <c r="AM452" i="10"/>
  <c r="AQ451" i="10"/>
  <c r="AP451" i="10"/>
  <c r="AO451" i="10"/>
  <c r="AN451" i="10"/>
  <c r="AM451" i="10"/>
  <c r="AQ450" i="10"/>
  <c r="AP450" i="10"/>
  <c r="AO450" i="10"/>
  <c r="AN450" i="10"/>
  <c r="AM450" i="10"/>
  <c r="AQ449" i="10"/>
  <c r="AP449" i="10"/>
  <c r="AO449" i="10"/>
  <c r="AN449" i="10"/>
  <c r="AM449" i="10"/>
  <c r="AQ448" i="10"/>
  <c r="AP448" i="10"/>
  <c r="AO448" i="10"/>
  <c r="AN448" i="10"/>
  <c r="AM448" i="10"/>
  <c r="AQ447" i="10"/>
  <c r="AP447" i="10"/>
  <c r="AO447" i="10"/>
  <c r="AN447" i="10"/>
  <c r="AM447" i="10"/>
  <c r="AQ446" i="10"/>
  <c r="AP446" i="10"/>
  <c r="AO446" i="10"/>
  <c r="AN446" i="10"/>
  <c r="AM446" i="10"/>
  <c r="AQ445" i="10"/>
  <c r="AP445" i="10"/>
  <c r="AO445" i="10"/>
  <c r="AN445" i="10"/>
  <c r="AM445" i="10"/>
  <c r="AQ444" i="10"/>
  <c r="AP444" i="10"/>
  <c r="AO444" i="10"/>
  <c r="AN444" i="10"/>
  <c r="AM444" i="10"/>
  <c r="AQ443" i="10"/>
  <c r="AP443" i="10"/>
  <c r="AO443" i="10"/>
  <c r="AN443" i="10"/>
  <c r="AM443" i="10"/>
  <c r="AQ442" i="10"/>
  <c r="AP442" i="10"/>
  <c r="AO442" i="10"/>
  <c r="AN442" i="10"/>
  <c r="AM442" i="10"/>
  <c r="AQ441" i="10"/>
  <c r="AP441" i="10"/>
  <c r="AO441" i="10"/>
  <c r="AN441" i="10"/>
  <c r="AM441" i="10"/>
  <c r="AQ440" i="10"/>
  <c r="AP440" i="10"/>
  <c r="AO440" i="10"/>
  <c r="AN440" i="10"/>
  <c r="AM440" i="10"/>
  <c r="AQ439" i="10"/>
  <c r="AP439" i="10"/>
  <c r="AO439" i="10"/>
  <c r="AN439" i="10"/>
  <c r="AM439" i="10"/>
  <c r="AQ438" i="10"/>
  <c r="AP438" i="10"/>
  <c r="AO438" i="10"/>
  <c r="AN438" i="10"/>
  <c r="AM438" i="10"/>
  <c r="AQ437" i="10"/>
  <c r="AP437" i="10"/>
  <c r="AO437" i="10"/>
  <c r="AN437" i="10"/>
  <c r="AM437" i="10"/>
  <c r="AQ436" i="10"/>
  <c r="AP436" i="10"/>
  <c r="AO436" i="10"/>
  <c r="AN436" i="10"/>
  <c r="AM436" i="10"/>
  <c r="AQ435" i="10"/>
  <c r="AP435" i="10"/>
  <c r="AO435" i="10"/>
  <c r="AN435" i="10"/>
  <c r="AM435" i="10"/>
  <c r="AQ434" i="10"/>
  <c r="AP434" i="10"/>
  <c r="AO434" i="10"/>
  <c r="AN434" i="10"/>
  <c r="AM434" i="10"/>
  <c r="AQ433" i="10"/>
  <c r="AP433" i="10"/>
  <c r="AO433" i="10"/>
  <c r="AN433" i="10"/>
  <c r="AM433" i="10"/>
  <c r="AQ432" i="10"/>
  <c r="AP432" i="10"/>
  <c r="AO432" i="10"/>
  <c r="AN432" i="10"/>
  <c r="AM432" i="10"/>
  <c r="AQ431" i="10"/>
  <c r="AP431" i="10"/>
  <c r="AO431" i="10"/>
  <c r="AN431" i="10"/>
  <c r="AM431" i="10"/>
  <c r="AQ430" i="10"/>
  <c r="AP430" i="10"/>
  <c r="AO430" i="10"/>
  <c r="AN430" i="10"/>
  <c r="AM430" i="10"/>
  <c r="AQ429" i="10"/>
  <c r="AP429" i="10"/>
  <c r="AO429" i="10"/>
  <c r="AN429" i="10"/>
  <c r="AM429" i="10"/>
  <c r="AQ428" i="10"/>
  <c r="AP428" i="10"/>
  <c r="AO428" i="10"/>
  <c r="AN428" i="10"/>
  <c r="AM428" i="10"/>
  <c r="AQ427" i="10"/>
  <c r="AP427" i="10"/>
  <c r="AO427" i="10"/>
  <c r="AN427" i="10"/>
  <c r="AM427" i="10"/>
  <c r="AQ426" i="10"/>
  <c r="AP426" i="10"/>
  <c r="AO426" i="10"/>
  <c r="AN426" i="10"/>
  <c r="AM426" i="10"/>
  <c r="AQ425" i="10"/>
  <c r="AP425" i="10"/>
  <c r="AO425" i="10"/>
  <c r="AN425" i="10"/>
  <c r="AM425" i="10"/>
  <c r="AQ424" i="10"/>
  <c r="AP424" i="10"/>
  <c r="AO424" i="10"/>
  <c r="AN424" i="10"/>
  <c r="AM424" i="10"/>
  <c r="AQ423" i="10"/>
  <c r="AP423" i="10"/>
  <c r="AO423" i="10"/>
  <c r="AN423" i="10"/>
  <c r="AM423" i="10"/>
  <c r="AQ422" i="10"/>
  <c r="AP422" i="10"/>
  <c r="AO422" i="10"/>
  <c r="AN422" i="10"/>
  <c r="AM422" i="10"/>
  <c r="AQ421" i="10"/>
  <c r="AP421" i="10"/>
  <c r="AO421" i="10"/>
  <c r="AN421" i="10"/>
  <c r="AM421" i="10"/>
  <c r="AQ420" i="10"/>
  <c r="AP420" i="10"/>
  <c r="AO420" i="10"/>
  <c r="AN420" i="10"/>
  <c r="AM420" i="10"/>
  <c r="AQ419" i="10"/>
  <c r="AP419" i="10"/>
  <c r="AO419" i="10"/>
  <c r="AN419" i="10"/>
  <c r="AM419" i="10"/>
  <c r="AQ418" i="10"/>
  <c r="AP418" i="10"/>
  <c r="AO418" i="10"/>
  <c r="AN418" i="10"/>
  <c r="AM418" i="10"/>
  <c r="AQ417" i="10"/>
  <c r="AP417" i="10"/>
  <c r="AO417" i="10"/>
  <c r="AN417" i="10"/>
  <c r="AM417" i="10"/>
  <c r="AQ416" i="10"/>
  <c r="AP416" i="10"/>
  <c r="AO416" i="10"/>
  <c r="AN416" i="10"/>
  <c r="AM416" i="10"/>
  <c r="AQ415" i="10"/>
  <c r="AP415" i="10"/>
  <c r="AO415" i="10"/>
  <c r="AN415" i="10"/>
  <c r="AM415" i="10"/>
  <c r="AQ414" i="10"/>
  <c r="AP414" i="10"/>
  <c r="AO414" i="10"/>
  <c r="AN414" i="10"/>
  <c r="AM414" i="10"/>
  <c r="AQ413" i="10"/>
  <c r="AP413" i="10"/>
  <c r="AO413" i="10"/>
  <c r="AN413" i="10"/>
  <c r="AM413" i="10"/>
  <c r="AQ412" i="10"/>
  <c r="AP412" i="10"/>
  <c r="AO412" i="10"/>
  <c r="AN412" i="10"/>
  <c r="AM412" i="10"/>
  <c r="AQ411" i="10"/>
  <c r="AP411" i="10"/>
  <c r="AO411" i="10"/>
  <c r="AN411" i="10"/>
  <c r="AM411" i="10"/>
  <c r="AQ410" i="10"/>
  <c r="AP410" i="10"/>
  <c r="AO410" i="10"/>
  <c r="AN410" i="10"/>
  <c r="AM410" i="10"/>
  <c r="AQ409" i="10"/>
  <c r="AP409" i="10"/>
  <c r="AO409" i="10"/>
  <c r="AN409" i="10"/>
  <c r="AM409" i="10"/>
  <c r="AQ408" i="10"/>
  <c r="AP408" i="10"/>
  <c r="AO408" i="10"/>
  <c r="AN408" i="10"/>
  <c r="AM408" i="10"/>
  <c r="AQ407" i="10"/>
  <c r="AP407" i="10"/>
  <c r="AO407" i="10"/>
  <c r="AN407" i="10"/>
  <c r="AM407" i="10"/>
  <c r="AQ406" i="10"/>
  <c r="AP406" i="10"/>
  <c r="AO406" i="10"/>
  <c r="AN406" i="10"/>
  <c r="AM406" i="10"/>
  <c r="AQ405" i="10"/>
  <c r="AP405" i="10"/>
  <c r="AO405" i="10"/>
  <c r="AN405" i="10"/>
  <c r="AM405" i="10"/>
  <c r="AQ404" i="10"/>
  <c r="AP404" i="10"/>
  <c r="AO404" i="10"/>
  <c r="AN404" i="10"/>
  <c r="AM404" i="10"/>
  <c r="AQ403" i="10"/>
  <c r="AP403" i="10"/>
  <c r="AO403" i="10"/>
  <c r="AN403" i="10"/>
  <c r="AM403" i="10"/>
  <c r="AQ402" i="10"/>
  <c r="AP402" i="10"/>
  <c r="AO402" i="10"/>
  <c r="AN402" i="10"/>
  <c r="AM402" i="10"/>
  <c r="AQ401" i="10"/>
  <c r="AP401" i="10"/>
  <c r="AO401" i="10"/>
  <c r="AN401" i="10"/>
  <c r="AM401" i="10"/>
  <c r="AQ400" i="10"/>
  <c r="AP400" i="10"/>
  <c r="AO400" i="10"/>
  <c r="AN400" i="10"/>
  <c r="AM400" i="10"/>
  <c r="AQ399" i="10"/>
  <c r="AP399" i="10"/>
  <c r="AO399" i="10"/>
  <c r="AN399" i="10"/>
  <c r="AM399" i="10"/>
  <c r="AQ398" i="10"/>
  <c r="AP398" i="10"/>
  <c r="AO398" i="10"/>
  <c r="AN398" i="10"/>
  <c r="AM398" i="10"/>
  <c r="AQ397" i="10"/>
  <c r="AP397" i="10"/>
  <c r="AO397" i="10"/>
  <c r="AN397" i="10"/>
  <c r="AM397" i="10"/>
  <c r="AQ396" i="10"/>
  <c r="AP396" i="10"/>
  <c r="AO396" i="10"/>
  <c r="AN396" i="10"/>
  <c r="AM396" i="10"/>
  <c r="AQ395" i="10"/>
  <c r="AP395" i="10"/>
  <c r="AO395" i="10"/>
  <c r="AN395" i="10"/>
  <c r="AM395" i="10"/>
  <c r="AQ394" i="10"/>
  <c r="AP394" i="10"/>
  <c r="AO394" i="10"/>
  <c r="AN394" i="10"/>
  <c r="AM394" i="10"/>
  <c r="AQ393" i="10"/>
  <c r="AP393" i="10"/>
  <c r="AO393" i="10"/>
  <c r="AN393" i="10"/>
  <c r="AM393" i="10"/>
  <c r="AQ392" i="10"/>
  <c r="AP392" i="10"/>
  <c r="AO392" i="10"/>
  <c r="AN392" i="10"/>
  <c r="AM392" i="10"/>
  <c r="AQ391" i="10"/>
  <c r="AP391" i="10"/>
  <c r="AO391" i="10"/>
  <c r="AN391" i="10"/>
  <c r="AM391" i="10"/>
  <c r="AQ390" i="10"/>
  <c r="AP390" i="10"/>
  <c r="AO390" i="10"/>
  <c r="AN390" i="10"/>
  <c r="AM390" i="10"/>
  <c r="AQ389" i="10"/>
  <c r="AP389" i="10"/>
  <c r="AO389" i="10"/>
  <c r="AN389" i="10"/>
  <c r="AM389" i="10"/>
  <c r="AQ388" i="10"/>
  <c r="AP388" i="10"/>
  <c r="AO388" i="10"/>
  <c r="AN388" i="10"/>
  <c r="AM388" i="10"/>
  <c r="AQ387" i="10"/>
  <c r="AP387" i="10"/>
  <c r="AO387" i="10"/>
  <c r="AN387" i="10"/>
  <c r="AM387" i="10"/>
  <c r="AQ386" i="10"/>
  <c r="AP386" i="10"/>
  <c r="AO386" i="10"/>
  <c r="AN386" i="10"/>
  <c r="AM386" i="10"/>
  <c r="AQ385" i="10"/>
  <c r="AP385" i="10"/>
  <c r="AO385" i="10"/>
  <c r="AN385" i="10"/>
  <c r="AM385" i="10"/>
  <c r="AQ384" i="10"/>
  <c r="AP384" i="10"/>
  <c r="AO384" i="10"/>
  <c r="AN384" i="10"/>
  <c r="AM384" i="10"/>
  <c r="AQ383" i="10"/>
  <c r="AP383" i="10"/>
  <c r="AO383" i="10"/>
  <c r="AN383" i="10"/>
  <c r="AM383" i="10"/>
  <c r="AQ382" i="10"/>
  <c r="AP382" i="10"/>
  <c r="AO382" i="10"/>
  <c r="AN382" i="10"/>
  <c r="AM382" i="10"/>
  <c r="AQ381" i="10"/>
  <c r="AP381" i="10"/>
  <c r="AO381" i="10"/>
  <c r="AN381" i="10"/>
  <c r="AM381" i="10"/>
  <c r="AQ380" i="10"/>
  <c r="AP380" i="10"/>
  <c r="AO380" i="10"/>
  <c r="AN380" i="10"/>
  <c r="AM380" i="10"/>
  <c r="AQ379" i="10"/>
  <c r="AP379" i="10"/>
  <c r="AO379" i="10"/>
  <c r="AN379" i="10"/>
  <c r="AM379" i="10"/>
  <c r="AQ378" i="10"/>
  <c r="AP378" i="10"/>
  <c r="AO378" i="10"/>
  <c r="AN378" i="10"/>
  <c r="AM378" i="10"/>
  <c r="AQ377" i="10"/>
  <c r="AP377" i="10"/>
  <c r="AO377" i="10"/>
  <c r="AN377" i="10"/>
  <c r="AM377" i="10"/>
  <c r="AQ376" i="10"/>
  <c r="AP376" i="10"/>
  <c r="AO376" i="10"/>
  <c r="AN376" i="10"/>
  <c r="AM376" i="10"/>
  <c r="AQ375" i="10"/>
  <c r="AP375" i="10"/>
  <c r="AO375" i="10"/>
  <c r="AN375" i="10"/>
  <c r="AM375" i="10"/>
  <c r="AQ374" i="10"/>
  <c r="AP374" i="10"/>
  <c r="AO374" i="10"/>
  <c r="AN374" i="10"/>
  <c r="AM374" i="10"/>
  <c r="AQ373" i="10"/>
  <c r="AP373" i="10"/>
  <c r="AO373" i="10"/>
  <c r="AN373" i="10"/>
  <c r="AM373" i="10"/>
  <c r="AQ372" i="10"/>
  <c r="AP372" i="10"/>
  <c r="AO372" i="10"/>
  <c r="AN372" i="10"/>
  <c r="AM372" i="10"/>
  <c r="AQ371" i="10"/>
  <c r="AP371" i="10"/>
  <c r="AO371" i="10"/>
  <c r="AN371" i="10"/>
  <c r="AM371" i="10"/>
  <c r="AQ370" i="10"/>
  <c r="AP370" i="10"/>
  <c r="AO370" i="10"/>
  <c r="AN370" i="10"/>
  <c r="AM370" i="10"/>
  <c r="AQ369" i="10"/>
  <c r="AP369" i="10"/>
  <c r="AO369" i="10"/>
  <c r="AN369" i="10"/>
  <c r="AM369" i="10"/>
  <c r="AQ368" i="10"/>
  <c r="AP368" i="10"/>
  <c r="AO368" i="10"/>
  <c r="AN368" i="10"/>
  <c r="AM368" i="10"/>
  <c r="AQ367" i="10"/>
  <c r="AP367" i="10"/>
  <c r="AO367" i="10"/>
  <c r="AN367" i="10"/>
  <c r="AM367" i="10"/>
  <c r="AQ366" i="10"/>
  <c r="AP366" i="10"/>
  <c r="AO366" i="10"/>
  <c r="AN366" i="10"/>
  <c r="AM366" i="10"/>
  <c r="AQ365" i="10"/>
  <c r="AP365" i="10"/>
  <c r="AO365" i="10"/>
  <c r="AN365" i="10"/>
  <c r="AM365" i="10"/>
  <c r="AQ364" i="10"/>
  <c r="AP364" i="10"/>
  <c r="AO364" i="10"/>
  <c r="AN364" i="10"/>
  <c r="AM364" i="10"/>
  <c r="AQ363" i="10"/>
  <c r="AP363" i="10"/>
  <c r="AO363" i="10"/>
  <c r="AN363" i="10"/>
  <c r="AM363" i="10"/>
  <c r="AQ362" i="10"/>
  <c r="AP362" i="10"/>
  <c r="AO362" i="10"/>
  <c r="AN362" i="10"/>
  <c r="AM362" i="10"/>
  <c r="AQ361" i="10"/>
  <c r="AP361" i="10"/>
  <c r="AO361" i="10"/>
  <c r="AN361" i="10"/>
  <c r="AM361" i="10"/>
  <c r="AQ360" i="10"/>
  <c r="AP360" i="10"/>
  <c r="AO360" i="10"/>
  <c r="AN360" i="10"/>
  <c r="AM360" i="10"/>
  <c r="AQ359" i="10"/>
  <c r="AP359" i="10"/>
  <c r="AO359" i="10"/>
  <c r="AN359" i="10"/>
  <c r="AM359" i="10"/>
  <c r="AQ358" i="10"/>
  <c r="AP358" i="10"/>
  <c r="AO358" i="10"/>
  <c r="AN358" i="10"/>
  <c r="AM358" i="10"/>
  <c r="AQ357" i="10"/>
  <c r="AP357" i="10"/>
  <c r="AO357" i="10"/>
  <c r="AN357" i="10"/>
  <c r="AM357" i="10"/>
  <c r="AQ356" i="10"/>
  <c r="AP356" i="10"/>
  <c r="AO356" i="10"/>
  <c r="AN356" i="10"/>
  <c r="AM356" i="10"/>
  <c r="AQ355" i="10"/>
  <c r="AP355" i="10"/>
  <c r="AO355" i="10"/>
  <c r="AN355" i="10"/>
  <c r="AM355" i="10"/>
  <c r="AQ354" i="10"/>
  <c r="AP354" i="10"/>
  <c r="AO354" i="10"/>
  <c r="AN354" i="10"/>
  <c r="AM354" i="10"/>
  <c r="AQ353" i="10"/>
  <c r="AP353" i="10"/>
  <c r="AO353" i="10"/>
  <c r="AN353" i="10"/>
  <c r="AM353" i="10"/>
  <c r="AQ352" i="10"/>
  <c r="AP352" i="10"/>
  <c r="AO352" i="10"/>
  <c r="AN352" i="10"/>
  <c r="AM352" i="10"/>
  <c r="AQ351" i="10"/>
  <c r="AP351" i="10"/>
  <c r="AO351" i="10"/>
  <c r="AN351" i="10"/>
  <c r="AM351" i="10"/>
  <c r="AQ350" i="10"/>
  <c r="AP350" i="10"/>
  <c r="AO350" i="10"/>
  <c r="AN350" i="10"/>
  <c r="AM350" i="10"/>
  <c r="AQ349" i="10"/>
  <c r="AP349" i="10"/>
  <c r="AO349" i="10"/>
  <c r="AN349" i="10"/>
  <c r="AM349" i="10"/>
  <c r="AQ348" i="10"/>
  <c r="AP348" i="10"/>
  <c r="AO348" i="10"/>
  <c r="AN348" i="10"/>
  <c r="AM348" i="10"/>
  <c r="AQ347" i="10"/>
  <c r="AP347" i="10"/>
  <c r="AO347" i="10"/>
  <c r="AN347" i="10"/>
  <c r="AM347" i="10"/>
  <c r="AQ346" i="10"/>
  <c r="AP346" i="10"/>
  <c r="AO346" i="10"/>
  <c r="AN346" i="10"/>
  <c r="AM346" i="10"/>
  <c r="AQ345" i="10"/>
  <c r="AP345" i="10"/>
  <c r="AO345" i="10"/>
  <c r="AN345" i="10"/>
  <c r="AM345" i="10"/>
  <c r="AQ344" i="10"/>
  <c r="AP344" i="10"/>
  <c r="AO344" i="10"/>
  <c r="AN344" i="10"/>
  <c r="AM344" i="10"/>
  <c r="AQ343" i="10"/>
  <c r="AP343" i="10"/>
  <c r="AO343" i="10"/>
  <c r="AN343" i="10"/>
  <c r="AM343" i="10"/>
  <c r="AQ342" i="10"/>
  <c r="AP342" i="10"/>
  <c r="AO342" i="10"/>
  <c r="AN342" i="10"/>
  <c r="AM342" i="10"/>
  <c r="AQ341" i="10"/>
  <c r="AP341" i="10"/>
  <c r="AO341" i="10"/>
  <c r="AN341" i="10"/>
  <c r="AM341" i="10"/>
  <c r="AQ340" i="10"/>
  <c r="AP340" i="10"/>
  <c r="AO340" i="10"/>
  <c r="AN340" i="10"/>
  <c r="AM340" i="10"/>
  <c r="AQ339" i="10"/>
  <c r="AP339" i="10"/>
  <c r="AO339" i="10"/>
  <c r="AN339" i="10"/>
  <c r="AM339" i="10"/>
  <c r="AQ338" i="10"/>
  <c r="AP338" i="10"/>
  <c r="AO338" i="10"/>
  <c r="AN338" i="10"/>
  <c r="AM338" i="10"/>
  <c r="AQ337" i="10"/>
  <c r="AP337" i="10"/>
  <c r="AO337" i="10"/>
  <c r="AN337" i="10"/>
  <c r="AM337" i="10"/>
  <c r="AQ336" i="10"/>
  <c r="AP336" i="10"/>
  <c r="AO336" i="10"/>
  <c r="AN336" i="10"/>
  <c r="AM336" i="10"/>
  <c r="AQ335" i="10"/>
  <c r="AP335" i="10"/>
  <c r="AO335" i="10"/>
  <c r="AN335" i="10"/>
  <c r="AM335" i="10"/>
  <c r="AQ334" i="10"/>
  <c r="AP334" i="10"/>
  <c r="AO334" i="10"/>
  <c r="AN334" i="10"/>
  <c r="AM334" i="10"/>
  <c r="AQ333" i="10"/>
  <c r="AP333" i="10"/>
  <c r="AO333" i="10"/>
  <c r="AN333" i="10"/>
  <c r="AM333" i="10"/>
  <c r="AQ332" i="10"/>
  <c r="AP332" i="10"/>
  <c r="AO332" i="10"/>
  <c r="AN332" i="10"/>
  <c r="AM332" i="10"/>
  <c r="AQ331" i="10"/>
  <c r="AP331" i="10"/>
  <c r="AO331" i="10"/>
  <c r="AN331" i="10"/>
  <c r="AM331" i="10"/>
  <c r="AQ330" i="10"/>
  <c r="AP330" i="10"/>
  <c r="AO330" i="10"/>
  <c r="AN330" i="10"/>
  <c r="AM330" i="10"/>
  <c r="AQ329" i="10"/>
  <c r="AP329" i="10"/>
  <c r="AO329" i="10"/>
  <c r="AN329" i="10"/>
  <c r="AM329" i="10"/>
  <c r="AQ328" i="10"/>
  <c r="AP328" i="10"/>
  <c r="AO328" i="10"/>
  <c r="AN328" i="10"/>
  <c r="AM328" i="10"/>
  <c r="AQ327" i="10"/>
  <c r="AP327" i="10"/>
  <c r="AO327" i="10"/>
  <c r="AN327" i="10"/>
  <c r="AM327" i="10"/>
  <c r="AQ326" i="10"/>
  <c r="AP326" i="10"/>
  <c r="AO326" i="10"/>
  <c r="AN326" i="10"/>
  <c r="AM326" i="10"/>
  <c r="AQ325" i="10"/>
  <c r="AP325" i="10"/>
  <c r="AO325" i="10"/>
  <c r="AN325" i="10"/>
  <c r="AM325" i="10"/>
  <c r="AQ324" i="10"/>
  <c r="AP324" i="10"/>
  <c r="AO324" i="10"/>
  <c r="AN324" i="10"/>
  <c r="AM324" i="10"/>
  <c r="AQ323" i="10"/>
  <c r="AP323" i="10"/>
  <c r="AO323" i="10"/>
  <c r="AN323" i="10"/>
  <c r="AM323" i="10"/>
  <c r="AQ322" i="10"/>
  <c r="AP322" i="10"/>
  <c r="AO322" i="10"/>
  <c r="AN322" i="10"/>
  <c r="AM322" i="10"/>
  <c r="AQ321" i="10"/>
  <c r="AP321" i="10"/>
  <c r="AO321" i="10"/>
  <c r="AN321" i="10"/>
  <c r="AM321" i="10"/>
  <c r="AQ320" i="10"/>
  <c r="AP320" i="10"/>
  <c r="AO320" i="10"/>
  <c r="AN320" i="10"/>
  <c r="AM320" i="10"/>
  <c r="AQ319" i="10"/>
  <c r="AP319" i="10"/>
  <c r="AO319" i="10"/>
  <c r="AN319" i="10"/>
  <c r="AM319" i="10"/>
  <c r="AQ318" i="10"/>
  <c r="AP318" i="10"/>
  <c r="AO318" i="10"/>
  <c r="AN318" i="10"/>
  <c r="AM318" i="10"/>
  <c r="AQ317" i="10"/>
  <c r="AP317" i="10"/>
  <c r="AO317" i="10"/>
  <c r="AN317" i="10"/>
  <c r="AM317" i="10"/>
  <c r="AQ316" i="10"/>
  <c r="AP316" i="10"/>
  <c r="AO316" i="10"/>
  <c r="AN316" i="10"/>
  <c r="AM316" i="10"/>
  <c r="AQ315" i="10"/>
  <c r="AP315" i="10"/>
  <c r="AO315" i="10"/>
  <c r="AN315" i="10"/>
  <c r="AM315" i="10"/>
  <c r="AQ314" i="10"/>
  <c r="AP314" i="10"/>
  <c r="AO314" i="10"/>
  <c r="AN314" i="10"/>
  <c r="AM314" i="10"/>
  <c r="AQ313" i="10"/>
  <c r="AP313" i="10"/>
  <c r="AO313" i="10"/>
  <c r="AN313" i="10"/>
  <c r="AM313" i="10"/>
  <c r="AQ312" i="10"/>
  <c r="AP312" i="10"/>
  <c r="AO312" i="10"/>
  <c r="AN312" i="10"/>
  <c r="AM312" i="10"/>
  <c r="AQ311" i="10"/>
  <c r="AP311" i="10"/>
  <c r="AO311" i="10"/>
  <c r="AN311" i="10"/>
  <c r="AM311" i="10"/>
  <c r="AQ310" i="10"/>
  <c r="AP310" i="10"/>
  <c r="AO310" i="10"/>
  <c r="AN310" i="10"/>
  <c r="AM310" i="10"/>
  <c r="AQ309" i="10"/>
  <c r="AP309" i="10"/>
  <c r="AO309" i="10"/>
  <c r="AN309" i="10"/>
  <c r="AM309" i="10"/>
  <c r="AQ308" i="10"/>
  <c r="AP308" i="10"/>
  <c r="AO308" i="10"/>
  <c r="AN308" i="10"/>
  <c r="AM308" i="10"/>
  <c r="AQ307" i="10"/>
  <c r="AP307" i="10"/>
  <c r="AO307" i="10"/>
  <c r="AN307" i="10"/>
  <c r="AM307" i="10"/>
  <c r="AQ306" i="10"/>
  <c r="AP306" i="10"/>
  <c r="AO306" i="10"/>
  <c r="AN306" i="10"/>
  <c r="AM306" i="10"/>
  <c r="AQ305" i="10"/>
  <c r="AP305" i="10"/>
  <c r="AO305" i="10"/>
  <c r="AN305" i="10"/>
  <c r="AM305" i="10"/>
  <c r="AQ304" i="10"/>
  <c r="AP304" i="10"/>
  <c r="AO304" i="10"/>
  <c r="AN304" i="10"/>
  <c r="AM304" i="10"/>
  <c r="AQ303" i="10"/>
  <c r="AP303" i="10"/>
  <c r="AO303" i="10"/>
  <c r="AN303" i="10"/>
  <c r="AM303" i="10"/>
  <c r="AQ302" i="10"/>
  <c r="AP302" i="10"/>
  <c r="AO302" i="10"/>
  <c r="AN302" i="10"/>
  <c r="AM302" i="10"/>
  <c r="AQ301" i="10"/>
  <c r="AP301" i="10"/>
  <c r="AO301" i="10"/>
  <c r="AN301" i="10"/>
  <c r="AM301" i="10"/>
  <c r="AQ300" i="10"/>
  <c r="AP300" i="10"/>
  <c r="AO300" i="10"/>
  <c r="AN300" i="10"/>
  <c r="AM300" i="10"/>
  <c r="AQ299" i="10"/>
  <c r="AP299" i="10"/>
  <c r="AO299" i="10"/>
  <c r="AN299" i="10"/>
  <c r="AM299" i="10"/>
  <c r="AQ298" i="10"/>
  <c r="AP298" i="10"/>
  <c r="AO298" i="10"/>
  <c r="AN298" i="10"/>
  <c r="AM298" i="10"/>
  <c r="AQ297" i="10"/>
  <c r="AP297" i="10"/>
  <c r="AO297" i="10"/>
  <c r="AN297" i="10"/>
  <c r="AM297" i="10"/>
  <c r="AQ296" i="10"/>
  <c r="AP296" i="10"/>
  <c r="AO296" i="10"/>
  <c r="AN296" i="10"/>
  <c r="AM296" i="10"/>
  <c r="AQ295" i="10"/>
  <c r="AP295" i="10"/>
  <c r="AO295" i="10"/>
  <c r="AN295" i="10"/>
  <c r="AM295" i="10"/>
  <c r="AQ294" i="10"/>
  <c r="AP294" i="10"/>
  <c r="AO294" i="10"/>
  <c r="AN294" i="10"/>
  <c r="AM294" i="10"/>
  <c r="AQ293" i="10"/>
  <c r="AP293" i="10"/>
  <c r="AO293" i="10"/>
  <c r="AN293" i="10"/>
  <c r="AM293" i="10"/>
  <c r="AQ292" i="10"/>
  <c r="AP292" i="10"/>
  <c r="AO292" i="10"/>
  <c r="AN292" i="10"/>
  <c r="AM292" i="10"/>
  <c r="AQ291" i="10"/>
  <c r="AP291" i="10"/>
  <c r="AO291" i="10"/>
  <c r="AN291" i="10"/>
  <c r="AM291" i="10"/>
  <c r="AQ290" i="10"/>
  <c r="AP290" i="10"/>
  <c r="AO290" i="10"/>
  <c r="AN290" i="10"/>
  <c r="AM290" i="10"/>
  <c r="AQ289" i="10"/>
  <c r="AP289" i="10"/>
  <c r="AO289" i="10"/>
  <c r="AN289" i="10"/>
  <c r="AM289" i="10"/>
  <c r="AQ288" i="10"/>
  <c r="AP288" i="10"/>
  <c r="AO288" i="10"/>
  <c r="AN288" i="10"/>
  <c r="AM288" i="10"/>
  <c r="AQ287" i="10"/>
  <c r="AP287" i="10"/>
  <c r="AO287" i="10"/>
  <c r="AN287" i="10"/>
  <c r="AM287" i="10"/>
  <c r="AQ286" i="10"/>
  <c r="AP286" i="10"/>
  <c r="AO286" i="10"/>
  <c r="AN286" i="10"/>
  <c r="AM286" i="10"/>
  <c r="AQ285" i="10"/>
  <c r="AP285" i="10"/>
  <c r="AO285" i="10"/>
  <c r="AN285" i="10"/>
  <c r="AM285" i="10"/>
  <c r="AQ284" i="10"/>
  <c r="AP284" i="10"/>
  <c r="AO284" i="10"/>
  <c r="AN284" i="10"/>
  <c r="AM284" i="10"/>
  <c r="AQ283" i="10"/>
  <c r="AP283" i="10"/>
  <c r="AO283" i="10"/>
  <c r="AN283" i="10"/>
  <c r="AM283" i="10"/>
  <c r="AQ282" i="10"/>
  <c r="AP282" i="10"/>
  <c r="AO282" i="10"/>
  <c r="AN282" i="10"/>
  <c r="AM282" i="10"/>
  <c r="AQ281" i="10"/>
  <c r="AP281" i="10"/>
  <c r="AO281" i="10"/>
  <c r="AN281" i="10"/>
  <c r="AM281" i="10"/>
  <c r="AQ280" i="10"/>
  <c r="AP280" i="10"/>
  <c r="AO280" i="10"/>
  <c r="AN280" i="10"/>
  <c r="AM280" i="10"/>
  <c r="AQ279" i="10"/>
  <c r="AP279" i="10"/>
  <c r="AO279" i="10"/>
  <c r="AN279" i="10"/>
  <c r="AM279" i="10"/>
  <c r="AQ278" i="10"/>
  <c r="AP278" i="10"/>
  <c r="AO278" i="10"/>
  <c r="AN278" i="10"/>
  <c r="AM278" i="10"/>
  <c r="AQ277" i="10"/>
  <c r="AP277" i="10"/>
  <c r="AO277" i="10"/>
  <c r="AN277" i="10"/>
  <c r="AM277" i="10"/>
  <c r="AQ276" i="10"/>
  <c r="AP276" i="10"/>
  <c r="AO276" i="10"/>
  <c r="AN276" i="10"/>
  <c r="AM276" i="10"/>
  <c r="AQ275" i="10"/>
  <c r="AP275" i="10"/>
  <c r="AO275" i="10"/>
  <c r="AN275" i="10"/>
  <c r="AM275" i="10"/>
  <c r="AQ274" i="10"/>
  <c r="AP274" i="10"/>
  <c r="AO274" i="10"/>
  <c r="AN274" i="10"/>
  <c r="AM274" i="10"/>
  <c r="AQ273" i="10"/>
  <c r="AP273" i="10"/>
  <c r="AO273" i="10"/>
  <c r="AN273" i="10"/>
  <c r="AM273" i="10"/>
  <c r="AQ272" i="10"/>
  <c r="AP272" i="10"/>
  <c r="AO272" i="10"/>
  <c r="AN272" i="10"/>
  <c r="AM272" i="10"/>
  <c r="AQ271" i="10"/>
  <c r="AP271" i="10"/>
  <c r="AO271" i="10"/>
  <c r="AN271" i="10"/>
  <c r="AM271" i="10"/>
  <c r="AQ270" i="10"/>
  <c r="AP270" i="10"/>
  <c r="AO270" i="10"/>
  <c r="AN270" i="10"/>
  <c r="AM270" i="10"/>
  <c r="AQ269" i="10"/>
  <c r="AP269" i="10"/>
  <c r="AO269" i="10"/>
  <c r="AN269" i="10"/>
  <c r="AM269" i="10"/>
  <c r="AQ268" i="10"/>
  <c r="AP268" i="10"/>
  <c r="AO268" i="10"/>
  <c r="AN268" i="10"/>
  <c r="AM268" i="10"/>
  <c r="AQ267" i="10"/>
  <c r="AP267" i="10"/>
  <c r="AO267" i="10"/>
  <c r="AN267" i="10"/>
  <c r="AM267" i="10"/>
  <c r="AQ266" i="10"/>
  <c r="AP266" i="10"/>
  <c r="AO266" i="10"/>
  <c r="AN266" i="10"/>
  <c r="AM266" i="10"/>
  <c r="AQ265" i="10"/>
  <c r="AP265" i="10"/>
  <c r="AO265" i="10"/>
  <c r="AN265" i="10"/>
  <c r="AM265" i="10"/>
  <c r="AQ264" i="10"/>
  <c r="AP264" i="10"/>
  <c r="AO264" i="10"/>
  <c r="AN264" i="10"/>
  <c r="AM264" i="10"/>
  <c r="AQ263" i="10"/>
  <c r="AP263" i="10"/>
  <c r="AO263" i="10"/>
  <c r="AN263" i="10"/>
  <c r="AM263" i="10"/>
  <c r="AQ262" i="10"/>
  <c r="AP262" i="10"/>
  <c r="AO262" i="10"/>
  <c r="AN262" i="10"/>
  <c r="AM262" i="10"/>
  <c r="AQ261" i="10"/>
  <c r="AP261" i="10"/>
  <c r="AO261" i="10"/>
  <c r="AN261" i="10"/>
  <c r="AM261" i="10"/>
  <c r="AQ260" i="10"/>
  <c r="AP260" i="10"/>
  <c r="AO260" i="10"/>
  <c r="AN260" i="10"/>
  <c r="AM260" i="10"/>
  <c r="AQ259" i="10"/>
  <c r="AP259" i="10"/>
  <c r="AO259" i="10"/>
  <c r="AN259" i="10"/>
  <c r="AM259" i="10"/>
  <c r="AQ258" i="10"/>
  <c r="AP258" i="10"/>
  <c r="AO258" i="10"/>
  <c r="AN258" i="10"/>
  <c r="AM258" i="10"/>
  <c r="AQ257" i="10"/>
  <c r="AP257" i="10"/>
  <c r="AO257" i="10"/>
  <c r="AN257" i="10"/>
  <c r="AM257" i="10"/>
  <c r="AQ256" i="10"/>
  <c r="AP256" i="10"/>
  <c r="AO256" i="10"/>
  <c r="AN256" i="10"/>
  <c r="AM256" i="10"/>
  <c r="AQ255" i="10"/>
  <c r="AP255" i="10"/>
  <c r="AO255" i="10"/>
  <c r="AN255" i="10"/>
  <c r="AM255" i="10"/>
  <c r="AQ254" i="10"/>
  <c r="AP254" i="10"/>
  <c r="AO254" i="10"/>
  <c r="AN254" i="10"/>
  <c r="AM254" i="10"/>
  <c r="AQ253" i="10"/>
  <c r="AP253" i="10"/>
  <c r="AO253" i="10"/>
  <c r="AN253" i="10"/>
  <c r="AM253" i="10"/>
  <c r="AQ252" i="10"/>
  <c r="AP252" i="10"/>
  <c r="AO252" i="10"/>
  <c r="AN252" i="10"/>
  <c r="AM252" i="10"/>
  <c r="AQ251" i="10"/>
  <c r="AP251" i="10"/>
  <c r="AO251" i="10"/>
  <c r="AN251" i="10"/>
  <c r="AM251" i="10"/>
  <c r="AQ250" i="10"/>
  <c r="AP250" i="10"/>
  <c r="AO250" i="10"/>
  <c r="AN250" i="10"/>
  <c r="AM250" i="10"/>
  <c r="AQ249" i="10"/>
  <c r="AP249" i="10"/>
  <c r="AO249" i="10"/>
  <c r="AN249" i="10"/>
  <c r="AM249" i="10"/>
  <c r="AQ248" i="10"/>
  <c r="AP248" i="10"/>
  <c r="AO248" i="10"/>
  <c r="AN248" i="10"/>
  <c r="AM248" i="10"/>
  <c r="AQ247" i="10"/>
  <c r="AP247" i="10"/>
  <c r="AO247" i="10"/>
  <c r="AN247" i="10"/>
  <c r="AM247" i="10"/>
  <c r="AQ246" i="10"/>
  <c r="AP246" i="10"/>
  <c r="AO246" i="10"/>
  <c r="AN246" i="10"/>
  <c r="AM246" i="10"/>
  <c r="AQ245" i="10"/>
  <c r="AP245" i="10"/>
  <c r="AO245" i="10"/>
  <c r="AN245" i="10"/>
  <c r="AM245" i="10"/>
  <c r="AQ244" i="10"/>
  <c r="AP244" i="10"/>
  <c r="AO244" i="10"/>
  <c r="AN244" i="10"/>
  <c r="AM244" i="10"/>
  <c r="AQ243" i="10"/>
  <c r="AP243" i="10"/>
  <c r="AO243" i="10"/>
  <c r="AN243" i="10"/>
  <c r="AM243" i="10"/>
  <c r="AQ242" i="10"/>
  <c r="AP242" i="10"/>
  <c r="AO242" i="10"/>
  <c r="AN242" i="10"/>
  <c r="AM242" i="10"/>
  <c r="AQ241" i="10"/>
  <c r="AP241" i="10"/>
  <c r="AO241" i="10"/>
  <c r="AN241" i="10"/>
  <c r="AM241" i="10"/>
  <c r="AQ240" i="10"/>
  <c r="AP240" i="10"/>
  <c r="AO240" i="10"/>
  <c r="AN240" i="10"/>
  <c r="AM240" i="10"/>
  <c r="AQ239" i="10"/>
  <c r="AP239" i="10"/>
  <c r="AO239" i="10"/>
  <c r="AN239" i="10"/>
  <c r="AM239" i="10"/>
  <c r="AQ238" i="10"/>
  <c r="AP238" i="10"/>
  <c r="AO238" i="10"/>
  <c r="AN238" i="10"/>
  <c r="AM238" i="10"/>
  <c r="AQ237" i="10"/>
  <c r="AP237" i="10"/>
  <c r="AO237" i="10"/>
  <c r="AN237" i="10"/>
  <c r="AM237" i="10"/>
  <c r="AQ236" i="10"/>
  <c r="AP236" i="10"/>
  <c r="AO236" i="10"/>
  <c r="AN236" i="10"/>
  <c r="AM236" i="10"/>
  <c r="AQ235" i="10"/>
  <c r="AP235" i="10"/>
  <c r="AO235" i="10"/>
  <c r="AN235" i="10"/>
  <c r="AM235" i="10"/>
  <c r="AQ234" i="10"/>
  <c r="AP234" i="10"/>
  <c r="AO234" i="10"/>
  <c r="AN234" i="10"/>
  <c r="AM234" i="10"/>
  <c r="AQ233" i="10"/>
  <c r="AP233" i="10"/>
  <c r="AO233" i="10"/>
  <c r="AN233" i="10"/>
  <c r="AM233" i="10"/>
  <c r="AQ232" i="10"/>
  <c r="AP232" i="10"/>
  <c r="AO232" i="10"/>
  <c r="AN232" i="10"/>
  <c r="AM232" i="10"/>
  <c r="AQ231" i="10"/>
  <c r="AP231" i="10"/>
  <c r="AO231" i="10"/>
  <c r="AN231" i="10"/>
  <c r="AM231" i="10"/>
  <c r="AQ230" i="10"/>
  <c r="AP230" i="10"/>
  <c r="AO230" i="10"/>
  <c r="AN230" i="10"/>
  <c r="AM230" i="10"/>
  <c r="AQ229" i="10"/>
  <c r="AP229" i="10"/>
  <c r="AO229" i="10"/>
  <c r="AN229" i="10"/>
  <c r="AM229" i="10"/>
  <c r="AQ228" i="10"/>
  <c r="AP228" i="10"/>
  <c r="AO228" i="10"/>
  <c r="AN228" i="10"/>
  <c r="AM228" i="10"/>
  <c r="AQ227" i="10"/>
  <c r="AP227" i="10"/>
  <c r="AO227" i="10"/>
  <c r="AN227" i="10"/>
  <c r="AM227" i="10"/>
  <c r="AQ226" i="10"/>
  <c r="AP226" i="10"/>
  <c r="AO226" i="10"/>
  <c r="AN226" i="10"/>
  <c r="AM226" i="10"/>
  <c r="AQ225" i="10"/>
  <c r="AP225" i="10"/>
  <c r="AO225" i="10"/>
  <c r="AN225" i="10"/>
  <c r="AM225" i="10"/>
  <c r="AQ224" i="10"/>
  <c r="AP224" i="10"/>
  <c r="AO224" i="10"/>
  <c r="AN224" i="10"/>
  <c r="AM224" i="10"/>
  <c r="AQ223" i="10"/>
  <c r="AP223" i="10"/>
  <c r="AO223" i="10"/>
  <c r="AN223" i="10"/>
  <c r="AM223" i="10"/>
  <c r="AQ222" i="10"/>
  <c r="AP222" i="10"/>
  <c r="AO222" i="10"/>
  <c r="AN222" i="10"/>
  <c r="AM222" i="10"/>
  <c r="AQ221" i="10"/>
  <c r="AP221" i="10"/>
  <c r="AO221" i="10"/>
  <c r="AN221" i="10"/>
  <c r="AM221" i="10"/>
  <c r="AQ220" i="10"/>
  <c r="AP220" i="10"/>
  <c r="AO220" i="10"/>
  <c r="AN220" i="10"/>
  <c r="AM220" i="10"/>
  <c r="AQ219" i="10"/>
  <c r="AP219" i="10"/>
  <c r="AO219" i="10"/>
  <c r="AN219" i="10"/>
  <c r="AM219" i="10"/>
  <c r="AQ218" i="10"/>
  <c r="AP218" i="10"/>
  <c r="AO218" i="10"/>
  <c r="AN218" i="10"/>
  <c r="AM218" i="10"/>
  <c r="AQ217" i="10"/>
  <c r="AP217" i="10"/>
  <c r="AO217" i="10"/>
  <c r="AN217" i="10"/>
  <c r="AM217" i="10"/>
  <c r="AQ216" i="10"/>
  <c r="AP216" i="10"/>
  <c r="AO216" i="10"/>
  <c r="AN216" i="10"/>
  <c r="AM216" i="10"/>
  <c r="AQ215" i="10"/>
  <c r="AP215" i="10"/>
  <c r="AO215" i="10"/>
  <c r="AN215" i="10"/>
  <c r="AM215" i="10"/>
  <c r="AQ214" i="10"/>
  <c r="AP214" i="10"/>
  <c r="AO214" i="10"/>
  <c r="AN214" i="10"/>
  <c r="AM214" i="10"/>
  <c r="AQ213" i="10"/>
  <c r="AP213" i="10"/>
  <c r="AO213" i="10"/>
  <c r="AN213" i="10"/>
  <c r="AM213" i="10"/>
  <c r="AQ212" i="10"/>
  <c r="AP212" i="10"/>
  <c r="AO212" i="10"/>
  <c r="AN212" i="10"/>
  <c r="AM212" i="10"/>
  <c r="AQ211" i="10"/>
  <c r="AP211" i="10"/>
  <c r="AO211" i="10"/>
  <c r="AN211" i="10"/>
  <c r="AM211" i="10"/>
  <c r="AQ210" i="10"/>
  <c r="AP210" i="10"/>
  <c r="AO210" i="10"/>
  <c r="AN210" i="10"/>
  <c r="AM210" i="10"/>
  <c r="AQ209" i="10"/>
  <c r="AP209" i="10"/>
  <c r="AO209" i="10"/>
  <c r="AN209" i="10"/>
  <c r="AM209" i="10"/>
  <c r="AQ208" i="10"/>
  <c r="AP208" i="10"/>
  <c r="AO208" i="10"/>
  <c r="AN208" i="10"/>
  <c r="AM208" i="10"/>
  <c r="AQ207" i="10"/>
  <c r="AP207" i="10"/>
  <c r="AO207" i="10"/>
  <c r="AN207" i="10"/>
  <c r="AM207" i="10"/>
  <c r="AQ206" i="10"/>
  <c r="AP206" i="10"/>
  <c r="AO206" i="10"/>
  <c r="AN206" i="10"/>
  <c r="AM206" i="10"/>
  <c r="AQ205" i="10"/>
  <c r="AP205" i="10"/>
  <c r="AO205" i="10"/>
  <c r="AN205" i="10"/>
  <c r="AM205" i="10"/>
  <c r="AQ204" i="10"/>
  <c r="AP204" i="10"/>
  <c r="AO204" i="10"/>
  <c r="AN204" i="10"/>
  <c r="AM204" i="10"/>
  <c r="AQ203" i="10"/>
  <c r="AP203" i="10"/>
  <c r="AO203" i="10"/>
  <c r="AN203" i="10"/>
  <c r="AM203" i="10"/>
  <c r="AQ202" i="10"/>
  <c r="AP202" i="10"/>
  <c r="AO202" i="10"/>
  <c r="AN202" i="10"/>
  <c r="AM202" i="10"/>
  <c r="AQ201" i="10"/>
  <c r="AP201" i="10"/>
  <c r="AO201" i="10"/>
  <c r="AN201" i="10"/>
  <c r="AM201" i="10"/>
  <c r="AQ200" i="10"/>
  <c r="AP200" i="10"/>
  <c r="AO200" i="10"/>
  <c r="AN200" i="10"/>
  <c r="AM200" i="10"/>
  <c r="AQ199" i="10"/>
  <c r="AP199" i="10"/>
  <c r="AO199" i="10"/>
  <c r="AN199" i="10"/>
  <c r="AM199" i="10"/>
  <c r="AQ198" i="10"/>
  <c r="AP198" i="10"/>
  <c r="AO198" i="10"/>
  <c r="AN198" i="10"/>
  <c r="AM198" i="10"/>
  <c r="AQ197" i="10"/>
  <c r="AP197" i="10"/>
  <c r="AO197" i="10"/>
  <c r="AN197" i="10"/>
  <c r="AM197" i="10"/>
  <c r="AQ196" i="10"/>
  <c r="AP196" i="10"/>
  <c r="AO196" i="10"/>
  <c r="AN196" i="10"/>
  <c r="AM196" i="10"/>
  <c r="AQ195" i="10"/>
  <c r="AP195" i="10"/>
  <c r="AO195" i="10"/>
  <c r="AN195" i="10"/>
  <c r="AM195" i="10"/>
  <c r="AQ194" i="10"/>
  <c r="AP194" i="10"/>
  <c r="AO194" i="10"/>
  <c r="AN194" i="10"/>
  <c r="AM194" i="10"/>
  <c r="AQ193" i="10"/>
  <c r="AP193" i="10"/>
  <c r="AO193" i="10"/>
  <c r="AN193" i="10"/>
  <c r="AM193" i="10"/>
  <c r="AQ192" i="10"/>
  <c r="AP192" i="10"/>
  <c r="AO192" i="10"/>
  <c r="AN192" i="10"/>
  <c r="AM192" i="10"/>
  <c r="AQ191" i="10"/>
  <c r="AP191" i="10"/>
  <c r="AO191" i="10"/>
  <c r="AN191" i="10"/>
  <c r="AM191" i="10"/>
  <c r="AQ190" i="10"/>
  <c r="AP190" i="10"/>
  <c r="AO190" i="10"/>
  <c r="AN190" i="10"/>
  <c r="AM190" i="10"/>
  <c r="AQ189" i="10"/>
  <c r="AP189" i="10"/>
  <c r="AO189" i="10"/>
  <c r="AN189" i="10"/>
  <c r="AM189" i="10"/>
  <c r="AQ188" i="10"/>
  <c r="AP188" i="10"/>
  <c r="AO188" i="10"/>
  <c r="AN188" i="10"/>
  <c r="AM188" i="10"/>
  <c r="AQ187" i="10"/>
  <c r="AP187" i="10"/>
  <c r="AO187" i="10"/>
  <c r="AN187" i="10"/>
  <c r="AM187" i="10"/>
  <c r="AQ186" i="10"/>
  <c r="AP186" i="10"/>
  <c r="AO186" i="10"/>
  <c r="AN186" i="10"/>
  <c r="AM186" i="10"/>
  <c r="AQ185" i="10"/>
  <c r="AP185" i="10"/>
  <c r="AO185" i="10"/>
  <c r="AN185" i="10"/>
  <c r="AM185" i="10"/>
  <c r="AQ184" i="10"/>
  <c r="AP184" i="10"/>
  <c r="AO184" i="10"/>
  <c r="AN184" i="10"/>
  <c r="AM184" i="10"/>
  <c r="AQ183" i="10"/>
  <c r="AP183" i="10"/>
  <c r="AO183" i="10"/>
  <c r="AN183" i="10"/>
  <c r="AM183" i="10"/>
  <c r="AQ182" i="10"/>
  <c r="AP182" i="10"/>
  <c r="AO182" i="10"/>
  <c r="AN182" i="10"/>
  <c r="AM182" i="10"/>
  <c r="AQ181" i="10"/>
  <c r="AP181" i="10"/>
  <c r="AO181" i="10"/>
  <c r="AN181" i="10"/>
  <c r="AM181" i="10"/>
  <c r="AQ180" i="10"/>
  <c r="AP180" i="10"/>
  <c r="AO180" i="10"/>
  <c r="AN180" i="10"/>
  <c r="AM180" i="10"/>
  <c r="AQ179" i="10"/>
  <c r="AP179" i="10"/>
  <c r="AO179" i="10"/>
  <c r="AN179" i="10"/>
  <c r="AM179" i="10"/>
  <c r="AQ178" i="10"/>
  <c r="AP178" i="10"/>
  <c r="AO178" i="10"/>
  <c r="AN178" i="10"/>
  <c r="AM178" i="10"/>
  <c r="AQ177" i="10"/>
  <c r="AP177" i="10"/>
  <c r="AO177" i="10"/>
  <c r="AN177" i="10"/>
  <c r="AM177" i="10"/>
  <c r="AQ176" i="10"/>
  <c r="AP176" i="10"/>
  <c r="AO176" i="10"/>
  <c r="AN176" i="10"/>
  <c r="AM176" i="10"/>
  <c r="AQ175" i="10"/>
  <c r="AP175" i="10"/>
  <c r="AO175" i="10"/>
  <c r="AN175" i="10"/>
  <c r="AM175" i="10"/>
  <c r="AQ174" i="10"/>
  <c r="AP174" i="10"/>
  <c r="AO174" i="10"/>
  <c r="AN174" i="10"/>
  <c r="AM174" i="10"/>
  <c r="AQ173" i="10"/>
  <c r="AP173" i="10"/>
  <c r="AO173" i="10"/>
  <c r="AN173" i="10"/>
  <c r="AM173" i="10"/>
  <c r="AQ172" i="10"/>
  <c r="AP172" i="10"/>
  <c r="AO172" i="10"/>
  <c r="AN172" i="10"/>
  <c r="AM172" i="10"/>
  <c r="AQ171" i="10"/>
  <c r="AP171" i="10"/>
  <c r="AO171" i="10"/>
  <c r="AN171" i="10"/>
  <c r="AM171" i="10"/>
  <c r="AQ170" i="10"/>
  <c r="AP170" i="10"/>
  <c r="AO170" i="10"/>
  <c r="AN170" i="10"/>
  <c r="AM170" i="10"/>
  <c r="AQ169" i="10"/>
  <c r="AP169" i="10"/>
  <c r="AO169" i="10"/>
  <c r="AN169" i="10"/>
  <c r="AM169" i="10"/>
  <c r="AQ168" i="10"/>
  <c r="AP168" i="10"/>
  <c r="AO168" i="10"/>
  <c r="AN168" i="10"/>
  <c r="AM168" i="10"/>
  <c r="AQ167" i="10"/>
  <c r="AP167" i="10"/>
  <c r="AO167" i="10"/>
  <c r="AN167" i="10"/>
  <c r="AM167" i="10"/>
  <c r="AQ166" i="10"/>
  <c r="AP166" i="10"/>
  <c r="AO166" i="10"/>
  <c r="AN166" i="10"/>
  <c r="AM166" i="10"/>
  <c r="AQ165" i="10"/>
  <c r="AP165" i="10"/>
  <c r="AO165" i="10"/>
  <c r="AN165" i="10"/>
  <c r="AM165" i="10"/>
  <c r="AQ164" i="10"/>
  <c r="AP164" i="10"/>
  <c r="AO164" i="10"/>
  <c r="AN164" i="10"/>
  <c r="AM164" i="10"/>
  <c r="AQ163" i="10"/>
  <c r="AP163" i="10"/>
  <c r="AO163" i="10"/>
  <c r="AN163" i="10"/>
  <c r="AM163" i="10"/>
  <c r="AQ162" i="10"/>
  <c r="AP162" i="10"/>
  <c r="AO162" i="10"/>
  <c r="AN162" i="10"/>
  <c r="AM162" i="10"/>
  <c r="AQ161" i="10"/>
  <c r="AP161" i="10"/>
  <c r="AO161" i="10"/>
  <c r="AN161" i="10"/>
  <c r="AM161" i="10"/>
  <c r="AQ160" i="10"/>
  <c r="AP160" i="10"/>
  <c r="AO160" i="10"/>
  <c r="AN160" i="10"/>
  <c r="AM160" i="10"/>
  <c r="AQ159" i="10"/>
  <c r="AP159" i="10"/>
  <c r="AO159" i="10"/>
  <c r="AN159" i="10"/>
  <c r="AM159" i="10"/>
  <c r="AQ158" i="10"/>
  <c r="AP158" i="10"/>
  <c r="AO158" i="10"/>
  <c r="AN158" i="10"/>
  <c r="AM158" i="10"/>
  <c r="AQ157" i="10"/>
  <c r="AP157" i="10"/>
  <c r="AO157" i="10"/>
  <c r="AN157" i="10"/>
  <c r="AM157" i="10"/>
  <c r="AQ156" i="10"/>
  <c r="AP156" i="10"/>
  <c r="AO156" i="10"/>
  <c r="AN156" i="10"/>
  <c r="AM156" i="10"/>
  <c r="AQ155" i="10"/>
  <c r="AP155" i="10"/>
  <c r="AO155" i="10"/>
  <c r="AN155" i="10"/>
  <c r="AM155" i="10"/>
  <c r="AQ154" i="10"/>
  <c r="AP154" i="10"/>
  <c r="AO154" i="10"/>
  <c r="AN154" i="10"/>
  <c r="AM154" i="10"/>
  <c r="AQ153" i="10"/>
  <c r="AP153" i="10"/>
  <c r="AO153" i="10"/>
  <c r="AN153" i="10"/>
  <c r="AM153" i="10"/>
  <c r="AQ152" i="10"/>
  <c r="AP152" i="10"/>
  <c r="AO152" i="10"/>
  <c r="AN152" i="10"/>
  <c r="AM152" i="10"/>
  <c r="AQ151" i="10"/>
  <c r="AP151" i="10"/>
  <c r="AO151" i="10"/>
  <c r="AN151" i="10"/>
  <c r="AM151" i="10"/>
  <c r="AQ150" i="10"/>
  <c r="AP150" i="10"/>
  <c r="AO150" i="10"/>
  <c r="AN150" i="10"/>
  <c r="AM150" i="10"/>
  <c r="AQ149" i="10"/>
  <c r="AP149" i="10"/>
  <c r="AO149" i="10"/>
  <c r="AN149" i="10"/>
  <c r="AM149" i="10"/>
  <c r="AQ148" i="10"/>
  <c r="AP148" i="10"/>
  <c r="AO148" i="10"/>
  <c r="AN148" i="10"/>
  <c r="AM148" i="10"/>
  <c r="AQ147" i="10"/>
  <c r="AP147" i="10"/>
  <c r="AO147" i="10"/>
  <c r="AN147" i="10"/>
  <c r="AM147" i="10"/>
  <c r="AQ146" i="10"/>
  <c r="AP146" i="10"/>
  <c r="AO146" i="10"/>
  <c r="AN146" i="10"/>
  <c r="AM146" i="10"/>
  <c r="AQ145" i="10"/>
  <c r="AP145" i="10"/>
  <c r="AO145" i="10"/>
  <c r="AN145" i="10"/>
  <c r="AM145" i="10"/>
  <c r="AQ144" i="10"/>
  <c r="AP144" i="10"/>
  <c r="AO144" i="10"/>
  <c r="AN144" i="10"/>
  <c r="AM144" i="10"/>
  <c r="AQ143" i="10"/>
  <c r="AP143" i="10"/>
  <c r="AO143" i="10"/>
  <c r="AN143" i="10"/>
  <c r="AM143" i="10"/>
  <c r="AQ142" i="10"/>
  <c r="AP142" i="10"/>
  <c r="AO142" i="10"/>
  <c r="AN142" i="10"/>
  <c r="AM142" i="10"/>
  <c r="AQ141" i="10"/>
  <c r="AP141" i="10"/>
  <c r="AO141" i="10"/>
  <c r="AN141" i="10"/>
  <c r="AM141" i="10"/>
  <c r="AQ140" i="10"/>
  <c r="AP140" i="10"/>
  <c r="AO140" i="10"/>
  <c r="AN140" i="10"/>
  <c r="AM140" i="10"/>
  <c r="AQ139" i="10"/>
  <c r="AP139" i="10"/>
  <c r="AO139" i="10"/>
  <c r="AN139" i="10"/>
  <c r="AM139" i="10"/>
  <c r="AQ138" i="10"/>
  <c r="AP138" i="10"/>
  <c r="AO138" i="10"/>
  <c r="AN138" i="10"/>
  <c r="AM138" i="10"/>
  <c r="AQ137" i="10"/>
  <c r="AP137" i="10"/>
  <c r="AO137" i="10"/>
  <c r="AN137" i="10"/>
  <c r="AM137" i="10"/>
  <c r="AQ136" i="10"/>
  <c r="AP136" i="10"/>
  <c r="AO136" i="10"/>
  <c r="AN136" i="10"/>
  <c r="AM136" i="10"/>
  <c r="AQ135" i="10"/>
  <c r="AP135" i="10"/>
  <c r="AO135" i="10"/>
  <c r="AN135" i="10"/>
  <c r="AM135" i="10"/>
  <c r="AQ134" i="10"/>
  <c r="AP134" i="10"/>
  <c r="AO134" i="10"/>
  <c r="AN134" i="10"/>
  <c r="AM134" i="10"/>
  <c r="AQ133" i="10"/>
  <c r="AP133" i="10"/>
  <c r="AO133" i="10"/>
  <c r="AN133" i="10"/>
  <c r="AM133" i="10"/>
  <c r="AQ132" i="10"/>
  <c r="AP132" i="10"/>
  <c r="AO132" i="10"/>
  <c r="AN132" i="10"/>
  <c r="AM132" i="10"/>
  <c r="AQ131" i="10"/>
  <c r="AP131" i="10"/>
  <c r="AO131" i="10"/>
  <c r="AN131" i="10"/>
  <c r="AM131" i="10"/>
  <c r="AQ130" i="10"/>
  <c r="AP130" i="10"/>
  <c r="AO130" i="10"/>
  <c r="AN130" i="10"/>
  <c r="AM130" i="10"/>
  <c r="AQ129" i="10"/>
  <c r="AP129" i="10"/>
  <c r="AO129" i="10"/>
  <c r="AN129" i="10"/>
  <c r="AM129" i="10"/>
  <c r="AQ128" i="10"/>
  <c r="AP128" i="10"/>
  <c r="AO128" i="10"/>
  <c r="AN128" i="10"/>
  <c r="AM128" i="10"/>
  <c r="AQ127" i="10"/>
  <c r="AP127" i="10"/>
  <c r="AO127" i="10"/>
  <c r="AN127" i="10"/>
  <c r="AM127" i="10"/>
  <c r="AQ126" i="10"/>
  <c r="AP126" i="10"/>
  <c r="AO126" i="10"/>
  <c r="AN126" i="10"/>
  <c r="AM126" i="10"/>
  <c r="AQ125" i="10"/>
  <c r="AP125" i="10"/>
  <c r="AO125" i="10"/>
  <c r="AN125" i="10"/>
  <c r="AM125" i="10"/>
  <c r="AQ124" i="10"/>
  <c r="AP124" i="10"/>
  <c r="AO124" i="10"/>
  <c r="AN124" i="10"/>
  <c r="AM124" i="10"/>
  <c r="AQ123" i="10"/>
  <c r="AP123" i="10"/>
  <c r="AO123" i="10"/>
  <c r="AN123" i="10"/>
  <c r="AM123" i="10"/>
  <c r="AQ122" i="10"/>
  <c r="AP122" i="10"/>
  <c r="AO122" i="10"/>
  <c r="AN122" i="10"/>
  <c r="AM122" i="10"/>
  <c r="AQ121" i="10"/>
  <c r="AP121" i="10"/>
  <c r="AO121" i="10"/>
  <c r="AN121" i="10"/>
  <c r="AM121" i="10"/>
  <c r="AQ120" i="10"/>
  <c r="AP120" i="10"/>
  <c r="AO120" i="10"/>
  <c r="AN120" i="10"/>
  <c r="AM120" i="10"/>
  <c r="AQ119" i="10"/>
  <c r="AP119" i="10"/>
  <c r="AO119" i="10"/>
  <c r="AN119" i="10"/>
  <c r="AM119" i="10"/>
  <c r="AQ118" i="10"/>
  <c r="AP118" i="10"/>
  <c r="AO118" i="10"/>
  <c r="AN118" i="10"/>
  <c r="AM118" i="10"/>
  <c r="AQ117" i="10"/>
  <c r="AP117" i="10"/>
  <c r="AO117" i="10"/>
  <c r="AN117" i="10"/>
  <c r="AM117" i="10"/>
  <c r="AQ116" i="10"/>
  <c r="AP116" i="10"/>
  <c r="AO116" i="10"/>
  <c r="AN116" i="10"/>
  <c r="AM116" i="10"/>
  <c r="AQ115" i="10"/>
  <c r="AP115" i="10"/>
  <c r="AO115" i="10"/>
  <c r="AN115" i="10"/>
  <c r="AM115" i="10"/>
  <c r="AQ114" i="10"/>
  <c r="AP114" i="10"/>
  <c r="AO114" i="10"/>
  <c r="AN114" i="10"/>
  <c r="AM114" i="10"/>
  <c r="AQ113" i="10"/>
  <c r="AP113" i="10"/>
  <c r="AO113" i="10"/>
  <c r="AN113" i="10"/>
  <c r="AM113" i="10"/>
  <c r="AQ112" i="10"/>
  <c r="AP112" i="10"/>
  <c r="AO112" i="10"/>
  <c r="AN112" i="10"/>
  <c r="AM112" i="10"/>
  <c r="AQ111" i="10"/>
  <c r="AP111" i="10"/>
  <c r="AO111" i="10"/>
  <c r="AN111" i="10"/>
  <c r="AM111" i="10"/>
  <c r="AQ110" i="10"/>
  <c r="AP110" i="10"/>
  <c r="AO110" i="10"/>
  <c r="AN110" i="10"/>
  <c r="AM110" i="10"/>
  <c r="AQ109" i="10"/>
  <c r="AP109" i="10"/>
  <c r="AO109" i="10"/>
  <c r="AN109" i="10"/>
  <c r="AM109" i="10"/>
  <c r="AQ108" i="10"/>
  <c r="AP108" i="10"/>
  <c r="AO108" i="10"/>
  <c r="AN108" i="10"/>
  <c r="AM108" i="10"/>
  <c r="AQ107" i="10"/>
  <c r="AP107" i="10"/>
  <c r="AO107" i="10"/>
  <c r="AN107" i="10"/>
  <c r="AM107" i="10"/>
  <c r="AQ106" i="10"/>
  <c r="AP106" i="10"/>
  <c r="AO106" i="10"/>
  <c r="AN106" i="10"/>
  <c r="AM106" i="10"/>
  <c r="AQ105" i="10"/>
  <c r="AP105" i="10"/>
  <c r="AO105" i="10"/>
  <c r="AN105" i="10"/>
  <c r="AM105" i="10"/>
  <c r="AQ104" i="10"/>
  <c r="AP104" i="10"/>
  <c r="AO104" i="10"/>
  <c r="AN104" i="10"/>
  <c r="AM104" i="10"/>
  <c r="AQ103" i="10"/>
  <c r="AP103" i="10"/>
  <c r="AO103" i="10"/>
  <c r="AN103" i="10"/>
  <c r="AM103" i="10"/>
  <c r="AQ102" i="10"/>
  <c r="AP102" i="10"/>
  <c r="AO102" i="10"/>
  <c r="AN102" i="10"/>
  <c r="AM102" i="10"/>
  <c r="AQ101" i="10"/>
  <c r="AP101" i="10"/>
  <c r="AO101" i="10"/>
  <c r="AN101" i="10"/>
  <c r="AM101" i="10"/>
  <c r="AQ100" i="10"/>
  <c r="AP100" i="10"/>
  <c r="AO100" i="10"/>
  <c r="AN100" i="10"/>
  <c r="AM100" i="10"/>
  <c r="AQ99" i="10"/>
  <c r="AP99" i="10"/>
  <c r="AO99" i="10"/>
  <c r="AN99" i="10"/>
  <c r="AM99" i="10"/>
  <c r="AQ98" i="10"/>
  <c r="AP98" i="10"/>
  <c r="AO98" i="10"/>
  <c r="AN98" i="10"/>
  <c r="AM98" i="10"/>
  <c r="AQ97" i="10"/>
  <c r="AP97" i="10"/>
  <c r="AO97" i="10"/>
  <c r="AN97" i="10"/>
  <c r="AM97" i="10"/>
  <c r="AQ96" i="10"/>
  <c r="AP96" i="10"/>
  <c r="AO96" i="10"/>
  <c r="AN96" i="10"/>
  <c r="AM96" i="10"/>
  <c r="AQ95" i="10"/>
  <c r="AP95" i="10"/>
  <c r="AO95" i="10"/>
  <c r="AN95" i="10"/>
  <c r="AM95" i="10"/>
  <c r="AQ94" i="10"/>
  <c r="AP94" i="10"/>
  <c r="AO94" i="10"/>
  <c r="AN94" i="10"/>
  <c r="AM94" i="10"/>
  <c r="AQ93" i="10"/>
  <c r="AP93" i="10"/>
  <c r="AO93" i="10"/>
  <c r="AN93" i="10"/>
  <c r="AM93" i="10"/>
  <c r="AQ92" i="10"/>
  <c r="AP92" i="10"/>
  <c r="AO92" i="10"/>
  <c r="AN92" i="10"/>
  <c r="AM92" i="10"/>
  <c r="AQ91" i="10"/>
  <c r="AP91" i="10"/>
  <c r="AO91" i="10"/>
  <c r="AN91" i="10"/>
  <c r="AM91" i="10"/>
  <c r="AQ90" i="10"/>
  <c r="AP90" i="10"/>
  <c r="AO90" i="10"/>
  <c r="AN90" i="10"/>
  <c r="AM90" i="10"/>
  <c r="AQ89" i="10"/>
  <c r="AP89" i="10"/>
  <c r="AO89" i="10"/>
  <c r="AN89" i="10"/>
  <c r="AM89" i="10"/>
  <c r="AQ88" i="10"/>
  <c r="AP88" i="10"/>
  <c r="AO88" i="10"/>
  <c r="AN88" i="10"/>
  <c r="AM88" i="10"/>
  <c r="AT87" i="10"/>
  <c r="AS87" i="10"/>
  <c r="AR87" i="10"/>
  <c r="AQ87" i="10"/>
  <c r="AP87" i="10"/>
  <c r="AO87" i="10"/>
  <c r="AN87" i="10"/>
  <c r="AM87" i="10"/>
  <c r="AT86" i="10"/>
  <c r="AS86" i="10"/>
  <c r="AR86" i="10"/>
  <c r="AQ86" i="10"/>
  <c r="AP86" i="10"/>
  <c r="AO86" i="10"/>
  <c r="AN86" i="10"/>
  <c r="AM86" i="10"/>
  <c r="AT85" i="10"/>
  <c r="AS85" i="10"/>
  <c r="AR85" i="10"/>
  <c r="AQ85" i="10"/>
  <c r="AP85" i="10"/>
  <c r="AO85" i="10"/>
  <c r="AN85" i="10"/>
  <c r="AM85" i="10"/>
  <c r="AT84" i="10"/>
  <c r="AS84" i="10"/>
  <c r="AR84" i="10"/>
  <c r="AQ84" i="10"/>
  <c r="AP84" i="10"/>
  <c r="AO84" i="10"/>
  <c r="AN84" i="10"/>
  <c r="AM84" i="10"/>
  <c r="AT83" i="10"/>
  <c r="AS83" i="10"/>
  <c r="AR83" i="10"/>
  <c r="AQ83" i="10"/>
  <c r="AP83" i="10"/>
  <c r="AO83" i="10"/>
  <c r="AN83" i="10"/>
  <c r="AM83" i="10"/>
  <c r="AT82" i="10"/>
  <c r="AS82" i="10"/>
  <c r="AR82" i="10"/>
  <c r="AQ82" i="10"/>
  <c r="AP82" i="10"/>
  <c r="AO82" i="10"/>
  <c r="AN82" i="10"/>
  <c r="AM82" i="10"/>
  <c r="AT81" i="10"/>
  <c r="AS81" i="10"/>
  <c r="AR81" i="10"/>
  <c r="AQ81" i="10"/>
  <c r="AP81" i="10"/>
  <c r="AO81" i="10"/>
  <c r="AN81" i="10"/>
  <c r="AM81" i="10"/>
  <c r="AT80" i="10"/>
  <c r="AS80" i="10"/>
  <c r="AR80" i="10"/>
  <c r="AQ80" i="10"/>
  <c r="AP80" i="10"/>
  <c r="AO80" i="10"/>
  <c r="AN80" i="10"/>
  <c r="AM80" i="10"/>
  <c r="AT79" i="10"/>
  <c r="AS79" i="10"/>
  <c r="AR79" i="10"/>
  <c r="AQ79" i="10"/>
  <c r="AP79" i="10"/>
  <c r="AO79" i="10"/>
  <c r="AN79" i="10"/>
  <c r="AM79" i="10"/>
  <c r="AT78" i="10"/>
  <c r="AS78" i="10"/>
  <c r="AR78" i="10"/>
  <c r="AQ78" i="10"/>
  <c r="AP78" i="10"/>
  <c r="AO78" i="10"/>
  <c r="AN78" i="10"/>
  <c r="AM78" i="10"/>
  <c r="AT77" i="10"/>
  <c r="AS77" i="10"/>
  <c r="AR77" i="10"/>
  <c r="AQ77" i="10"/>
  <c r="AP77" i="10"/>
  <c r="AO77" i="10"/>
  <c r="AN77" i="10"/>
  <c r="AM77" i="10"/>
  <c r="AT76" i="10"/>
  <c r="AS76" i="10"/>
  <c r="AR76" i="10"/>
  <c r="AQ76" i="10"/>
  <c r="AP76" i="10"/>
  <c r="AO76" i="10"/>
  <c r="AN76" i="10"/>
  <c r="AM76" i="10"/>
  <c r="AT75" i="10"/>
  <c r="AS75" i="10"/>
  <c r="AR75" i="10"/>
  <c r="AQ75" i="10"/>
  <c r="AP75" i="10"/>
  <c r="AO75" i="10"/>
  <c r="AN75" i="10"/>
  <c r="AM75" i="10"/>
  <c r="AT74" i="10"/>
  <c r="AS74" i="10"/>
  <c r="AR74" i="10"/>
  <c r="AQ74" i="10"/>
  <c r="AP74" i="10"/>
  <c r="AO74" i="10"/>
  <c r="AN74" i="10"/>
  <c r="AM74" i="10"/>
  <c r="AT73" i="10"/>
  <c r="AS73" i="10"/>
  <c r="AR73" i="10"/>
  <c r="AQ73" i="10"/>
  <c r="AP73" i="10"/>
  <c r="AO73" i="10"/>
  <c r="AN73" i="10"/>
  <c r="AM73" i="10"/>
  <c r="AT72" i="10"/>
  <c r="AS72" i="10"/>
  <c r="AR72" i="10"/>
  <c r="AQ72" i="10"/>
  <c r="AP72" i="10"/>
  <c r="AO72" i="10"/>
  <c r="AN72" i="10"/>
  <c r="AM72" i="10"/>
  <c r="AT71" i="10"/>
  <c r="AS71" i="10"/>
  <c r="AR71" i="10"/>
  <c r="AQ71" i="10"/>
  <c r="AP71" i="10"/>
  <c r="AO71" i="10"/>
  <c r="AN71" i="10"/>
  <c r="AM71" i="10"/>
  <c r="AT70" i="10"/>
  <c r="AS70" i="10"/>
  <c r="AR70" i="10"/>
  <c r="AQ70" i="10"/>
  <c r="AP70" i="10"/>
  <c r="AO70" i="10"/>
  <c r="AN70" i="10"/>
  <c r="AM70" i="10"/>
  <c r="AT69" i="10"/>
  <c r="AS69" i="10"/>
  <c r="AR69" i="10"/>
  <c r="AQ69" i="10"/>
  <c r="AP69" i="10"/>
  <c r="AO69" i="10"/>
  <c r="AN69" i="10"/>
  <c r="AM69" i="10"/>
  <c r="AT68" i="10"/>
  <c r="AS68" i="10"/>
  <c r="AR68" i="10"/>
  <c r="AQ68" i="10"/>
  <c r="AP68" i="10"/>
  <c r="AO68" i="10"/>
  <c r="AN68" i="10"/>
  <c r="AM68" i="10"/>
  <c r="AT67" i="10"/>
  <c r="AS67" i="10"/>
  <c r="AR67" i="10"/>
  <c r="AQ67" i="10"/>
  <c r="AP67" i="10"/>
  <c r="AO67" i="10"/>
  <c r="AN67" i="10"/>
  <c r="AM67" i="10"/>
  <c r="AT66" i="10"/>
  <c r="AS66" i="10"/>
  <c r="AR66" i="10"/>
  <c r="AQ66" i="10"/>
  <c r="AP66" i="10"/>
  <c r="AO66" i="10"/>
  <c r="AN66" i="10"/>
  <c r="AM66" i="10"/>
  <c r="AT65" i="10"/>
  <c r="AS65" i="10"/>
  <c r="AR65" i="10"/>
  <c r="AQ65" i="10"/>
  <c r="AP65" i="10"/>
  <c r="AO65" i="10"/>
  <c r="AN65" i="10"/>
  <c r="AM65" i="10"/>
  <c r="AT64" i="10"/>
  <c r="AS64" i="10"/>
  <c r="AR64" i="10"/>
  <c r="AQ64" i="10"/>
  <c r="AP64" i="10"/>
  <c r="AO64" i="10"/>
  <c r="AN64" i="10"/>
  <c r="AM64" i="10"/>
  <c r="AT63" i="10"/>
  <c r="AS63" i="10"/>
  <c r="AR63" i="10"/>
  <c r="AQ63" i="10"/>
  <c r="AP63" i="10"/>
  <c r="AO63" i="10"/>
  <c r="AN63" i="10"/>
  <c r="AM63" i="10"/>
  <c r="AT62" i="10"/>
  <c r="AS62" i="10"/>
  <c r="AR62" i="10"/>
  <c r="AQ62" i="10"/>
  <c r="AP62" i="10"/>
  <c r="AO62" i="10"/>
  <c r="AN62" i="10"/>
  <c r="AM62" i="10"/>
  <c r="AT61" i="10"/>
  <c r="AS61" i="10"/>
  <c r="AR61" i="10"/>
  <c r="AQ61" i="10"/>
  <c r="AP61" i="10"/>
  <c r="AO61" i="10"/>
  <c r="AN61" i="10"/>
  <c r="AM61" i="10"/>
  <c r="AT60" i="10"/>
  <c r="AS60" i="10"/>
  <c r="AR60" i="10"/>
  <c r="AQ60" i="10"/>
  <c r="AP60" i="10"/>
  <c r="AO60" i="10"/>
  <c r="AN60" i="10"/>
  <c r="AM60" i="10"/>
  <c r="AT59" i="10"/>
  <c r="AS59" i="10"/>
  <c r="AR59" i="10"/>
  <c r="AQ59" i="10"/>
  <c r="AP59" i="10"/>
  <c r="AO59" i="10"/>
  <c r="AN59" i="10"/>
  <c r="AM59" i="10"/>
  <c r="AT58" i="10"/>
  <c r="AS58" i="10"/>
  <c r="AR58" i="10"/>
  <c r="AQ58" i="10"/>
  <c r="AP58" i="10"/>
  <c r="AO58" i="10"/>
  <c r="AN58" i="10"/>
  <c r="AM58" i="10"/>
  <c r="AT57" i="10"/>
  <c r="AS57" i="10"/>
  <c r="AR57" i="10"/>
  <c r="AQ57" i="10"/>
  <c r="AP57" i="10"/>
  <c r="AO57" i="10"/>
  <c r="AN57" i="10"/>
  <c r="AM57" i="10"/>
  <c r="AT56" i="10"/>
  <c r="AS56" i="10"/>
  <c r="AR56" i="10"/>
  <c r="AQ56" i="10"/>
  <c r="AP56" i="10"/>
  <c r="AO56" i="10"/>
  <c r="AN56" i="10"/>
  <c r="AM56" i="10"/>
  <c r="AT55" i="10"/>
  <c r="AS55" i="10"/>
  <c r="AR55" i="10"/>
  <c r="AQ55" i="10"/>
  <c r="AP55" i="10"/>
  <c r="AO55" i="10"/>
  <c r="AN55" i="10"/>
  <c r="AM55" i="10"/>
  <c r="AT54" i="10"/>
  <c r="AS54" i="10"/>
  <c r="AR54" i="10"/>
  <c r="AQ54" i="10"/>
  <c r="AP54" i="10"/>
  <c r="AO54" i="10"/>
  <c r="AN54" i="10"/>
  <c r="AM54" i="10"/>
  <c r="AT53" i="10"/>
  <c r="AS53" i="10"/>
  <c r="AR53" i="10"/>
  <c r="AQ53" i="10"/>
  <c r="AP53" i="10"/>
  <c r="AO53" i="10"/>
  <c r="AN53" i="10"/>
  <c r="AM53" i="10"/>
  <c r="AT52" i="10"/>
  <c r="AS52" i="10"/>
  <c r="AR52" i="10"/>
  <c r="AQ52" i="10"/>
  <c r="AP52" i="10"/>
  <c r="AO52" i="10"/>
  <c r="AN52" i="10"/>
  <c r="AM52" i="10"/>
  <c r="AT51" i="10"/>
  <c r="AS51" i="10"/>
  <c r="AR51" i="10"/>
  <c r="AQ51" i="10"/>
  <c r="AP51" i="10"/>
  <c r="AO51" i="10"/>
  <c r="AN51" i="10"/>
  <c r="AM51" i="10"/>
  <c r="AT50" i="10"/>
  <c r="AS50" i="10"/>
  <c r="AR50" i="10"/>
  <c r="AQ50" i="10"/>
  <c r="AP50" i="10"/>
  <c r="AO50" i="10"/>
  <c r="AN50" i="10"/>
  <c r="AM50" i="10"/>
  <c r="AT49" i="10"/>
  <c r="AS49" i="10"/>
  <c r="AR49" i="10"/>
  <c r="AQ49" i="10"/>
  <c r="AP49" i="10"/>
  <c r="AO49" i="10"/>
  <c r="AN49" i="10"/>
  <c r="AM49" i="10"/>
  <c r="AT48" i="10"/>
  <c r="AS48" i="10"/>
  <c r="AR48" i="10"/>
  <c r="AQ48" i="10"/>
  <c r="AP48" i="10"/>
  <c r="AO48" i="10"/>
  <c r="AN48" i="10"/>
  <c r="AM48" i="10"/>
  <c r="AT47" i="10"/>
  <c r="AS47" i="10"/>
  <c r="AQ47" i="10"/>
  <c r="AP47" i="10"/>
  <c r="AO47" i="10"/>
  <c r="AN47" i="10"/>
  <c r="AM47" i="10"/>
  <c r="AT46" i="10"/>
  <c r="AS46" i="10"/>
  <c r="AQ46" i="10"/>
  <c r="AP46" i="10"/>
  <c r="AO46" i="10"/>
  <c r="AN46" i="10"/>
  <c r="AM46" i="10"/>
  <c r="AT45" i="10"/>
  <c r="AS45" i="10"/>
  <c r="AQ45" i="10"/>
  <c r="AP45" i="10"/>
  <c r="AO45" i="10"/>
  <c r="AN45" i="10"/>
  <c r="AM45" i="10"/>
  <c r="AT44" i="10"/>
  <c r="AS44" i="10"/>
  <c r="AQ44" i="10"/>
  <c r="AP44" i="10"/>
  <c r="AO44" i="10"/>
  <c r="AN44" i="10"/>
  <c r="AM44" i="10"/>
  <c r="AT43" i="10"/>
  <c r="AS43" i="10"/>
  <c r="AQ43" i="10"/>
  <c r="AP43" i="10"/>
  <c r="AO43" i="10"/>
  <c r="AN43" i="10"/>
  <c r="AM43" i="10"/>
  <c r="AT42" i="10"/>
  <c r="AS42" i="10"/>
  <c r="AQ42" i="10"/>
  <c r="AP42" i="10"/>
  <c r="AO42" i="10"/>
  <c r="AN42" i="10"/>
  <c r="AM42" i="10"/>
  <c r="AT41" i="10"/>
  <c r="AS41" i="10"/>
  <c r="AQ41" i="10"/>
  <c r="AP41" i="10"/>
  <c r="AO41" i="10"/>
  <c r="AN41" i="10"/>
  <c r="AM41" i="10"/>
  <c r="AT40" i="10"/>
  <c r="AS40" i="10"/>
  <c r="AQ40" i="10"/>
  <c r="AP40" i="10"/>
  <c r="AO40" i="10"/>
  <c r="AN40" i="10"/>
  <c r="AM40" i="10"/>
  <c r="AT39" i="10"/>
  <c r="AS39" i="10"/>
  <c r="AQ39" i="10"/>
  <c r="AP39" i="10"/>
  <c r="AO39" i="10"/>
  <c r="AN39" i="10"/>
  <c r="AM39" i="10"/>
  <c r="AT38" i="10"/>
  <c r="AS38" i="10"/>
  <c r="AQ38" i="10"/>
  <c r="AP38" i="10"/>
  <c r="AO38" i="10"/>
  <c r="AN38" i="10"/>
  <c r="AM38" i="10"/>
  <c r="AT37" i="10"/>
  <c r="AS37" i="10"/>
  <c r="AQ37" i="10"/>
  <c r="AP37" i="10"/>
  <c r="AO37" i="10"/>
  <c r="AN37" i="10"/>
  <c r="AM37" i="10"/>
  <c r="AT36" i="10"/>
  <c r="AS36" i="10"/>
  <c r="AQ36" i="10"/>
  <c r="AP36" i="10"/>
  <c r="AO36" i="10"/>
  <c r="AN36" i="10"/>
  <c r="AM36" i="10"/>
  <c r="AT35" i="10"/>
  <c r="AS35" i="10"/>
  <c r="AQ35" i="10"/>
  <c r="AP35" i="10"/>
  <c r="AO35" i="10"/>
  <c r="AN35" i="10"/>
  <c r="AM35" i="10"/>
  <c r="AT34" i="10"/>
  <c r="AS34" i="10"/>
  <c r="AQ34" i="10"/>
  <c r="AP34" i="10"/>
  <c r="AO34" i="10"/>
  <c r="AN34" i="10"/>
  <c r="AM34" i="10"/>
  <c r="AT33" i="10"/>
  <c r="AS33" i="10"/>
  <c r="AQ33" i="10"/>
  <c r="AP33" i="10"/>
  <c r="AO33" i="10"/>
  <c r="AN33" i="10"/>
  <c r="AM33" i="10"/>
  <c r="U31" i="10"/>
  <c r="C31" i="10"/>
  <c r="W26" i="10"/>
  <c r="E26" i="10"/>
  <c r="W25" i="10"/>
  <c r="E25" i="10"/>
  <c r="W24" i="10"/>
  <c r="E24" i="10"/>
  <c r="E6" i="10" s="1"/>
  <c r="W23" i="10"/>
  <c r="W5" i="10" s="1"/>
  <c r="E23" i="10"/>
  <c r="E5" i="10" s="1"/>
  <c r="U13" i="10"/>
  <c r="C13" i="10"/>
  <c r="AJ10" i="10"/>
  <c r="R10" i="10"/>
  <c r="AJ8" i="10"/>
  <c r="AI8" i="10"/>
  <c r="AH8" i="10"/>
  <c r="AB8" i="10"/>
  <c r="AA8" i="10"/>
  <c r="Z8" i="10"/>
  <c r="Y8" i="10"/>
  <c r="X8" i="10"/>
  <c r="W8" i="10"/>
  <c r="R8" i="10"/>
  <c r="Q8" i="10"/>
  <c r="P8" i="10"/>
  <c r="J8" i="10"/>
  <c r="I8" i="10"/>
  <c r="H8" i="10"/>
  <c r="G8" i="10"/>
  <c r="F8" i="10"/>
  <c r="E8" i="10"/>
  <c r="AJ7" i="10"/>
  <c r="AI7" i="10"/>
  <c r="AH7" i="10"/>
  <c r="AB7" i="10"/>
  <c r="AA7" i="10"/>
  <c r="Z7" i="10"/>
  <c r="Y7" i="10"/>
  <c r="X7" i="10"/>
  <c r="W7" i="10"/>
  <c r="R7" i="10"/>
  <c r="Q7" i="10"/>
  <c r="P7" i="10"/>
  <c r="J7" i="10"/>
  <c r="I7" i="10"/>
  <c r="H7" i="10"/>
  <c r="G7" i="10"/>
  <c r="F7" i="10"/>
  <c r="E7" i="10"/>
  <c r="AJ6" i="10"/>
  <c r="AI6" i="10"/>
  <c r="AH6" i="10"/>
  <c r="AH10" i="10" s="1"/>
  <c r="AB6" i="10"/>
  <c r="AA6" i="10"/>
  <c r="Z6" i="10"/>
  <c r="Y6" i="10"/>
  <c r="X6" i="10"/>
  <c r="W6" i="10"/>
  <c r="R6" i="10"/>
  <c r="Q6" i="10"/>
  <c r="P6" i="10"/>
  <c r="P10" i="10" s="1"/>
  <c r="J6" i="10"/>
  <c r="I6" i="10"/>
  <c r="H6" i="10"/>
  <c r="G6" i="10"/>
  <c r="F6" i="10"/>
  <c r="AJ5" i="10"/>
  <c r="AI5" i="10"/>
  <c r="AI10" i="10" s="1"/>
  <c r="AH5" i="10"/>
  <c r="AB5" i="10"/>
  <c r="AA5" i="10"/>
  <c r="Z5" i="10"/>
  <c r="Y5" i="10"/>
  <c r="X5" i="10"/>
  <c r="R5" i="10"/>
  <c r="Q5" i="10"/>
  <c r="Q10" i="10" s="1"/>
  <c r="P5" i="10"/>
  <c r="J5" i="10"/>
  <c r="I5" i="10"/>
  <c r="H5" i="10"/>
  <c r="G5" i="10"/>
  <c r="F5" i="10"/>
  <c r="AL2" i="10"/>
  <c r="U2" i="10"/>
  <c r="T2" i="10"/>
  <c r="C2" i="10"/>
  <c r="I653" i="9"/>
  <c r="G653" i="9"/>
  <c r="F653" i="9"/>
  <c r="AB652" i="9"/>
  <c r="AA652" i="9"/>
  <c r="H652" i="9"/>
  <c r="G652" i="9"/>
  <c r="J651" i="9"/>
  <c r="H651" i="9"/>
  <c r="AB649" i="9"/>
  <c r="AA649" i="9"/>
  <c r="Z649" i="9"/>
  <c r="Y649" i="9"/>
  <c r="Y654" i="9" s="1"/>
  <c r="X649" i="9"/>
  <c r="X654" i="9" s="1"/>
  <c r="J649" i="9"/>
  <c r="I649" i="9"/>
  <c r="I654" i="9" s="1"/>
  <c r="H649" i="9"/>
  <c r="H654" i="9" s="1"/>
  <c r="G649" i="9"/>
  <c r="G654" i="9" s="1"/>
  <c r="F649" i="9"/>
  <c r="F654" i="9" s="1"/>
  <c r="AB648" i="9"/>
  <c r="AA648" i="9"/>
  <c r="Z648" i="9"/>
  <c r="Z653" i="9" s="1"/>
  <c r="Y648" i="9"/>
  <c r="Y653" i="9" s="1"/>
  <c r="X648" i="9"/>
  <c r="X653" i="9" s="1"/>
  <c r="J648" i="9"/>
  <c r="I648" i="9"/>
  <c r="H648" i="9"/>
  <c r="H653" i="9" s="1"/>
  <c r="G648" i="9"/>
  <c r="F648" i="9"/>
  <c r="AB647" i="9"/>
  <c r="AA647" i="9"/>
  <c r="Z647" i="9"/>
  <c r="Z652" i="9" s="1"/>
  <c r="Y647" i="9"/>
  <c r="Y652" i="9" s="1"/>
  <c r="X647" i="9"/>
  <c r="J647" i="9"/>
  <c r="J652" i="9" s="1"/>
  <c r="I647" i="9"/>
  <c r="H647" i="9"/>
  <c r="G647" i="9"/>
  <c r="F647" i="9"/>
  <c r="AB646" i="9"/>
  <c r="AA646" i="9"/>
  <c r="AA651" i="9" s="1"/>
  <c r="Z646" i="9"/>
  <c r="Z651" i="9" s="1"/>
  <c r="Y646" i="9"/>
  <c r="X646" i="9"/>
  <c r="J646" i="9"/>
  <c r="I646" i="9"/>
  <c r="I651" i="9" s="1"/>
  <c r="H646" i="9"/>
  <c r="G646" i="9"/>
  <c r="F646" i="9"/>
  <c r="AB644" i="9"/>
  <c r="AB654" i="9" s="1"/>
  <c r="AA644" i="9"/>
  <c r="AA654" i="9" s="1"/>
  <c r="Z644" i="9"/>
  <c r="Z654" i="9" s="1"/>
  <c r="Y644" i="9"/>
  <c r="X644" i="9"/>
  <c r="J644" i="9"/>
  <c r="J654" i="9" s="1"/>
  <c r="I644" i="9"/>
  <c r="H644" i="9"/>
  <c r="G644" i="9"/>
  <c r="F644" i="9"/>
  <c r="AB643" i="9"/>
  <c r="AA643" i="9"/>
  <c r="AA653" i="9" s="1"/>
  <c r="Z643" i="9"/>
  <c r="Y643" i="9"/>
  <c r="X643" i="9"/>
  <c r="J643" i="9"/>
  <c r="I643" i="9"/>
  <c r="H643" i="9"/>
  <c r="G643" i="9"/>
  <c r="F643" i="9"/>
  <c r="AB642" i="9"/>
  <c r="AA642" i="9"/>
  <c r="Z642" i="9"/>
  <c r="Y642" i="9"/>
  <c r="X642" i="9"/>
  <c r="X652" i="9" s="1"/>
  <c r="J642" i="9"/>
  <c r="I642" i="9"/>
  <c r="I652" i="9" s="1"/>
  <c r="H642" i="9"/>
  <c r="G642" i="9"/>
  <c r="F642" i="9"/>
  <c r="F652" i="9" s="1"/>
  <c r="AB641" i="9"/>
  <c r="AB651" i="9" s="1"/>
  <c r="AA641" i="9"/>
  <c r="Z641" i="9"/>
  <c r="Y641" i="9"/>
  <c r="Y651" i="9" s="1"/>
  <c r="X641" i="9"/>
  <c r="X651" i="9" s="1"/>
  <c r="J641" i="9"/>
  <c r="I641" i="9"/>
  <c r="H641" i="9"/>
  <c r="G641" i="9"/>
  <c r="F641" i="9"/>
  <c r="F651" i="9" s="1"/>
  <c r="AQ637" i="9"/>
  <c r="AP637" i="9"/>
  <c r="AO637" i="9"/>
  <c r="AN637" i="9"/>
  <c r="AM637" i="9"/>
  <c r="AQ636" i="9"/>
  <c r="AP636" i="9"/>
  <c r="AO636" i="9"/>
  <c r="AN636" i="9"/>
  <c r="AM636" i="9"/>
  <c r="AQ635" i="9"/>
  <c r="AP635" i="9"/>
  <c r="AO635" i="9"/>
  <c r="AN635" i="9"/>
  <c r="AM635" i="9"/>
  <c r="AQ634" i="9"/>
  <c r="AP634" i="9"/>
  <c r="AO634" i="9"/>
  <c r="AN634" i="9"/>
  <c r="AM634" i="9"/>
  <c r="AQ633" i="9"/>
  <c r="AP633" i="9"/>
  <c r="AO633" i="9"/>
  <c r="AN633" i="9"/>
  <c r="AM633" i="9"/>
  <c r="AQ632" i="9"/>
  <c r="AP632" i="9"/>
  <c r="AO632" i="9"/>
  <c r="AN632" i="9"/>
  <c r="AM632" i="9"/>
  <c r="AQ631" i="9"/>
  <c r="AP631" i="9"/>
  <c r="AO631" i="9"/>
  <c r="AN631" i="9"/>
  <c r="AM631" i="9"/>
  <c r="AQ630" i="9"/>
  <c r="AP630" i="9"/>
  <c r="AO630" i="9"/>
  <c r="AN630" i="9"/>
  <c r="AM630" i="9"/>
  <c r="AQ629" i="9"/>
  <c r="AP629" i="9"/>
  <c r="AO629" i="9"/>
  <c r="AN629" i="9"/>
  <c r="AM629" i="9"/>
  <c r="AQ628" i="9"/>
  <c r="AP628" i="9"/>
  <c r="AO628" i="9"/>
  <c r="AN628" i="9"/>
  <c r="AM628" i="9"/>
  <c r="AQ627" i="9"/>
  <c r="AP627" i="9"/>
  <c r="AO627" i="9"/>
  <c r="AN627" i="9"/>
  <c r="AM627" i="9"/>
  <c r="AQ626" i="9"/>
  <c r="AP626" i="9"/>
  <c r="AO626" i="9"/>
  <c r="AN626" i="9"/>
  <c r="AM626" i="9"/>
  <c r="AQ625" i="9"/>
  <c r="AP625" i="9"/>
  <c r="AO625" i="9"/>
  <c r="AN625" i="9"/>
  <c r="AM625" i="9"/>
  <c r="AQ624" i="9"/>
  <c r="AP624" i="9"/>
  <c r="AO624" i="9"/>
  <c r="AN624" i="9"/>
  <c r="AM624" i="9"/>
  <c r="AQ623" i="9"/>
  <c r="AP623" i="9"/>
  <c r="AO623" i="9"/>
  <c r="AN623" i="9"/>
  <c r="AM623" i="9"/>
  <c r="AQ622" i="9"/>
  <c r="AP622" i="9"/>
  <c r="AO622" i="9"/>
  <c r="AN622" i="9"/>
  <c r="AM622" i="9"/>
  <c r="AQ621" i="9"/>
  <c r="AP621" i="9"/>
  <c r="AO621" i="9"/>
  <c r="AN621" i="9"/>
  <c r="AM621" i="9"/>
  <c r="AQ620" i="9"/>
  <c r="AP620" i="9"/>
  <c r="AO620" i="9"/>
  <c r="AN620" i="9"/>
  <c r="AM620" i="9"/>
  <c r="AQ619" i="9"/>
  <c r="AP619" i="9"/>
  <c r="AO619" i="9"/>
  <c r="AN619" i="9"/>
  <c r="AM619" i="9"/>
  <c r="AQ618" i="9"/>
  <c r="AP618" i="9"/>
  <c r="AO618" i="9"/>
  <c r="AN618" i="9"/>
  <c r="AM618" i="9"/>
  <c r="AQ617" i="9"/>
  <c r="AP617" i="9"/>
  <c r="AO617" i="9"/>
  <c r="AN617" i="9"/>
  <c r="AM617" i="9"/>
  <c r="AQ616" i="9"/>
  <c r="AP616" i="9"/>
  <c r="AO616" i="9"/>
  <c r="AN616" i="9"/>
  <c r="AM616" i="9"/>
  <c r="AQ615" i="9"/>
  <c r="AP615" i="9"/>
  <c r="AO615" i="9"/>
  <c r="AN615" i="9"/>
  <c r="AM615" i="9"/>
  <c r="AQ614" i="9"/>
  <c r="AP614" i="9"/>
  <c r="AO614" i="9"/>
  <c r="AN614" i="9"/>
  <c r="AM614" i="9"/>
  <c r="AQ613" i="9"/>
  <c r="AP613" i="9"/>
  <c r="AO613" i="9"/>
  <c r="AN613" i="9"/>
  <c r="AM613" i="9"/>
  <c r="AQ612" i="9"/>
  <c r="AP612" i="9"/>
  <c r="AO612" i="9"/>
  <c r="AN612" i="9"/>
  <c r="AM612" i="9"/>
  <c r="AQ611" i="9"/>
  <c r="AP611" i="9"/>
  <c r="AO611" i="9"/>
  <c r="AN611" i="9"/>
  <c r="AM611" i="9"/>
  <c r="AQ610" i="9"/>
  <c r="AP610" i="9"/>
  <c r="AO610" i="9"/>
  <c r="AN610" i="9"/>
  <c r="AM610" i="9"/>
  <c r="AQ609" i="9"/>
  <c r="AP609" i="9"/>
  <c r="AO609" i="9"/>
  <c r="AN609" i="9"/>
  <c r="AM609" i="9"/>
  <c r="AQ608" i="9"/>
  <c r="AP608" i="9"/>
  <c r="AO608" i="9"/>
  <c r="AN608" i="9"/>
  <c r="AM608" i="9"/>
  <c r="AQ607" i="9"/>
  <c r="AP607" i="9"/>
  <c r="AO607" i="9"/>
  <c r="AN607" i="9"/>
  <c r="AM607" i="9"/>
  <c r="AQ606" i="9"/>
  <c r="AP606" i="9"/>
  <c r="AO606" i="9"/>
  <c r="AN606" i="9"/>
  <c r="AM606" i="9"/>
  <c r="AQ605" i="9"/>
  <c r="AP605" i="9"/>
  <c r="AO605" i="9"/>
  <c r="AN605" i="9"/>
  <c r="AM605" i="9"/>
  <c r="AQ604" i="9"/>
  <c r="AP604" i="9"/>
  <c r="AO604" i="9"/>
  <c r="AN604" i="9"/>
  <c r="AM604" i="9"/>
  <c r="AQ603" i="9"/>
  <c r="AP603" i="9"/>
  <c r="AO603" i="9"/>
  <c r="AN603" i="9"/>
  <c r="AM603" i="9"/>
  <c r="AQ602" i="9"/>
  <c r="AP602" i="9"/>
  <c r="AO602" i="9"/>
  <c r="AN602" i="9"/>
  <c r="AM602" i="9"/>
  <c r="AQ601" i="9"/>
  <c r="AP601" i="9"/>
  <c r="AO601" i="9"/>
  <c r="AN601" i="9"/>
  <c r="AM601" i="9"/>
  <c r="AQ600" i="9"/>
  <c r="AP600" i="9"/>
  <c r="AO600" i="9"/>
  <c r="AN600" i="9"/>
  <c r="AM600" i="9"/>
  <c r="AQ599" i="9"/>
  <c r="AP599" i="9"/>
  <c r="AO599" i="9"/>
  <c r="AN599" i="9"/>
  <c r="AM599" i="9"/>
  <c r="AQ598" i="9"/>
  <c r="AP598" i="9"/>
  <c r="AO598" i="9"/>
  <c r="AN598" i="9"/>
  <c r="AM598" i="9"/>
  <c r="AQ597" i="9"/>
  <c r="AP597" i="9"/>
  <c r="AO597" i="9"/>
  <c r="AN597" i="9"/>
  <c r="AM597" i="9"/>
  <c r="AQ596" i="9"/>
  <c r="AP596" i="9"/>
  <c r="AO596" i="9"/>
  <c r="AN596" i="9"/>
  <c r="AM596" i="9"/>
  <c r="AQ595" i="9"/>
  <c r="AP595" i="9"/>
  <c r="AO595" i="9"/>
  <c r="AN595" i="9"/>
  <c r="AM595" i="9"/>
  <c r="AQ594" i="9"/>
  <c r="AP594" i="9"/>
  <c r="AO594" i="9"/>
  <c r="AN594" i="9"/>
  <c r="AM594" i="9"/>
  <c r="AQ593" i="9"/>
  <c r="AP593" i="9"/>
  <c r="AO593" i="9"/>
  <c r="AN593" i="9"/>
  <c r="AM593" i="9"/>
  <c r="AQ592" i="9"/>
  <c r="AP592" i="9"/>
  <c r="AO592" i="9"/>
  <c r="AN592" i="9"/>
  <c r="AM592" i="9"/>
  <c r="AQ591" i="9"/>
  <c r="AP591" i="9"/>
  <c r="AO591" i="9"/>
  <c r="AN591" i="9"/>
  <c r="AM591" i="9"/>
  <c r="AQ590" i="9"/>
  <c r="AP590" i="9"/>
  <c r="AO590" i="9"/>
  <c r="AN590" i="9"/>
  <c r="AM590" i="9"/>
  <c r="AQ589" i="9"/>
  <c r="AP589" i="9"/>
  <c r="AO589" i="9"/>
  <c r="AN589" i="9"/>
  <c r="AM589" i="9"/>
  <c r="AQ588" i="9"/>
  <c r="AP588" i="9"/>
  <c r="AO588" i="9"/>
  <c r="AN588" i="9"/>
  <c r="AM588" i="9"/>
  <c r="AQ587" i="9"/>
  <c r="AP587" i="9"/>
  <c r="AO587" i="9"/>
  <c r="AN587" i="9"/>
  <c r="AM587" i="9"/>
  <c r="AQ586" i="9"/>
  <c r="AP586" i="9"/>
  <c r="AO586" i="9"/>
  <c r="AN586" i="9"/>
  <c r="AM586" i="9"/>
  <c r="AQ585" i="9"/>
  <c r="AP585" i="9"/>
  <c r="AO585" i="9"/>
  <c r="AN585" i="9"/>
  <c r="AM585" i="9"/>
  <c r="AQ584" i="9"/>
  <c r="AP584" i="9"/>
  <c r="AO584" i="9"/>
  <c r="AN584" i="9"/>
  <c r="AM584" i="9"/>
  <c r="AQ583" i="9"/>
  <c r="AP583" i="9"/>
  <c r="AO583" i="9"/>
  <c r="AN583" i="9"/>
  <c r="AM583" i="9"/>
  <c r="AQ582" i="9"/>
  <c r="AP582" i="9"/>
  <c r="AO582" i="9"/>
  <c r="AN582" i="9"/>
  <c r="AM582" i="9"/>
  <c r="AQ581" i="9"/>
  <c r="AP581" i="9"/>
  <c r="AO581" i="9"/>
  <c r="AN581" i="9"/>
  <c r="AM581" i="9"/>
  <c r="AQ580" i="9"/>
  <c r="AP580" i="9"/>
  <c r="AO580" i="9"/>
  <c r="AN580" i="9"/>
  <c r="AM580" i="9"/>
  <c r="AQ579" i="9"/>
  <c r="AP579" i="9"/>
  <c r="AO579" i="9"/>
  <c r="AN579" i="9"/>
  <c r="AM579" i="9"/>
  <c r="AQ578" i="9"/>
  <c r="AP578" i="9"/>
  <c r="AO578" i="9"/>
  <c r="AN578" i="9"/>
  <c r="AM578" i="9"/>
  <c r="AQ577" i="9"/>
  <c r="AP577" i="9"/>
  <c r="AO577" i="9"/>
  <c r="AN577" i="9"/>
  <c r="AM577" i="9"/>
  <c r="AQ576" i="9"/>
  <c r="AP576" i="9"/>
  <c r="AO576" i="9"/>
  <c r="AN576" i="9"/>
  <c r="AM576" i="9"/>
  <c r="AQ575" i="9"/>
  <c r="AP575" i="9"/>
  <c r="AO575" i="9"/>
  <c r="AN575" i="9"/>
  <c r="AM575" i="9"/>
  <c r="AQ574" i="9"/>
  <c r="AP574" i="9"/>
  <c r="AO574" i="9"/>
  <c r="AN574" i="9"/>
  <c r="AM574" i="9"/>
  <c r="AQ573" i="9"/>
  <c r="AP573" i="9"/>
  <c r="AO573" i="9"/>
  <c r="AN573" i="9"/>
  <c r="AM573" i="9"/>
  <c r="AQ572" i="9"/>
  <c r="AP572" i="9"/>
  <c r="AO572" i="9"/>
  <c r="AN572" i="9"/>
  <c r="AM572" i="9"/>
  <c r="AQ571" i="9"/>
  <c r="AP571" i="9"/>
  <c r="AO571" i="9"/>
  <c r="AN571" i="9"/>
  <c r="AM571" i="9"/>
  <c r="AQ570" i="9"/>
  <c r="AP570" i="9"/>
  <c r="AO570" i="9"/>
  <c r="AN570" i="9"/>
  <c r="AM570" i="9"/>
  <c r="AQ569" i="9"/>
  <c r="AP569" i="9"/>
  <c r="AO569" i="9"/>
  <c r="AN569" i="9"/>
  <c r="AM569" i="9"/>
  <c r="AQ568" i="9"/>
  <c r="AP568" i="9"/>
  <c r="AO568" i="9"/>
  <c r="AN568" i="9"/>
  <c r="AM568" i="9"/>
  <c r="AQ567" i="9"/>
  <c r="AP567" i="9"/>
  <c r="AO567" i="9"/>
  <c r="AN567" i="9"/>
  <c r="AM567" i="9"/>
  <c r="AQ566" i="9"/>
  <c r="AP566" i="9"/>
  <c r="AO566" i="9"/>
  <c r="AN566" i="9"/>
  <c r="AM566" i="9"/>
  <c r="AQ565" i="9"/>
  <c r="AP565" i="9"/>
  <c r="AO565" i="9"/>
  <c r="AN565" i="9"/>
  <c r="AM565" i="9"/>
  <c r="AQ564" i="9"/>
  <c r="AP564" i="9"/>
  <c r="AO564" i="9"/>
  <c r="AN564" i="9"/>
  <c r="AM564" i="9"/>
  <c r="AQ563" i="9"/>
  <c r="AP563" i="9"/>
  <c r="AO563" i="9"/>
  <c r="AN563" i="9"/>
  <c r="AM563" i="9"/>
  <c r="AQ562" i="9"/>
  <c r="AP562" i="9"/>
  <c r="AO562" i="9"/>
  <c r="AN562" i="9"/>
  <c r="AM562" i="9"/>
  <c r="AQ561" i="9"/>
  <c r="AP561" i="9"/>
  <c r="AO561" i="9"/>
  <c r="AN561" i="9"/>
  <c r="AM561" i="9"/>
  <c r="AQ560" i="9"/>
  <c r="AP560" i="9"/>
  <c r="AO560" i="9"/>
  <c r="AN560" i="9"/>
  <c r="AM560" i="9"/>
  <c r="AQ559" i="9"/>
  <c r="AP559" i="9"/>
  <c r="AO559" i="9"/>
  <c r="AN559" i="9"/>
  <c r="AM559" i="9"/>
  <c r="AQ558" i="9"/>
  <c r="AP558" i="9"/>
  <c r="AO558" i="9"/>
  <c r="AN558" i="9"/>
  <c r="AM558" i="9"/>
  <c r="AQ557" i="9"/>
  <c r="AP557" i="9"/>
  <c r="AO557" i="9"/>
  <c r="AN557" i="9"/>
  <c r="AM557" i="9"/>
  <c r="AQ556" i="9"/>
  <c r="AP556" i="9"/>
  <c r="AO556" i="9"/>
  <c r="AN556" i="9"/>
  <c r="AM556" i="9"/>
  <c r="AQ555" i="9"/>
  <c r="AP555" i="9"/>
  <c r="AO555" i="9"/>
  <c r="AN555" i="9"/>
  <c r="AM555" i="9"/>
  <c r="AQ554" i="9"/>
  <c r="AP554" i="9"/>
  <c r="AO554" i="9"/>
  <c r="AN554" i="9"/>
  <c r="AM554" i="9"/>
  <c r="AQ553" i="9"/>
  <c r="AP553" i="9"/>
  <c r="AO553" i="9"/>
  <c r="AN553" i="9"/>
  <c r="AM553" i="9"/>
  <c r="AQ552" i="9"/>
  <c r="AP552" i="9"/>
  <c r="AO552" i="9"/>
  <c r="AN552" i="9"/>
  <c r="AM552" i="9"/>
  <c r="AQ551" i="9"/>
  <c r="AP551" i="9"/>
  <c r="AO551" i="9"/>
  <c r="AN551" i="9"/>
  <c r="AM551" i="9"/>
  <c r="AQ550" i="9"/>
  <c r="AP550" i="9"/>
  <c r="AO550" i="9"/>
  <c r="AN550" i="9"/>
  <c r="AM550" i="9"/>
  <c r="AQ549" i="9"/>
  <c r="AP549" i="9"/>
  <c r="AO549" i="9"/>
  <c r="AN549" i="9"/>
  <c r="AM549" i="9"/>
  <c r="AQ548" i="9"/>
  <c r="AP548" i="9"/>
  <c r="AO548" i="9"/>
  <c r="AN548" i="9"/>
  <c r="AM548" i="9"/>
  <c r="AQ547" i="9"/>
  <c r="AP547" i="9"/>
  <c r="AO547" i="9"/>
  <c r="AN547" i="9"/>
  <c r="AM547" i="9"/>
  <c r="AQ546" i="9"/>
  <c r="AP546" i="9"/>
  <c r="AO546" i="9"/>
  <c r="AN546" i="9"/>
  <c r="AM546" i="9"/>
  <c r="AQ545" i="9"/>
  <c r="AP545" i="9"/>
  <c r="AO545" i="9"/>
  <c r="AN545" i="9"/>
  <c r="AM545" i="9"/>
  <c r="AQ544" i="9"/>
  <c r="AP544" i="9"/>
  <c r="AO544" i="9"/>
  <c r="AN544" i="9"/>
  <c r="AM544" i="9"/>
  <c r="AQ543" i="9"/>
  <c r="AP543" i="9"/>
  <c r="AO543" i="9"/>
  <c r="AN543" i="9"/>
  <c r="AM543" i="9"/>
  <c r="AQ542" i="9"/>
  <c r="AP542" i="9"/>
  <c r="AO542" i="9"/>
  <c r="AN542" i="9"/>
  <c r="AM542" i="9"/>
  <c r="AQ541" i="9"/>
  <c r="AP541" i="9"/>
  <c r="AO541" i="9"/>
  <c r="AN541" i="9"/>
  <c r="AM541" i="9"/>
  <c r="AQ540" i="9"/>
  <c r="AP540" i="9"/>
  <c r="AO540" i="9"/>
  <c r="AN540" i="9"/>
  <c r="AM540" i="9"/>
  <c r="AQ539" i="9"/>
  <c r="AP539" i="9"/>
  <c r="AO539" i="9"/>
  <c r="AN539" i="9"/>
  <c r="AM539" i="9"/>
  <c r="AQ538" i="9"/>
  <c r="AP538" i="9"/>
  <c r="AO538" i="9"/>
  <c r="AN538" i="9"/>
  <c r="AM538" i="9"/>
  <c r="AQ537" i="9"/>
  <c r="AP537" i="9"/>
  <c r="AO537" i="9"/>
  <c r="AN537" i="9"/>
  <c r="AM537" i="9"/>
  <c r="AQ536" i="9"/>
  <c r="AP536" i="9"/>
  <c r="AO536" i="9"/>
  <c r="AN536" i="9"/>
  <c r="AM536" i="9"/>
  <c r="AQ535" i="9"/>
  <c r="AP535" i="9"/>
  <c r="AO535" i="9"/>
  <c r="AN535" i="9"/>
  <c r="AM535" i="9"/>
  <c r="AQ534" i="9"/>
  <c r="AP534" i="9"/>
  <c r="AO534" i="9"/>
  <c r="AN534" i="9"/>
  <c r="AM534" i="9"/>
  <c r="AQ533" i="9"/>
  <c r="AP533" i="9"/>
  <c r="AO533" i="9"/>
  <c r="AN533" i="9"/>
  <c r="AM533" i="9"/>
  <c r="AQ532" i="9"/>
  <c r="AP532" i="9"/>
  <c r="AO532" i="9"/>
  <c r="AN532" i="9"/>
  <c r="AM532" i="9"/>
  <c r="AQ531" i="9"/>
  <c r="AP531" i="9"/>
  <c r="AO531" i="9"/>
  <c r="AN531" i="9"/>
  <c r="AM531" i="9"/>
  <c r="AQ530" i="9"/>
  <c r="AP530" i="9"/>
  <c r="AO530" i="9"/>
  <c r="AN530" i="9"/>
  <c r="AM530" i="9"/>
  <c r="AQ529" i="9"/>
  <c r="AP529" i="9"/>
  <c r="AO529" i="9"/>
  <c r="AN529" i="9"/>
  <c r="AM529" i="9"/>
  <c r="AQ528" i="9"/>
  <c r="AP528" i="9"/>
  <c r="AO528" i="9"/>
  <c r="AN528" i="9"/>
  <c r="AM528" i="9"/>
  <c r="AQ527" i="9"/>
  <c r="AP527" i="9"/>
  <c r="AO527" i="9"/>
  <c r="AN527" i="9"/>
  <c r="AM527" i="9"/>
  <c r="AQ526" i="9"/>
  <c r="AP526" i="9"/>
  <c r="AO526" i="9"/>
  <c r="AN526" i="9"/>
  <c r="AM526" i="9"/>
  <c r="AQ525" i="9"/>
  <c r="AP525" i="9"/>
  <c r="AO525" i="9"/>
  <c r="AN525" i="9"/>
  <c r="AM525" i="9"/>
  <c r="AQ524" i="9"/>
  <c r="AP524" i="9"/>
  <c r="AO524" i="9"/>
  <c r="AN524" i="9"/>
  <c r="AM524" i="9"/>
  <c r="AQ523" i="9"/>
  <c r="AP523" i="9"/>
  <c r="AO523" i="9"/>
  <c r="AN523" i="9"/>
  <c r="AM523" i="9"/>
  <c r="AQ522" i="9"/>
  <c r="AP522" i="9"/>
  <c r="AO522" i="9"/>
  <c r="AN522" i="9"/>
  <c r="AM522" i="9"/>
  <c r="AQ521" i="9"/>
  <c r="AP521" i="9"/>
  <c r="AO521" i="9"/>
  <c r="AN521" i="9"/>
  <c r="AM521" i="9"/>
  <c r="AQ520" i="9"/>
  <c r="AP520" i="9"/>
  <c r="AO520" i="9"/>
  <c r="AN520" i="9"/>
  <c r="AM520" i="9"/>
  <c r="AQ519" i="9"/>
  <c r="AP519" i="9"/>
  <c r="AO519" i="9"/>
  <c r="AN519" i="9"/>
  <c r="AM519" i="9"/>
  <c r="AQ518" i="9"/>
  <c r="AP518" i="9"/>
  <c r="AO518" i="9"/>
  <c r="AN518" i="9"/>
  <c r="AM518" i="9"/>
  <c r="AQ517" i="9"/>
  <c r="AP517" i="9"/>
  <c r="AO517" i="9"/>
  <c r="AN517" i="9"/>
  <c r="AM517" i="9"/>
  <c r="AQ516" i="9"/>
  <c r="AP516" i="9"/>
  <c r="AO516" i="9"/>
  <c r="AN516" i="9"/>
  <c r="AM516" i="9"/>
  <c r="AQ515" i="9"/>
  <c r="AP515" i="9"/>
  <c r="AO515" i="9"/>
  <c r="AN515" i="9"/>
  <c r="AM515" i="9"/>
  <c r="AQ514" i="9"/>
  <c r="AP514" i="9"/>
  <c r="AO514" i="9"/>
  <c r="AN514" i="9"/>
  <c r="AM514" i="9"/>
  <c r="AQ513" i="9"/>
  <c r="AP513" i="9"/>
  <c r="AO513" i="9"/>
  <c r="AN513" i="9"/>
  <c r="AM513" i="9"/>
  <c r="AQ512" i="9"/>
  <c r="AP512" i="9"/>
  <c r="AO512" i="9"/>
  <c r="AN512" i="9"/>
  <c r="AM512" i="9"/>
  <c r="AQ511" i="9"/>
  <c r="AP511" i="9"/>
  <c r="AO511" i="9"/>
  <c r="AN511" i="9"/>
  <c r="AM511" i="9"/>
  <c r="AQ510" i="9"/>
  <c r="AP510" i="9"/>
  <c r="AO510" i="9"/>
  <c r="AN510" i="9"/>
  <c r="AM510" i="9"/>
  <c r="AQ509" i="9"/>
  <c r="AP509" i="9"/>
  <c r="AO509" i="9"/>
  <c r="AN509" i="9"/>
  <c r="AM509" i="9"/>
  <c r="AQ508" i="9"/>
  <c r="AP508" i="9"/>
  <c r="AO508" i="9"/>
  <c r="AN508" i="9"/>
  <c r="AM508" i="9"/>
  <c r="AQ507" i="9"/>
  <c r="AP507" i="9"/>
  <c r="AO507" i="9"/>
  <c r="AN507" i="9"/>
  <c r="AM507" i="9"/>
  <c r="AQ506" i="9"/>
  <c r="AP506" i="9"/>
  <c r="AO506" i="9"/>
  <c r="AN506" i="9"/>
  <c r="AM506" i="9"/>
  <c r="AQ505" i="9"/>
  <c r="AP505" i="9"/>
  <c r="AO505" i="9"/>
  <c r="AN505" i="9"/>
  <c r="AM505" i="9"/>
  <c r="AQ504" i="9"/>
  <c r="AP504" i="9"/>
  <c r="AO504" i="9"/>
  <c r="AN504" i="9"/>
  <c r="AM504" i="9"/>
  <c r="AQ503" i="9"/>
  <c r="AP503" i="9"/>
  <c r="AO503" i="9"/>
  <c r="AN503" i="9"/>
  <c r="AM503" i="9"/>
  <c r="AQ502" i="9"/>
  <c r="AP502" i="9"/>
  <c r="AO502" i="9"/>
  <c r="AN502" i="9"/>
  <c r="AM502" i="9"/>
  <c r="AQ501" i="9"/>
  <c r="AP501" i="9"/>
  <c r="AO501" i="9"/>
  <c r="AN501" i="9"/>
  <c r="AM501" i="9"/>
  <c r="AQ500" i="9"/>
  <c r="AP500" i="9"/>
  <c r="AO500" i="9"/>
  <c r="AN500" i="9"/>
  <c r="AM500" i="9"/>
  <c r="AQ499" i="9"/>
  <c r="AP499" i="9"/>
  <c r="AO499" i="9"/>
  <c r="AN499" i="9"/>
  <c r="AM499" i="9"/>
  <c r="AQ498" i="9"/>
  <c r="AP498" i="9"/>
  <c r="AO498" i="9"/>
  <c r="AN498" i="9"/>
  <c r="AM498" i="9"/>
  <c r="AQ497" i="9"/>
  <c r="AP497" i="9"/>
  <c r="AO497" i="9"/>
  <c r="AN497" i="9"/>
  <c r="AM497" i="9"/>
  <c r="AQ496" i="9"/>
  <c r="AP496" i="9"/>
  <c r="AO496" i="9"/>
  <c r="AN496" i="9"/>
  <c r="AM496" i="9"/>
  <c r="AQ495" i="9"/>
  <c r="AP495" i="9"/>
  <c r="AO495" i="9"/>
  <c r="AN495" i="9"/>
  <c r="AM495" i="9"/>
  <c r="AQ494" i="9"/>
  <c r="AP494" i="9"/>
  <c r="AO494" i="9"/>
  <c r="AN494" i="9"/>
  <c r="AM494" i="9"/>
  <c r="AQ493" i="9"/>
  <c r="AP493" i="9"/>
  <c r="AO493" i="9"/>
  <c r="AN493" i="9"/>
  <c r="AM493" i="9"/>
  <c r="AQ492" i="9"/>
  <c r="AP492" i="9"/>
  <c r="AO492" i="9"/>
  <c r="AN492" i="9"/>
  <c r="AM492" i="9"/>
  <c r="AQ491" i="9"/>
  <c r="AP491" i="9"/>
  <c r="AO491" i="9"/>
  <c r="AN491" i="9"/>
  <c r="AM491" i="9"/>
  <c r="AQ490" i="9"/>
  <c r="AP490" i="9"/>
  <c r="AO490" i="9"/>
  <c r="AN490" i="9"/>
  <c r="AM490" i="9"/>
  <c r="AQ489" i="9"/>
  <c r="AP489" i="9"/>
  <c r="AO489" i="9"/>
  <c r="AN489" i="9"/>
  <c r="AM489" i="9"/>
  <c r="AQ488" i="9"/>
  <c r="AP488" i="9"/>
  <c r="AO488" i="9"/>
  <c r="AN488" i="9"/>
  <c r="AM488" i="9"/>
  <c r="AQ487" i="9"/>
  <c r="AP487" i="9"/>
  <c r="AO487" i="9"/>
  <c r="AN487" i="9"/>
  <c r="AM487" i="9"/>
  <c r="AQ486" i="9"/>
  <c r="AP486" i="9"/>
  <c r="AO486" i="9"/>
  <c r="AN486" i="9"/>
  <c r="AM486" i="9"/>
  <c r="AQ485" i="9"/>
  <c r="AP485" i="9"/>
  <c r="AO485" i="9"/>
  <c r="AN485" i="9"/>
  <c r="AM485" i="9"/>
  <c r="AQ484" i="9"/>
  <c r="AP484" i="9"/>
  <c r="AO484" i="9"/>
  <c r="AN484" i="9"/>
  <c r="AM484" i="9"/>
  <c r="AQ483" i="9"/>
  <c r="AP483" i="9"/>
  <c r="AO483" i="9"/>
  <c r="AN483" i="9"/>
  <c r="AM483" i="9"/>
  <c r="AQ482" i="9"/>
  <c r="AP482" i="9"/>
  <c r="AO482" i="9"/>
  <c r="AN482" i="9"/>
  <c r="AM482" i="9"/>
  <c r="AQ481" i="9"/>
  <c r="AP481" i="9"/>
  <c r="AO481" i="9"/>
  <c r="AN481" i="9"/>
  <c r="AM481" i="9"/>
  <c r="AQ480" i="9"/>
  <c r="AP480" i="9"/>
  <c r="AO480" i="9"/>
  <c r="AN480" i="9"/>
  <c r="AM480" i="9"/>
  <c r="AQ479" i="9"/>
  <c r="AP479" i="9"/>
  <c r="AO479" i="9"/>
  <c r="AN479" i="9"/>
  <c r="AM479" i="9"/>
  <c r="AQ478" i="9"/>
  <c r="AP478" i="9"/>
  <c r="AO478" i="9"/>
  <c r="AN478" i="9"/>
  <c r="AM478" i="9"/>
  <c r="AQ477" i="9"/>
  <c r="AP477" i="9"/>
  <c r="AO477" i="9"/>
  <c r="AN477" i="9"/>
  <c r="AM477" i="9"/>
  <c r="AQ476" i="9"/>
  <c r="AP476" i="9"/>
  <c r="AO476" i="9"/>
  <c r="AN476" i="9"/>
  <c r="AM476" i="9"/>
  <c r="AQ475" i="9"/>
  <c r="AP475" i="9"/>
  <c r="AO475" i="9"/>
  <c r="AN475" i="9"/>
  <c r="AM475" i="9"/>
  <c r="AQ474" i="9"/>
  <c r="AP474" i="9"/>
  <c r="AO474" i="9"/>
  <c r="AN474" i="9"/>
  <c r="AM474" i="9"/>
  <c r="AQ473" i="9"/>
  <c r="AP473" i="9"/>
  <c r="AO473" i="9"/>
  <c r="AN473" i="9"/>
  <c r="AM473" i="9"/>
  <c r="AQ472" i="9"/>
  <c r="AP472" i="9"/>
  <c r="AO472" i="9"/>
  <c r="AN472" i="9"/>
  <c r="AM472" i="9"/>
  <c r="AQ471" i="9"/>
  <c r="AP471" i="9"/>
  <c r="AO471" i="9"/>
  <c r="AN471" i="9"/>
  <c r="AM471" i="9"/>
  <c r="AQ470" i="9"/>
  <c r="AP470" i="9"/>
  <c r="AO470" i="9"/>
  <c r="AN470" i="9"/>
  <c r="AM470" i="9"/>
  <c r="AQ469" i="9"/>
  <c r="AP469" i="9"/>
  <c r="AO469" i="9"/>
  <c r="AN469" i="9"/>
  <c r="AM469" i="9"/>
  <c r="AQ468" i="9"/>
  <c r="AP468" i="9"/>
  <c r="AO468" i="9"/>
  <c r="AN468" i="9"/>
  <c r="AM468" i="9"/>
  <c r="AQ467" i="9"/>
  <c r="AP467" i="9"/>
  <c r="AO467" i="9"/>
  <c r="AN467" i="9"/>
  <c r="AM467" i="9"/>
  <c r="AQ466" i="9"/>
  <c r="AP466" i="9"/>
  <c r="AO466" i="9"/>
  <c r="AN466" i="9"/>
  <c r="AM466" i="9"/>
  <c r="AQ465" i="9"/>
  <c r="AP465" i="9"/>
  <c r="AO465" i="9"/>
  <c r="AN465" i="9"/>
  <c r="AM465" i="9"/>
  <c r="AQ464" i="9"/>
  <c r="AP464" i="9"/>
  <c r="AO464" i="9"/>
  <c r="AN464" i="9"/>
  <c r="AM464" i="9"/>
  <c r="AQ463" i="9"/>
  <c r="AP463" i="9"/>
  <c r="AO463" i="9"/>
  <c r="AN463" i="9"/>
  <c r="AM463" i="9"/>
  <c r="AQ462" i="9"/>
  <c r="AP462" i="9"/>
  <c r="AO462" i="9"/>
  <c r="AN462" i="9"/>
  <c r="AM462" i="9"/>
  <c r="AQ461" i="9"/>
  <c r="AP461" i="9"/>
  <c r="AO461" i="9"/>
  <c r="AN461" i="9"/>
  <c r="AM461" i="9"/>
  <c r="AQ460" i="9"/>
  <c r="AP460" i="9"/>
  <c r="AO460" i="9"/>
  <c r="AN460" i="9"/>
  <c r="AM460" i="9"/>
  <c r="AQ459" i="9"/>
  <c r="AP459" i="9"/>
  <c r="AO459" i="9"/>
  <c r="AN459" i="9"/>
  <c r="AM459" i="9"/>
  <c r="AQ458" i="9"/>
  <c r="AP458" i="9"/>
  <c r="AO458" i="9"/>
  <c r="AN458" i="9"/>
  <c r="AM458" i="9"/>
  <c r="AQ457" i="9"/>
  <c r="AP457" i="9"/>
  <c r="AO457" i="9"/>
  <c r="AN457" i="9"/>
  <c r="AM457" i="9"/>
  <c r="AQ456" i="9"/>
  <c r="AP456" i="9"/>
  <c r="AO456" i="9"/>
  <c r="AN456" i="9"/>
  <c r="AM456" i="9"/>
  <c r="AQ455" i="9"/>
  <c r="AP455" i="9"/>
  <c r="AO455" i="9"/>
  <c r="AN455" i="9"/>
  <c r="AM455" i="9"/>
  <c r="AQ454" i="9"/>
  <c r="AP454" i="9"/>
  <c r="AO454" i="9"/>
  <c r="AN454" i="9"/>
  <c r="AM454" i="9"/>
  <c r="AQ453" i="9"/>
  <c r="AP453" i="9"/>
  <c r="AO453" i="9"/>
  <c r="AN453" i="9"/>
  <c r="AM453" i="9"/>
  <c r="AQ452" i="9"/>
  <c r="AP452" i="9"/>
  <c r="AO452" i="9"/>
  <c r="AN452" i="9"/>
  <c r="AM452" i="9"/>
  <c r="AQ451" i="9"/>
  <c r="AP451" i="9"/>
  <c r="AO451" i="9"/>
  <c r="AN451" i="9"/>
  <c r="AM451" i="9"/>
  <c r="AQ450" i="9"/>
  <c r="AP450" i="9"/>
  <c r="AO450" i="9"/>
  <c r="AN450" i="9"/>
  <c r="AM450" i="9"/>
  <c r="AQ449" i="9"/>
  <c r="AP449" i="9"/>
  <c r="AO449" i="9"/>
  <c r="AN449" i="9"/>
  <c r="AM449" i="9"/>
  <c r="AQ448" i="9"/>
  <c r="AP448" i="9"/>
  <c r="AO448" i="9"/>
  <c r="AN448" i="9"/>
  <c r="AM448" i="9"/>
  <c r="AQ447" i="9"/>
  <c r="AP447" i="9"/>
  <c r="AO447" i="9"/>
  <c r="AN447" i="9"/>
  <c r="AM447" i="9"/>
  <c r="AQ446" i="9"/>
  <c r="AP446" i="9"/>
  <c r="AO446" i="9"/>
  <c r="AN446" i="9"/>
  <c r="AM446" i="9"/>
  <c r="AQ445" i="9"/>
  <c r="AP445" i="9"/>
  <c r="AO445" i="9"/>
  <c r="AN445" i="9"/>
  <c r="AM445" i="9"/>
  <c r="AQ444" i="9"/>
  <c r="AP444" i="9"/>
  <c r="AO444" i="9"/>
  <c r="AN444" i="9"/>
  <c r="AM444" i="9"/>
  <c r="AQ443" i="9"/>
  <c r="AP443" i="9"/>
  <c r="AO443" i="9"/>
  <c r="AN443" i="9"/>
  <c r="AM443" i="9"/>
  <c r="AQ442" i="9"/>
  <c r="AP442" i="9"/>
  <c r="AO442" i="9"/>
  <c r="AN442" i="9"/>
  <c r="AM442" i="9"/>
  <c r="AQ441" i="9"/>
  <c r="AP441" i="9"/>
  <c r="AO441" i="9"/>
  <c r="AN441" i="9"/>
  <c r="AM441" i="9"/>
  <c r="AQ440" i="9"/>
  <c r="AP440" i="9"/>
  <c r="AO440" i="9"/>
  <c r="AN440" i="9"/>
  <c r="AM440" i="9"/>
  <c r="AQ439" i="9"/>
  <c r="AP439" i="9"/>
  <c r="AO439" i="9"/>
  <c r="AN439" i="9"/>
  <c r="AM439" i="9"/>
  <c r="AQ438" i="9"/>
  <c r="AP438" i="9"/>
  <c r="AO438" i="9"/>
  <c r="AN438" i="9"/>
  <c r="AM438" i="9"/>
  <c r="AQ437" i="9"/>
  <c r="AP437" i="9"/>
  <c r="AO437" i="9"/>
  <c r="AN437" i="9"/>
  <c r="AM437" i="9"/>
  <c r="AQ436" i="9"/>
  <c r="AP436" i="9"/>
  <c r="AO436" i="9"/>
  <c r="AN436" i="9"/>
  <c r="AM436" i="9"/>
  <c r="AQ435" i="9"/>
  <c r="AP435" i="9"/>
  <c r="AO435" i="9"/>
  <c r="AN435" i="9"/>
  <c r="AM435" i="9"/>
  <c r="AQ434" i="9"/>
  <c r="AP434" i="9"/>
  <c r="AO434" i="9"/>
  <c r="AN434" i="9"/>
  <c r="AM434" i="9"/>
  <c r="AQ433" i="9"/>
  <c r="AP433" i="9"/>
  <c r="AO433" i="9"/>
  <c r="AN433" i="9"/>
  <c r="AM433" i="9"/>
  <c r="AQ432" i="9"/>
  <c r="AP432" i="9"/>
  <c r="AO432" i="9"/>
  <c r="AN432" i="9"/>
  <c r="AM432" i="9"/>
  <c r="AQ431" i="9"/>
  <c r="AP431" i="9"/>
  <c r="AO431" i="9"/>
  <c r="AN431" i="9"/>
  <c r="AM431" i="9"/>
  <c r="AQ430" i="9"/>
  <c r="AP430" i="9"/>
  <c r="AO430" i="9"/>
  <c r="AN430" i="9"/>
  <c r="AM430" i="9"/>
  <c r="AQ429" i="9"/>
  <c r="AP429" i="9"/>
  <c r="AO429" i="9"/>
  <c r="AN429" i="9"/>
  <c r="AM429" i="9"/>
  <c r="AQ428" i="9"/>
  <c r="AP428" i="9"/>
  <c r="AO428" i="9"/>
  <c r="AN428" i="9"/>
  <c r="AM428" i="9"/>
  <c r="AQ427" i="9"/>
  <c r="AP427" i="9"/>
  <c r="AO427" i="9"/>
  <c r="AN427" i="9"/>
  <c r="AM427" i="9"/>
  <c r="AQ426" i="9"/>
  <c r="AP426" i="9"/>
  <c r="AO426" i="9"/>
  <c r="AN426" i="9"/>
  <c r="AM426" i="9"/>
  <c r="AQ425" i="9"/>
  <c r="AP425" i="9"/>
  <c r="AO425" i="9"/>
  <c r="AN425" i="9"/>
  <c r="AM425" i="9"/>
  <c r="AQ424" i="9"/>
  <c r="AP424" i="9"/>
  <c r="AO424" i="9"/>
  <c r="AN424" i="9"/>
  <c r="AM424" i="9"/>
  <c r="AQ423" i="9"/>
  <c r="AP423" i="9"/>
  <c r="AO423" i="9"/>
  <c r="AN423" i="9"/>
  <c r="AM423" i="9"/>
  <c r="AQ422" i="9"/>
  <c r="AP422" i="9"/>
  <c r="AO422" i="9"/>
  <c r="AN422" i="9"/>
  <c r="AM422" i="9"/>
  <c r="AQ421" i="9"/>
  <c r="AP421" i="9"/>
  <c r="AO421" i="9"/>
  <c r="AN421" i="9"/>
  <c r="AM421" i="9"/>
  <c r="AQ420" i="9"/>
  <c r="AP420" i="9"/>
  <c r="AO420" i="9"/>
  <c r="AN420" i="9"/>
  <c r="AM420" i="9"/>
  <c r="AQ419" i="9"/>
  <c r="AP419" i="9"/>
  <c r="AO419" i="9"/>
  <c r="AN419" i="9"/>
  <c r="AM419" i="9"/>
  <c r="AQ418" i="9"/>
  <c r="AP418" i="9"/>
  <c r="AO418" i="9"/>
  <c r="AN418" i="9"/>
  <c r="AM418" i="9"/>
  <c r="AQ417" i="9"/>
  <c r="AP417" i="9"/>
  <c r="AO417" i="9"/>
  <c r="AN417" i="9"/>
  <c r="AM417" i="9"/>
  <c r="AQ416" i="9"/>
  <c r="AP416" i="9"/>
  <c r="AO416" i="9"/>
  <c r="AN416" i="9"/>
  <c r="AM416" i="9"/>
  <c r="AQ415" i="9"/>
  <c r="AP415" i="9"/>
  <c r="AO415" i="9"/>
  <c r="AN415" i="9"/>
  <c r="AM415" i="9"/>
  <c r="AQ414" i="9"/>
  <c r="AP414" i="9"/>
  <c r="AO414" i="9"/>
  <c r="AN414" i="9"/>
  <c r="AM414" i="9"/>
  <c r="AQ413" i="9"/>
  <c r="AP413" i="9"/>
  <c r="AO413" i="9"/>
  <c r="AN413" i="9"/>
  <c r="AM413" i="9"/>
  <c r="AQ412" i="9"/>
  <c r="AP412" i="9"/>
  <c r="AO412" i="9"/>
  <c r="AN412" i="9"/>
  <c r="AM412" i="9"/>
  <c r="AQ411" i="9"/>
  <c r="AP411" i="9"/>
  <c r="AO411" i="9"/>
  <c r="AN411" i="9"/>
  <c r="AM411" i="9"/>
  <c r="AQ410" i="9"/>
  <c r="AP410" i="9"/>
  <c r="AO410" i="9"/>
  <c r="AN410" i="9"/>
  <c r="AM410" i="9"/>
  <c r="AQ409" i="9"/>
  <c r="AP409" i="9"/>
  <c r="AO409" i="9"/>
  <c r="AN409" i="9"/>
  <c r="AM409" i="9"/>
  <c r="AQ408" i="9"/>
  <c r="AP408" i="9"/>
  <c r="AO408" i="9"/>
  <c r="AN408" i="9"/>
  <c r="AM408" i="9"/>
  <c r="AQ407" i="9"/>
  <c r="AP407" i="9"/>
  <c r="AO407" i="9"/>
  <c r="AN407" i="9"/>
  <c r="AM407" i="9"/>
  <c r="AQ406" i="9"/>
  <c r="AP406" i="9"/>
  <c r="AO406" i="9"/>
  <c r="AN406" i="9"/>
  <c r="AM406" i="9"/>
  <c r="AQ405" i="9"/>
  <c r="AP405" i="9"/>
  <c r="AO405" i="9"/>
  <c r="AN405" i="9"/>
  <c r="AM405" i="9"/>
  <c r="AQ404" i="9"/>
  <c r="AP404" i="9"/>
  <c r="AO404" i="9"/>
  <c r="AN404" i="9"/>
  <c r="AM404" i="9"/>
  <c r="AQ403" i="9"/>
  <c r="AP403" i="9"/>
  <c r="AO403" i="9"/>
  <c r="AN403" i="9"/>
  <c r="AM403" i="9"/>
  <c r="AQ402" i="9"/>
  <c r="AP402" i="9"/>
  <c r="AO402" i="9"/>
  <c r="AN402" i="9"/>
  <c r="AM402" i="9"/>
  <c r="AQ401" i="9"/>
  <c r="AP401" i="9"/>
  <c r="AO401" i="9"/>
  <c r="AN401" i="9"/>
  <c r="AM401" i="9"/>
  <c r="AQ400" i="9"/>
  <c r="AP400" i="9"/>
  <c r="AO400" i="9"/>
  <c r="AN400" i="9"/>
  <c r="AM400" i="9"/>
  <c r="AQ399" i="9"/>
  <c r="AP399" i="9"/>
  <c r="AO399" i="9"/>
  <c r="AN399" i="9"/>
  <c r="AM399" i="9"/>
  <c r="AQ398" i="9"/>
  <c r="AP398" i="9"/>
  <c r="AO398" i="9"/>
  <c r="AN398" i="9"/>
  <c r="AM398" i="9"/>
  <c r="AQ397" i="9"/>
  <c r="AP397" i="9"/>
  <c r="AO397" i="9"/>
  <c r="AN397" i="9"/>
  <c r="AM397" i="9"/>
  <c r="AQ396" i="9"/>
  <c r="AP396" i="9"/>
  <c r="AO396" i="9"/>
  <c r="AN396" i="9"/>
  <c r="AM396" i="9"/>
  <c r="AQ395" i="9"/>
  <c r="AP395" i="9"/>
  <c r="AO395" i="9"/>
  <c r="AN395" i="9"/>
  <c r="AM395" i="9"/>
  <c r="AQ394" i="9"/>
  <c r="AP394" i="9"/>
  <c r="AO394" i="9"/>
  <c r="AN394" i="9"/>
  <c r="AM394" i="9"/>
  <c r="AQ393" i="9"/>
  <c r="AP393" i="9"/>
  <c r="AO393" i="9"/>
  <c r="AN393" i="9"/>
  <c r="AM393" i="9"/>
  <c r="AQ392" i="9"/>
  <c r="AP392" i="9"/>
  <c r="AO392" i="9"/>
  <c r="AN392" i="9"/>
  <c r="AM392" i="9"/>
  <c r="AQ391" i="9"/>
  <c r="AP391" i="9"/>
  <c r="AO391" i="9"/>
  <c r="AN391" i="9"/>
  <c r="AM391" i="9"/>
  <c r="AQ390" i="9"/>
  <c r="AP390" i="9"/>
  <c r="AO390" i="9"/>
  <c r="AN390" i="9"/>
  <c r="AM390" i="9"/>
  <c r="AQ389" i="9"/>
  <c r="AP389" i="9"/>
  <c r="AO389" i="9"/>
  <c r="AN389" i="9"/>
  <c r="AM389" i="9"/>
  <c r="AQ388" i="9"/>
  <c r="AP388" i="9"/>
  <c r="AO388" i="9"/>
  <c r="AN388" i="9"/>
  <c r="AM388" i="9"/>
  <c r="AQ387" i="9"/>
  <c r="AP387" i="9"/>
  <c r="AO387" i="9"/>
  <c r="AN387" i="9"/>
  <c r="AM387" i="9"/>
  <c r="AQ386" i="9"/>
  <c r="AP386" i="9"/>
  <c r="AO386" i="9"/>
  <c r="AN386" i="9"/>
  <c r="AM386" i="9"/>
  <c r="AQ385" i="9"/>
  <c r="AP385" i="9"/>
  <c r="AO385" i="9"/>
  <c r="AN385" i="9"/>
  <c r="AM385" i="9"/>
  <c r="AQ384" i="9"/>
  <c r="AP384" i="9"/>
  <c r="AO384" i="9"/>
  <c r="AN384" i="9"/>
  <c r="AM384" i="9"/>
  <c r="AQ383" i="9"/>
  <c r="AP383" i="9"/>
  <c r="AO383" i="9"/>
  <c r="AN383" i="9"/>
  <c r="AM383" i="9"/>
  <c r="AQ382" i="9"/>
  <c r="AP382" i="9"/>
  <c r="AO382" i="9"/>
  <c r="AN382" i="9"/>
  <c r="AM382" i="9"/>
  <c r="AQ381" i="9"/>
  <c r="AP381" i="9"/>
  <c r="AO381" i="9"/>
  <c r="AN381" i="9"/>
  <c r="AM381" i="9"/>
  <c r="AQ380" i="9"/>
  <c r="AP380" i="9"/>
  <c r="AO380" i="9"/>
  <c r="AN380" i="9"/>
  <c r="AM380" i="9"/>
  <c r="AQ379" i="9"/>
  <c r="AP379" i="9"/>
  <c r="AO379" i="9"/>
  <c r="AN379" i="9"/>
  <c r="AM379" i="9"/>
  <c r="AQ378" i="9"/>
  <c r="AP378" i="9"/>
  <c r="AO378" i="9"/>
  <c r="AN378" i="9"/>
  <c r="AM378" i="9"/>
  <c r="AQ377" i="9"/>
  <c r="AP377" i="9"/>
  <c r="AO377" i="9"/>
  <c r="AN377" i="9"/>
  <c r="AM377" i="9"/>
  <c r="AQ376" i="9"/>
  <c r="AP376" i="9"/>
  <c r="AO376" i="9"/>
  <c r="AN376" i="9"/>
  <c r="AM376" i="9"/>
  <c r="AQ375" i="9"/>
  <c r="AP375" i="9"/>
  <c r="AO375" i="9"/>
  <c r="AN375" i="9"/>
  <c r="AM375" i="9"/>
  <c r="AQ374" i="9"/>
  <c r="AP374" i="9"/>
  <c r="AO374" i="9"/>
  <c r="AN374" i="9"/>
  <c r="AM374" i="9"/>
  <c r="AQ373" i="9"/>
  <c r="AP373" i="9"/>
  <c r="AO373" i="9"/>
  <c r="AN373" i="9"/>
  <c r="AM373" i="9"/>
  <c r="AQ372" i="9"/>
  <c r="AP372" i="9"/>
  <c r="AO372" i="9"/>
  <c r="AN372" i="9"/>
  <c r="AM372" i="9"/>
  <c r="AQ371" i="9"/>
  <c r="AP371" i="9"/>
  <c r="AO371" i="9"/>
  <c r="AN371" i="9"/>
  <c r="AM371" i="9"/>
  <c r="AQ370" i="9"/>
  <c r="AP370" i="9"/>
  <c r="AO370" i="9"/>
  <c r="AN370" i="9"/>
  <c r="AM370" i="9"/>
  <c r="AQ369" i="9"/>
  <c r="AP369" i="9"/>
  <c r="AO369" i="9"/>
  <c r="AN369" i="9"/>
  <c r="AM369" i="9"/>
  <c r="AQ368" i="9"/>
  <c r="AP368" i="9"/>
  <c r="AO368" i="9"/>
  <c r="AN368" i="9"/>
  <c r="AM368" i="9"/>
  <c r="AQ367" i="9"/>
  <c r="AP367" i="9"/>
  <c r="AO367" i="9"/>
  <c r="AN367" i="9"/>
  <c r="AM367" i="9"/>
  <c r="AQ366" i="9"/>
  <c r="AP366" i="9"/>
  <c r="AO366" i="9"/>
  <c r="AN366" i="9"/>
  <c r="AM366" i="9"/>
  <c r="AQ365" i="9"/>
  <c r="AP365" i="9"/>
  <c r="AO365" i="9"/>
  <c r="AN365" i="9"/>
  <c r="AM365" i="9"/>
  <c r="AQ364" i="9"/>
  <c r="AP364" i="9"/>
  <c r="AO364" i="9"/>
  <c r="AN364" i="9"/>
  <c r="AM364" i="9"/>
  <c r="AQ363" i="9"/>
  <c r="AP363" i="9"/>
  <c r="AO363" i="9"/>
  <c r="AN363" i="9"/>
  <c r="AM363" i="9"/>
  <c r="AQ362" i="9"/>
  <c r="AP362" i="9"/>
  <c r="AO362" i="9"/>
  <c r="AN362" i="9"/>
  <c r="AM362" i="9"/>
  <c r="AQ361" i="9"/>
  <c r="AP361" i="9"/>
  <c r="AO361" i="9"/>
  <c r="AN361" i="9"/>
  <c r="AM361" i="9"/>
  <c r="AQ360" i="9"/>
  <c r="AP360" i="9"/>
  <c r="AO360" i="9"/>
  <c r="AN360" i="9"/>
  <c r="AM360" i="9"/>
  <c r="AQ359" i="9"/>
  <c r="AP359" i="9"/>
  <c r="AO359" i="9"/>
  <c r="AN359" i="9"/>
  <c r="AM359" i="9"/>
  <c r="AQ358" i="9"/>
  <c r="AP358" i="9"/>
  <c r="AO358" i="9"/>
  <c r="AN358" i="9"/>
  <c r="AM358" i="9"/>
  <c r="AQ357" i="9"/>
  <c r="AP357" i="9"/>
  <c r="AO357" i="9"/>
  <c r="AN357" i="9"/>
  <c r="AM357" i="9"/>
  <c r="AQ356" i="9"/>
  <c r="AP356" i="9"/>
  <c r="AO356" i="9"/>
  <c r="AN356" i="9"/>
  <c r="AM356" i="9"/>
  <c r="AQ355" i="9"/>
  <c r="AP355" i="9"/>
  <c r="AO355" i="9"/>
  <c r="AN355" i="9"/>
  <c r="AM355" i="9"/>
  <c r="AQ354" i="9"/>
  <c r="AP354" i="9"/>
  <c r="AO354" i="9"/>
  <c r="AN354" i="9"/>
  <c r="AM354" i="9"/>
  <c r="AQ353" i="9"/>
  <c r="AP353" i="9"/>
  <c r="AO353" i="9"/>
  <c r="AN353" i="9"/>
  <c r="AM353" i="9"/>
  <c r="AQ352" i="9"/>
  <c r="AP352" i="9"/>
  <c r="AO352" i="9"/>
  <c r="AN352" i="9"/>
  <c r="AM352" i="9"/>
  <c r="AQ351" i="9"/>
  <c r="AP351" i="9"/>
  <c r="AO351" i="9"/>
  <c r="AN351" i="9"/>
  <c r="AM351" i="9"/>
  <c r="AQ350" i="9"/>
  <c r="AP350" i="9"/>
  <c r="AO350" i="9"/>
  <c r="AN350" i="9"/>
  <c r="AM350" i="9"/>
  <c r="AQ349" i="9"/>
  <c r="AP349" i="9"/>
  <c r="AO349" i="9"/>
  <c r="AN349" i="9"/>
  <c r="AM349" i="9"/>
  <c r="AQ348" i="9"/>
  <c r="AP348" i="9"/>
  <c r="AO348" i="9"/>
  <c r="AN348" i="9"/>
  <c r="AM348" i="9"/>
  <c r="AQ347" i="9"/>
  <c r="AP347" i="9"/>
  <c r="AO347" i="9"/>
  <c r="AN347" i="9"/>
  <c r="AM347" i="9"/>
  <c r="AQ346" i="9"/>
  <c r="AP346" i="9"/>
  <c r="AO346" i="9"/>
  <c r="AN346" i="9"/>
  <c r="AM346" i="9"/>
  <c r="AQ345" i="9"/>
  <c r="AP345" i="9"/>
  <c r="AO345" i="9"/>
  <c r="AN345" i="9"/>
  <c r="AM345" i="9"/>
  <c r="AQ344" i="9"/>
  <c r="AP344" i="9"/>
  <c r="AO344" i="9"/>
  <c r="AN344" i="9"/>
  <c r="AM344" i="9"/>
  <c r="AQ343" i="9"/>
  <c r="AP343" i="9"/>
  <c r="AO343" i="9"/>
  <c r="AN343" i="9"/>
  <c r="AM343" i="9"/>
  <c r="AQ342" i="9"/>
  <c r="AP342" i="9"/>
  <c r="AO342" i="9"/>
  <c r="AN342" i="9"/>
  <c r="AM342" i="9"/>
  <c r="AQ341" i="9"/>
  <c r="AP341" i="9"/>
  <c r="AO341" i="9"/>
  <c r="AN341" i="9"/>
  <c r="AM341" i="9"/>
  <c r="AQ340" i="9"/>
  <c r="AP340" i="9"/>
  <c r="AO340" i="9"/>
  <c r="AN340" i="9"/>
  <c r="AM340" i="9"/>
  <c r="AQ339" i="9"/>
  <c r="AP339" i="9"/>
  <c r="AO339" i="9"/>
  <c r="AN339" i="9"/>
  <c r="AM339" i="9"/>
  <c r="AQ338" i="9"/>
  <c r="AP338" i="9"/>
  <c r="AO338" i="9"/>
  <c r="AN338" i="9"/>
  <c r="AM338" i="9"/>
  <c r="AQ337" i="9"/>
  <c r="AP337" i="9"/>
  <c r="AO337" i="9"/>
  <c r="AN337" i="9"/>
  <c r="AM337" i="9"/>
  <c r="AQ336" i="9"/>
  <c r="AP336" i="9"/>
  <c r="AO336" i="9"/>
  <c r="AN336" i="9"/>
  <c r="AM336" i="9"/>
  <c r="AQ335" i="9"/>
  <c r="AP335" i="9"/>
  <c r="AO335" i="9"/>
  <c r="AN335" i="9"/>
  <c r="AM335" i="9"/>
  <c r="AQ334" i="9"/>
  <c r="AP334" i="9"/>
  <c r="AO334" i="9"/>
  <c r="AN334" i="9"/>
  <c r="AM334" i="9"/>
  <c r="AQ333" i="9"/>
  <c r="AP333" i="9"/>
  <c r="AO333" i="9"/>
  <c r="AN333" i="9"/>
  <c r="AM333" i="9"/>
  <c r="AQ332" i="9"/>
  <c r="AP332" i="9"/>
  <c r="AO332" i="9"/>
  <c r="AN332" i="9"/>
  <c r="AM332" i="9"/>
  <c r="AQ331" i="9"/>
  <c r="AP331" i="9"/>
  <c r="AO331" i="9"/>
  <c r="AN331" i="9"/>
  <c r="AM331" i="9"/>
  <c r="AQ330" i="9"/>
  <c r="AP330" i="9"/>
  <c r="AO330" i="9"/>
  <c r="AN330" i="9"/>
  <c r="AM330" i="9"/>
  <c r="AQ329" i="9"/>
  <c r="AP329" i="9"/>
  <c r="AO329" i="9"/>
  <c r="AN329" i="9"/>
  <c r="AM329" i="9"/>
  <c r="AQ328" i="9"/>
  <c r="AP328" i="9"/>
  <c r="AO328" i="9"/>
  <c r="AN328" i="9"/>
  <c r="AM328" i="9"/>
  <c r="AQ327" i="9"/>
  <c r="AP327" i="9"/>
  <c r="AO327" i="9"/>
  <c r="AN327" i="9"/>
  <c r="AM327" i="9"/>
  <c r="AQ326" i="9"/>
  <c r="AP326" i="9"/>
  <c r="AO326" i="9"/>
  <c r="AN326" i="9"/>
  <c r="AM326" i="9"/>
  <c r="AQ325" i="9"/>
  <c r="AP325" i="9"/>
  <c r="AO325" i="9"/>
  <c r="AN325" i="9"/>
  <c r="AM325" i="9"/>
  <c r="AQ324" i="9"/>
  <c r="AP324" i="9"/>
  <c r="AO324" i="9"/>
  <c r="AN324" i="9"/>
  <c r="AM324" i="9"/>
  <c r="AQ323" i="9"/>
  <c r="AP323" i="9"/>
  <c r="AO323" i="9"/>
  <c r="AN323" i="9"/>
  <c r="AM323" i="9"/>
  <c r="AQ322" i="9"/>
  <c r="AP322" i="9"/>
  <c r="AO322" i="9"/>
  <c r="AN322" i="9"/>
  <c r="AM322" i="9"/>
  <c r="AQ321" i="9"/>
  <c r="AP321" i="9"/>
  <c r="AO321" i="9"/>
  <c r="AN321" i="9"/>
  <c r="AM321" i="9"/>
  <c r="AQ320" i="9"/>
  <c r="AP320" i="9"/>
  <c r="AO320" i="9"/>
  <c r="AN320" i="9"/>
  <c r="AM320" i="9"/>
  <c r="AQ319" i="9"/>
  <c r="AP319" i="9"/>
  <c r="AO319" i="9"/>
  <c r="AN319" i="9"/>
  <c r="AM319" i="9"/>
  <c r="AQ318" i="9"/>
  <c r="AP318" i="9"/>
  <c r="AO318" i="9"/>
  <c r="AN318" i="9"/>
  <c r="AM318" i="9"/>
  <c r="AQ317" i="9"/>
  <c r="AP317" i="9"/>
  <c r="AO317" i="9"/>
  <c r="AN317" i="9"/>
  <c r="AM317" i="9"/>
  <c r="AQ316" i="9"/>
  <c r="AP316" i="9"/>
  <c r="AO316" i="9"/>
  <c r="AN316" i="9"/>
  <c r="AM316" i="9"/>
  <c r="AQ315" i="9"/>
  <c r="AP315" i="9"/>
  <c r="AO315" i="9"/>
  <c r="AN315" i="9"/>
  <c r="AM315" i="9"/>
  <c r="AQ314" i="9"/>
  <c r="AP314" i="9"/>
  <c r="AO314" i="9"/>
  <c r="AN314" i="9"/>
  <c r="AM314" i="9"/>
  <c r="AQ313" i="9"/>
  <c r="AP313" i="9"/>
  <c r="AO313" i="9"/>
  <c r="AN313" i="9"/>
  <c r="AM313" i="9"/>
  <c r="AQ312" i="9"/>
  <c r="AP312" i="9"/>
  <c r="AO312" i="9"/>
  <c r="AN312" i="9"/>
  <c r="AM312" i="9"/>
  <c r="AQ311" i="9"/>
  <c r="AP311" i="9"/>
  <c r="AO311" i="9"/>
  <c r="AN311" i="9"/>
  <c r="AM311" i="9"/>
  <c r="AQ310" i="9"/>
  <c r="AP310" i="9"/>
  <c r="AO310" i="9"/>
  <c r="AN310" i="9"/>
  <c r="AM310" i="9"/>
  <c r="AQ309" i="9"/>
  <c r="AP309" i="9"/>
  <c r="AO309" i="9"/>
  <c r="AN309" i="9"/>
  <c r="AM309" i="9"/>
  <c r="AQ308" i="9"/>
  <c r="AP308" i="9"/>
  <c r="AO308" i="9"/>
  <c r="AN308" i="9"/>
  <c r="AM308" i="9"/>
  <c r="AQ307" i="9"/>
  <c r="AP307" i="9"/>
  <c r="AO307" i="9"/>
  <c r="AN307" i="9"/>
  <c r="AM307" i="9"/>
  <c r="AQ306" i="9"/>
  <c r="AP306" i="9"/>
  <c r="AO306" i="9"/>
  <c r="AN306" i="9"/>
  <c r="AM306" i="9"/>
  <c r="AQ305" i="9"/>
  <c r="AP305" i="9"/>
  <c r="AO305" i="9"/>
  <c r="AN305" i="9"/>
  <c r="AM305" i="9"/>
  <c r="AQ304" i="9"/>
  <c r="AP304" i="9"/>
  <c r="AO304" i="9"/>
  <c r="AN304" i="9"/>
  <c r="AM304" i="9"/>
  <c r="AQ303" i="9"/>
  <c r="AP303" i="9"/>
  <c r="AO303" i="9"/>
  <c r="AN303" i="9"/>
  <c r="AM303" i="9"/>
  <c r="AQ302" i="9"/>
  <c r="AP302" i="9"/>
  <c r="AO302" i="9"/>
  <c r="AN302" i="9"/>
  <c r="AM302" i="9"/>
  <c r="AQ301" i="9"/>
  <c r="AP301" i="9"/>
  <c r="AO301" i="9"/>
  <c r="AN301" i="9"/>
  <c r="AM301" i="9"/>
  <c r="AQ300" i="9"/>
  <c r="AP300" i="9"/>
  <c r="AO300" i="9"/>
  <c r="AN300" i="9"/>
  <c r="AM300" i="9"/>
  <c r="AQ299" i="9"/>
  <c r="AP299" i="9"/>
  <c r="AO299" i="9"/>
  <c r="AN299" i="9"/>
  <c r="AM299" i="9"/>
  <c r="AQ298" i="9"/>
  <c r="AP298" i="9"/>
  <c r="AO298" i="9"/>
  <c r="AN298" i="9"/>
  <c r="AM298" i="9"/>
  <c r="AQ297" i="9"/>
  <c r="AP297" i="9"/>
  <c r="AO297" i="9"/>
  <c r="AN297" i="9"/>
  <c r="AM297" i="9"/>
  <c r="AQ296" i="9"/>
  <c r="AP296" i="9"/>
  <c r="AO296" i="9"/>
  <c r="AN296" i="9"/>
  <c r="AM296" i="9"/>
  <c r="AQ295" i="9"/>
  <c r="AP295" i="9"/>
  <c r="AO295" i="9"/>
  <c r="AN295" i="9"/>
  <c r="AM295" i="9"/>
  <c r="AQ294" i="9"/>
  <c r="AP294" i="9"/>
  <c r="AO294" i="9"/>
  <c r="AN294" i="9"/>
  <c r="AM294" i="9"/>
  <c r="AQ293" i="9"/>
  <c r="AP293" i="9"/>
  <c r="AO293" i="9"/>
  <c r="AN293" i="9"/>
  <c r="AM293" i="9"/>
  <c r="AQ292" i="9"/>
  <c r="AP292" i="9"/>
  <c r="AO292" i="9"/>
  <c r="AN292" i="9"/>
  <c r="AM292" i="9"/>
  <c r="AQ291" i="9"/>
  <c r="AP291" i="9"/>
  <c r="AO291" i="9"/>
  <c r="AN291" i="9"/>
  <c r="AM291" i="9"/>
  <c r="AQ290" i="9"/>
  <c r="AP290" i="9"/>
  <c r="AO290" i="9"/>
  <c r="AN290" i="9"/>
  <c r="AM290" i="9"/>
  <c r="AQ289" i="9"/>
  <c r="AP289" i="9"/>
  <c r="AO289" i="9"/>
  <c r="AN289" i="9"/>
  <c r="AM289" i="9"/>
  <c r="AQ288" i="9"/>
  <c r="AP288" i="9"/>
  <c r="AO288" i="9"/>
  <c r="AN288" i="9"/>
  <c r="AM288" i="9"/>
  <c r="AQ287" i="9"/>
  <c r="AP287" i="9"/>
  <c r="AO287" i="9"/>
  <c r="AN287" i="9"/>
  <c r="AM287" i="9"/>
  <c r="AQ286" i="9"/>
  <c r="AP286" i="9"/>
  <c r="AO286" i="9"/>
  <c r="AN286" i="9"/>
  <c r="AM286" i="9"/>
  <c r="AQ285" i="9"/>
  <c r="AP285" i="9"/>
  <c r="AO285" i="9"/>
  <c r="AN285" i="9"/>
  <c r="AM285" i="9"/>
  <c r="AQ284" i="9"/>
  <c r="AP284" i="9"/>
  <c r="AO284" i="9"/>
  <c r="AN284" i="9"/>
  <c r="AM284" i="9"/>
  <c r="AQ283" i="9"/>
  <c r="AP283" i="9"/>
  <c r="AO283" i="9"/>
  <c r="AN283" i="9"/>
  <c r="AM283" i="9"/>
  <c r="AQ282" i="9"/>
  <c r="AP282" i="9"/>
  <c r="AO282" i="9"/>
  <c r="AN282" i="9"/>
  <c r="AM282" i="9"/>
  <c r="AQ281" i="9"/>
  <c r="AP281" i="9"/>
  <c r="AO281" i="9"/>
  <c r="AN281" i="9"/>
  <c r="AM281" i="9"/>
  <c r="AQ280" i="9"/>
  <c r="AP280" i="9"/>
  <c r="AO280" i="9"/>
  <c r="AN280" i="9"/>
  <c r="AM280" i="9"/>
  <c r="AQ279" i="9"/>
  <c r="AP279" i="9"/>
  <c r="AO279" i="9"/>
  <c r="AN279" i="9"/>
  <c r="AM279" i="9"/>
  <c r="AQ278" i="9"/>
  <c r="AP278" i="9"/>
  <c r="AO278" i="9"/>
  <c r="AN278" i="9"/>
  <c r="AM278" i="9"/>
  <c r="AQ277" i="9"/>
  <c r="AP277" i="9"/>
  <c r="AO277" i="9"/>
  <c r="AN277" i="9"/>
  <c r="AM277" i="9"/>
  <c r="AQ276" i="9"/>
  <c r="AP276" i="9"/>
  <c r="AO276" i="9"/>
  <c r="AN276" i="9"/>
  <c r="AM276" i="9"/>
  <c r="AQ275" i="9"/>
  <c r="AP275" i="9"/>
  <c r="AO275" i="9"/>
  <c r="AN275" i="9"/>
  <c r="AM275" i="9"/>
  <c r="AQ274" i="9"/>
  <c r="AP274" i="9"/>
  <c r="AO274" i="9"/>
  <c r="AN274" i="9"/>
  <c r="AM274" i="9"/>
  <c r="AQ273" i="9"/>
  <c r="AP273" i="9"/>
  <c r="AO273" i="9"/>
  <c r="AN273" i="9"/>
  <c r="AM273" i="9"/>
  <c r="AQ272" i="9"/>
  <c r="AP272" i="9"/>
  <c r="AO272" i="9"/>
  <c r="AN272" i="9"/>
  <c r="AM272" i="9"/>
  <c r="AQ271" i="9"/>
  <c r="AP271" i="9"/>
  <c r="AO271" i="9"/>
  <c r="AN271" i="9"/>
  <c r="AM271" i="9"/>
  <c r="AQ270" i="9"/>
  <c r="AP270" i="9"/>
  <c r="AO270" i="9"/>
  <c r="AN270" i="9"/>
  <c r="AM270" i="9"/>
  <c r="AQ269" i="9"/>
  <c r="AP269" i="9"/>
  <c r="AO269" i="9"/>
  <c r="AN269" i="9"/>
  <c r="AM269" i="9"/>
  <c r="AQ268" i="9"/>
  <c r="AP268" i="9"/>
  <c r="AO268" i="9"/>
  <c r="AN268" i="9"/>
  <c r="AM268" i="9"/>
  <c r="AQ267" i="9"/>
  <c r="AP267" i="9"/>
  <c r="AO267" i="9"/>
  <c r="AN267" i="9"/>
  <c r="AM267" i="9"/>
  <c r="AQ266" i="9"/>
  <c r="AP266" i="9"/>
  <c r="AO266" i="9"/>
  <c r="AN266" i="9"/>
  <c r="AM266" i="9"/>
  <c r="AQ265" i="9"/>
  <c r="AP265" i="9"/>
  <c r="AO265" i="9"/>
  <c r="AN265" i="9"/>
  <c r="AM265" i="9"/>
  <c r="AQ264" i="9"/>
  <c r="AP264" i="9"/>
  <c r="AO264" i="9"/>
  <c r="AN264" i="9"/>
  <c r="AM264" i="9"/>
  <c r="AQ263" i="9"/>
  <c r="AP263" i="9"/>
  <c r="AO263" i="9"/>
  <c r="AN263" i="9"/>
  <c r="AM263" i="9"/>
  <c r="AQ262" i="9"/>
  <c r="AP262" i="9"/>
  <c r="AO262" i="9"/>
  <c r="AN262" i="9"/>
  <c r="AM262" i="9"/>
  <c r="AQ261" i="9"/>
  <c r="AP261" i="9"/>
  <c r="AO261" i="9"/>
  <c r="AN261" i="9"/>
  <c r="AM261" i="9"/>
  <c r="AQ260" i="9"/>
  <c r="AP260" i="9"/>
  <c r="AO260" i="9"/>
  <c r="AN260" i="9"/>
  <c r="AM260" i="9"/>
  <c r="AQ259" i="9"/>
  <c r="AP259" i="9"/>
  <c r="AO259" i="9"/>
  <c r="AN259" i="9"/>
  <c r="AM259" i="9"/>
  <c r="AQ258" i="9"/>
  <c r="AP258" i="9"/>
  <c r="AO258" i="9"/>
  <c r="AN258" i="9"/>
  <c r="AM258" i="9"/>
  <c r="AQ257" i="9"/>
  <c r="AP257" i="9"/>
  <c r="AO257" i="9"/>
  <c r="AN257" i="9"/>
  <c r="AM257" i="9"/>
  <c r="AQ256" i="9"/>
  <c r="AP256" i="9"/>
  <c r="AO256" i="9"/>
  <c r="AN256" i="9"/>
  <c r="AM256" i="9"/>
  <c r="AQ255" i="9"/>
  <c r="AP255" i="9"/>
  <c r="AO255" i="9"/>
  <c r="AN255" i="9"/>
  <c r="AM255" i="9"/>
  <c r="AQ254" i="9"/>
  <c r="AP254" i="9"/>
  <c r="AO254" i="9"/>
  <c r="AN254" i="9"/>
  <c r="AM254" i="9"/>
  <c r="AQ253" i="9"/>
  <c r="AP253" i="9"/>
  <c r="AO253" i="9"/>
  <c r="AN253" i="9"/>
  <c r="AM253" i="9"/>
  <c r="AQ252" i="9"/>
  <c r="AP252" i="9"/>
  <c r="AO252" i="9"/>
  <c r="AN252" i="9"/>
  <c r="AM252" i="9"/>
  <c r="AQ251" i="9"/>
  <c r="AP251" i="9"/>
  <c r="AO251" i="9"/>
  <c r="AN251" i="9"/>
  <c r="AM251" i="9"/>
  <c r="AQ250" i="9"/>
  <c r="AP250" i="9"/>
  <c r="AO250" i="9"/>
  <c r="AN250" i="9"/>
  <c r="AM250" i="9"/>
  <c r="AQ249" i="9"/>
  <c r="AP249" i="9"/>
  <c r="AO249" i="9"/>
  <c r="AN249" i="9"/>
  <c r="AM249" i="9"/>
  <c r="AQ248" i="9"/>
  <c r="AP248" i="9"/>
  <c r="AO248" i="9"/>
  <c r="AN248" i="9"/>
  <c r="AM248" i="9"/>
  <c r="AQ247" i="9"/>
  <c r="AP247" i="9"/>
  <c r="AO247" i="9"/>
  <c r="AN247" i="9"/>
  <c r="AM247" i="9"/>
  <c r="AQ246" i="9"/>
  <c r="AP246" i="9"/>
  <c r="AO246" i="9"/>
  <c r="AN246" i="9"/>
  <c r="AM246" i="9"/>
  <c r="AQ245" i="9"/>
  <c r="AP245" i="9"/>
  <c r="AO245" i="9"/>
  <c r="AN245" i="9"/>
  <c r="AM245" i="9"/>
  <c r="AQ244" i="9"/>
  <c r="AP244" i="9"/>
  <c r="AO244" i="9"/>
  <c r="AN244" i="9"/>
  <c r="AM244" i="9"/>
  <c r="AQ243" i="9"/>
  <c r="AP243" i="9"/>
  <c r="AO243" i="9"/>
  <c r="AN243" i="9"/>
  <c r="AM243" i="9"/>
  <c r="AQ242" i="9"/>
  <c r="AP242" i="9"/>
  <c r="AO242" i="9"/>
  <c r="AN242" i="9"/>
  <c r="AM242" i="9"/>
  <c r="AQ241" i="9"/>
  <c r="AP241" i="9"/>
  <c r="AO241" i="9"/>
  <c r="AN241" i="9"/>
  <c r="AM241" i="9"/>
  <c r="AQ240" i="9"/>
  <c r="AP240" i="9"/>
  <c r="AO240" i="9"/>
  <c r="AN240" i="9"/>
  <c r="AM240" i="9"/>
  <c r="AQ239" i="9"/>
  <c r="AP239" i="9"/>
  <c r="AO239" i="9"/>
  <c r="AN239" i="9"/>
  <c r="AM239" i="9"/>
  <c r="AQ238" i="9"/>
  <c r="AP238" i="9"/>
  <c r="AO238" i="9"/>
  <c r="AN238" i="9"/>
  <c r="AM238" i="9"/>
  <c r="AQ237" i="9"/>
  <c r="AP237" i="9"/>
  <c r="AO237" i="9"/>
  <c r="AN237" i="9"/>
  <c r="AM237" i="9"/>
  <c r="AQ236" i="9"/>
  <c r="AP236" i="9"/>
  <c r="AO236" i="9"/>
  <c r="AN236" i="9"/>
  <c r="AM236" i="9"/>
  <c r="AQ235" i="9"/>
  <c r="AP235" i="9"/>
  <c r="AO235" i="9"/>
  <c r="AN235" i="9"/>
  <c r="AM235" i="9"/>
  <c r="AQ234" i="9"/>
  <c r="AP234" i="9"/>
  <c r="AO234" i="9"/>
  <c r="AN234" i="9"/>
  <c r="AM234" i="9"/>
  <c r="AQ233" i="9"/>
  <c r="AP233" i="9"/>
  <c r="AO233" i="9"/>
  <c r="AN233" i="9"/>
  <c r="AM233" i="9"/>
  <c r="AQ232" i="9"/>
  <c r="AP232" i="9"/>
  <c r="AO232" i="9"/>
  <c r="AN232" i="9"/>
  <c r="AM232" i="9"/>
  <c r="AQ231" i="9"/>
  <c r="AP231" i="9"/>
  <c r="AO231" i="9"/>
  <c r="AN231" i="9"/>
  <c r="AM231" i="9"/>
  <c r="AQ230" i="9"/>
  <c r="AP230" i="9"/>
  <c r="AO230" i="9"/>
  <c r="AN230" i="9"/>
  <c r="AM230" i="9"/>
  <c r="AQ229" i="9"/>
  <c r="AP229" i="9"/>
  <c r="AO229" i="9"/>
  <c r="AN229" i="9"/>
  <c r="AM229" i="9"/>
  <c r="AQ228" i="9"/>
  <c r="AP228" i="9"/>
  <c r="AO228" i="9"/>
  <c r="AN228" i="9"/>
  <c r="AM228" i="9"/>
  <c r="AQ227" i="9"/>
  <c r="AP227" i="9"/>
  <c r="AO227" i="9"/>
  <c r="AN227" i="9"/>
  <c r="AM227" i="9"/>
  <c r="AQ226" i="9"/>
  <c r="AP226" i="9"/>
  <c r="AO226" i="9"/>
  <c r="AN226" i="9"/>
  <c r="AM226" i="9"/>
  <c r="AQ225" i="9"/>
  <c r="AP225" i="9"/>
  <c r="AO225" i="9"/>
  <c r="AN225" i="9"/>
  <c r="AM225" i="9"/>
  <c r="AQ224" i="9"/>
  <c r="AP224" i="9"/>
  <c r="AO224" i="9"/>
  <c r="AN224" i="9"/>
  <c r="AM224" i="9"/>
  <c r="AQ223" i="9"/>
  <c r="AP223" i="9"/>
  <c r="AO223" i="9"/>
  <c r="AN223" i="9"/>
  <c r="AM223" i="9"/>
  <c r="AQ222" i="9"/>
  <c r="AP222" i="9"/>
  <c r="AO222" i="9"/>
  <c r="AN222" i="9"/>
  <c r="AM222" i="9"/>
  <c r="AQ221" i="9"/>
  <c r="AP221" i="9"/>
  <c r="AO221" i="9"/>
  <c r="AN221" i="9"/>
  <c r="AM221" i="9"/>
  <c r="AQ220" i="9"/>
  <c r="AP220" i="9"/>
  <c r="AO220" i="9"/>
  <c r="AN220" i="9"/>
  <c r="AM220" i="9"/>
  <c r="AQ219" i="9"/>
  <c r="AP219" i="9"/>
  <c r="AO219" i="9"/>
  <c r="AN219" i="9"/>
  <c r="AM219" i="9"/>
  <c r="AQ218" i="9"/>
  <c r="AP218" i="9"/>
  <c r="AO218" i="9"/>
  <c r="AN218" i="9"/>
  <c r="AM218" i="9"/>
  <c r="AQ217" i="9"/>
  <c r="AP217" i="9"/>
  <c r="AO217" i="9"/>
  <c r="AN217" i="9"/>
  <c r="AM217" i="9"/>
  <c r="AQ216" i="9"/>
  <c r="AP216" i="9"/>
  <c r="AO216" i="9"/>
  <c r="AN216" i="9"/>
  <c r="AM216" i="9"/>
  <c r="AQ215" i="9"/>
  <c r="AP215" i="9"/>
  <c r="AO215" i="9"/>
  <c r="AN215" i="9"/>
  <c r="AM215" i="9"/>
  <c r="AQ214" i="9"/>
  <c r="AP214" i="9"/>
  <c r="AO214" i="9"/>
  <c r="AN214" i="9"/>
  <c r="AM214" i="9"/>
  <c r="AQ213" i="9"/>
  <c r="AP213" i="9"/>
  <c r="AO213" i="9"/>
  <c r="AN213" i="9"/>
  <c r="AM213" i="9"/>
  <c r="AQ212" i="9"/>
  <c r="AP212" i="9"/>
  <c r="AO212" i="9"/>
  <c r="AN212" i="9"/>
  <c r="AM212" i="9"/>
  <c r="AQ211" i="9"/>
  <c r="AP211" i="9"/>
  <c r="AO211" i="9"/>
  <c r="AN211" i="9"/>
  <c r="AM211" i="9"/>
  <c r="AQ210" i="9"/>
  <c r="AP210" i="9"/>
  <c r="AO210" i="9"/>
  <c r="AN210" i="9"/>
  <c r="AM210" i="9"/>
  <c r="AQ209" i="9"/>
  <c r="AP209" i="9"/>
  <c r="AO209" i="9"/>
  <c r="AN209" i="9"/>
  <c r="AM209" i="9"/>
  <c r="AQ208" i="9"/>
  <c r="AP208" i="9"/>
  <c r="AO208" i="9"/>
  <c r="AN208" i="9"/>
  <c r="AM208" i="9"/>
  <c r="AQ207" i="9"/>
  <c r="AP207" i="9"/>
  <c r="AO207" i="9"/>
  <c r="AN207" i="9"/>
  <c r="AM207" i="9"/>
  <c r="AQ206" i="9"/>
  <c r="AP206" i="9"/>
  <c r="AO206" i="9"/>
  <c r="AN206" i="9"/>
  <c r="AM206" i="9"/>
  <c r="AQ205" i="9"/>
  <c r="AP205" i="9"/>
  <c r="AO205" i="9"/>
  <c r="AN205" i="9"/>
  <c r="AM205" i="9"/>
  <c r="AQ204" i="9"/>
  <c r="AP204" i="9"/>
  <c r="AO204" i="9"/>
  <c r="AN204" i="9"/>
  <c r="AM204" i="9"/>
  <c r="AQ203" i="9"/>
  <c r="AP203" i="9"/>
  <c r="AO203" i="9"/>
  <c r="AN203" i="9"/>
  <c r="AM203" i="9"/>
  <c r="AQ202" i="9"/>
  <c r="AP202" i="9"/>
  <c r="AO202" i="9"/>
  <c r="AN202" i="9"/>
  <c r="AM202" i="9"/>
  <c r="AQ201" i="9"/>
  <c r="AP201" i="9"/>
  <c r="AO201" i="9"/>
  <c r="AN201" i="9"/>
  <c r="AM201" i="9"/>
  <c r="AQ200" i="9"/>
  <c r="AP200" i="9"/>
  <c r="AO200" i="9"/>
  <c r="AN200" i="9"/>
  <c r="AM200" i="9"/>
  <c r="AQ199" i="9"/>
  <c r="AP199" i="9"/>
  <c r="AO199" i="9"/>
  <c r="AN199" i="9"/>
  <c r="AM199" i="9"/>
  <c r="AQ198" i="9"/>
  <c r="AP198" i="9"/>
  <c r="AO198" i="9"/>
  <c r="AN198" i="9"/>
  <c r="AM198" i="9"/>
  <c r="AQ197" i="9"/>
  <c r="AP197" i="9"/>
  <c r="AO197" i="9"/>
  <c r="AN197" i="9"/>
  <c r="AM197" i="9"/>
  <c r="AQ196" i="9"/>
  <c r="AP196" i="9"/>
  <c r="AO196" i="9"/>
  <c r="AN196" i="9"/>
  <c r="AM196" i="9"/>
  <c r="AQ195" i="9"/>
  <c r="AP195" i="9"/>
  <c r="AO195" i="9"/>
  <c r="AN195" i="9"/>
  <c r="AM195" i="9"/>
  <c r="AQ194" i="9"/>
  <c r="AP194" i="9"/>
  <c r="AO194" i="9"/>
  <c r="AN194" i="9"/>
  <c r="AM194" i="9"/>
  <c r="AQ193" i="9"/>
  <c r="AP193" i="9"/>
  <c r="AO193" i="9"/>
  <c r="AN193" i="9"/>
  <c r="AM193" i="9"/>
  <c r="AQ192" i="9"/>
  <c r="AP192" i="9"/>
  <c r="AO192" i="9"/>
  <c r="AN192" i="9"/>
  <c r="AM192" i="9"/>
  <c r="AQ191" i="9"/>
  <c r="AP191" i="9"/>
  <c r="AO191" i="9"/>
  <c r="AN191" i="9"/>
  <c r="AM191" i="9"/>
  <c r="AQ190" i="9"/>
  <c r="AP190" i="9"/>
  <c r="AO190" i="9"/>
  <c r="AN190" i="9"/>
  <c r="AM190" i="9"/>
  <c r="AQ189" i="9"/>
  <c r="AP189" i="9"/>
  <c r="AO189" i="9"/>
  <c r="AN189" i="9"/>
  <c r="AM189" i="9"/>
  <c r="AQ188" i="9"/>
  <c r="AP188" i="9"/>
  <c r="AO188" i="9"/>
  <c r="AN188" i="9"/>
  <c r="AM188" i="9"/>
  <c r="AQ187" i="9"/>
  <c r="AP187" i="9"/>
  <c r="AO187" i="9"/>
  <c r="AN187" i="9"/>
  <c r="AM187" i="9"/>
  <c r="AQ186" i="9"/>
  <c r="AP186" i="9"/>
  <c r="AO186" i="9"/>
  <c r="AN186" i="9"/>
  <c r="AM186" i="9"/>
  <c r="AQ185" i="9"/>
  <c r="AP185" i="9"/>
  <c r="AO185" i="9"/>
  <c r="AN185" i="9"/>
  <c r="AM185" i="9"/>
  <c r="AQ184" i="9"/>
  <c r="AP184" i="9"/>
  <c r="AO184" i="9"/>
  <c r="AN184" i="9"/>
  <c r="AM184" i="9"/>
  <c r="AQ183" i="9"/>
  <c r="AP183" i="9"/>
  <c r="AO183" i="9"/>
  <c r="AN183" i="9"/>
  <c r="AM183" i="9"/>
  <c r="AQ182" i="9"/>
  <c r="AP182" i="9"/>
  <c r="AO182" i="9"/>
  <c r="AN182" i="9"/>
  <c r="AM182" i="9"/>
  <c r="AQ181" i="9"/>
  <c r="AP181" i="9"/>
  <c r="AO181" i="9"/>
  <c r="AN181" i="9"/>
  <c r="AM181" i="9"/>
  <c r="AQ180" i="9"/>
  <c r="AP180" i="9"/>
  <c r="AO180" i="9"/>
  <c r="AN180" i="9"/>
  <c r="AM180" i="9"/>
  <c r="AQ179" i="9"/>
  <c r="AP179" i="9"/>
  <c r="AO179" i="9"/>
  <c r="AN179" i="9"/>
  <c r="AM179" i="9"/>
  <c r="AQ178" i="9"/>
  <c r="AP178" i="9"/>
  <c r="AO178" i="9"/>
  <c r="AN178" i="9"/>
  <c r="AM178" i="9"/>
  <c r="AQ177" i="9"/>
  <c r="AP177" i="9"/>
  <c r="AO177" i="9"/>
  <c r="AN177" i="9"/>
  <c r="AM177" i="9"/>
  <c r="AQ176" i="9"/>
  <c r="AP176" i="9"/>
  <c r="AO176" i="9"/>
  <c r="AN176" i="9"/>
  <c r="AM176" i="9"/>
  <c r="AQ175" i="9"/>
  <c r="AP175" i="9"/>
  <c r="AO175" i="9"/>
  <c r="AN175" i="9"/>
  <c r="AM175" i="9"/>
  <c r="AQ174" i="9"/>
  <c r="AP174" i="9"/>
  <c r="AO174" i="9"/>
  <c r="AN174" i="9"/>
  <c r="AM174" i="9"/>
  <c r="AQ173" i="9"/>
  <c r="AP173" i="9"/>
  <c r="AO173" i="9"/>
  <c r="AN173" i="9"/>
  <c r="AM173" i="9"/>
  <c r="AQ172" i="9"/>
  <c r="AP172" i="9"/>
  <c r="AO172" i="9"/>
  <c r="AN172" i="9"/>
  <c r="AM172" i="9"/>
  <c r="AQ171" i="9"/>
  <c r="AP171" i="9"/>
  <c r="AO171" i="9"/>
  <c r="AN171" i="9"/>
  <c r="AM171" i="9"/>
  <c r="AQ170" i="9"/>
  <c r="AP170" i="9"/>
  <c r="AO170" i="9"/>
  <c r="AN170" i="9"/>
  <c r="AM170" i="9"/>
  <c r="AQ169" i="9"/>
  <c r="AP169" i="9"/>
  <c r="AO169" i="9"/>
  <c r="AN169" i="9"/>
  <c r="AM169" i="9"/>
  <c r="AQ168" i="9"/>
  <c r="AP168" i="9"/>
  <c r="AO168" i="9"/>
  <c r="AN168" i="9"/>
  <c r="AM168" i="9"/>
  <c r="AQ167" i="9"/>
  <c r="AP167" i="9"/>
  <c r="AO167" i="9"/>
  <c r="AN167" i="9"/>
  <c r="AM167" i="9"/>
  <c r="AQ166" i="9"/>
  <c r="AP166" i="9"/>
  <c r="AO166" i="9"/>
  <c r="AN166" i="9"/>
  <c r="AM166" i="9"/>
  <c r="AQ165" i="9"/>
  <c r="AP165" i="9"/>
  <c r="AO165" i="9"/>
  <c r="AN165" i="9"/>
  <c r="AM165" i="9"/>
  <c r="AQ164" i="9"/>
  <c r="AP164" i="9"/>
  <c r="AO164" i="9"/>
  <c r="AN164" i="9"/>
  <c r="AM164" i="9"/>
  <c r="AQ163" i="9"/>
  <c r="AP163" i="9"/>
  <c r="AO163" i="9"/>
  <c r="AN163" i="9"/>
  <c r="AM163" i="9"/>
  <c r="AQ162" i="9"/>
  <c r="AP162" i="9"/>
  <c r="AO162" i="9"/>
  <c r="AN162" i="9"/>
  <c r="AM162" i="9"/>
  <c r="AQ161" i="9"/>
  <c r="AP161" i="9"/>
  <c r="AO161" i="9"/>
  <c r="AN161" i="9"/>
  <c r="AM161" i="9"/>
  <c r="AQ160" i="9"/>
  <c r="AP160" i="9"/>
  <c r="AO160" i="9"/>
  <c r="AN160" i="9"/>
  <c r="AM160" i="9"/>
  <c r="AQ159" i="9"/>
  <c r="AP159" i="9"/>
  <c r="AO159" i="9"/>
  <c r="AN159" i="9"/>
  <c r="AM159" i="9"/>
  <c r="AQ158" i="9"/>
  <c r="AP158" i="9"/>
  <c r="AO158" i="9"/>
  <c r="AN158" i="9"/>
  <c r="AM158" i="9"/>
  <c r="AQ157" i="9"/>
  <c r="AP157" i="9"/>
  <c r="AO157" i="9"/>
  <c r="AN157" i="9"/>
  <c r="AM157" i="9"/>
  <c r="AQ156" i="9"/>
  <c r="AP156" i="9"/>
  <c r="AO156" i="9"/>
  <c r="AN156" i="9"/>
  <c r="AM156" i="9"/>
  <c r="AQ155" i="9"/>
  <c r="AP155" i="9"/>
  <c r="AO155" i="9"/>
  <c r="AN155" i="9"/>
  <c r="AM155" i="9"/>
  <c r="AQ154" i="9"/>
  <c r="AP154" i="9"/>
  <c r="AO154" i="9"/>
  <c r="AN154" i="9"/>
  <c r="AM154" i="9"/>
  <c r="AQ153" i="9"/>
  <c r="AP153" i="9"/>
  <c r="AO153" i="9"/>
  <c r="AN153" i="9"/>
  <c r="AM153" i="9"/>
  <c r="AQ152" i="9"/>
  <c r="AP152" i="9"/>
  <c r="AO152" i="9"/>
  <c r="AN152" i="9"/>
  <c r="AM152" i="9"/>
  <c r="AQ151" i="9"/>
  <c r="AP151" i="9"/>
  <c r="AO151" i="9"/>
  <c r="AN151" i="9"/>
  <c r="AM151" i="9"/>
  <c r="AQ150" i="9"/>
  <c r="AP150" i="9"/>
  <c r="AO150" i="9"/>
  <c r="AN150" i="9"/>
  <c r="AM150" i="9"/>
  <c r="AQ149" i="9"/>
  <c r="AP149" i="9"/>
  <c r="AO149" i="9"/>
  <c r="AN149" i="9"/>
  <c r="AM149" i="9"/>
  <c r="AQ148" i="9"/>
  <c r="AP148" i="9"/>
  <c r="AO148" i="9"/>
  <c r="AN148" i="9"/>
  <c r="AM148" i="9"/>
  <c r="AQ147" i="9"/>
  <c r="AP147" i="9"/>
  <c r="AO147" i="9"/>
  <c r="AN147" i="9"/>
  <c r="AM147" i="9"/>
  <c r="AQ146" i="9"/>
  <c r="AP146" i="9"/>
  <c r="AO146" i="9"/>
  <c r="AN146" i="9"/>
  <c r="AM146" i="9"/>
  <c r="AQ145" i="9"/>
  <c r="AP145" i="9"/>
  <c r="AO145" i="9"/>
  <c r="AN145" i="9"/>
  <c r="AM145" i="9"/>
  <c r="AQ144" i="9"/>
  <c r="AP144" i="9"/>
  <c r="AO144" i="9"/>
  <c r="AN144" i="9"/>
  <c r="AM144" i="9"/>
  <c r="AQ143" i="9"/>
  <c r="AP143" i="9"/>
  <c r="AO143" i="9"/>
  <c r="AN143" i="9"/>
  <c r="AM143" i="9"/>
  <c r="AQ142" i="9"/>
  <c r="AP142" i="9"/>
  <c r="AO142" i="9"/>
  <c r="AN142" i="9"/>
  <c r="AM142" i="9"/>
  <c r="AQ141" i="9"/>
  <c r="AP141" i="9"/>
  <c r="AO141" i="9"/>
  <c r="AN141" i="9"/>
  <c r="AM141" i="9"/>
  <c r="AQ140" i="9"/>
  <c r="AP140" i="9"/>
  <c r="AO140" i="9"/>
  <c r="AN140" i="9"/>
  <c r="AM140" i="9"/>
  <c r="AQ139" i="9"/>
  <c r="AP139" i="9"/>
  <c r="AO139" i="9"/>
  <c r="AN139" i="9"/>
  <c r="AM139" i="9"/>
  <c r="AQ138" i="9"/>
  <c r="AP138" i="9"/>
  <c r="AO138" i="9"/>
  <c r="AN138" i="9"/>
  <c r="AM138" i="9"/>
  <c r="AQ137" i="9"/>
  <c r="AP137" i="9"/>
  <c r="AO137" i="9"/>
  <c r="AN137" i="9"/>
  <c r="AM137" i="9"/>
  <c r="AQ136" i="9"/>
  <c r="AP136" i="9"/>
  <c r="AO136" i="9"/>
  <c r="AN136" i="9"/>
  <c r="AM136" i="9"/>
  <c r="AQ135" i="9"/>
  <c r="AP135" i="9"/>
  <c r="AO135" i="9"/>
  <c r="AN135" i="9"/>
  <c r="AM135" i="9"/>
  <c r="AQ134" i="9"/>
  <c r="AP134" i="9"/>
  <c r="AO134" i="9"/>
  <c r="AN134" i="9"/>
  <c r="AM134" i="9"/>
  <c r="AQ133" i="9"/>
  <c r="AP133" i="9"/>
  <c r="AO133" i="9"/>
  <c r="AN133" i="9"/>
  <c r="AM133" i="9"/>
  <c r="AQ132" i="9"/>
  <c r="AP132" i="9"/>
  <c r="AO132" i="9"/>
  <c r="AN132" i="9"/>
  <c r="AM132" i="9"/>
  <c r="AQ131" i="9"/>
  <c r="AP131" i="9"/>
  <c r="AO131" i="9"/>
  <c r="AN131" i="9"/>
  <c r="AM131" i="9"/>
  <c r="AQ130" i="9"/>
  <c r="AP130" i="9"/>
  <c r="AO130" i="9"/>
  <c r="AN130" i="9"/>
  <c r="AM130" i="9"/>
  <c r="AQ129" i="9"/>
  <c r="AP129" i="9"/>
  <c r="AO129" i="9"/>
  <c r="AN129" i="9"/>
  <c r="AM129" i="9"/>
  <c r="AQ128" i="9"/>
  <c r="AP128" i="9"/>
  <c r="AO128" i="9"/>
  <c r="AN128" i="9"/>
  <c r="AM128" i="9"/>
  <c r="AQ127" i="9"/>
  <c r="AP127" i="9"/>
  <c r="AO127" i="9"/>
  <c r="AN127" i="9"/>
  <c r="AM127" i="9"/>
  <c r="AQ126" i="9"/>
  <c r="AP126" i="9"/>
  <c r="AO126" i="9"/>
  <c r="AN126" i="9"/>
  <c r="AM126" i="9"/>
  <c r="AQ125" i="9"/>
  <c r="AP125" i="9"/>
  <c r="AO125" i="9"/>
  <c r="AN125" i="9"/>
  <c r="AM125" i="9"/>
  <c r="AQ124" i="9"/>
  <c r="AP124" i="9"/>
  <c r="AO124" i="9"/>
  <c r="AN124" i="9"/>
  <c r="AM124" i="9"/>
  <c r="AQ123" i="9"/>
  <c r="AP123" i="9"/>
  <c r="AO123" i="9"/>
  <c r="AN123" i="9"/>
  <c r="AM123" i="9"/>
  <c r="AQ122" i="9"/>
  <c r="AP122" i="9"/>
  <c r="AO122" i="9"/>
  <c r="AN122" i="9"/>
  <c r="AM122" i="9"/>
  <c r="AQ121" i="9"/>
  <c r="AP121" i="9"/>
  <c r="AO121" i="9"/>
  <c r="AN121" i="9"/>
  <c r="AM121" i="9"/>
  <c r="AQ120" i="9"/>
  <c r="AP120" i="9"/>
  <c r="AO120" i="9"/>
  <c r="AN120" i="9"/>
  <c r="AM120" i="9"/>
  <c r="AQ119" i="9"/>
  <c r="AP119" i="9"/>
  <c r="AO119" i="9"/>
  <c r="AN119" i="9"/>
  <c r="AM119" i="9"/>
  <c r="AQ118" i="9"/>
  <c r="AP118" i="9"/>
  <c r="AO118" i="9"/>
  <c r="AN118" i="9"/>
  <c r="AM118" i="9"/>
  <c r="AQ117" i="9"/>
  <c r="AP117" i="9"/>
  <c r="AO117" i="9"/>
  <c r="AN117" i="9"/>
  <c r="AM117" i="9"/>
  <c r="AQ116" i="9"/>
  <c r="AP116" i="9"/>
  <c r="AO116" i="9"/>
  <c r="AN116" i="9"/>
  <c r="AM116" i="9"/>
  <c r="AQ115" i="9"/>
  <c r="AP115" i="9"/>
  <c r="AO115" i="9"/>
  <c r="AN115" i="9"/>
  <c r="AM115" i="9"/>
  <c r="AQ114" i="9"/>
  <c r="AP114" i="9"/>
  <c r="AO114" i="9"/>
  <c r="AN114" i="9"/>
  <c r="AM114" i="9"/>
  <c r="AQ113" i="9"/>
  <c r="AP113" i="9"/>
  <c r="AO113" i="9"/>
  <c r="AN113" i="9"/>
  <c r="AM113" i="9"/>
  <c r="AQ112" i="9"/>
  <c r="AP112" i="9"/>
  <c r="AO112" i="9"/>
  <c r="AN112" i="9"/>
  <c r="AM112" i="9"/>
  <c r="AQ111" i="9"/>
  <c r="AP111" i="9"/>
  <c r="AO111" i="9"/>
  <c r="AN111" i="9"/>
  <c r="AM111" i="9"/>
  <c r="AQ110" i="9"/>
  <c r="AP110" i="9"/>
  <c r="AO110" i="9"/>
  <c r="AN110" i="9"/>
  <c r="AM110" i="9"/>
  <c r="AQ109" i="9"/>
  <c r="AP109" i="9"/>
  <c r="AO109" i="9"/>
  <c r="AN109" i="9"/>
  <c r="AM109" i="9"/>
  <c r="AQ108" i="9"/>
  <c r="AP108" i="9"/>
  <c r="AO108" i="9"/>
  <c r="AN108" i="9"/>
  <c r="AM108" i="9"/>
  <c r="AQ107" i="9"/>
  <c r="AP107" i="9"/>
  <c r="AO107" i="9"/>
  <c r="AN107" i="9"/>
  <c r="AM107" i="9"/>
  <c r="AQ106" i="9"/>
  <c r="AP106" i="9"/>
  <c r="AO106" i="9"/>
  <c r="AN106" i="9"/>
  <c r="AM106" i="9"/>
  <c r="AQ105" i="9"/>
  <c r="AP105" i="9"/>
  <c r="AO105" i="9"/>
  <c r="AN105" i="9"/>
  <c r="AM105" i="9"/>
  <c r="AQ104" i="9"/>
  <c r="AP104" i="9"/>
  <c r="AO104" i="9"/>
  <c r="AN104" i="9"/>
  <c r="AM104" i="9"/>
  <c r="AQ103" i="9"/>
  <c r="AP103" i="9"/>
  <c r="AO103" i="9"/>
  <c r="AN103" i="9"/>
  <c r="AM103" i="9"/>
  <c r="AQ102" i="9"/>
  <c r="AP102" i="9"/>
  <c r="AO102" i="9"/>
  <c r="AN102" i="9"/>
  <c r="AM102" i="9"/>
  <c r="AQ101" i="9"/>
  <c r="AP101" i="9"/>
  <c r="AO101" i="9"/>
  <c r="AN101" i="9"/>
  <c r="AM101" i="9"/>
  <c r="AQ100" i="9"/>
  <c r="AP100" i="9"/>
  <c r="AO100" i="9"/>
  <c r="AN100" i="9"/>
  <c r="AM100" i="9"/>
  <c r="AQ99" i="9"/>
  <c r="AP99" i="9"/>
  <c r="AO99" i="9"/>
  <c r="AN99" i="9"/>
  <c r="AM99" i="9"/>
  <c r="AQ98" i="9"/>
  <c r="AP98" i="9"/>
  <c r="AO98" i="9"/>
  <c r="AN98" i="9"/>
  <c r="AM98" i="9"/>
  <c r="AQ97" i="9"/>
  <c r="AP97" i="9"/>
  <c r="AO97" i="9"/>
  <c r="AN97" i="9"/>
  <c r="AM97" i="9"/>
  <c r="AQ96" i="9"/>
  <c r="AP96" i="9"/>
  <c r="AO96" i="9"/>
  <c r="AN96" i="9"/>
  <c r="AM96" i="9"/>
  <c r="AQ95" i="9"/>
  <c r="AP95" i="9"/>
  <c r="AO95" i="9"/>
  <c r="AN95" i="9"/>
  <c r="AM95" i="9"/>
  <c r="AQ94" i="9"/>
  <c r="AP94" i="9"/>
  <c r="AO94" i="9"/>
  <c r="AN94" i="9"/>
  <c r="AM94" i="9"/>
  <c r="AQ93" i="9"/>
  <c r="AP93" i="9"/>
  <c r="AO93" i="9"/>
  <c r="AN93" i="9"/>
  <c r="AM93" i="9"/>
  <c r="AQ92" i="9"/>
  <c r="AP92" i="9"/>
  <c r="AO92" i="9"/>
  <c r="AN92" i="9"/>
  <c r="AM92" i="9"/>
  <c r="AQ91" i="9"/>
  <c r="AP91" i="9"/>
  <c r="AO91" i="9"/>
  <c r="AN91" i="9"/>
  <c r="AM91" i="9"/>
  <c r="AQ90" i="9"/>
  <c r="AP90" i="9"/>
  <c r="AO90" i="9"/>
  <c r="AN90" i="9"/>
  <c r="AM90" i="9"/>
  <c r="AQ89" i="9"/>
  <c r="AP89" i="9"/>
  <c r="AO89" i="9"/>
  <c r="AN89" i="9"/>
  <c r="AM89" i="9"/>
  <c r="AQ88" i="9"/>
  <c r="AP88" i="9"/>
  <c r="AO88" i="9"/>
  <c r="AN88" i="9"/>
  <c r="AM88" i="9"/>
  <c r="AT87" i="9"/>
  <c r="AS87" i="9"/>
  <c r="AR87" i="9"/>
  <c r="AQ87" i="9"/>
  <c r="AP87" i="9"/>
  <c r="AO87" i="9"/>
  <c r="AN87" i="9"/>
  <c r="AM87" i="9"/>
  <c r="AT86" i="9"/>
  <c r="AS86" i="9"/>
  <c r="AR86" i="9"/>
  <c r="AQ86" i="9"/>
  <c r="AP86" i="9"/>
  <c r="AO86" i="9"/>
  <c r="AN86" i="9"/>
  <c r="AM86" i="9"/>
  <c r="AT85" i="9"/>
  <c r="AS85" i="9"/>
  <c r="AR85" i="9"/>
  <c r="AQ85" i="9"/>
  <c r="AP85" i="9"/>
  <c r="AO85" i="9"/>
  <c r="AN85" i="9"/>
  <c r="AM85" i="9"/>
  <c r="AT84" i="9"/>
  <c r="AS84" i="9"/>
  <c r="AR84" i="9"/>
  <c r="AQ84" i="9"/>
  <c r="AP84" i="9"/>
  <c r="AO84" i="9"/>
  <c r="AN84" i="9"/>
  <c r="AM84" i="9"/>
  <c r="AT83" i="9"/>
  <c r="AS83" i="9"/>
  <c r="AR83" i="9"/>
  <c r="AQ83" i="9"/>
  <c r="AP83" i="9"/>
  <c r="AO83" i="9"/>
  <c r="AN83" i="9"/>
  <c r="AM83" i="9"/>
  <c r="AT82" i="9"/>
  <c r="AS82" i="9"/>
  <c r="AR82" i="9"/>
  <c r="AQ82" i="9"/>
  <c r="AP82" i="9"/>
  <c r="AO82" i="9"/>
  <c r="AN82" i="9"/>
  <c r="AM82" i="9"/>
  <c r="AT81" i="9"/>
  <c r="AS81" i="9"/>
  <c r="AR81" i="9"/>
  <c r="AQ81" i="9"/>
  <c r="AP81" i="9"/>
  <c r="AO81" i="9"/>
  <c r="AN81" i="9"/>
  <c r="AM81" i="9"/>
  <c r="AT80" i="9"/>
  <c r="AS80" i="9"/>
  <c r="AR80" i="9"/>
  <c r="AQ80" i="9"/>
  <c r="AP80" i="9"/>
  <c r="AO80" i="9"/>
  <c r="AN80" i="9"/>
  <c r="AM80" i="9"/>
  <c r="AT79" i="9"/>
  <c r="AS79" i="9"/>
  <c r="AR79" i="9"/>
  <c r="AQ79" i="9"/>
  <c r="AP79" i="9"/>
  <c r="AO79" i="9"/>
  <c r="AN79" i="9"/>
  <c r="AM79" i="9"/>
  <c r="AT78" i="9"/>
  <c r="AS78" i="9"/>
  <c r="AR78" i="9"/>
  <c r="AQ78" i="9"/>
  <c r="AP78" i="9"/>
  <c r="AO78" i="9"/>
  <c r="AN78" i="9"/>
  <c r="AM78" i="9"/>
  <c r="AT77" i="9"/>
  <c r="AS77" i="9"/>
  <c r="AR77" i="9"/>
  <c r="AQ77" i="9"/>
  <c r="AP77" i="9"/>
  <c r="AO77" i="9"/>
  <c r="AN77" i="9"/>
  <c r="AM77" i="9"/>
  <c r="AT76" i="9"/>
  <c r="AS76" i="9"/>
  <c r="AR76" i="9"/>
  <c r="AQ76" i="9"/>
  <c r="AP76" i="9"/>
  <c r="AO76" i="9"/>
  <c r="AN76" i="9"/>
  <c r="AM76" i="9"/>
  <c r="AT75" i="9"/>
  <c r="AS75" i="9"/>
  <c r="AR75" i="9"/>
  <c r="AQ75" i="9"/>
  <c r="AP75" i="9"/>
  <c r="AO75" i="9"/>
  <c r="AN75" i="9"/>
  <c r="AM75" i="9"/>
  <c r="AT74" i="9"/>
  <c r="AS74" i="9"/>
  <c r="AR74" i="9"/>
  <c r="AQ74" i="9"/>
  <c r="AP74" i="9"/>
  <c r="AO74" i="9"/>
  <c r="AN74" i="9"/>
  <c r="AM74" i="9"/>
  <c r="AT73" i="9"/>
  <c r="AS73" i="9"/>
  <c r="AR73" i="9"/>
  <c r="AQ73" i="9"/>
  <c r="AP73" i="9"/>
  <c r="AO73" i="9"/>
  <c r="AN73" i="9"/>
  <c r="AM73" i="9"/>
  <c r="AT72" i="9"/>
  <c r="AS72" i="9"/>
  <c r="AR72" i="9"/>
  <c r="AQ72" i="9"/>
  <c r="AP72" i="9"/>
  <c r="AO72" i="9"/>
  <c r="AN72" i="9"/>
  <c r="AM72" i="9"/>
  <c r="AT71" i="9"/>
  <c r="AS71" i="9"/>
  <c r="AR71" i="9"/>
  <c r="AQ71" i="9"/>
  <c r="AP71" i="9"/>
  <c r="AO71" i="9"/>
  <c r="AN71" i="9"/>
  <c r="AM71" i="9"/>
  <c r="AT70" i="9"/>
  <c r="AS70" i="9"/>
  <c r="AR70" i="9"/>
  <c r="AQ70" i="9"/>
  <c r="AP70" i="9"/>
  <c r="AO70" i="9"/>
  <c r="AN70" i="9"/>
  <c r="AM70" i="9"/>
  <c r="AT69" i="9"/>
  <c r="AS69" i="9"/>
  <c r="AR69" i="9"/>
  <c r="AQ69" i="9"/>
  <c r="AP69" i="9"/>
  <c r="AO69" i="9"/>
  <c r="AN69" i="9"/>
  <c r="AM69" i="9"/>
  <c r="AT68" i="9"/>
  <c r="AS68" i="9"/>
  <c r="AR68" i="9"/>
  <c r="AQ68" i="9"/>
  <c r="AP68" i="9"/>
  <c r="AO68" i="9"/>
  <c r="AN68" i="9"/>
  <c r="AM68" i="9"/>
  <c r="AT67" i="9"/>
  <c r="AS67" i="9"/>
  <c r="AR67" i="9"/>
  <c r="AQ67" i="9"/>
  <c r="AP67" i="9"/>
  <c r="AO67" i="9"/>
  <c r="AN67" i="9"/>
  <c r="AM67" i="9"/>
  <c r="AT66" i="9"/>
  <c r="AS66" i="9"/>
  <c r="AR66" i="9"/>
  <c r="AQ66" i="9"/>
  <c r="AP66" i="9"/>
  <c r="AO66" i="9"/>
  <c r="AN66" i="9"/>
  <c r="AM66" i="9"/>
  <c r="AT65" i="9"/>
  <c r="AS65" i="9"/>
  <c r="AR65" i="9"/>
  <c r="AQ65" i="9"/>
  <c r="AP65" i="9"/>
  <c r="AO65" i="9"/>
  <c r="AN65" i="9"/>
  <c r="AM65" i="9"/>
  <c r="AT64" i="9"/>
  <c r="AS64" i="9"/>
  <c r="AR64" i="9"/>
  <c r="AQ64" i="9"/>
  <c r="AP64" i="9"/>
  <c r="AO64" i="9"/>
  <c r="AN64" i="9"/>
  <c r="AM64" i="9"/>
  <c r="AT63" i="9"/>
  <c r="AS63" i="9"/>
  <c r="AR63" i="9"/>
  <c r="AQ63" i="9"/>
  <c r="AP63" i="9"/>
  <c r="AO63" i="9"/>
  <c r="AN63" i="9"/>
  <c r="AM63" i="9"/>
  <c r="AT62" i="9"/>
  <c r="AS62" i="9"/>
  <c r="AR62" i="9"/>
  <c r="AQ62" i="9"/>
  <c r="AP62" i="9"/>
  <c r="AO62" i="9"/>
  <c r="AN62" i="9"/>
  <c r="AM62" i="9"/>
  <c r="AT61" i="9"/>
  <c r="AS61" i="9"/>
  <c r="AR61" i="9"/>
  <c r="AQ61" i="9"/>
  <c r="AP61" i="9"/>
  <c r="AO61" i="9"/>
  <c r="AN61" i="9"/>
  <c r="AM61" i="9"/>
  <c r="AT60" i="9"/>
  <c r="AS60" i="9"/>
  <c r="AR60" i="9"/>
  <c r="AQ60" i="9"/>
  <c r="AP60" i="9"/>
  <c r="AO60" i="9"/>
  <c r="AN60" i="9"/>
  <c r="AM60" i="9"/>
  <c r="AT59" i="9"/>
  <c r="AS59" i="9"/>
  <c r="AR59" i="9"/>
  <c r="AQ59" i="9"/>
  <c r="AP59" i="9"/>
  <c r="AO59" i="9"/>
  <c r="AN59" i="9"/>
  <c r="AM59" i="9"/>
  <c r="AT58" i="9"/>
  <c r="AS58" i="9"/>
  <c r="AR58" i="9"/>
  <c r="AQ58" i="9"/>
  <c r="AP58" i="9"/>
  <c r="AO58" i="9"/>
  <c r="AN58" i="9"/>
  <c r="AM58" i="9"/>
  <c r="AT57" i="9"/>
  <c r="AS57" i="9"/>
  <c r="AR57" i="9"/>
  <c r="AQ57" i="9"/>
  <c r="AP57" i="9"/>
  <c r="AO57" i="9"/>
  <c r="AN57" i="9"/>
  <c r="AM57" i="9"/>
  <c r="AT56" i="9"/>
  <c r="AS56" i="9"/>
  <c r="AR56" i="9"/>
  <c r="AQ56" i="9"/>
  <c r="AP56" i="9"/>
  <c r="AO56" i="9"/>
  <c r="AN56" i="9"/>
  <c r="AM56" i="9"/>
  <c r="AT55" i="9"/>
  <c r="AS55" i="9"/>
  <c r="AR55" i="9"/>
  <c r="AQ55" i="9"/>
  <c r="AP55" i="9"/>
  <c r="AO55" i="9"/>
  <c r="AN55" i="9"/>
  <c r="AM55" i="9"/>
  <c r="AT54" i="9"/>
  <c r="AS54" i="9"/>
  <c r="AR54" i="9"/>
  <c r="AQ54" i="9"/>
  <c r="AP54" i="9"/>
  <c r="AO54" i="9"/>
  <c r="AN54" i="9"/>
  <c r="AM54" i="9"/>
  <c r="AT53" i="9"/>
  <c r="AS53" i="9"/>
  <c r="AR53" i="9"/>
  <c r="AQ53" i="9"/>
  <c r="AP53" i="9"/>
  <c r="AO53" i="9"/>
  <c r="AN53" i="9"/>
  <c r="AM53" i="9"/>
  <c r="AT52" i="9"/>
  <c r="AS52" i="9"/>
  <c r="AR52" i="9"/>
  <c r="AQ52" i="9"/>
  <c r="AP52" i="9"/>
  <c r="AO52" i="9"/>
  <c r="AN52" i="9"/>
  <c r="AM52" i="9"/>
  <c r="AT51" i="9"/>
  <c r="AS51" i="9"/>
  <c r="AR51" i="9"/>
  <c r="AQ51" i="9"/>
  <c r="AP51" i="9"/>
  <c r="AO51" i="9"/>
  <c r="AN51" i="9"/>
  <c r="AM51" i="9"/>
  <c r="AT50" i="9"/>
  <c r="AS50" i="9"/>
  <c r="AR50" i="9"/>
  <c r="AQ50" i="9"/>
  <c r="AP50" i="9"/>
  <c r="AO50" i="9"/>
  <c r="AN50" i="9"/>
  <c r="AM50" i="9"/>
  <c r="AT49" i="9"/>
  <c r="AS49" i="9"/>
  <c r="AR49" i="9"/>
  <c r="AQ49" i="9"/>
  <c r="AP49" i="9"/>
  <c r="AO49" i="9"/>
  <c r="AN49" i="9"/>
  <c r="AM49" i="9"/>
  <c r="AT48" i="9"/>
  <c r="AS48" i="9"/>
  <c r="AR48" i="9"/>
  <c r="AQ48" i="9"/>
  <c r="AP48" i="9"/>
  <c r="AO48" i="9"/>
  <c r="AN48" i="9"/>
  <c r="AM48" i="9"/>
  <c r="AT47" i="9"/>
  <c r="AS47" i="9"/>
  <c r="AQ47" i="9"/>
  <c r="AP47" i="9"/>
  <c r="AO47" i="9"/>
  <c r="AN47" i="9"/>
  <c r="AM47" i="9"/>
  <c r="AT46" i="9"/>
  <c r="AS46" i="9"/>
  <c r="AQ46" i="9"/>
  <c r="AP46" i="9"/>
  <c r="AO46" i="9"/>
  <c r="AN46" i="9"/>
  <c r="AM46" i="9"/>
  <c r="AT45" i="9"/>
  <c r="AS45" i="9"/>
  <c r="AQ45" i="9"/>
  <c r="AP45" i="9"/>
  <c r="AO45" i="9"/>
  <c r="AN45" i="9"/>
  <c r="AM45" i="9"/>
  <c r="AT44" i="9"/>
  <c r="AS44" i="9"/>
  <c r="AQ44" i="9"/>
  <c r="AP44" i="9"/>
  <c r="AO44" i="9"/>
  <c r="AN44" i="9"/>
  <c r="AM44" i="9"/>
  <c r="AT43" i="9"/>
  <c r="AS43" i="9"/>
  <c r="AQ43" i="9"/>
  <c r="AP43" i="9"/>
  <c r="AO43" i="9"/>
  <c r="AN43" i="9"/>
  <c r="AM43" i="9"/>
  <c r="AT42" i="9"/>
  <c r="AS42" i="9"/>
  <c r="AQ42" i="9"/>
  <c r="AP42" i="9"/>
  <c r="AO42" i="9"/>
  <c r="AN42" i="9"/>
  <c r="AM42" i="9"/>
  <c r="AT41" i="9"/>
  <c r="AS41" i="9"/>
  <c r="AQ41" i="9"/>
  <c r="AP41" i="9"/>
  <c r="AO41" i="9"/>
  <c r="AN41" i="9"/>
  <c r="AM41" i="9"/>
  <c r="AT40" i="9"/>
  <c r="AS40" i="9"/>
  <c r="AQ40" i="9"/>
  <c r="AP40" i="9"/>
  <c r="AO40" i="9"/>
  <c r="AN40" i="9"/>
  <c r="AM40" i="9"/>
  <c r="AT39" i="9"/>
  <c r="AS39" i="9"/>
  <c r="AQ39" i="9"/>
  <c r="AP39" i="9"/>
  <c r="AO39" i="9"/>
  <c r="AN39" i="9"/>
  <c r="AM39" i="9"/>
  <c r="AT38" i="9"/>
  <c r="AS38" i="9"/>
  <c r="AQ38" i="9"/>
  <c r="AP38" i="9"/>
  <c r="AO38" i="9"/>
  <c r="AN38" i="9"/>
  <c r="AM38" i="9"/>
  <c r="AT37" i="9"/>
  <c r="AS37" i="9"/>
  <c r="AQ37" i="9"/>
  <c r="AP37" i="9"/>
  <c r="AO37" i="9"/>
  <c r="AN37" i="9"/>
  <c r="AM37" i="9"/>
  <c r="AT36" i="9"/>
  <c r="AS36" i="9"/>
  <c r="AQ36" i="9"/>
  <c r="AP36" i="9"/>
  <c r="AO36" i="9"/>
  <c r="AN36" i="9"/>
  <c r="AM36" i="9"/>
  <c r="AT35" i="9"/>
  <c r="AS35" i="9"/>
  <c r="AQ35" i="9"/>
  <c r="AP35" i="9"/>
  <c r="AO35" i="9"/>
  <c r="AN35" i="9"/>
  <c r="AM35" i="9"/>
  <c r="AT34" i="9"/>
  <c r="AS34" i="9"/>
  <c r="AQ34" i="9"/>
  <c r="AP34" i="9"/>
  <c r="AO34" i="9"/>
  <c r="AN34" i="9"/>
  <c r="AM34" i="9"/>
  <c r="AT33" i="9"/>
  <c r="AS33" i="9"/>
  <c r="AQ33" i="9"/>
  <c r="AP33" i="9"/>
  <c r="AO33" i="9"/>
  <c r="AN33" i="9"/>
  <c r="AM33" i="9"/>
  <c r="U31" i="9"/>
  <c r="C31" i="9"/>
  <c r="W26" i="9"/>
  <c r="W8" i="9" s="1"/>
  <c r="E26" i="9"/>
  <c r="E8" i="9" s="1"/>
  <c r="W25" i="9"/>
  <c r="E25" i="9"/>
  <c r="E7" i="9" s="1"/>
  <c r="W24" i="9"/>
  <c r="W6" i="9" s="1"/>
  <c r="E24" i="9"/>
  <c r="W23" i="9"/>
  <c r="E23" i="9"/>
  <c r="U13" i="9"/>
  <c r="C13" i="9"/>
  <c r="AJ8" i="9"/>
  <c r="AI8" i="9"/>
  <c r="AH8" i="9"/>
  <c r="AB8" i="9"/>
  <c r="AA8" i="9"/>
  <c r="Z8" i="9"/>
  <c r="Y8" i="9"/>
  <c r="X8" i="9"/>
  <c r="R8" i="9"/>
  <c r="Q8" i="9"/>
  <c r="P8" i="9"/>
  <c r="J8" i="9"/>
  <c r="I8" i="9"/>
  <c r="H8" i="9"/>
  <c r="G8" i="9"/>
  <c r="F8" i="9"/>
  <c r="AJ7" i="9"/>
  <c r="AI7" i="9"/>
  <c r="AH7" i="9"/>
  <c r="AH10" i="9" s="1"/>
  <c r="AB7" i="9"/>
  <c r="AA7" i="9"/>
  <c r="Z7" i="9"/>
  <c r="Y7" i="9"/>
  <c r="X7" i="9"/>
  <c r="W7" i="9"/>
  <c r="R7" i="9"/>
  <c r="Q7" i="9"/>
  <c r="P7" i="9"/>
  <c r="J7" i="9"/>
  <c r="I7" i="9"/>
  <c r="H7" i="9"/>
  <c r="G7" i="9"/>
  <c r="F7" i="9"/>
  <c r="AJ6" i="9"/>
  <c r="AI6" i="9"/>
  <c r="AH6" i="9"/>
  <c r="AB6" i="9"/>
  <c r="AA6" i="9"/>
  <c r="Z6" i="9"/>
  <c r="Y6" i="9"/>
  <c r="X6" i="9"/>
  <c r="R6" i="9"/>
  <c r="Q6" i="9"/>
  <c r="P6" i="9"/>
  <c r="J6" i="9"/>
  <c r="I6" i="9"/>
  <c r="H6" i="9"/>
  <c r="G6" i="9"/>
  <c r="F6" i="9"/>
  <c r="E6" i="9"/>
  <c r="AJ5" i="9"/>
  <c r="AJ10" i="9" s="1"/>
  <c r="AI5" i="9"/>
  <c r="AH5" i="9"/>
  <c r="AB5" i="9"/>
  <c r="AA5" i="9"/>
  <c r="Z5" i="9"/>
  <c r="Y5" i="9"/>
  <c r="X5" i="9"/>
  <c r="W5" i="9"/>
  <c r="R5" i="9"/>
  <c r="R10" i="9" s="1"/>
  <c r="Q5" i="9"/>
  <c r="Q10" i="9" s="1"/>
  <c r="P5" i="9"/>
  <c r="P10" i="9" s="1"/>
  <c r="J5" i="9"/>
  <c r="I5" i="9"/>
  <c r="H5" i="9"/>
  <c r="G5" i="9"/>
  <c r="F5" i="9"/>
  <c r="E5" i="9"/>
  <c r="AL2" i="9"/>
  <c r="U2" i="9"/>
  <c r="T2" i="9"/>
  <c r="C2" i="9"/>
  <c r="AA654" i="8"/>
  <c r="I654" i="8"/>
  <c r="Y653" i="8"/>
  <c r="AB652" i="8"/>
  <c r="AA652" i="8"/>
  <c r="X652" i="8"/>
  <c r="H652" i="8"/>
  <c r="AB649" i="8"/>
  <c r="AB654" i="8" s="1"/>
  <c r="AA649" i="8"/>
  <c r="Z649" i="8"/>
  <c r="Z654" i="8" s="1"/>
  <c r="Y649" i="8"/>
  <c r="X649" i="8"/>
  <c r="J649" i="8"/>
  <c r="I649" i="8"/>
  <c r="H649" i="8"/>
  <c r="H654" i="8" s="1"/>
  <c r="G649" i="8"/>
  <c r="G654" i="8" s="1"/>
  <c r="F649" i="8"/>
  <c r="F654" i="8" s="1"/>
  <c r="AB648" i="8"/>
  <c r="AB653" i="8" s="1"/>
  <c r="AA648" i="8"/>
  <c r="Z648" i="8"/>
  <c r="Z653" i="8" s="1"/>
  <c r="Y648" i="8"/>
  <c r="X648" i="8"/>
  <c r="J648" i="8"/>
  <c r="J653" i="8" s="1"/>
  <c r="I648" i="8"/>
  <c r="H648" i="8"/>
  <c r="H653" i="8" s="1"/>
  <c r="G648" i="8"/>
  <c r="F648" i="8"/>
  <c r="F653" i="8" s="1"/>
  <c r="AB647" i="8"/>
  <c r="AA647" i="8"/>
  <c r="Z647" i="8"/>
  <c r="Z652" i="8" s="1"/>
  <c r="Y647" i="8"/>
  <c r="Y652" i="8" s="1"/>
  <c r="X647" i="8"/>
  <c r="J647" i="8"/>
  <c r="I647" i="8"/>
  <c r="H647" i="8"/>
  <c r="G647" i="8"/>
  <c r="G652" i="8" s="1"/>
  <c r="F647" i="8"/>
  <c r="F652" i="8" s="1"/>
  <c r="AB646" i="8"/>
  <c r="AB651" i="8" s="1"/>
  <c r="AA646" i="8"/>
  <c r="Z646" i="8"/>
  <c r="Y646" i="8"/>
  <c r="X646" i="8"/>
  <c r="J646" i="8"/>
  <c r="J651" i="8" s="1"/>
  <c r="I646" i="8"/>
  <c r="I651" i="8" s="1"/>
  <c r="H646" i="8"/>
  <c r="H651" i="8" s="1"/>
  <c r="G646" i="8"/>
  <c r="G651" i="8" s="1"/>
  <c r="F646" i="8"/>
  <c r="AB644" i="8"/>
  <c r="AA644" i="8"/>
  <c r="Z644" i="8"/>
  <c r="Y644" i="8"/>
  <c r="Y654" i="8" s="1"/>
  <c r="X644" i="8"/>
  <c r="X654" i="8" s="1"/>
  <c r="J644" i="8"/>
  <c r="J654" i="8" s="1"/>
  <c r="I644" i="8"/>
  <c r="H644" i="8"/>
  <c r="G644" i="8"/>
  <c r="F644" i="8"/>
  <c r="AB643" i="8"/>
  <c r="AA643" i="8"/>
  <c r="Z643" i="8"/>
  <c r="Y643" i="8"/>
  <c r="X643" i="8"/>
  <c r="X653" i="8" s="1"/>
  <c r="J643" i="8"/>
  <c r="I643" i="8"/>
  <c r="H643" i="8"/>
  <c r="G643" i="8"/>
  <c r="F643" i="8"/>
  <c r="AB642" i="8"/>
  <c r="AA642" i="8"/>
  <c r="Z642" i="8"/>
  <c r="Y642" i="8"/>
  <c r="X642" i="8"/>
  <c r="J642" i="8"/>
  <c r="I642" i="8"/>
  <c r="H642" i="8"/>
  <c r="G642" i="8"/>
  <c r="F642" i="8"/>
  <c r="AB641" i="8"/>
  <c r="AA641" i="8"/>
  <c r="AA651" i="8" s="1"/>
  <c r="Z641" i="8"/>
  <c r="Z651" i="8" s="1"/>
  <c r="Y641" i="8"/>
  <c r="Y651" i="8" s="1"/>
  <c r="X641" i="8"/>
  <c r="X651" i="8" s="1"/>
  <c r="J641" i="8"/>
  <c r="I641" i="8"/>
  <c r="H641" i="8"/>
  <c r="G641" i="8"/>
  <c r="F641" i="8"/>
  <c r="AQ637" i="8"/>
  <c r="AP637" i="8"/>
  <c r="AO637" i="8"/>
  <c r="AN637" i="8"/>
  <c r="AM637" i="8"/>
  <c r="AQ636" i="8"/>
  <c r="AP636" i="8"/>
  <c r="AO636" i="8"/>
  <c r="AN636" i="8"/>
  <c r="AM636" i="8"/>
  <c r="AQ635" i="8"/>
  <c r="AP635" i="8"/>
  <c r="AO635" i="8"/>
  <c r="AN635" i="8"/>
  <c r="AM635" i="8"/>
  <c r="AQ634" i="8"/>
  <c r="AP634" i="8"/>
  <c r="AO634" i="8"/>
  <c r="AN634" i="8"/>
  <c r="AM634" i="8"/>
  <c r="AQ633" i="8"/>
  <c r="AP633" i="8"/>
  <c r="AO633" i="8"/>
  <c r="AN633" i="8"/>
  <c r="AM633" i="8"/>
  <c r="AQ632" i="8"/>
  <c r="AP632" i="8"/>
  <c r="AO632" i="8"/>
  <c r="AN632" i="8"/>
  <c r="AM632" i="8"/>
  <c r="AQ631" i="8"/>
  <c r="AP631" i="8"/>
  <c r="AO631" i="8"/>
  <c r="AN631" i="8"/>
  <c r="AM631" i="8"/>
  <c r="AQ630" i="8"/>
  <c r="AP630" i="8"/>
  <c r="AO630" i="8"/>
  <c r="AN630" i="8"/>
  <c r="AM630" i="8"/>
  <c r="AQ629" i="8"/>
  <c r="AP629" i="8"/>
  <c r="AO629" i="8"/>
  <c r="AN629" i="8"/>
  <c r="AM629" i="8"/>
  <c r="AQ628" i="8"/>
  <c r="AP628" i="8"/>
  <c r="AO628" i="8"/>
  <c r="AN628" i="8"/>
  <c r="AM628" i="8"/>
  <c r="AQ627" i="8"/>
  <c r="AP627" i="8"/>
  <c r="AO627" i="8"/>
  <c r="AN627" i="8"/>
  <c r="AM627" i="8"/>
  <c r="AQ626" i="8"/>
  <c r="AP626" i="8"/>
  <c r="AO626" i="8"/>
  <c r="AN626" i="8"/>
  <c r="AM626" i="8"/>
  <c r="AQ625" i="8"/>
  <c r="AP625" i="8"/>
  <c r="AO625" i="8"/>
  <c r="AN625" i="8"/>
  <c r="AM625" i="8"/>
  <c r="AQ624" i="8"/>
  <c r="AP624" i="8"/>
  <c r="AO624" i="8"/>
  <c r="AN624" i="8"/>
  <c r="AM624" i="8"/>
  <c r="AQ623" i="8"/>
  <c r="AP623" i="8"/>
  <c r="AO623" i="8"/>
  <c r="AN623" i="8"/>
  <c r="AM623" i="8"/>
  <c r="AQ622" i="8"/>
  <c r="AP622" i="8"/>
  <c r="AO622" i="8"/>
  <c r="AN622" i="8"/>
  <c r="AM622" i="8"/>
  <c r="AQ621" i="8"/>
  <c r="AP621" i="8"/>
  <c r="AO621" i="8"/>
  <c r="AN621" i="8"/>
  <c r="AM621" i="8"/>
  <c r="AQ620" i="8"/>
  <c r="AP620" i="8"/>
  <c r="AO620" i="8"/>
  <c r="AN620" i="8"/>
  <c r="AM620" i="8"/>
  <c r="AQ619" i="8"/>
  <c r="AP619" i="8"/>
  <c r="AO619" i="8"/>
  <c r="AN619" i="8"/>
  <c r="AM619" i="8"/>
  <c r="AQ618" i="8"/>
  <c r="AP618" i="8"/>
  <c r="AO618" i="8"/>
  <c r="AN618" i="8"/>
  <c r="AM618" i="8"/>
  <c r="AQ617" i="8"/>
  <c r="AP617" i="8"/>
  <c r="AO617" i="8"/>
  <c r="AN617" i="8"/>
  <c r="AM617" i="8"/>
  <c r="AQ616" i="8"/>
  <c r="AP616" i="8"/>
  <c r="AO616" i="8"/>
  <c r="AN616" i="8"/>
  <c r="AM616" i="8"/>
  <c r="AQ615" i="8"/>
  <c r="AP615" i="8"/>
  <c r="AO615" i="8"/>
  <c r="AN615" i="8"/>
  <c r="AM615" i="8"/>
  <c r="AQ614" i="8"/>
  <c r="AP614" i="8"/>
  <c r="AO614" i="8"/>
  <c r="AN614" i="8"/>
  <c r="AM614" i="8"/>
  <c r="AQ613" i="8"/>
  <c r="AP613" i="8"/>
  <c r="AO613" i="8"/>
  <c r="AN613" i="8"/>
  <c r="AM613" i="8"/>
  <c r="AQ612" i="8"/>
  <c r="AP612" i="8"/>
  <c r="AO612" i="8"/>
  <c r="AN612" i="8"/>
  <c r="AM612" i="8"/>
  <c r="AQ611" i="8"/>
  <c r="AP611" i="8"/>
  <c r="AO611" i="8"/>
  <c r="AN611" i="8"/>
  <c r="AM611" i="8"/>
  <c r="AQ610" i="8"/>
  <c r="AP610" i="8"/>
  <c r="AO610" i="8"/>
  <c r="AN610" i="8"/>
  <c r="AM610" i="8"/>
  <c r="AQ609" i="8"/>
  <c r="AP609" i="8"/>
  <c r="AO609" i="8"/>
  <c r="AN609" i="8"/>
  <c r="AM609" i="8"/>
  <c r="AQ608" i="8"/>
  <c r="AP608" i="8"/>
  <c r="AO608" i="8"/>
  <c r="AN608" i="8"/>
  <c r="AM608" i="8"/>
  <c r="AQ607" i="8"/>
  <c r="AP607" i="8"/>
  <c r="AO607" i="8"/>
  <c r="AN607" i="8"/>
  <c r="AM607" i="8"/>
  <c r="AQ606" i="8"/>
  <c r="AP606" i="8"/>
  <c r="AO606" i="8"/>
  <c r="AN606" i="8"/>
  <c r="AM606" i="8"/>
  <c r="AQ605" i="8"/>
  <c r="AP605" i="8"/>
  <c r="AO605" i="8"/>
  <c r="AN605" i="8"/>
  <c r="AM605" i="8"/>
  <c r="AQ604" i="8"/>
  <c r="AP604" i="8"/>
  <c r="AO604" i="8"/>
  <c r="AN604" i="8"/>
  <c r="AM604" i="8"/>
  <c r="AQ603" i="8"/>
  <c r="AP603" i="8"/>
  <c r="AO603" i="8"/>
  <c r="AN603" i="8"/>
  <c r="AM603" i="8"/>
  <c r="AQ602" i="8"/>
  <c r="AP602" i="8"/>
  <c r="AO602" i="8"/>
  <c r="AN602" i="8"/>
  <c r="AM602" i="8"/>
  <c r="AQ601" i="8"/>
  <c r="AP601" i="8"/>
  <c r="AO601" i="8"/>
  <c r="AN601" i="8"/>
  <c r="AM601" i="8"/>
  <c r="AQ600" i="8"/>
  <c r="AP600" i="8"/>
  <c r="AO600" i="8"/>
  <c r="AN600" i="8"/>
  <c r="AM600" i="8"/>
  <c r="AQ599" i="8"/>
  <c r="AP599" i="8"/>
  <c r="AO599" i="8"/>
  <c r="AN599" i="8"/>
  <c r="AM599" i="8"/>
  <c r="AQ598" i="8"/>
  <c r="AP598" i="8"/>
  <c r="AO598" i="8"/>
  <c r="AN598" i="8"/>
  <c r="AM598" i="8"/>
  <c r="AQ597" i="8"/>
  <c r="AP597" i="8"/>
  <c r="AO597" i="8"/>
  <c r="AN597" i="8"/>
  <c r="AM597" i="8"/>
  <c r="AQ596" i="8"/>
  <c r="AP596" i="8"/>
  <c r="AO596" i="8"/>
  <c r="AN596" i="8"/>
  <c r="AM596" i="8"/>
  <c r="AQ595" i="8"/>
  <c r="AP595" i="8"/>
  <c r="AO595" i="8"/>
  <c r="AN595" i="8"/>
  <c r="AM595" i="8"/>
  <c r="AQ594" i="8"/>
  <c r="AP594" i="8"/>
  <c r="AO594" i="8"/>
  <c r="AN594" i="8"/>
  <c r="AM594" i="8"/>
  <c r="AQ593" i="8"/>
  <c r="AP593" i="8"/>
  <c r="AO593" i="8"/>
  <c r="AN593" i="8"/>
  <c r="AM593" i="8"/>
  <c r="AQ592" i="8"/>
  <c r="AP592" i="8"/>
  <c r="AO592" i="8"/>
  <c r="AN592" i="8"/>
  <c r="AM592" i="8"/>
  <c r="AQ591" i="8"/>
  <c r="AP591" i="8"/>
  <c r="AO591" i="8"/>
  <c r="AN591" i="8"/>
  <c r="AM591" i="8"/>
  <c r="AQ590" i="8"/>
  <c r="AP590" i="8"/>
  <c r="AO590" i="8"/>
  <c r="AN590" i="8"/>
  <c r="AM590" i="8"/>
  <c r="AQ589" i="8"/>
  <c r="AP589" i="8"/>
  <c r="AO589" i="8"/>
  <c r="AN589" i="8"/>
  <c r="AM589" i="8"/>
  <c r="AQ588" i="8"/>
  <c r="AP588" i="8"/>
  <c r="AO588" i="8"/>
  <c r="AN588" i="8"/>
  <c r="AM588" i="8"/>
  <c r="AQ587" i="8"/>
  <c r="AP587" i="8"/>
  <c r="AO587" i="8"/>
  <c r="AN587" i="8"/>
  <c r="AM587" i="8"/>
  <c r="AQ586" i="8"/>
  <c r="AP586" i="8"/>
  <c r="AO586" i="8"/>
  <c r="AN586" i="8"/>
  <c r="AM586" i="8"/>
  <c r="AQ585" i="8"/>
  <c r="AP585" i="8"/>
  <c r="AO585" i="8"/>
  <c r="AN585" i="8"/>
  <c r="AM585" i="8"/>
  <c r="AQ584" i="8"/>
  <c r="AP584" i="8"/>
  <c r="AO584" i="8"/>
  <c r="AN584" i="8"/>
  <c r="AM584" i="8"/>
  <c r="AQ583" i="8"/>
  <c r="AP583" i="8"/>
  <c r="AO583" i="8"/>
  <c r="AN583" i="8"/>
  <c r="AM583" i="8"/>
  <c r="AQ582" i="8"/>
  <c r="AP582" i="8"/>
  <c r="AO582" i="8"/>
  <c r="AN582" i="8"/>
  <c r="AM582" i="8"/>
  <c r="AQ581" i="8"/>
  <c r="AP581" i="8"/>
  <c r="AO581" i="8"/>
  <c r="AN581" i="8"/>
  <c r="AM581" i="8"/>
  <c r="AQ580" i="8"/>
  <c r="AP580" i="8"/>
  <c r="AO580" i="8"/>
  <c r="AN580" i="8"/>
  <c r="AM580" i="8"/>
  <c r="AQ579" i="8"/>
  <c r="AP579" i="8"/>
  <c r="AO579" i="8"/>
  <c r="AN579" i="8"/>
  <c r="AM579" i="8"/>
  <c r="AQ578" i="8"/>
  <c r="AP578" i="8"/>
  <c r="AO578" i="8"/>
  <c r="AN578" i="8"/>
  <c r="AM578" i="8"/>
  <c r="AQ577" i="8"/>
  <c r="AP577" i="8"/>
  <c r="AO577" i="8"/>
  <c r="AN577" i="8"/>
  <c r="AM577" i="8"/>
  <c r="AQ576" i="8"/>
  <c r="AP576" i="8"/>
  <c r="AO576" i="8"/>
  <c r="AN576" i="8"/>
  <c r="AM576" i="8"/>
  <c r="AQ575" i="8"/>
  <c r="AP575" i="8"/>
  <c r="AO575" i="8"/>
  <c r="AN575" i="8"/>
  <c r="AM575" i="8"/>
  <c r="AQ574" i="8"/>
  <c r="AP574" i="8"/>
  <c r="AO574" i="8"/>
  <c r="AN574" i="8"/>
  <c r="AM574" i="8"/>
  <c r="AQ573" i="8"/>
  <c r="AP573" i="8"/>
  <c r="AO573" i="8"/>
  <c r="AN573" i="8"/>
  <c r="AM573" i="8"/>
  <c r="AQ572" i="8"/>
  <c r="AP572" i="8"/>
  <c r="AO572" i="8"/>
  <c r="AN572" i="8"/>
  <c r="AM572" i="8"/>
  <c r="AQ571" i="8"/>
  <c r="AP571" i="8"/>
  <c r="AO571" i="8"/>
  <c r="AN571" i="8"/>
  <c r="AM571" i="8"/>
  <c r="AQ570" i="8"/>
  <c r="AP570" i="8"/>
  <c r="AO570" i="8"/>
  <c r="AN570" i="8"/>
  <c r="AM570" i="8"/>
  <c r="AQ569" i="8"/>
  <c r="AP569" i="8"/>
  <c r="AO569" i="8"/>
  <c r="AN569" i="8"/>
  <c r="AM569" i="8"/>
  <c r="AQ568" i="8"/>
  <c r="AP568" i="8"/>
  <c r="AO568" i="8"/>
  <c r="AN568" i="8"/>
  <c r="AM568" i="8"/>
  <c r="AQ567" i="8"/>
  <c r="AP567" i="8"/>
  <c r="AO567" i="8"/>
  <c r="AN567" i="8"/>
  <c r="AM567" i="8"/>
  <c r="AQ566" i="8"/>
  <c r="AP566" i="8"/>
  <c r="AO566" i="8"/>
  <c r="AN566" i="8"/>
  <c r="AM566" i="8"/>
  <c r="AQ565" i="8"/>
  <c r="AP565" i="8"/>
  <c r="AO565" i="8"/>
  <c r="AN565" i="8"/>
  <c r="AM565" i="8"/>
  <c r="AQ564" i="8"/>
  <c r="AP564" i="8"/>
  <c r="AO564" i="8"/>
  <c r="AN564" i="8"/>
  <c r="AM564" i="8"/>
  <c r="AQ563" i="8"/>
  <c r="AP563" i="8"/>
  <c r="AO563" i="8"/>
  <c r="AN563" i="8"/>
  <c r="AM563" i="8"/>
  <c r="AQ562" i="8"/>
  <c r="AP562" i="8"/>
  <c r="AO562" i="8"/>
  <c r="AN562" i="8"/>
  <c r="AM562" i="8"/>
  <c r="AQ561" i="8"/>
  <c r="AP561" i="8"/>
  <c r="AO561" i="8"/>
  <c r="AN561" i="8"/>
  <c r="AM561" i="8"/>
  <c r="AQ560" i="8"/>
  <c r="AP560" i="8"/>
  <c r="AO560" i="8"/>
  <c r="AN560" i="8"/>
  <c r="AM560" i="8"/>
  <c r="AQ559" i="8"/>
  <c r="AP559" i="8"/>
  <c r="AO559" i="8"/>
  <c r="AN559" i="8"/>
  <c r="AM559" i="8"/>
  <c r="AQ558" i="8"/>
  <c r="AP558" i="8"/>
  <c r="AO558" i="8"/>
  <c r="AN558" i="8"/>
  <c r="AM558" i="8"/>
  <c r="AQ557" i="8"/>
  <c r="AP557" i="8"/>
  <c r="AO557" i="8"/>
  <c r="AN557" i="8"/>
  <c r="AM557" i="8"/>
  <c r="AQ556" i="8"/>
  <c r="AP556" i="8"/>
  <c r="AO556" i="8"/>
  <c r="AN556" i="8"/>
  <c r="AM556" i="8"/>
  <c r="AQ555" i="8"/>
  <c r="AP555" i="8"/>
  <c r="AO555" i="8"/>
  <c r="AN555" i="8"/>
  <c r="AM555" i="8"/>
  <c r="AQ554" i="8"/>
  <c r="AP554" i="8"/>
  <c r="AO554" i="8"/>
  <c r="AN554" i="8"/>
  <c r="AM554" i="8"/>
  <c r="AQ553" i="8"/>
  <c r="AP553" i="8"/>
  <c r="AO553" i="8"/>
  <c r="AN553" i="8"/>
  <c r="AM553" i="8"/>
  <c r="AQ552" i="8"/>
  <c r="AP552" i="8"/>
  <c r="AO552" i="8"/>
  <c r="AN552" i="8"/>
  <c r="AM552" i="8"/>
  <c r="AQ551" i="8"/>
  <c r="AP551" i="8"/>
  <c r="AO551" i="8"/>
  <c r="AN551" i="8"/>
  <c r="AM551" i="8"/>
  <c r="AQ550" i="8"/>
  <c r="AP550" i="8"/>
  <c r="AO550" i="8"/>
  <c r="AN550" i="8"/>
  <c r="AM550" i="8"/>
  <c r="AQ549" i="8"/>
  <c r="AP549" i="8"/>
  <c r="AO549" i="8"/>
  <c r="AN549" i="8"/>
  <c r="AM549" i="8"/>
  <c r="AQ548" i="8"/>
  <c r="AP548" i="8"/>
  <c r="AO548" i="8"/>
  <c r="AN548" i="8"/>
  <c r="AM548" i="8"/>
  <c r="AQ547" i="8"/>
  <c r="AP547" i="8"/>
  <c r="AO547" i="8"/>
  <c r="AN547" i="8"/>
  <c r="AM547" i="8"/>
  <c r="AQ546" i="8"/>
  <c r="AP546" i="8"/>
  <c r="AO546" i="8"/>
  <c r="AN546" i="8"/>
  <c r="AM546" i="8"/>
  <c r="AQ545" i="8"/>
  <c r="AP545" i="8"/>
  <c r="AO545" i="8"/>
  <c r="AN545" i="8"/>
  <c r="AM545" i="8"/>
  <c r="AQ544" i="8"/>
  <c r="AP544" i="8"/>
  <c r="AO544" i="8"/>
  <c r="AN544" i="8"/>
  <c r="AM544" i="8"/>
  <c r="AQ543" i="8"/>
  <c r="AP543" i="8"/>
  <c r="AO543" i="8"/>
  <c r="AN543" i="8"/>
  <c r="AM543" i="8"/>
  <c r="AQ542" i="8"/>
  <c r="AP542" i="8"/>
  <c r="AO542" i="8"/>
  <c r="AN542" i="8"/>
  <c r="AM542" i="8"/>
  <c r="AQ541" i="8"/>
  <c r="AP541" i="8"/>
  <c r="AO541" i="8"/>
  <c r="AN541" i="8"/>
  <c r="AM541" i="8"/>
  <c r="AQ540" i="8"/>
  <c r="AP540" i="8"/>
  <c r="AO540" i="8"/>
  <c r="AN540" i="8"/>
  <c r="AM540" i="8"/>
  <c r="AQ539" i="8"/>
  <c r="AP539" i="8"/>
  <c r="AO539" i="8"/>
  <c r="AN539" i="8"/>
  <c r="AM539" i="8"/>
  <c r="AQ538" i="8"/>
  <c r="AP538" i="8"/>
  <c r="AO538" i="8"/>
  <c r="AN538" i="8"/>
  <c r="AM538" i="8"/>
  <c r="AQ537" i="8"/>
  <c r="AP537" i="8"/>
  <c r="AO537" i="8"/>
  <c r="AN537" i="8"/>
  <c r="AM537" i="8"/>
  <c r="AQ536" i="8"/>
  <c r="AP536" i="8"/>
  <c r="AO536" i="8"/>
  <c r="AN536" i="8"/>
  <c r="AM536" i="8"/>
  <c r="AQ535" i="8"/>
  <c r="AP535" i="8"/>
  <c r="AO535" i="8"/>
  <c r="AN535" i="8"/>
  <c r="AM535" i="8"/>
  <c r="AQ534" i="8"/>
  <c r="AP534" i="8"/>
  <c r="AO534" i="8"/>
  <c r="AN534" i="8"/>
  <c r="AM534" i="8"/>
  <c r="AQ533" i="8"/>
  <c r="AP533" i="8"/>
  <c r="AO533" i="8"/>
  <c r="AN533" i="8"/>
  <c r="AM533" i="8"/>
  <c r="AQ532" i="8"/>
  <c r="AP532" i="8"/>
  <c r="AO532" i="8"/>
  <c r="AN532" i="8"/>
  <c r="AM532" i="8"/>
  <c r="AQ531" i="8"/>
  <c r="AP531" i="8"/>
  <c r="AO531" i="8"/>
  <c r="AN531" i="8"/>
  <c r="AM531" i="8"/>
  <c r="AQ530" i="8"/>
  <c r="AP530" i="8"/>
  <c r="AO530" i="8"/>
  <c r="AN530" i="8"/>
  <c r="AM530" i="8"/>
  <c r="AQ529" i="8"/>
  <c r="AP529" i="8"/>
  <c r="AO529" i="8"/>
  <c r="AN529" i="8"/>
  <c r="AM529" i="8"/>
  <c r="AQ528" i="8"/>
  <c r="AP528" i="8"/>
  <c r="AO528" i="8"/>
  <c r="AN528" i="8"/>
  <c r="AM528" i="8"/>
  <c r="AQ527" i="8"/>
  <c r="AP527" i="8"/>
  <c r="AO527" i="8"/>
  <c r="AN527" i="8"/>
  <c r="AM527" i="8"/>
  <c r="AQ526" i="8"/>
  <c r="AP526" i="8"/>
  <c r="AO526" i="8"/>
  <c r="AN526" i="8"/>
  <c r="AM526" i="8"/>
  <c r="AQ525" i="8"/>
  <c r="AP525" i="8"/>
  <c r="AO525" i="8"/>
  <c r="AN525" i="8"/>
  <c r="AM525" i="8"/>
  <c r="AQ524" i="8"/>
  <c r="AP524" i="8"/>
  <c r="AO524" i="8"/>
  <c r="AN524" i="8"/>
  <c r="AM524" i="8"/>
  <c r="AQ523" i="8"/>
  <c r="AP523" i="8"/>
  <c r="AO523" i="8"/>
  <c r="AN523" i="8"/>
  <c r="AM523" i="8"/>
  <c r="AQ522" i="8"/>
  <c r="AP522" i="8"/>
  <c r="AO522" i="8"/>
  <c r="AN522" i="8"/>
  <c r="AM522" i="8"/>
  <c r="AQ521" i="8"/>
  <c r="AP521" i="8"/>
  <c r="AO521" i="8"/>
  <c r="AN521" i="8"/>
  <c r="AM521" i="8"/>
  <c r="AQ520" i="8"/>
  <c r="AP520" i="8"/>
  <c r="AO520" i="8"/>
  <c r="AN520" i="8"/>
  <c r="AM520" i="8"/>
  <c r="AQ519" i="8"/>
  <c r="AP519" i="8"/>
  <c r="AO519" i="8"/>
  <c r="AN519" i="8"/>
  <c r="AM519" i="8"/>
  <c r="AQ518" i="8"/>
  <c r="AP518" i="8"/>
  <c r="AO518" i="8"/>
  <c r="AN518" i="8"/>
  <c r="AM518" i="8"/>
  <c r="AQ517" i="8"/>
  <c r="AP517" i="8"/>
  <c r="AO517" i="8"/>
  <c r="AN517" i="8"/>
  <c r="AM517" i="8"/>
  <c r="AQ516" i="8"/>
  <c r="AP516" i="8"/>
  <c r="AO516" i="8"/>
  <c r="AN516" i="8"/>
  <c r="AM516" i="8"/>
  <c r="AQ515" i="8"/>
  <c r="AP515" i="8"/>
  <c r="AO515" i="8"/>
  <c r="AN515" i="8"/>
  <c r="AM515" i="8"/>
  <c r="AQ514" i="8"/>
  <c r="AP514" i="8"/>
  <c r="AO514" i="8"/>
  <c r="AN514" i="8"/>
  <c r="AM514" i="8"/>
  <c r="AQ513" i="8"/>
  <c r="AP513" i="8"/>
  <c r="AO513" i="8"/>
  <c r="AN513" i="8"/>
  <c r="AM513" i="8"/>
  <c r="AQ512" i="8"/>
  <c r="AP512" i="8"/>
  <c r="AO512" i="8"/>
  <c r="AN512" i="8"/>
  <c r="AM512" i="8"/>
  <c r="AQ511" i="8"/>
  <c r="AP511" i="8"/>
  <c r="AO511" i="8"/>
  <c r="AN511" i="8"/>
  <c r="AM511" i="8"/>
  <c r="AQ510" i="8"/>
  <c r="AP510" i="8"/>
  <c r="AO510" i="8"/>
  <c r="AN510" i="8"/>
  <c r="AM510" i="8"/>
  <c r="AQ509" i="8"/>
  <c r="AP509" i="8"/>
  <c r="AO509" i="8"/>
  <c r="AN509" i="8"/>
  <c r="AM509" i="8"/>
  <c r="AQ508" i="8"/>
  <c r="AP508" i="8"/>
  <c r="AO508" i="8"/>
  <c r="AN508" i="8"/>
  <c r="AM508" i="8"/>
  <c r="AQ507" i="8"/>
  <c r="AP507" i="8"/>
  <c r="AO507" i="8"/>
  <c r="AN507" i="8"/>
  <c r="AM507" i="8"/>
  <c r="AQ506" i="8"/>
  <c r="AP506" i="8"/>
  <c r="AO506" i="8"/>
  <c r="AN506" i="8"/>
  <c r="AM506" i="8"/>
  <c r="AQ505" i="8"/>
  <c r="AP505" i="8"/>
  <c r="AO505" i="8"/>
  <c r="AN505" i="8"/>
  <c r="AM505" i="8"/>
  <c r="AQ504" i="8"/>
  <c r="AP504" i="8"/>
  <c r="AO504" i="8"/>
  <c r="AN504" i="8"/>
  <c r="AM504" i="8"/>
  <c r="AQ503" i="8"/>
  <c r="AP503" i="8"/>
  <c r="AO503" i="8"/>
  <c r="AN503" i="8"/>
  <c r="AM503" i="8"/>
  <c r="AQ502" i="8"/>
  <c r="AP502" i="8"/>
  <c r="AO502" i="8"/>
  <c r="AN502" i="8"/>
  <c r="AM502" i="8"/>
  <c r="AQ501" i="8"/>
  <c r="AP501" i="8"/>
  <c r="AO501" i="8"/>
  <c r="AN501" i="8"/>
  <c r="AM501" i="8"/>
  <c r="AQ500" i="8"/>
  <c r="AP500" i="8"/>
  <c r="AO500" i="8"/>
  <c r="AN500" i="8"/>
  <c r="AM500" i="8"/>
  <c r="AQ499" i="8"/>
  <c r="AP499" i="8"/>
  <c r="AO499" i="8"/>
  <c r="AN499" i="8"/>
  <c r="AM499" i="8"/>
  <c r="AQ498" i="8"/>
  <c r="AP498" i="8"/>
  <c r="AO498" i="8"/>
  <c r="AN498" i="8"/>
  <c r="AM498" i="8"/>
  <c r="AQ497" i="8"/>
  <c r="AP497" i="8"/>
  <c r="AO497" i="8"/>
  <c r="AN497" i="8"/>
  <c r="AM497" i="8"/>
  <c r="AQ496" i="8"/>
  <c r="AP496" i="8"/>
  <c r="AO496" i="8"/>
  <c r="AN496" i="8"/>
  <c r="AM496" i="8"/>
  <c r="AQ495" i="8"/>
  <c r="AP495" i="8"/>
  <c r="AO495" i="8"/>
  <c r="AN495" i="8"/>
  <c r="AM495" i="8"/>
  <c r="AQ494" i="8"/>
  <c r="AP494" i="8"/>
  <c r="AO494" i="8"/>
  <c r="AN494" i="8"/>
  <c r="AM494" i="8"/>
  <c r="AQ493" i="8"/>
  <c r="AP493" i="8"/>
  <c r="AO493" i="8"/>
  <c r="AN493" i="8"/>
  <c r="AM493" i="8"/>
  <c r="AQ492" i="8"/>
  <c r="AP492" i="8"/>
  <c r="AO492" i="8"/>
  <c r="AN492" i="8"/>
  <c r="AM492" i="8"/>
  <c r="AQ491" i="8"/>
  <c r="AP491" i="8"/>
  <c r="AO491" i="8"/>
  <c r="AN491" i="8"/>
  <c r="AM491" i="8"/>
  <c r="AQ490" i="8"/>
  <c r="AP490" i="8"/>
  <c r="AO490" i="8"/>
  <c r="AN490" i="8"/>
  <c r="AM490" i="8"/>
  <c r="AQ489" i="8"/>
  <c r="AP489" i="8"/>
  <c r="AO489" i="8"/>
  <c r="AN489" i="8"/>
  <c r="AM489" i="8"/>
  <c r="AQ488" i="8"/>
  <c r="AP488" i="8"/>
  <c r="AO488" i="8"/>
  <c r="AN488" i="8"/>
  <c r="AM488" i="8"/>
  <c r="AQ487" i="8"/>
  <c r="AP487" i="8"/>
  <c r="AO487" i="8"/>
  <c r="AN487" i="8"/>
  <c r="AM487" i="8"/>
  <c r="AQ486" i="8"/>
  <c r="AP486" i="8"/>
  <c r="AO486" i="8"/>
  <c r="AN486" i="8"/>
  <c r="AM486" i="8"/>
  <c r="AQ485" i="8"/>
  <c r="AP485" i="8"/>
  <c r="AO485" i="8"/>
  <c r="AN485" i="8"/>
  <c r="AM485" i="8"/>
  <c r="AQ484" i="8"/>
  <c r="AP484" i="8"/>
  <c r="AO484" i="8"/>
  <c r="AN484" i="8"/>
  <c r="AM484" i="8"/>
  <c r="AQ483" i="8"/>
  <c r="AP483" i="8"/>
  <c r="AO483" i="8"/>
  <c r="AN483" i="8"/>
  <c r="AM483" i="8"/>
  <c r="AQ482" i="8"/>
  <c r="AP482" i="8"/>
  <c r="AO482" i="8"/>
  <c r="AN482" i="8"/>
  <c r="AM482" i="8"/>
  <c r="AQ481" i="8"/>
  <c r="AP481" i="8"/>
  <c r="AO481" i="8"/>
  <c r="AN481" i="8"/>
  <c r="AM481" i="8"/>
  <c r="AQ480" i="8"/>
  <c r="AP480" i="8"/>
  <c r="AO480" i="8"/>
  <c r="AN480" i="8"/>
  <c r="AM480" i="8"/>
  <c r="AQ479" i="8"/>
  <c r="AP479" i="8"/>
  <c r="AO479" i="8"/>
  <c r="AN479" i="8"/>
  <c r="AM479" i="8"/>
  <c r="AQ478" i="8"/>
  <c r="AP478" i="8"/>
  <c r="AO478" i="8"/>
  <c r="AN478" i="8"/>
  <c r="AM478" i="8"/>
  <c r="AQ477" i="8"/>
  <c r="AP477" i="8"/>
  <c r="AO477" i="8"/>
  <c r="AN477" i="8"/>
  <c r="AM477" i="8"/>
  <c r="AQ476" i="8"/>
  <c r="AP476" i="8"/>
  <c r="AO476" i="8"/>
  <c r="AN476" i="8"/>
  <c r="AM476" i="8"/>
  <c r="AQ475" i="8"/>
  <c r="AP475" i="8"/>
  <c r="AO475" i="8"/>
  <c r="AN475" i="8"/>
  <c r="AM475" i="8"/>
  <c r="AQ474" i="8"/>
  <c r="AP474" i="8"/>
  <c r="AO474" i="8"/>
  <c r="AN474" i="8"/>
  <c r="AM474" i="8"/>
  <c r="AQ473" i="8"/>
  <c r="AP473" i="8"/>
  <c r="AO473" i="8"/>
  <c r="AN473" i="8"/>
  <c r="AM473" i="8"/>
  <c r="AQ472" i="8"/>
  <c r="AP472" i="8"/>
  <c r="AO472" i="8"/>
  <c r="AN472" i="8"/>
  <c r="AM472" i="8"/>
  <c r="AQ471" i="8"/>
  <c r="AP471" i="8"/>
  <c r="AO471" i="8"/>
  <c r="AN471" i="8"/>
  <c r="AM471" i="8"/>
  <c r="AQ470" i="8"/>
  <c r="AP470" i="8"/>
  <c r="AO470" i="8"/>
  <c r="AN470" i="8"/>
  <c r="AM470" i="8"/>
  <c r="AQ469" i="8"/>
  <c r="AP469" i="8"/>
  <c r="AO469" i="8"/>
  <c r="AN469" i="8"/>
  <c r="AM469" i="8"/>
  <c r="AQ468" i="8"/>
  <c r="AP468" i="8"/>
  <c r="AO468" i="8"/>
  <c r="AN468" i="8"/>
  <c r="AM468" i="8"/>
  <c r="AQ467" i="8"/>
  <c r="AP467" i="8"/>
  <c r="AO467" i="8"/>
  <c r="AN467" i="8"/>
  <c r="AM467" i="8"/>
  <c r="AQ466" i="8"/>
  <c r="AP466" i="8"/>
  <c r="AO466" i="8"/>
  <c r="AN466" i="8"/>
  <c r="AM466" i="8"/>
  <c r="AQ465" i="8"/>
  <c r="AP465" i="8"/>
  <c r="AO465" i="8"/>
  <c r="AN465" i="8"/>
  <c r="AM465" i="8"/>
  <c r="AQ464" i="8"/>
  <c r="AP464" i="8"/>
  <c r="AO464" i="8"/>
  <c r="AN464" i="8"/>
  <c r="AM464" i="8"/>
  <c r="AQ463" i="8"/>
  <c r="AP463" i="8"/>
  <c r="AO463" i="8"/>
  <c r="AN463" i="8"/>
  <c r="AM463" i="8"/>
  <c r="AQ462" i="8"/>
  <c r="AP462" i="8"/>
  <c r="AO462" i="8"/>
  <c r="AN462" i="8"/>
  <c r="AM462" i="8"/>
  <c r="AQ461" i="8"/>
  <c r="AP461" i="8"/>
  <c r="AO461" i="8"/>
  <c r="AN461" i="8"/>
  <c r="AM461" i="8"/>
  <c r="AQ460" i="8"/>
  <c r="AP460" i="8"/>
  <c r="AO460" i="8"/>
  <c r="AN460" i="8"/>
  <c r="AM460" i="8"/>
  <c r="AQ459" i="8"/>
  <c r="AP459" i="8"/>
  <c r="AO459" i="8"/>
  <c r="AN459" i="8"/>
  <c r="AM459" i="8"/>
  <c r="AQ458" i="8"/>
  <c r="AP458" i="8"/>
  <c r="AO458" i="8"/>
  <c r="AN458" i="8"/>
  <c r="AM458" i="8"/>
  <c r="AQ457" i="8"/>
  <c r="AP457" i="8"/>
  <c r="AO457" i="8"/>
  <c r="AN457" i="8"/>
  <c r="AM457" i="8"/>
  <c r="AQ456" i="8"/>
  <c r="AP456" i="8"/>
  <c r="AO456" i="8"/>
  <c r="AN456" i="8"/>
  <c r="AM456" i="8"/>
  <c r="AQ455" i="8"/>
  <c r="AP455" i="8"/>
  <c r="AO455" i="8"/>
  <c r="AN455" i="8"/>
  <c r="AM455" i="8"/>
  <c r="AQ454" i="8"/>
  <c r="AP454" i="8"/>
  <c r="AO454" i="8"/>
  <c r="AN454" i="8"/>
  <c r="AM454" i="8"/>
  <c r="AQ453" i="8"/>
  <c r="AP453" i="8"/>
  <c r="AO453" i="8"/>
  <c r="AN453" i="8"/>
  <c r="AM453" i="8"/>
  <c r="AQ452" i="8"/>
  <c r="AP452" i="8"/>
  <c r="AO452" i="8"/>
  <c r="AN452" i="8"/>
  <c r="AM452" i="8"/>
  <c r="AQ451" i="8"/>
  <c r="AP451" i="8"/>
  <c r="AO451" i="8"/>
  <c r="AN451" i="8"/>
  <c r="AM451" i="8"/>
  <c r="AQ450" i="8"/>
  <c r="AP450" i="8"/>
  <c r="AO450" i="8"/>
  <c r="AN450" i="8"/>
  <c r="AM450" i="8"/>
  <c r="AQ449" i="8"/>
  <c r="AP449" i="8"/>
  <c r="AO449" i="8"/>
  <c r="AN449" i="8"/>
  <c r="AM449" i="8"/>
  <c r="AQ448" i="8"/>
  <c r="AP448" i="8"/>
  <c r="AO448" i="8"/>
  <c r="AN448" i="8"/>
  <c r="AM448" i="8"/>
  <c r="AQ447" i="8"/>
  <c r="AP447" i="8"/>
  <c r="AO447" i="8"/>
  <c r="AN447" i="8"/>
  <c r="AM447" i="8"/>
  <c r="AQ446" i="8"/>
  <c r="AP446" i="8"/>
  <c r="AO446" i="8"/>
  <c r="AN446" i="8"/>
  <c r="AM446" i="8"/>
  <c r="AQ445" i="8"/>
  <c r="AP445" i="8"/>
  <c r="AO445" i="8"/>
  <c r="AN445" i="8"/>
  <c r="AM445" i="8"/>
  <c r="AQ444" i="8"/>
  <c r="AP444" i="8"/>
  <c r="AO444" i="8"/>
  <c r="AN444" i="8"/>
  <c r="AM444" i="8"/>
  <c r="AQ443" i="8"/>
  <c r="AP443" i="8"/>
  <c r="AO443" i="8"/>
  <c r="AN443" i="8"/>
  <c r="AM443" i="8"/>
  <c r="AQ442" i="8"/>
  <c r="AP442" i="8"/>
  <c r="AO442" i="8"/>
  <c r="AN442" i="8"/>
  <c r="AM442" i="8"/>
  <c r="AQ441" i="8"/>
  <c r="AP441" i="8"/>
  <c r="AO441" i="8"/>
  <c r="AN441" i="8"/>
  <c r="AM441" i="8"/>
  <c r="AQ440" i="8"/>
  <c r="AP440" i="8"/>
  <c r="AO440" i="8"/>
  <c r="AN440" i="8"/>
  <c r="AM440" i="8"/>
  <c r="AQ439" i="8"/>
  <c r="AP439" i="8"/>
  <c r="AO439" i="8"/>
  <c r="AN439" i="8"/>
  <c r="AM439" i="8"/>
  <c r="AQ438" i="8"/>
  <c r="AP438" i="8"/>
  <c r="AO438" i="8"/>
  <c r="AN438" i="8"/>
  <c r="AM438" i="8"/>
  <c r="AQ437" i="8"/>
  <c r="AP437" i="8"/>
  <c r="AO437" i="8"/>
  <c r="AN437" i="8"/>
  <c r="AM437" i="8"/>
  <c r="AQ436" i="8"/>
  <c r="AP436" i="8"/>
  <c r="AO436" i="8"/>
  <c r="AN436" i="8"/>
  <c r="AM436" i="8"/>
  <c r="AQ435" i="8"/>
  <c r="AP435" i="8"/>
  <c r="AO435" i="8"/>
  <c r="AN435" i="8"/>
  <c r="AM435" i="8"/>
  <c r="AQ434" i="8"/>
  <c r="AP434" i="8"/>
  <c r="AO434" i="8"/>
  <c r="AN434" i="8"/>
  <c r="AM434" i="8"/>
  <c r="AQ433" i="8"/>
  <c r="AP433" i="8"/>
  <c r="AO433" i="8"/>
  <c r="AN433" i="8"/>
  <c r="AM433" i="8"/>
  <c r="AQ432" i="8"/>
  <c r="AP432" i="8"/>
  <c r="AO432" i="8"/>
  <c r="AN432" i="8"/>
  <c r="AM432" i="8"/>
  <c r="AQ431" i="8"/>
  <c r="AP431" i="8"/>
  <c r="AO431" i="8"/>
  <c r="AN431" i="8"/>
  <c r="AM431" i="8"/>
  <c r="AQ430" i="8"/>
  <c r="AP430" i="8"/>
  <c r="AO430" i="8"/>
  <c r="AN430" i="8"/>
  <c r="AM430" i="8"/>
  <c r="AQ429" i="8"/>
  <c r="AP429" i="8"/>
  <c r="AO429" i="8"/>
  <c r="AN429" i="8"/>
  <c r="AM429" i="8"/>
  <c r="AQ428" i="8"/>
  <c r="AP428" i="8"/>
  <c r="AO428" i="8"/>
  <c r="AN428" i="8"/>
  <c r="AM428" i="8"/>
  <c r="AQ427" i="8"/>
  <c r="AP427" i="8"/>
  <c r="AO427" i="8"/>
  <c r="AN427" i="8"/>
  <c r="AM427" i="8"/>
  <c r="AQ426" i="8"/>
  <c r="AP426" i="8"/>
  <c r="AO426" i="8"/>
  <c r="AN426" i="8"/>
  <c r="AM426" i="8"/>
  <c r="AQ425" i="8"/>
  <c r="AP425" i="8"/>
  <c r="AO425" i="8"/>
  <c r="AN425" i="8"/>
  <c r="AM425" i="8"/>
  <c r="AQ424" i="8"/>
  <c r="AP424" i="8"/>
  <c r="AO424" i="8"/>
  <c r="AN424" i="8"/>
  <c r="AM424" i="8"/>
  <c r="AQ423" i="8"/>
  <c r="AP423" i="8"/>
  <c r="AO423" i="8"/>
  <c r="AN423" i="8"/>
  <c r="AM423" i="8"/>
  <c r="AQ422" i="8"/>
  <c r="AP422" i="8"/>
  <c r="AO422" i="8"/>
  <c r="AN422" i="8"/>
  <c r="AM422" i="8"/>
  <c r="AQ421" i="8"/>
  <c r="AP421" i="8"/>
  <c r="AO421" i="8"/>
  <c r="AN421" i="8"/>
  <c r="AM421" i="8"/>
  <c r="AQ420" i="8"/>
  <c r="AP420" i="8"/>
  <c r="AO420" i="8"/>
  <c r="AN420" i="8"/>
  <c r="AM420" i="8"/>
  <c r="AQ419" i="8"/>
  <c r="AP419" i="8"/>
  <c r="AO419" i="8"/>
  <c r="AN419" i="8"/>
  <c r="AM419" i="8"/>
  <c r="AQ418" i="8"/>
  <c r="AP418" i="8"/>
  <c r="AO418" i="8"/>
  <c r="AN418" i="8"/>
  <c r="AM418" i="8"/>
  <c r="AQ417" i="8"/>
  <c r="AP417" i="8"/>
  <c r="AO417" i="8"/>
  <c r="AN417" i="8"/>
  <c r="AM417" i="8"/>
  <c r="AQ416" i="8"/>
  <c r="AP416" i="8"/>
  <c r="AO416" i="8"/>
  <c r="AN416" i="8"/>
  <c r="AM416" i="8"/>
  <c r="AQ415" i="8"/>
  <c r="AP415" i="8"/>
  <c r="AO415" i="8"/>
  <c r="AN415" i="8"/>
  <c r="AM415" i="8"/>
  <c r="AQ414" i="8"/>
  <c r="AP414" i="8"/>
  <c r="AO414" i="8"/>
  <c r="AN414" i="8"/>
  <c r="AM414" i="8"/>
  <c r="AQ413" i="8"/>
  <c r="AP413" i="8"/>
  <c r="AO413" i="8"/>
  <c r="AN413" i="8"/>
  <c r="AM413" i="8"/>
  <c r="AQ412" i="8"/>
  <c r="AP412" i="8"/>
  <c r="AO412" i="8"/>
  <c r="AN412" i="8"/>
  <c r="AM412" i="8"/>
  <c r="AQ411" i="8"/>
  <c r="AP411" i="8"/>
  <c r="AO411" i="8"/>
  <c r="AN411" i="8"/>
  <c r="AM411" i="8"/>
  <c r="AQ410" i="8"/>
  <c r="AP410" i="8"/>
  <c r="AO410" i="8"/>
  <c r="AN410" i="8"/>
  <c r="AM410" i="8"/>
  <c r="AQ409" i="8"/>
  <c r="AP409" i="8"/>
  <c r="AO409" i="8"/>
  <c r="AN409" i="8"/>
  <c r="AM409" i="8"/>
  <c r="AQ408" i="8"/>
  <c r="AP408" i="8"/>
  <c r="AO408" i="8"/>
  <c r="AN408" i="8"/>
  <c r="AM408" i="8"/>
  <c r="AQ407" i="8"/>
  <c r="AP407" i="8"/>
  <c r="AO407" i="8"/>
  <c r="AN407" i="8"/>
  <c r="AM407" i="8"/>
  <c r="AQ406" i="8"/>
  <c r="AP406" i="8"/>
  <c r="AO406" i="8"/>
  <c r="AN406" i="8"/>
  <c r="AM406" i="8"/>
  <c r="AQ405" i="8"/>
  <c r="AP405" i="8"/>
  <c r="AO405" i="8"/>
  <c r="AN405" i="8"/>
  <c r="AM405" i="8"/>
  <c r="AQ404" i="8"/>
  <c r="AP404" i="8"/>
  <c r="AO404" i="8"/>
  <c r="AN404" i="8"/>
  <c r="AM404" i="8"/>
  <c r="AQ403" i="8"/>
  <c r="AP403" i="8"/>
  <c r="AO403" i="8"/>
  <c r="AN403" i="8"/>
  <c r="AM403" i="8"/>
  <c r="AQ402" i="8"/>
  <c r="AP402" i="8"/>
  <c r="AO402" i="8"/>
  <c r="AN402" i="8"/>
  <c r="AM402" i="8"/>
  <c r="AQ401" i="8"/>
  <c r="AP401" i="8"/>
  <c r="AO401" i="8"/>
  <c r="AN401" i="8"/>
  <c r="AM401" i="8"/>
  <c r="AQ400" i="8"/>
  <c r="AP400" i="8"/>
  <c r="AO400" i="8"/>
  <c r="AN400" i="8"/>
  <c r="AM400" i="8"/>
  <c r="AQ399" i="8"/>
  <c r="AP399" i="8"/>
  <c r="AO399" i="8"/>
  <c r="AN399" i="8"/>
  <c r="AM399" i="8"/>
  <c r="AQ398" i="8"/>
  <c r="AP398" i="8"/>
  <c r="AO398" i="8"/>
  <c r="AN398" i="8"/>
  <c r="AM398" i="8"/>
  <c r="AQ397" i="8"/>
  <c r="AP397" i="8"/>
  <c r="AO397" i="8"/>
  <c r="AN397" i="8"/>
  <c r="AM397" i="8"/>
  <c r="AQ396" i="8"/>
  <c r="AP396" i="8"/>
  <c r="AO396" i="8"/>
  <c r="AN396" i="8"/>
  <c r="AM396" i="8"/>
  <c r="AQ395" i="8"/>
  <c r="AP395" i="8"/>
  <c r="AO395" i="8"/>
  <c r="AN395" i="8"/>
  <c r="AM395" i="8"/>
  <c r="AQ394" i="8"/>
  <c r="AP394" i="8"/>
  <c r="AO394" i="8"/>
  <c r="AN394" i="8"/>
  <c r="AM394" i="8"/>
  <c r="AQ393" i="8"/>
  <c r="AP393" i="8"/>
  <c r="AO393" i="8"/>
  <c r="AN393" i="8"/>
  <c r="AM393" i="8"/>
  <c r="AQ392" i="8"/>
  <c r="AP392" i="8"/>
  <c r="AO392" i="8"/>
  <c r="AN392" i="8"/>
  <c r="AM392" i="8"/>
  <c r="AQ391" i="8"/>
  <c r="AP391" i="8"/>
  <c r="AO391" i="8"/>
  <c r="AN391" i="8"/>
  <c r="AM391" i="8"/>
  <c r="AQ390" i="8"/>
  <c r="AP390" i="8"/>
  <c r="AO390" i="8"/>
  <c r="AN390" i="8"/>
  <c r="AM390" i="8"/>
  <c r="AQ389" i="8"/>
  <c r="AP389" i="8"/>
  <c r="AO389" i="8"/>
  <c r="AN389" i="8"/>
  <c r="AM389" i="8"/>
  <c r="AQ388" i="8"/>
  <c r="AP388" i="8"/>
  <c r="AO388" i="8"/>
  <c r="AN388" i="8"/>
  <c r="AM388" i="8"/>
  <c r="AQ387" i="8"/>
  <c r="AP387" i="8"/>
  <c r="AO387" i="8"/>
  <c r="AN387" i="8"/>
  <c r="AM387" i="8"/>
  <c r="AQ386" i="8"/>
  <c r="AP386" i="8"/>
  <c r="AO386" i="8"/>
  <c r="AN386" i="8"/>
  <c r="AM386" i="8"/>
  <c r="AQ385" i="8"/>
  <c r="AP385" i="8"/>
  <c r="AO385" i="8"/>
  <c r="AN385" i="8"/>
  <c r="AM385" i="8"/>
  <c r="AQ384" i="8"/>
  <c r="AP384" i="8"/>
  <c r="AO384" i="8"/>
  <c r="AN384" i="8"/>
  <c r="AM384" i="8"/>
  <c r="AQ383" i="8"/>
  <c r="AP383" i="8"/>
  <c r="AO383" i="8"/>
  <c r="AN383" i="8"/>
  <c r="AM383" i="8"/>
  <c r="AQ382" i="8"/>
  <c r="AP382" i="8"/>
  <c r="AO382" i="8"/>
  <c r="AN382" i="8"/>
  <c r="AM382" i="8"/>
  <c r="AQ381" i="8"/>
  <c r="AP381" i="8"/>
  <c r="AO381" i="8"/>
  <c r="AN381" i="8"/>
  <c r="AM381" i="8"/>
  <c r="AQ380" i="8"/>
  <c r="AP380" i="8"/>
  <c r="AO380" i="8"/>
  <c r="AN380" i="8"/>
  <c r="AM380" i="8"/>
  <c r="AQ379" i="8"/>
  <c r="AP379" i="8"/>
  <c r="AO379" i="8"/>
  <c r="AN379" i="8"/>
  <c r="AM379" i="8"/>
  <c r="AQ378" i="8"/>
  <c r="AP378" i="8"/>
  <c r="AO378" i="8"/>
  <c r="AN378" i="8"/>
  <c r="AM378" i="8"/>
  <c r="AQ377" i="8"/>
  <c r="AP377" i="8"/>
  <c r="AO377" i="8"/>
  <c r="AN377" i="8"/>
  <c r="AM377" i="8"/>
  <c r="AQ376" i="8"/>
  <c r="AP376" i="8"/>
  <c r="AO376" i="8"/>
  <c r="AN376" i="8"/>
  <c r="AM376" i="8"/>
  <c r="AQ375" i="8"/>
  <c r="AP375" i="8"/>
  <c r="AO375" i="8"/>
  <c r="AN375" i="8"/>
  <c r="AM375" i="8"/>
  <c r="AQ374" i="8"/>
  <c r="AP374" i="8"/>
  <c r="AO374" i="8"/>
  <c r="AN374" i="8"/>
  <c r="AM374" i="8"/>
  <c r="AQ373" i="8"/>
  <c r="AP373" i="8"/>
  <c r="AO373" i="8"/>
  <c r="AN373" i="8"/>
  <c r="AM373" i="8"/>
  <c r="AQ372" i="8"/>
  <c r="AP372" i="8"/>
  <c r="AO372" i="8"/>
  <c r="AN372" i="8"/>
  <c r="AM372" i="8"/>
  <c r="AQ371" i="8"/>
  <c r="AP371" i="8"/>
  <c r="AO371" i="8"/>
  <c r="AN371" i="8"/>
  <c r="AM371" i="8"/>
  <c r="AQ370" i="8"/>
  <c r="AP370" i="8"/>
  <c r="AO370" i="8"/>
  <c r="AN370" i="8"/>
  <c r="AM370" i="8"/>
  <c r="AQ369" i="8"/>
  <c r="AP369" i="8"/>
  <c r="AO369" i="8"/>
  <c r="AN369" i="8"/>
  <c r="AM369" i="8"/>
  <c r="AQ368" i="8"/>
  <c r="AP368" i="8"/>
  <c r="AO368" i="8"/>
  <c r="AN368" i="8"/>
  <c r="AM368" i="8"/>
  <c r="AQ367" i="8"/>
  <c r="AP367" i="8"/>
  <c r="AO367" i="8"/>
  <c r="AN367" i="8"/>
  <c r="AM367" i="8"/>
  <c r="AQ366" i="8"/>
  <c r="AP366" i="8"/>
  <c r="AO366" i="8"/>
  <c r="AN366" i="8"/>
  <c r="AM366" i="8"/>
  <c r="AQ365" i="8"/>
  <c r="AP365" i="8"/>
  <c r="AO365" i="8"/>
  <c r="AN365" i="8"/>
  <c r="AM365" i="8"/>
  <c r="AQ364" i="8"/>
  <c r="AP364" i="8"/>
  <c r="AO364" i="8"/>
  <c r="AN364" i="8"/>
  <c r="AM364" i="8"/>
  <c r="AQ363" i="8"/>
  <c r="AP363" i="8"/>
  <c r="AO363" i="8"/>
  <c r="AN363" i="8"/>
  <c r="AM363" i="8"/>
  <c r="AQ362" i="8"/>
  <c r="AP362" i="8"/>
  <c r="AO362" i="8"/>
  <c r="AN362" i="8"/>
  <c r="AM362" i="8"/>
  <c r="AQ361" i="8"/>
  <c r="AP361" i="8"/>
  <c r="AO361" i="8"/>
  <c r="AN361" i="8"/>
  <c r="AM361" i="8"/>
  <c r="AQ360" i="8"/>
  <c r="AP360" i="8"/>
  <c r="AO360" i="8"/>
  <c r="AN360" i="8"/>
  <c r="AM360" i="8"/>
  <c r="AQ359" i="8"/>
  <c r="AP359" i="8"/>
  <c r="AO359" i="8"/>
  <c r="AN359" i="8"/>
  <c r="AM359" i="8"/>
  <c r="AQ358" i="8"/>
  <c r="AP358" i="8"/>
  <c r="AO358" i="8"/>
  <c r="AN358" i="8"/>
  <c r="AM358" i="8"/>
  <c r="AQ357" i="8"/>
  <c r="AP357" i="8"/>
  <c r="AO357" i="8"/>
  <c r="AN357" i="8"/>
  <c r="AM357" i="8"/>
  <c r="AQ356" i="8"/>
  <c r="AP356" i="8"/>
  <c r="AO356" i="8"/>
  <c r="AN356" i="8"/>
  <c r="AM356" i="8"/>
  <c r="AQ355" i="8"/>
  <c r="AP355" i="8"/>
  <c r="AO355" i="8"/>
  <c r="AN355" i="8"/>
  <c r="AM355" i="8"/>
  <c r="AQ354" i="8"/>
  <c r="AP354" i="8"/>
  <c r="AO354" i="8"/>
  <c r="AN354" i="8"/>
  <c r="AM354" i="8"/>
  <c r="AQ353" i="8"/>
  <c r="AP353" i="8"/>
  <c r="AO353" i="8"/>
  <c r="AN353" i="8"/>
  <c r="AM353" i="8"/>
  <c r="AQ352" i="8"/>
  <c r="AP352" i="8"/>
  <c r="AO352" i="8"/>
  <c r="AN352" i="8"/>
  <c r="AM352" i="8"/>
  <c r="AQ351" i="8"/>
  <c r="AP351" i="8"/>
  <c r="AO351" i="8"/>
  <c r="AN351" i="8"/>
  <c r="AM351" i="8"/>
  <c r="AQ350" i="8"/>
  <c r="AP350" i="8"/>
  <c r="AO350" i="8"/>
  <c r="AN350" i="8"/>
  <c r="AM350" i="8"/>
  <c r="AQ349" i="8"/>
  <c r="AP349" i="8"/>
  <c r="AO349" i="8"/>
  <c r="AN349" i="8"/>
  <c r="AM349" i="8"/>
  <c r="AQ348" i="8"/>
  <c r="AP348" i="8"/>
  <c r="AO348" i="8"/>
  <c r="AN348" i="8"/>
  <c r="AM348" i="8"/>
  <c r="AQ347" i="8"/>
  <c r="AP347" i="8"/>
  <c r="AO347" i="8"/>
  <c r="AN347" i="8"/>
  <c r="AM347" i="8"/>
  <c r="AQ346" i="8"/>
  <c r="AP346" i="8"/>
  <c r="AO346" i="8"/>
  <c r="AN346" i="8"/>
  <c r="AM346" i="8"/>
  <c r="AQ345" i="8"/>
  <c r="AP345" i="8"/>
  <c r="AO345" i="8"/>
  <c r="AN345" i="8"/>
  <c r="AM345" i="8"/>
  <c r="AQ344" i="8"/>
  <c r="AP344" i="8"/>
  <c r="AO344" i="8"/>
  <c r="AN344" i="8"/>
  <c r="AM344" i="8"/>
  <c r="AQ343" i="8"/>
  <c r="AP343" i="8"/>
  <c r="AO343" i="8"/>
  <c r="AN343" i="8"/>
  <c r="AM343" i="8"/>
  <c r="AQ342" i="8"/>
  <c r="AP342" i="8"/>
  <c r="AO342" i="8"/>
  <c r="AN342" i="8"/>
  <c r="AM342" i="8"/>
  <c r="AQ341" i="8"/>
  <c r="AP341" i="8"/>
  <c r="AO341" i="8"/>
  <c r="AN341" i="8"/>
  <c r="AM341" i="8"/>
  <c r="AQ340" i="8"/>
  <c r="AP340" i="8"/>
  <c r="AO340" i="8"/>
  <c r="AN340" i="8"/>
  <c r="AM340" i="8"/>
  <c r="AQ339" i="8"/>
  <c r="AP339" i="8"/>
  <c r="AO339" i="8"/>
  <c r="AN339" i="8"/>
  <c r="AM339" i="8"/>
  <c r="AQ338" i="8"/>
  <c r="AP338" i="8"/>
  <c r="AO338" i="8"/>
  <c r="AN338" i="8"/>
  <c r="AM338" i="8"/>
  <c r="AQ337" i="8"/>
  <c r="AP337" i="8"/>
  <c r="AO337" i="8"/>
  <c r="AN337" i="8"/>
  <c r="AM337" i="8"/>
  <c r="AQ336" i="8"/>
  <c r="AP336" i="8"/>
  <c r="AO336" i="8"/>
  <c r="AN336" i="8"/>
  <c r="AM336" i="8"/>
  <c r="AQ335" i="8"/>
  <c r="AP335" i="8"/>
  <c r="AO335" i="8"/>
  <c r="AN335" i="8"/>
  <c r="AM335" i="8"/>
  <c r="AQ334" i="8"/>
  <c r="AP334" i="8"/>
  <c r="AO334" i="8"/>
  <c r="AN334" i="8"/>
  <c r="AM334" i="8"/>
  <c r="AQ333" i="8"/>
  <c r="AP333" i="8"/>
  <c r="AO333" i="8"/>
  <c r="AN333" i="8"/>
  <c r="AM333" i="8"/>
  <c r="AQ332" i="8"/>
  <c r="AP332" i="8"/>
  <c r="AO332" i="8"/>
  <c r="AN332" i="8"/>
  <c r="AM332" i="8"/>
  <c r="AQ331" i="8"/>
  <c r="AP331" i="8"/>
  <c r="AO331" i="8"/>
  <c r="AN331" i="8"/>
  <c r="AM331" i="8"/>
  <c r="AQ330" i="8"/>
  <c r="AP330" i="8"/>
  <c r="AO330" i="8"/>
  <c r="AN330" i="8"/>
  <c r="AM330" i="8"/>
  <c r="AQ329" i="8"/>
  <c r="AP329" i="8"/>
  <c r="AO329" i="8"/>
  <c r="AN329" i="8"/>
  <c r="AM329" i="8"/>
  <c r="AQ328" i="8"/>
  <c r="AP328" i="8"/>
  <c r="AO328" i="8"/>
  <c r="AN328" i="8"/>
  <c r="AM328" i="8"/>
  <c r="AQ327" i="8"/>
  <c r="AP327" i="8"/>
  <c r="AO327" i="8"/>
  <c r="AN327" i="8"/>
  <c r="AM327" i="8"/>
  <c r="AQ326" i="8"/>
  <c r="AP326" i="8"/>
  <c r="AO326" i="8"/>
  <c r="AN326" i="8"/>
  <c r="AM326" i="8"/>
  <c r="AQ325" i="8"/>
  <c r="AP325" i="8"/>
  <c r="AO325" i="8"/>
  <c r="AN325" i="8"/>
  <c r="AM325" i="8"/>
  <c r="AQ324" i="8"/>
  <c r="AP324" i="8"/>
  <c r="AO324" i="8"/>
  <c r="AN324" i="8"/>
  <c r="AM324" i="8"/>
  <c r="AQ323" i="8"/>
  <c r="AP323" i="8"/>
  <c r="AO323" i="8"/>
  <c r="AN323" i="8"/>
  <c r="AM323" i="8"/>
  <c r="AQ322" i="8"/>
  <c r="AP322" i="8"/>
  <c r="AO322" i="8"/>
  <c r="AN322" i="8"/>
  <c r="AM322" i="8"/>
  <c r="AQ321" i="8"/>
  <c r="AP321" i="8"/>
  <c r="AO321" i="8"/>
  <c r="AN321" i="8"/>
  <c r="AM321" i="8"/>
  <c r="AQ320" i="8"/>
  <c r="AP320" i="8"/>
  <c r="AO320" i="8"/>
  <c r="AN320" i="8"/>
  <c r="AM320" i="8"/>
  <c r="AQ319" i="8"/>
  <c r="AP319" i="8"/>
  <c r="AO319" i="8"/>
  <c r="AN319" i="8"/>
  <c r="AM319" i="8"/>
  <c r="AQ318" i="8"/>
  <c r="AP318" i="8"/>
  <c r="AO318" i="8"/>
  <c r="AN318" i="8"/>
  <c r="AM318" i="8"/>
  <c r="AQ317" i="8"/>
  <c r="AP317" i="8"/>
  <c r="AO317" i="8"/>
  <c r="AN317" i="8"/>
  <c r="AM317" i="8"/>
  <c r="AQ316" i="8"/>
  <c r="AP316" i="8"/>
  <c r="AO316" i="8"/>
  <c r="AN316" i="8"/>
  <c r="AM316" i="8"/>
  <c r="AQ315" i="8"/>
  <c r="AP315" i="8"/>
  <c r="AO315" i="8"/>
  <c r="AN315" i="8"/>
  <c r="AM315" i="8"/>
  <c r="AQ314" i="8"/>
  <c r="AP314" i="8"/>
  <c r="AO314" i="8"/>
  <c r="AN314" i="8"/>
  <c r="AM314" i="8"/>
  <c r="AQ313" i="8"/>
  <c r="AP313" i="8"/>
  <c r="AO313" i="8"/>
  <c r="AN313" i="8"/>
  <c r="AM313" i="8"/>
  <c r="AQ312" i="8"/>
  <c r="AP312" i="8"/>
  <c r="AO312" i="8"/>
  <c r="AN312" i="8"/>
  <c r="AM312" i="8"/>
  <c r="AQ311" i="8"/>
  <c r="AP311" i="8"/>
  <c r="AO311" i="8"/>
  <c r="AN311" i="8"/>
  <c r="AM311" i="8"/>
  <c r="AQ310" i="8"/>
  <c r="AP310" i="8"/>
  <c r="AO310" i="8"/>
  <c r="AN310" i="8"/>
  <c r="AM310" i="8"/>
  <c r="AQ309" i="8"/>
  <c r="AP309" i="8"/>
  <c r="AO309" i="8"/>
  <c r="AN309" i="8"/>
  <c r="AM309" i="8"/>
  <c r="AQ308" i="8"/>
  <c r="AP308" i="8"/>
  <c r="AO308" i="8"/>
  <c r="AN308" i="8"/>
  <c r="AM308" i="8"/>
  <c r="AQ307" i="8"/>
  <c r="AP307" i="8"/>
  <c r="AO307" i="8"/>
  <c r="AN307" i="8"/>
  <c r="AM307" i="8"/>
  <c r="AQ306" i="8"/>
  <c r="AP306" i="8"/>
  <c r="AO306" i="8"/>
  <c r="AN306" i="8"/>
  <c r="AM306" i="8"/>
  <c r="AQ305" i="8"/>
  <c r="AP305" i="8"/>
  <c r="AO305" i="8"/>
  <c r="AN305" i="8"/>
  <c r="AM305" i="8"/>
  <c r="AQ304" i="8"/>
  <c r="AP304" i="8"/>
  <c r="AO304" i="8"/>
  <c r="AN304" i="8"/>
  <c r="AM304" i="8"/>
  <c r="AQ303" i="8"/>
  <c r="AP303" i="8"/>
  <c r="AO303" i="8"/>
  <c r="AN303" i="8"/>
  <c r="AM303" i="8"/>
  <c r="AQ302" i="8"/>
  <c r="AP302" i="8"/>
  <c r="AO302" i="8"/>
  <c r="AN302" i="8"/>
  <c r="AM302" i="8"/>
  <c r="AQ301" i="8"/>
  <c r="AP301" i="8"/>
  <c r="AO301" i="8"/>
  <c r="AN301" i="8"/>
  <c r="AM301" i="8"/>
  <c r="AQ300" i="8"/>
  <c r="AP300" i="8"/>
  <c r="AO300" i="8"/>
  <c r="AN300" i="8"/>
  <c r="AM300" i="8"/>
  <c r="AQ299" i="8"/>
  <c r="AP299" i="8"/>
  <c r="AO299" i="8"/>
  <c r="AN299" i="8"/>
  <c r="AM299" i="8"/>
  <c r="AQ298" i="8"/>
  <c r="AP298" i="8"/>
  <c r="AO298" i="8"/>
  <c r="AN298" i="8"/>
  <c r="AM298" i="8"/>
  <c r="AQ297" i="8"/>
  <c r="AP297" i="8"/>
  <c r="AO297" i="8"/>
  <c r="AN297" i="8"/>
  <c r="AM297" i="8"/>
  <c r="AQ296" i="8"/>
  <c r="AP296" i="8"/>
  <c r="AO296" i="8"/>
  <c r="AN296" i="8"/>
  <c r="AM296" i="8"/>
  <c r="AQ295" i="8"/>
  <c r="AP295" i="8"/>
  <c r="AO295" i="8"/>
  <c r="AN295" i="8"/>
  <c r="AM295" i="8"/>
  <c r="AQ294" i="8"/>
  <c r="AP294" i="8"/>
  <c r="AO294" i="8"/>
  <c r="AN294" i="8"/>
  <c r="AM294" i="8"/>
  <c r="AQ293" i="8"/>
  <c r="AP293" i="8"/>
  <c r="AO293" i="8"/>
  <c r="AN293" i="8"/>
  <c r="AM293" i="8"/>
  <c r="AQ292" i="8"/>
  <c r="AP292" i="8"/>
  <c r="AO292" i="8"/>
  <c r="AN292" i="8"/>
  <c r="AM292" i="8"/>
  <c r="AQ291" i="8"/>
  <c r="AP291" i="8"/>
  <c r="AO291" i="8"/>
  <c r="AN291" i="8"/>
  <c r="AM291" i="8"/>
  <c r="AQ290" i="8"/>
  <c r="AP290" i="8"/>
  <c r="AO290" i="8"/>
  <c r="AN290" i="8"/>
  <c r="AM290" i="8"/>
  <c r="AQ289" i="8"/>
  <c r="AP289" i="8"/>
  <c r="AO289" i="8"/>
  <c r="AN289" i="8"/>
  <c r="AM289" i="8"/>
  <c r="AQ288" i="8"/>
  <c r="AP288" i="8"/>
  <c r="AO288" i="8"/>
  <c r="AN288" i="8"/>
  <c r="AM288" i="8"/>
  <c r="AQ287" i="8"/>
  <c r="AP287" i="8"/>
  <c r="AO287" i="8"/>
  <c r="AN287" i="8"/>
  <c r="AM287" i="8"/>
  <c r="AQ286" i="8"/>
  <c r="AP286" i="8"/>
  <c r="AO286" i="8"/>
  <c r="AN286" i="8"/>
  <c r="AM286" i="8"/>
  <c r="AQ285" i="8"/>
  <c r="AP285" i="8"/>
  <c r="AO285" i="8"/>
  <c r="AN285" i="8"/>
  <c r="AM285" i="8"/>
  <c r="AQ284" i="8"/>
  <c r="AP284" i="8"/>
  <c r="AO284" i="8"/>
  <c r="AN284" i="8"/>
  <c r="AM284" i="8"/>
  <c r="AQ283" i="8"/>
  <c r="AP283" i="8"/>
  <c r="AO283" i="8"/>
  <c r="AN283" i="8"/>
  <c r="AM283" i="8"/>
  <c r="AQ282" i="8"/>
  <c r="AP282" i="8"/>
  <c r="AO282" i="8"/>
  <c r="AN282" i="8"/>
  <c r="AM282" i="8"/>
  <c r="AQ281" i="8"/>
  <c r="AP281" i="8"/>
  <c r="AO281" i="8"/>
  <c r="AN281" i="8"/>
  <c r="AM281" i="8"/>
  <c r="AQ280" i="8"/>
  <c r="AP280" i="8"/>
  <c r="AO280" i="8"/>
  <c r="AN280" i="8"/>
  <c r="AM280" i="8"/>
  <c r="AQ279" i="8"/>
  <c r="AP279" i="8"/>
  <c r="AO279" i="8"/>
  <c r="AN279" i="8"/>
  <c r="AM279" i="8"/>
  <c r="AQ278" i="8"/>
  <c r="AP278" i="8"/>
  <c r="AO278" i="8"/>
  <c r="AN278" i="8"/>
  <c r="AM278" i="8"/>
  <c r="AQ277" i="8"/>
  <c r="AP277" i="8"/>
  <c r="AO277" i="8"/>
  <c r="AN277" i="8"/>
  <c r="AM277" i="8"/>
  <c r="AQ276" i="8"/>
  <c r="AP276" i="8"/>
  <c r="AO276" i="8"/>
  <c r="AN276" i="8"/>
  <c r="AM276" i="8"/>
  <c r="AQ275" i="8"/>
  <c r="AP275" i="8"/>
  <c r="AO275" i="8"/>
  <c r="AN275" i="8"/>
  <c r="AM275" i="8"/>
  <c r="AQ274" i="8"/>
  <c r="AP274" i="8"/>
  <c r="AO274" i="8"/>
  <c r="AN274" i="8"/>
  <c r="AM274" i="8"/>
  <c r="AQ273" i="8"/>
  <c r="AP273" i="8"/>
  <c r="AO273" i="8"/>
  <c r="AN273" i="8"/>
  <c r="AM273" i="8"/>
  <c r="AQ272" i="8"/>
  <c r="AP272" i="8"/>
  <c r="AO272" i="8"/>
  <c r="AN272" i="8"/>
  <c r="AM272" i="8"/>
  <c r="AQ271" i="8"/>
  <c r="AP271" i="8"/>
  <c r="AO271" i="8"/>
  <c r="AN271" i="8"/>
  <c r="AM271" i="8"/>
  <c r="AQ270" i="8"/>
  <c r="AP270" i="8"/>
  <c r="AO270" i="8"/>
  <c r="AN270" i="8"/>
  <c r="AM270" i="8"/>
  <c r="AQ269" i="8"/>
  <c r="AP269" i="8"/>
  <c r="AO269" i="8"/>
  <c r="AN269" i="8"/>
  <c r="AM269" i="8"/>
  <c r="AQ268" i="8"/>
  <c r="AP268" i="8"/>
  <c r="AO268" i="8"/>
  <c r="AN268" i="8"/>
  <c r="AM268" i="8"/>
  <c r="AQ267" i="8"/>
  <c r="AP267" i="8"/>
  <c r="AO267" i="8"/>
  <c r="AN267" i="8"/>
  <c r="AM267" i="8"/>
  <c r="AQ266" i="8"/>
  <c r="AP266" i="8"/>
  <c r="AO266" i="8"/>
  <c r="AN266" i="8"/>
  <c r="AM266" i="8"/>
  <c r="AQ265" i="8"/>
  <c r="AP265" i="8"/>
  <c r="AO265" i="8"/>
  <c r="AN265" i="8"/>
  <c r="AM265" i="8"/>
  <c r="AQ264" i="8"/>
  <c r="AP264" i="8"/>
  <c r="AO264" i="8"/>
  <c r="AN264" i="8"/>
  <c r="AM264" i="8"/>
  <c r="AQ263" i="8"/>
  <c r="AP263" i="8"/>
  <c r="AO263" i="8"/>
  <c r="AN263" i="8"/>
  <c r="AM263" i="8"/>
  <c r="AQ262" i="8"/>
  <c r="AP262" i="8"/>
  <c r="AO262" i="8"/>
  <c r="AN262" i="8"/>
  <c r="AM262" i="8"/>
  <c r="AQ261" i="8"/>
  <c r="AP261" i="8"/>
  <c r="AO261" i="8"/>
  <c r="AN261" i="8"/>
  <c r="AM261" i="8"/>
  <c r="AQ260" i="8"/>
  <c r="AP260" i="8"/>
  <c r="AO260" i="8"/>
  <c r="AN260" i="8"/>
  <c r="AM260" i="8"/>
  <c r="AQ259" i="8"/>
  <c r="AP259" i="8"/>
  <c r="AO259" i="8"/>
  <c r="AN259" i="8"/>
  <c r="AM259" i="8"/>
  <c r="AQ258" i="8"/>
  <c r="AP258" i="8"/>
  <c r="AO258" i="8"/>
  <c r="AN258" i="8"/>
  <c r="AM258" i="8"/>
  <c r="AQ257" i="8"/>
  <c r="AP257" i="8"/>
  <c r="AO257" i="8"/>
  <c r="AN257" i="8"/>
  <c r="AM257" i="8"/>
  <c r="AQ256" i="8"/>
  <c r="AP256" i="8"/>
  <c r="AO256" i="8"/>
  <c r="AN256" i="8"/>
  <c r="AM256" i="8"/>
  <c r="AQ255" i="8"/>
  <c r="AP255" i="8"/>
  <c r="AO255" i="8"/>
  <c r="AN255" i="8"/>
  <c r="AM255" i="8"/>
  <c r="AQ254" i="8"/>
  <c r="AP254" i="8"/>
  <c r="AO254" i="8"/>
  <c r="AN254" i="8"/>
  <c r="AM254" i="8"/>
  <c r="AQ253" i="8"/>
  <c r="AP253" i="8"/>
  <c r="AO253" i="8"/>
  <c r="AN253" i="8"/>
  <c r="AM253" i="8"/>
  <c r="AQ252" i="8"/>
  <c r="AP252" i="8"/>
  <c r="AO252" i="8"/>
  <c r="AN252" i="8"/>
  <c r="AM252" i="8"/>
  <c r="AQ251" i="8"/>
  <c r="AP251" i="8"/>
  <c r="AO251" i="8"/>
  <c r="AN251" i="8"/>
  <c r="AM251" i="8"/>
  <c r="AQ250" i="8"/>
  <c r="AP250" i="8"/>
  <c r="AO250" i="8"/>
  <c r="AN250" i="8"/>
  <c r="AM250" i="8"/>
  <c r="AQ249" i="8"/>
  <c r="AP249" i="8"/>
  <c r="AO249" i="8"/>
  <c r="AN249" i="8"/>
  <c r="AM249" i="8"/>
  <c r="AQ248" i="8"/>
  <c r="AP248" i="8"/>
  <c r="AO248" i="8"/>
  <c r="AN248" i="8"/>
  <c r="AM248" i="8"/>
  <c r="AQ247" i="8"/>
  <c r="AP247" i="8"/>
  <c r="AO247" i="8"/>
  <c r="AN247" i="8"/>
  <c r="AM247" i="8"/>
  <c r="AQ246" i="8"/>
  <c r="AP246" i="8"/>
  <c r="AO246" i="8"/>
  <c r="AN246" i="8"/>
  <c r="AM246" i="8"/>
  <c r="AQ245" i="8"/>
  <c r="AP245" i="8"/>
  <c r="AO245" i="8"/>
  <c r="AN245" i="8"/>
  <c r="AM245" i="8"/>
  <c r="AQ244" i="8"/>
  <c r="AP244" i="8"/>
  <c r="AO244" i="8"/>
  <c r="AN244" i="8"/>
  <c r="AM244" i="8"/>
  <c r="AQ243" i="8"/>
  <c r="AP243" i="8"/>
  <c r="AO243" i="8"/>
  <c r="AN243" i="8"/>
  <c r="AM243" i="8"/>
  <c r="AQ242" i="8"/>
  <c r="AP242" i="8"/>
  <c r="AO242" i="8"/>
  <c r="AN242" i="8"/>
  <c r="AM242" i="8"/>
  <c r="AQ241" i="8"/>
  <c r="AP241" i="8"/>
  <c r="AO241" i="8"/>
  <c r="AN241" i="8"/>
  <c r="AM241" i="8"/>
  <c r="AQ240" i="8"/>
  <c r="AP240" i="8"/>
  <c r="AO240" i="8"/>
  <c r="AN240" i="8"/>
  <c r="AM240" i="8"/>
  <c r="AQ239" i="8"/>
  <c r="AP239" i="8"/>
  <c r="AO239" i="8"/>
  <c r="AN239" i="8"/>
  <c r="AM239" i="8"/>
  <c r="AQ238" i="8"/>
  <c r="AP238" i="8"/>
  <c r="AO238" i="8"/>
  <c r="AN238" i="8"/>
  <c r="AM238" i="8"/>
  <c r="AQ237" i="8"/>
  <c r="AP237" i="8"/>
  <c r="AO237" i="8"/>
  <c r="AN237" i="8"/>
  <c r="AM237" i="8"/>
  <c r="AQ236" i="8"/>
  <c r="AP236" i="8"/>
  <c r="AO236" i="8"/>
  <c r="AN236" i="8"/>
  <c r="AM236" i="8"/>
  <c r="AQ235" i="8"/>
  <c r="AP235" i="8"/>
  <c r="AO235" i="8"/>
  <c r="AN235" i="8"/>
  <c r="AM235" i="8"/>
  <c r="AQ234" i="8"/>
  <c r="AP234" i="8"/>
  <c r="AO234" i="8"/>
  <c r="AN234" i="8"/>
  <c r="AM234" i="8"/>
  <c r="AQ233" i="8"/>
  <c r="AP233" i="8"/>
  <c r="AO233" i="8"/>
  <c r="AN233" i="8"/>
  <c r="AM233" i="8"/>
  <c r="AQ232" i="8"/>
  <c r="AP232" i="8"/>
  <c r="AO232" i="8"/>
  <c r="AN232" i="8"/>
  <c r="AM232" i="8"/>
  <c r="AQ231" i="8"/>
  <c r="AP231" i="8"/>
  <c r="AO231" i="8"/>
  <c r="AN231" i="8"/>
  <c r="AM231" i="8"/>
  <c r="AQ230" i="8"/>
  <c r="AP230" i="8"/>
  <c r="AO230" i="8"/>
  <c r="AN230" i="8"/>
  <c r="AM230" i="8"/>
  <c r="AQ229" i="8"/>
  <c r="AP229" i="8"/>
  <c r="AO229" i="8"/>
  <c r="AN229" i="8"/>
  <c r="AM229" i="8"/>
  <c r="AQ228" i="8"/>
  <c r="AP228" i="8"/>
  <c r="AO228" i="8"/>
  <c r="AN228" i="8"/>
  <c r="AM228" i="8"/>
  <c r="AQ227" i="8"/>
  <c r="AP227" i="8"/>
  <c r="AO227" i="8"/>
  <c r="AN227" i="8"/>
  <c r="AM227" i="8"/>
  <c r="AQ226" i="8"/>
  <c r="AP226" i="8"/>
  <c r="AO226" i="8"/>
  <c r="AN226" i="8"/>
  <c r="AM226" i="8"/>
  <c r="AQ225" i="8"/>
  <c r="AP225" i="8"/>
  <c r="AO225" i="8"/>
  <c r="AN225" i="8"/>
  <c r="AM225" i="8"/>
  <c r="AQ224" i="8"/>
  <c r="AP224" i="8"/>
  <c r="AO224" i="8"/>
  <c r="AN224" i="8"/>
  <c r="AM224" i="8"/>
  <c r="AQ223" i="8"/>
  <c r="AP223" i="8"/>
  <c r="AO223" i="8"/>
  <c r="AN223" i="8"/>
  <c r="AM223" i="8"/>
  <c r="AQ222" i="8"/>
  <c r="AP222" i="8"/>
  <c r="AO222" i="8"/>
  <c r="AN222" i="8"/>
  <c r="AM222" i="8"/>
  <c r="AQ221" i="8"/>
  <c r="AP221" i="8"/>
  <c r="AO221" i="8"/>
  <c r="AN221" i="8"/>
  <c r="AM221" i="8"/>
  <c r="AQ220" i="8"/>
  <c r="AP220" i="8"/>
  <c r="AO220" i="8"/>
  <c r="AN220" i="8"/>
  <c r="AM220" i="8"/>
  <c r="AQ219" i="8"/>
  <c r="AP219" i="8"/>
  <c r="AO219" i="8"/>
  <c r="AN219" i="8"/>
  <c r="AM219" i="8"/>
  <c r="AQ218" i="8"/>
  <c r="AP218" i="8"/>
  <c r="AO218" i="8"/>
  <c r="AN218" i="8"/>
  <c r="AM218" i="8"/>
  <c r="AQ217" i="8"/>
  <c r="AP217" i="8"/>
  <c r="AO217" i="8"/>
  <c r="AN217" i="8"/>
  <c r="AM217" i="8"/>
  <c r="AQ216" i="8"/>
  <c r="AP216" i="8"/>
  <c r="AO216" i="8"/>
  <c r="AN216" i="8"/>
  <c r="AM216" i="8"/>
  <c r="AQ215" i="8"/>
  <c r="AP215" i="8"/>
  <c r="AO215" i="8"/>
  <c r="AN215" i="8"/>
  <c r="AM215" i="8"/>
  <c r="AQ214" i="8"/>
  <c r="AP214" i="8"/>
  <c r="AO214" i="8"/>
  <c r="AN214" i="8"/>
  <c r="AM214" i="8"/>
  <c r="AQ213" i="8"/>
  <c r="AP213" i="8"/>
  <c r="AO213" i="8"/>
  <c r="AN213" i="8"/>
  <c r="AM213" i="8"/>
  <c r="AQ212" i="8"/>
  <c r="AP212" i="8"/>
  <c r="AO212" i="8"/>
  <c r="AN212" i="8"/>
  <c r="AM212" i="8"/>
  <c r="AQ211" i="8"/>
  <c r="AP211" i="8"/>
  <c r="AO211" i="8"/>
  <c r="AN211" i="8"/>
  <c r="AM211" i="8"/>
  <c r="AQ210" i="8"/>
  <c r="AP210" i="8"/>
  <c r="AO210" i="8"/>
  <c r="AN210" i="8"/>
  <c r="AM210" i="8"/>
  <c r="AQ209" i="8"/>
  <c r="AP209" i="8"/>
  <c r="AO209" i="8"/>
  <c r="AN209" i="8"/>
  <c r="AM209" i="8"/>
  <c r="AQ208" i="8"/>
  <c r="AP208" i="8"/>
  <c r="AO208" i="8"/>
  <c r="AN208" i="8"/>
  <c r="AM208" i="8"/>
  <c r="AQ207" i="8"/>
  <c r="AP207" i="8"/>
  <c r="AO207" i="8"/>
  <c r="AN207" i="8"/>
  <c r="AM207" i="8"/>
  <c r="AQ206" i="8"/>
  <c r="AP206" i="8"/>
  <c r="AO206" i="8"/>
  <c r="AN206" i="8"/>
  <c r="AM206" i="8"/>
  <c r="AQ205" i="8"/>
  <c r="AP205" i="8"/>
  <c r="AO205" i="8"/>
  <c r="AN205" i="8"/>
  <c r="AM205" i="8"/>
  <c r="AQ204" i="8"/>
  <c r="AP204" i="8"/>
  <c r="AO204" i="8"/>
  <c r="AN204" i="8"/>
  <c r="AM204" i="8"/>
  <c r="AQ203" i="8"/>
  <c r="AP203" i="8"/>
  <c r="AO203" i="8"/>
  <c r="AN203" i="8"/>
  <c r="AM203" i="8"/>
  <c r="AQ202" i="8"/>
  <c r="AP202" i="8"/>
  <c r="AO202" i="8"/>
  <c r="AN202" i="8"/>
  <c r="AM202" i="8"/>
  <c r="AQ201" i="8"/>
  <c r="AP201" i="8"/>
  <c r="AO201" i="8"/>
  <c r="AN201" i="8"/>
  <c r="AM201" i="8"/>
  <c r="AQ200" i="8"/>
  <c r="AP200" i="8"/>
  <c r="AO200" i="8"/>
  <c r="AN200" i="8"/>
  <c r="AM200" i="8"/>
  <c r="AQ199" i="8"/>
  <c r="AP199" i="8"/>
  <c r="AO199" i="8"/>
  <c r="AN199" i="8"/>
  <c r="AM199" i="8"/>
  <c r="AQ198" i="8"/>
  <c r="AP198" i="8"/>
  <c r="AO198" i="8"/>
  <c r="AN198" i="8"/>
  <c r="AM198" i="8"/>
  <c r="AQ197" i="8"/>
  <c r="AP197" i="8"/>
  <c r="AO197" i="8"/>
  <c r="AN197" i="8"/>
  <c r="AM197" i="8"/>
  <c r="AQ196" i="8"/>
  <c r="AP196" i="8"/>
  <c r="AO196" i="8"/>
  <c r="AN196" i="8"/>
  <c r="AM196" i="8"/>
  <c r="AQ195" i="8"/>
  <c r="AP195" i="8"/>
  <c r="AO195" i="8"/>
  <c r="AN195" i="8"/>
  <c r="AM195" i="8"/>
  <c r="AQ194" i="8"/>
  <c r="AP194" i="8"/>
  <c r="AO194" i="8"/>
  <c r="AN194" i="8"/>
  <c r="AM194" i="8"/>
  <c r="AQ193" i="8"/>
  <c r="AP193" i="8"/>
  <c r="AO193" i="8"/>
  <c r="AN193" i="8"/>
  <c r="AM193" i="8"/>
  <c r="AQ192" i="8"/>
  <c r="AP192" i="8"/>
  <c r="AO192" i="8"/>
  <c r="AN192" i="8"/>
  <c r="AM192" i="8"/>
  <c r="AQ191" i="8"/>
  <c r="AP191" i="8"/>
  <c r="AO191" i="8"/>
  <c r="AN191" i="8"/>
  <c r="AM191" i="8"/>
  <c r="AQ190" i="8"/>
  <c r="AP190" i="8"/>
  <c r="AO190" i="8"/>
  <c r="AN190" i="8"/>
  <c r="AM190" i="8"/>
  <c r="AQ189" i="8"/>
  <c r="AP189" i="8"/>
  <c r="AO189" i="8"/>
  <c r="AN189" i="8"/>
  <c r="AM189" i="8"/>
  <c r="AQ188" i="8"/>
  <c r="AP188" i="8"/>
  <c r="AO188" i="8"/>
  <c r="AN188" i="8"/>
  <c r="AM188" i="8"/>
  <c r="AQ187" i="8"/>
  <c r="AP187" i="8"/>
  <c r="AO187" i="8"/>
  <c r="AN187" i="8"/>
  <c r="AM187" i="8"/>
  <c r="AQ186" i="8"/>
  <c r="AP186" i="8"/>
  <c r="AO186" i="8"/>
  <c r="AN186" i="8"/>
  <c r="AM186" i="8"/>
  <c r="AQ185" i="8"/>
  <c r="AP185" i="8"/>
  <c r="AO185" i="8"/>
  <c r="AN185" i="8"/>
  <c r="AM185" i="8"/>
  <c r="AQ184" i="8"/>
  <c r="AP184" i="8"/>
  <c r="AO184" i="8"/>
  <c r="AN184" i="8"/>
  <c r="AM184" i="8"/>
  <c r="AQ183" i="8"/>
  <c r="AP183" i="8"/>
  <c r="AO183" i="8"/>
  <c r="AN183" i="8"/>
  <c r="AM183" i="8"/>
  <c r="AQ182" i="8"/>
  <c r="AP182" i="8"/>
  <c r="AO182" i="8"/>
  <c r="AN182" i="8"/>
  <c r="AM182" i="8"/>
  <c r="AQ181" i="8"/>
  <c r="AP181" i="8"/>
  <c r="AO181" i="8"/>
  <c r="AN181" i="8"/>
  <c r="AM181" i="8"/>
  <c r="AQ180" i="8"/>
  <c r="AP180" i="8"/>
  <c r="AO180" i="8"/>
  <c r="AN180" i="8"/>
  <c r="AM180" i="8"/>
  <c r="AQ179" i="8"/>
  <c r="AP179" i="8"/>
  <c r="AO179" i="8"/>
  <c r="AN179" i="8"/>
  <c r="AM179" i="8"/>
  <c r="AQ178" i="8"/>
  <c r="AP178" i="8"/>
  <c r="AO178" i="8"/>
  <c r="AN178" i="8"/>
  <c r="AM178" i="8"/>
  <c r="AQ177" i="8"/>
  <c r="AP177" i="8"/>
  <c r="AO177" i="8"/>
  <c r="AN177" i="8"/>
  <c r="AM177" i="8"/>
  <c r="AQ176" i="8"/>
  <c r="AP176" i="8"/>
  <c r="AO176" i="8"/>
  <c r="AN176" i="8"/>
  <c r="AM176" i="8"/>
  <c r="AQ175" i="8"/>
  <c r="AP175" i="8"/>
  <c r="AO175" i="8"/>
  <c r="AN175" i="8"/>
  <c r="AM175" i="8"/>
  <c r="AQ174" i="8"/>
  <c r="AP174" i="8"/>
  <c r="AO174" i="8"/>
  <c r="AN174" i="8"/>
  <c r="AM174" i="8"/>
  <c r="AQ173" i="8"/>
  <c r="AP173" i="8"/>
  <c r="AO173" i="8"/>
  <c r="AN173" i="8"/>
  <c r="AM173" i="8"/>
  <c r="AQ172" i="8"/>
  <c r="AP172" i="8"/>
  <c r="AO172" i="8"/>
  <c r="AN172" i="8"/>
  <c r="AM172" i="8"/>
  <c r="AQ171" i="8"/>
  <c r="AP171" i="8"/>
  <c r="AO171" i="8"/>
  <c r="AN171" i="8"/>
  <c r="AM171" i="8"/>
  <c r="AQ170" i="8"/>
  <c r="AP170" i="8"/>
  <c r="AO170" i="8"/>
  <c r="AN170" i="8"/>
  <c r="AM170" i="8"/>
  <c r="AQ169" i="8"/>
  <c r="AP169" i="8"/>
  <c r="AO169" i="8"/>
  <c r="AN169" i="8"/>
  <c r="AM169" i="8"/>
  <c r="AQ168" i="8"/>
  <c r="AP168" i="8"/>
  <c r="AO168" i="8"/>
  <c r="AN168" i="8"/>
  <c r="AM168" i="8"/>
  <c r="AQ167" i="8"/>
  <c r="AP167" i="8"/>
  <c r="AO167" i="8"/>
  <c r="AN167" i="8"/>
  <c r="AM167" i="8"/>
  <c r="AQ166" i="8"/>
  <c r="AP166" i="8"/>
  <c r="AO166" i="8"/>
  <c r="AN166" i="8"/>
  <c r="AM166" i="8"/>
  <c r="AQ165" i="8"/>
  <c r="AP165" i="8"/>
  <c r="AO165" i="8"/>
  <c r="AN165" i="8"/>
  <c r="AM165" i="8"/>
  <c r="AQ164" i="8"/>
  <c r="AP164" i="8"/>
  <c r="AO164" i="8"/>
  <c r="AN164" i="8"/>
  <c r="AM164" i="8"/>
  <c r="AQ163" i="8"/>
  <c r="AP163" i="8"/>
  <c r="AO163" i="8"/>
  <c r="AN163" i="8"/>
  <c r="AM163" i="8"/>
  <c r="AQ162" i="8"/>
  <c r="AP162" i="8"/>
  <c r="AO162" i="8"/>
  <c r="AN162" i="8"/>
  <c r="AM162" i="8"/>
  <c r="AQ161" i="8"/>
  <c r="AP161" i="8"/>
  <c r="AO161" i="8"/>
  <c r="AN161" i="8"/>
  <c r="AM161" i="8"/>
  <c r="AQ160" i="8"/>
  <c r="AP160" i="8"/>
  <c r="AO160" i="8"/>
  <c r="AN160" i="8"/>
  <c r="AM160" i="8"/>
  <c r="AQ159" i="8"/>
  <c r="AP159" i="8"/>
  <c r="AO159" i="8"/>
  <c r="AN159" i="8"/>
  <c r="AM159" i="8"/>
  <c r="AQ158" i="8"/>
  <c r="AP158" i="8"/>
  <c r="AO158" i="8"/>
  <c r="AN158" i="8"/>
  <c r="AM158" i="8"/>
  <c r="AQ157" i="8"/>
  <c r="AP157" i="8"/>
  <c r="AO157" i="8"/>
  <c r="AN157" i="8"/>
  <c r="AM157" i="8"/>
  <c r="AQ156" i="8"/>
  <c r="AP156" i="8"/>
  <c r="AO156" i="8"/>
  <c r="AN156" i="8"/>
  <c r="AM156" i="8"/>
  <c r="AQ155" i="8"/>
  <c r="AP155" i="8"/>
  <c r="AO155" i="8"/>
  <c r="AN155" i="8"/>
  <c r="AM155" i="8"/>
  <c r="AQ154" i="8"/>
  <c r="AP154" i="8"/>
  <c r="AO154" i="8"/>
  <c r="AN154" i="8"/>
  <c r="AM154" i="8"/>
  <c r="AQ153" i="8"/>
  <c r="AP153" i="8"/>
  <c r="AO153" i="8"/>
  <c r="AN153" i="8"/>
  <c r="AM153" i="8"/>
  <c r="AQ152" i="8"/>
  <c r="AP152" i="8"/>
  <c r="AO152" i="8"/>
  <c r="AN152" i="8"/>
  <c r="AM152" i="8"/>
  <c r="AQ151" i="8"/>
  <c r="AP151" i="8"/>
  <c r="AO151" i="8"/>
  <c r="AN151" i="8"/>
  <c r="AM151" i="8"/>
  <c r="AQ150" i="8"/>
  <c r="AP150" i="8"/>
  <c r="AO150" i="8"/>
  <c r="AN150" i="8"/>
  <c r="AM150" i="8"/>
  <c r="AQ149" i="8"/>
  <c r="AP149" i="8"/>
  <c r="AO149" i="8"/>
  <c r="AN149" i="8"/>
  <c r="AM149" i="8"/>
  <c r="AQ148" i="8"/>
  <c r="AP148" i="8"/>
  <c r="AO148" i="8"/>
  <c r="AN148" i="8"/>
  <c r="AM148" i="8"/>
  <c r="AQ147" i="8"/>
  <c r="AP147" i="8"/>
  <c r="AO147" i="8"/>
  <c r="AN147" i="8"/>
  <c r="AM147" i="8"/>
  <c r="AQ146" i="8"/>
  <c r="AP146" i="8"/>
  <c r="AO146" i="8"/>
  <c r="AN146" i="8"/>
  <c r="AM146" i="8"/>
  <c r="AQ145" i="8"/>
  <c r="AP145" i="8"/>
  <c r="AO145" i="8"/>
  <c r="AN145" i="8"/>
  <c r="AM145" i="8"/>
  <c r="AQ144" i="8"/>
  <c r="AP144" i="8"/>
  <c r="AO144" i="8"/>
  <c r="AN144" i="8"/>
  <c r="AM144" i="8"/>
  <c r="AQ143" i="8"/>
  <c r="AP143" i="8"/>
  <c r="AO143" i="8"/>
  <c r="AN143" i="8"/>
  <c r="AM143" i="8"/>
  <c r="AQ142" i="8"/>
  <c r="AP142" i="8"/>
  <c r="AO142" i="8"/>
  <c r="AN142" i="8"/>
  <c r="AM142" i="8"/>
  <c r="AQ141" i="8"/>
  <c r="AP141" i="8"/>
  <c r="AO141" i="8"/>
  <c r="AN141" i="8"/>
  <c r="AM141" i="8"/>
  <c r="AQ140" i="8"/>
  <c r="AP140" i="8"/>
  <c r="AO140" i="8"/>
  <c r="AN140" i="8"/>
  <c r="AM140" i="8"/>
  <c r="AQ139" i="8"/>
  <c r="AP139" i="8"/>
  <c r="AO139" i="8"/>
  <c r="AN139" i="8"/>
  <c r="AM139" i="8"/>
  <c r="AQ138" i="8"/>
  <c r="AP138" i="8"/>
  <c r="AO138" i="8"/>
  <c r="AN138" i="8"/>
  <c r="AM138" i="8"/>
  <c r="AQ137" i="8"/>
  <c r="AP137" i="8"/>
  <c r="AO137" i="8"/>
  <c r="AN137" i="8"/>
  <c r="AM137" i="8"/>
  <c r="AQ136" i="8"/>
  <c r="AP136" i="8"/>
  <c r="AO136" i="8"/>
  <c r="AN136" i="8"/>
  <c r="AM136" i="8"/>
  <c r="AQ135" i="8"/>
  <c r="AP135" i="8"/>
  <c r="AO135" i="8"/>
  <c r="AN135" i="8"/>
  <c r="AM135" i="8"/>
  <c r="AQ134" i="8"/>
  <c r="AP134" i="8"/>
  <c r="AO134" i="8"/>
  <c r="AN134" i="8"/>
  <c r="AM134" i="8"/>
  <c r="AQ133" i="8"/>
  <c r="AP133" i="8"/>
  <c r="AO133" i="8"/>
  <c r="AN133" i="8"/>
  <c r="AM133" i="8"/>
  <c r="AQ132" i="8"/>
  <c r="AP132" i="8"/>
  <c r="AO132" i="8"/>
  <c r="AN132" i="8"/>
  <c r="AM132" i="8"/>
  <c r="AQ131" i="8"/>
  <c r="AP131" i="8"/>
  <c r="AO131" i="8"/>
  <c r="AN131" i="8"/>
  <c r="AM131" i="8"/>
  <c r="AQ130" i="8"/>
  <c r="AP130" i="8"/>
  <c r="AO130" i="8"/>
  <c r="AN130" i="8"/>
  <c r="AM130" i="8"/>
  <c r="AQ129" i="8"/>
  <c r="AP129" i="8"/>
  <c r="AO129" i="8"/>
  <c r="AN129" i="8"/>
  <c r="AM129" i="8"/>
  <c r="AQ128" i="8"/>
  <c r="AP128" i="8"/>
  <c r="AO128" i="8"/>
  <c r="AN128" i="8"/>
  <c r="AM128" i="8"/>
  <c r="AQ127" i="8"/>
  <c r="AP127" i="8"/>
  <c r="AO127" i="8"/>
  <c r="AN127" i="8"/>
  <c r="AM127" i="8"/>
  <c r="AQ126" i="8"/>
  <c r="AP126" i="8"/>
  <c r="AO126" i="8"/>
  <c r="AN126" i="8"/>
  <c r="AM126" i="8"/>
  <c r="AQ125" i="8"/>
  <c r="AP125" i="8"/>
  <c r="AO125" i="8"/>
  <c r="AN125" i="8"/>
  <c r="AM125" i="8"/>
  <c r="AQ124" i="8"/>
  <c r="AP124" i="8"/>
  <c r="AO124" i="8"/>
  <c r="AN124" i="8"/>
  <c r="AM124" i="8"/>
  <c r="AQ123" i="8"/>
  <c r="AP123" i="8"/>
  <c r="AO123" i="8"/>
  <c r="AN123" i="8"/>
  <c r="AM123" i="8"/>
  <c r="AQ122" i="8"/>
  <c r="AP122" i="8"/>
  <c r="AO122" i="8"/>
  <c r="AN122" i="8"/>
  <c r="AM122" i="8"/>
  <c r="AQ121" i="8"/>
  <c r="AP121" i="8"/>
  <c r="AO121" i="8"/>
  <c r="AN121" i="8"/>
  <c r="AM121" i="8"/>
  <c r="AQ120" i="8"/>
  <c r="AP120" i="8"/>
  <c r="AO120" i="8"/>
  <c r="AN120" i="8"/>
  <c r="AM120" i="8"/>
  <c r="AQ119" i="8"/>
  <c r="AP119" i="8"/>
  <c r="AO119" i="8"/>
  <c r="AN119" i="8"/>
  <c r="AM119" i="8"/>
  <c r="AQ118" i="8"/>
  <c r="AP118" i="8"/>
  <c r="AO118" i="8"/>
  <c r="AN118" i="8"/>
  <c r="AM118" i="8"/>
  <c r="AQ117" i="8"/>
  <c r="AP117" i="8"/>
  <c r="AO117" i="8"/>
  <c r="AN117" i="8"/>
  <c r="AM117" i="8"/>
  <c r="AQ116" i="8"/>
  <c r="AP116" i="8"/>
  <c r="AO116" i="8"/>
  <c r="AN116" i="8"/>
  <c r="AM116" i="8"/>
  <c r="AQ115" i="8"/>
  <c r="AP115" i="8"/>
  <c r="AO115" i="8"/>
  <c r="AN115" i="8"/>
  <c r="AM115" i="8"/>
  <c r="AQ114" i="8"/>
  <c r="AP114" i="8"/>
  <c r="AO114" i="8"/>
  <c r="AN114" i="8"/>
  <c r="AM114" i="8"/>
  <c r="AQ113" i="8"/>
  <c r="AP113" i="8"/>
  <c r="AO113" i="8"/>
  <c r="AN113" i="8"/>
  <c r="AM113" i="8"/>
  <c r="AQ112" i="8"/>
  <c r="AP112" i="8"/>
  <c r="AO112" i="8"/>
  <c r="AN112" i="8"/>
  <c r="AM112" i="8"/>
  <c r="AQ111" i="8"/>
  <c r="AP111" i="8"/>
  <c r="AO111" i="8"/>
  <c r="AN111" i="8"/>
  <c r="AM111" i="8"/>
  <c r="AQ110" i="8"/>
  <c r="AP110" i="8"/>
  <c r="AO110" i="8"/>
  <c r="AN110" i="8"/>
  <c r="AM110" i="8"/>
  <c r="AQ109" i="8"/>
  <c r="AP109" i="8"/>
  <c r="AO109" i="8"/>
  <c r="AN109" i="8"/>
  <c r="AM109" i="8"/>
  <c r="AQ108" i="8"/>
  <c r="AP108" i="8"/>
  <c r="AO108" i="8"/>
  <c r="AN108" i="8"/>
  <c r="AM108" i="8"/>
  <c r="AQ107" i="8"/>
  <c r="AP107" i="8"/>
  <c r="AO107" i="8"/>
  <c r="AN107" i="8"/>
  <c r="AM107" i="8"/>
  <c r="AQ106" i="8"/>
  <c r="AP106" i="8"/>
  <c r="AO106" i="8"/>
  <c r="AN106" i="8"/>
  <c r="AM106" i="8"/>
  <c r="AQ105" i="8"/>
  <c r="AP105" i="8"/>
  <c r="AO105" i="8"/>
  <c r="AN105" i="8"/>
  <c r="AM105" i="8"/>
  <c r="AQ104" i="8"/>
  <c r="AP104" i="8"/>
  <c r="AO104" i="8"/>
  <c r="AN104" i="8"/>
  <c r="AM104" i="8"/>
  <c r="AQ103" i="8"/>
  <c r="AP103" i="8"/>
  <c r="AO103" i="8"/>
  <c r="AN103" i="8"/>
  <c r="AM103" i="8"/>
  <c r="AQ102" i="8"/>
  <c r="AP102" i="8"/>
  <c r="AO102" i="8"/>
  <c r="AN102" i="8"/>
  <c r="AM102" i="8"/>
  <c r="AQ101" i="8"/>
  <c r="AP101" i="8"/>
  <c r="AO101" i="8"/>
  <c r="AN101" i="8"/>
  <c r="AM101" i="8"/>
  <c r="AQ100" i="8"/>
  <c r="AP100" i="8"/>
  <c r="AO100" i="8"/>
  <c r="AN100" i="8"/>
  <c r="AM100" i="8"/>
  <c r="AQ99" i="8"/>
  <c r="AP99" i="8"/>
  <c r="AO99" i="8"/>
  <c r="AN99" i="8"/>
  <c r="AM99" i="8"/>
  <c r="AQ98" i="8"/>
  <c r="AP98" i="8"/>
  <c r="AO98" i="8"/>
  <c r="AN98" i="8"/>
  <c r="AM98" i="8"/>
  <c r="AQ97" i="8"/>
  <c r="AP97" i="8"/>
  <c r="AO97" i="8"/>
  <c r="AN97" i="8"/>
  <c r="AM97" i="8"/>
  <c r="AQ96" i="8"/>
  <c r="AP96" i="8"/>
  <c r="AO96" i="8"/>
  <c r="AN96" i="8"/>
  <c r="AM96" i="8"/>
  <c r="AQ95" i="8"/>
  <c r="AP95" i="8"/>
  <c r="AO95" i="8"/>
  <c r="AN95" i="8"/>
  <c r="AM95" i="8"/>
  <c r="AQ94" i="8"/>
  <c r="AP94" i="8"/>
  <c r="AO94" i="8"/>
  <c r="AN94" i="8"/>
  <c r="AM94" i="8"/>
  <c r="AQ93" i="8"/>
  <c r="AP93" i="8"/>
  <c r="AO93" i="8"/>
  <c r="AN93" i="8"/>
  <c r="AM93" i="8"/>
  <c r="AQ92" i="8"/>
  <c r="AP92" i="8"/>
  <c r="AO92" i="8"/>
  <c r="AN92" i="8"/>
  <c r="AM92" i="8"/>
  <c r="AQ91" i="8"/>
  <c r="AP91" i="8"/>
  <c r="AO91" i="8"/>
  <c r="AN91" i="8"/>
  <c r="AM91" i="8"/>
  <c r="AQ90" i="8"/>
  <c r="AP90" i="8"/>
  <c r="AO90" i="8"/>
  <c r="AN90" i="8"/>
  <c r="AM90" i="8"/>
  <c r="AQ89" i="8"/>
  <c r="AP89" i="8"/>
  <c r="AO89" i="8"/>
  <c r="AN89" i="8"/>
  <c r="AM89" i="8"/>
  <c r="AQ88" i="8"/>
  <c r="AP88" i="8"/>
  <c r="AO88" i="8"/>
  <c r="AN88" i="8"/>
  <c r="AM88" i="8"/>
  <c r="AT87" i="8"/>
  <c r="AS87" i="8"/>
  <c r="AR87" i="8"/>
  <c r="AQ87" i="8"/>
  <c r="AP87" i="8"/>
  <c r="AO87" i="8"/>
  <c r="AN87" i="8"/>
  <c r="AM87" i="8"/>
  <c r="AT86" i="8"/>
  <c r="AS86" i="8"/>
  <c r="AR86" i="8"/>
  <c r="AQ86" i="8"/>
  <c r="AP86" i="8"/>
  <c r="AO86" i="8"/>
  <c r="AN86" i="8"/>
  <c r="AM86" i="8"/>
  <c r="AT85" i="8"/>
  <c r="AS85" i="8"/>
  <c r="AR85" i="8"/>
  <c r="AQ85" i="8"/>
  <c r="AP85" i="8"/>
  <c r="AO85" i="8"/>
  <c r="AN85" i="8"/>
  <c r="AM85" i="8"/>
  <c r="AT84" i="8"/>
  <c r="AS84" i="8"/>
  <c r="AR84" i="8"/>
  <c r="AQ84" i="8"/>
  <c r="AP84" i="8"/>
  <c r="AO84" i="8"/>
  <c r="AN84" i="8"/>
  <c r="AM84" i="8"/>
  <c r="AT83" i="8"/>
  <c r="AS83" i="8"/>
  <c r="AR83" i="8"/>
  <c r="AQ83" i="8"/>
  <c r="AP83" i="8"/>
  <c r="AO83" i="8"/>
  <c r="AN83" i="8"/>
  <c r="AM83" i="8"/>
  <c r="AT82" i="8"/>
  <c r="AS82" i="8"/>
  <c r="AR82" i="8"/>
  <c r="AQ82" i="8"/>
  <c r="AP82" i="8"/>
  <c r="AO82" i="8"/>
  <c r="AN82" i="8"/>
  <c r="AM82" i="8"/>
  <c r="AT81" i="8"/>
  <c r="AS81" i="8"/>
  <c r="AR81" i="8"/>
  <c r="AQ81" i="8"/>
  <c r="AP81" i="8"/>
  <c r="AO81" i="8"/>
  <c r="AN81" i="8"/>
  <c r="AM81" i="8"/>
  <c r="AT80" i="8"/>
  <c r="AS80" i="8"/>
  <c r="AR80" i="8"/>
  <c r="AQ80" i="8"/>
  <c r="AP80" i="8"/>
  <c r="AO80" i="8"/>
  <c r="AN80" i="8"/>
  <c r="AM80" i="8"/>
  <c r="AT79" i="8"/>
  <c r="AS79" i="8"/>
  <c r="AR79" i="8"/>
  <c r="AQ79" i="8"/>
  <c r="AP79" i="8"/>
  <c r="AO79" i="8"/>
  <c r="AN79" i="8"/>
  <c r="AM79" i="8"/>
  <c r="AT78" i="8"/>
  <c r="AS78" i="8"/>
  <c r="AR78" i="8"/>
  <c r="AQ78" i="8"/>
  <c r="AP78" i="8"/>
  <c r="AO78" i="8"/>
  <c r="AN78" i="8"/>
  <c r="AM78" i="8"/>
  <c r="AT77" i="8"/>
  <c r="AS77" i="8"/>
  <c r="AR77" i="8"/>
  <c r="AQ77" i="8"/>
  <c r="AP77" i="8"/>
  <c r="AO77" i="8"/>
  <c r="AN77" i="8"/>
  <c r="AM77" i="8"/>
  <c r="AT76" i="8"/>
  <c r="AS76" i="8"/>
  <c r="AR76" i="8"/>
  <c r="AQ76" i="8"/>
  <c r="AP76" i="8"/>
  <c r="AO76" i="8"/>
  <c r="AN76" i="8"/>
  <c r="AM76" i="8"/>
  <c r="AT75" i="8"/>
  <c r="AS75" i="8"/>
  <c r="AR75" i="8"/>
  <c r="AQ75" i="8"/>
  <c r="AP75" i="8"/>
  <c r="AO75" i="8"/>
  <c r="AN75" i="8"/>
  <c r="AM75" i="8"/>
  <c r="AT74" i="8"/>
  <c r="AS74" i="8"/>
  <c r="AR74" i="8"/>
  <c r="AQ74" i="8"/>
  <c r="AP74" i="8"/>
  <c r="AO74" i="8"/>
  <c r="AN74" i="8"/>
  <c r="AM74" i="8"/>
  <c r="AT73" i="8"/>
  <c r="AS73" i="8"/>
  <c r="AR73" i="8"/>
  <c r="AQ73" i="8"/>
  <c r="AP73" i="8"/>
  <c r="AO73" i="8"/>
  <c r="AN73" i="8"/>
  <c r="AM73" i="8"/>
  <c r="AT72" i="8"/>
  <c r="AS72" i="8"/>
  <c r="AR72" i="8"/>
  <c r="AQ72" i="8"/>
  <c r="AP72" i="8"/>
  <c r="AO72" i="8"/>
  <c r="AN72" i="8"/>
  <c r="AM72" i="8"/>
  <c r="AT71" i="8"/>
  <c r="AS71" i="8"/>
  <c r="AR71" i="8"/>
  <c r="AQ71" i="8"/>
  <c r="AP71" i="8"/>
  <c r="AO71" i="8"/>
  <c r="AN71" i="8"/>
  <c r="AM71" i="8"/>
  <c r="AT70" i="8"/>
  <c r="AS70" i="8"/>
  <c r="AR70" i="8"/>
  <c r="AQ70" i="8"/>
  <c r="AP70" i="8"/>
  <c r="AO70" i="8"/>
  <c r="AN70" i="8"/>
  <c r="AM70" i="8"/>
  <c r="AT69" i="8"/>
  <c r="AS69" i="8"/>
  <c r="AR69" i="8"/>
  <c r="AQ69" i="8"/>
  <c r="AP69" i="8"/>
  <c r="AO69" i="8"/>
  <c r="AN69" i="8"/>
  <c r="AM69" i="8"/>
  <c r="AT68" i="8"/>
  <c r="AS68" i="8"/>
  <c r="AR68" i="8"/>
  <c r="AQ68" i="8"/>
  <c r="AP68" i="8"/>
  <c r="AO68" i="8"/>
  <c r="AN68" i="8"/>
  <c r="AM68" i="8"/>
  <c r="AT67" i="8"/>
  <c r="AS67" i="8"/>
  <c r="AR67" i="8"/>
  <c r="AQ67" i="8"/>
  <c r="AP67" i="8"/>
  <c r="AO67" i="8"/>
  <c r="AN67" i="8"/>
  <c r="AM67" i="8"/>
  <c r="AT66" i="8"/>
  <c r="AS66" i="8"/>
  <c r="AR66" i="8"/>
  <c r="AQ66" i="8"/>
  <c r="AP66" i="8"/>
  <c r="AO66" i="8"/>
  <c r="AN66" i="8"/>
  <c r="AM66" i="8"/>
  <c r="AT65" i="8"/>
  <c r="AS65" i="8"/>
  <c r="AR65" i="8"/>
  <c r="AQ65" i="8"/>
  <c r="AP65" i="8"/>
  <c r="AO65" i="8"/>
  <c r="AN65" i="8"/>
  <c r="AM65" i="8"/>
  <c r="AT64" i="8"/>
  <c r="AS64" i="8"/>
  <c r="AR64" i="8"/>
  <c r="AQ64" i="8"/>
  <c r="AP64" i="8"/>
  <c r="AO64" i="8"/>
  <c r="AN64" i="8"/>
  <c r="AM64" i="8"/>
  <c r="AT63" i="8"/>
  <c r="AS63" i="8"/>
  <c r="AR63" i="8"/>
  <c r="AQ63" i="8"/>
  <c r="AP63" i="8"/>
  <c r="AO63" i="8"/>
  <c r="AN63" i="8"/>
  <c r="AM63" i="8"/>
  <c r="AT62" i="8"/>
  <c r="AS62" i="8"/>
  <c r="AR62" i="8"/>
  <c r="AQ62" i="8"/>
  <c r="AP62" i="8"/>
  <c r="AO62" i="8"/>
  <c r="AN62" i="8"/>
  <c r="AM62" i="8"/>
  <c r="AT61" i="8"/>
  <c r="AS61" i="8"/>
  <c r="AR61" i="8"/>
  <c r="AQ61" i="8"/>
  <c r="AP61" i="8"/>
  <c r="AO61" i="8"/>
  <c r="AN61" i="8"/>
  <c r="AM61" i="8"/>
  <c r="AT60" i="8"/>
  <c r="AS60" i="8"/>
  <c r="AR60" i="8"/>
  <c r="AQ60" i="8"/>
  <c r="AP60" i="8"/>
  <c r="AO60" i="8"/>
  <c r="AN60" i="8"/>
  <c r="AM60" i="8"/>
  <c r="AT59" i="8"/>
  <c r="AS59" i="8"/>
  <c r="AR59" i="8"/>
  <c r="AQ59" i="8"/>
  <c r="AP59" i="8"/>
  <c r="AO59" i="8"/>
  <c r="AN59" i="8"/>
  <c r="AM59" i="8"/>
  <c r="AT58" i="8"/>
  <c r="AS58" i="8"/>
  <c r="AR58" i="8"/>
  <c r="AQ58" i="8"/>
  <c r="AP58" i="8"/>
  <c r="AO58" i="8"/>
  <c r="AN58" i="8"/>
  <c r="AM58" i="8"/>
  <c r="AT57" i="8"/>
  <c r="AS57" i="8"/>
  <c r="AR57" i="8"/>
  <c r="AQ57" i="8"/>
  <c r="AP57" i="8"/>
  <c r="AO57" i="8"/>
  <c r="AN57" i="8"/>
  <c r="AM57" i="8"/>
  <c r="AT56" i="8"/>
  <c r="AS56" i="8"/>
  <c r="AR56" i="8"/>
  <c r="AQ56" i="8"/>
  <c r="AP56" i="8"/>
  <c r="AO56" i="8"/>
  <c r="AN56" i="8"/>
  <c r="AM56" i="8"/>
  <c r="AT55" i="8"/>
  <c r="AS55" i="8"/>
  <c r="AR55" i="8"/>
  <c r="AQ55" i="8"/>
  <c r="AP55" i="8"/>
  <c r="AO55" i="8"/>
  <c r="AN55" i="8"/>
  <c r="AM55" i="8"/>
  <c r="AT54" i="8"/>
  <c r="AS54" i="8"/>
  <c r="AR54" i="8"/>
  <c r="AQ54" i="8"/>
  <c r="AP54" i="8"/>
  <c r="AO54" i="8"/>
  <c r="AN54" i="8"/>
  <c r="AM54" i="8"/>
  <c r="AT53" i="8"/>
  <c r="AS53" i="8"/>
  <c r="AR53" i="8"/>
  <c r="AQ53" i="8"/>
  <c r="AP53" i="8"/>
  <c r="AO53" i="8"/>
  <c r="AN53" i="8"/>
  <c r="AM53" i="8"/>
  <c r="AT52" i="8"/>
  <c r="AS52" i="8"/>
  <c r="AR52" i="8"/>
  <c r="AQ52" i="8"/>
  <c r="AP52" i="8"/>
  <c r="AO52" i="8"/>
  <c r="AN52" i="8"/>
  <c r="AM52" i="8"/>
  <c r="AT51" i="8"/>
  <c r="AS51" i="8"/>
  <c r="AR51" i="8"/>
  <c r="AQ51" i="8"/>
  <c r="AP51" i="8"/>
  <c r="AO51" i="8"/>
  <c r="AN51" i="8"/>
  <c r="AM51" i="8"/>
  <c r="AT50" i="8"/>
  <c r="AS50" i="8"/>
  <c r="AR50" i="8"/>
  <c r="AQ50" i="8"/>
  <c r="AP50" i="8"/>
  <c r="AO50" i="8"/>
  <c r="AN50" i="8"/>
  <c r="AM50" i="8"/>
  <c r="AT49" i="8"/>
  <c r="AS49" i="8"/>
  <c r="AR49" i="8"/>
  <c r="AQ49" i="8"/>
  <c r="AP49" i="8"/>
  <c r="AO49" i="8"/>
  <c r="AN49" i="8"/>
  <c r="AM49" i="8"/>
  <c r="AT48" i="8"/>
  <c r="AS48" i="8"/>
  <c r="AR48" i="8"/>
  <c r="AQ48" i="8"/>
  <c r="AP48" i="8"/>
  <c r="AO48" i="8"/>
  <c r="AN48" i="8"/>
  <c r="AM48" i="8"/>
  <c r="AT47" i="8"/>
  <c r="AS47" i="8"/>
  <c r="AQ47" i="8"/>
  <c r="AP47" i="8"/>
  <c r="AO47" i="8"/>
  <c r="AN47" i="8"/>
  <c r="AM47" i="8"/>
  <c r="AT46" i="8"/>
  <c r="AS46" i="8"/>
  <c r="AQ46" i="8"/>
  <c r="AP46" i="8"/>
  <c r="AO46" i="8"/>
  <c r="AN46" i="8"/>
  <c r="AM46" i="8"/>
  <c r="AT45" i="8"/>
  <c r="AS45" i="8"/>
  <c r="AQ45" i="8"/>
  <c r="AP45" i="8"/>
  <c r="AO45" i="8"/>
  <c r="AN45" i="8"/>
  <c r="AM45" i="8"/>
  <c r="AT44" i="8"/>
  <c r="AS44" i="8"/>
  <c r="AQ44" i="8"/>
  <c r="AP44" i="8"/>
  <c r="AO44" i="8"/>
  <c r="AN44" i="8"/>
  <c r="AM44" i="8"/>
  <c r="AT43" i="8"/>
  <c r="AS43" i="8"/>
  <c r="AQ43" i="8"/>
  <c r="AP43" i="8"/>
  <c r="AO43" i="8"/>
  <c r="AN43" i="8"/>
  <c r="AM43" i="8"/>
  <c r="AT42" i="8"/>
  <c r="AS42" i="8"/>
  <c r="AQ42" i="8"/>
  <c r="AP42" i="8"/>
  <c r="AO42" i="8"/>
  <c r="AN42" i="8"/>
  <c r="AM42" i="8"/>
  <c r="AT41" i="8"/>
  <c r="AS41" i="8"/>
  <c r="AQ41" i="8"/>
  <c r="AP41" i="8"/>
  <c r="AO41" i="8"/>
  <c r="AN41" i="8"/>
  <c r="AM41" i="8"/>
  <c r="AT40" i="8"/>
  <c r="AS40" i="8"/>
  <c r="AQ40" i="8"/>
  <c r="AP40" i="8"/>
  <c r="AO40" i="8"/>
  <c r="AN40" i="8"/>
  <c r="AM40" i="8"/>
  <c r="AT39" i="8"/>
  <c r="AS39" i="8"/>
  <c r="AQ39" i="8"/>
  <c r="AP39" i="8"/>
  <c r="AO39" i="8"/>
  <c r="AN39" i="8"/>
  <c r="AM39" i="8"/>
  <c r="AT38" i="8"/>
  <c r="AS38" i="8"/>
  <c r="AQ38" i="8"/>
  <c r="AP38" i="8"/>
  <c r="AO38" i="8"/>
  <c r="AN38" i="8"/>
  <c r="AM38" i="8"/>
  <c r="AT37" i="8"/>
  <c r="AS37" i="8"/>
  <c r="AQ37" i="8"/>
  <c r="AP37" i="8"/>
  <c r="AO37" i="8"/>
  <c r="AN37" i="8"/>
  <c r="AM37" i="8"/>
  <c r="AT36" i="8"/>
  <c r="AS36" i="8"/>
  <c r="AQ36" i="8"/>
  <c r="AP36" i="8"/>
  <c r="AO36" i="8"/>
  <c r="AN36" i="8"/>
  <c r="AM36" i="8"/>
  <c r="AT35" i="8"/>
  <c r="AS35" i="8"/>
  <c r="AQ35" i="8"/>
  <c r="AP35" i="8"/>
  <c r="AO35" i="8"/>
  <c r="AN35" i="8"/>
  <c r="AM35" i="8"/>
  <c r="AT34" i="8"/>
  <c r="AS34" i="8"/>
  <c r="AQ34" i="8"/>
  <c r="AP34" i="8"/>
  <c r="AO34" i="8"/>
  <c r="AN34" i="8"/>
  <c r="AM34" i="8"/>
  <c r="AT33" i="8"/>
  <c r="AS33" i="8"/>
  <c r="AQ33" i="8"/>
  <c r="AP33" i="8"/>
  <c r="AO33" i="8"/>
  <c r="AN33" i="8"/>
  <c r="AM33" i="8"/>
  <c r="U31" i="8"/>
  <c r="C31" i="8"/>
  <c r="W26" i="8"/>
  <c r="W8" i="8" s="1"/>
  <c r="E26" i="8"/>
  <c r="W25" i="8"/>
  <c r="W7" i="8" s="1"/>
  <c r="E25" i="8"/>
  <c r="W24" i="8"/>
  <c r="E24" i="8"/>
  <c r="W23" i="8"/>
  <c r="W5" i="8" s="1"/>
  <c r="E23" i="8"/>
  <c r="E5" i="8" s="1"/>
  <c r="J20" i="8"/>
  <c r="U13" i="8"/>
  <c r="C13" i="8"/>
  <c r="R10" i="8"/>
  <c r="AJ8" i="8"/>
  <c r="AI8" i="8"/>
  <c r="AH8" i="8"/>
  <c r="AB8" i="8"/>
  <c r="AA8" i="8"/>
  <c r="Z8" i="8"/>
  <c r="Y8" i="8"/>
  <c r="X8" i="8"/>
  <c r="R8" i="8"/>
  <c r="Q8" i="8"/>
  <c r="P8" i="8"/>
  <c r="J8" i="8"/>
  <c r="I8" i="8"/>
  <c r="H8" i="8"/>
  <c r="G8" i="8"/>
  <c r="F8" i="8"/>
  <c r="E8" i="8"/>
  <c r="AJ7" i="8"/>
  <c r="AI7" i="8"/>
  <c r="AH7" i="8"/>
  <c r="AB7" i="8"/>
  <c r="AA7" i="8"/>
  <c r="Z7" i="8"/>
  <c r="Y7" i="8"/>
  <c r="X7" i="8"/>
  <c r="R7" i="8"/>
  <c r="Q7" i="8"/>
  <c r="P7" i="8"/>
  <c r="J7" i="8"/>
  <c r="I7" i="8"/>
  <c r="H7" i="8"/>
  <c r="G7" i="8"/>
  <c r="F7" i="8"/>
  <c r="E7" i="8"/>
  <c r="AJ6" i="8"/>
  <c r="AI6" i="8"/>
  <c r="AH6" i="8"/>
  <c r="AB6" i="8"/>
  <c r="AA6" i="8"/>
  <c r="Z6" i="8"/>
  <c r="Y6" i="8"/>
  <c r="X6" i="8"/>
  <c r="W6" i="8"/>
  <c r="R6" i="8"/>
  <c r="Q6" i="8"/>
  <c r="P6" i="8"/>
  <c r="J6" i="8"/>
  <c r="I6" i="8"/>
  <c r="H6" i="8"/>
  <c r="G6" i="8"/>
  <c r="F6" i="8"/>
  <c r="E6" i="8"/>
  <c r="AJ5" i="8"/>
  <c r="AJ10" i="8" s="1"/>
  <c r="AI5" i="8"/>
  <c r="AH5" i="8"/>
  <c r="AH10" i="8" s="1"/>
  <c r="AB5" i="8"/>
  <c r="AA5" i="8"/>
  <c r="Z5" i="8"/>
  <c r="Y5" i="8"/>
  <c r="X5" i="8"/>
  <c r="R5" i="8"/>
  <c r="Q5" i="8"/>
  <c r="P5" i="8"/>
  <c r="P10" i="8" s="1"/>
  <c r="J5" i="8"/>
  <c r="I5" i="8"/>
  <c r="H5" i="8"/>
  <c r="G5" i="8"/>
  <c r="F5" i="8"/>
  <c r="AL2" i="8"/>
  <c r="U2" i="8"/>
  <c r="T2" i="8"/>
  <c r="C2" i="8"/>
  <c r="J654" i="7"/>
  <c r="I654" i="7"/>
  <c r="G654" i="7"/>
  <c r="AB653" i="7"/>
  <c r="Z652" i="7"/>
  <c r="Y652" i="7"/>
  <c r="X652" i="7"/>
  <c r="J652" i="7"/>
  <c r="H652" i="7"/>
  <c r="AA651" i="7"/>
  <c r="Y651" i="7"/>
  <c r="X651" i="7"/>
  <c r="I651" i="7"/>
  <c r="G651" i="7"/>
  <c r="AB649" i="7"/>
  <c r="AB654" i="7" s="1"/>
  <c r="AA649" i="7"/>
  <c r="Z649" i="7"/>
  <c r="Y649" i="7"/>
  <c r="Y654" i="7" s="1"/>
  <c r="X649" i="7"/>
  <c r="X654" i="7" s="1"/>
  <c r="J649" i="7"/>
  <c r="I649" i="7"/>
  <c r="H649" i="7"/>
  <c r="G649" i="7"/>
  <c r="F649" i="7"/>
  <c r="AB648" i="7"/>
  <c r="AA648" i="7"/>
  <c r="Z648" i="7"/>
  <c r="Z653" i="7" s="1"/>
  <c r="Y648" i="7"/>
  <c r="Y653" i="7" s="1"/>
  <c r="X648" i="7"/>
  <c r="J648" i="7"/>
  <c r="J653" i="7" s="1"/>
  <c r="I648" i="7"/>
  <c r="H648" i="7"/>
  <c r="G648" i="7"/>
  <c r="F648" i="7"/>
  <c r="F653" i="7" s="1"/>
  <c r="AB647" i="7"/>
  <c r="AA647" i="7"/>
  <c r="AA652" i="7" s="1"/>
  <c r="Z647" i="7"/>
  <c r="Y647" i="7"/>
  <c r="X647" i="7"/>
  <c r="J647" i="7"/>
  <c r="I647" i="7"/>
  <c r="I652" i="7" s="1"/>
  <c r="H647" i="7"/>
  <c r="G647" i="7"/>
  <c r="G652" i="7" s="1"/>
  <c r="F647" i="7"/>
  <c r="AB646" i="7"/>
  <c r="AA646" i="7"/>
  <c r="Z646" i="7"/>
  <c r="Z651" i="7" s="1"/>
  <c r="Y646" i="7"/>
  <c r="X646" i="7"/>
  <c r="J646" i="7"/>
  <c r="I646" i="7"/>
  <c r="H646" i="7"/>
  <c r="G646" i="7"/>
  <c r="F646" i="7"/>
  <c r="AB644" i="7"/>
  <c r="AA644" i="7"/>
  <c r="Z644" i="7"/>
  <c r="Y644" i="7"/>
  <c r="X644" i="7"/>
  <c r="J644" i="7"/>
  <c r="I644" i="7"/>
  <c r="H644" i="7"/>
  <c r="H654" i="7" s="1"/>
  <c r="G644" i="7"/>
  <c r="F644" i="7"/>
  <c r="F654" i="7" s="1"/>
  <c r="AB643" i="7"/>
  <c r="AA643" i="7"/>
  <c r="AA653" i="7" s="1"/>
  <c r="Z643" i="7"/>
  <c r="Y643" i="7"/>
  <c r="X643" i="7"/>
  <c r="J643" i="7"/>
  <c r="I643" i="7"/>
  <c r="H643" i="7"/>
  <c r="H653" i="7" s="1"/>
  <c r="G643" i="7"/>
  <c r="G653" i="7" s="1"/>
  <c r="F643" i="7"/>
  <c r="AB642" i="7"/>
  <c r="AB652" i="7" s="1"/>
  <c r="AA642" i="7"/>
  <c r="Z642" i="7"/>
  <c r="Y642" i="7"/>
  <c r="X642" i="7"/>
  <c r="J642" i="7"/>
  <c r="I642" i="7"/>
  <c r="H642" i="7"/>
  <c r="G642" i="7"/>
  <c r="F642" i="7"/>
  <c r="AB641" i="7"/>
  <c r="AA641" i="7"/>
  <c r="Z641" i="7"/>
  <c r="Y641" i="7"/>
  <c r="X641" i="7"/>
  <c r="J641" i="7"/>
  <c r="J651" i="7" s="1"/>
  <c r="I641" i="7"/>
  <c r="H641" i="7"/>
  <c r="H651" i="7" s="1"/>
  <c r="G641" i="7"/>
  <c r="F641" i="7"/>
  <c r="F651" i="7" s="1"/>
  <c r="AQ637" i="7"/>
  <c r="AP637" i="7"/>
  <c r="AO637" i="7"/>
  <c r="AN637" i="7"/>
  <c r="AM637" i="7"/>
  <c r="AQ636" i="7"/>
  <c r="AP636" i="7"/>
  <c r="AO636" i="7"/>
  <c r="AN636" i="7"/>
  <c r="AM636" i="7"/>
  <c r="AQ635" i="7"/>
  <c r="AP635" i="7"/>
  <c r="AO635" i="7"/>
  <c r="AN635" i="7"/>
  <c r="AM635" i="7"/>
  <c r="AQ634" i="7"/>
  <c r="AP634" i="7"/>
  <c r="AO634" i="7"/>
  <c r="AN634" i="7"/>
  <c r="AM634" i="7"/>
  <c r="AQ633" i="7"/>
  <c r="AP633" i="7"/>
  <c r="AO633" i="7"/>
  <c r="AN633" i="7"/>
  <c r="AM633" i="7"/>
  <c r="AQ632" i="7"/>
  <c r="AP632" i="7"/>
  <c r="AO632" i="7"/>
  <c r="AN632" i="7"/>
  <c r="AM632" i="7"/>
  <c r="AQ631" i="7"/>
  <c r="AP631" i="7"/>
  <c r="AO631" i="7"/>
  <c r="AN631" i="7"/>
  <c r="AM631" i="7"/>
  <c r="AQ630" i="7"/>
  <c r="AP630" i="7"/>
  <c r="AO630" i="7"/>
  <c r="AN630" i="7"/>
  <c r="AM630" i="7"/>
  <c r="AQ629" i="7"/>
  <c r="AP629" i="7"/>
  <c r="AO629" i="7"/>
  <c r="AN629" i="7"/>
  <c r="AM629" i="7"/>
  <c r="AQ628" i="7"/>
  <c r="AP628" i="7"/>
  <c r="AO628" i="7"/>
  <c r="AN628" i="7"/>
  <c r="AM628" i="7"/>
  <c r="AQ627" i="7"/>
  <c r="AP627" i="7"/>
  <c r="AO627" i="7"/>
  <c r="AN627" i="7"/>
  <c r="AM627" i="7"/>
  <c r="AQ626" i="7"/>
  <c r="AP626" i="7"/>
  <c r="AO626" i="7"/>
  <c r="AN626" i="7"/>
  <c r="AM626" i="7"/>
  <c r="AQ625" i="7"/>
  <c r="AP625" i="7"/>
  <c r="AO625" i="7"/>
  <c r="AN625" i="7"/>
  <c r="AM625" i="7"/>
  <c r="AQ624" i="7"/>
  <c r="AP624" i="7"/>
  <c r="AO624" i="7"/>
  <c r="AN624" i="7"/>
  <c r="AM624" i="7"/>
  <c r="AQ623" i="7"/>
  <c r="AP623" i="7"/>
  <c r="AO623" i="7"/>
  <c r="AN623" i="7"/>
  <c r="AM623" i="7"/>
  <c r="AQ622" i="7"/>
  <c r="AP622" i="7"/>
  <c r="AO622" i="7"/>
  <c r="AN622" i="7"/>
  <c r="AM622" i="7"/>
  <c r="AQ621" i="7"/>
  <c r="AP621" i="7"/>
  <c r="AO621" i="7"/>
  <c r="AN621" i="7"/>
  <c r="AM621" i="7"/>
  <c r="AQ620" i="7"/>
  <c r="AP620" i="7"/>
  <c r="AO620" i="7"/>
  <c r="AN620" i="7"/>
  <c r="AM620" i="7"/>
  <c r="AQ619" i="7"/>
  <c r="AP619" i="7"/>
  <c r="AO619" i="7"/>
  <c r="AN619" i="7"/>
  <c r="AM619" i="7"/>
  <c r="AQ618" i="7"/>
  <c r="AP618" i="7"/>
  <c r="AO618" i="7"/>
  <c r="AN618" i="7"/>
  <c r="AM618" i="7"/>
  <c r="AQ617" i="7"/>
  <c r="AP617" i="7"/>
  <c r="AO617" i="7"/>
  <c r="AN617" i="7"/>
  <c r="AM617" i="7"/>
  <c r="AQ616" i="7"/>
  <c r="AP616" i="7"/>
  <c r="AO616" i="7"/>
  <c r="AN616" i="7"/>
  <c r="AM616" i="7"/>
  <c r="AQ615" i="7"/>
  <c r="AP615" i="7"/>
  <c r="AO615" i="7"/>
  <c r="AN615" i="7"/>
  <c r="AM615" i="7"/>
  <c r="AQ614" i="7"/>
  <c r="AP614" i="7"/>
  <c r="AO614" i="7"/>
  <c r="AN614" i="7"/>
  <c r="AM614" i="7"/>
  <c r="AQ613" i="7"/>
  <c r="AP613" i="7"/>
  <c r="AO613" i="7"/>
  <c r="AN613" i="7"/>
  <c r="AM613" i="7"/>
  <c r="AQ612" i="7"/>
  <c r="AP612" i="7"/>
  <c r="AO612" i="7"/>
  <c r="AN612" i="7"/>
  <c r="AM612" i="7"/>
  <c r="AQ611" i="7"/>
  <c r="AP611" i="7"/>
  <c r="AO611" i="7"/>
  <c r="AN611" i="7"/>
  <c r="AM611" i="7"/>
  <c r="AQ610" i="7"/>
  <c r="AP610" i="7"/>
  <c r="AO610" i="7"/>
  <c r="AN610" i="7"/>
  <c r="AM610" i="7"/>
  <c r="AQ609" i="7"/>
  <c r="AP609" i="7"/>
  <c r="AO609" i="7"/>
  <c r="AN609" i="7"/>
  <c r="AM609" i="7"/>
  <c r="AQ608" i="7"/>
  <c r="AP608" i="7"/>
  <c r="AO608" i="7"/>
  <c r="AN608" i="7"/>
  <c r="AM608" i="7"/>
  <c r="AQ607" i="7"/>
  <c r="AP607" i="7"/>
  <c r="AO607" i="7"/>
  <c r="AN607" i="7"/>
  <c r="AM607" i="7"/>
  <c r="AQ606" i="7"/>
  <c r="AP606" i="7"/>
  <c r="AO606" i="7"/>
  <c r="AN606" i="7"/>
  <c r="AM606" i="7"/>
  <c r="AQ605" i="7"/>
  <c r="AP605" i="7"/>
  <c r="AO605" i="7"/>
  <c r="AN605" i="7"/>
  <c r="AM605" i="7"/>
  <c r="AQ604" i="7"/>
  <c r="AP604" i="7"/>
  <c r="AO604" i="7"/>
  <c r="AN604" i="7"/>
  <c r="AM604" i="7"/>
  <c r="AQ603" i="7"/>
  <c r="AP603" i="7"/>
  <c r="AO603" i="7"/>
  <c r="AN603" i="7"/>
  <c r="AM603" i="7"/>
  <c r="AQ602" i="7"/>
  <c r="AP602" i="7"/>
  <c r="AO602" i="7"/>
  <c r="AN602" i="7"/>
  <c r="AM602" i="7"/>
  <c r="AQ601" i="7"/>
  <c r="AP601" i="7"/>
  <c r="AO601" i="7"/>
  <c r="AN601" i="7"/>
  <c r="AM601" i="7"/>
  <c r="AQ600" i="7"/>
  <c r="AP600" i="7"/>
  <c r="AO600" i="7"/>
  <c r="AN600" i="7"/>
  <c r="AM600" i="7"/>
  <c r="AQ599" i="7"/>
  <c r="AP599" i="7"/>
  <c r="AO599" i="7"/>
  <c r="AN599" i="7"/>
  <c r="AM599" i="7"/>
  <c r="AQ598" i="7"/>
  <c r="AP598" i="7"/>
  <c r="AO598" i="7"/>
  <c r="AN598" i="7"/>
  <c r="AM598" i="7"/>
  <c r="AQ597" i="7"/>
  <c r="AP597" i="7"/>
  <c r="AO597" i="7"/>
  <c r="AN597" i="7"/>
  <c r="AM597" i="7"/>
  <c r="AQ596" i="7"/>
  <c r="AP596" i="7"/>
  <c r="AO596" i="7"/>
  <c r="AN596" i="7"/>
  <c r="AM596" i="7"/>
  <c r="AQ595" i="7"/>
  <c r="AP595" i="7"/>
  <c r="AO595" i="7"/>
  <c r="AN595" i="7"/>
  <c r="AM595" i="7"/>
  <c r="AQ594" i="7"/>
  <c r="AP594" i="7"/>
  <c r="AO594" i="7"/>
  <c r="AN594" i="7"/>
  <c r="AM594" i="7"/>
  <c r="AQ593" i="7"/>
  <c r="AP593" i="7"/>
  <c r="AO593" i="7"/>
  <c r="AN593" i="7"/>
  <c r="AM593" i="7"/>
  <c r="AQ592" i="7"/>
  <c r="AP592" i="7"/>
  <c r="AO592" i="7"/>
  <c r="AN592" i="7"/>
  <c r="AM592" i="7"/>
  <c r="AQ591" i="7"/>
  <c r="AP591" i="7"/>
  <c r="AO591" i="7"/>
  <c r="AN591" i="7"/>
  <c r="AM591" i="7"/>
  <c r="AQ590" i="7"/>
  <c r="AP590" i="7"/>
  <c r="AO590" i="7"/>
  <c r="AN590" i="7"/>
  <c r="AM590" i="7"/>
  <c r="AQ589" i="7"/>
  <c r="AP589" i="7"/>
  <c r="AO589" i="7"/>
  <c r="AN589" i="7"/>
  <c r="AM589" i="7"/>
  <c r="AQ588" i="7"/>
  <c r="AP588" i="7"/>
  <c r="AO588" i="7"/>
  <c r="AN588" i="7"/>
  <c r="AM588" i="7"/>
  <c r="AQ587" i="7"/>
  <c r="AP587" i="7"/>
  <c r="AO587" i="7"/>
  <c r="AN587" i="7"/>
  <c r="AM587" i="7"/>
  <c r="AQ586" i="7"/>
  <c r="AP586" i="7"/>
  <c r="AO586" i="7"/>
  <c r="AN586" i="7"/>
  <c r="AM586" i="7"/>
  <c r="AQ585" i="7"/>
  <c r="AP585" i="7"/>
  <c r="AO585" i="7"/>
  <c r="AN585" i="7"/>
  <c r="AM585" i="7"/>
  <c r="AQ584" i="7"/>
  <c r="AP584" i="7"/>
  <c r="AO584" i="7"/>
  <c r="AN584" i="7"/>
  <c r="AM584" i="7"/>
  <c r="AQ583" i="7"/>
  <c r="AP583" i="7"/>
  <c r="AO583" i="7"/>
  <c r="AN583" i="7"/>
  <c r="AM583" i="7"/>
  <c r="AQ582" i="7"/>
  <c r="AP582" i="7"/>
  <c r="AO582" i="7"/>
  <c r="AN582" i="7"/>
  <c r="AM582" i="7"/>
  <c r="AQ581" i="7"/>
  <c r="AP581" i="7"/>
  <c r="AO581" i="7"/>
  <c r="AN581" i="7"/>
  <c r="AM581" i="7"/>
  <c r="AQ580" i="7"/>
  <c r="AP580" i="7"/>
  <c r="AO580" i="7"/>
  <c r="AN580" i="7"/>
  <c r="AM580" i="7"/>
  <c r="AQ579" i="7"/>
  <c r="AP579" i="7"/>
  <c r="AO579" i="7"/>
  <c r="AN579" i="7"/>
  <c r="AM579" i="7"/>
  <c r="AQ578" i="7"/>
  <c r="AP578" i="7"/>
  <c r="AO578" i="7"/>
  <c r="AN578" i="7"/>
  <c r="AM578" i="7"/>
  <c r="AQ577" i="7"/>
  <c r="AP577" i="7"/>
  <c r="AO577" i="7"/>
  <c r="AN577" i="7"/>
  <c r="AM577" i="7"/>
  <c r="AQ576" i="7"/>
  <c r="AP576" i="7"/>
  <c r="AO576" i="7"/>
  <c r="AN576" i="7"/>
  <c r="AM576" i="7"/>
  <c r="AQ575" i="7"/>
  <c r="AP575" i="7"/>
  <c r="AO575" i="7"/>
  <c r="AN575" i="7"/>
  <c r="AM575" i="7"/>
  <c r="AQ574" i="7"/>
  <c r="AP574" i="7"/>
  <c r="AO574" i="7"/>
  <c r="AN574" i="7"/>
  <c r="AM574" i="7"/>
  <c r="AQ573" i="7"/>
  <c r="AP573" i="7"/>
  <c r="AO573" i="7"/>
  <c r="AN573" i="7"/>
  <c r="AM573" i="7"/>
  <c r="AQ572" i="7"/>
  <c r="AP572" i="7"/>
  <c r="AO572" i="7"/>
  <c r="AN572" i="7"/>
  <c r="AM572" i="7"/>
  <c r="AQ571" i="7"/>
  <c r="AP571" i="7"/>
  <c r="AO571" i="7"/>
  <c r="AN571" i="7"/>
  <c r="AM571" i="7"/>
  <c r="AQ570" i="7"/>
  <c r="AP570" i="7"/>
  <c r="AO570" i="7"/>
  <c r="AN570" i="7"/>
  <c r="AM570" i="7"/>
  <c r="AQ569" i="7"/>
  <c r="AP569" i="7"/>
  <c r="AO569" i="7"/>
  <c r="AN569" i="7"/>
  <c r="AM569" i="7"/>
  <c r="AQ568" i="7"/>
  <c r="AP568" i="7"/>
  <c r="AO568" i="7"/>
  <c r="AN568" i="7"/>
  <c r="AM568" i="7"/>
  <c r="AQ567" i="7"/>
  <c r="AP567" i="7"/>
  <c r="AO567" i="7"/>
  <c r="AN567" i="7"/>
  <c r="AM567" i="7"/>
  <c r="AQ566" i="7"/>
  <c r="AP566" i="7"/>
  <c r="AO566" i="7"/>
  <c r="AN566" i="7"/>
  <c r="AM566" i="7"/>
  <c r="AQ565" i="7"/>
  <c r="AP565" i="7"/>
  <c r="AO565" i="7"/>
  <c r="AN565" i="7"/>
  <c r="AM565" i="7"/>
  <c r="AQ564" i="7"/>
  <c r="AP564" i="7"/>
  <c r="AO564" i="7"/>
  <c r="AN564" i="7"/>
  <c r="AM564" i="7"/>
  <c r="AQ563" i="7"/>
  <c r="AP563" i="7"/>
  <c r="AO563" i="7"/>
  <c r="AN563" i="7"/>
  <c r="AM563" i="7"/>
  <c r="AQ562" i="7"/>
  <c r="AP562" i="7"/>
  <c r="AO562" i="7"/>
  <c r="AN562" i="7"/>
  <c r="AM562" i="7"/>
  <c r="AQ561" i="7"/>
  <c r="AP561" i="7"/>
  <c r="AO561" i="7"/>
  <c r="AN561" i="7"/>
  <c r="AM561" i="7"/>
  <c r="AQ560" i="7"/>
  <c r="AP560" i="7"/>
  <c r="AO560" i="7"/>
  <c r="AN560" i="7"/>
  <c r="AM560" i="7"/>
  <c r="AQ559" i="7"/>
  <c r="AP559" i="7"/>
  <c r="AO559" i="7"/>
  <c r="AN559" i="7"/>
  <c r="AM559" i="7"/>
  <c r="AQ558" i="7"/>
  <c r="AP558" i="7"/>
  <c r="AO558" i="7"/>
  <c r="AN558" i="7"/>
  <c r="AM558" i="7"/>
  <c r="AQ557" i="7"/>
  <c r="AP557" i="7"/>
  <c r="AO557" i="7"/>
  <c r="AN557" i="7"/>
  <c r="AM557" i="7"/>
  <c r="AQ556" i="7"/>
  <c r="AP556" i="7"/>
  <c r="AO556" i="7"/>
  <c r="AN556" i="7"/>
  <c r="AM556" i="7"/>
  <c r="AQ555" i="7"/>
  <c r="AP555" i="7"/>
  <c r="AO555" i="7"/>
  <c r="AN555" i="7"/>
  <c r="AM555" i="7"/>
  <c r="AQ554" i="7"/>
  <c r="AP554" i="7"/>
  <c r="AO554" i="7"/>
  <c r="AN554" i="7"/>
  <c r="AM554" i="7"/>
  <c r="AQ553" i="7"/>
  <c r="AP553" i="7"/>
  <c r="AO553" i="7"/>
  <c r="AN553" i="7"/>
  <c r="AM553" i="7"/>
  <c r="AQ552" i="7"/>
  <c r="AP552" i="7"/>
  <c r="AO552" i="7"/>
  <c r="AN552" i="7"/>
  <c r="AM552" i="7"/>
  <c r="AQ551" i="7"/>
  <c r="AP551" i="7"/>
  <c r="AO551" i="7"/>
  <c r="AN551" i="7"/>
  <c r="AM551" i="7"/>
  <c r="AQ550" i="7"/>
  <c r="AP550" i="7"/>
  <c r="AO550" i="7"/>
  <c r="AN550" i="7"/>
  <c r="AM550" i="7"/>
  <c r="AQ549" i="7"/>
  <c r="AP549" i="7"/>
  <c r="AO549" i="7"/>
  <c r="AN549" i="7"/>
  <c r="AM549" i="7"/>
  <c r="AQ548" i="7"/>
  <c r="AP548" i="7"/>
  <c r="AO548" i="7"/>
  <c r="AN548" i="7"/>
  <c r="AM548" i="7"/>
  <c r="AQ547" i="7"/>
  <c r="AP547" i="7"/>
  <c r="AO547" i="7"/>
  <c r="AN547" i="7"/>
  <c r="AM547" i="7"/>
  <c r="AQ546" i="7"/>
  <c r="AP546" i="7"/>
  <c r="AO546" i="7"/>
  <c r="AN546" i="7"/>
  <c r="AM546" i="7"/>
  <c r="AQ545" i="7"/>
  <c r="AP545" i="7"/>
  <c r="AO545" i="7"/>
  <c r="AN545" i="7"/>
  <c r="AM545" i="7"/>
  <c r="AQ544" i="7"/>
  <c r="AP544" i="7"/>
  <c r="AO544" i="7"/>
  <c r="AN544" i="7"/>
  <c r="AM544" i="7"/>
  <c r="AQ543" i="7"/>
  <c r="AP543" i="7"/>
  <c r="AO543" i="7"/>
  <c r="AN543" i="7"/>
  <c r="AM543" i="7"/>
  <c r="AQ542" i="7"/>
  <c r="AP542" i="7"/>
  <c r="AO542" i="7"/>
  <c r="AN542" i="7"/>
  <c r="AM542" i="7"/>
  <c r="AQ541" i="7"/>
  <c r="AP541" i="7"/>
  <c r="AO541" i="7"/>
  <c r="AN541" i="7"/>
  <c r="AM541" i="7"/>
  <c r="AQ540" i="7"/>
  <c r="AP540" i="7"/>
  <c r="AO540" i="7"/>
  <c r="AN540" i="7"/>
  <c r="AM540" i="7"/>
  <c r="AQ539" i="7"/>
  <c r="AP539" i="7"/>
  <c r="AO539" i="7"/>
  <c r="AN539" i="7"/>
  <c r="AM539" i="7"/>
  <c r="AQ538" i="7"/>
  <c r="AP538" i="7"/>
  <c r="AO538" i="7"/>
  <c r="AN538" i="7"/>
  <c r="AM538" i="7"/>
  <c r="AQ537" i="7"/>
  <c r="AP537" i="7"/>
  <c r="AO537" i="7"/>
  <c r="AN537" i="7"/>
  <c r="AM537" i="7"/>
  <c r="AQ536" i="7"/>
  <c r="AP536" i="7"/>
  <c r="AO536" i="7"/>
  <c r="AN536" i="7"/>
  <c r="AM536" i="7"/>
  <c r="AQ535" i="7"/>
  <c r="AP535" i="7"/>
  <c r="AO535" i="7"/>
  <c r="AN535" i="7"/>
  <c r="AM535" i="7"/>
  <c r="AQ534" i="7"/>
  <c r="AP534" i="7"/>
  <c r="AO534" i="7"/>
  <c r="AN534" i="7"/>
  <c r="AM534" i="7"/>
  <c r="AQ533" i="7"/>
  <c r="AP533" i="7"/>
  <c r="AO533" i="7"/>
  <c r="AN533" i="7"/>
  <c r="AM533" i="7"/>
  <c r="AQ532" i="7"/>
  <c r="AP532" i="7"/>
  <c r="AO532" i="7"/>
  <c r="AN532" i="7"/>
  <c r="AM532" i="7"/>
  <c r="AQ531" i="7"/>
  <c r="AP531" i="7"/>
  <c r="AO531" i="7"/>
  <c r="AN531" i="7"/>
  <c r="AM531" i="7"/>
  <c r="AQ530" i="7"/>
  <c r="AP530" i="7"/>
  <c r="AO530" i="7"/>
  <c r="AN530" i="7"/>
  <c r="AM530" i="7"/>
  <c r="AQ529" i="7"/>
  <c r="AP529" i="7"/>
  <c r="AO529" i="7"/>
  <c r="AN529" i="7"/>
  <c r="AM529" i="7"/>
  <c r="AQ528" i="7"/>
  <c r="AP528" i="7"/>
  <c r="AO528" i="7"/>
  <c r="AN528" i="7"/>
  <c r="AM528" i="7"/>
  <c r="AQ527" i="7"/>
  <c r="AP527" i="7"/>
  <c r="AO527" i="7"/>
  <c r="AN527" i="7"/>
  <c r="AM527" i="7"/>
  <c r="AQ526" i="7"/>
  <c r="AP526" i="7"/>
  <c r="AO526" i="7"/>
  <c r="AN526" i="7"/>
  <c r="AM526" i="7"/>
  <c r="AQ525" i="7"/>
  <c r="AP525" i="7"/>
  <c r="AO525" i="7"/>
  <c r="AN525" i="7"/>
  <c r="AM525" i="7"/>
  <c r="AQ524" i="7"/>
  <c r="AP524" i="7"/>
  <c r="AO524" i="7"/>
  <c r="AN524" i="7"/>
  <c r="AM524" i="7"/>
  <c r="AQ523" i="7"/>
  <c r="AP523" i="7"/>
  <c r="AO523" i="7"/>
  <c r="AN523" i="7"/>
  <c r="AM523" i="7"/>
  <c r="AQ522" i="7"/>
  <c r="AP522" i="7"/>
  <c r="AO522" i="7"/>
  <c r="AN522" i="7"/>
  <c r="AM522" i="7"/>
  <c r="AQ521" i="7"/>
  <c r="AP521" i="7"/>
  <c r="AO521" i="7"/>
  <c r="AN521" i="7"/>
  <c r="AM521" i="7"/>
  <c r="AQ520" i="7"/>
  <c r="AP520" i="7"/>
  <c r="AO520" i="7"/>
  <c r="AN520" i="7"/>
  <c r="AM520" i="7"/>
  <c r="AQ519" i="7"/>
  <c r="AP519" i="7"/>
  <c r="AO519" i="7"/>
  <c r="AN519" i="7"/>
  <c r="AM519" i="7"/>
  <c r="AQ518" i="7"/>
  <c r="AP518" i="7"/>
  <c r="AO518" i="7"/>
  <c r="AN518" i="7"/>
  <c r="AM518" i="7"/>
  <c r="AQ517" i="7"/>
  <c r="AP517" i="7"/>
  <c r="AO517" i="7"/>
  <c r="AN517" i="7"/>
  <c r="AM517" i="7"/>
  <c r="AQ516" i="7"/>
  <c r="AP516" i="7"/>
  <c r="AO516" i="7"/>
  <c r="AN516" i="7"/>
  <c r="AM516" i="7"/>
  <c r="AQ515" i="7"/>
  <c r="AP515" i="7"/>
  <c r="AO515" i="7"/>
  <c r="AN515" i="7"/>
  <c r="AM515" i="7"/>
  <c r="AQ514" i="7"/>
  <c r="AP514" i="7"/>
  <c r="AO514" i="7"/>
  <c r="AN514" i="7"/>
  <c r="AM514" i="7"/>
  <c r="AQ513" i="7"/>
  <c r="AP513" i="7"/>
  <c r="AO513" i="7"/>
  <c r="AN513" i="7"/>
  <c r="AM513" i="7"/>
  <c r="AQ512" i="7"/>
  <c r="AP512" i="7"/>
  <c r="AO512" i="7"/>
  <c r="AN512" i="7"/>
  <c r="AM512" i="7"/>
  <c r="AQ511" i="7"/>
  <c r="AP511" i="7"/>
  <c r="AO511" i="7"/>
  <c r="AN511" i="7"/>
  <c r="AM511" i="7"/>
  <c r="AQ510" i="7"/>
  <c r="AP510" i="7"/>
  <c r="AO510" i="7"/>
  <c r="AN510" i="7"/>
  <c r="AM510" i="7"/>
  <c r="AQ509" i="7"/>
  <c r="AP509" i="7"/>
  <c r="AO509" i="7"/>
  <c r="AN509" i="7"/>
  <c r="AM509" i="7"/>
  <c r="AQ508" i="7"/>
  <c r="AP508" i="7"/>
  <c r="AO508" i="7"/>
  <c r="AN508" i="7"/>
  <c r="AM508" i="7"/>
  <c r="AQ507" i="7"/>
  <c r="AP507" i="7"/>
  <c r="AO507" i="7"/>
  <c r="AN507" i="7"/>
  <c r="AM507" i="7"/>
  <c r="AQ506" i="7"/>
  <c r="AP506" i="7"/>
  <c r="AO506" i="7"/>
  <c r="AN506" i="7"/>
  <c r="AM506" i="7"/>
  <c r="AQ505" i="7"/>
  <c r="AP505" i="7"/>
  <c r="AO505" i="7"/>
  <c r="AN505" i="7"/>
  <c r="AM505" i="7"/>
  <c r="AQ504" i="7"/>
  <c r="AP504" i="7"/>
  <c r="AO504" i="7"/>
  <c r="AN504" i="7"/>
  <c r="AM504" i="7"/>
  <c r="AQ503" i="7"/>
  <c r="AP503" i="7"/>
  <c r="AO503" i="7"/>
  <c r="AN503" i="7"/>
  <c r="AM503" i="7"/>
  <c r="AQ502" i="7"/>
  <c r="AP502" i="7"/>
  <c r="AO502" i="7"/>
  <c r="AN502" i="7"/>
  <c r="AM502" i="7"/>
  <c r="AQ501" i="7"/>
  <c r="AP501" i="7"/>
  <c r="AO501" i="7"/>
  <c r="AN501" i="7"/>
  <c r="AM501" i="7"/>
  <c r="AQ500" i="7"/>
  <c r="AP500" i="7"/>
  <c r="AO500" i="7"/>
  <c r="AN500" i="7"/>
  <c r="AM500" i="7"/>
  <c r="AQ499" i="7"/>
  <c r="AP499" i="7"/>
  <c r="AO499" i="7"/>
  <c r="AN499" i="7"/>
  <c r="AM499" i="7"/>
  <c r="AQ498" i="7"/>
  <c r="AP498" i="7"/>
  <c r="AO498" i="7"/>
  <c r="AN498" i="7"/>
  <c r="AM498" i="7"/>
  <c r="AQ497" i="7"/>
  <c r="AP497" i="7"/>
  <c r="AO497" i="7"/>
  <c r="AN497" i="7"/>
  <c r="AM497" i="7"/>
  <c r="AQ496" i="7"/>
  <c r="AP496" i="7"/>
  <c r="AO496" i="7"/>
  <c r="AN496" i="7"/>
  <c r="AM496" i="7"/>
  <c r="AQ495" i="7"/>
  <c r="AP495" i="7"/>
  <c r="AO495" i="7"/>
  <c r="AN495" i="7"/>
  <c r="AM495" i="7"/>
  <c r="AQ494" i="7"/>
  <c r="AP494" i="7"/>
  <c r="AO494" i="7"/>
  <c r="AN494" i="7"/>
  <c r="AM494" i="7"/>
  <c r="AQ493" i="7"/>
  <c r="AP493" i="7"/>
  <c r="AO493" i="7"/>
  <c r="AN493" i="7"/>
  <c r="AM493" i="7"/>
  <c r="AQ492" i="7"/>
  <c r="AP492" i="7"/>
  <c r="AO492" i="7"/>
  <c r="AN492" i="7"/>
  <c r="AM492" i="7"/>
  <c r="AQ491" i="7"/>
  <c r="AP491" i="7"/>
  <c r="AO491" i="7"/>
  <c r="AN491" i="7"/>
  <c r="AM491" i="7"/>
  <c r="AQ490" i="7"/>
  <c r="AP490" i="7"/>
  <c r="AO490" i="7"/>
  <c r="AN490" i="7"/>
  <c r="AM490" i="7"/>
  <c r="AQ489" i="7"/>
  <c r="AP489" i="7"/>
  <c r="AO489" i="7"/>
  <c r="AN489" i="7"/>
  <c r="AM489" i="7"/>
  <c r="AQ488" i="7"/>
  <c r="AP488" i="7"/>
  <c r="AO488" i="7"/>
  <c r="AN488" i="7"/>
  <c r="AM488" i="7"/>
  <c r="AQ487" i="7"/>
  <c r="AP487" i="7"/>
  <c r="AO487" i="7"/>
  <c r="AN487" i="7"/>
  <c r="AM487" i="7"/>
  <c r="AQ486" i="7"/>
  <c r="AP486" i="7"/>
  <c r="AO486" i="7"/>
  <c r="AN486" i="7"/>
  <c r="AM486" i="7"/>
  <c r="AQ485" i="7"/>
  <c r="AP485" i="7"/>
  <c r="AO485" i="7"/>
  <c r="AN485" i="7"/>
  <c r="AM485" i="7"/>
  <c r="AQ484" i="7"/>
  <c r="AP484" i="7"/>
  <c r="AO484" i="7"/>
  <c r="AN484" i="7"/>
  <c r="AM484" i="7"/>
  <c r="AQ483" i="7"/>
  <c r="AP483" i="7"/>
  <c r="AO483" i="7"/>
  <c r="AN483" i="7"/>
  <c r="AM483" i="7"/>
  <c r="AQ482" i="7"/>
  <c r="AP482" i="7"/>
  <c r="AO482" i="7"/>
  <c r="AN482" i="7"/>
  <c r="AM482" i="7"/>
  <c r="AQ481" i="7"/>
  <c r="AP481" i="7"/>
  <c r="AO481" i="7"/>
  <c r="AN481" i="7"/>
  <c r="AM481" i="7"/>
  <c r="AQ480" i="7"/>
  <c r="AP480" i="7"/>
  <c r="AO480" i="7"/>
  <c r="AN480" i="7"/>
  <c r="AM480" i="7"/>
  <c r="AQ479" i="7"/>
  <c r="AP479" i="7"/>
  <c r="AO479" i="7"/>
  <c r="AN479" i="7"/>
  <c r="AM479" i="7"/>
  <c r="AQ478" i="7"/>
  <c r="AP478" i="7"/>
  <c r="AO478" i="7"/>
  <c r="AN478" i="7"/>
  <c r="AM478" i="7"/>
  <c r="AQ477" i="7"/>
  <c r="AP477" i="7"/>
  <c r="AO477" i="7"/>
  <c r="AN477" i="7"/>
  <c r="AM477" i="7"/>
  <c r="AQ476" i="7"/>
  <c r="AP476" i="7"/>
  <c r="AO476" i="7"/>
  <c r="AN476" i="7"/>
  <c r="AM476" i="7"/>
  <c r="AQ475" i="7"/>
  <c r="AP475" i="7"/>
  <c r="AO475" i="7"/>
  <c r="AN475" i="7"/>
  <c r="AM475" i="7"/>
  <c r="AQ474" i="7"/>
  <c r="AP474" i="7"/>
  <c r="AO474" i="7"/>
  <c r="AN474" i="7"/>
  <c r="AM474" i="7"/>
  <c r="AQ473" i="7"/>
  <c r="AP473" i="7"/>
  <c r="AO473" i="7"/>
  <c r="AN473" i="7"/>
  <c r="AM473" i="7"/>
  <c r="AQ472" i="7"/>
  <c r="AP472" i="7"/>
  <c r="AO472" i="7"/>
  <c r="AN472" i="7"/>
  <c r="AM472" i="7"/>
  <c r="AQ471" i="7"/>
  <c r="AP471" i="7"/>
  <c r="AO471" i="7"/>
  <c r="AN471" i="7"/>
  <c r="AM471" i="7"/>
  <c r="AQ470" i="7"/>
  <c r="AP470" i="7"/>
  <c r="AO470" i="7"/>
  <c r="AN470" i="7"/>
  <c r="AM470" i="7"/>
  <c r="AQ469" i="7"/>
  <c r="AP469" i="7"/>
  <c r="AO469" i="7"/>
  <c r="AN469" i="7"/>
  <c r="AM469" i="7"/>
  <c r="AQ468" i="7"/>
  <c r="AP468" i="7"/>
  <c r="AO468" i="7"/>
  <c r="AN468" i="7"/>
  <c r="AM468" i="7"/>
  <c r="AQ467" i="7"/>
  <c r="AP467" i="7"/>
  <c r="AO467" i="7"/>
  <c r="AN467" i="7"/>
  <c r="AM467" i="7"/>
  <c r="AQ466" i="7"/>
  <c r="AP466" i="7"/>
  <c r="AO466" i="7"/>
  <c r="AN466" i="7"/>
  <c r="AM466" i="7"/>
  <c r="AQ465" i="7"/>
  <c r="AP465" i="7"/>
  <c r="AO465" i="7"/>
  <c r="AN465" i="7"/>
  <c r="AM465" i="7"/>
  <c r="AQ464" i="7"/>
  <c r="AP464" i="7"/>
  <c r="AO464" i="7"/>
  <c r="AN464" i="7"/>
  <c r="AM464" i="7"/>
  <c r="AQ463" i="7"/>
  <c r="AP463" i="7"/>
  <c r="AO463" i="7"/>
  <c r="AN463" i="7"/>
  <c r="AM463" i="7"/>
  <c r="AQ462" i="7"/>
  <c r="AP462" i="7"/>
  <c r="AO462" i="7"/>
  <c r="AN462" i="7"/>
  <c r="AM462" i="7"/>
  <c r="AQ461" i="7"/>
  <c r="AP461" i="7"/>
  <c r="AO461" i="7"/>
  <c r="AN461" i="7"/>
  <c r="AM461" i="7"/>
  <c r="AQ460" i="7"/>
  <c r="AP460" i="7"/>
  <c r="AO460" i="7"/>
  <c r="AN460" i="7"/>
  <c r="AM460" i="7"/>
  <c r="AQ459" i="7"/>
  <c r="AP459" i="7"/>
  <c r="AO459" i="7"/>
  <c r="AN459" i="7"/>
  <c r="AM459" i="7"/>
  <c r="AQ458" i="7"/>
  <c r="AP458" i="7"/>
  <c r="AO458" i="7"/>
  <c r="AN458" i="7"/>
  <c r="AM458" i="7"/>
  <c r="AQ457" i="7"/>
  <c r="AP457" i="7"/>
  <c r="AO457" i="7"/>
  <c r="AN457" i="7"/>
  <c r="AM457" i="7"/>
  <c r="AQ456" i="7"/>
  <c r="AP456" i="7"/>
  <c r="AO456" i="7"/>
  <c r="AN456" i="7"/>
  <c r="AM456" i="7"/>
  <c r="AQ455" i="7"/>
  <c r="AP455" i="7"/>
  <c r="AO455" i="7"/>
  <c r="AN455" i="7"/>
  <c r="AM455" i="7"/>
  <c r="AQ454" i="7"/>
  <c r="AP454" i="7"/>
  <c r="AO454" i="7"/>
  <c r="AN454" i="7"/>
  <c r="AM454" i="7"/>
  <c r="AQ453" i="7"/>
  <c r="AP453" i="7"/>
  <c r="AO453" i="7"/>
  <c r="AN453" i="7"/>
  <c r="AM453" i="7"/>
  <c r="AQ452" i="7"/>
  <c r="AP452" i="7"/>
  <c r="AO452" i="7"/>
  <c r="AN452" i="7"/>
  <c r="AM452" i="7"/>
  <c r="AQ451" i="7"/>
  <c r="AP451" i="7"/>
  <c r="AO451" i="7"/>
  <c r="AN451" i="7"/>
  <c r="AM451" i="7"/>
  <c r="AQ450" i="7"/>
  <c r="AP450" i="7"/>
  <c r="AO450" i="7"/>
  <c r="AN450" i="7"/>
  <c r="AM450" i="7"/>
  <c r="AQ449" i="7"/>
  <c r="AP449" i="7"/>
  <c r="AO449" i="7"/>
  <c r="AN449" i="7"/>
  <c r="AM449" i="7"/>
  <c r="AQ448" i="7"/>
  <c r="AP448" i="7"/>
  <c r="AO448" i="7"/>
  <c r="AN448" i="7"/>
  <c r="AM448" i="7"/>
  <c r="AQ447" i="7"/>
  <c r="AP447" i="7"/>
  <c r="AO447" i="7"/>
  <c r="AN447" i="7"/>
  <c r="AM447" i="7"/>
  <c r="AQ446" i="7"/>
  <c r="AP446" i="7"/>
  <c r="AO446" i="7"/>
  <c r="AN446" i="7"/>
  <c r="AM446" i="7"/>
  <c r="AQ445" i="7"/>
  <c r="AP445" i="7"/>
  <c r="AO445" i="7"/>
  <c r="AN445" i="7"/>
  <c r="AM445" i="7"/>
  <c r="AQ444" i="7"/>
  <c r="AP444" i="7"/>
  <c r="AO444" i="7"/>
  <c r="AN444" i="7"/>
  <c r="AM444" i="7"/>
  <c r="AQ443" i="7"/>
  <c r="AP443" i="7"/>
  <c r="AO443" i="7"/>
  <c r="AN443" i="7"/>
  <c r="AM443" i="7"/>
  <c r="AQ442" i="7"/>
  <c r="AP442" i="7"/>
  <c r="AO442" i="7"/>
  <c r="AN442" i="7"/>
  <c r="AM442" i="7"/>
  <c r="AQ441" i="7"/>
  <c r="AP441" i="7"/>
  <c r="AO441" i="7"/>
  <c r="AN441" i="7"/>
  <c r="AM441" i="7"/>
  <c r="AQ440" i="7"/>
  <c r="AP440" i="7"/>
  <c r="AO440" i="7"/>
  <c r="AN440" i="7"/>
  <c r="AM440" i="7"/>
  <c r="AQ439" i="7"/>
  <c r="AP439" i="7"/>
  <c r="AO439" i="7"/>
  <c r="AN439" i="7"/>
  <c r="AM439" i="7"/>
  <c r="AQ438" i="7"/>
  <c r="AP438" i="7"/>
  <c r="AO438" i="7"/>
  <c r="AN438" i="7"/>
  <c r="AM438" i="7"/>
  <c r="AQ437" i="7"/>
  <c r="AP437" i="7"/>
  <c r="AO437" i="7"/>
  <c r="AN437" i="7"/>
  <c r="AM437" i="7"/>
  <c r="AQ436" i="7"/>
  <c r="AP436" i="7"/>
  <c r="AO436" i="7"/>
  <c r="AN436" i="7"/>
  <c r="AM436" i="7"/>
  <c r="AQ435" i="7"/>
  <c r="AP435" i="7"/>
  <c r="AO435" i="7"/>
  <c r="AN435" i="7"/>
  <c r="AM435" i="7"/>
  <c r="AQ434" i="7"/>
  <c r="AP434" i="7"/>
  <c r="AO434" i="7"/>
  <c r="AN434" i="7"/>
  <c r="AM434" i="7"/>
  <c r="AQ433" i="7"/>
  <c r="AP433" i="7"/>
  <c r="AO433" i="7"/>
  <c r="AN433" i="7"/>
  <c r="AM433" i="7"/>
  <c r="AQ432" i="7"/>
  <c r="AP432" i="7"/>
  <c r="AO432" i="7"/>
  <c r="AN432" i="7"/>
  <c r="AM432" i="7"/>
  <c r="AQ431" i="7"/>
  <c r="AP431" i="7"/>
  <c r="AO431" i="7"/>
  <c r="AN431" i="7"/>
  <c r="AM431" i="7"/>
  <c r="AQ430" i="7"/>
  <c r="AP430" i="7"/>
  <c r="AO430" i="7"/>
  <c r="AN430" i="7"/>
  <c r="AM430" i="7"/>
  <c r="AQ429" i="7"/>
  <c r="AP429" i="7"/>
  <c r="AO429" i="7"/>
  <c r="AN429" i="7"/>
  <c r="AM429" i="7"/>
  <c r="AQ428" i="7"/>
  <c r="AP428" i="7"/>
  <c r="AO428" i="7"/>
  <c r="AN428" i="7"/>
  <c r="AM428" i="7"/>
  <c r="AQ427" i="7"/>
  <c r="AP427" i="7"/>
  <c r="AO427" i="7"/>
  <c r="AN427" i="7"/>
  <c r="AM427" i="7"/>
  <c r="AQ426" i="7"/>
  <c r="AP426" i="7"/>
  <c r="AO426" i="7"/>
  <c r="AN426" i="7"/>
  <c r="AM426" i="7"/>
  <c r="AQ425" i="7"/>
  <c r="AP425" i="7"/>
  <c r="AO425" i="7"/>
  <c r="AN425" i="7"/>
  <c r="AM425" i="7"/>
  <c r="AQ424" i="7"/>
  <c r="AP424" i="7"/>
  <c r="AO424" i="7"/>
  <c r="AN424" i="7"/>
  <c r="AM424" i="7"/>
  <c r="AQ423" i="7"/>
  <c r="AP423" i="7"/>
  <c r="AO423" i="7"/>
  <c r="AN423" i="7"/>
  <c r="AM423" i="7"/>
  <c r="AQ422" i="7"/>
  <c r="AP422" i="7"/>
  <c r="AO422" i="7"/>
  <c r="AN422" i="7"/>
  <c r="AM422" i="7"/>
  <c r="AQ421" i="7"/>
  <c r="AP421" i="7"/>
  <c r="AO421" i="7"/>
  <c r="AN421" i="7"/>
  <c r="AM421" i="7"/>
  <c r="AQ420" i="7"/>
  <c r="AP420" i="7"/>
  <c r="AO420" i="7"/>
  <c r="AN420" i="7"/>
  <c r="AM420" i="7"/>
  <c r="AQ419" i="7"/>
  <c r="AP419" i="7"/>
  <c r="AO419" i="7"/>
  <c r="AN419" i="7"/>
  <c r="AM419" i="7"/>
  <c r="AQ418" i="7"/>
  <c r="AP418" i="7"/>
  <c r="AO418" i="7"/>
  <c r="AN418" i="7"/>
  <c r="AM418" i="7"/>
  <c r="AQ417" i="7"/>
  <c r="AP417" i="7"/>
  <c r="AO417" i="7"/>
  <c r="AN417" i="7"/>
  <c r="AM417" i="7"/>
  <c r="AQ416" i="7"/>
  <c r="AP416" i="7"/>
  <c r="AO416" i="7"/>
  <c r="AN416" i="7"/>
  <c r="AM416" i="7"/>
  <c r="AQ415" i="7"/>
  <c r="AP415" i="7"/>
  <c r="AO415" i="7"/>
  <c r="AN415" i="7"/>
  <c r="AM415" i="7"/>
  <c r="AQ414" i="7"/>
  <c r="AP414" i="7"/>
  <c r="AO414" i="7"/>
  <c r="AN414" i="7"/>
  <c r="AM414" i="7"/>
  <c r="AQ413" i="7"/>
  <c r="AP413" i="7"/>
  <c r="AO413" i="7"/>
  <c r="AN413" i="7"/>
  <c r="AM413" i="7"/>
  <c r="AQ412" i="7"/>
  <c r="AP412" i="7"/>
  <c r="AO412" i="7"/>
  <c r="AN412" i="7"/>
  <c r="AM412" i="7"/>
  <c r="AQ411" i="7"/>
  <c r="AP411" i="7"/>
  <c r="AO411" i="7"/>
  <c r="AN411" i="7"/>
  <c r="AM411" i="7"/>
  <c r="AQ410" i="7"/>
  <c r="AP410" i="7"/>
  <c r="AO410" i="7"/>
  <c r="AN410" i="7"/>
  <c r="AM410" i="7"/>
  <c r="AQ409" i="7"/>
  <c r="AP409" i="7"/>
  <c r="AO409" i="7"/>
  <c r="AN409" i="7"/>
  <c r="AM409" i="7"/>
  <c r="AQ408" i="7"/>
  <c r="AP408" i="7"/>
  <c r="AO408" i="7"/>
  <c r="AN408" i="7"/>
  <c r="AM408" i="7"/>
  <c r="AQ407" i="7"/>
  <c r="AP407" i="7"/>
  <c r="AO407" i="7"/>
  <c r="AN407" i="7"/>
  <c r="AM407" i="7"/>
  <c r="AQ406" i="7"/>
  <c r="AP406" i="7"/>
  <c r="AO406" i="7"/>
  <c r="AN406" i="7"/>
  <c r="AM406" i="7"/>
  <c r="AQ405" i="7"/>
  <c r="AP405" i="7"/>
  <c r="AO405" i="7"/>
  <c r="AN405" i="7"/>
  <c r="AM405" i="7"/>
  <c r="AQ404" i="7"/>
  <c r="AP404" i="7"/>
  <c r="AO404" i="7"/>
  <c r="AN404" i="7"/>
  <c r="AM404" i="7"/>
  <c r="AQ403" i="7"/>
  <c r="AP403" i="7"/>
  <c r="AO403" i="7"/>
  <c r="AN403" i="7"/>
  <c r="AM403" i="7"/>
  <c r="AQ402" i="7"/>
  <c r="AP402" i="7"/>
  <c r="AO402" i="7"/>
  <c r="AN402" i="7"/>
  <c r="AM402" i="7"/>
  <c r="AQ401" i="7"/>
  <c r="AP401" i="7"/>
  <c r="AO401" i="7"/>
  <c r="AN401" i="7"/>
  <c r="AM401" i="7"/>
  <c r="AQ400" i="7"/>
  <c r="AP400" i="7"/>
  <c r="AO400" i="7"/>
  <c r="AN400" i="7"/>
  <c r="AM400" i="7"/>
  <c r="AQ399" i="7"/>
  <c r="AP399" i="7"/>
  <c r="AO399" i="7"/>
  <c r="AN399" i="7"/>
  <c r="AM399" i="7"/>
  <c r="AQ398" i="7"/>
  <c r="AP398" i="7"/>
  <c r="AO398" i="7"/>
  <c r="AN398" i="7"/>
  <c r="AM398" i="7"/>
  <c r="AQ397" i="7"/>
  <c r="AP397" i="7"/>
  <c r="AO397" i="7"/>
  <c r="AN397" i="7"/>
  <c r="AM397" i="7"/>
  <c r="AQ396" i="7"/>
  <c r="AP396" i="7"/>
  <c r="AO396" i="7"/>
  <c r="AN396" i="7"/>
  <c r="AM396" i="7"/>
  <c r="AQ395" i="7"/>
  <c r="AP395" i="7"/>
  <c r="AO395" i="7"/>
  <c r="AN395" i="7"/>
  <c r="AM395" i="7"/>
  <c r="AQ394" i="7"/>
  <c r="AP394" i="7"/>
  <c r="AO394" i="7"/>
  <c r="AN394" i="7"/>
  <c r="AM394" i="7"/>
  <c r="AQ393" i="7"/>
  <c r="AP393" i="7"/>
  <c r="AO393" i="7"/>
  <c r="AN393" i="7"/>
  <c r="AM393" i="7"/>
  <c r="AQ392" i="7"/>
  <c r="AP392" i="7"/>
  <c r="AO392" i="7"/>
  <c r="AN392" i="7"/>
  <c r="AM392" i="7"/>
  <c r="AQ391" i="7"/>
  <c r="AP391" i="7"/>
  <c r="AO391" i="7"/>
  <c r="AN391" i="7"/>
  <c r="AM391" i="7"/>
  <c r="AQ390" i="7"/>
  <c r="AP390" i="7"/>
  <c r="AO390" i="7"/>
  <c r="AN390" i="7"/>
  <c r="AM390" i="7"/>
  <c r="AQ389" i="7"/>
  <c r="AP389" i="7"/>
  <c r="AO389" i="7"/>
  <c r="AN389" i="7"/>
  <c r="AM389" i="7"/>
  <c r="AQ388" i="7"/>
  <c r="AP388" i="7"/>
  <c r="AO388" i="7"/>
  <c r="AN388" i="7"/>
  <c r="AM388" i="7"/>
  <c r="AQ387" i="7"/>
  <c r="AP387" i="7"/>
  <c r="AO387" i="7"/>
  <c r="AN387" i="7"/>
  <c r="AM387" i="7"/>
  <c r="AQ386" i="7"/>
  <c r="AP386" i="7"/>
  <c r="AO386" i="7"/>
  <c r="AN386" i="7"/>
  <c r="AM386" i="7"/>
  <c r="AQ385" i="7"/>
  <c r="AP385" i="7"/>
  <c r="AO385" i="7"/>
  <c r="AN385" i="7"/>
  <c r="AM385" i="7"/>
  <c r="AQ384" i="7"/>
  <c r="AP384" i="7"/>
  <c r="AO384" i="7"/>
  <c r="AN384" i="7"/>
  <c r="AM384" i="7"/>
  <c r="AQ383" i="7"/>
  <c r="AP383" i="7"/>
  <c r="AO383" i="7"/>
  <c r="AN383" i="7"/>
  <c r="AM383" i="7"/>
  <c r="AQ382" i="7"/>
  <c r="AP382" i="7"/>
  <c r="AO382" i="7"/>
  <c r="AN382" i="7"/>
  <c r="AM382" i="7"/>
  <c r="AQ381" i="7"/>
  <c r="AP381" i="7"/>
  <c r="AO381" i="7"/>
  <c r="AN381" i="7"/>
  <c r="AM381" i="7"/>
  <c r="AQ380" i="7"/>
  <c r="AP380" i="7"/>
  <c r="AO380" i="7"/>
  <c r="AN380" i="7"/>
  <c r="AM380" i="7"/>
  <c r="AQ379" i="7"/>
  <c r="AP379" i="7"/>
  <c r="AO379" i="7"/>
  <c r="AN379" i="7"/>
  <c r="AM379" i="7"/>
  <c r="AQ378" i="7"/>
  <c r="AP378" i="7"/>
  <c r="AO378" i="7"/>
  <c r="AN378" i="7"/>
  <c r="AM378" i="7"/>
  <c r="AQ377" i="7"/>
  <c r="AP377" i="7"/>
  <c r="AO377" i="7"/>
  <c r="AN377" i="7"/>
  <c r="AM377" i="7"/>
  <c r="AQ376" i="7"/>
  <c r="AP376" i="7"/>
  <c r="AO376" i="7"/>
  <c r="AN376" i="7"/>
  <c r="AM376" i="7"/>
  <c r="AQ375" i="7"/>
  <c r="AP375" i="7"/>
  <c r="AO375" i="7"/>
  <c r="AN375" i="7"/>
  <c r="AM375" i="7"/>
  <c r="AQ374" i="7"/>
  <c r="AP374" i="7"/>
  <c r="AO374" i="7"/>
  <c r="AN374" i="7"/>
  <c r="AM374" i="7"/>
  <c r="AQ373" i="7"/>
  <c r="AP373" i="7"/>
  <c r="AO373" i="7"/>
  <c r="AN373" i="7"/>
  <c r="AM373" i="7"/>
  <c r="AQ372" i="7"/>
  <c r="AP372" i="7"/>
  <c r="AO372" i="7"/>
  <c r="AN372" i="7"/>
  <c r="AM372" i="7"/>
  <c r="AQ371" i="7"/>
  <c r="AP371" i="7"/>
  <c r="AO371" i="7"/>
  <c r="AN371" i="7"/>
  <c r="AM371" i="7"/>
  <c r="AQ370" i="7"/>
  <c r="AP370" i="7"/>
  <c r="AO370" i="7"/>
  <c r="AN370" i="7"/>
  <c r="AM370" i="7"/>
  <c r="AQ369" i="7"/>
  <c r="AP369" i="7"/>
  <c r="AO369" i="7"/>
  <c r="AN369" i="7"/>
  <c r="AM369" i="7"/>
  <c r="AQ368" i="7"/>
  <c r="AP368" i="7"/>
  <c r="AO368" i="7"/>
  <c r="AN368" i="7"/>
  <c r="AM368" i="7"/>
  <c r="AQ367" i="7"/>
  <c r="AP367" i="7"/>
  <c r="AO367" i="7"/>
  <c r="AN367" i="7"/>
  <c r="AM367" i="7"/>
  <c r="AQ366" i="7"/>
  <c r="AP366" i="7"/>
  <c r="AO366" i="7"/>
  <c r="AN366" i="7"/>
  <c r="AM366" i="7"/>
  <c r="AQ365" i="7"/>
  <c r="AP365" i="7"/>
  <c r="AO365" i="7"/>
  <c r="AN365" i="7"/>
  <c r="AM365" i="7"/>
  <c r="AQ364" i="7"/>
  <c r="AP364" i="7"/>
  <c r="AO364" i="7"/>
  <c r="AN364" i="7"/>
  <c r="AM364" i="7"/>
  <c r="AQ363" i="7"/>
  <c r="AP363" i="7"/>
  <c r="AO363" i="7"/>
  <c r="AN363" i="7"/>
  <c r="AM363" i="7"/>
  <c r="AQ362" i="7"/>
  <c r="AP362" i="7"/>
  <c r="AO362" i="7"/>
  <c r="AN362" i="7"/>
  <c r="AM362" i="7"/>
  <c r="AQ361" i="7"/>
  <c r="AP361" i="7"/>
  <c r="AO361" i="7"/>
  <c r="AN361" i="7"/>
  <c r="AM361" i="7"/>
  <c r="AQ360" i="7"/>
  <c r="AP360" i="7"/>
  <c r="AO360" i="7"/>
  <c r="AN360" i="7"/>
  <c r="AM360" i="7"/>
  <c r="AQ359" i="7"/>
  <c r="AP359" i="7"/>
  <c r="AO359" i="7"/>
  <c r="AN359" i="7"/>
  <c r="AM359" i="7"/>
  <c r="AQ358" i="7"/>
  <c r="AP358" i="7"/>
  <c r="AO358" i="7"/>
  <c r="AN358" i="7"/>
  <c r="AM358" i="7"/>
  <c r="AQ357" i="7"/>
  <c r="AP357" i="7"/>
  <c r="AO357" i="7"/>
  <c r="AN357" i="7"/>
  <c r="AM357" i="7"/>
  <c r="AQ356" i="7"/>
  <c r="AP356" i="7"/>
  <c r="AO356" i="7"/>
  <c r="AN356" i="7"/>
  <c r="AM356" i="7"/>
  <c r="AQ355" i="7"/>
  <c r="AP355" i="7"/>
  <c r="AO355" i="7"/>
  <c r="AN355" i="7"/>
  <c r="AM355" i="7"/>
  <c r="AQ354" i="7"/>
  <c r="AP354" i="7"/>
  <c r="AO354" i="7"/>
  <c r="AN354" i="7"/>
  <c r="AM354" i="7"/>
  <c r="AQ353" i="7"/>
  <c r="AP353" i="7"/>
  <c r="AO353" i="7"/>
  <c r="AN353" i="7"/>
  <c r="AM353" i="7"/>
  <c r="AQ352" i="7"/>
  <c r="AP352" i="7"/>
  <c r="AO352" i="7"/>
  <c r="AN352" i="7"/>
  <c r="AM352" i="7"/>
  <c r="AQ351" i="7"/>
  <c r="AP351" i="7"/>
  <c r="AO351" i="7"/>
  <c r="AN351" i="7"/>
  <c r="AM351" i="7"/>
  <c r="AQ350" i="7"/>
  <c r="AP350" i="7"/>
  <c r="AO350" i="7"/>
  <c r="AN350" i="7"/>
  <c r="AM350" i="7"/>
  <c r="AQ349" i="7"/>
  <c r="AP349" i="7"/>
  <c r="AO349" i="7"/>
  <c r="AN349" i="7"/>
  <c r="AM349" i="7"/>
  <c r="AQ348" i="7"/>
  <c r="AP348" i="7"/>
  <c r="AO348" i="7"/>
  <c r="AN348" i="7"/>
  <c r="AM348" i="7"/>
  <c r="AQ347" i="7"/>
  <c r="AP347" i="7"/>
  <c r="AO347" i="7"/>
  <c r="AN347" i="7"/>
  <c r="AM347" i="7"/>
  <c r="AQ346" i="7"/>
  <c r="AP346" i="7"/>
  <c r="AO346" i="7"/>
  <c r="AN346" i="7"/>
  <c r="AM346" i="7"/>
  <c r="AQ345" i="7"/>
  <c r="AP345" i="7"/>
  <c r="AO345" i="7"/>
  <c r="AN345" i="7"/>
  <c r="AM345" i="7"/>
  <c r="AQ344" i="7"/>
  <c r="AP344" i="7"/>
  <c r="AO344" i="7"/>
  <c r="AN344" i="7"/>
  <c r="AM344" i="7"/>
  <c r="AQ343" i="7"/>
  <c r="AP343" i="7"/>
  <c r="AO343" i="7"/>
  <c r="AN343" i="7"/>
  <c r="AM343" i="7"/>
  <c r="AQ342" i="7"/>
  <c r="AP342" i="7"/>
  <c r="AO342" i="7"/>
  <c r="AN342" i="7"/>
  <c r="AM342" i="7"/>
  <c r="AQ341" i="7"/>
  <c r="AP341" i="7"/>
  <c r="AO341" i="7"/>
  <c r="AN341" i="7"/>
  <c r="AM341" i="7"/>
  <c r="AQ340" i="7"/>
  <c r="AP340" i="7"/>
  <c r="AO340" i="7"/>
  <c r="AN340" i="7"/>
  <c r="AM340" i="7"/>
  <c r="AQ339" i="7"/>
  <c r="AP339" i="7"/>
  <c r="AO339" i="7"/>
  <c r="AN339" i="7"/>
  <c r="AM339" i="7"/>
  <c r="AQ338" i="7"/>
  <c r="AP338" i="7"/>
  <c r="AO338" i="7"/>
  <c r="AN338" i="7"/>
  <c r="AM338" i="7"/>
  <c r="AQ337" i="7"/>
  <c r="AP337" i="7"/>
  <c r="AO337" i="7"/>
  <c r="AN337" i="7"/>
  <c r="AM337" i="7"/>
  <c r="AQ336" i="7"/>
  <c r="AP336" i="7"/>
  <c r="AO336" i="7"/>
  <c r="AN336" i="7"/>
  <c r="AM336" i="7"/>
  <c r="AQ335" i="7"/>
  <c r="AP335" i="7"/>
  <c r="AO335" i="7"/>
  <c r="AN335" i="7"/>
  <c r="AM335" i="7"/>
  <c r="AQ334" i="7"/>
  <c r="AP334" i="7"/>
  <c r="AO334" i="7"/>
  <c r="AN334" i="7"/>
  <c r="AM334" i="7"/>
  <c r="AQ333" i="7"/>
  <c r="AP333" i="7"/>
  <c r="AO333" i="7"/>
  <c r="AN333" i="7"/>
  <c r="AM333" i="7"/>
  <c r="AQ332" i="7"/>
  <c r="AP332" i="7"/>
  <c r="AO332" i="7"/>
  <c r="AN332" i="7"/>
  <c r="AM332" i="7"/>
  <c r="AQ331" i="7"/>
  <c r="AP331" i="7"/>
  <c r="AO331" i="7"/>
  <c r="AN331" i="7"/>
  <c r="AM331" i="7"/>
  <c r="AQ330" i="7"/>
  <c r="AP330" i="7"/>
  <c r="AO330" i="7"/>
  <c r="AN330" i="7"/>
  <c r="AM330" i="7"/>
  <c r="AQ329" i="7"/>
  <c r="AP329" i="7"/>
  <c r="AO329" i="7"/>
  <c r="AN329" i="7"/>
  <c r="AM329" i="7"/>
  <c r="AQ328" i="7"/>
  <c r="AP328" i="7"/>
  <c r="AO328" i="7"/>
  <c r="AN328" i="7"/>
  <c r="AM328" i="7"/>
  <c r="AQ327" i="7"/>
  <c r="AP327" i="7"/>
  <c r="AO327" i="7"/>
  <c r="AN327" i="7"/>
  <c r="AM327" i="7"/>
  <c r="AQ326" i="7"/>
  <c r="AP326" i="7"/>
  <c r="AO326" i="7"/>
  <c r="AN326" i="7"/>
  <c r="AM326" i="7"/>
  <c r="AQ325" i="7"/>
  <c r="AP325" i="7"/>
  <c r="AO325" i="7"/>
  <c r="AN325" i="7"/>
  <c r="AM325" i="7"/>
  <c r="AQ324" i="7"/>
  <c r="AP324" i="7"/>
  <c r="AO324" i="7"/>
  <c r="AN324" i="7"/>
  <c r="AM324" i="7"/>
  <c r="AQ323" i="7"/>
  <c r="AP323" i="7"/>
  <c r="AO323" i="7"/>
  <c r="AN323" i="7"/>
  <c r="AM323" i="7"/>
  <c r="AQ322" i="7"/>
  <c r="AP322" i="7"/>
  <c r="AO322" i="7"/>
  <c r="AN322" i="7"/>
  <c r="AM322" i="7"/>
  <c r="AQ321" i="7"/>
  <c r="AP321" i="7"/>
  <c r="AO321" i="7"/>
  <c r="AN321" i="7"/>
  <c r="AM321" i="7"/>
  <c r="AQ320" i="7"/>
  <c r="AP320" i="7"/>
  <c r="AO320" i="7"/>
  <c r="AN320" i="7"/>
  <c r="AM320" i="7"/>
  <c r="AQ319" i="7"/>
  <c r="AP319" i="7"/>
  <c r="AO319" i="7"/>
  <c r="AN319" i="7"/>
  <c r="AM319" i="7"/>
  <c r="AQ318" i="7"/>
  <c r="AP318" i="7"/>
  <c r="AO318" i="7"/>
  <c r="AN318" i="7"/>
  <c r="AM318" i="7"/>
  <c r="AQ317" i="7"/>
  <c r="AP317" i="7"/>
  <c r="AO317" i="7"/>
  <c r="AN317" i="7"/>
  <c r="AM317" i="7"/>
  <c r="AQ316" i="7"/>
  <c r="AP316" i="7"/>
  <c r="AO316" i="7"/>
  <c r="AN316" i="7"/>
  <c r="AM316" i="7"/>
  <c r="AQ315" i="7"/>
  <c r="AP315" i="7"/>
  <c r="AO315" i="7"/>
  <c r="AN315" i="7"/>
  <c r="AM315" i="7"/>
  <c r="AQ314" i="7"/>
  <c r="AP314" i="7"/>
  <c r="AO314" i="7"/>
  <c r="AN314" i="7"/>
  <c r="AM314" i="7"/>
  <c r="AQ313" i="7"/>
  <c r="AP313" i="7"/>
  <c r="AO313" i="7"/>
  <c r="AN313" i="7"/>
  <c r="AM313" i="7"/>
  <c r="AQ312" i="7"/>
  <c r="AP312" i="7"/>
  <c r="AO312" i="7"/>
  <c r="AN312" i="7"/>
  <c r="AM312" i="7"/>
  <c r="AQ311" i="7"/>
  <c r="AP311" i="7"/>
  <c r="AO311" i="7"/>
  <c r="AN311" i="7"/>
  <c r="AM311" i="7"/>
  <c r="AQ310" i="7"/>
  <c r="AP310" i="7"/>
  <c r="AO310" i="7"/>
  <c r="AN310" i="7"/>
  <c r="AM310" i="7"/>
  <c r="AQ309" i="7"/>
  <c r="AP309" i="7"/>
  <c r="AO309" i="7"/>
  <c r="AN309" i="7"/>
  <c r="AM309" i="7"/>
  <c r="AQ308" i="7"/>
  <c r="AP308" i="7"/>
  <c r="AO308" i="7"/>
  <c r="AN308" i="7"/>
  <c r="AM308" i="7"/>
  <c r="AQ307" i="7"/>
  <c r="AP307" i="7"/>
  <c r="AO307" i="7"/>
  <c r="AN307" i="7"/>
  <c r="AM307" i="7"/>
  <c r="AQ306" i="7"/>
  <c r="AP306" i="7"/>
  <c r="AO306" i="7"/>
  <c r="AN306" i="7"/>
  <c r="AM306" i="7"/>
  <c r="AQ305" i="7"/>
  <c r="AP305" i="7"/>
  <c r="AO305" i="7"/>
  <c r="AN305" i="7"/>
  <c r="AM305" i="7"/>
  <c r="AQ304" i="7"/>
  <c r="AP304" i="7"/>
  <c r="AO304" i="7"/>
  <c r="AN304" i="7"/>
  <c r="AM304" i="7"/>
  <c r="AQ303" i="7"/>
  <c r="AP303" i="7"/>
  <c r="AO303" i="7"/>
  <c r="AN303" i="7"/>
  <c r="AM303" i="7"/>
  <c r="AQ302" i="7"/>
  <c r="AP302" i="7"/>
  <c r="AO302" i="7"/>
  <c r="AN302" i="7"/>
  <c r="AM302" i="7"/>
  <c r="AQ301" i="7"/>
  <c r="AP301" i="7"/>
  <c r="AO301" i="7"/>
  <c r="AN301" i="7"/>
  <c r="AM301" i="7"/>
  <c r="AQ300" i="7"/>
  <c r="AP300" i="7"/>
  <c r="AO300" i="7"/>
  <c r="AN300" i="7"/>
  <c r="AM300" i="7"/>
  <c r="AQ299" i="7"/>
  <c r="AP299" i="7"/>
  <c r="AO299" i="7"/>
  <c r="AN299" i="7"/>
  <c r="AM299" i="7"/>
  <c r="AQ298" i="7"/>
  <c r="AP298" i="7"/>
  <c r="AO298" i="7"/>
  <c r="AN298" i="7"/>
  <c r="AM298" i="7"/>
  <c r="AQ297" i="7"/>
  <c r="AP297" i="7"/>
  <c r="AO297" i="7"/>
  <c r="AN297" i="7"/>
  <c r="AM297" i="7"/>
  <c r="AQ296" i="7"/>
  <c r="AP296" i="7"/>
  <c r="AO296" i="7"/>
  <c r="AN296" i="7"/>
  <c r="AM296" i="7"/>
  <c r="AQ295" i="7"/>
  <c r="AP295" i="7"/>
  <c r="AO295" i="7"/>
  <c r="AN295" i="7"/>
  <c r="AM295" i="7"/>
  <c r="AQ294" i="7"/>
  <c r="AP294" i="7"/>
  <c r="AO294" i="7"/>
  <c r="AN294" i="7"/>
  <c r="AM294" i="7"/>
  <c r="AQ293" i="7"/>
  <c r="AP293" i="7"/>
  <c r="AO293" i="7"/>
  <c r="AN293" i="7"/>
  <c r="AM293" i="7"/>
  <c r="AQ292" i="7"/>
  <c r="AP292" i="7"/>
  <c r="AO292" i="7"/>
  <c r="AN292" i="7"/>
  <c r="AM292" i="7"/>
  <c r="AQ291" i="7"/>
  <c r="AP291" i="7"/>
  <c r="AO291" i="7"/>
  <c r="AN291" i="7"/>
  <c r="AM291" i="7"/>
  <c r="AQ290" i="7"/>
  <c r="AP290" i="7"/>
  <c r="AO290" i="7"/>
  <c r="AN290" i="7"/>
  <c r="AM290" i="7"/>
  <c r="AQ289" i="7"/>
  <c r="AP289" i="7"/>
  <c r="AO289" i="7"/>
  <c r="AN289" i="7"/>
  <c r="AM289" i="7"/>
  <c r="AQ288" i="7"/>
  <c r="AP288" i="7"/>
  <c r="AO288" i="7"/>
  <c r="AN288" i="7"/>
  <c r="AM288" i="7"/>
  <c r="AQ287" i="7"/>
  <c r="AP287" i="7"/>
  <c r="AO287" i="7"/>
  <c r="AN287" i="7"/>
  <c r="AM287" i="7"/>
  <c r="AQ286" i="7"/>
  <c r="AP286" i="7"/>
  <c r="AO286" i="7"/>
  <c r="AN286" i="7"/>
  <c r="AM286" i="7"/>
  <c r="AQ285" i="7"/>
  <c r="AP285" i="7"/>
  <c r="AO285" i="7"/>
  <c r="AN285" i="7"/>
  <c r="AM285" i="7"/>
  <c r="AQ284" i="7"/>
  <c r="AP284" i="7"/>
  <c r="AO284" i="7"/>
  <c r="AN284" i="7"/>
  <c r="AM284" i="7"/>
  <c r="AQ283" i="7"/>
  <c r="AP283" i="7"/>
  <c r="AO283" i="7"/>
  <c r="AN283" i="7"/>
  <c r="AM283" i="7"/>
  <c r="AQ282" i="7"/>
  <c r="AP282" i="7"/>
  <c r="AO282" i="7"/>
  <c r="AN282" i="7"/>
  <c r="AM282" i="7"/>
  <c r="AQ281" i="7"/>
  <c r="AP281" i="7"/>
  <c r="AO281" i="7"/>
  <c r="AN281" i="7"/>
  <c r="AM281" i="7"/>
  <c r="AQ280" i="7"/>
  <c r="AP280" i="7"/>
  <c r="AO280" i="7"/>
  <c r="AN280" i="7"/>
  <c r="AM280" i="7"/>
  <c r="AQ279" i="7"/>
  <c r="AP279" i="7"/>
  <c r="AO279" i="7"/>
  <c r="AN279" i="7"/>
  <c r="AM279" i="7"/>
  <c r="AQ278" i="7"/>
  <c r="AP278" i="7"/>
  <c r="AO278" i="7"/>
  <c r="AN278" i="7"/>
  <c r="AM278" i="7"/>
  <c r="AQ277" i="7"/>
  <c r="AP277" i="7"/>
  <c r="AO277" i="7"/>
  <c r="AN277" i="7"/>
  <c r="AM277" i="7"/>
  <c r="AQ276" i="7"/>
  <c r="AP276" i="7"/>
  <c r="AO276" i="7"/>
  <c r="AN276" i="7"/>
  <c r="AM276" i="7"/>
  <c r="AQ275" i="7"/>
  <c r="AP275" i="7"/>
  <c r="AO275" i="7"/>
  <c r="AN275" i="7"/>
  <c r="AM275" i="7"/>
  <c r="AQ274" i="7"/>
  <c r="AP274" i="7"/>
  <c r="AO274" i="7"/>
  <c r="AN274" i="7"/>
  <c r="AM274" i="7"/>
  <c r="AQ273" i="7"/>
  <c r="AP273" i="7"/>
  <c r="AO273" i="7"/>
  <c r="AN273" i="7"/>
  <c r="AM273" i="7"/>
  <c r="AQ272" i="7"/>
  <c r="AP272" i="7"/>
  <c r="AO272" i="7"/>
  <c r="AN272" i="7"/>
  <c r="AM272" i="7"/>
  <c r="AQ271" i="7"/>
  <c r="AP271" i="7"/>
  <c r="AO271" i="7"/>
  <c r="AN271" i="7"/>
  <c r="AM271" i="7"/>
  <c r="AQ270" i="7"/>
  <c r="AP270" i="7"/>
  <c r="AO270" i="7"/>
  <c r="AN270" i="7"/>
  <c r="AM270" i="7"/>
  <c r="AQ269" i="7"/>
  <c r="AP269" i="7"/>
  <c r="AO269" i="7"/>
  <c r="AN269" i="7"/>
  <c r="AM269" i="7"/>
  <c r="AQ268" i="7"/>
  <c r="AP268" i="7"/>
  <c r="AO268" i="7"/>
  <c r="AN268" i="7"/>
  <c r="AM268" i="7"/>
  <c r="AQ267" i="7"/>
  <c r="AP267" i="7"/>
  <c r="AO267" i="7"/>
  <c r="AN267" i="7"/>
  <c r="AM267" i="7"/>
  <c r="AQ266" i="7"/>
  <c r="AP266" i="7"/>
  <c r="AO266" i="7"/>
  <c r="AN266" i="7"/>
  <c r="AM266" i="7"/>
  <c r="AQ265" i="7"/>
  <c r="AP265" i="7"/>
  <c r="AO265" i="7"/>
  <c r="AN265" i="7"/>
  <c r="AM265" i="7"/>
  <c r="AQ264" i="7"/>
  <c r="AP264" i="7"/>
  <c r="AO264" i="7"/>
  <c r="AN264" i="7"/>
  <c r="AM264" i="7"/>
  <c r="AQ263" i="7"/>
  <c r="AP263" i="7"/>
  <c r="AO263" i="7"/>
  <c r="AN263" i="7"/>
  <c r="AM263" i="7"/>
  <c r="AQ262" i="7"/>
  <c r="AP262" i="7"/>
  <c r="AO262" i="7"/>
  <c r="AN262" i="7"/>
  <c r="AM262" i="7"/>
  <c r="AQ261" i="7"/>
  <c r="AP261" i="7"/>
  <c r="AO261" i="7"/>
  <c r="AN261" i="7"/>
  <c r="AM261" i="7"/>
  <c r="AQ260" i="7"/>
  <c r="AP260" i="7"/>
  <c r="AO260" i="7"/>
  <c r="AN260" i="7"/>
  <c r="AM260" i="7"/>
  <c r="AQ259" i="7"/>
  <c r="AP259" i="7"/>
  <c r="AO259" i="7"/>
  <c r="AN259" i="7"/>
  <c r="AM259" i="7"/>
  <c r="AQ258" i="7"/>
  <c r="AP258" i="7"/>
  <c r="AO258" i="7"/>
  <c r="AN258" i="7"/>
  <c r="AM258" i="7"/>
  <c r="AQ257" i="7"/>
  <c r="AP257" i="7"/>
  <c r="AO257" i="7"/>
  <c r="AN257" i="7"/>
  <c r="AM257" i="7"/>
  <c r="AQ256" i="7"/>
  <c r="AP256" i="7"/>
  <c r="AO256" i="7"/>
  <c r="AN256" i="7"/>
  <c r="AM256" i="7"/>
  <c r="AQ255" i="7"/>
  <c r="AP255" i="7"/>
  <c r="AO255" i="7"/>
  <c r="AN255" i="7"/>
  <c r="AM255" i="7"/>
  <c r="AQ254" i="7"/>
  <c r="AP254" i="7"/>
  <c r="AO254" i="7"/>
  <c r="AN254" i="7"/>
  <c r="AM254" i="7"/>
  <c r="AQ253" i="7"/>
  <c r="AP253" i="7"/>
  <c r="AO253" i="7"/>
  <c r="AN253" i="7"/>
  <c r="AM253" i="7"/>
  <c r="AQ252" i="7"/>
  <c r="AP252" i="7"/>
  <c r="AO252" i="7"/>
  <c r="AN252" i="7"/>
  <c r="AM252" i="7"/>
  <c r="AQ251" i="7"/>
  <c r="AP251" i="7"/>
  <c r="AO251" i="7"/>
  <c r="AN251" i="7"/>
  <c r="AM251" i="7"/>
  <c r="AQ250" i="7"/>
  <c r="AP250" i="7"/>
  <c r="AO250" i="7"/>
  <c r="AN250" i="7"/>
  <c r="AM250" i="7"/>
  <c r="AQ249" i="7"/>
  <c r="AP249" i="7"/>
  <c r="AO249" i="7"/>
  <c r="AN249" i="7"/>
  <c r="AM249" i="7"/>
  <c r="AQ248" i="7"/>
  <c r="AP248" i="7"/>
  <c r="AO248" i="7"/>
  <c r="AN248" i="7"/>
  <c r="AM248" i="7"/>
  <c r="AQ247" i="7"/>
  <c r="AP247" i="7"/>
  <c r="AO247" i="7"/>
  <c r="AN247" i="7"/>
  <c r="AM247" i="7"/>
  <c r="AQ246" i="7"/>
  <c r="AP246" i="7"/>
  <c r="AO246" i="7"/>
  <c r="AN246" i="7"/>
  <c r="AM246" i="7"/>
  <c r="AQ245" i="7"/>
  <c r="AP245" i="7"/>
  <c r="AO245" i="7"/>
  <c r="AN245" i="7"/>
  <c r="AM245" i="7"/>
  <c r="AQ244" i="7"/>
  <c r="AP244" i="7"/>
  <c r="AO244" i="7"/>
  <c r="AN244" i="7"/>
  <c r="AM244" i="7"/>
  <c r="AQ243" i="7"/>
  <c r="AP243" i="7"/>
  <c r="AO243" i="7"/>
  <c r="AN243" i="7"/>
  <c r="AM243" i="7"/>
  <c r="AQ242" i="7"/>
  <c r="AP242" i="7"/>
  <c r="AO242" i="7"/>
  <c r="AN242" i="7"/>
  <c r="AM242" i="7"/>
  <c r="AQ241" i="7"/>
  <c r="AP241" i="7"/>
  <c r="AO241" i="7"/>
  <c r="AN241" i="7"/>
  <c r="AM241" i="7"/>
  <c r="AQ240" i="7"/>
  <c r="AP240" i="7"/>
  <c r="AO240" i="7"/>
  <c r="AN240" i="7"/>
  <c r="AM240" i="7"/>
  <c r="AQ239" i="7"/>
  <c r="AP239" i="7"/>
  <c r="AO239" i="7"/>
  <c r="AN239" i="7"/>
  <c r="AM239" i="7"/>
  <c r="AQ238" i="7"/>
  <c r="AP238" i="7"/>
  <c r="AO238" i="7"/>
  <c r="AN238" i="7"/>
  <c r="AM238" i="7"/>
  <c r="AQ237" i="7"/>
  <c r="AP237" i="7"/>
  <c r="AO237" i="7"/>
  <c r="AN237" i="7"/>
  <c r="AM237" i="7"/>
  <c r="AQ236" i="7"/>
  <c r="AP236" i="7"/>
  <c r="AO236" i="7"/>
  <c r="AN236" i="7"/>
  <c r="AM236" i="7"/>
  <c r="AQ235" i="7"/>
  <c r="AP235" i="7"/>
  <c r="AO235" i="7"/>
  <c r="AN235" i="7"/>
  <c r="AM235" i="7"/>
  <c r="AQ234" i="7"/>
  <c r="AP234" i="7"/>
  <c r="AO234" i="7"/>
  <c r="AN234" i="7"/>
  <c r="AM234" i="7"/>
  <c r="AQ233" i="7"/>
  <c r="AP233" i="7"/>
  <c r="AO233" i="7"/>
  <c r="AN233" i="7"/>
  <c r="AM233" i="7"/>
  <c r="AQ232" i="7"/>
  <c r="AP232" i="7"/>
  <c r="AO232" i="7"/>
  <c r="AN232" i="7"/>
  <c r="AM232" i="7"/>
  <c r="AQ231" i="7"/>
  <c r="AP231" i="7"/>
  <c r="AO231" i="7"/>
  <c r="AN231" i="7"/>
  <c r="AM231" i="7"/>
  <c r="AQ230" i="7"/>
  <c r="AP230" i="7"/>
  <c r="AO230" i="7"/>
  <c r="AN230" i="7"/>
  <c r="AM230" i="7"/>
  <c r="AQ229" i="7"/>
  <c r="AP229" i="7"/>
  <c r="AO229" i="7"/>
  <c r="AN229" i="7"/>
  <c r="AM229" i="7"/>
  <c r="AQ228" i="7"/>
  <c r="AP228" i="7"/>
  <c r="AO228" i="7"/>
  <c r="AN228" i="7"/>
  <c r="AM228" i="7"/>
  <c r="AQ227" i="7"/>
  <c r="AP227" i="7"/>
  <c r="AO227" i="7"/>
  <c r="AN227" i="7"/>
  <c r="AM227" i="7"/>
  <c r="AQ226" i="7"/>
  <c r="AP226" i="7"/>
  <c r="AO226" i="7"/>
  <c r="AN226" i="7"/>
  <c r="AM226" i="7"/>
  <c r="AQ225" i="7"/>
  <c r="AP225" i="7"/>
  <c r="AO225" i="7"/>
  <c r="AN225" i="7"/>
  <c r="AM225" i="7"/>
  <c r="AQ224" i="7"/>
  <c r="AP224" i="7"/>
  <c r="AO224" i="7"/>
  <c r="AN224" i="7"/>
  <c r="AM224" i="7"/>
  <c r="AQ223" i="7"/>
  <c r="AP223" i="7"/>
  <c r="AO223" i="7"/>
  <c r="AN223" i="7"/>
  <c r="AM223" i="7"/>
  <c r="AQ222" i="7"/>
  <c r="AP222" i="7"/>
  <c r="AO222" i="7"/>
  <c r="AN222" i="7"/>
  <c r="AM222" i="7"/>
  <c r="AQ221" i="7"/>
  <c r="AP221" i="7"/>
  <c r="AO221" i="7"/>
  <c r="AN221" i="7"/>
  <c r="AM221" i="7"/>
  <c r="AQ220" i="7"/>
  <c r="AP220" i="7"/>
  <c r="AO220" i="7"/>
  <c r="AN220" i="7"/>
  <c r="AM220" i="7"/>
  <c r="AQ219" i="7"/>
  <c r="AP219" i="7"/>
  <c r="AO219" i="7"/>
  <c r="AN219" i="7"/>
  <c r="AM219" i="7"/>
  <c r="AQ218" i="7"/>
  <c r="AP218" i="7"/>
  <c r="AO218" i="7"/>
  <c r="AN218" i="7"/>
  <c r="AM218" i="7"/>
  <c r="AQ217" i="7"/>
  <c r="AP217" i="7"/>
  <c r="AO217" i="7"/>
  <c r="AN217" i="7"/>
  <c r="AM217" i="7"/>
  <c r="AQ216" i="7"/>
  <c r="AP216" i="7"/>
  <c r="AO216" i="7"/>
  <c r="AN216" i="7"/>
  <c r="AM216" i="7"/>
  <c r="AQ215" i="7"/>
  <c r="AP215" i="7"/>
  <c r="AO215" i="7"/>
  <c r="AN215" i="7"/>
  <c r="AM215" i="7"/>
  <c r="AQ214" i="7"/>
  <c r="AP214" i="7"/>
  <c r="AO214" i="7"/>
  <c r="AN214" i="7"/>
  <c r="AM214" i="7"/>
  <c r="AQ213" i="7"/>
  <c r="AP213" i="7"/>
  <c r="AO213" i="7"/>
  <c r="AN213" i="7"/>
  <c r="AM213" i="7"/>
  <c r="AQ212" i="7"/>
  <c r="AP212" i="7"/>
  <c r="AO212" i="7"/>
  <c r="AN212" i="7"/>
  <c r="AM212" i="7"/>
  <c r="AQ211" i="7"/>
  <c r="AP211" i="7"/>
  <c r="AO211" i="7"/>
  <c r="AN211" i="7"/>
  <c r="AM211" i="7"/>
  <c r="AQ210" i="7"/>
  <c r="AP210" i="7"/>
  <c r="AO210" i="7"/>
  <c r="AN210" i="7"/>
  <c r="AM210" i="7"/>
  <c r="AQ209" i="7"/>
  <c r="AP209" i="7"/>
  <c r="AO209" i="7"/>
  <c r="AN209" i="7"/>
  <c r="AM209" i="7"/>
  <c r="AQ208" i="7"/>
  <c r="AP208" i="7"/>
  <c r="AO208" i="7"/>
  <c r="AN208" i="7"/>
  <c r="AM208" i="7"/>
  <c r="AQ207" i="7"/>
  <c r="AP207" i="7"/>
  <c r="AO207" i="7"/>
  <c r="AN207" i="7"/>
  <c r="AM207" i="7"/>
  <c r="AQ206" i="7"/>
  <c r="AP206" i="7"/>
  <c r="AO206" i="7"/>
  <c r="AN206" i="7"/>
  <c r="AM206" i="7"/>
  <c r="AQ205" i="7"/>
  <c r="AP205" i="7"/>
  <c r="AO205" i="7"/>
  <c r="AN205" i="7"/>
  <c r="AM205" i="7"/>
  <c r="AQ204" i="7"/>
  <c r="AP204" i="7"/>
  <c r="AO204" i="7"/>
  <c r="AN204" i="7"/>
  <c r="AM204" i="7"/>
  <c r="AQ203" i="7"/>
  <c r="AP203" i="7"/>
  <c r="AO203" i="7"/>
  <c r="AN203" i="7"/>
  <c r="AM203" i="7"/>
  <c r="AQ202" i="7"/>
  <c r="AP202" i="7"/>
  <c r="AO202" i="7"/>
  <c r="AN202" i="7"/>
  <c r="AM202" i="7"/>
  <c r="AQ201" i="7"/>
  <c r="AP201" i="7"/>
  <c r="AO201" i="7"/>
  <c r="AN201" i="7"/>
  <c r="AM201" i="7"/>
  <c r="AQ200" i="7"/>
  <c r="AP200" i="7"/>
  <c r="AO200" i="7"/>
  <c r="AN200" i="7"/>
  <c r="AM200" i="7"/>
  <c r="AQ199" i="7"/>
  <c r="AP199" i="7"/>
  <c r="AO199" i="7"/>
  <c r="AN199" i="7"/>
  <c r="AM199" i="7"/>
  <c r="AQ198" i="7"/>
  <c r="AP198" i="7"/>
  <c r="AO198" i="7"/>
  <c r="AN198" i="7"/>
  <c r="AM198" i="7"/>
  <c r="AQ197" i="7"/>
  <c r="AP197" i="7"/>
  <c r="AO197" i="7"/>
  <c r="AN197" i="7"/>
  <c r="AM197" i="7"/>
  <c r="AQ196" i="7"/>
  <c r="AP196" i="7"/>
  <c r="AO196" i="7"/>
  <c r="AN196" i="7"/>
  <c r="AM196" i="7"/>
  <c r="AQ195" i="7"/>
  <c r="AP195" i="7"/>
  <c r="AO195" i="7"/>
  <c r="AN195" i="7"/>
  <c r="AM195" i="7"/>
  <c r="AQ194" i="7"/>
  <c r="AP194" i="7"/>
  <c r="AO194" i="7"/>
  <c r="AN194" i="7"/>
  <c r="AM194" i="7"/>
  <c r="AQ193" i="7"/>
  <c r="AP193" i="7"/>
  <c r="AO193" i="7"/>
  <c r="AN193" i="7"/>
  <c r="AM193" i="7"/>
  <c r="AQ192" i="7"/>
  <c r="AP192" i="7"/>
  <c r="AO192" i="7"/>
  <c r="AN192" i="7"/>
  <c r="AM192" i="7"/>
  <c r="AQ191" i="7"/>
  <c r="AP191" i="7"/>
  <c r="AO191" i="7"/>
  <c r="AN191" i="7"/>
  <c r="AM191" i="7"/>
  <c r="AQ190" i="7"/>
  <c r="AP190" i="7"/>
  <c r="AO190" i="7"/>
  <c r="AN190" i="7"/>
  <c r="AM190" i="7"/>
  <c r="AQ189" i="7"/>
  <c r="AP189" i="7"/>
  <c r="AO189" i="7"/>
  <c r="AN189" i="7"/>
  <c r="AM189" i="7"/>
  <c r="AQ188" i="7"/>
  <c r="AP188" i="7"/>
  <c r="AO188" i="7"/>
  <c r="AN188" i="7"/>
  <c r="AM188" i="7"/>
  <c r="AQ187" i="7"/>
  <c r="AP187" i="7"/>
  <c r="AO187" i="7"/>
  <c r="AN187" i="7"/>
  <c r="AM187" i="7"/>
  <c r="AQ186" i="7"/>
  <c r="AP186" i="7"/>
  <c r="AO186" i="7"/>
  <c r="AN186" i="7"/>
  <c r="AM186" i="7"/>
  <c r="AQ185" i="7"/>
  <c r="AP185" i="7"/>
  <c r="AO185" i="7"/>
  <c r="AN185" i="7"/>
  <c r="AM185" i="7"/>
  <c r="AQ184" i="7"/>
  <c r="AP184" i="7"/>
  <c r="AO184" i="7"/>
  <c r="AN184" i="7"/>
  <c r="AM184" i="7"/>
  <c r="AQ183" i="7"/>
  <c r="AP183" i="7"/>
  <c r="AO183" i="7"/>
  <c r="AN183" i="7"/>
  <c r="AM183" i="7"/>
  <c r="AQ182" i="7"/>
  <c r="AP182" i="7"/>
  <c r="AO182" i="7"/>
  <c r="AN182" i="7"/>
  <c r="AM182" i="7"/>
  <c r="AQ181" i="7"/>
  <c r="AP181" i="7"/>
  <c r="AO181" i="7"/>
  <c r="AN181" i="7"/>
  <c r="AM181" i="7"/>
  <c r="AQ180" i="7"/>
  <c r="AP180" i="7"/>
  <c r="AO180" i="7"/>
  <c r="AN180" i="7"/>
  <c r="AM180" i="7"/>
  <c r="AQ179" i="7"/>
  <c r="AP179" i="7"/>
  <c r="AO179" i="7"/>
  <c r="AN179" i="7"/>
  <c r="AM179" i="7"/>
  <c r="AQ178" i="7"/>
  <c r="AP178" i="7"/>
  <c r="AO178" i="7"/>
  <c r="AN178" i="7"/>
  <c r="AM178" i="7"/>
  <c r="AQ177" i="7"/>
  <c r="AP177" i="7"/>
  <c r="AO177" i="7"/>
  <c r="AN177" i="7"/>
  <c r="AM177" i="7"/>
  <c r="AQ176" i="7"/>
  <c r="AP176" i="7"/>
  <c r="AO176" i="7"/>
  <c r="AN176" i="7"/>
  <c r="AM176" i="7"/>
  <c r="AQ175" i="7"/>
  <c r="AP175" i="7"/>
  <c r="AO175" i="7"/>
  <c r="AN175" i="7"/>
  <c r="AM175" i="7"/>
  <c r="AQ174" i="7"/>
  <c r="AP174" i="7"/>
  <c r="AO174" i="7"/>
  <c r="AN174" i="7"/>
  <c r="AM174" i="7"/>
  <c r="AQ173" i="7"/>
  <c r="AP173" i="7"/>
  <c r="AO173" i="7"/>
  <c r="AN173" i="7"/>
  <c r="AM173" i="7"/>
  <c r="AQ172" i="7"/>
  <c r="AP172" i="7"/>
  <c r="AO172" i="7"/>
  <c r="AN172" i="7"/>
  <c r="AM172" i="7"/>
  <c r="AQ171" i="7"/>
  <c r="AP171" i="7"/>
  <c r="AO171" i="7"/>
  <c r="AN171" i="7"/>
  <c r="AM171" i="7"/>
  <c r="AQ170" i="7"/>
  <c r="AP170" i="7"/>
  <c r="AO170" i="7"/>
  <c r="AN170" i="7"/>
  <c r="AM170" i="7"/>
  <c r="AQ169" i="7"/>
  <c r="AP169" i="7"/>
  <c r="AO169" i="7"/>
  <c r="AN169" i="7"/>
  <c r="AM169" i="7"/>
  <c r="AQ168" i="7"/>
  <c r="AP168" i="7"/>
  <c r="AO168" i="7"/>
  <c r="AN168" i="7"/>
  <c r="AM168" i="7"/>
  <c r="AQ167" i="7"/>
  <c r="AP167" i="7"/>
  <c r="AO167" i="7"/>
  <c r="AN167" i="7"/>
  <c r="AM167" i="7"/>
  <c r="AQ166" i="7"/>
  <c r="AP166" i="7"/>
  <c r="AO166" i="7"/>
  <c r="AN166" i="7"/>
  <c r="AM166" i="7"/>
  <c r="AQ165" i="7"/>
  <c r="AP165" i="7"/>
  <c r="AO165" i="7"/>
  <c r="AN165" i="7"/>
  <c r="AM165" i="7"/>
  <c r="AQ164" i="7"/>
  <c r="AP164" i="7"/>
  <c r="AO164" i="7"/>
  <c r="AN164" i="7"/>
  <c r="AM164" i="7"/>
  <c r="AQ163" i="7"/>
  <c r="AP163" i="7"/>
  <c r="AO163" i="7"/>
  <c r="AN163" i="7"/>
  <c r="AM163" i="7"/>
  <c r="AQ162" i="7"/>
  <c r="AP162" i="7"/>
  <c r="AO162" i="7"/>
  <c r="AN162" i="7"/>
  <c r="AM162" i="7"/>
  <c r="AQ161" i="7"/>
  <c r="AP161" i="7"/>
  <c r="AO161" i="7"/>
  <c r="AN161" i="7"/>
  <c r="AM161" i="7"/>
  <c r="AQ160" i="7"/>
  <c r="AP160" i="7"/>
  <c r="AO160" i="7"/>
  <c r="AN160" i="7"/>
  <c r="AM160" i="7"/>
  <c r="AQ159" i="7"/>
  <c r="AP159" i="7"/>
  <c r="AO159" i="7"/>
  <c r="AN159" i="7"/>
  <c r="AM159" i="7"/>
  <c r="AQ158" i="7"/>
  <c r="AP158" i="7"/>
  <c r="AO158" i="7"/>
  <c r="AN158" i="7"/>
  <c r="AM158" i="7"/>
  <c r="AQ157" i="7"/>
  <c r="AP157" i="7"/>
  <c r="AO157" i="7"/>
  <c r="AN157" i="7"/>
  <c r="AM157" i="7"/>
  <c r="AQ156" i="7"/>
  <c r="AP156" i="7"/>
  <c r="AO156" i="7"/>
  <c r="AN156" i="7"/>
  <c r="AM156" i="7"/>
  <c r="AQ155" i="7"/>
  <c r="AP155" i="7"/>
  <c r="AO155" i="7"/>
  <c r="AN155" i="7"/>
  <c r="AM155" i="7"/>
  <c r="AQ154" i="7"/>
  <c r="AP154" i="7"/>
  <c r="AO154" i="7"/>
  <c r="AN154" i="7"/>
  <c r="AM154" i="7"/>
  <c r="AQ153" i="7"/>
  <c r="AP153" i="7"/>
  <c r="AO153" i="7"/>
  <c r="AN153" i="7"/>
  <c r="AM153" i="7"/>
  <c r="AQ152" i="7"/>
  <c r="AP152" i="7"/>
  <c r="AO152" i="7"/>
  <c r="AN152" i="7"/>
  <c r="AM152" i="7"/>
  <c r="AQ151" i="7"/>
  <c r="AP151" i="7"/>
  <c r="AO151" i="7"/>
  <c r="AN151" i="7"/>
  <c r="AM151" i="7"/>
  <c r="AQ150" i="7"/>
  <c r="AP150" i="7"/>
  <c r="AO150" i="7"/>
  <c r="AN150" i="7"/>
  <c r="AM150" i="7"/>
  <c r="AQ149" i="7"/>
  <c r="AP149" i="7"/>
  <c r="AO149" i="7"/>
  <c r="AN149" i="7"/>
  <c r="AM149" i="7"/>
  <c r="AQ148" i="7"/>
  <c r="AP148" i="7"/>
  <c r="AO148" i="7"/>
  <c r="AN148" i="7"/>
  <c r="AM148" i="7"/>
  <c r="AQ147" i="7"/>
  <c r="AP147" i="7"/>
  <c r="AO147" i="7"/>
  <c r="AN147" i="7"/>
  <c r="AM147" i="7"/>
  <c r="AQ146" i="7"/>
  <c r="AP146" i="7"/>
  <c r="AO146" i="7"/>
  <c r="AN146" i="7"/>
  <c r="AM146" i="7"/>
  <c r="AQ145" i="7"/>
  <c r="AP145" i="7"/>
  <c r="AO145" i="7"/>
  <c r="AN145" i="7"/>
  <c r="AM145" i="7"/>
  <c r="AQ144" i="7"/>
  <c r="AP144" i="7"/>
  <c r="AO144" i="7"/>
  <c r="AN144" i="7"/>
  <c r="AM144" i="7"/>
  <c r="AQ143" i="7"/>
  <c r="AP143" i="7"/>
  <c r="AO143" i="7"/>
  <c r="AN143" i="7"/>
  <c r="AM143" i="7"/>
  <c r="AQ142" i="7"/>
  <c r="AP142" i="7"/>
  <c r="AO142" i="7"/>
  <c r="AN142" i="7"/>
  <c r="AM142" i="7"/>
  <c r="AQ141" i="7"/>
  <c r="AP141" i="7"/>
  <c r="AO141" i="7"/>
  <c r="AN141" i="7"/>
  <c r="AM141" i="7"/>
  <c r="AQ140" i="7"/>
  <c r="AP140" i="7"/>
  <c r="AO140" i="7"/>
  <c r="AN140" i="7"/>
  <c r="AM140" i="7"/>
  <c r="AQ139" i="7"/>
  <c r="AP139" i="7"/>
  <c r="AO139" i="7"/>
  <c r="AN139" i="7"/>
  <c r="AM139" i="7"/>
  <c r="AQ138" i="7"/>
  <c r="AP138" i="7"/>
  <c r="AO138" i="7"/>
  <c r="AN138" i="7"/>
  <c r="AM138" i="7"/>
  <c r="AQ137" i="7"/>
  <c r="AP137" i="7"/>
  <c r="AO137" i="7"/>
  <c r="AN137" i="7"/>
  <c r="AM137" i="7"/>
  <c r="AQ136" i="7"/>
  <c r="AP136" i="7"/>
  <c r="AO136" i="7"/>
  <c r="AN136" i="7"/>
  <c r="AM136" i="7"/>
  <c r="AQ135" i="7"/>
  <c r="AP135" i="7"/>
  <c r="AO135" i="7"/>
  <c r="AN135" i="7"/>
  <c r="AM135" i="7"/>
  <c r="AQ134" i="7"/>
  <c r="AP134" i="7"/>
  <c r="AO134" i="7"/>
  <c r="AN134" i="7"/>
  <c r="AM134" i="7"/>
  <c r="AQ133" i="7"/>
  <c r="AP133" i="7"/>
  <c r="AO133" i="7"/>
  <c r="AN133" i="7"/>
  <c r="AM133" i="7"/>
  <c r="AQ132" i="7"/>
  <c r="AP132" i="7"/>
  <c r="AO132" i="7"/>
  <c r="AN132" i="7"/>
  <c r="AM132" i="7"/>
  <c r="AQ131" i="7"/>
  <c r="AP131" i="7"/>
  <c r="AO131" i="7"/>
  <c r="AN131" i="7"/>
  <c r="AM131" i="7"/>
  <c r="AQ130" i="7"/>
  <c r="AP130" i="7"/>
  <c r="AO130" i="7"/>
  <c r="AN130" i="7"/>
  <c r="AM130" i="7"/>
  <c r="AQ129" i="7"/>
  <c r="AP129" i="7"/>
  <c r="AO129" i="7"/>
  <c r="AN129" i="7"/>
  <c r="AM129" i="7"/>
  <c r="AQ128" i="7"/>
  <c r="AP128" i="7"/>
  <c r="AO128" i="7"/>
  <c r="AN128" i="7"/>
  <c r="AM128" i="7"/>
  <c r="AQ127" i="7"/>
  <c r="AP127" i="7"/>
  <c r="AO127" i="7"/>
  <c r="AN127" i="7"/>
  <c r="AM127" i="7"/>
  <c r="AQ126" i="7"/>
  <c r="AP126" i="7"/>
  <c r="AO126" i="7"/>
  <c r="AN126" i="7"/>
  <c r="AM126" i="7"/>
  <c r="AQ125" i="7"/>
  <c r="AP125" i="7"/>
  <c r="AO125" i="7"/>
  <c r="AN125" i="7"/>
  <c r="AM125" i="7"/>
  <c r="AQ124" i="7"/>
  <c r="AP124" i="7"/>
  <c r="AO124" i="7"/>
  <c r="AN124" i="7"/>
  <c r="AM124" i="7"/>
  <c r="AQ123" i="7"/>
  <c r="AP123" i="7"/>
  <c r="AO123" i="7"/>
  <c r="AN123" i="7"/>
  <c r="AM123" i="7"/>
  <c r="AQ122" i="7"/>
  <c r="AP122" i="7"/>
  <c r="AO122" i="7"/>
  <c r="AN122" i="7"/>
  <c r="AM122" i="7"/>
  <c r="AQ121" i="7"/>
  <c r="AP121" i="7"/>
  <c r="AO121" i="7"/>
  <c r="AN121" i="7"/>
  <c r="AM121" i="7"/>
  <c r="AQ120" i="7"/>
  <c r="AP120" i="7"/>
  <c r="AO120" i="7"/>
  <c r="AN120" i="7"/>
  <c r="AM120" i="7"/>
  <c r="AQ119" i="7"/>
  <c r="AP119" i="7"/>
  <c r="AO119" i="7"/>
  <c r="AN119" i="7"/>
  <c r="AM119" i="7"/>
  <c r="AQ118" i="7"/>
  <c r="AP118" i="7"/>
  <c r="AO118" i="7"/>
  <c r="AN118" i="7"/>
  <c r="AM118" i="7"/>
  <c r="AQ117" i="7"/>
  <c r="AP117" i="7"/>
  <c r="AO117" i="7"/>
  <c r="AN117" i="7"/>
  <c r="AM117" i="7"/>
  <c r="AQ116" i="7"/>
  <c r="AP116" i="7"/>
  <c r="AO116" i="7"/>
  <c r="AN116" i="7"/>
  <c r="AM116" i="7"/>
  <c r="AQ115" i="7"/>
  <c r="AP115" i="7"/>
  <c r="AO115" i="7"/>
  <c r="AN115" i="7"/>
  <c r="AM115" i="7"/>
  <c r="AQ114" i="7"/>
  <c r="AP114" i="7"/>
  <c r="AO114" i="7"/>
  <c r="AN114" i="7"/>
  <c r="AM114" i="7"/>
  <c r="AQ113" i="7"/>
  <c r="AP113" i="7"/>
  <c r="AO113" i="7"/>
  <c r="AN113" i="7"/>
  <c r="AM113" i="7"/>
  <c r="AQ112" i="7"/>
  <c r="AP112" i="7"/>
  <c r="AO112" i="7"/>
  <c r="AN112" i="7"/>
  <c r="AM112" i="7"/>
  <c r="AQ111" i="7"/>
  <c r="AP111" i="7"/>
  <c r="AO111" i="7"/>
  <c r="AN111" i="7"/>
  <c r="AM111" i="7"/>
  <c r="AQ110" i="7"/>
  <c r="AP110" i="7"/>
  <c r="AO110" i="7"/>
  <c r="AN110" i="7"/>
  <c r="AM110" i="7"/>
  <c r="AQ109" i="7"/>
  <c r="AP109" i="7"/>
  <c r="AO109" i="7"/>
  <c r="AN109" i="7"/>
  <c r="AM109" i="7"/>
  <c r="AQ108" i="7"/>
  <c r="AP108" i="7"/>
  <c r="AO108" i="7"/>
  <c r="AN108" i="7"/>
  <c r="AM108" i="7"/>
  <c r="AQ107" i="7"/>
  <c r="AP107" i="7"/>
  <c r="AO107" i="7"/>
  <c r="AN107" i="7"/>
  <c r="AM107" i="7"/>
  <c r="AQ106" i="7"/>
  <c r="AP106" i="7"/>
  <c r="AO106" i="7"/>
  <c r="AN106" i="7"/>
  <c r="AM106" i="7"/>
  <c r="AQ105" i="7"/>
  <c r="AP105" i="7"/>
  <c r="AO105" i="7"/>
  <c r="AN105" i="7"/>
  <c r="AM105" i="7"/>
  <c r="AQ104" i="7"/>
  <c r="AP104" i="7"/>
  <c r="AO104" i="7"/>
  <c r="AN104" i="7"/>
  <c r="AM104" i="7"/>
  <c r="AQ103" i="7"/>
  <c r="AP103" i="7"/>
  <c r="AO103" i="7"/>
  <c r="AN103" i="7"/>
  <c r="AM103" i="7"/>
  <c r="AQ102" i="7"/>
  <c r="AP102" i="7"/>
  <c r="AO102" i="7"/>
  <c r="AN102" i="7"/>
  <c r="AM102" i="7"/>
  <c r="AQ101" i="7"/>
  <c r="AP101" i="7"/>
  <c r="AO101" i="7"/>
  <c r="AN101" i="7"/>
  <c r="AM101" i="7"/>
  <c r="AQ100" i="7"/>
  <c r="AP100" i="7"/>
  <c r="AO100" i="7"/>
  <c r="AN100" i="7"/>
  <c r="AM100" i="7"/>
  <c r="AQ99" i="7"/>
  <c r="AP99" i="7"/>
  <c r="AO99" i="7"/>
  <c r="AN99" i="7"/>
  <c r="AM99" i="7"/>
  <c r="AQ98" i="7"/>
  <c r="AP98" i="7"/>
  <c r="AO98" i="7"/>
  <c r="AN98" i="7"/>
  <c r="AM98" i="7"/>
  <c r="AQ97" i="7"/>
  <c r="AP97" i="7"/>
  <c r="AO97" i="7"/>
  <c r="AN97" i="7"/>
  <c r="AM97" i="7"/>
  <c r="AQ96" i="7"/>
  <c r="AP96" i="7"/>
  <c r="AO96" i="7"/>
  <c r="AN96" i="7"/>
  <c r="AM96" i="7"/>
  <c r="AQ95" i="7"/>
  <c r="AP95" i="7"/>
  <c r="AO95" i="7"/>
  <c r="AN95" i="7"/>
  <c r="AM95" i="7"/>
  <c r="AQ94" i="7"/>
  <c r="AP94" i="7"/>
  <c r="AO94" i="7"/>
  <c r="AN94" i="7"/>
  <c r="AM94" i="7"/>
  <c r="AQ93" i="7"/>
  <c r="AP93" i="7"/>
  <c r="AO93" i="7"/>
  <c r="AN93" i="7"/>
  <c r="AM93" i="7"/>
  <c r="AQ92" i="7"/>
  <c r="AP92" i="7"/>
  <c r="AO92" i="7"/>
  <c r="AN92" i="7"/>
  <c r="AM92" i="7"/>
  <c r="AQ91" i="7"/>
  <c r="AP91" i="7"/>
  <c r="AO91" i="7"/>
  <c r="AN91" i="7"/>
  <c r="AM91" i="7"/>
  <c r="AQ90" i="7"/>
  <c r="AP90" i="7"/>
  <c r="AO90" i="7"/>
  <c r="AN90" i="7"/>
  <c r="AM90" i="7"/>
  <c r="AQ89" i="7"/>
  <c r="AP89" i="7"/>
  <c r="AO89" i="7"/>
  <c r="AN89" i="7"/>
  <c r="AM89" i="7"/>
  <c r="AQ88" i="7"/>
  <c r="AP88" i="7"/>
  <c r="AO88" i="7"/>
  <c r="AN88" i="7"/>
  <c r="AM88" i="7"/>
  <c r="AT87" i="7"/>
  <c r="AS87" i="7"/>
  <c r="AR87" i="7"/>
  <c r="AQ87" i="7"/>
  <c r="AP87" i="7"/>
  <c r="AO87" i="7"/>
  <c r="AN87" i="7"/>
  <c r="AM87" i="7"/>
  <c r="AT86" i="7"/>
  <c r="AS86" i="7"/>
  <c r="AR86" i="7"/>
  <c r="AQ86" i="7"/>
  <c r="AP86" i="7"/>
  <c r="AO86" i="7"/>
  <c r="AN86" i="7"/>
  <c r="AM86" i="7"/>
  <c r="AT85" i="7"/>
  <c r="AS85" i="7"/>
  <c r="AR85" i="7"/>
  <c r="AQ85" i="7"/>
  <c r="AP85" i="7"/>
  <c r="AO85" i="7"/>
  <c r="AN85" i="7"/>
  <c r="AM85" i="7"/>
  <c r="AT84" i="7"/>
  <c r="AS84" i="7"/>
  <c r="AR84" i="7"/>
  <c r="AQ84" i="7"/>
  <c r="AP84" i="7"/>
  <c r="AO84" i="7"/>
  <c r="AN84" i="7"/>
  <c r="AM84" i="7"/>
  <c r="AT83" i="7"/>
  <c r="AS83" i="7"/>
  <c r="AR83" i="7"/>
  <c r="AQ83" i="7"/>
  <c r="AP83" i="7"/>
  <c r="AO83" i="7"/>
  <c r="AN83" i="7"/>
  <c r="AM83" i="7"/>
  <c r="AT82" i="7"/>
  <c r="AS82" i="7"/>
  <c r="AR82" i="7"/>
  <c r="AQ82" i="7"/>
  <c r="AP82" i="7"/>
  <c r="AO82" i="7"/>
  <c r="AN82" i="7"/>
  <c r="AM82" i="7"/>
  <c r="AT81" i="7"/>
  <c r="AS81" i="7"/>
  <c r="AR81" i="7"/>
  <c r="AQ81" i="7"/>
  <c r="AP81" i="7"/>
  <c r="AO81" i="7"/>
  <c r="AN81" i="7"/>
  <c r="AM81" i="7"/>
  <c r="AT80" i="7"/>
  <c r="AS80" i="7"/>
  <c r="AR80" i="7"/>
  <c r="AQ80" i="7"/>
  <c r="AP80" i="7"/>
  <c r="AO80" i="7"/>
  <c r="AN80" i="7"/>
  <c r="AM80" i="7"/>
  <c r="AT79" i="7"/>
  <c r="AS79" i="7"/>
  <c r="AR79" i="7"/>
  <c r="AQ79" i="7"/>
  <c r="AP79" i="7"/>
  <c r="AO79" i="7"/>
  <c r="AN79" i="7"/>
  <c r="AM79" i="7"/>
  <c r="AT78" i="7"/>
  <c r="AS78" i="7"/>
  <c r="AR78" i="7"/>
  <c r="AQ78" i="7"/>
  <c r="AP78" i="7"/>
  <c r="AO78" i="7"/>
  <c r="AN78" i="7"/>
  <c r="AM78" i="7"/>
  <c r="AT77" i="7"/>
  <c r="AS77" i="7"/>
  <c r="AR77" i="7"/>
  <c r="AQ77" i="7"/>
  <c r="AP77" i="7"/>
  <c r="AO77" i="7"/>
  <c r="AN77" i="7"/>
  <c r="AM77" i="7"/>
  <c r="AT76" i="7"/>
  <c r="AS76" i="7"/>
  <c r="AR76" i="7"/>
  <c r="AQ76" i="7"/>
  <c r="AP76" i="7"/>
  <c r="AO76" i="7"/>
  <c r="AN76" i="7"/>
  <c r="AM76" i="7"/>
  <c r="AT75" i="7"/>
  <c r="AS75" i="7"/>
  <c r="AR75" i="7"/>
  <c r="AQ75" i="7"/>
  <c r="AP75" i="7"/>
  <c r="AO75" i="7"/>
  <c r="AN75" i="7"/>
  <c r="AM75" i="7"/>
  <c r="AT74" i="7"/>
  <c r="AS74" i="7"/>
  <c r="AR74" i="7"/>
  <c r="AQ74" i="7"/>
  <c r="AP74" i="7"/>
  <c r="AO74" i="7"/>
  <c r="AN74" i="7"/>
  <c r="AM74" i="7"/>
  <c r="AT73" i="7"/>
  <c r="AS73" i="7"/>
  <c r="AR73" i="7"/>
  <c r="AQ73" i="7"/>
  <c r="AP73" i="7"/>
  <c r="AO73" i="7"/>
  <c r="AN73" i="7"/>
  <c r="AM73" i="7"/>
  <c r="AT72" i="7"/>
  <c r="AS72" i="7"/>
  <c r="AR72" i="7"/>
  <c r="AQ72" i="7"/>
  <c r="AP72" i="7"/>
  <c r="AO72" i="7"/>
  <c r="AN72" i="7"/>
  <c r="AM72" i="7"/>
  <c r="AT71" i="7"/>
  <c r="AS71" i="7"/>
  <c r="AR71" i="7"/>
  <c r="AQ71" i="7"/>
  <c r="AP71" i="7"/>
  <c r="AO71" i="7"/>
  <c r="AN71" i="7"/>
  <c r="AM71" i="7"/>
  <c r="AT70" i="7"/>
  <c r="AS70" i="7"/>
  <c r="AR70" i="7"/>
  <c r="AQ70" i="7"/>
  <c r="AP70" i="7"/>
  <c r="AO70" i="7"/>
  <c r="AN70" i="7"/>
  <c r="AM70" i="7"/>
  <c r="AT69" i="7"/>
  <c r="AS69" i="7"/>
  <c r="AR69" i="7"/>
  <c r="AQ69" i="7"/>
  <c r="AP69" i="7"/>
  <c r="AO69" i="7"/>
  <c r="AN69" i="7"/>
  <c r="AM69" i="7"/>
  <c r="AT68" i="7"/>
  <c r="AS68" i="7"/>
  <c r="AR68" i="7"/>
  <c r="AQ68" i="7"/>
  <c r="AP68" i="7"/>
  <c r="AO68" i="7"/>
  <c r="AN68" i="7"/>
  <c r="AM68" i="7"/>
  <c r="AT67" i="7"/>
  <c r="AS67" i="7"/>
  <c r="AR67" i="7"/>
  <c r="AQ67" i="7"/>
  <c r="AP67" i="7"/>
  <c r="AO67" i="7"/>
  <c r="AN67" i="7"/>
  <c r="AM67" i="7"/>
  <c r="AT66" i="7"/>
  <c r="AS66" i="7"/>
  <c r="AR66" i="7"/>
  <c r="AQ66" i="7"/>
  <c r="AP66" i="7"/>
  <c r="AO66" i="7"/>
  <c r="AN66" i="7"/>
  <c r="AM66" i="7"/>
  <c r="AT65" i="7"/>
  <c r="AS65" i="7"/>
  <c r="AR65" i="7"/>
  <c r="AQ65" i="7"/>
  <c r="AP65" i="7"/>
  <c r="AO65" i="7"/>
  <c r="AN65" i="7"/>
  <c r="AM65" i="7"/>
  <c r="AT64" i="7"/>
  <c r="AS64" i="7"/>
  <c r="AR64" i="7"/>
  <c r="AQ64" i="7"/>
  <c r="AP64" i="7"/>
  <c r="AO64" i="7"/>
  <c r="AN64" i="7"/>
  <c r="AM64" i="7"/>
  <c r="AT63" i="7"/>
  <c r="AS63" i="7"/>
  <c r="AR63" i="7"/>
  <c r="AQ63" i="7"/>
  <c r="AP63" i="7"/>
  <c r="AO63" i="7"/>
  <c r="AN63" i="7"/>
  <c r="AM63" i="7"/>
  <c r="AT62" i="7"/>
  <c r="AS62" i="7"/>
  <c r="AR62" i="7"/>
  <c r="AQ62" i="7"/>
  <c r="AP62" i="7"/>
  <c r="AO62" i="7"/>
  <c r="AN62" i="7"/>
  <c r="AM62" i="7"/>
  <c r="AT61" i="7"/>
  <c r="AS61" i="7"/>
  <c r="AR61" i="7"/>
  <c r="AQ61" i="7"/>
  <c r="AP61" i="7"/>
  <c r="AO61" i="7"/>
  <c r="AN61" i="7"/>
  <c r="AM61" i="7"/>
  <c r="AT60" i="7"/>
  <c r="AS60" i="7"/>
  <c r="AR60" i="7"/>
  <c r="AQ60" i="7"/>
  <c r="AP60" i="7"/>
  <c r="AO60" i="7"/>
  <c r="AN60" i="7"/>
  <c r="AM60" i="7"/>
  <c r="AT59" i="7"/>
  <c r="AS59" i="7"/>
  <c r="AR59" i="7"/>
  <c r="AQ59" i="7"/>
  <c r="AP59" i="7"/>
  <c r="AO59" i="7"/>
  <c r="AN59" i="7"/>
  <c r="AM59" i="7"/>
  <c r="AT58" i="7"/>
  <c r="AS58" i="7"/>
  <c r="AR58" i="7"/>
  <c r="AQ58" i="7"/>
  <c r="AP58" i="7"/>
  <c r="AO58" i="7"/>
  <c r="AN58" i="7"/>
  <c r="AM58" i="7"/>
  <c r="AT57" i="7"/>
  <c r="AS57" i="7"/>
  <c r="AR57" i="7"/>
  <c r="AQ57" i="7"/>
  <c r="AP57" i="7"/>
  <c r="AO57" i="7"/>
  <c r="AN57" i="7"/>
  <c r="AM57" i="7"/>
  <c r="AT56" i="7"/>
  <c r="AS56" i="7"/>
  <c r="AR56" i="7"/>
  <c r="AQ56" i="7"/>
  <c r="AP56" i="7"/>
  <c r="AO56" i="7"/>
  <c r="AN56" i="7"/>
  <c r="AM56" i="7"/>
  <c r="AT55" i="7"/>
  <c r="AS55" i="7"/>
  <c r="AR55" i="7"/>
  <c r="AQ55" i="7"/>
  <c r="AP55" i="7"/>
  <c r="AO55" i="7"/>
  <c r="AN55" i="7"/>
  <c r="AM55" i="7"/>
  <c r="AT54" i="7"/>
  <c r="AS54" i="7"/>
  <c r="AR54" i="7"/>
  <c r="AQ54" i="7"/>
  <c r="AP54" i="7"/>
  <c r="AO54" i="7"/>
  <c r="AN54" i="7"/>
  <c r="AM54" i="7"/>
  <c r="AT53" i="7"/>
  <c r="AS53" i="7"/>
  <c r="AR53" i="7"/>
  <c r="AQ53" i="7"/>
  <c r="AP53" i="7"/>
  <c r="AO53" i="7"/>
  <c r="AN53" i="7"/>
  <c r="AM53" i="7"/>
  <c r="AT52" i="7"/>
  <c r="AS52" i="7"/>
  <c r="AR52" i="7"/>
  <c r="AQ52" i="7"/>
  <c r="AP52" i="7"/>
  <c r="AO52" i="7"/>
  <c r="AN52" i="7"/>
  <c r="AM52" i="7"/>
  <c r="AT51" i="7"/>
  <c r="AS51" i="7"/>
  <c r="AR51" i="7"/>
  <c r="AQ51" i="7"/>
  <c r="AP51" i="7"/>
  <c r="AO51" i="7"/>
  <c r="AN51" i="7"/>
  <c r="AM51" i="7"/>
  <c r="AT50" i="7"/>
  <c r="AS50" i="7"/>
  <c r="AR50" i="7"/>
  <c r="AQ50" i="7"/>
  <c r="AP50" i="7"/>
  <c r="AO50" i="7"/>
  <c r="AN50" i="7"/>
  <c r="AM50" i="7"/>
  <c r="AT49" i="7"/>
  <c r="AS49" i="7"/>
  <c r="AR49" i="7"/>
  <c r="AQ49" i="7"/>
  <c r="AP49" i="7"/>
  <c r="AO49" i="7"/>
  <c r="AN49" i="7"/>
  <c r="AM49" i="7"/>
  <c r="AT48" i="7"/>
  <c r="AS48" i="7"/>
  <c r="AR48" i="7"/>
  <c r="AQ48" i="7"/>
  <c r="AP48" i="7"/>
  <c r="AO48" i="7"/>
  <c r="AN48" i="7"/>
  <c r="AM48" i="7"/>
  <c r="AT47" i="7"/>
  <c r="AS47" i="7"/>
  <c r="AQ47" i="7"/>
  <c r="AP47" i="7"/>
  <c r="AO47" i="7"/>
  <c r="AN47" i="7"/>
  <c r="AM47" i="7"/>
  <c r="AT46" i="7"/>
  <c r="AS46" i="7"/>
  <c r="AQ46" i="7"/>
  <c r="AP46" i="7"/>
  <c r="AO46" i="7"/>
  <c r="AN46" i="7"/>
  <c r="AM46" i="7"/>
  <c r="AT45" i="7"/>
  <c r="AS45" i="7"/>
  <c r="AQ45" i="7"/>
  <c r="AP45" i="7"/>
  <c r="AO45" i="7"/>
  <c r="AN45" i="7"/>
  <c r="AM45" i="7"/>
  <c r="AT44" i="7"/>
  <c r="AS44" i="7"/>
  <c r="AQ44" i="7"/>
  <c r="AP44" i="7"/>
  <c r="AO44" i="7"/>
  <c r="AN44" i="7"/>
  <c r="AM44" i="7"/>
  <c r="AT43" i="7"/>
  <c r="AS43" i="7"/>
  <c r="AQ43" i="7"/>
  <c r="AP43" i="7"/>
  <c r="AO43" i="7"/>
  <c r="AN43" i="7"/>
  <c r="AM43" i="7"/>
  <c r="AT42" i="7"/>
  <c r="AS42" i="7"/>
  <c r="AQ42" i="7"/>
  <c r="AP42" i="7"/>
  <c r="AO42" i="7"/>
  <c r="AN42" i="7"/>
  <c r="AM42" i="7"/>
  <c r="AT41" i="7"/>
  <c r="AS41" i="7"/>
  <c r="AQ41" i="7"/>
  <c r="AP41" i="7"/>
  <c r="AO41" i="7"/>
  <c r="AN41" i="7"/>
  <c r="AM41" i="7"/>
  <c r="AT40" i="7"/>
  <c r="AS40" i="7"/>
  <c r="AQ40" i="7"/>
  <c r="AP40" i="7"/>
  <c r="AO40" i="7"/>
  <c r="AN40" i="7"/>
  <c r="AM40" i="7"/>
  <c r="AT39" i="7"/>
  <c r="AS39" i="7"/>
  <c r="AQ39" i="7"/>
  <c r="AP39" i="7"/>
  <c r="AO39" i="7"/>
  <c r="AN39" i="7"/>
  <c r="AM39" i="7"/>
  <c r="AT38" i="7"/>
  <c r="AS38" i="7"/>
  <c r="AQ38" i="7"/>
  <c r="AP38" i="7"/>
  <c r="AO38" i="7"/>
  <c r="AN38" i="7"/>
  <c r="AM38" i="7"/>
  <c r="AT37" i="7"/>
  <c r="AS37" i="7"/>
  <c r="AQ37" i="7"/>
  <c r="AP37" i="7"/>
  <c r="AO37" i="7"/>
  <c r="AN37" i="7"/>
  <c r="AM37" i="7"/>
  <c r="AT36" i="7"/>
  <c r="AS36" i="7"/>
  <c r="AQ36" i="7"/>
  <c r="AP36" i="7"/>
  <c r="AO36" i="7"/>
  <c r="AN36" i="7"/>
  <c r="AM36" i="7"/>
  <c r="AT35" i="7"/>
  <c r="AS35" i="7"/>
  <c r="AQ35" i="7"/>
  <c r="AP35" i="7"/>
  <c r="AO35" i="7"/>
  <c r="AN35" i="7"/>
  <c r="AM35" i="7"/>
  <c r="AT34" i="7"/>
  <c r="AS34" i="7"/>
  <c r="AQ34" i="7"/>
  <c r="AP34" i="7"/>
  <c r="AO34" i="7"/>
  <c r="AN34" i="7"/>
  <c r="AM34" i="7"/>
  <c r="AT33" i="7"/>
  <c r="AS33" i="7"/>
  <c r="AQ33" i="7"/>
  <c r="AP33" i="7"/>
  <c r="AO33" i="7"/>
  <c r="AN33" i="7"/>
  <c r="AM33" i="7"/>
  <c r="U31" i="7"/>
  <c r="C31" i="7"/>
  <c r="W26" i="7"/>
  <c r="E26" i="7"/>
  <c r="W25" i="7"/>
  <c r="E25" i="7"/>
  <c r="W24" i="7"/>
  <c r="W6" i="7" s="1"/>
  <c r="E24" i="7"/>
  <c r="W23" i="7"/>
  <c r="W5" i="7" s="1"/>
  <c r="E23" i="7"/>
  <c r="E5" i="7" s="1"/>
  <c r="U13" i="7"/>
  <c r="C13" i="7"/>
  <c r="AJ10" i="7"/>
  <c r="R10" i="7"/>
  <c r="AJ8" i="7"/>
  <c r="AI8" i="7"/>
  <c r="AH8" i="7"/>
  <c r="AH10" i="7" s="1"/>
  <c r="AB8" i="7"/>
  <c r="AA8" i="7"/>
  <c r="Z8" i="7"/>
  <c r="Y8" i="7"/>
  <c r="X8" i="7"/>
  <c r="W8" i="7"/>
  <c r="R8" i="7"/>
  <c r="Q8" i="7"/>
  <c r="P8" i="7"/>
  <c r="J8" i="7"/>
  <c r="I8" i="7"/>
  <c r="H8" i="7"/>
  <c r="G8" i="7"/>
  <c r="F8" i="7"/>
  <c r="E8" i="7"/>
  <c r="AJ7" i="7"/>
  <c r="AI7" i="7"/>
  <c r="AH7" i="7"/>
  <c r="AB7" i="7"/>
  <c r="AA7" i="7"/>
  <c r="Z7" i="7"/>
  <c r="Y7" i="7"/>
  <c r="X7" i="7"/>
  <c r="W7" i="7"/>
  <c r="R7" i="7"/>
  <c r="Q7" i="7"/>
  <c r="P7" i="7"/>
  <c r="J7" i="7"/>
  <c r="I7" i="7"/>
  <c r="H7" i="7"/>
  <c r="G7" i="7"/>
  <c r="F7" i="7"/>
  <c r="E7" i="7"/>
  <c r="AJ6" i="7"/>
  <c r="AI6" i="7"/>
  <c r="AH6" i="7"/>
  <c r="AB6" i="7"/>
  <c r="AA6" i="7"/>
  <c r="Z6" i="7"/>
  <c r="Y6" i="7"/>
  <c r="X6" i="7"/>
  <c r="R6" i="7"/>
  <c r="Q6" i="7"/>
  <c r="Q10" i="7" s="1"/>
  <c r="P6" i="7"/>
  <c r="P10" i="7" s="1"/>
  <c r="J6" i="7"/>
  <c r="I6" i="7"/>
  <c r="H6" i="7"/>
  <c r="G6" i="7"/>
  <c r="F6" i="7"/>
  <c r="E6" i="7"/>
  <c r="AJ5" i="7"/>
  <c r="AI5" i="7"/>
  <c r="AH5" i="7"/>
  <c r="AB5" i="7"/>
  <c r="AA5" i="7"/>
  <c r="Z5" i="7"/>
  <c r="Y5" i="7"/>
  <c r="X5" i="7"/>
  <c r="R5" i="7"/>
  <c r="Q5" i="7"/>
  <c r="P5" i="7"/>
  <c r="J5" i="7"/>
  <c r="I5" i="7"/>
  <c r="H5" i="7"/>
  <c r="G5" i="7"/>
  <c r="F5" i="7"/>
  <c r="AL2" i="7"/>
  <c r="U2" i="7"/>
  <c r="T2" i="7"/>
  <c r="C2" i="7"/>
  <c r="M112" i="6"/>
  <c r="L112" i="6"/>
  <c r="B107" i="6"/>
  <c r="F106" i="6"/>
  <c r="F107" i="6" s="1"/>
  <c r="F108" i="6" s="1"/>
  <c r="F109" i="6" s="1"/>
  <c r="B106" i="6"/>
  <c r="L103" i="6"/>
  <c r="F103" i="6"/>
  <c r="M101" i="6"/>
  <c r="L101" i="6"/>
  <c r="F97" i="6"/>
  <c r="F98" i="6" s="1"/>
  <c r="B97" i="6"/>
  <c r="B98" i="6" s="1"/>
  <c r="B96" i="6"/>
  <c r="F95" i="6"/>
  <c r="F96" i="6" s="1"/>
  <c r="B95" i="6"/>
  <c r="F92" i="6"/>
  <c r="L92" i="6" s="1"/>
  <c r="M90" i="6"/>
  <c r="L90" i="6"/>
  <c r="F87" i="6"/>
  <c r="F86" i="6"/>
  <c r="F84" i="6"/>
  <c r="F85" i="6" s="1"/>
  <c r="B84" i="6"/>
  <c r="L81" i="6"/>
  <c r="F81" i="6"/>
  <c r="M79" i="6"/>
  <c r="L79" i="6"/>
  <c r="B74" i="6"/>
  <c r="F73" i="6"/>
  <c r="F74" i="6" s="1"/>
  <c r="F75" i="6" s="1"/>
  <c r="F76" i="6" s="1"/>
  <c r="B73" i="6"/>
  <c r="F70" i="6"/>
  <c r="L70" i="6" s="1"/>
  <c r="M68" i="6"/>
  <c r="L68" i="6"/>
  <c r="F65" i="6"/>
  <c r="F64" i="6"/>
  <c r="B64" i="6"/>
  <c r="B63" i="6"/>
  <c r="F62" i="6"/>
  <c r="F63" i="6" s="1"/>
  <c r="B62" i="6"/>
  <c r="L59" i="6"/>
  <c r="F59" i="6"/>
  <c r="M57" i="6"/>
  <c r="L57" i="6"/>
  <c r="B52" i="6"/>
  <c r="B51" i="6"/>
  <c r="F48" i="6"/>
  <c r="L48" i="6" s="1"/>
  <c r="M46" i="6"/>
  <c r="L46" i="6"/>
  <c r="F40" i="6"/>
  <c r="F41" i="6" s="1"/>
  <c r="F42" i="6" s="1"/>
  <c r="F43" i="6" s="1"/>
  <c r="B40" i="6"/>
  <c r="L37" i="6"/>
  <c r="F37" i="6"/>
  <c r="M35" i="6"/>
  <c r="L35" i="6"/>
  <c r="B30" i="6"/>
  <c r="B29" i="6"/>
  <c r="F26" i="6"/>
  <c r="L26" i="6" s="1"/>
  <c r="M24" i="6"/>
  <c r="L24" i="6"/>
  <c r="F18" i="6"/>
  <c r="F19" i="6" s="1"/>
  <c r="F20" i="6" s="1"/>
  <c r="F21" i="6" s="1"/>
  <c r="B18" i="6"/>
  <c r="L15" i="6"/>
  <c r="F15" i="6"/>
  <c r="M13" i="6"/>
  <c r="L13" i="6"/>
  <c r="B9" i="6"/>
  <c r="B8" i="6"/>
  <c r="B7" i="6"/>
  <c r="F4" i="6"/>
  <c r="F2" i="6"/>
  <c r="M83" i="6" s="1"/>
  <c r="B2" i="6"/>
  <c r="L50" i="6" s="1"/>
  <c r="M112" i="5"/>
  <c r="L112" i="5"/>
  <c r="F106" i="5"/>
  <c r="F107" i="5" s="1"/>
  <c r="F108" i="5" s="1"/>
  <c r="F109" i="5" s="1"/>
  <c r="B106" i="5"/>
  <c r="B107" i="5" s="1"/>
  <c r="L103" i="5"/>
  <c r="F103" i="5"/>
  <c r="M101" i="5"/>
  <c r="L101" i="5"/>
  <c r="B96" i="5"/>
  <c r="B95" i="5"/>
  <c r="F92" i="5"/>
  <c r="M90" i="5"/>
  <c r="L90" i="5"/>
  <c r="F86" i="5"/>
  <c r="F87" i="5" s="1"/>
  <c r="B86" i="5"/>
  <c r="B87" i="5" s="1"/>
  <c r="F85" i="5"/>
  <c r="B85" i="5"/>
  <c r="F84" i="5"/>
  <c r="B84" i="5"/>
  <c r="L81" i="5"/>
  <c r="F81" i="5"/>
  <c r="M79" i="5"/>
  <c r="L79" i="5"/>
  <c r="F74" i="5"/>
  <c r="F75" i="5" s="1"/>
  <c r="F76" i="5" s="1"/>
  <c r="B73" i="5"/>
  <c r="L70" i="5"/>
  <c r="F70" i="5"/>
  <c r="F73" i="5" s="1"/>
  <c r="M68" i="5"/>
  <c r="L68" i="5"/>
  <c r="B64" i="5"/>
  <c r="F62" i="5"/>
  <c r="F63" i="5" s="1"/>
  <c r="F64" i="5" s="1"/>
  <c r="F65" i="5" s="1"/>
  <c r="B62" i="5"/>
  <c r="B63" i="5" s="1"/>
  <c r="L59" i="5"/>
  <c r="F59" i="5"/>
  <c r="M57" i="5"/>
  <c r="L57" i="5"/>
  <c r="B53" i="5"/>
  <c r="B52" i="5"/>
  <c r="B51" i="5"/>
  <c r="L48" i="5"/>
  <c r="F48" i="5"/>
  <c r="F51" i="5" s="1"/>
  <c r="F52" i="5" s="1"/>
  <c r="F53" i="5" s="1"/>
  <c r="F54" i="5" s="1"/>
  <c r="M46" i="5"/>
  <c r="L46" i="5"/>
  <c r="B42" i="5"/>
  <c r="B43" i="5" s="1"/>
  <c r="B41" i="5"/>
  <c r="F40" i="5"/>
  <c r="F41" i="5" s="1"/>
  <c r="F42" i="5" s="1"/>
  <c r="F43" i="5" s="1"/>
  <c r="B40" i="5"/>
  <c r="L37" i="5"/>
  <c r="F37" i="5"/>
  <c r="M35" i="5"/>
  <c r="L35" i="5"/>
  <c r="B30" i="5"/>
  <c r="B29" i="5"/>
  <c r="F26" i="5"/>
  <c r="F29" i="5" s="1"/>
  <c r="F30" i="5" s="1"/>
  <c r="F31" i="5" s="1"/>
  <c r="F32" i="5" s="1"/>
  <c r="M24" i="5"/>
  <c r="L24" i="5"/>
  <c r="F18" i="5"/>
  <c r="F19" i="5" s="1"/>
  <c r="F20" i="5" s="1"/>
  <c r="F21" i="5" s="1"/>
  <c r="B18" i="5"/>
  <c r="B19" i="5" s="1"/>
  <c r="B20" i="5" s="1"/>
  <c r="F15" i="5"/>
  <c r="L15" i="5" s="1"/>
  <c r="M13" i="5"/>
  <c r="L13" i="5"/>
  <c r="B7" i="5"/>
  <c r="F4" i="5"/>
  <c r="F2" i="5"/>
  <c r="B2" i="5"/>
  <c r="M112" i="4"/>
  <c r="L112" i="4"/>
  <c r="F107" i="4"/>
  <c r="F108" i="4" s="1"/>
  <c r="F109" i="4" s="1"/>
  <c r="B107" i="4"/>
  <c r="F106" i="4"/>
  <c r="B106" i="4"/>
  <c r="F103" i="4"/>
  <c r="L103" i="4" s="1"/>
  <c r="M101" i="4"/>
  <c r="L101" i="4"/>
  <c r="B97" i="4"/>
  <c r="B96" i="4"/>
  <c r="B95" i="4"/>
  <c r="F92" i="4"/>
  <c r="F95" i="4" s="1"/>
  <c r="F96" i="4" s="1"/>
  <c r="F97" i="4" s="1"/>
  <c r="F98" i="4" s="1"/>
  <c r="M90" i="4"/>
  <c r="L90" i="4"/>
  <c r="B85" i="4"/>
  <c r="F84" i="4"/>
  <c r="F85" i="4" s="1"/>
  <c r="F86" i="4" s="1"/>
  <c r="F87" i="4" s="1"/>
  <c r="B84" i="4"/>
  <c r="L81" i="4"/>
  <c r="F81" i="4"/>
  <c r="M79" i="4"/>
  <c r="L79" i="4"/>
  <c r="F76" i="4"/>
  <c r="F74" i="4"/>
  <c r="F75" i="4" s="1"/>
  <c r="B74" i="4"/>
  <c r="F73" i="4"/>
  <c r="B73" i="4"/>
  <c r="L70" i="4"/>
  <c r="F70" i="4"/>
  <c r="M68" i="4"/>
  <c r="L68" i="4"/>
  <c r="F64" i="4"/>
  <c r="F65" i="4" s="1"/>
  <c r="F63" i="4"/>
  <c r="B63" i="4"/>
  <c r="F62" i="4"/>
  <c r="B62" i="4"/>
  <c r="F59" i="4"/>
  <c r="L59" i="4" s="1"/>
  <c r="M57" i="4"/>
  <c r="L57" i="4"/>
  <c r="B54" i="4"/>
  <c r="B53" i="4"/>
  <c r="F52" i="4"/>
  <c r="F53" i="4" s="1"/>
  <c r="F54" i="4" s="1"/>
  <c r="B52" i="4"/>
  <c r="B51" i="4"/>
  <c r="L48" i="4"/>
  <c r="F48" i="4"/>
  <c r="F51" i="4" s="1"/>
  <c r="M46" i="4"/>
  <c r="L46" i="4"/>
  <c r="B41" i="4"/>
  <c r="B40" i="4"/>
  <c r="L37" i="4"/>
  <c r="F37" i="4"/>
  <c r="F40" i="4" s="1"/>
  <c r="F41" i="4" s="1"/>
  <c r="F42" i="4" s="1"/>
  <c r="F43" i="4" s="1"/>
  <c r="M35" i="4"/>
  <c r="L35" i="4"/>
  <c r="B31" i="4"/>
  <c r="B30" i="4"/>
  <c r="B29" i="4"/>
  <c r="F26" i="4"/>
  <c r="F29" i="4" s="1"/>
  <c r="F30" i="4" s="1"/>
  <c r="F31" i="4" s="1"/>
  <c r="F32" i="4" s="1"/>
  <c r="M24" i="4"/>
  <c r="L24" i="4"/>
  <c r="B19" i="4"/>
  <c r="F18" i="4"/>
  <c r="F19" i="4" s="1"/>
  <c r="F20" i="4" s="1"/>
  <c r="F21" i="4" s="1"/>
  <c r="B18" i="4"/>
  <c r="F15" i="4"/>
  <c r="L15" i="4" s="1"/>
  <c r="M13" i="4"/>
  <c r="L13" i="4"/>
  <c r="B9" i="4"/>
  <c r="F8" i="4"/>
  <c r="F9" i="4" s="1"/>
  <c r="F10" i="4" s="1"/>
  <c r="B8" i="4"/>
  <c r="B7" i="4"/>
  <c r="L4" i="4"/>
  <c r="F4" i="4"/>
  <c r="F7" i="4" s="1"/>
  <c r="F2" i="4"/>
  <c r="B2" i="4"/>
  <c r="L6" i="4" s="1"/>
  <c r="M112" i="3"/>
  <c r="L112" i="3"/>
  <c r="B106" i="3"/>
  <c r="L103" i="3"/>
  <c r="F103" i="3"/>
  <c r="F106" i="3" s="1"/>
  <c r="F107" i="3" s="1"/>
  <c r="F108" i="3" s="1"/>
  <c r="F109" i="3" s="1"/>
  <c r="M101" i="3"/>
  <c r="L101" i="3"/>
  <c r="B96" i="3"/>
  <c r="B97" i="3" s="1"/>
  <c r="B98" i="3" s="1"/>
  <c r="B95" i="3"/>
  <c r="F92" i="3"/>
  <c r="M90" i="3"/>
  <c r="L90" i="3"/>
  <c r="F87" i="3"/>
  <c r="F85" i="3"/>
  <c r="F86" i="3" s="1"/>
  <c r="B85" i="3"/>
  <c r="B84" i="3"/>
  <c r="L81" i="3"/>
  <c r="F81" i="3"/>
  <c r="F84" i="3" s="1"/>
  <c r="M79" i="3"/>
  <c r="L79" i="3"/>
  <c r="B74" i="3"/>
  <c r="B73" i="3"/>
  <c r="F70" i="3"/>
  <c r="F73" i="3" s="1"/>
  <c r="F74" i="3" s="1"/>
  <c r="F75" i="3" s="1"/>
  <c r="F76" i="3" s="1"/>
  <c r="M68" i="3"/>
  <c r="L68" i="3"/>
  <c r="B63" i="3"/>
  <c r="B62" i="3"/>
  <c r="F59" i="3"/>
  <c r="F62" i="3" s="1"/>
  <c r="F63" i="3" s="1"/>
  <c r="F64" i="3" s="1"/>
  <c r="F65" i="3" s="1"/>
  <c r="M57" i="3"/>
  <c r="L57" i="3"/>
  <c r="B52" i="3"/>
  <c r="B53" i="3" s="1"/>
  <c r="B54" i="3" s="1"/>
  <c r="B51" i="3"/>
  <c r="F48" i="3"/>
  <c r="M46" i="3"/>
  <c r="L46" i="3"/>
  <c r="F43" i="3"/>
  <c r="F41" i="3"/>
  <c r="F42" i="3" s="1"/>
  <c r="B41" i="3"/>
  <c r="B40" i="3"/>
  <c r="L37" i="3"/>
  <c r="F37" i="3"/>
  <c r="F40" i="3" s="1"/>
  <c r="M35" i="3"/>
  <c r="L35" i="3"/>
  <c r="F30" i="3"/>
  <c r="F31" i="3" s="1"/>
  <c r="F32" i="3" s="1"/>
  <c r="B29" i="3"/>
  <c r="L26" i="3"/>
  <c r="F26" i="3"/>
  <c r="F29" i="3" s="1"/>
  <c r="M24" i="3"/>
  <c r="L24" i="3"/>
  <c r="B19" i="3"/>
  <c r="B18" i="3"/>
  <c r="L15" i="3"/>
  <c r="F15" i="3"/>
  <c r="F18" i="3" s="1"/>
  <c r="F19" i="3" s="1"/>
  <c r="F20" i="3" s="1"/>
  <c r="F21" i="3" s="1"/>
  <c r="M13" i="3"/>
  <c r="L13" i="3"/>
  <c r="B7" i="3"/>
  <c r="F4" i="3"/>
  <c r="F2" i="3"/>
  <c r="M83" i="3" s="1"/>
  <c r="B2" i="3"/>
  <c r="L28" i="3" s="1"/>
  <c r="M112" i="2"/>
  <c r="L112" i="2"/>
  <c r="B109" i="2"/>
  <c r="B108" i="2"/>
  <c r="B107" i="2"/>
  <c r="B106" i="2"/>
  <c r="F103" i="2"/>
  <c r="F106" i="2" s="1"/>
  <c r="F107" i="2" s="1"/>
  <c r="F108" i="2" s="1"/>
  <c r="F109" i="2" s="1"/>
  <c r="M101" i="2"/>
  <c r="L101" i="2"/>
  <c r="F95" i="2"/>
  <c r="F96" i="2" s="1"/>
  <c r="F97" i="2" s="1"/>
  <c r="F98" i="2" s="1"/>
  <c r="B95" i="2"/>
  <c r="L92" i="2"/>
  <c r="F92" i="2"/>
  <c r="M90" i="2"/>
  <c r="L90" i="2"/>
  <c r="F85" i="2"/>
  <c r="F86" i="2" s="1"/>
  <c r="F87" i="2" s="1"/>
  <c r="B85" i="2"/>
  <c r="B86" i="2" s="1"/>
  <c r="F84" i="2"/>
  <c r="B84" i="2"/>
  <c r="L81" i="2"/>
  <c r="F81" i="2"/>
  <c r="M79" i="2"/>
  <c r="L79" i="2"/>
  <c r="F76" i="2"/>
  <c r="F73" i="2"/>
  <c r="F74" i="2" s="1"/>
  <c r="F75" i="2" s="1"/>
  <c r="B73" i="2"/>
  <c r="F70" i="2"/>
  <c r="L70" i="2" s="1"/>
  <c r="M68" i="2"/>
  <c r="L68" i="2"/>
  <c r="F62" i="2"/>
  <c r="F63" i="2" s="1"/>
  <c r="F64" i="2" s="1"/>
  <c r="F65" i="2" s="1"/>
  <c r="B62" i="2"/>
  <c r="F59" i="2"/>
  <c r="L59" i="2" s="1"/>
  <c r="M57" i="2"/>
  <c r="L57" i="2"/>
  <c r="F52" i="2"/>
  <c r="F53" i="2" s="1"/>
  <c r="F54" i="2" s="1"/>
  <c r="B52" i="2"/>
  <c r="B53" i="2" s="1"/>
  <c r="B54" i="2" s="1"/>
  <c r="B51" i="2"/>
  <c r="L48" i="2"/>
  <c r="F48" i="2"/>
  <c r="F51" i="2" s="1"/>
  <c r="M46" i="2"/>
  <c r="L46" i="2"/>
  <c r="B42" i="2"/>
  <c r="F41" i="2"/>
  <c r="F42" i="2" s="1"/>
  <c r="F43" i="2" s="1"/>
  <c r="B41" i="2"/>
  <c r="B40" i="2"/>
  <c r="F37" i="2"/>
  <c r="F40" i="2" s="1"/>
  <c r="M35" i="2"/>
  <c r="L35" i="2"/>
  <c r="F31" i="2"/>
  <c r="F32" i="2" s="1"/>
  <c r="F29" i="2"/>
  <c r="F30" i="2" s="1"/>
  <c r="B29" i="2"/>
  <c r="B30" i="2" s="1"/>
  <c r="L26" i="2"/>
  <c r="F26" i="2"/>
  <c r="M24" i="2"/>
  <c r="L24" i="2"/>
  <c r="B20" i="2"/>
  <c r="B21" i="2" s="1"/>
  <c r="B19" i="2"/>
  <c r="B18" i="2"/>
  <c r="F15" i="2"/>
  <c r="M13" i="2"/>
  <c r="L13" i="2"/>
  <c r="F7" i="2"/>
  <c r="F8" i="2" s="1"/>
  <c r="F9" i="2" s="1"/>
  <c r="F10" i="2" s="1"/>
  <c r="B7" i="2"/>
  <c r="B8" i="2" s="1"/>
  <c r="L4" i="2"/>
  <c r="F4" i="2"/>
  <c r="F2" i="2"/>
  <c r="M94" i="2" s="1"/>
  <c r="B2" i="2"/>
  <c r="L94" i="2" s="1"/>
  <c r="AN5" i="16"/>
  <c r="AM5" i="9"/>
  <c r="AM5" i="16"/>
  <c r="AQ5" i="16"/>
  <c r="AP5" i="9"/>
  <c r="AQ5" i="15"/>
  <c r="AP5" i="15"/>
  <c r="AO5" i="15"/>
  <c r="AQ5" i="14"/>
  <c r="AQ5" i="11"/>
  <c r="AN5" i="15"/>
  <c r="AP5" i="14"/>
  <c r="AQ5" i="12"/>
  <c r="AP5" i="11"/>
  <c r="AQ5" i="10"/>
  <c r="AM5" i="15"/>
  <c r="AO5" i="14"/>
  <c r="AQ5" i="13"/>
  <c r="AP5" i="12"/>
  <c r="AO5" i="11"/>
  <c r="AP5" i="10"/>
  <c r="AN5" i="14"/>
  <c r="AP5" i="13"/>
  <c r="AO5" i="12"/>
  <c r="AN5" i="11"/>
  <c r="AO5" i="10"/>
  <c r="AM5" i="14"/>
  <c r="AO5" i="13"/>
  <c r="AN5" i="12"/>
  <c r="AM5" i="11"/>
  <c r="AN5" i="10"/>
  <c r="AN5" i="13"/>
  <c r="AM5" i="12"/>
  <c r="AM5" i="10"/>
  <c r="AM5" i="13"/>
  <c r="AQ5" i="8"/>
  <c r="AP5" i="8"/>
  <c r="AQ5" i="7"/>
  <c r="AN5" i="8"/>
  <c r="AO5" i="7"/>
  <c r="AM5" i="8"/>
  <c r="AN5" i="7"/>
  <c r="AQ5" i="9"/>
  <c r="AM5" i="7"/>
  <c r="AO5" i="8"/>
  <c r="AP5" i="7"/>
  <c r="AP5" i="16"/>
  <c r="AO5" i="9"/>
  <c r="AO5" i="16"/>
  <c r="AN5" i="9"/>
  <c r="M7" i="6"/>
  <c r="F18" i="1"/>
  <c r="H13" i="1"/>
  <c r="D9" i="1"/>
  <c r="D51" i="6"/>
  <c r="L7" i="6"/>
  <c r="L106" i="2"/>
  <c r="D40" i="2"/>
  <c r="E18" i="1"/>
  <c r="G13" i="1"/>
  <c r="B9" i="1"/>
  <c r="D18" i="1"/>
  <c r="F13" i="1"/>
  <c r="H7" i="6"/>
  <c r="D29" i="5"/>
  <c r="B18" i="1"/>
  <c r="E13" i="1"/>
  <c r="D96" i="6"/>
  <c r="D29" i="6"/>
  <c r="H51" i="5"/>
  <c r="M41" i="5"/>
  <c r="D84" i="2"/>
  <c r="G15" i="1"/>
  <c r="B11" i="1"/>
  <c r="D51" i="5"/>
  <c r="L84" i="2"/>
  <c r="F15" i="1"/>
  <c r="H10" i="1"/>
  <c r="M84" i="5"/>
  <c r="M84" i="3"/>
  <c r="M40" i="3"/>
  <c r="L85" i="4"/>
  <c r="L41" i="4"/>
  <c r="H84" i="3"/>
  <c r="H40" i="3"/>
  <c r="H106" i="2"/>
  <c r="L40" i="2"/>
  <c r="H18" i="1"/>
  <c r="D14" i="1"/>
  <c r="F9" i="1"/>
  <c r="L51" i="5"/>
  <c r="L40" i="5"/>
  <c r="H14" i="1"/>
  <c r="H40" i="5"/>
  <c r="D107" i="2"/>
  <c r="G14" i="1"/>
  <c r="L9" i="6"/>
  <c r="M96" i="5"/>
  <c r="M9" i="4"/>
  <c r="M18" i="3"/>
  <c r="L107" i="2"/>
  <c r="H52" i="2"/>
  <c r="F14" i="1"/>
  <c r="L96" i="5"/>
  <c r="H62" i="5"/>
  <c r="D40" i="5"/>
  <c r="L9" i="4"/>
  <c r="H85" i="3"/>
  <c r="L18" i="3"/>
  <c r="E14" i="1"/>
  <c r="L97" i="6"/>
  <c r="M30" i="6"/>
  <c r="H9" i="6"/>
  <c r="M54" i="4"/>
  <c r="M84" i="2"/>
  <c r="D52" i="2"/>
  <c r="M41" i="2"/>
  <c r="L20" i="2"/>
  <c r="B14" i="1"/>
  <c r="L30" i="6"/>
  <c r="D96" i="5"/>
  <c r="D62" i="5"/>
  <c r="L19" i="4"/>
  <c r="H9" i="4"/>
  <c r="L40" i="3"/>
  <c r="D18" i="3"/>
  <c r="M106" i="2"/>
  <c r="H84" i="2"/>
  <c r="H41" i="2"/>
  <c r="D13" i="1"/>
  <c r="H96" i="5"/>
  <c r="L84" i="5"/>
  <c r="M53" i="4"/>
  <c r="D9" i="4"/>
  <c r="H18" i="3"/>
  <c r="B13" i="1"/>
  <c r="H30" i="6"/>
  <c r="M8" i="6"/>
  <c r="H30" i="4"/>
  <c r="H19" i="4"/>
  <c r="D40" i="3"/>
  <c r="H73" i="2"/>
  <c r="D41" i="2"/>
  <c r="L53" i="4"/>
  <c r="M51" i="2"/>
  <c r="H12" i="1"/>
  <c r="H84" i="5"/>
  <c r="L84" i="3"/>
  <c r="L41" i="2"/>
  <c r="G12" i="1"/>
  <c r="H8" i="6"/>
  <c r="M95" i="5"/>
  <c r="L63" i="4"/>
  <c r="H53" i="4"/>
  <c r="D19" i="4"/>
  <c r="D73" i="3"/>
  <c r="D30" i="4"/>
  <c r="H62" i="3"/>
  <c r="F12" i="1"/>
  <c r="M18" i="6"/>
  <c r="H95" i="5"/>
  <c r="D84" i="5"/>
  <c r="D53" i="4"/>
  <c r="D8" i="4"/>
  <c r="D84" i="3"/>
  <c r="H51" i="2"/>
  <c r="E12" i="1"/>
  <c r="M96" i="6"/>
  <c r="M29" i="6"/>
  <c r="H63" i="4"/>
  <c r="D51" i="2"/>
  <c r="M40" i="2"/>
  <c r="M29" i="2"/>
  <c r="M19" i="2"/>
  <c r="G18" i="1"/>
  <c r="D12" i="1"/>
  <c r="L96" i="6"/>
  <c r="L63" i="6"/>
  <c r="L29" i="6"/>
  <c r="H40" i="2"/>
  <c r="L29" i="2"/>
  <c r="L19" i="2"/>
  <c r="H17" i="1"/>
  <c r="B12" i="1"/>
  <c r="H40" i="6"/>
  <c r="D7" i="6"/>
  <c r="M42" i="5"/>
  <c r="L107" i="4"/>
  <c r="D63" i="4"/>
  <c r="M40" i="4"/>
  <c r="M29" i="4"/>
  <c r="M18" i="4"/>
  <c r="H106" i="3"/>
  <c r="G17" i="1"/>
  <c r="H11" i="1"/>
  <c r="H96" i="6"/>
  <c r="H29" i="6"/>
  <c r="D18" i="6"/>
  <c r="L42" i="5"/>
  <c r="D97" i="4"/>
  <c r="D52" i="4"/>
  <c r="L40" i="4"/>
  <c r="L29" i="4"/>
  <c r="L18" i="4"/>
  <c r="L109" i="2"/>
  <c r="H29" i="2"/>
  <c r="H19" i="2"/>
  <c r="F17" i="1"/>
  <c r="G11" i="1"/>
  <c r="M106" i="6"/>
  <c r="M73" i="6"/>
  <c r="M51" i="6"/>
  <c r="H18" i="6"/>
  <c r="H107" i="4"/>
  <c r="H18" i="4"/>
  <c r="D19" i="2"/>
  <c r="E17" i="1"/>
  <c r="F11" i="1"/>
  <c r="D106" i="4"/>
  <c r="M42" i="2"/>
  <c r="H107" i="2"/>
  <c r="L106" i="6"/>
  <c r="L73" i="6"/>
  <c r="L51" i="6"/>
  <c r="H40" i="4"/>
  <c r="D29" i="2"/>
  <c r="D17" i="1"/>
  <c r="E11" i="1"/>
  <c r="H51" i="6"/>
  <c r="D107" i="4"/>
  <c r="M84" i="4"/>
  <c r="M73" i="4"/>
  <c r="M62" i="4"/>
  <c r="D18" i="4"/>
  <c r="B17" i="1"/>
  <c r="D11" i="1"/>
  <c r="H106" i="6"/>
  <c r="M95" i="6"/>
  <c r="H73" i="6"/>
  <c r="L84" i="4"/>
  <c r="L73" i="4"/>
  <c r="L62" i="4"/>
  <c r="D40" i="4"/>
  <c r="M18" i="2"/>
  <c r="H16" i="1"/>
  <c r="G10" i="1"/>
  <c r="H62" i="4"/>
  <c r="L18" i="2"/>
  <c r="F10" i="1"/>
  <c r="D53" i="3"/>
  <c r="B15" i="1"/>
  <c r="L95" i="6"/>
  <c r="H62" i="6"/>
  <c r="M109" i="2"/>
  <c r="G16" i="1"/>
  <c r="E15" i="1"/>
  <c r="H42" i="2"/>
  <c r="D106" i="6"/>
  <c r="H95" i="6"/>
  <c r="D73" i="6"/>
  <c r="M52" i="5"/>
  <c r="L41" i="5"/>
  <c r="M7" i="5"/>
  <c r="H84" i="4"/>
  <c r="F16" i="1"/>
  <c r="E10" i="1"/>
  <c r="L52" i="5"/>
  <c r="H41" i="5"/>
  <c r="L7" i="5"/>
  <c r="M106" i="4"/>
  <c r="D62" i="4"/>
  <c r="M108" i="2"/>
  <c r="H18" i="2"/>
  <c r="E16" i="1"/>
  <c r="D10" i="1"/>
  <c r="M41" i="3"/>
  <c r="D95" i="6"/>
  <c r="L106" i="4"/>
  <c r="D84" i="4"/>
  <c r="H108" i="2"/>
  <c r="D18" i="2"/>
  <c r="D16" i="1"/>
  <c r="B10" i="1"/>
  <c r="E9" i="1"/>
  <c r="D52" i="5"/>
  <c r="D41" i="5"/>
  <c r="H7" i="5"/>
  <c r="H106" i="4"/>
  <c r="D108" i="2"/>
  <c r="B16" i="1"/>
  <c r="H9" i="1"/>
  <c r="M29" i="5"/>
  <c r="H52" i="5"/>
  <c r="D7" i="5"/>
  <c r="L108" i="2"/>
  <c r="H15" i="1"/>
  <c r="G9" i="1"/>
  <c r="L53" i="2"/>
  <c r="L52" i="3"/>
  <c r="M107" i="2"/>
  <c r="D15" i="1"/>
  <c r="M51" i="5"/>
  <c r="M40" i="5"/>
  <c r="M52" i="2"/>
  <c r="L41" i="3"/>
  <c r="M30" i="5"/>
  <c r="D42" i="2"/>
  <c r="L72" i="6" l="1"/>
  <c r="L72" i="4"/>
  <c r="L39" i="4"/>
  <c r="L61" i="6"/>
  <c r="M17" i="3"/>
  <c r="L83" i="6"/>
  <c r="L83" i="2"/>
  <c r="L50" i="2"/>
  <c r="L105" i="6"/>
  <c r="M39" i="4"/>
  <c r="M105" i="3"/>
  <c r="M83" i="4"/>
  <c r="N40" i="5"/>
  <c r="N51" i="5"/>
  <c r="N107" i="2"/>
  <c r="G19" i="1"/>
  <c r="J52" i="5"/>
  <c r="H19" i="1"/>
  <c r="J106" i="4"/>
  <c r="J7" i="5"/>
  <c r="E19" i="1"/>
  <c r="J108" i="2"/>
  <c r="N41" i="3"/>
  <c r="J18" i="2"/>
  <c r="N108" i="2"/>
  <c r="N106" i="4"/>
  <c r="J41" i="5"/>
  <c r="J84" i="4"/>
  <c r="N7" i="5"/>
  <c r="N52" i="5"/>
  <c r="J95" i="6"/>
  <c r="J42" i="2"/>
  <c r="N109" i="2"/>
  <c r="J62" i="4"/>
  <c r="N18" i="2"/>
  <c r="J73" i="6"/>
  <c r="N95" i="6"/>
  <c r="J106" i="6"/>
  <c r="N62" i="4"/>
  <c r="N73" i="4"/>
  <c r="N84" i="4"/>
  <c r="J51" i="6"/>
  <c r="J40" i="4"/>
  <c r="J107" i="2"/>
  <c r="J18" i="4"/>
  <c r="J107" i="4"/>
  <c r="J18" i="6"/>
  <c r="N51" i="6"/>
  <c r="N73" i="6"/>
  <c r="N106" i="6"/>
  <c r="J19" i="2"/>
  <c r="J29" i="2"/>
  <c r="J29" i="6"/>
  <c r="J96" i="6"/>
  <c r="N18" i="4"/>
  <c r="N29" i="4"/>
  <c r="N40" i="4"/>
  <c r="N42" i="5"/>
  <c r="J40" i="2"/>
  <c r="N19" i="2"/>
  <c r="N29" i="2"/>
  <c r="N40" i="2"/>
  <c r="J63" i="4"/>
  <c r="N29" i="6"/>
  <c r="N96" i="6"/>
  <c r="J51" i="2"/>
  <c r="J53" i="4"/>
  <c r="J84" i="5"/>
  <c r="J19" i="4"/>
  <c r="J30" i="4"/>
  <c r="J18" i="3"/>
  <c r="N53" i="4"/>
  <c r="J96" i="5"/>
  <c r="J41" i="2"/>
  <c r="J84" i="2"/>
  <c r="N106" i="2"/>
  <c r="J9" i="4"/>
  <c r="N41" i="2"/>
  <c r="N84" i="2"/>
  <c r="N30" i="6"/>
  <c r="J62" i="5"/>
  <c r="J52" i="2"/>
  <c r="N18" i="3"/>
  <c r="N9" i="4"/>
  <c r="N96" i="5"/>
  <c r="J40" i="5"/>
  <c r="F19" i="1"/>
  <c r="J40" i="3"/>
  <c r="J84" i="3"/>
  <c r="N40" i="3"/>
  <c r="N84" i="3"/>
  <c r="N84" i="5"/>
  <c r="N41" i="5"/>
  <c r="J51" i="5"/>
  <c r="J7" i="6"/>
  <c r="D19" i="1"/>
  <c r="N7" i="6"/>
  <c r="B31" i="2"/>
  <c r="B21" i="5"/>
  <c r="L61" i="2"/>
  <c r="B9" i="2"/>
  <c r="M6" i="3"/>
  <c r="B108" i="5"/>
  <c r="B20" i="3"/>
  <c r="L105" i="5"/>
  <c r="L83" i="5"/>
  <c r="L61" i="5"/>
  <c r="L39" i="5"/>
  <c r="L17" i="5"/>
  <c r="L105" i="4"/>
  <c r="M72" i="5"/>
  <c r="M50" i="5"/>
  <c r="M105" i="5"/>
  <c r="M83" i="5"/>
  <c r="M61" i="5"/>
  <c r="M39" i="5"/>
  <c r="M17" i="5"/>
  <c r="L15" i="2"/>
  <c r="F18" i="2"/>
  <c r="F19" i="2" s="1"/>
  <c r="F20" i="2" s="1"/>
  <c r="F21" i="2" s="1"/>
  <c r="L83" i="4"/>
  <c r="L92" i="4"/>
  <c r="M94" i="4" s="1"/>
  <c r="L94" i="6"/>
  <c r="B43" i="2"/>
  <c r="J651" i="10"/>
  <c r="I654" i="13"/>
  <c r="F7" i="5"/>
  <c r="F8" i="5" s="1"/>
  <c r="F9" i="5" s="1"/>
  <c r="F10" i="5" s="1"/>
  <c r="L4" i="5"/>
  <c r="L6" i="5" s="1"/>
  <c r="L61" i="4"/>
  <c r="I653" i="7"/>
  <c r="AI10" i="8"/>
  <c r="X653" i="7"/>
  <c r="P10" i="11"/>
  <c r="AA651" i="12"/>
  <c r="Y654" i="12"/>
  <c r="L28" i="2"/>
  <c r="L50" i="4"/>
  <c r="B65" i="5"/>
  <c r="B31" i="5"/>
  <c r="M28" i="2"/>
  <c r="M50" i="4"/>
  <c r="M6" i="4"/>
  <c r="M72" i="4"/>
  <c r="M105" i="4"/>
  <c r="M61" i="4"/>
  <c r="M17" i="4"/>
  <c r="L17" i="4"/>
  <c r="L26" i="4"/>
  <c r="M28" i="4" s="1"/>
  <c r="L39" i="6"/>
  <c r="B8" i="5"/>
  <c r="M94" i="6"/>
  <c r="M72" i="6"/>
  <c r="M50" i="6"/>
  <c r="M28" i="6"/>
  <c r="M6" i="6"/>
  <c r="M105" i="6"/>
  <c r="M61" i="6"/>
  <c r="M17" i="6"/>
  <c r="L28" i="6"/>
  <c r="M39" i="6"/>
  <c r="B85" i="6"/>
  <c r="B54" i="5"/>
  <c r="L4" i="6"/>
  <c r="F7" i="6"/>
  <c r="F8" i="6" s="1"/>
  <c r="F9" i="6" s="1"/>
  <c r="F10" i="6" s="1"/>
  <c r="L17" i="6"/>
  <c r="B41" i="6"/>
  <c r="L37" i="2"/>
  <c r="L39" i="2" s="1"/>
  <c r="L105" i="3"/>
  <c r="L6" i="6"/>
  <c r="F29" i="6"/>
  <c r="F30" i="6" s="1"/>
  <c r="F31" i="6" s="1"/>
  <c r="F32" i="6" s="1"/>
  <c r="G653" i="8"/>
  <c r="F95" i="3"/>
  <c r="F96" i="3" s="1"/>
  <c r="F97" i="3" s="1"/>
  <c r="F98" i="3" s="1"/>
  <c r="L92" i="3"/>
  <c r="L70" i="3"/>
  <c r="L72" i="3" s="1"/>
  <c r="F95" i="5"/>
  <c r="F96" i="5" s="1"/>
  <c r="F97" i="5" s="1"/>
  <c r="F98" i="5" s="1"/>
  <c r="L92" i="5"/>
  <c r="M94" i="5" s="1"/>
  <c r="I653" i="8"/>
  <c r="M50" i="2"/>
  <c r="L59" i="3"/>
  <c r="L61" i="3" s="1"/>
  <c r="L94" i="5"/>
  <c r="B108" i="6"/>
  <c r="F51" i="3"/>
  <c r="F52" i="3" s="1"/>
  <c r="F53" i="3" s="1"/>
  <c r="F54" i="3" s="1"/>
  <c r="L48" i="3"/>
  <c r="M50" i="3" s="1"/>
  <c r="M72" i="3"/>
  <c r="B75" i="6"/>
  <c r="M61" i="2"/>
  <c r="L83" i="3"/>
  <c r="L39" i="3"/>
  <c r="AA652" i="11"/>
  <c r="B63" i="2"/>
  <c r="M39" i="3"/>
  <c r="M83" i="2"/>
  <c r="L103" i="2"/>
  <c r="L105" i="2" s="1"/>
  <c r="F7" i="3"/>
  <c r="F8" i="3" s="1"/>
  <c r="F9" i="3" s="1"/>
  <c r="F10" i="3" s="1"/>
  <c r="L4" i="3"/>
  <c r="L6" i="3" s="1"/>
  <c r="L17" i="3"/>
  <c r="M28" i="3"/>
  <c r="B75" i="4"/>
  <c r="B98" i="4"/>
  <c r="L72" i="5"/>
  <c r="B19" i="6"/>
  <c r="B31" i="6"/>
  <c r="B53" i="6"/>
  <c r="B96" i="2"/>
  <c r="B75" i="3"/>
  <c r="B74" i="5"/>
  <c r="B65" i="6"/>
  <c r="B107" i="3"/>
  <c r="AI10" i="7"/>
  <c r="L72" i="2"/>
  <c r="L17" i="2"/>
  <c r="B86" i="3"/>
  <c r="B10" i="6"/>
  <c r="M72" i="2"/>
  <c r="M17" i="2"/>
  <c r="M39" i="2"/>
  <c r="B30" i="3"/>
  <c r="B74" i="2"/>
  <c r="L50" i="5"/>
  <c r="B42" i="3"/>
  <c r="B64" i="3"/>
  <c r="B32" i="4"/>
  <c r="L6" i="2"/>
  <c r="B87" i="2"/>
  <c r="B8" i="3"/>
  <c r="L26" i="5"/>
  <c r="L28" i="5" s="1"/>
  <c r="G651" i="9"/>
  <c r="AB653" i="9"/>
  <c r="M6" i="2"/>
  <c r="B10" i="4"/>
  <c r="B97" i="5"/>
  <c r="AB652" i="10"/>
  <c r="Q10" i="11"/>
  <c r="AB651" i="7"/>
  <c r="Z654" i="7"/>
  <c r="I652" i="8"/>
  <c r="F652" i="11"/>
  <c r="AA654" i="11"/>
  <c r="Y653" i="12"/>
  <c r="F652" i="7"/>
  <c r="AA654" i="7"/>
  <c r="J652" i="8"/>
  <c r="H652" i="11"/>
  <c r="J652" i="15"/>
  <c r="AA651" i="16"/>
  <c r="Y654" i="16"/>
  <c r="Q10" i="16"/>
  <c r="B20" i="4"/>
  <c r="B64" i="4"/>
  <c r="B108" i="4"/>
  <c r="J653" i="9"/>
  <c r="AI10" i="11"/>
  <c r="J651" i="12"/>
  <c r="H654" i="12"/>
  <c r="Z651" i="12"/>
  <c r="X654" i="12"/>
  <c r="F653" i="13"/>
  <c r="X652" i="16"/>
  <c r="F651" i="8"/>
  <c r="AA653" i="8"/>
  <c r="Y653" i="13"/>
  <c r="Z653" i="13"/>
  <c r="Z653" i="15"/>
  <c r="G653" i="16"/>
  <c r="AI10" i="12"/>
  <c r="F651" i="13"/>
  <c r="AA653" i="13"/>
  <c r="AH10" i="14"/>
  <c r="F651" i="15"/>
  <c r="AA653" i="15"/>
  <c r="Q10" i="8"/>
  <c r="AI10" i="14"/>
  <c r="Z652" i="12"/>
  <c r="B42" i="4"/>
  <c r="B86" i="4"/>
  <c r="F653" i="14"/>
  <c r="Y652" i="10"/>
  <c r="J651" i="11"/>
  <c r="H654" i="11"/>
  <c r="G653" i="14"/>
  <c r="F51" i="6"/>
  <c r="F52" i="6" s="1"/>
  <c r="F53" i="6" s="1"/>
  <c r="F54" i="6" s="1"/>
  <c r="AI10" i="9"/>
  <c r="H653" i="14"/>
  <c r="M98" i="3"/>
  <c r="H54" i="2"/>
  <c r="D18" i="5"/>
  <c r="L86" i="5"/>
  <c r="L95" i="3"/>
  <c r="D8" i="6"/>
  <c r="D73" i="5"/>
  <c r="M53" i="2"/>
  <c r="M74" i="3"/>
  <c r="L62" i="5"/>
  <c r="D54" i="2"/>
  <c r="D86" i="5"/>
  <c r="D109" i="2"/>
  <c r="H95" i="3"/>
  <c r="L8" i="6"/>
  <c r="M73" i="5"/>
  <c r="M62" i="2"/>
  <c r="M31" i="4"/>
  <c r="H85" i="5"/>
  <c r="D98" i="3"/>
  <c r="H7" i="2"/>
  <c r="M7" i="2"/>
  <c r="M74" i="4"/>
  <c r="D95" i="3"/>
  <c r="L73" i="5"/>
  <c r="M73" i="2"/>
  <c r="D54" i="4"/>
  <c r="M9" i="6"/>
  <c r="M8" i="4"/>
  <c r="M51" i="3"/>
  <c r="H73" i="5"/>
  <c r="M7" i="3"/>
  <c r="M64" i="5"/>
  <c r="L8" i="4"/>
  <c r="L73" i="2"/>
  <c r="L7" i="3"/>
  <c r="D106" i="2"/>
  <c r="D74" i="4"/>
  <c r="H8" i="4"/>
  <c r="D73" i="2"/>
  <c r="H51" i="3"/>
  <c r="D85" i="5"/>
  <c r="M7" i="4"/>
  <c r="L84" i="6"/>
  <c r="D19" i="5"/>
  <c r="D51" i="3"/>
  <c r="M21" i="2"/>
  <c r="D21" i="2"/>
  <c r="D85" i="2"/>
  <c r="D87" i="5"/>
  <c r="M87" i="5"/>
  <c r="H106" i="5"/>
  <c r="M106" i="5"/>
  <c r="M85" i="3"/>
  <c r="D97" i="3"/>
  <c r="D106" i="3"/>
  <c r="L96" i="3"/>
  <c r="M85" i="2"/>
  <c r="D107" i="6"/>
  <c r="M107" i="4"/>
  <c r="M52" i="3"/>
  <c r="M40" i="6"/>
  <c r="M63" i="5"/>
  <c r="L106" i="3"/>
  <c r="L7" i="2"/>
  <c r="L7" i="4"/>
  <c r="L54" i="2"/>
  <c r="L18" i="5"/>
  <c r="M97" i="4"/>
  <c r="D52" i="3"/>
  <c r="L95" i="4"/>
  <c r="L98" i="3"/>
  <c r="L51" i="3"/>
  <c r="L85" i="2"/>
  <c r="H7" i="3"/>
  <c r="H97" i="4"/>
  <c r="D7" i="3"/>
  <c r="L20" i="5"/>
  <c r="M62" i="3"/>
  <c r="H109" i="2"/>
  <c r="D95" i="5"/>
  <c r="H64" i="6"/>
  <c r="H85" i="4"/>
  <c r="D30" i="5"/>
  <c r="H42" i="5"/>
  <c r="L21" i="2"/>
  <c r="H20" i="2"/>
  <c r="D41" i="3"/>
  <c r="D29" i="4"/>
  <c r="L29" i="5"/>
  <c r="L18" i="6"/>
  <c r="D95" i="2"/>
  <c r="M63" i="4"/>
  <c r="D7" i="2"/>
  <c r="D9" i="6"/>
  <c r="L42" i="2"/>
  <c r="D42" i="5"/>
  <c r="M41" i="4"/>
  <c r="D19" i="3"/>
  <c r="L40" i="6"/>
  <c r="H51" i="4"/>
  <c r="H53" i="3"/>
  <c r="D97" i="6"/>
  <c r="D74" i="3"/>
  <c r="M30" i="2"/>
  <c r="L30" i="4"/>
  <c r="D53" i="2"/>
  <c r="L51" i="4"/>
  <c r="L97" i="3"/>
  <c r="H63" i="6"/>
  <c r="H20" i="5"/>
  <c r="M20" i="5"/>
  <c r="H74" i="4"/>
  <c r="M97" i="6"/>
  <c r="H41" i="4"/>
  <c r="H21" i="2"/>
  <c r="M95" i="2"/>
  <c r="M51" i="4"/>
  <c r="H18" i="5"/>
  <c r="H74" i="3"/>
  <c r="H86" i="5"/>
  <c r="D85" i="3"/>
  <c r="L87" i="5"/>
  <c r="H87" i="5"/>
  <c r="D96" i="4"/>
  <c r="H63" i="3"/>
  <c r="D64" i="5"/>
  <c r="D63" i="6"/>
  <c r="L62" i="3"/>
  <c r="D73" i="4"/>
  <c r="D96" i="3"/>
  <c r="H8" i="2"/>
  <c r="D52" i="6"/>
  <c r="M52" i="6"/>
  <c r="L85" i="5"/>
  <c r="H97" i="3"/>
  <c r="H98" i="3"/>
  <c r="L19" i="3"/>
  <c r="M18" i="5"/>
  <c r="L74" i="4"/>
  <c r="H107" i="6"/>
  <c r="M19" i="5"/>
  <c r="L19" i="5"/>
  <c r="D62" i="3"/>
  <c r="M19" i="4"/>
  <c r="H84" i="6"/>
  <c r="H29" i="4"/>
  <c r="D106" i="5"/>
  <c r="H62" i="2"/>
  <c r="L64" i="5"/>
  <c r="H52" i="6"/>
  <c r="D29" i="3"/>
  <c r="H73" i="4"/>
  <c r="D30" i="6"/>
  <c r="H85" i="2"/>
  <c r="L53" i="5"/>
  <c r="H53" i="5"/>
  <c r="L106" i="5"/>
  <c r="M62" i="5"/>
  <c r="D53" i="5"/>
  <c r="H30" i="2"/>
  <c r="H31" i="4"/>
  <c r="D40" i="6"/>
  <c r="M54" i="2"/>
  <c r="H54" i="4"/>
  <c r="H19" i="3"/>
  <c r="M85" i="5"/>
  <c r="M64" i="6"/>
  <c r="D84" i="6"/>
  <c r="L86" i="2"/>
  <c r="H107" i="5"/>
  <c r="D107" i="5"/>
  <c r="L43" i="5"/>
  <c r="M96" i="3"/>
  <c r="M97" i="3"/>
  <c r="D30" i="2"/>
  <c r="M84" i="6"/>
  <c r="M86" i="5"/>
  <c r="L97" i="4"/>
  <c r="L64" i="6"/>
  <c r="L52" i="2"/>
  <c r="D20" i="5"/>
  <c r="L95" i="5"/>
  <c r="H41" i="3"/>
  <c r="M95" i="4"/>
  <c r="L62" i="2"/>
  <c r="M63" i="3"/>
  <c r="L63" i="3"/>
  <c r="H7" i="4"/>
  <c r="D7" i="4"/>
  <c r="L8" i="2"/>
  <c r="M106" i="3"/>
  <c r="L54" i="4"/>
  <c r="H19" i="5"/>
  <c r="M63" i="6"/>
  <c r="D51" i="4"/>
  <c r="M43" i="5"/>
  <c r="D62" i="2"/>
  <c r="L85" i="3"/>
  <c r="M30" i="4"/>
  <c r="H43" i="5"/>
  <c r="H53" i="2"/>
  <c r="M8" i="2"/>
  <c r="L62" i="6"/>
  <c r="L52" i="6"/>
  <c r="H98" i="6"/>
  <c r="L95" i="2"/>
  <c r="L63" i="5"/>
  <c r="H95" i="2"/>
  <c r="M86" i="2"/>
  <c r="D8" i="2"/>
  <c r="L30" i="5"/>
  <c r="H30" i="5"/>
  <c r="D62" i="6"/>
  <c r="D74" i="6"/>
  <c r="M98" i="6"/>
  <c r="H63" i="5"/>
  <c r="H86" i="2"/>
  <c r="M85" i="4"/>
  <c r="M54" i="3"/>
  <c r="H64" i="5"/>
  <c r="M74" i="6"/>
  <c r="L98" i="6"/>
  <c r="M29" i="3"/>
  <c r="D63" i="5"/>
  <c r="M53" i="3"/>
  <c r="D86" i="2"/>
  <c r="H95" i="4"/>
  <c r="L54" i="3"/>
  <c r="M96" i="4"/>
  <c r="M52" i="4"/>
  <c r="L74" i="6"/>
  <c r="D98" i="6"/>
  <c r="L29" i="3"/>
  <c r="D64" i="6"/>
  <c r="L53" i="3"/>
  <c r="D95" i="4"/>
  <c r="D54" i="3"/>
  <c r="M107" i="5"/>
  <c r="L96" i="4"/>
  <c r="M53" i="5"/>
  <c r="L52" i="4"/>
  <c r="H74" i="6"/>
  <c r="M73" i="3"/>
  <c r="M107" i="6"/>
  <c r="H29" i="3"/>
  <c r="H97" i="6"/>
  <c r="H96" i="3"/>
  <c r="D41" i="4"/>
  <c r="H54" i="3"/>
  <c r="M19" i="3"/>
  <c r="H96" i="4"/>
  <c r="H52" i="4"/>
  <c r="L107" i="6"/>
  <c r="L73" i="3"/>
  <c r="D20" i="2"/>
  <c r="L31" i="4"/>
  <c r="H52" i="3"/>
  <c r="D85" i="4"/>
  <c r="L30" i="2"/>
  <c r="L107" i="5"/>
  <c r="D43" i="5"/>
  <c r="H73" i="3"/>
  <c r="L51" i="2"/>
  <c r="L74" i="3"/>
  <c r="D31" i="4"/>
  <c r="D63" i="3"/>
  <c r="H29" i="5"/>
  <c r="M20" i="2"/>
  <c r="M62" i="6"/>
  <c r="M95" i="3"/>
  <c r="P106" i="2"/>
  <c r="P109" i="2"/>
  <c r="P87" i="5"/>
  <c r="P84" i="5"/>
  <c r="P95" i="6"/>
  <c r="P98" i="6"/>
  <c r="P54" i="4"/>
  <c r="P51" i="4"/>
  <c r="P54" i="3"/>
  <c r="P51" i="3"/>
  <c r="P43" i="5"/>
  <c r="P40" i="5"/>
  <c r="P51" i="2"/>
  <c r="P54" i="2"/>
  <c r="P18" i="2"/>
  <c r="P21" i="2"/>
  <c r="P95" i="3"/>
  <c r="P98" i="3"/>
  <c r="N95" i="3" l="1"/>
  <c r="N62" i="6"/>
  <c r="N20" i="2"/>
  <c r="J29" i="5"/>
  <c r="N51" i="2"/>
  <c r="J73" i="3"/>
  <c r="J52" i="3"/>
  <c r="J23" i="2"/>
  <c r="J24" i="2"/>
  <c r="J52" i="4"/>
  <c r="J96" i="4"/>
  <c r="N19" i="3"/>
  <c r="J54" i="3"/>
  <c r="J96" i="3"/>
  <c r="J97" i="6"/>
  <c r="J29" i="3"/>
  <c r="N107" i="6"/>
  <c r="N73" i="3"/>
  <c r="J74" i="6"/>
  <c r="N53" i="5"/>
  <c r="N107" i="5"/>
  <c r="N52" i="4"/>
  <c r="N96" i="4"/>
  <c r="J95" i="4"/>
  <c r="N53" i="3"/>
  <c r="N29" i="3"/>
  <c r="N74" i="6"/>
  <c r="J64" i="5"/>
  <c r="N54" i="3"/>
  <c r="N85" i="4"/>
  <c r="J86" i="2"/>
  <c r="J63" i="5"/>
  <c r="N98" i="6"/>
  <c r="J62" i="6"/>
  <c r="J30" i="5"/>
  <c r="N30" i="5"/>
  <c r="N86" i="2"/>
  <c r="J95" i="2"/>
  <c r="J98" i="6"/>
  <c r="N8" i="2"/>
  <c r="J53" i="2"/>
  <c r="J43" i="5"/>
  <c r="N30" i="4"/>
  <c r="N43" i="5"/>
  <c r="J57" i="4"/>
  <c r="J56" i="4"/>
  <c r="N63" i="6"/>
  <c r="J19" i="5"/>
  <c r="N54" i="4"/>
  <c r="N106" i="3"/>
  <c r="J7" i="4"/>
  <c r="N63" i="3"/>
  <c r="N95" i="4"/>
  <c r="J41" i="3"/>
  <c r="N95" i="5"/>
  <c r="N52" i="2"/>
  <c r="N86" i="5"/>
  <c r="N84" i="6"/>
  <c r="N97" i="3"/>
  <c r="N96" i="3"/>
  <c r="J107" i="5"/>
  <c r="N64" i="6"/>
  <c r="N85" i="5"/>
  <c r="J19" i="3"/>
  <c r="J54" i="4"/>
  <c r="N54" i="2"/>
  <c r="J40" i="6"/>
  <c r="J31" i="4"/>
  <c r="J30" i="2"/>
  <c r="N62" i="5"/>
  <c r="J53" i="5"/>
  <c r="J85" i="2"/>
  <c r="J30" i="6"/>
  <c r="J73" i="4"/>
  <c r="J52" i="6"/>
  <c r="J62" i="2"/>
  <c r="J29" i="4"/>
  <c r="J84" i="6"/>
  <c r="N19" i="4"/>
  <c r="J62" i="3"/>
  <c r="N19" i="5"/>
  <c r="J107" i="6"/>
  <c r="N18" i="5"/>
  <c r="J98" i="3"/>
  <c r="J97" i="3"/>
  <c r="N52" i="6"/>
  <c r="J8" i="2"/>
  <c r="J63" i="3"/>
  <c r="J87" i="5"/>
  <c r="J85" i="3"/>
  <c r="J86" i="5"/>
  <c r="J74" i="3"/>
  <c r="J18" i="5"/>
  <c r="N51" i="4"/>
  <c r="N95" i="2"/>
  <c r="J21" i="2"/>
  <c r="J41" i="4"/>
  <c r="N97" i="6"/>
  <c r="J74" i="4"/>
  <c r="N20" i="5"/>
  <c r="J20" i="5"/>
  <c r="J63" i="6"/>
  <c r="J56" i="2"/>
  <c r="J57" i="2"/>
  <c r="N30" i="2"/>
  <c r="J100" i="6"/>
  <c r="J101" i="6"/>
  <c r="J53" i="3"/>
  <c r="J51" i="4"/>
  <c r="N41" i="4"/>
  <c r="J46" i="5"/>
  <c r="J45" i="5"/>
  <c r="N42" i="2"/>
  <c r="J9" i="6"/>
  <c r="N63" i="4"/>
  <c r="N18" i="6"/>
  <c r="N29" i="5"/>
  <c r="J20" i="2"/>
  <c r="J42" i="5"/>
  <c r="J85" i="4"/>
  <c r="J64" i="6"/>
  <c r="J95" i="5"/>
  <c r="J109" i="2"/>
  <c r="N62" i="3"/>
  <c r="J97" i="4"/>
  <c r="J7" i="3"/>
  <c r="N97" i="4"/>
  <c r="N63" i="5"/>
  <c r="N40" i="6"/>
  <c r="N52" i="3"/>
  <c r="N107" i="4"/>
  <c r="N85" i="2"/>
  <c r="J106" i="3"/>
  <c r="N85" i="3"/>
  <c r="N106" i="5"/>
  <c r="J106" i="5"/>
  <c r="N87" i="5"/>
  <c r="N21" i="2"/>
  <c r="J56" i="3"/>
  <c r="J57" i="3"/>
  <c r="N7" i="4"/>
  <c r="J89" i="5"/>
  <c r="J90" i="5"/>
  <c r="J51" i="3"/>
  <c r="J73" i="2"/>
  <c r="J8" i="4"/>
  <c r="J112" i="2"/>
  <c r="J111" i="2"/>
  <c r="J106" i="2"/>
  <c r="N64" i="5"/>
  <c r="N7" i="3"/>
  <c r="J73" i="5"/>
  <c r="N51" i="3"/>
  <c r="N8" i="4"/>
  <c r="N9" i="6"/>
  <c r="N73" i="2"/>
  <c r="J100" i="3"/>
  <c r="J101" i="3"/>
  <c r="N74" i="4"/>
  <c r="N7" i="2"/>
  <c r="J7" i="2"/>
  <c r="J85" i="5"/>
  <c r="N31" i="4"/>
  <c r="N62" i="2"/>
  <c r="N73" i="5"/>
  <c r="N8" i="6"/>
  <c r="J95" i="3"/>
  <c r="N74" i="3"/>
  <c r="N53" i="2"/>
  <c r="J8" i="6"/>
  <c r="J54" i="2"/>
  <c r="N98" i="3"/>
  <c r="B32" i="2"/>
  <c r="B109" i="6"/>
  <c r="B76" i="3"/>
  <c r="M6" i="5"/>
  <c r="B109" i="5"/>
  <c r="B9" i="3"/>
  <c r="M28" i="5"/>
  <c r="M61" i="3"/>
  <c r="B9" i="5"/>
  <c r="L50" i="3"/>
  <c r="L28" i="4"/>
  <c r="B32" i="5"/>
  <c r="B31" i="3"/>
  <c r="B97" i="2"/>
  <c r="B87" i="4"/>
  <c r="B98" i="5"/>
  <c r="L94" i="4"/>
  <c r="B75" i="2"/>
  <c r="B10" i="2"/>
  <c r="B108" i="3"/>
  <c r="B64" i="2"/>
  <c r="B21" i="4"/>
  <c r="B109" i="4"/>
  <c r="B32" i="6"/>
  <c r="B87" i="3"/>
  <c r="B76" i="4"/>
  <c r="M105" i="2"/>
  <c r="B76" i="6"/>
  <c r="B20" i="6"/>
  <c r="B65" i="4"/>
  <c r="B54" i="6"/>
  <c r="B43" i="4"/>
  <c r="B43" i="3"/>
  <c r="B86" i="6"/>
  <c r="B42" i="6"/>
  <c r="B65" i="3"/>
  <c r="B75" i="5"/>
  <c r="B21" i="3"/>
  <c r="M94" i="3"/>
  <c r="L94" i="3"/>
  <c r="H75" i="3"/>
  <c r="M65" i="5"/>
  <c r="H75" i="4"/>
  <c r="L41" i="6"/>
  <c r="M74" i="2"/>
  <c r="M42" i="4"/>
  <c r="M30" i="3"/>
  <c r="L64" i="3"/>
  <c r="L54" i="5"/>
  <c r="L98" i="4"/>
  <c r="D9" i="2"/>
  <c r="D43" i="2"/>
  <c r="L8" i="3"/>
  <c r="H74" i="5"/>
  <c r="H8" i="3"/>
  <c r="L74" i="5"/>
  <c r="L10" i="4"/>
  <c r="H8" i="5"/>
  <c r="H63" i="2"/>
  <c r="M63" i="2"/>
  <c r="L63" i="2"/>
  <c r="D8" i="5"/>
  <c r="L32" i="4"/>
  <c r="L75" i="3"/>
  <c r="D31" i="5"/>
  <c r="L65" i="5"/>
  <c r="L20" i="4"/>
  <c r="D75" i="4"/>
  <c r="M53" i="6"/>
  <c r="H41" i="6"/>
  <c r="L30" i="3"/>
  <c r="D64" i="3"/>
  <c r="M108" i="5"/>
  <c r="H75" i="6"/>
  <c r="H21" i="5"/>
  <c r="D8" i="3"/>
  <c r="D98" i="4"/>
  <c r="H42" i="3"/>
  <c r="M19" i="6"/>
  <c r="M107" i="3"/>
  <c r="M31" i="6"/>
  <c r="M85" i="6"/>
  <c r="D20" i="3"/>
  <c r="M32" i="4"/>
  <c r="L86" i="3"/>
  <c r="L108" i="6"/>
  <c r="D32" i="4"/>
  <c r="H64" i="4"/>
  <c r="D75" i="3"/>
  <c r="H20" i="4"/>
  <c r="L53" i="6"/>
  <c r="D75" i="6"/>
  <c r="L42" i="4"/>
  <c r="M9" i="2"/>
  <c r="L21" i="5"/>
  <c r="H96" i="2"/>
  <c r="D108" i="4"/>
  <c r="M108" i="4"/>
  <c r="D86" i="4"/>
  <c r="M42" i="3"/>
  <c r="L42" i="3"/>
  <c r="L31" i="2"/>
  <c r="L20" i="3"/>
  <c r="L97" i="5"/>
  <c r="D97" i="5"/>
  <c r="L64" i="4"/>
  <c r="M108" i="6"/>
  <c r="M75" i="3"/>
  <c r="M31" i="5"/>
  <c r="H74" i="2"/>
  <c r="M20" i="4"/>
  <c r="M75" i="4"/>
  <c r="H53" i="6"/>
  <c r="M41" i="6"/>
  <c r="L75" i="6"/>
  <c r="H108" i="5"/>
  <c r="M75" i="6"/>
  <c r="M21" i="5"/>
  <c r="H30" i="3"/>
  <c r="M98" i="4"/>
  <c r="H9" i="2"/>
  <c r="H54" i="5"/>
  <c r="L96" i="2"/>
  <c r="D54" i="5"/>
  <c r="L107" i="3"/>
  <c r="L108" i="4"/>
  <c r="H108" i="4"/>
  <c r="M87" i="2"/>
  <c r="M10" i="6"/>
  <c r="H86" i="3"/>
  <c r="D85" i="6"/>
  <c r="M86" i="3"/>
  <c r="M64" i="4"/>
  <c r="D20" i="4"/>
  <c r="L31" i="5"/>
  <c r="L74" i="2"/>
  <c r="D65" i="6"/>
  <c r="D53" i="6"/>
  <c r="D41" i="6"/>
  <c r="D108" i="5"/>
  <c r="M64" i="3"/>
  <c r="L65" i="6"/>
  <c r="D21" i="5"/>
  <c r="H42" i="4"/>
  <c r="L9" i="2"/>
  <c r="L43" i="2"/>
  <c r="D96" i="2"/>
  <c r="H98" i="4"/>
  <c r="M8" i="3"/>
  <c r="M96" i="2"/>
  <c r="M74" i="5"/>
  <c r="H31" i="2"/>
  <c r="D63" i="2"/>
  <c r="M8" i="5"/>
  <c r="D108" i="6"/>
  <c r="D86" i="3"/>
  <c r="H65" i="5"/>
  <c r="H31" i="5"/>
  <c r="D74" i="2"/>
  <c r="H65" i="6"/>
  <c r="D42" i="4"/>
  <c r="H64" i="3"/>
  <c r="M65" i="6"/>
  <c r="D30" i="3"/>
  <c r="L108" i="5"/>
  <c r="M43" i="2"/>
  <c r="M54" i="5"/>
  <c r="H43" i="2"/>
  <c r="L19" i="6"/>
  <c r="D107" i="3"/>
  <c r="H107" i="3"/>
  <c r="H19" i="6"/>
  <c r="H97" i="5"/>
  <c r="D10" i="6"/>
  <c r="L8" i="5"/>
  <c r="D65" i="5"/>
  <c r="L75" i="4"/>
  <c r="D31" i="2"/>
  <c r="L87" i="2"/>
  <c r="M86" i="4"/>
  <c r="M10" i="4"/>
  <c r="H31" i="6"/>
  <c r="D19" i="6"/>
  <c r="D42" i="3"/>
  <c r="D74" i="5"/>
  <c r="H87" i="2"/>
  <c r="L86" i="4"/>
  <c r="D10" i="4"/>
  <c r="D31" i="6"/>
  <c r="H10" i="6"/>
  <c r="L85" i="6"/>
  <c r="H20" i="3"/>
  <c r="M31" i="2"/>
  <c r="D87" i="2"/>
  <c r="H86" i="4"/>
  <c r="H10" i="4"/>
  <c r="L31" i="6"/>
  <c r="L10" i="6"/>
  <c r="H85" i="6"/>
  <c r="M20" i="3"/>
  <c r="M97" i="5"/>
  <c r="D64" i="4"/>
  <c r="H108" i="6"/>
  <c r="H32" i="4"/>
  <c r="P21" i="5"/>
  <c r="P18" i="5"/>
  <c r="P98" i="4"/>
  <c r="P95" i="4"/>
  <c r="P62" i="6"/>
  <c r="P65" i="6"/>
  <c r="P51" i="5"/>
  <c r="P54" i="5"/>
  <c r="P43" i="2"/>
  <c r="P40" i="2"/>
  <c r="P65" i="5"/>
  <c r="P62" i="5"/>
  <c r="P87" i="2"/>
  <c r="P84" i="2"/>
  <c r="P7" i="4"/>
  <c r="P10" i="4"/>
  <c r="P7" i="6"/>
  <c r="P10" i="6"/>
  <c r="P29" i="4"/>
  <c r="P32" i="4"/>
  <c r="J32" i="4" l="1"/>
  <c r="J108" i="6"/>
  <c r="N97" i="5"/>
  <c r="N20" i="3"/>
  <c r="J85" i="6"/>
  <c r="J10" i="4"/>
  <c r="J86" i="4"/>
  <c r="J89" i="2"/>
  <c r="J90" i="2"/>
  <c r="N31" i="2"/>
  <c r="J20" i="3"/>
  <c r="J10" i="6"/>
  <c r="J13" i="4"/>
  <c r="J12" i="4"/>
  <c r="J87" i="2"/>
  <c r="J31" i="6"/>
  <c r="N10" i="4"/>
  <c r="N86" i="4"/>
  <c r="J67" i="5"/>
  <c r="J68" i="5"/>
  <c r="J12" i="6"/>
  <c r="J13" i="6"/>
  <c r="J97" i="5"/>
  <c r="J19" i="6"/>
  <c r="J107" i="3"/>
  <c r="J43" i="2"/>
  <c r="N54" i="5"/>
  <c r="N43" i="2"/>
  <c r="N65" i="6"/>
  <c r="J64" i="3"/>
  <c r="J65" i="6"/>
  <c r="J31" i="5"/>
  <c r="J65" i="5"/>
  <c r="N8" i="5"/>
  <c r="J31" i="2"/>
  <c r="N74" i="5"/>
  <c r="N96" i="2"/>
  <c r="N8" i="3"/>
  <c r="J98" i="4"/>
  <c r="J42" i="4"/>
  <c r="J24" i="5"/>
  <c r="J23" i="5"/>
  <c r="N64" i="3"/>
  <c r="J68" i="6"/>
  <c r="J67" i="6"/>
  <c r="N64" i="4"/>
  <c r="N86" i="3"/>
  <c r="J86" i="3"/>
  <c r="N10" i="6"/>
  <c r="N87" i="2"/>
  <c r="J108" i="4"/>
  <c r="J57" i="5"/>
  <c r="J56" i="5"/>
  <c r="J54" i="5"/>
  <c r="J9" i="2"/>
  <c r="N98" i="4"/>
  <c r="J30" i="3"/>
  <c r="N21" i="5"/>
  <c r="N75" i="6"/>
  <c r="J108" i="5"/>
  <c r="N41" i="6"/>
  <c r="J53" i="6"/>
  <c r="N75" i="4"/>
  <c r="N20" i="4"/>
  <c r="J74" i="2"/>
  <c r="N31" i="5"/>
  <c r="N75" i="3"/>
  <c r="N108" i="6"/>
  <c r="N42" i="3"/>
  <c r="N108" i="4"/>
  <c r="J96" i="2"/>
  <c r="N9" i="2"/>
  <c r="J20" i="4"/>
  <c r="J64" i="4"/>
  <c r="J34" i="4"/>
  <c r="J35" i="4"/>
  <c r="N32" i="4"/>
  <c r="N85" i="6"/>
  <c r="N31" i="6"/>
  <c r="N107" i="3"/>
  <c r="N19" i="6"/>
  <c r="J42" i="3"/>
  <c r="J101" i="4"/>
  <c r="J100" i="4"/>
  <c r="J21" i="5"/>
  <c r="J75" i="6"/>
  <c r="N108" i="5"/>
  <c r="J41" i="6"/>
  <c r="N53" i="6"/>
  <c r="N63" i="2"/>
  <c r="J63" i="2"/>
  <c r="J8" i="5"/>
  <c r="J8" i="3"/>
  <c r="J74" i="5"/>
  <c r="J45" i="2"/>
  <c r="J46" i="2"/>
  <c r="N30" i="3"/>
  <c r="N42" i="4"/>
  <c r="N74" i="2"/>
  <c r="J75" i="4"/>
  <c r="N65" i="5"/>
  <c r="J75" i="3"/>
  <c r="B65" i="2"/>
  <c r="B76" i="2"/>
  <c r="B32" i="3"/>
  <c r="B10" i="5"/>
  <c r="B98" i="2"/>
  <c r="B87" i="6"/>
  <c r="B109" i="3"/>
  <c r="B43" i="6"/>
  <c r="B21" i="6"/>
  <c r="B76" i="5"/>
  <c r="B10" i="3"/>
  <c r="D31" i="3"/>
  <c r="D76" i="3"/>
  <c r="D43" i="4"/>
  <c r="D32" i="6"/>
  <c r="M10" i="2"/>
  <c r="H76" i="4"/>
  <c r="D10" i="2"/>
  <c r="M98" i="5"/>
  <c r="L32" i="5"/>
  <c r="L54" i="6"/>
  <c r="H21" i="4"/>
  <c r="L86" i="6"/>
  <c r="L21" i="4"/>
  <c r="D32" i="2"/>
  <c r="H109" i="6"/>
  <c r="M43" i="4"/>
  <c r="L75" i="5"/>
  <c r="D9" i="3"/>
  <c r="L65" i="4"/>
  <c r="M32" i="6"/>
  <c r="L98" i="5"/>
  <c r="L87" i="3"/>
  <c r="D76" i="4"/>
  <c r="D87" i="3"/>
  <c r="H109" i="4"/>
  <c r="H32" i="5"/>
  <c r="L109" i="4"/>
  <c r="H20" i="6"/>
  <c r="D75" i="2"/>
  <c r="M75" i="2"/>
  <c r="L108" i="3"/>
  <c r="H64" i="2"/>
  <c r="D75" i="5"/>
  <c r="H43" i="4"/>
  <c r="M32" i="2"/>
  <c r="M31" i="3"/>
  <c r="M109" i="6"/>
  <c r="L43" i="4"/>
  <c r="M9" i="3"/>
  <c r="D76" i="6"/>
  <c r="H9" i="5"/>
  <c r="L10" i="2"/>
  <c r="L9" i="5"/>
  <c r="L76" i="4"/>
  <c r="M9" i="5"/>
  <c r="M21" i="3"/>
  <c r="M32" i="5"/>
  <c r="M21" i="4"/>
  <c r="H86" i="6"/>
  <c r="M20" i="6"/>
  <c r="H43" i="3"/>
  <c r="H108" i="3"/>
  <c r="L64" i="2"/>
  <c r="H109" i="5"/>
  <c r="H31" i="3"/>
  <c r="L32" i="2"/>
  <c r="H76" i="6"/>
  <c r="L109" i="6"/>
  <c r="L9" i="3"/>
  <c r="M65" i="4"/>
  <c r="D42" i="6"/>
  <c r="L32" i="6"/>
  <c r="D9" i="5"/>
  <c r="H10" i="2"/>
  <c r="H87" i="3"/>
  <c r="M54" i="6"/>
  <c r="D54" i="6"/>
  <c r="M109" i="4"/>
  <c r="D32" i="5"/>
  <c r="D87" i="4"/>
  <c r="H65" i="3"/>
  <c r="D109" i="5"/>
  <c r="M97" i="2"/>
  <c r="M108" i="3"/>
  <c r="H97" i="2"/>
  <c r="H75" i="2"/>
  <c r="L31" i="3"/>
  <c r="H32" i="2"/>
  <c r="L76" i="6"/>
  <c r="D109" i="6"/>
  <c r="M42" i="6"/>
  <c r="D65" i="4"/>
  <c r="M87" i="3"/>
  <c r="H54" i="6"/>
  <c r="L21" i="3"/>
  <c r="H21" i="3"/>
  <c r="M86" i="6"/>
  <c r="D109" i="4"/>
  <c r="M65" i="3"/>
  <c r="L43" i="3"/>
  <c r="L20" i="6"/>
  <c r="D43" i="3"/>
  <c r="M109" i="5"/>
  <c r="L97" i="2"/>
  <c r="L75" i="2"/>
  <c r="M64" i="2"/>
  <c r="H65" i="4"/>
  <c r="M76" i="6"/>
  <c r="H32" i="6"/>
  <c r="L42" i="6"/>
  <c r="H9" i="3"/>
  <c r="H42" i="6"/>
  <c r="M76" i="4"/>
  <c r="D98" i="5"/>
  <c r="H98" i="5"/>
  <c r="D86" i="6"/>
  <c r="D21" i="3"/>
  <c r="H87" i="4"/>
  <c r="D97" i="2"/>
  <c r="H75" i="5"/>
  <c r="D108" i="3"/>
  <c r="D64" i="2"/>
  <c r="M75" i="5"/>
  <c r="L65" i="3"/>
  <c r="M87" i="4"/>
  <c r="M43" i="3"/>
  <c r="D20" i="6"/>
  <c r="D21" i="4"/>
  <c r="L87" i="4"/>
  <c r="D65" i="3"/>
  <c r="L109" i="5"/>
  <c r="M76" i="3"/>
  <c r="L76" i="3"/>
  <c r="H76" i="3"/>
  <c r="P40" i="4"/>
  <c r="P43" i="4"/>
  <c r="P10" i="2"/>
  <c r="P7" i="2"/>
  <c r="P32" i="5"/>
  <c r="P29" i="5"/>
  <c r="P32" i="2"/>
  <c r="P29" i="2"/>
  <c r="P109" i="6"/>
  <c r="P106" i="6"/>
  <c r="P84" i="3"/>
  <c r="P87" i="3"/>
  <c r="P51" i="6"/>
  <c r="P54" i="6"/>
  <c r="P109" i="4"/>
  <c r="P106" i="4"/>
  <c r="P62" i="4"/>
  <c r="P65" i="4"/>
  <c r="P76" i="6"/>
  <c r="P73" i="6"/>
  <c r="P32" i="6"/>
  <c r="P29" i="6"/>
  <c r="P76" i="4"/>
  <c r="P73" i="4"/>
  <c r="P95" i="5"/>
  <c r="P98" i="5"/>
  <c r="P21" i="3"/>
  <c r="P18" i="3"/>
  <c r="P40" i="3"/>
  <c r="P43" i="3"/>
  <c r="P21" i="4"/>
  <c r="P18" i="4"/>
  <c r="P84" i="4"/>
  <c r="P87" i="4"/>
  <c r="P65" i="3"/>
  <c r="P62" i="3"/>
  <c r="P106" i="5"/>
  <c r="P109" i="5"/>
  <c r="P76" i="3"/>
  <c r="P73" i="3"/>
  <c r="J76" i="3" l="1"/>
  <c r="N76" i="3"/>
  <c r="J68" i="3"/>
  <c r="J67" i="3"/>
  <c r="J24" i="4"/>
  <c r="J23" i="4"/>
  <c r="N43" i="3"/>
  <c r="N87" i="4"/>
  <c r="N75" i="5"/>
  <c r="J75" i="5"/>
  <c r="J87" i="4"/>
  <c r="J24" i="3"/>
  <c r="J23" i="3"/>
  <c r="J98" i="5"/>
  <c r="J100" i="5"/>
  <c r="J101" i="5"/>
  <c r="N76" i="4"/>
  <c r="J42" i="6"/>
  <c r="J9" i="3"/>
  <c r="J32" i="6"/>
  <c r="N76" i="6"/>
  <c r="J65" i="4"/>
  <c r="N64" i="2"/>
  <c r="N109" i="5"/>
  <c r="J46" i="3"/>
  <c r="J45" i="3"/>
  <c r="N65" i="3"/>
  <c r="J112" i="4"/>
  <c r="J111" i="4"/>
  <c r="N86" i="6"/>
  <c r="J21" i="3"/>
  <c r="J54" i="6"/>
  <c r="N87" i="3"/>
  <c r="J67" i="4"/>
  <c r="J68" i="4"/>
  <c r="N42" i="6"/>
  <c r="J112" i="6"/>
  <c r="J111" i="6"/>
  <c r="J32" i="2"/>
  <c r="J75" i="2"/>
  <c r="J97" i="2"/>
  <c r="N108" i="3"/>
  <c r="N97" i="2"/>
  <c r="J111" i="5"/>
  <c r="J112" i="5"/>
  <c r="J65" i="3"/>
  <c r="J90" i="4"/>
  <c r="J89" i="4"/>
  <c r="J35" i="5"/>
  <c r="J34" i="5"/>
  <c r="N109" i="4"/>
  <c r="J56" i="6"/>
  <c r="J57" i="6"/>
  <c r="N54" i="6"/>
  <c r="J87" i="3"/>
  <c r="J10" i="2"/>
  <c r="N65" i="4"/>
  <c r="J76" i="6"/>
  <c r="J31" i="3"/>
  <c r="J109" i="5"/>
  <c r="J108" i="3"/>
  <c r="J43" i="3"/>
  <c r="N20" i="6"/>
  <c r="J86" i="6"/>
  <c r="N21" i="4"/>
  <c r="N32" i="5"/>
  <c r="N21" i="3"/>
  <c r="N9" i="5"/>
  <c r="J9" i="5"/>
  <c r="J79" i="6"/>
  <c r="J78" i="6"/>
  <c r="N9" i="3"/>
  <c r="N109" i="6"/>
  <c r="N31" i="3"/>
  <c r="N32" i="2"/>
  <c r="J43" i="4"/>
  <c r="J64" i="2"/>
  <c r="N75" i="2"/>
  <c r="J20" i="6"/>
  <c r="J32" i="5"/>
  <c r="J109" i="4"/>
  <c r="J89" i="3"/>
  <c r="J90" i="3"/>
  <c r="J79" i="4"/>
  <c r="J78" i="4"/>
  <c r="N32" i="6"/>
  <c r="N43" i="4"/>
  <c r="J109" i="6"/>
  <c r="J34" i="2"/>
  <c r="J35" i="2"/>
  <c r="J21" i="4"/>
  <c r="N98" i="5"/>
  <c r="J13" i="2"/>
  <c r="J12" i="2"/>
  <c r="J76" i="4"/>
  <c r="N10" i="2"/>
  <c r="J34" i="6"/>
  <c r="J35" i="6"/>
  <c r="J46" i="4"/>
  <c r="J45" i="4"/>
  <c r="J79" i="3"/>
  <c r="J78" i="3"/>
  <c r="L10" i="5"/>
  <c r="D10" i="5"/>
  <c r="M10" i="5"/>
  <c r="H10" i="5"/>
  <c r="L43" i="6"/>
  <c r="L21" i="6"/>
  <c r="H21" i="6"/>
  <c r="M21" i="6"/>
  <c r="M32" i="3"/>
  <c r="L109" i="3"/>
  <c r="H32" i="3"/>
  <c r="D32" i="3"/>
  <c r="M76" i="2"/>
  <c r="M76" i="5"/>
  <c r="D109" i="3"/>
  <c r="D76" i="5"/>
  <c r="L10" i="3"/>
  <c r="D65" i="2"/>
  <c r="L76" i="5"/>
  <c r="H76" i="5"/>
  <c r="H43" i="6"/>
  <c r="M10" i="3"/>
  <c r="L65" i="2"/>
  <c r="D43" i="6"/>
  <c r="M109" i="3"/>
  <c r="L32" i="3"/>
  <c r="M43" i="6"/>
  <c r="D21" i="6"/>
  <c r="H109" i="3"/>
  <c r="M87" i="6"/>
  <c r="H98" i="2"/>
  <c r="D98" i="2"/>
  <c r="H65" i="2"/>
  <c r="L76" i="2"/>
  <c r="L87" i="6"/>
  <c r="H76" i="2"/>
  <c r="H87" i="6"/>
  <c r="D76" i="2"/>
  <c r="D87" i="6"/>
  <c r="M98" i="2"/>
  <c r="L98" i="2"/>
  <c r="M65" i="2"/>
  <c r="D10" i="3"/>
  <c r="H10" i="3"/>
  <c r="P10" i="5"/>
  <c r="P7" i="5"/>
  <c r="P76" i="5"/>
  <c r="P73" i="5"/>
  <c r="P29" i="3"/>
  <c r="P32" i="3"/>
  <c r="P40" i="6"/>
  <c r="P43" i="6"/>
  <c r="P21" i="6"/>
  <c r="P18" i="6"/>
  <c r="P109" i="3"/>
  <c r="P106" i="3"/>
  <c r="P76" i="2"/>
  <c r="P73" i="2"/>
  <c r="P87" i="6"/>
  <c r="P84" i="6"/>
  <c r="P95" i="2"/>
  <c r="P98" i="2"/>
  <c r="P62" i="2"/>
  <c r="P65" i="2"/>
  <c r="P7" i="3"/>
  <c r="P10" i="3"/>
  <c r="J10" i="3" l="1"/>
  <c r="J13" i="3"/>
  <c r="J12" i="3"/>
  <c r="N65" i="2"/>
  <c r="N98" i="2"/>
  <c r="J90" i="6"/>
  <c r="J89" i="6"/>
  <c r="J78" i="2"/>
  <c r="J79" i="2"/>
  <c r="J87" i="6"/>
  <c r="J76" i="2"/>
  <c r="J65" i="2"/>
  <c r="J101" i="2"/>
  <c r="J100" i="2"/>
  <c r="J98" i="2"/>
  <c r="N87" i="6"/>
  <c r="J109" i="3"/>
  <c r="J24" i="6"/>
  <c r="J23" i="6"/>
  <c r="N43" i="6"/>
  <c r="N109" i="3"/>
  <c r="J45" i="6"/>
  <c r="J46" i="6"/>
  <c r="N10" i="3"/>
  <c r="J43" i="6"/>
  <c r="J76" i="5"/>
  <c r="J68" i="2"/>
  <c r="J67" i="2"/>
  <c r="J78" i="5"/>
  <c r="J79" i="5"/>
  <c r="J112" i="3"/>
  <c r="J111" i="3"/>
  <c r="N76" i="5"/>
  <c r="N76" i="2"/>
  <c r="J34" i="3"/>
  <c r="J35" i="3"/>
  <c r="J32" i="3"/>
  <c r="N32" i="3"/>
  <c r="N21" i="6"/>
  <c r="J21" i="6"/>
  <c r="J10" i="5"/>
  <c r="N10" i="5"/>
  <c r="J13" i="5"/>
  <c r="J12" i="5"/>
</calcChain>
</file>

<file path=xl/sharedStrings.xml><?xml version="1.0" encoding="utf-8"?>
<sst xmlns="http://schemas.openxmlformats.org/spreadsheetml/2006/main" count="16366" uniqueCount="195">
  <si>
    <t>Anchor</t>
  </si>
  <si>
    <t>Proposal</t>
  </si>
  <si>
    <t>Sequence</t>
  </si>
  <si>
    <t>BD-rate
RGB-PSNR</t>
  </si>
  <si>
    <t>BD-rate
YUV-PSNR</t>
  </si>
  <si>
    <t>BD-rate
YUV-SSIM</t>
  </si>
  <si>
    <t>BD-rate
YUV-IVSSIM</t>
  </si>
  <si>
    <t>BD-rate
LPIPS</t>
  </si>
  <si>
    <t>fruit</t>
  </si>
  <si>
    <t>breakfast</t>
  </si>
  <si>
    <t>breakfast_track</t>
  </si>
  <si>
    <t>breakfast_semitrack</t>
  </si>
  <si>
    <t>cinema_track</t>
  </si>
  <si>
    <t>cinema_semitrack</t>
  </si>
  <si>
    <t>breakdance_track</t>
  </si>
  <si>
    <t>breakdance_semitrack</t>
  </si>
  <si>
    <t>bartender_track</t>
  </si>
  <si>
    <t>bartender_semitrack</t>
  </si>
  <si>
    <t>Average</t>
  </si>
  <si>
    <t>Rate</t>
  </si>
  <si>
    <t>Distortion</t>
  </si>
  <si>
    <t>BD-rate</t>
  </si>
  <si>
    <t>F</t>
  </si>
  <si>
    <t>X</t>
  </si>
  <si>
    <t>Test</t>
  </si>
  <si>
    <t>Bitrate [Mbps]</t>
  </si>
  <si>
    <t>%</t>
  </si>
  <si>
    <t>RGB-PSNR</t>
  </si>
  <si>
    <t>Test point</t>
  </si>
  <si>
    <t>Total</t>
  </si>
  <si>
    <t>Delta</t>
  </si>
  <si>
    <t>r01</t>
  </si>
  <si>
    <t>r02</t>
  </si>
  <si>
    <t>r03</t>
  </si>
  <si>
    <t>BD-PSNR</t>
  </si>
  <si>
    <t>r04</t>
  </si>
  <si>
    <t>G</t>
  </si>
  <si>
    <t>Y</t>
  </si>
  <si>
    <t>YUV-PSNR</t>
  </si>
  <si>
    <t>H</t>
  </si>
  <si>
    <t>Z</t>
  </si>
  <si>
    <t>YUV-SSIM</t>
  </si>
  <si>
    <t>I</t>
  </si>
  <si>
    <t>AA</t>
  </si>
  <si>
    <t>YUV-IVSSIM</t>
  </si>
  <si>
    <t>J</t>
  </si>
  <si>
    <t>AB</t>
  </si>
  <si>
    <t>End-to-end BD-rate</t>
  </si>
  <si>
    <t>Avg.</t>
  </si>
  <si>
    <t>Enc T [s]</t>
  </si>
  <si>
    <t>Dec T [s]</t>
  </si>
  <si>
    <t>Ren T [s]</t>
  </si>
  <si>
    <t xml:space="preserve"> = Calculated / unused</t>
  </si>
  <si>
    <t>kbps</t>
  </si>
  <si>
    <t>LPIPS</t>
  </si>
  <si>
    <t xml:space="preserve"> = Required</t>
  </si>
  <si>
    <t xml:space="preserve"> = Unused</t>
  </si>
  <si>
    <t>average</t>
  </si>
  <si>
    <t>position</t>
  </si>
  <si>
    <t>sh0</t>
  </si>
  <si>
    <t>sh1</t>
  </si>
  <si>
    <t>sh2</t>
  </si>
  <si>
    <t>sh3</t>
  </si>
  <si>
    <t>rotation</t>
  </si>
  <si>
    <t>scaling</t>
  </si>
  <si>
    <t>opacity</t>
  </si>
  <si>
    <t>metadata</t>
  </si>
  <si>
    <t>Deltas</t>
  </si>
  <si>
    <t>View</t>
  </si>
  <si>
    <t>v00</t>
  </si>
  <si>
    <t>v01</t>
  </si>
  <si>
    <t>v02</t>
  </si>
  <si>
    <t>v03</t>
  </si>
  <si>
    <t>v04</t>
  </si>
  <si>
    <t>v05</t>
  </si>
  <si>
    <t>v06</t>
  </si>
  <si>
    <t>v07</t>
  </si>
  <si>
    <t>v08</t>
  </si>
  <si>
    <t>v09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</si>
  <si>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</si>
  <si>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</si>
  <si>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</si>
  <si>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</si>
  <si>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</si>
  <si>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</si>
  <si>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</si>
  <si>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</si>
  <si>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</si>
  <si>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</si>
  <si>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</si>
  <si>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</si>
  <si>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</si>
  <si>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</si>
  <si>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</si>
  <si>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</si>
  <si>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</si>
  <si>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</si>
  <si>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</si>
  <si>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</si>
  <si>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</si>
  <si>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</si>
  <si>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</si>
  <si>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</si>
  <si>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</si>
  <si>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</si>
  <si>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</si>
  <si>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</si>
  <si>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</si>
  <si>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</si>
  <si>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</si>
  <si>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</si>
  <si>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</si>
  <si>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</si>
  <si>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</si>
  <si>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</si>
  <si>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</si>
  <si>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</si>
  <si>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</si>
  <si>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</si>
  <si>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</si>
  <si>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v51</t>
  </si>
  <si>
    <t>v52</t>
  </si>
  <si>
    <t>v53</t>
  </si>
  <si>
    <t>v54</t>
  </si>
  <si>
    <t>v55</t>
  </si>
  <si>
    <t>v56</t>
  </si>
  <si>
    <t>v57</t>
  </si>
  <si>
    <t>v58</t>
  </si>
  <si>
    <t>v59</t>
  </si>
  <si>
    <t>v60</t>
  </si>
  <si>
    <t>v61</t>
  </si>
  <si>
    <t>v62</t>
  </si>
  <si>
    <t>v63</t>
  </si>
  <si>
    <t>v64</t>
  </si>
  <si>
    <t>v65</t>
  </si>
  <si>
    <t>v66</t>
  </si>
  <si>
    <t>v67</t>
  </si>
  <si>
    <t>v68</t>
  </si>
  <si>
    <t>v69</t>
  </si>
  <si>
    <t>v70</t>
  </si>
  <si>
    <t>v71</t>
  </si>
  <si>
    <t>v72</t>
  </si>
  <si>
    <t>v73</t>
  </si>
  <si>
    <t>v74</t>
  </si>
  <si>
    <t>v75</t>
  </si>
  <si>
    <t>v76</t>
  </si>
  <si>
    <t>v77</t>
  </si>
  <si>
    <t>v78</t>
  </si>
  <si>
    <t>v79</t>
  </si>
  <si>
    <t>v80</t>
  </si>
  <si>
    <t>v81</t>
  </si>
  <si>
    <t>v82</t>
  </si>
  <si>
    <t>v83</t>
  </si>
  <si>
    <t>v84</t>
  </si>
  <si>
    <t>v85</t>
  </si>
  <si>
    <t>v86</t>
  </si>
  <si>
    <t>v87</t>
  </si>
  <si>
    <t>v88</t>
  </si>
  <si>
    <t>v89</t>
  </si>
  <si>
    <t>v90</t>
  </si>
  <si>
    <t>v91</t>
  </si>
  <si>
    <t>v92</t>
  </si>
  <si>
    <t>v93</t>
  </si>
  <si>
    <t>v94</t>
  </si>
  <si>
    <t>v95</t>
  </si>
  <si>
    <t>v96</t>
  </si>
  <si>
    <t>v97</t>
  </si>
  <si>
    <t>v98</t>
  </si>
  <si>
    <t>v99</t>
  </si>
  <si>
    <t>v100</t>
  </si>
  <si>
    <t>v101</t>
  </si>
  <si>
    <t>v102</t>
  </si>
  <si>
    <t>v103</t>
  </si>
  <si>
    <t>v104</t>
  </si>
  <si>
    <t>v105</t>
  </si>
  <si>
    <t>v106</t>
  </si>
  <si>
    <t>v107</t>
  </si>
  <si>
    <t>v108</t>
  </si>
  <si>
    <t>v109</t>
  </si>
  <si>
    <t>v110</t>
  </si>
  <si>
    <t>v111</t>
  </si>
  <si>
    <t>v112</t>
  </si>
  <si>
    <t>v113</t>
  </si>
  <si>
    <t>v114</t>
  </si>
  <si>
    <t>v115</t>
  </si>
  <si>
    <t>v116</t>
  </si>
  <si>
    <t>v117</t>
  </si>
  <si>
    <t>v118</t>
  </si>
  <si>
    <t>v119</t>
  </si>
  <si>
    <t>v120</t>
  </si>
  <si>
    <t>min</t>
  </si>
  <si>
    <t>max</t>
  </si>
  <si>
    <t>max - min</t>
  </si>
  <si>
    <t>12bit-quantize-raht-15-bit</t>
    <phoneticPr fontId="28" type="noConversion"/>
  </si>
  <si>
    <t>10bit-quantize-raht-15-bit</t>
    <phoneticPr fontId="2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</si>
</sst>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76" formatCode="0.0%;\-0.0%;&quot;---&quot;"/>
    <numFmt numFmtId="177" formatCode="0.0%"/>
    <numFmt numFmtId="178" formatCode="0.000"/>
    <numFmt numFmtId="179" formatCode="0.0"/>
    <numFmt numFmtId="180" formatCode="0.0000"/>
    <numFmt numFmtId="181" formatCode="#,##0.0"/>
    <numFmt numFmtId="182" formatCode="0.0E+00"/>
    <numFmt numFmtId="183" formatCode="_-* #,##0.00_-;\-* #,##0.00_-;_-* &quot;-&quot;??_-;_-@_-"/>
  </numFmts>
  <fonts count="29" x14ac:knownFonts="1">
    <font>
      <sz val="12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宋体"/>
      <family val="2"/>
      <scheme val="minor"/>
    </font>
    <font>
      <sz val="10"/>
      <color indexed="8"/>
      <name val="Arial"/>
      <family val="2"/>
    </font>
    <font>
      <sz val="10"/>
      <color indexed="8"/>
      <name val="宋体"/>
      <family val="2"/>
      <scheme val="minor"/>
    </font>
    <font>
      <b/>
      <sz val="10"/>
      <color theme="1"/>
      <name val="宋体"/>
      <family val="2"/>
      <scheme val="minor"/>
    </font>
    <font>
      <b/>
      <sz val="10"/>
      <color theme="0"/>
      <name val="宋体"/>
      <family val="2"/>
      <scheme val="minor"/>
    </font>
    <font>
      <b/>
      <sz val="10"/>
      <color theme="1"/>
      <name val="Calibri"/>
      <family val="2"/>
    </font>
    <font>
      <b/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1"/>
      <color indexed="8"/>
      <name val="宋体"/>
      <family val="2"/>
      <scheme val="minor"/>
    </font>
    <font>
      <sz val="12"/>
      <color indexed="8"/>
      <name val="Calibri"/>
      <family val="2"/>
    </font>
    <font>
      <sz val="12"/>
      <color theme="1"/>
      <name val="宋体"/>
      <family val="3"/>
      <charset val="129"/>
      <scheme val="minor"/>
    </font>
    <font>
      <b/>
      <sz val="9"/>
      <color theme="1"/>
      <name val="宋体"/>
      <family val="2"/>
      <scheme val="minor"/>
    </font>
    <font>
      <i/>
      <sz val="12"/>
      <color theme="1"/>
      <name val="宋体"/>
      <family val="2"/>
      <scheme val="minor"/>
    </font>
    <font>
      <sz val="12"/>
      <color indexed="8"/>
      <name val="宋体"/>
      <family val="2"/>
      <scheme val="minor"/>
    </font>
    <font>
      <b/>
      <sz val="12"/>
      <color indexed="8"/>
      <name val="宋体"/>
      <family val="2"/>
      <scheme val="minor"/>
    </font>
    <font>
      <sz val="12"/>
      <color theme="1"/>
      <name val="宋体"/>
      <family val="2"/>
      <scheme val="minor"/>
    </font>
    <font>
      <sz val="12"/>
      <color theme="0"/>
      <name val="宋体"/>
      <family val="2"/>
      <scheme val="minor"/>
    </font>
    <font>
      <sz val="10"/>
      <color theme="0" tint="-0.34998626667073579"/>
      <name val="宋体"/>
      <family val="2"/>
      <scheme val="minor"/>
    </font>
    <font>
      <sz val="10"/>
      <color theme="1"/>
      <name val="宋体"/>
      <family val="3"/>
      <charset val="129"/>
      <scheme val="minor"/>
    </font>
    <font>
      <sz val="10"/>
      <name val="宋体"/>
      <family val="2"/>
      <scheme val="minor"/>
    </font>
    <font>
      <sz val="8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6" fillId="0" borderId="0"/>
    <xf numFmtId="9" fontId="16" fillId="0" borderId="0"/>
    <xf numFmtId="43" fontId="16" fillId="0" borderId="0"/>
    <xf numFmtId="9" fontId="16" fillId="0" borderId="0"/>
    <xf numFmtId="0" fontId="17" fillId="0" borderId="0"/>
    <xf numFmtId="43" fontId="16" fillId="0" borderId="0"/>
    <xf numFmtId="9" fontId="16" fillId="0" borderId="0"/>
    <xf numFmtId="9" fontId="22" fillId="0" borderId="0"/>
    <xf numFmtId="9" fontId="22" fillId="0" borderId="0"/>
    <xf numFmtId="183" fontId="22" fillId="0" borderId="0"/>
  </cellStyleXfs>
  <cellXfs count="308">
    <xf numFmtId="0" fontId="0" fillId="0" borderId="0" xfId="0"/>
    <xf numFmtId="0" fontId="6" fillId="3" borderId="0" xfId="0" quotePrefix="1" applyFont="1" applyFill="1"/>
    <xf numFmtId="0" fontId="12" fillId="3" borderId="0" xfId="0" applyFont="1" applyFill="1"/>
    <xf numFmtId="0" fontId="19" fillId="0" borderId="0" xfId="0" applyFont="1"/>
    <xf numFmtId="0" fontId="0" fillId="0" borderId="5" xfId="0" applyBorder="1" applyAlignment="1">
      <alignment horizontal="center"/>
    </xf>
    <xf numFmtId="0" fontId="12" fillId="3" borderId="0" xfId="0" applyFont="1" applyFill="1" applyAlignment="1">
      <alignment horizontal="right"/>
    </xf>
    <xf numFmtId="0" fontId="0" fillId="0" borderId="6" xfId="0" applyBorder="1" applyAlignment="1">
      <alignment horizontal="center"/>
    </xf>
    <xf numFmtId="2" fontId="0" fillId="0" borderId="0" xfId="0" applyNumberFormat="1"/>
    <xf numFmtId="0" fontId="6" fillId="3" borderId="0" xfId="0" applyFont="1" applyFill="1" applyAlignment="1">
      <alignment horizontal="center"/>
    </xf>
    <xf numFmtId="10" fontId="8" fillId="3" borderId="0" xfId="0" applyNumberFormat="1" applyFont="1" applyFill="1" applyAlignment="1">
      <alignment horizontal="center"/>
    </xf>
    <xf numFmtId="9" fontId="0" fillId="0" borderId="0" xfId="8" applyFont="1"/>
    <xf numFmtId="0" fontId="0" fillId="0" borderId="0" xfId="0" quotePrefix="1"/>
    <xf numFmtId="2" fontId="6" fillId="3" borderId="0" xfId="0" applyNumberFormat="1" applyFont="1" applyFill="1"/>
    <xf numFmtId="1" fontId="6" fillId="3" borderId="0" xfId="0" applyNumberFormat="1" applyFont="1" applyFill="1"/>
    <xf numFmtId="0" fontId="18" fillId="3" borderId="0" xfId="0" applyFont="1" applyFill="1" applyAlignment="1">
      <alignment horizontal="center" vertical="center" wrapText="1"/>
    </xf>
    <xf numFmtId="0" fontId="13" fillId="3" borderId="0" xfId="0" applyFont="1" applyFill="1"/>
    <xf numFmtId="0" fontId="12" fillId="3" borderId="8" xfId="0" applyFont="1" applyFill="1" applyBorder="1" applyAlignment="1">
      <alignment vertical="center" wrapText="1"/>
    </xf>
    <xf numFmtId="0" fontId="18" fillId="3" borderId="8" xfId="0" applyFont="1" applyFill="1" applyBorder="1" applyAlignment="1">
      <alignment horizontal="center" vertical="center" wrapText="1"/>
    </xf>
    <xf numFmtId="2" fontId="6" fillId="3" borderId="0" xfId="0" applyNumberFormat="1" applyFont="1" applyFill="1" applyAlignment="1">
      <alignment horizontal="center"/>
    </xf>
    <xf numFmtId="0" fontId="25" fillId="3" borderId="0" xfId="0" quotePrefix="1" applyFont="1" applyFill="1"/>
    <xf numFmtId="0" fontId="25" fillId="3" borderId="0" xfId="0" applyFont="1" applyFill="1"/>
    <xf numFmtId="0" fontId="10" fillId="3" borderId="4" xfId="0" applyFont="1" applyFill="1" applyBorder="1" applyAlignment="1">
      <alignment horizontal="center" vertical="center"/>
    </xf>
    <xf numFmtId="2" fontId="6" fillId="3" borderId="8" xfId="0" applyNumberFormat="1" applyFont="1" applyFill="1" applyBorder="1" applyAlignment="1">
      <alignment horizontal="center" vertical="center"/>
    </xf>
    <xf numFmtId="1" fontId="6" fillId="3" borderId="9" xfId="0" applyNumberFormat="1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1" fontId="6" fillId="5" borderId="1" xfId="0" applyNumberFormat="1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1" fontId="6" fillId="5" borderId="0" xfId="0" applyNumberFormat="1" applyFont="1" applyFill="1" applyAlignment="1">
      <alignment horizontal="center" vertical="center"/>
    </xf>
    <xf numFmtId="0" fontId="6" fillId="5" borderId="12" xfId="0" applyFont="1" applyFill="1" applyBorder="1" applyAlignment="1">
      <alignment horizontal="center" vertical="center"/>
    </xf>
    <xf numFmtId="2" fontId="6" fillId="3" borderId="1" xfId="0" applyNumberFormat="1" applyFont="1" applyFill="1" applyBorder="1" applyAlignment="1">
      <alignment horizontal="center" vertical="center"/>
    </xf>
    <xf numFmtId="1" fontId="6" fillId="3" borderId="2" xfId="0" applyNumberFormat="1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2" fontId="6" fillId="3" borderId="13" xfId="0" applyNumberFormat="1" applyFont="1" applyFill="1" applyBorder="1" applyAlignment="1">
      <alignment horizontal="center" vertical="center"/>
    </xf>
    <xf numFmtId="1" fontId="6" fillId="3" borderId="14" xfId="0" applyNumberFormat="1" applyFont="1" applyFill="1" applyBorder="1" applyAlignment="1">
      <alignment horizontal="center" vertical="center"/>
    </xf>
    <xf numFmtId="1" fontId="6" fillId="5" borderId="13" xfId="0" applyNumberFormat="1" applyFont="1" applyFill="1" applyBorder="1" applyAlignment="1">
      <alignment horizontal="center" vertical="center"/>
    </xf>
    <xf numFmtId="10" fontId="8" fillId="3" borderId="0" xfId="0" applyNumberFormat="1" applyFont="1" applyFill="1" applyAlignment="1">
      <alignment horizontal="center" vertical="center"/>
    </xf>
    <xf numFmtId="2" fontId="6" fillId="3" borderId="0" xfId="0" applyNumberFormat="1" applyFont="1" applyFill="1" applyAlignment="1">
      <alignment vertical="center"/>
    </xf>
    <xf numFmtId="0" fontId="0" fillId="0" borderId="0" xfId="0" applyAlignment="1">
      <alignment vertical="center"/>
    </xf>
    <xf numFmtId="0" fontId="6" fillId="5" borderId="1" xfId="0" applyFont="1" applyFill="1" applyBorder="1" applyAlignment="1">
      <alignment horizontal="center" vertical="center"/>
    </xf>
    <xf numFmtId="2" fontId="8" fillId="3" borderId="0" xfId="0" applyNumberFormat="1" applyFont="1" applyFill="1" applyAlignment="1">
      <alignment horizontal="right" vertical="center"/>
    </xf>
    <xf numFmtId="0" fontId="6" fillId="5" borderId="13" xfId="0" applyFont="1" applyFill="1" applyBorder="1" applyAlignment="1">
      <alignment horizontal="center" vertical="center"/>
    </xf>
    <xf numFmtId="0" fontId="11" fillId="3" borderId="0" xfId="0" applyFont="1" applyFill="1" applyAlignment="1">
      <alignment vertical="center"/>
    </xf>
    <xf numFmtId="10" fontId="8" fillId="5" borderId="10" xfId="0" applyNumberFormat="1" applyFont="1" applyFill="1" applyBorder="1" applyAlignment="1">
      <alignment horizontal="center" vertical="center"/>
    </xf>
    <xf numFmtId="10" fontId="8" fillId="5" borderId="11" xfId="0" applyNumberFormat="1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vertical="center"/>
    </xf>
    <xf numFmtId="0" fontId="6" fillId="5" borderId="10" xfId="0" applyFont="1" applyFill="1" applyBorder="1" applyAlignment="1">
      <alignment vertical="center"/>
    </xf>
    <xf numFmtId="0" fontId="6" fillId="5" borderId="12" xfId="0" applyFont="1" applyFill="1" applyBorder="1" applyAlignment="1">
      <alignment vertical="center"/>
    </xf>
    <xf numFmtId="0" fontId="6" fillId="5" borderId="13" xfId="0" applyFont="1" applyFill="1" applyBorder="1" applyAlignment="1">
      <alignment vertical="center"/>
    </xf>
    <xf numFmtId="0" fontId="6" fillId="5" borderId="14" xfId="0" applyFont="1" applyFill="1" applyBorder="1" applyAlignment="1">
      <alignment vertical="center"/>
    </xf>
    <xf numFmtId="0" fontId="25" fillId="3" borderId="19" xfId="0" applyFont="1" applyFill="1" applyBorder="1"/>
    <xf numFmtId="0" fontId="25" fillId="2" borderId="19" xfId="0" applyFont="1" applyFill="1" applyBorder="1"/>
    <xf numFmtId="0" fontId="25" fillId="5" borderId="19" xfId="0" applyFont="1" applyFill="1" applyBorder="1"/>
    <xf numFmtId="0" fontId="0" fillId="3" borderId="0" xfId="0" quotePrefix="1" applyFill="1"/>
    <xf numFmtId="0" fontId="4" fillId="3" borderId="0" xfId="0" quotePrefix="1" applyFont="1" applyFill="1"/>
    <xf numFmtId="2" fontId="6" fillId="5" borderId="1" xfId="0" applyNumberFormat="1" applyFont="1" applyFill="1" applyBorder="1" applyAlignment="1">
      <alignment horizontal="center" vertical="center"/>
    </xf>
    <xf numFmtId="2" fontId="6" fillId="5" borderId="0" xfId="0" applyNumberFormat="1" applyFont="1" applyFill="1" applyAlignment="1">
      <alignment horizontal="center" vertical="center"/>
    </xf>
    <xf numFmtId="1" fontId="6" fillId="5" borderId="10" xfId="0" applyNumberFormat="1" applyFont="1" applyFill="1" applyBorder="1" applyAlignment="1">
      <alignment horizontal="center" vertical="center"/>
    </xf>
    <xf numFmtId="2" fontId="6" fillId="5" borderId="13" xfId="0" applyNumberFormat="1" applyFont="1" applyFill="1" applyBorder="1" applyAlignment="1">
      <alignment horizontal="center" vertical="center"/>
    </xf>
    <xf numFmtId="1" fontId="6" fillId="5" borderId="14" xfId="0" applyNumberFormat="1" applyFont="1" applyFill="1" applyBorder="1" applyAlignment="1">
      <alignment horizontal="center" vertical="center"/>
    </xf>
    <xf numFmtId="2" fontId="6" fillId="2" borderId="1" xfId="0" applyNumberFormat="1" applyFont="1" applyFill="1" applyBorder="1" applyAlignment="1">
      <alignment horizontal="center" vertical="center"/>
    </xf>
    <xf numFmtId="2" fontId="24" fillId="5" borderId="1" xfId="0" applyNumberFormat="1" applyFont="1" applyFill="1" applyBorder="1" applyAlignment="1">
      <alignment horizontal="center" vertical="center"/>
    </xf>
    <xf numFmtId="2" fontId="6" fillId="2" borderId="0" xfId="0" applyNumberFormat="1" applyFont="1" applyFill="1" applyAlignment="1">
      <alignment horizontal="center" vertical="center"/>
    </xf>
    <xf numFmtId="2" fontId="24" fillId="5" borderId="13" xfId="0" applyNumberFormat="1" applyFont="1" applyFill="1" applyBorder="1" applyAlignment="1">
      <alignment horizontal="center" vertical="center"/>
    </xf>
    <xf numFmtId="2" fontId="20" fillId="0" borderId="0" xfId="0" applyNumberFormat="1" applyFont="1"/>
    <xf numFmtId="2" fontId="23" fillId="0" borderId="0" xfId="0" applyNumberFormat="1" applyFont="1" applyAlignment="1">
      <alignment vertical="center"/>
    </xf>
    <xf numFmtId="2" fontId="23" fillId="0" borderId="0" xfId="0" applyNumberFormat="1" applyFont="1"/>
    <xf numFmtId="0" fontId="14" fillId="0" borderId="0" xfId="0" applyFont="1"/>
    <xf numFmtId="0" fontId="17" fillId="0" borderId="10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9" fillId="0" borderId="5" xfId="0" applyFon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20" fillId="0" borderId="10" xfId="0" applyNumberFormat="1" applyFont="1" applyBorder="1" applyAlignment="1">
      <alignment horizontal="center"/>
    </xf>
    <xf numFmtId="2" fontId="20" fillId="0" borderId="14" xfId="0" applyNumberFormat="1" applyFont="1" applyBorder="1" applyAlignment="1">
      <alignment horizontal="center"/>
    </xf>
    <xf numFmtId="2" fontId="23" fillId="0" borderId="3" xfId="0" applyNumberFormat="1" applyFont="1" applyBorder="1" applyAlignment="1">
      <alignment horizontal="center" vertical="center"/>
    </xf>
    <xf numFmtId="2" fontId="0" fillId="0" borderId="7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20" fillId="0" borderId="2" xfId="0" applyNumberFormat="1" applyFont="1" applyBorder="1" applyAlignment="1">
      <alignment horizontal="center"/>
    </xf>
    <xf numFmtId="2" fontId="23" fillId="0" borderId="6" xfId="0" applyNumberFormat="1" applyFont="1" applyBorder="1" applyAlignment="1">
      <alignment horizontal="center" vertical="center"/>
    </xf>
    <xf numFmtId="2" fontId="23" fillId="0" borderId="12" xfId="0" applyNumberFormat="1" applyFont="1" applyBorder="1" applyAlignment="1">
      <alignment horizontal="center"/>
    </xf>
    <xf numFmtId="2" fontId="23" fillId="0" borderId="13" xfId="0" applyNumberFormat="1" applyFont="1" applyBorder="1" applyAlignment="1">
      <alignment horizontal="center"/>
    </xf>
    <xf numFmtId="2" fontId="4" fillId="2" borderId="0" xfId="0" applyNumberFormat="1" applyFont="1" applyFill="1" applyAlignment="1">
      <alignment horizontal="center"/>
    </xf>
    <xf numFmtId="2" fontId="8" fillId="3" borderId="11" xfId="0" applyNumberFormat="1" applyFont="1" applyFill="1" applyBorder="1" applyAlignment="1">
      <alignment horizontal="center" vertical="center"/>
    </xf>
    <xf numFmtId="2" fontId="8" fillId="3" borderId="10" xfId="0" applyNumberFormat="1" applyFont="1" applyFill="1" applyBorder="1" applyAlignment="1">
      <alignment horizontal="center" vertical="center"/>
    </xf>
    <xf numFmtId="0" fontId="17" fillId="0" borderId="7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2" fontId="6" fillId="3" borderId="0" xfId="0" applyNumberFormat="1" applyFont="1" applyFill="1" applyAlignment="1">
      <alignment horizontal="center" vertical="center"/>
    </xf>
    <xf numFmtId="1" fontId="6" fillId="3" borderId="0" xfId="0" applyNumberFormat="1" applyFont="1" applyFill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2" fontId="8" fillId="3" borderId="1" xfId="0" applyNumberFormat="1" applyFont="1" applyFill="1" applyBorder="1" applyAlignment="1">
      <alignment horizontal="center" vertical="center"/>
    </xf>
    <xf numFmtId="2" fontId="6" fillId="2" borderId="1" xfId="5" applyNumberFormat="1" applyFont="1" applyFill="1" applyBorder="1" applyAlignment="1">
      <alignment horizontal="center" vertical="center"/>
    </xf>
    <xf numFmtId="2" fontId="6" fillId="3" borderId="2" xfId="0" applyNumberFormat="1" applyFont="1" applyFill="1" applyBorder="1" applyAlignment="1">
      <alignment horizontal="center" vertical="center"/>
    </xf>
    <xf numFmtId="2" fontId="6" fillId="3" borderId="7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6" fillId="3" borderId="1" xfId="0" applyFont="1" applyFill="1" applyBorder="1" applyAlignment="1">
      <alignment horizontal="center"/>
    </xf>
    <xf numFmtId="2" fontId="6" fillId="3" borderId="1" xfId="0" applyNumberFormat="1" applyFont="1" applyFill="1" applyBorder="1"/>
    <xf numFmtId="1" fontId="6" fillId="3" borderId="1" xfId="0" applyNumberFormat="1" applyFont="1" applyFill="1" applyBorder="1"/>
    <xf numFmtId="1" fontId="6" fillId="3" borderId="2" xfId="0" applyNumberFormat="1" applyFont="1" applyFill="1" applyBorder="1"/>
    <xf numFmtId="1" fontId="6" fillId="3" borderId="10" xfId="0" applyNumberFormat="1" applyFont="1" applyFill="1" applyBorder="1"/>
    <xf numFmtId="0" fontId="6" fillId="5" borderId="1" xfId="0" applyFont="1" applyFill="1" applyBorder="1" applyAlignment="1">
      <alignment horizontal="center"/>
    </xf>
    <xf numFmtId="0" fontId="6" fillId="5" borderId="0" xfId="0" applyFont="1" applyFill="1" applyAlignment="1">
      <alignment horizontal="center"/>
    </xf>
    <xf numFmtId="0" fontId="6" fillId="5" borderId="13" xfId="0" applyFont="1" applyFill="1" applyBorder="1" applyAlignment="1">
      <alignment horizontal="center"/>
    </xf>
    <xf numFmtId="2" fontId="6" fillId="5" borderId="1" xfId="0" applyNumberFormat="1" applyFont="1" applyFill="1" applyBorder="1"/>
    <xf numFmtId="1" fontId="6" fillId="5" borderId="1" xfId="0" applyNumberFormat="1" applyFont="1" applyFill="1" applyBorder="1"/>
    <xf numFmtId="1" fontId="6" fillId="5" borderId="2" xfId="0" applyNumberFormat="1" applyFont="1" applyFill="1" applyBorder="1"/>
    <xf numFmtId="2" fontId="6" fillId="5" borderId="0" xfId="0" applyNumberFormat="1" applyFont="1" applyFill="1"/>
    <xf numFmtId="1" fontId="6" fillId="5" borderId="0" xfId="0" applyNumberFormat="1" applyFont="1" applyFill="1"/>
    <xf numFmtId="1" fontId="6" fillId="5" borderId="10" xfId="0" applyNumberFormat="1" applyFont="1" applyFill="1" applyBorder="1"/>
    <xf numFmtId="2" fontId="6" fillId="5" borderId="13" xfId="0" applyNumberFormat="1" applyFont="1" applyFill="1" applyBorder="1"/>
    <xf numFmtId="1" fontId="6" fillId="5" borderId="13" xfId="0" applyNumberFormat="1" applyFont="1" applyFill="1" applyBorder="1"/>
    <xf numFmtId="1" fontId="6" fillId="5" borderId="14" xfId="0" applyNumberFormat="1" applyFont="1" applyFill="1" applyBorder="1"/>
    <xf numFmtId="0" fontId="27" fillId="3" borderId="0" xfId="0" applyFont="1" applyFill="1" applyAlignment="1">
      <alignment horizontal="center" vertical="center"/>
    </xf>
    <xf numFmtId="2" fontId="8" fillId="3" borderId="7" xfId="0" applyNumberFormat="1" applyFont="1" applyFill="1" applyBorder="1" applyAlignment="1">
      <alignment horizontal="center" vertical="center"/>
    </xf>
    <xf numFmtId="2" fontId="8" fillId="3" borderId="2" xfId="0" applyNumberFormat="1" applyFont="1" applyFill="1" applyBorder="1" applyAlignment="1">
      <alignment horizontal="center" vertical="center"/>
    </xf>
    <xf numFmtId="2" fontId="8" fillId="3" borderId="0" xfId="0" applyNumberFormat="1" applyFont="1" applyFill="1" applyAlignment="1">
      <alignment horizontal="center" vertical="center"/>
    </xf>
    <xf numFmtId="2" fontId="8" fillId="3" borderId="12" xfId="0" applyNumberFormat="1" applyFont="1" applyFill="1" applyBorder="1" applyAlignment="1">
      <alignment horizontal="center" vertical="center"/>
    </xf>
    <xf numFmtId="2" fontId="8" fillId="3" borderId="13" xfId="0" applyNumberFormat="1" applyFont="1" applyFill="1" applyBorder="1" applyAlignment="1">
      <alignment horizontal="center" vertical="center"/>
    </xf>
    <xf numFmtId="2" fontId="8" fillId="3" borderId="14" xfId="0" applyNumberFormat="1" applyFont="1" applyFill="1" applyBorder="1" applyAlignment="1">
      <alignment horizontal="center" vertical="center"/>
    </xf>
    <xf numFmtId="3" fontId="6" fillId="3" borderId="1" xfId="0" applyNumberFormat="1" applyFont="1" applyFill="1" applyBorder="1" applyAlignment="1">
      <alignment horizontal="right" vertical="center" wrapText="1"/>
    </xf>
    <xf numFmtId="3" fontId="6" fillId="3" borderId="1" xfId="0" applyNumberFormat="1" applyFont="1" applyFill="1" applyBorder="1" applyAlignment="1">
      <alignment horizontal="right" vertical="center"/>
    </xf>
    <xf numFmtId="3" fontId="6" fillId="3" borderId="0" xfId="0" applyNumberFormat="1" applyFont="1" applyFill="1" applyAlignment="1">
      <alignment horizontal="right" vertical="center"/>
    </xf>
    <xf numFmtId="3" fontId="6" fillId="2" borderId="1" xfId="5" applyNumberFormat="1" applyFont="1" applyFill="1" applyBorder="1" applyAlignment="1">
      <alignment horizontal="right" vertical="center"/>
    </xf>
    <xf numFmtId="3" fontId="6" fillId="2" borderId="1" xfId="0" applyNumberFormat="1" applyFont="1" applyFill="1" applyBorder="1" applyAlignment="1">
      <alignment horizontal="center" vertical="center"/>
    </xf>
    <xf numFmtId="3" fontId="6" fillId="3" borderId="0" xfId="0" applyNumberFormat="1" applyFont="1" applyFill="1" applyAlignment="1">
      <alignment horizontal="center" vertical="center"/>
    </xf>
    <xf numFmtId="3" fontId="6" fillId="2" borderId="2" xfId="0" applyNumberFormat="1" applyFont="1" applyFill="1" applyBorder="1" applyAlignment="1">
      <alignment horizontal="center" vertical="center"/>
    </xf>
    <xf numFmtId="3" fontId="6" fillId="2" borderId="10" xfId="0" applyNumberFormat="1" applyFont="1" applyFill="1" applyBorder="1" applyAlignment="1">
      <alignment horizontal="center" vertical="center"/>
    </xf>
    <xf numFmtId="3" fontId="6" fillId="3" borderId="10" xfId="0" applyNumberFormat="1" applyFont="1" applyFill="1" applyBorder="1" applyAlignment="1">
      <alignment horizontal="center" vertical="center"/>
    </xf>
    <xf numFmtId="3" fontId="6" fillId="3" borderId="9" xfId="0" applyNumberFormat="1" applyFont="1" applyFill="1" applyBorder="1" applyAlignment="1">
      <alignment horizontal="center" vertical="center"/>
    </xf>
    <xf numFmtId="2" fontId="6" fillId="3" borderId="1" xfId="0" applyNumberFormat="1" applyFont="1" applyFill="1" applyBorder="1" applyAlignment="1">
      <alignment horizontal="center"/>
    </xf>
    <xf numFmtId="0" fontId="6" fillId="5" borderId="8" xfId="0" applyFont="1" applyFill="1" applyBorder="1" applyAlignment="1">
      <alignment horizontal="center" vertical="center"/>
    </xf>
    <xf numFmtId="2" fontId="6" fillId="5" borderId="8" xfId="0" applyNumberFormat="1" applyFont="1" applyFill="1" applyBorder="1" applyAlignment="1">
      <alignment horizontal="center" vertical="center"/>
    </xf>
    <xf numFmtId="1" fontId="6" fillId="5" borderId="8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0" fillId="0" borderId="11" xfId="0" applyBorder="1" applyAlignment="1">
      <alignment vertical="center"/>
    </xf>
    <xf numFmtId="0" fontId="10" fillId="4" borderId="7" xfId="0" applyFont="1" applyFill="1" applyBorder="1" applyAlignment="1">
      <alignment vertical="center"/>
    </xf>
    <xf numFmtId="2" fontId="6" fillId="5" borderId="2" xfId="0" applyNumberFormat="1" applyFont="1" applyFill="1" applyBorder="1" applyAlignment="1">
      <alignment horizontal="center" vertical="center"/>
    </xf>
    <xf numFmtId="3" fontId="6" fillId="2" borderId="0" xfId="5" applyNumberFormat="1" applyFont="1" applyFill="1" applyAlignment="1">
      <alignment horizontal="right" vertical="center"/>
    </xf>
    <xf numFmtId="3" fontId="6" fillId="2" borderId="0" xfId="0" applyNumberFormat="1" applyFont="1" applyFill="1" applyAlignment="1">
      <alignment horizontal="center" vertical="center"/>
    </xf>
    <xf numFmtId="2" fontId="6" fillId="5" borderId="10" xfId="0" applyNumberFormat="1" applyFont="1" applyFill="1" applyBorder="1" applyAlignment="1">
      <alignment horizontal="center" vertical="center"/>
    </xf>
    <xf numFmtId="2" fontId="6" fillId="5" borderId="14" xfId="0" applyNumberFormat="1" applyFont="1" applyFill="1" applyBorder="1" applyAlignment="1">
      <alignment horizontal="center" vertical="center"/>
    </xf>
    <xf numFmtId="14" fontId="3" fillId="3" borderId="0" xfId="0" quotePrefix="1" applyNumberFormat="1" applyFont="1" applyFill="1" applyAlignment="1">
      <alignment horizontal="left"/>
    </xf>
    <xf numFmtId="0" fontId="7" fillId="3" borderId="12" xfId="0" applyFont="1" applyFill="1" applyBorder="1" applyAlignment="1">
      <alignment horizontal="center" vertical="center"/>
    </xf>
    <xf numFmtId="0" fontId="26" fillId="3" borderId="4" xfId="0" applyFont="1" applyFill="1" applyBorder="1" applyAlignment="1">
      <alignment horizontal="center" vertical="center"/>
    </xf>
    <xf numFmtId="0" fontId="6" fillId="5" borderId="0" xfId="0" applyFont="1" applyFill="1" applyAlignment="1">
      <alignment vertical="center"/>
    </xf>
    <xf numFmtId="3" fontId="6" fillId="3" borderId="1" xfId="0" applyNumberFormat="1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3" fontId="6" fillId="3" borderId="8" xfId="0" applyNumberFormat="1" applyFont="1" applyFill="1" applyBorder="1" applyAlignment="1">
      <alignment horizontal="center" vertical="center"/>
    </xf>
    <xf numFmtId="0" fontId="6" fillId="3" borderId="7" xfId="0" applyFont="1" applyFill="1" applyBorder="1"/>
    <xf numFmtId="3" fontId="6" fillId="3" borderId="0" xfId="0" applyNumberFormat="1" applyFont="1" applyFill="1" applyAlignment="1">
      <alignment horizontal="right" vertical="center" wrapText="1"/>
    </xf>
    <xf numFmtId="2" fontId="6" fillId="3" borderId="0" xfId="5" applyNumberFormat="1" applyFont="1" applyFill="1" applyAlignment="1">
      <alignment horizontal="center" vertical="center"/>
    </xf>
    <xf numFmtId="0" fontId="6" fillId="3" borderId="11" xfId="0" applyFont="1" applyFill="1" applyBorder="1" applyAlignment="1">
      <alignment vertical="center"/>
    </xf>
    <xf numFmtId="10" fontId="8" fillId="5" borderId="0" xfId="0" applyNumberFormat="1" applyFont="1" applyFill="1" applyAlignment="1">
      <alignment horizontal="center" vertical="center"/>
    </xf>
    <xf numFmtId="0" fontId="6" fillId="3" borderId="12" xfId="0" applyFont="1" applyFill="1" applyBorder="1" applyAlignment="1">
      <alignment vertical="center"/>
    </xf>
    <xf numFmtId="0" fontId="10" fillId="4" borderId="4" xfId="0" applyFont="1" applyFill="1" applyBorder="1" applyAlignment="1">
      <alignment vertical="center"/>
    </xf>
    <xf numFmtId="0" fontId="6" fillId="3" borderId="1" xfId="0" applyFont="1" applyFill="1" applyBorder="1"/>
    <xf numFmtId="0" fontId="6" fillId="3" borderId="2" xfId="0" applyFont="1" applyFill="1" applyBorder="1"/>
    <xf numFmtId="2" fontId="6" fillId="3" borderId="10" xfId="0" applyNumberFormat="1" applyFont="1" applyFill="1" applyBorder="1" applyAlignment="1">
      <alignment horizontal="center" vertical="center"/>
    </xf>
    <xf numFmtId="0" fontId="3" fillId="3" borderId="0" xfId="0" applyFont="1" applyFill="1"/>
    <xf numFmtId="3" fontId="6" fillId="2" borderId="1" xfId="0" applyNumberFormat="1" applyFont="1" applyFill="1" applyBorder="1" applyAlignment="1">
      <alignment horizontal="right" vertical="center"/>
    </xf>
    <xf numFmtId="3" fontId="6" fillId="2" borderId="0" xfId="0" applyNumberFormat="1" applyFont="1" applyFill="1" applyAlignment="1">
      <alignment horizontal="right" vertical="center"/>
    </xf>
    <xf numFmtId="3" fontId="6" fillId="5" borderId="0" xfId="0" applyNumberFormat="1" applyFont="1" applyFill="1" applyAlignment="1">
      <alignment horizontal="center" vertical="center"/>
    </xf>
    <xf numFmtId="3" fontId="6" fillId="5" borderId="13" xfId="0" applyNumberFormat="1" applyFont="1" applyFill="1" applyBorder="1" applyAlignment="1">
      <alignment horizontal="center" vertical="center"/>
    </xf>
    <xf numFmtId="0" fontId="3" fillId="3" borderId="0" xfId="0" quotePrefix="1" applyFont="1" applyFill="1"/>
    <xf numFmtId="0" fontId="4" fillId="3" borderId="0" xfId="0" applyFont="1" applyFill="1"/>
    <xf numFmtId="0" fontId="3" fillId="3" borderId="16" xfId="0" applyFont="1" applyFill="1" applyBorder="1" applyAlignment="1">
      <alignment horizontal="left" vertical="center"/>
    </xf>
    <xf numFmtId="0" fontId="4" fillId="0" borderId="0" xfId="0" quotePrefix="1" applyFont="1"/>
    <xf numFmtId="0" fontId="4" fillId="0" borderId="0" xfId="0" quotePrefix="1" applyFont="1" applyAlignment="1">
      <alignment horizontal="center"/>
    </xf>
    <xf numFmtId="0" fontId="4" fillId="0" borderId="11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0" xfId="0" applyFont="1"/>
    <xf numFmtId="3" fontId="6" fillId="5" borderId="13" xfId="0" applyNumberFormat="1" applyFont="1" applyFill="1" applyBorder="1" applyAlignment="1">
      <alignment horizontal="right" vertical="center" wrapText="1"/>
    </xf>
    <xf numFmtId="3" fontId="6" fillId="5" borderId="14" xfId="0" applyNumberFormat="1" applyFont="1" applyFill="1" applyBorder="1" applyAlignment="1">
      <alignment horizontal="center" vertical="center"/>
    </xf>
    <xf numFmtId="3" fontId="6" fillId="5" borderId="0" xfId="0" applyNumberFormat="1" applyFont="1" applyFill="1" applyAlignment="1">
      <alignment horizontal="right" vertical="center"/>
    </xf>
    <xf numFmtId="3" fontId="6" fillId="5" borderId="13" xfId="0" applyNumberFormat="1" applyFont="1" applyFill="1" applyBorder="1" applyAlignment="1">
      <alignment horizontal="right" vertical="center"/>
    </xf>
    <xf numFmtId="3" fontId="6" fillId="5" borderId="13" xfId="5" applyNumberFormat="1" applyFont="1" applyFill="1" applyBorder="1" applyAlignment="1">
      <alignment horizontal="right" vertical="center"/>
    </xf>
    <xf numFmtId="3" fontId="6" fillId="5" borderId="10" xfId="0" applyNumberFormat="1" applyFont="1" applyFill="1" applyBorder="1" applyAlignment="1">
      <alignment horizontal="center" vertical="center"/>
    </xf>
    <xf numFmtId="2" fontId="6" fillId="5" borderId="13" xfId="0" applyNumberFormat="1" applyFont="1" applyFill="1" applyBorder="1" applyAlignment="1">
      <alignment horizontal="center"/>
    </xf>
    <xf numFmtId="0" fontId="6" fillId="5" borderId="0" xfId="0" applyFont="1" applyFill="1" applyAlignment="1">
      <alignment horizontal="center" vertical="center"/>
    </xf>
    <xf numFmtId="2" fontId="6" fillId="2" borderId="0" xfId="5" applyNumberFormat="1" applyFont="1" applyFill="1" applyAlignment="1">
      <alignment horizontal="center" vertical="center"/>
    </xf>
    <xf numFmtId="2" fontId="24" fillId="5" borderId="0" xfId="0" applyNumberFormat="1" applyFont="1" applyFill="1" applyAlignment="1">
      <alignment horizontal="center" vertical="center"/>
    </xf>
    <xf numFmtId="2" fontId="6" fillId="5" borderId="0" xfId="5" applyNumberFormat="1" applyFont="1" applyFill="1" applyAlignment="1">
      <alignment horizontal="center" vertical="center"/>
    </xf>
    <xf numFmtId="2" fontId="6" fillId="5" borderId="13" xfId="5" applyNumberFormat="1" applyFont="1" applyFill="1" applyBorder="1" applyAlignment="1">
      <alignment horizontal="center" vertical="center"/>
    </xf>
    <xf numFmtId="0" fontId="2" fillId="3" borderId="17" xfId="0" applyFont="1" applyFill="1" applyBorder="1" applyAlignment="1">
      <alignment horizontal="center" vertical="center"/>
    </xf>
    <xf numFmtId="0" fontId="2" fillId="3" borderId="18" xfId="0" applyFont="1" applyFill="1" applyBorder="1" applyAlignment="1">
      <alignment horizontal="center" vertical="center"/>
    </xf>
    <xf numFmtId="0" fontId="18" fillId="3" borderId="21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2" fontId="23" fillId="0" borderId="0" xfId="0" applyNumberFormat="1" applyFont="1" applyAlignment="1">
      <alignment horizontal="center" vertical="center"/>
    </xf>
    <xf numFmtId="2" fontId="23" fillId="0" borderId="0" xfId="0" applyNumberFormat="1" applyFont="1" applyAlignment="1">
      <alignment horizontal="center"/>
    </xf>
    <xf numFmtId="2" fontId="20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0" fontId="6" fillId="3" borderId="0" xfId="0" applyFont="1" applyFill="1" applyAlignment="1">
      <alignment vertical="center"/>
    </xf>
    <xf numFmtId="0" fontId="0" fillId="3" borderId="0" xfId="0" applyFill="1"/>
    <xf numFmtId="0" fontId="6" fillId="3" borderId="11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1" fontId="6" fillId="3" borderId="1" xfId="0" applyNumberFormat="1" applyFont="1" applyFill="1" applyBorder="1" applyAlignment="1">
      <alignment horizontal="center" vertical="center"/>
    </xf>
    <xf numFmtId="1" fontId="6" fillId="3" borderId="13" xfId="0" applyNumberFormat="1" applyFont="1" applyFill="1" applyBorder="1" applyAlignment="1">
      <alignment horizontal="center" vertical="center"/>
    </xf>
    <xf numFmtId="0" fontId="12" fillId="3" borderId="4" xfId="0" applyFont="1" applyFill="1" applyBorder="1" applyAlignment="1">
      <alignment horizontal="center" vertical="center"/>
    </xf>
    <xf numFmtId="0" fontId="5" fillId="3" borderId="0" xfId="0" applyFont="1" applyFill="1"/>
    <xf numFmtId="0" fontId="0" fillId="0" borderId="0" xfId="0"/>
    <xf numFmtId="0" fontId="0" fillId="0" borderId="0" xfId="0" applyAlignment="1">
      <alignment horizontal="center"/>
    </xf>
    <xf numFmtId="0" fontId="14" fillId="0" borderId="0" xfId="0" applyFont="1" applyAlignment="1">
      <alignment horizontal="center"/>
    </xf>
    <xf numFmtId="0" fontId="0" fillId="0" borderId="3" xfId="0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6" fillId="3" borderId="0" xfId="0" applyFont="1" applyFill="1"/>
    <xf numFmtId="0" fontId="9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10" fontId="6" fillId="5" borderId="13" xfId="0" applyNumberFormat="1" applyFont="1" applyFill="1" applyBorder="1" applyAlignment="1">
      <alignment horizontal="right" vertical="center"/>
    </xf>
    <xf numFmtId="176" fontId="15" fillId="3" borderId="15" xfId="0" applyNumberFormat="1" applyFont="1" applyFill="1" applyBorder="1" applyAlignment="1">
      <alignment horizontal="center" vertical="center"/>
    </xf>
    <xf numFmtId="176" fontId="15" fillId="3" borderId="22" xfId="0" applyNumberFormat="1" applyFont="1" applyFill="1" applyBorder="1" applyAlignment="1">
      <alignment horizontal="center" vertical="center"/>
    </xf>
    <xf numFmtId="176" fontId="15" fillId="3" borderId="0" xfId="0" applyNumberFormat="1" applyFont="1" applyFill="1" applyAlignment="1">
      <alignment horizontal="center" vertical="center"/>
    </xf>
    <xf numFmtId="176" fontId="15" fillId="3" borderId="20" xfId="0" applyNumberFormat="1" applyFont="1" applyFill="1" applyBorder="1" applyAlignment="1">
      <alignment horizontal="center" vertical="center"/>
    </xf>
    <xf numFmtId="176" fontId="21" fillId="3" borderId="8" xfId="0" applyNumberFormat="1" applyFont="1" applyFill="1" applyBorder="1" applyAlignment="1">
      <alignment horizontal="center" vertical="center"/>
    </xf>
    <xf numFmtId="177" fontId="15" fillId="3" borderId="0" xfId="0" applyNumberFormat="1" applyFont="1" applyFill="1" applyAlignment="1">
      <alignment horizontal="center"/>
    </xf>
    <xf numFmtId="178" fontId="0" fillId="0" borderId="0" xfId="0" applyNumberFormat="1"/>
    <xf numFmtId="178" fontId="0" fillId="0" borderId="10" xfId="0" applyNumberFormat="1" applyBorder="1" applyAlignment="1">
      <alignment horizontal="center" vertical="center"/>
    </xf>
    <xf numFmtId="177" fontId="20" fillId="0" borderId="5" xfId="0" applyNumberFormat="1" applyFont="1" applyBorder="1" applyAlignment="1">
      <alignment horizontal="center" vertical="center"/>
    </xf>
    <xf numFmtId="177" fontId="20" fillId="0" borderId="0" xfId="0" applyNumberFormat="1" applyFont="1" applyAlignment="1">
      <alignment vertical="center"/>
    </xf>
    <xf numFmtId="177" fontId="20" fillId="0" borderId="0" xfId="0" applyNumberFormat="1" applyFont="1" applyAlignment="1">
      <alignment horizontal="center" vertical="center"/>
    </xf>
    <xf numFmtId="177" fontId="0" fillId="0" borderId="5" xfId="0" applyNumberFormat="1" applyBorder="1" applyAlignment="1">
      <alignment horizontal="center"/>
    </xf>
    <xf numFmtId="178" fontId="0" fillId="0" borderId="14" xfId="0" applyNumberFormat="1" applyBorder="1" applyAlignment="1">
      <alignment horizontal="center" vertical="center"/>
    </xf>
    <xf numFmtId="177" fontId="20" fillId="0" borderId="6" xfId="0" applyNumberFormat="1" applyFont="1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9" fontId="6" fillId="3" borderId="0" xfId="0" applyNumberFormat="1" applyFont="1" applyFill="1"/>
    <xf numFmtId="180" fontId="6" fillId="3" borderId="0" xfId="0" applyNumberFormat="1" applyFont="1" applyFill="1"/>
    <xf numFmtId="180" fontId="6" fillId="3" borderId="0" xfId="0" applyNumberFormat="1" applyFont="1" applyFill="1" applyAlignment="1">
      <alignment vertical="center"/>
    </xf>
    <xf numFmtId="179" fontId="6" fillId="3" borderId="1" xfId="0" applyNumberFormat="1" applyFont="1" applyFill="1" applyBorder="1" applyAlignment="1">
      <alignment horizontal="center" vertical="center"/>
    </xf>
    <xf numFmtId="180" fontId="6" fillId="3" borderId="1" xfId="0" applyNumberFormat="1" applyFont="1" applyFill="1" applyBorder="1" applyAlignment="1">
      <alignment horizontal="center" vertical="center"/>
    </xf>
    <xf numFmtId="179" fontId="6" fillId="3" borderId="13" xfId="0" applyNumberFormat="1" applyFont="1" applyFill="1" applyBorder="1" applyAlignment="1">
      <alignment horizontal="center" vertical="center"/>
    </xf>
    <xf numFmtId="180" fontId="6" fillId="3" borderId="13" xfId="0" applyNumberFormat="1" applyFont="1" applyFill="1" applyBorder="1" applyAlignment="1">
      <alignment horizontal="center" vertical="center"/>
    </xf>
    <xf numFmtId="180" fontId="6" fillId="5" borderId="0" xfId="0" applyNumberFormat="1" applyFont="1" applyFill="1" applyAlignment="1">
      <alignment horizontal="center" vertical="center"/>
    </xf>
    <xf numFmtId="177" fontId="8" fillId="3" borderId="7" xfId="0" applyNumberFormat="1" applyFont="1" applyFill="1" applyBorder="1" applyAlignment="1">
      <alignment horizontal="center" vertical="center"/>
    </xf>
    <xf numFmtId="177" fontId="8" fillId="3" borderId="1" xfId="0" applyNumberFormat="1" applyFont="1" applyFill="1" applyBorder="1" applyAlignment="1">
      <alignment horizontal="center" vertical="center"/>
    </xf>
    <xf numFmtId="177" fontId="8" fillId="3" borderId="2" xfId="0" applyNumberFormat="1" applyFont="1" applyFill="1" applyBorder="1" applyAlignment="1">
      <alignment horizontal="center" vertical="center"/>
    </xf>
    <xf numFmtId="177" fontId="8" fillId="3" borderId="0" xfId="0" applyNumberFormat="1" applyFont="1" applyFill="1" applyAlignment="1">
      <alignment horizontal="center" vertical="center"/>
    </xf>
    <xf numFmtId="177" fontId="8" fillId="3" borderId="0" xfId="0" applyNumberFormat="1" applyFont="1" applyFill="1" applyAlignment="1">
      <alignment horizontal="center"/>
    </xf>
    <xf numFmtId="177" fontId="8" fillId="5" borderId="11" xfId="0" applyNumberFormat="1" applyFont="1" applyFill="1" applyBorder="1" applyAlignment="1">
      <alignment horizontal="center" vertical="center"/>
    </xf>
    <xf numFmtId="177" fontId="8" fillId="5" borderId="0" xfId="0" applyNumberFormat="1" applyFont="1" applyFill="1" applyAlignment="1">
      <alignment horizontal="center" vertical="center"/>
    </xf>
    <xf numFmtId="179" fontId="6" fillId="5" borderId="8" xfId="0" applyNumberFormat="1" applyFont="1" applyFill="1" applyBorder="1" applyAlignment="1">
      <alignment horizontal="center" vertical="center"/>
    </xf>
    <xf numFmtId="180" fontId="6" fillId="5" borderId="8" xfId="0" applyNumberFormat="1" applyFont="1" applyFill="1" applyBorder="1" applyAlignment="1">
      <alignment horizontal="center" vertical="center"/>
    </xf>
    <xf numFmtId="179" fontId="6" fillId="3" borderId="0" xfId="0" applyNumberFormat="1" applyFont="1" applyFill="1" applyAlignment="1">
      <alignment horizontal="center" vertical="center"/>
    </xf>
    <xf numFmtId="180" fontId="6" fillId="3" borderId="0" xfId="0" applyNumberFormat="1" applyFont="1" applyFill="1" applyAlignment="1">
      <alignment horizontal="center" vertical="center"/>
    </xf>
    <xf numFmtId="179" fontId="6" fillId="3" borderId="1" xfId="0" applyNumberFormat="1" applyFont="1" applyFill="1" applyBorder="1" applyAlignment="1">
      <alignment horizontal="center"/>
    </xf>
    <xf numFmtId="180" fontId="6" fillId="3" borderId="1" xfId="0" applyNumberFormat="1" applyFont="1" applyFill="1" applyBorder="1"/>
    <xf numFmtId="180" fontId="6" fillId="5" borderId="1" xfId="0" applyNumberFormat="1" applyFont="1" applyFill="1" applyBorder="1" applyAlignment="1">
      <alignment horizontal="center" vertical="center"/>
    </xf>
    <xf numFmtId="180" fontId="6" fillId="5" borderId="13" xfId="0" applyNumberFormat="1" applyFont="1" applyFill="1" applyBorder="1" applyAlignment="1">
      <alignment horizontal="center" vertical="center"/>
    </xf>
    <xf numFmtId="181" fontId="6" fillId="3" borderId="1" xfId="0" applyNumberFormat="1" applyFont="1" applyFill="1" applyBorder="1" applyAlignment="1">
      <alignment horizontal="center" vertical="center"/>
    </xf>
    <xf numFmtId="181" fontId="6" fillId="3" borderId="13" xfId="0" applyNumberFormat="1" applyFont="1" applyFill="1" applyBorder="1" applyAlignment="1">
      <alignment horizontal="center" vertical="center"/>
    </xf>
    <xf numFmtId="180" fontId="6" fillId="3" borderId="8" xfId="0" applyNumberFormat="1" applyFont="1" applyFill="1" applyBorder="1" applyAlignment="1">
      <alignment horizontal="center" vertical="center"/>
    </xf>
    <xf numFmtId="182" fontId="26" fillId="5" borderId="1" xfId="0" applyNumberFormat="1" applyFont="1" applyFill="1" applyBorder="1" applyAlignment="1">
      <alignment horizontal="center" vertical="center"/>
    </xf>
    <xf numFmtId="182" fontId="26" fillId="5" borderId="0" xfId="0" applyNumberFormat="1" applyFont="1" applyFill="1" applyAlignment="1">
      <alignment horizontal="center" vertical="center"/>
    </xf>
    <xf numFmtId="182" fontId="26" fillId="5" borderId="13" xfId="0" applyNumberFormat="1" applyFont="1" applyFill="1" applyBorder="1" applyAlignment="1">
      <alignment horizontal="center" vertical="center"/>
    </xf>
    <xf numFmtId="179" fontId="6" fillId="3" borderId="1" xfId="0" applyNumberFormat="1" applyFont="1" applyFill="1" applyBorder="1"/>
    <xf numFmtId="179" fontId="6" fillId="5" borderId="1" xfId="0" applyNumberFormat="1" applyFont="1" applyFill="1" applyBorder="1"/>
    <xf numFmtId="180" fontId="6" fillId="5" borderId="1" xfId="0" applyNumberFormat="1" applyFont="1" applyFill="1" applyBorder="1"/>
    <xf numFmtId="179" fontId="6" fillId="5" borderId="0" xfId="0" applyNumberFormat="1" applyFont="1" applyFill="1"/>
    <xf numFmtId="180" fontId="6" fillId="5" borderId="0" xfId="0" applyNumberFormat="1" applyFont="1" applyFill="1"/>
    <xf numFmtId="179" fontId="6" fillId="5" borderId="13" xfId="0" applyNumberFormat="1" applyFont="1" applyFill="1" applyBorder="1"/>
    <xf numFmtId="180" fontId="6" fillId="5" borderId="13" xfId="0" applyNumberFormat="1" applyFont="1" applyFill="1" applyBorder="1"/>
    <xf numFmtId="0" fontId="12" fillId="3" borderId="4" xfId="0" applyFont="1" applyFill="1" applyBorder="1" applyAlignment="1">
      <alignment horizontal="center" vertical="center"/>
    </xf>
    <xf numFmtId="0" fontId="0" fillId="0" borderId="8" xfId="0" applyBorder="1"/>
    <xf numFmtId="14" fontId="12" fillId="2" borderId="0" xfId="0" quotePrefix="1" applyNumberFormat="1" applyFont="1" applyFill="1" applyAlignment="1">
      <alignment horizontal="left"/>
    </xf>
    <xf numFmtId="0" fontId="14" fillId="3" borderId="13" xfId="0" applyFont="1" applyFill="1" applyBorder="1" applyAlignment="1">
      <alignment horizontal="center"/>
    </xf>
    <xf numFmtId="0" fontId="0" fillId="0" borderId="13" xfId="0" applyBorder="1"/>
    <xf numFmtId="0" fontId="14" fillId="0" borderId="5" xfId="0" applyFont="1" applyBorder="1" applyAlignment="1">
      <alignment horizontal="center"/>
    </xf>
    <xf numFmtId="0" fontId="0" fillId="0" borderId="0" xfId="0"/>
    <xf numFmtId="0" fontId="0" fillId="0" borderId="10" xfId="0" applyBorder="1"/>
    <xf numFmtId="0" fontId="14" fillId="0" borderId="11" xfId="0" applyFont="1" applyBorder="1" applyAlignment="1">
      <alignment horizontal="center" vertical="center"/>
    </xf>
    <xf numFmtId="0" fontId="14" fillId="0" borderId="0" xfId="0" applyFont="1" applyAlignment="1">
      <alignment horizontal="center"/>
    </xf>
    <xf numFmtId="14" fontId="14" fillId="2" borderId="0" xfId="0" applyNumberFormat="1" applyFont="1" applyFill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6" fillId="3" borderId="23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6" fillId="3" borderId="3" xfId="0" applyFont="1" applyFill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0" fontId="0" fillId="0" borderId="9" xfId="0" applyBorder="1"/>
    <xf numFmtId="0" fontId="6" fillId="3" borderId="6" xfId="0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/>
    </xf>
    <xf numFmtId="0" fontId="6" fillId="3" borderId="0" xfId="0" applyFont="1" applyFill="1"/>
    <xf numFmtId="0" fontId="6" fillId="3" borderId="0" xfId="0" applyFont="1" applyFill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0" fillId="0" borderId="11" xfId="0" applyBorder="1"/>
    <xf numFmtId="0" fontId="6" fillId="3" borderId="5" xfId="0" applyFont="1" applyFill="1" applyBorder="1" applyAlignment="1">
      <alignment horizontal="center" vertical="center"/>
    </xf>
    <xf numFmtId="1" fontId="6" fillId="3" borderId="8" xfId="0" applyNumberFormat="1" applyFont="1" applyFill="1" applyBorder="1" applyAlignment="1">
      <alignment horizontal="center" vertical="center"/>
    </xf>
    <xf numFmtId="0" fontId="6" fillId="3" borderId="3" xfId="0" quotePrefix="1" applyFont="1" applyFill="1" applyBorder="1" applyAlignment="1">
      <alignment horizontal="center" vertical="center"/>
    </xf>
    <xf numFmtId="1" fontId="6" fillId="3" borderId="9" xfId="0" applyNumberFormat="1" applyFont="1" applyFill="1" applyBorder="1" applyAlignment="1">
      <alignment horizontal="center" vertical="center" wrapText="1"/>
    </xf>
    <xf numFmtId="0" fontId="0" fillId="0" borderId="14" xfId="0" applyBorder="1"/>
    <xf numFmtId="0" fontId="6" fillId="3" borderId="6" xfId="0" applyFont="1" applyFill="1" applyBorder="1" applyAlignment="1">
      <alignment horizontal="center" vertical="center" wrapText="1"/>
    </xf>
    <xf numFmtId="0" fontId="11" fillId="3" borderId="23" xfId="0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/>
    </xf>
    <xf numFmtId="0" fontId="1" fillId="3" borderId="0" xfId="0" applyFont="1" applyFill="1"/>
  </cellXfs>
  <cellStyles count="11">
    <cellStyle name="Comma 2" xfId="1" xr:uid="{00000000-0005-0000-0000-000001000000}"/>
    <cellStyle name="Comma 3" xfId="3" xr:uid="{00000000-0005-0000-0000-000003000000}"/>
    <cellStyle name="Comma 3 2" xfId="6" xr:uid="{00000000-0005-0000-0000-000006000000}"/>
    <cellStyle name="Percent 2" xfId="2" xr:uid="{00000000-0005-0000-0000-000002000000}"/>
    <cellStyle name="Percent 3" xfId="4" xr:uid="{00000000-0005-0000-0000-000004000000}"/>
    <cellStyle name="Percent 3 2" xfId="7" xr:uid="{00000000-0005-0000-0000-000007000000}"/>
    <cellStyle name="百分比" xfId="8" builtinId="5"/>
    <cellStyle name="常规" xfId="0" builtinId="0"/>
    <cellStyle name="백분율 2" xfId="9" xr:uid="{00000000-0005-0000-0000-000009000000}"/>
    <cellStyle name="쉼표 2" xfId="10" xr:uid="{00000000-0005-0000-0000-00000A000000}"/>
    <cellStyle name="표준 2" xfId="5" xr:uid="{00000000-0005-0000-0000-000005000000}"/>
  </cellStyles>
  <dxfs count="195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 altLang="zh-CN" sz="1000">
                <a:latin typeface="Times New Roman" panose="02020603050405020304" pitchFamily="18" charset="0"/>
                <a:cs typeface="Times New Roman" panose="02020603050405020304" pitchFamily="18" charset="0"/>
              </a:rPr>
              <a:t>breakfast</a:t>
            </a:r>
          </a:p>
        </c:rich>
      </c:tx>
      <c:layout>
        <c:manualLayout>
          <c:xMode val="edge"/>
          <c:yMode val="edge"/>
          <c:x val="0.40416657693715757"/>
          <c:y val="1.27459171665926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136939740939472E-2"/>
          <c:y val="7.0707111606898826E-2"/>
          <c:w val="0.87888029483040286"/>
          <c:h val="0.7801762970731204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'RGB-PSNR'!$B$2:$D$2</c:f>
              <c:strCache>
                <c:ptCount val="1"/>
                <c:pt idx="0">
                  <c:v>12bit-quantize-raht-15-bit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'RGB-PSNR'!$D$18:$D$22</c:f>
              <c:numCache>
                <c:formatCode>0.000</c:formatCode>
                <c:ptCount val="5"/>
                <c:pt idx="0">
                  <c:v>29.751368000000003</c:v>
                </c:pt>
                <c:pt idx="1">
                  <c:v>39.615535999999999</c:v>
                </c:pt>
                <c:pt idx="2">
                  <c:v>53.677455999999999</c:v>
                </c:pt>
                <c:pt idx="3">
                  <c:v>75.127895999999993</c:v>
                </c:pt>
              </c:numCache>
            </c:numRef>
          </c:xVal>
          <c:yVal>
            <c:numRef>
              <c:f>'RGB-PSNR'!$L$18:$L$22</c:f>
              <c:numCache>
                <c:formatCode>0.00</c:formatCode>
                <c:ptCount val="5"/>
                <c:pt idx="0">
                  <c:v>34.749182266666672</c:v>
                </c:pt>
                <c:pt idx="1">
                  <c:v>37.375619733333338</c:v>
                </c:pt>
                <c:pt idx="2">
                  <c:v>38.600735666666658</c:v>
                </c:pt>
                <c:pt idx="3">
                  <c:v>39.234061666666669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C6D-48EF-A9DB-56CF3C0BABF2}"/>
            </c:ext>
          </c:extLst>
        </c:ser>
        <c:ser>
          <c:idx val="1"/>
          <c:order val="1"/>
          <c:tx>
            <c:strRef>
              <c:f>'RGB-PSNR'!$F$2:$H$2</c:f>
              <c:strCache>
                <c:ptCount val="1"/>
                <c:pt idx="0">
                  <c:v>10bit-quantize-raht-15-bit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'RGB-PSNR'!$H$18:$H$22</c:f>
              <c:numCache>
                <c:formatCode>0.000</c:formatCode>
                <c:ptCount val="5"/>
                <c:pt idx="0">
                  <c:v>18.405279999999998</c:v>
                </c:pt>
                <c:pt idx="1">
                  <c:v>25.590176</c:v>
                </c:pt>
                <c:pt idx="2">
                  <c:v>34.221592000000008</c:v>
                </c:pt>
                <c:pt idx="3">
                  <c:v>45.494279999999996</c:v>
                </c:pt>
              </c:numCache>
            </c:numRef>
          </c:xVal>
          <c:yVal>
            <c:numRef>
              <c:f>'RGB-PSNR'!$M$18:$M$22</c:f>
              <c:numCache>
                <c:formatCode>0.00</c:formatCode>
                <c:ptCount val="5"/>
                <c:pt idx="0">
                  <c:v>27.502071533333336</c:v>
                </c:pt>
                <c:pt idx="1">
                  <c:v>33.90092906666667</c:v>
                </c:pt>
                <c:pt idx="2">
                  <c:v>37.930480333333335</c:v>
                </c:pt>
                <c:pt idx="3">
                  <c:v>40.140196133333333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C6D-48EF-A9DB-56CF3C0BABF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18.405279999999998</c:v>
                </c:pt>
                <c:pt idx="1">
                  <c:v>75.127895999999993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C6D-48EF-A9DB-56CF3C0BABF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18.405279999999998</c:v>
                </c:pt>
                <c:pt idx="1">
                  <c:v>75.127895999999993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C6D-48EF-A9DB-56CF3C0BA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85"/>
          <c:min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bevel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59509342019244493"/>
          <c:y val="0.50573649820513844"/>
          <c:w val="0.25044906728538913"/>
          <c:h val="0.2809739644254427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ln>
      <a:prstDash val="solid"/>
      <a:beve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'RGB-PSNR'!$L$39</c:f>
              <c:strCache>
                <c:ptCount val="1"/>
                <c:pt idx="0">
                  <c:v>12bit-quantize-raht-15-bit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'RGB-PSNR'!$D$40:$D$44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'RGB-PSNR'!$L$40:$L$44</c:f>
              <c:numCache>
                <c:formatCode>0.00</c:formatCode>
                <c:ptCount val="5"/>
                <c:pt idx="0">
                  <c:v>27.22274933333334</c:v>
                </c:pt>
                <c:pt idx="1">
                  <c:v>30.713218200000004</c:v>
                </c:pt>
                <c:pt idx="2">
                  <c:v>35.10646113333334</c:v>
                </c:pt>
                <c:pt idx="3">
                  <c:v>37.603516266666666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EF4-4BEE-8E0B-D25957E20B4B}"/>
            </c:ext>
          </c:extLst>
        </c:ser>
        <c:ser>
          <c:idx val="1"/>
          <c:order val="1"/>
          <c:tx>
            <c:strRef>
              <c:f>'RGB-PSNR'!$M$39</c:f>
              <c:strCache>
                <c:ptCount val="1"/>
                <c:pt idx="0">
                  <c:v>10bit-quantize-raht-15-bit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'RGB-PSNR'!$H$40:$H$44</c:f>
              <c:numCache>
                <c:formatCode>0.000</c:formatCode>
                <c:ptCount val="5"/>
                <c:pt idx="0">
                  <c:v>22.430879999999998</c:v>
                </c:pt>
                <c:pt idx="1">
                  <c:v>31.805824000000001</c:v>
                </c:pt>
                <c:pt idx="2">
                  <c:v>45.277951999999999</c:v>
                </c:pt>
                <c:pt idx="3">
                  <c:v>65.439055999999994</c:v>
                </c:pt>
              </c:numCache>
            </c:numRef>
          </c:xVal>
          <c:yVal>
            <c:numRef>
              <c:f>'RGB-PSNR'!$M$40:$M$44</c:f>
              <c:numCache>
                <c:formatCode>0.00</c:formatCode>
                <c:ptCount val="5"/>
                <c:pt idx="0">
                  <c:v>24.495908600000003</c:v>
                </c:pt>
                <c:pt idx="1">
                  <c:v>26.861380066666666</c:v>
                </c:pt>
                <c:pt idx="2">
                  <c:v>29.232547400000001</c:v>
                </c:pt>
                <c:pt idx="3">
                  <c:v>33.552444533333336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EF4-4BEE-8E0B-D25957E20B4B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22.430879999999998</c:v>
                </c:pt>
                <c:pt idx="1">
                  <c:v>112.14424799999999</c:v>
                </c:pt>
              </c:numCache>
            </c:numRef>
          </c:xVal>
          <c:yVal>
            <c:numRef>
              <c:f>'RGB-PSNR'!$L$45:$L$46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EF4-4BEE-8E0B-D25957E20B4B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22.430879999999998</c:v>
                </c:pt>
                <c:pt idx="1">
                  <c:v>112.14424799999999</c:v>
                </c:pt>
              </c:numCache>
            </c:numRef>
          </c:xVal>
          <c:yVal>
            <c:numRef>
              <c:f>'RGB-PSNR'!$M$45:$M$46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EF4-4BEE-8E0B-D25957E20B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'RGB-PSNR'!$L$50</c:f>
              <c:strCache>
                <c:ptCount val="1"/>
                <c:pt idx="0">
                  <c:v>12bit-quantize-raht-15-bit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'RGB-PSNR'!$D$51:$D$55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'RGB-PSNR'!$L$51:$L$55</c:f>
              <c:numCache>
                <c:formatCode>0.00</c:formatCode>
                <c:ptCount val="5"/>
                <c:pt idx="0">
                  <c:v>30.713581809523816</c:v>
                </c:pt>
                <c:pt idx="1">
                  <c:v>33.293589285714276</c:v>
                </c:pt>
                <c:pt idx="2">
                  <c:v>36.446848571428575</c:v>
                </c:pt>
                <c:pt idx="3">
                  <c:v>39.467625952380949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63-4231-8B25-127F7CB278BF}"/>
            </c:ext>
          </c:extLst>
        </c:ser>
        <c:ser>
          <c:idx val="1"/>
          <c:order val="1"/>
          <c:tx>
            <c:strRef>
              <c:f>'RGB-PSNR'!$M$50</c:f>
              <c:strCache>
                <c:ptCount val="1"/>
                <c:pt idx="0">
                  <c:v>10bit-quantize-raht-15-bit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'RGB-PSNR'!$H$51:$H$55</c:f>
              <c:numCache>
                <c:formatCode>0.000</c:formatCode>
                <c:ptCount val="5"/>
                <c:pt idx="0">
                  <c:v>16.283800000000003</c:v>
                </c:pt>
                <c:pt idx="1">
                  <c:v>23.148880000000005</c:v>
                </c:pt>
                <c:pt idx="2">
                  <c:v>32.683384000000004</c:v>
                </c:pt>
                <c:pt idx="3">
                  <c:v>48.310079999999999</c:v>
                </c:pt>
              </c:numCache>
            </c:numRef>
          </c:xVal>
          <c:yVal>
            <c:numRef>
              <c:f>'RGB-PSNR'!$M$51:$M$55</c:f>
              <c:numCache>
                <c:formatCode>0.00</c:formatCode>
                <c:ptCount val="5"/>
                <c:pt idx="0">
                  <c:v>25.883758190476193</c:v>
                </c:pt>
                <c:pt idx="1">
                  <c:v>29.610521476190478</c:v>
                </c:pt>
                <c:pt idx="2">
                  <c:v>32.339254571428569</c:v>
                </c:pt>
                <c:pt idx="3">
                  <c:v>35.576960380952379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63-4231-8B25-127F7CB278B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16.283800000000003</c:v>
                </c:pt>
                <c:pt idx="1">
                  <c:v>86.991584000000003</c:v>
                </c:pt>
              </c:numCache>
            </c:numRef>
          </c:xVal>
          <c:yVal>
            <c:numRef>
              <c:f>'RGB-PSNR'!$L$56:$L$57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63-4231-8B25-127F7CB278B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16.283800000000003</c:v>
                </c:pt>
                <c:pt idx="1">
                  <c:v>86.991584000000003</c:v>
                </c:pt>
              </c:numCache>
            </c:numRef>
          </c:xVal>
          <c:yVal>
            <c:numRef>
              <c:f>'RGB-PSNR'!$M$56:$M$57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63-4231-8B25-127F7CB27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'RGB-PSNR'!$L$61</c:f>
              <c:strCache>
                <c:ptCount val="1"/>
                <c:pt idx="0">
                  <c:v>12bit-quantize-raht-15-bit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'RGB-PSNR'!$D$62:$D$66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'RGB-PSNR'!$L$62:$L$66</c:f>
              <c:numCache>
                <c:formatCode>0.00</c:formatCode>
                <c:ptCount val="5"/>
                <c:pt idx="0">
                  <c:v>30.541978380952383</c:v>
                </c:pt>
                <c:pt idx="1">
                  <c:v>33.228850857142866</c:v>
                </c:pt>
                <c:pt idx="2">
                  <c:v>36.326138</c:v>
                </c:pt>
                <c:pt idx="3">
                  <c:v>39.080388285714292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77B-426C-AB7A-380413B4C15B}"/>
            </c:ext>
          </c:extLst>
        </c:ser>
        <c:ser>
          <c:idx val="1"/>
          <c:order val="1"/>
          <c:tx>
            <c:strRef>
              <c:f>'RGB-PSNR'!$M$61</c:f>
              <c:strCache>
                <c:ptCount val="1"/>
                <c:pt idx="0">
                  <c:v>10bit-quantize-raht-15-bit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'RGB-PSNR'!$H$62:$H$66</c:f>
              <c:numCache>
                <c:formatCode>0.000</c:formatCode>
                <c:ptCount val="5"/>
                <c:pt idx="0">
                  <c:v>16.871535999999999</c:v>
                </c:pt>
                <c:pt idx="1">
                  <c:v>23.892504000000006</c:v>
                </c:pt>
                <c:pt idx="2">
                  <c:v>33.754896000000002</c:v>
                </c:pt>
                <c:pt idx="3">
                  <c:v>50.132744000000002</c:v>
                </c:pt>
              </c:numCache>
            </c:numRef>
          </c:xVal>
          <c:yVal>
            <c:numRef>
              <c:f>'RGB-PSNR'!$M$62:$M$66</c:f>
              <c:numCache>
                <c:formatCode>0.00</c:formatCode>
                <c:ptCount val="5"/>
                <c:pt idx="0">
                  <c:v>25.930066</c:v>
                </c:pt>
                <c:pt idx="1">
                  <c:v>29.665216952380952</c:v>
                </c:pt>
                <c:pt idx="2">
                  <c:v>32.387450190476187</c:v>
                </c:pt>
                <c:pt idx="3">
                  <c:v>35.493936809523809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77B-426C-AB7A-380413B4C15B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16.871535999999999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77B-426C-AB7A-380413B4C15B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16.871535999999999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77B-426C-AB7A-380413B4C1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'RGB-PSNR'!$L$72</c:f>
              <c:strCache>
                <c:ptCount val="1"/>
                <c:pt idx="0">
                  <c:v>12bit-quantize-raht-15-bit breakdance_track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'RGB-PSNR'!$D$73:$D$77</c:f>
              <c:numCache>
                <c:formatCode>0.000</c:formatCode>
                <c:ptCount val="5"/>
                <c:pt idx="0">
                  <c:v>126.58231200000002</c:v>
                </c:pt>
                <c:pt idx="1">
                  <c:v>181.19922399999999</c:v>
                </c:pt>
                <c:pt idx="2">
                  <c:v>256.27688799999999</c:v>
                </c:pt>
                <c:pt idx="3">
                  <c:v>356.432816</c:v>
                </c:pt>
              </c:numCache>
            </c:numRef>
          </c:xVal>
          <c:yVal>
            <c:numRef>
              <c:f>'RGB-PSNR'!$L$73:$L$77</c:f>
              <c:numCache>
                <c:formatCode>0.00</c:formatCode>
                <c:ptCount val="5"/>
                <c:pt idx="0">
                  <c:v>27.700256499999991</c:v>
                </c:pt>
                <c:pt idx="1">
                  <c:v>32.126857718749996</c:v>
                </c:pt>
                <c:pt idx="2">
                  <c:v>36.681857406249996</c:v>
                </c:pt>
                <c:pt idx="3">
                  <c:v>39.778941062500003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0F3-4134-ABA1-BD7D62BBBC29}"/>
            </c:ext>
          </c:extLst>
        </c:ser>
        <c:ser>
          <c:idx val="1"/>
          <c:order val="1"/>
          <c:tx>
            <c:strRef>
              <c:f>'RGB-PSNR'!$M$72</c:f>
              <c:strCache>
                <c:ptCount val="1"/>
                <c:pt idx="0">
                  <c:v>10bit-quantize-raht-15-bit breakdance_track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'RGB-PSNR'!$H$73:$H$77</c:f>
              <c:numCache>
                <c:formatCode>0.000</c:formatCode>
                <c:ptCount val="5"/>
                <c:pt idx="0">
                  <c:v>76.425623999999999</c:v>
                </c:pt>
                <c:pt idx="1">
                  <c:v>106.398144</c:v>
                </c:pt>
                <c:pt idx="2">
                  <c:v>150.861424</c:v>
                </c:pt>
                <c:pt idx="3">
                  <c:v>214.88412000000002</c:v>
                </c:pt>
              </c:numCache>
            </c:numRef>
          </c:xVal>
          <c:yVal>
            <c:numRef>
              <c:f>'RGB-PSNR'!$M$73:$M$77</c:f>
              <c:numCache>
                <c:formatCode>0.00</c:formatCode>
                <c:ptCount val="5"/>
                <c:pt idx="0">
                  <c:v>22.911225999999999</c:v>
                </c:pt>
                <c:pt idx="1">
                  <c:v>26.16064728125</c:v>
                </c:pt>
                <c:pt idx="2">
                  <c:v>29.927618812500004</c:v>
                </c:pt>
                <c:pt idx="3">
                  <c:v>34.938237218749997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0F3-4134-ABA1-BD7D62BBBC2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16.871535999999999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0F3-4134-ABA1-BD7D62BBBC2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16.871535999999999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0F3-4134-ABA1-BD7D62BBB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'RGB-PSNR'!$M$83</c:f>
              <c:strCache>
                <c:ptCount val="1"/>
                <c:pt idx="0">
                  <c:v>10bit-quantize-raht-15-bit breakdance_semitrack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'RGB-PSNR'!$H$84:$H$88</c:f>
              <c:numCache>
                <c:formatCode>0.000</c:formatCode>
                <c:ptCount val="5"/>
                <c:pt idx="0">
                  <c:v>79.865600000000001</c:v>
                </c:pt>
                <c:pt idx="1">
                  <c:v>111.183784</c:v>
                </c:pt>
                <c:pt idx="2">
                  <c:v>158.00208800000001</c:v>
                </c:pt>
                <c:pt idx="3">
                  <c:v>225.062736</c:v>
                </c:pt>
              </c:numCache>
            </c:numRef>
          </c:xVal>
          <c:yVal>
            <c:numRef>
              <c:f>'RGB-PSNR'!$M$84:$M$88</c:f>
              <c:numCache>
                <c:formatCode>0.00</c:formatCode>
                <c:ptCount val="5"/>
                <c:pt idx="0">
                  <c:v>22.311179968750004</c:v>
                </c:pt>
                <c:pt idx="1">
                  <c:v>25.969824500000001</c:v>
                </c:pt>
                <c:pt idx="2">
                  <c:v>29.8461140625</c:v>
                </c:pt>
                <c:pt idx="3">
                  <c:v>34.800155218750007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3F-4363-AA3B-66781678AA87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16.871535999999999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23F-4363-AA3B-66781678AA87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16.871535999999999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23F-4363-AA3B-66781678AA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'RGB-PSNR'!$M$94</c:f>
              <c:strCache>
                <c:ptCount val="1"/>
                <c:pt idx="0">
                  <c:v>10bit-quantize-raht-15-bit bartender_track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'RGB-PSNR'!$H$95:$H$99</c:f>
              <c:numCache>
                <c:formatCode>0.000</c:formatCode>
                <c:ptCount val="5"/>
                <c:pt idx="0">
                  <c:v>21.743672000000004</c:v>
                </c:pt>
                <c:pt idx="1">
                  <c:v>31.539159999999999</c:v>
                </c:pt>
                <c:pt idx="2">
                  <c:v>45.780448000000007</c:v>
                </c:pt>
                <c:pt idx="3">
                  <c:v>68.288440000000008</c:v>
                </c:pt>
              </c:numCache>
            </c:numRef>
          </c:xVal>
          <c:yVal>
            <c:numRef>
              <c:f>'RGB-PSNR'!$M$95:$M$99</c:f>
              <c:numCache>
                <c:formatCode>0.00</c:formatCode>
                <c:ptCount val="5"/>
                <c:pt idx="0">
                  <c:v>27.74521985714285</c:v>
                </c:pt>
                <c:pt idx="1">
                  <c:v>30.761314666666667</c:v>
                </c:pt>
                <c:pt idx="2">
                  <c:v>33.444002999999995</c:v>
                </c:pt>
                <c:pt idx="3">
                  <c:v>36.492374999999996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46C-4EF6-9C96-633F1ACCD5F8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16.871535999999999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46C-4EF6-9C96-633F1ACCD5F8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16.871535999999999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46C-4EF6-9C96-633F1ACCD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'RGB-PSNR'!$M$105</c:f>
              <c:strCache>
                <c:ptCount val="1"/>
                <c:pt idx="0">
                  <c:v>10bit-quantize-raht-15-bit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'RGB-PSNR'!$H$106:$H$110</c:f>
              <c:numCache>
                <c:formatCode>0.000</c:formatCode>
                <c:ptCount val="5"/>
                <c:pt idx="0">
                  <c:v>22.517056</c:v>
                </c:pt>
                <c:pt idx="1">
                  <c:v>32.529119999999999</c:v>
                </c:pt>
                <c:pt idx="2">
                  <c:v>47.236736000000001</c:v>
                </c:pt>
                <c:pt idx="3">
                  <c:v>70.686040000000006</c:v>
                </c:pt>
              </c:numCache>
            </c:numRef>
          </c:xVal>
          <c:yVal>
            <c:numRef>
              <c:f>'RGB-PSNR'!$M$106:$M$110</c:f>
              <c:numCache>
                <c:formatCode>0.00</c:formatCode>
                <c:ptCount val="5"/>
                <c:pt idx="0">
                  <c:v>27.631909238095236</c:v>
                </c:pt>
                <c:pt idx="1">
                  <c:v>30.508410714285716</c:v>
                </c:pt>
                <c:pt idx="2">
                  <c:v>33.259723571428573</c:v>
                </c:pt>
                <c:pt idx="3">
                  <c:v>36.307101619047614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35-4998-807C-C729278D4657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16.871535999999999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F35-4998-807C-C729278D4657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16.871535999999999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F35-4998-807C-C729278D4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 altLang="zh-CN" sz="1000">
                <a:latin typeface="Times New Roman" panose="02020603050405020304" pitchFamily="18" charset="0"/>
                <a:cs typeface="Times New Roman" panose="02020603050405020304" pitchFamily="18" charset="0"/>
              </a:rPr>
              <a:t>fruit</a:t>
            </a:r>
          </a:p>
        </c:rich>
      </c:tx>
      <c:layout>
        <c:manualLayout>
          <c:xMode val="edge"/>
          <c:yMode val="edge"/>
          <c:x val="0.40416657693715757"/>
          <c:y val="1.27459171665926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136939740939472E-2"/>
          <c:y val="7.0707111606898826E-2"/>
          <c:w val="0.87888029483040286"/>
          <c:h val="0.7801762970731204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'RGB-PSNR'!$B$2:$D$2</c:f>
              <c:strCache>
                <c:ptCount val="1"/>
                <c:pt idx="0">
                  <c:v>12bit-quantize-raht-15-bit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'RGB-PSNR'!$D$7:$D$10</c:f>
              <c:numCache>
                <c:formatCode>0.000</c:formatCode>
                <c:ptCount val="4"/>
                <c:pt idx="0">
                  <c:v>3.8055839999999996</c:v>
                </c:pt>
                <c:pt idx="1">
                  <c:v>4.8162959999999995</c:v>
                </c:pt>
                <c:pt idx="2">
                  <c:v>6.1718480000000007</c:v>
                </c:pt>
                <c:pt idx="3">
                  <c:v>8.6232160000000011</c:v>
                </c:pt>
              </c:numCache>
            </c:numRef>
          </c:xVal>
          <c:yVal>
            <c:numRef>
              <c:f>'RGB-PSNR'!$L$7:$L$10</c:f>
              <c:numCache>
                <c:formatCode>0.00</c:formatCode>
                <c:ptCount val="4"/>
                <c:pt idx="0">
                  <c:v>43.409885083333336</c:v>
                </c:pt>
                <c:pt idx="1">
                  <c:v>46.790057708333329</c:v>
                </c:pt>
                <c:pt idx="2">
                  <c:v>48.108836500000002</c:v>
                </c:pt>
                <c:pt idx="3">
                  <c:v>49.590225416666669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D7-4163-8BF9-30929C75BB16}"/>
            </c:ext>
          </c:extLst>
        </c:ser>
        <c:ser>
          <c:idx val="1"/>
          <c:order val="1"/>
          <c:tx>
            <c:strRef>
              <c:f>'RGB-PSNR'!$F$2:$H$2</c:f>
              <c:strCache>
                <c:ptCount val="1"/>
                <c:pt idx="0">
                  <c:v>10bit-quantize-raht-15-bit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'RGB-PSNR'!$H$7:$H$10</c:f>
              <c:numCache>
                <c:formatCode>0.000</c:formatCode>
                <c:ptCount val="4"/>
                <c:pt idx="0">
                  <c:v>2.4114800000000001</c:v>
                </c:pt>
                <c:pt idx="1">
                  <c:v>3.3278240000000001</c:v>
                </c:pt>
                <c:pt idx="2">
                  <c:v>4.2834319999999995</c:v>
                </c:pt>
                <c:pt idx="3">
                  <c:v>5.3733279999999999</c:v>
                </c:pt>
              </c:numCache>
            </c:numRef>
          </c:xVal>
          <c:yVal>
            <c:numRef>
              <c:f>'RGB-PSNR'!$M$7:$M$10</c:f>
              <c:numCache>
                <c:formatCode>0.00</c:formatCode>
                <c:ptCount val="4"/>
                <c:pt idx="0">
                  <c:v>33.345246333333336</c:v>
                </c:pt>
                <c:pt idx="1">
                  <c:v>42.478694416666663</c:v>
                </c:pt>
                <c:pt idx="2">
                  <c:v>47.520939249999991</c:v>
                </c:pt>
                <c:pt idx="3">
                  <c:v>49.204463333333337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DD7-4163-8BF9-30929C75BB1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18.405279999999998</c:v>
                </c:pt>
                <c:pt idx="1">
                  <c:v>75.127895999999993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DD7-4163-8BF9-30929C75BB1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18.405279999999998</c:v>
                </c:pt>
                <c:pt idx="1">
                  <c:v>75.127895999999993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DD7-4163-8BF9-30929C75BB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10"/>
          <c:min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bevel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59509342019244493"/>
          <c:y val="0.50573649820513844"/>
          <c:w val="0.25044906728538913"/>
          <c:h val="0.2809739644254427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ln>
      <a:prstDash val="solid"/>
      <a:beve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 altLang="zh-CN" sz="1000">
                <a:latin typeface="Times New Roman" panose="02020603050405020304" pitchFamily="18" charset="0"/>
                <a:cs typeface="Times New Roman" panose="02020603050405020304" pitchFamily="18" charset="0"/>
              </a:rPr>
              <a:t>breakfast_track</a:t>
            </a:r>
          </a:p>
        </c:rich>
      </c:tx>
      <c:layout>
        <c:manualLayout>
          <c:xMode val="edge"/>
          <c:yMode val="edge"/>
          <c:x val="0.40416657693715757"/>
          <c:y val="1.27459171665926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136939740939472E-2"/>
          <c:y val="7.0707111606898826E-2"/>
          <c:w val="0.87888029483040286"/>
          <c:h val="0.7801762970731204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'RGB-PSNR'!$B$2:$D$2</c:f>
              <c:strCache>
                <c:ptCount val="1"/>
                <c:pt idx="0">
                  <c:v>12bit-quantize-raht-15-bit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'RGB-PSNR'!$D$29:$D$32</c:f>
              <c:numCache>
                <c:formatCode>0.000</c:formatCode>
                <c:ptCount val="4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'RGB-PSNR'!$L$29:$L$32</c:f>
              <c:numCache>
                <c:formatCode>0.00</c:formatCode>
                <c:ptCount val="4"/>
                <c:pt idx="0">
                  <c:v>27.2605434</c:v>
                </c:pt>
                <c:pt idx="1">
                  <c:v>30.592747199999998</c:v>
                </c:pt>
                <c:pt idx="2">
                  <c:v>35.175658733333329</c:v>
                </c:pt>
                <c:pt idx="3">
                  <c:v>37.845180400000004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45-4DB3-A481-61D69954F314}"/>
            </c:ext>
          </c:extLst>
        </c:ser>
        <c:ser>
          <c:idx val="1"/>
          <c:order val="1"/>
          <c:tx>
            <c:strRef>
              <c:f>'RGB-PSNR'!$F$2:$H$2</c:f>
              <c:strCache>
                <c:ptCount val="1"/>
                <c:pt idx="0">
                  <c:v>10bit-quantize-raht-15-bit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'RGB-PSNR'!$H$29:$H$32</c:f>
              <c:numCache>
                <c:formatCode>0.000</c:formatCode>
                <c:ptCount val="4"/>
                <c:pt idx="0">
                  <c:v>21.858488000000001</c:v>
                </c:pt>
                <c:pt idx="1">
                  <c:v>31.048232000000002</c:v>
                </c:pt>
                <c:pt idx="2">
                  <c:v>44.148175999999999</c:v>
                </c:pt>
                <c:pt idx="3">
                  <c:v>63.617095999999997</c:v>
                </c:pt>
              </c:numCache>
            </c:numRef>
          </c:xVal>
          <c:yVal>
            <c:numRef>
              <c:f>'RGB-PSNR'!$M$29:$M$32</c:f>
              <c:numCache>
                <c:formatCode>0.00</c:formatCode>
                <c:ptCount val="4"/>
                <c:pt idx="0">
                  <c:v>24.468166999999998</c:v>
                </c:pt>
                <c:pt idx="1">
                  <c:v>26.873738466666669</c:v>
                </c:pt>
                <c:pt idx="2">
                  <c:v>29.230809666666669</c:v>
                </c:pt>
                <c:pt idx="3">
                  <c:v>33.614753266666668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45-4DB3-A481-61D69954F31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'RGB-PSNR'!$J$29:$J$32</c:f>
              <c:numCache>
                <c:formatCode>0.0%</c:formatCode>
                <c:ptCount val="4"/>
                <c:pt idx="0">
                  <c:v>-0.4097640102445701</c:v>
                </c:pt>
                <c:pt idx="1">
                  <c:v>-0.41686242172927768</c:v>
                </c:pt>
                <c:pt idx="2">
                  <c:v>-0.42495430965771774</c:v>
                </c:pt>
                <c:pt idx="3">
                  <c:v>-0.41561752884989678</c:v>
                </c:pt>
              </c:numCache>
            </c:numRef>
          </c:xVal>
          <c:yVal>
            <c:numRef>
              <c:f>'RGB-PSNR'!$L$29:$L$32</c:f>
              <c:numCache>
                <c:formatCode>0.00</c:formatCode>
                <c:ptCount val="4"/>
                <c:pt idx="0">
                  <c:v>27.2605434</c:v>
                </c:pt>
                <c:pt idx="1">
                  <c:v>30.592747199999998</c:v>
                </c:pt>
                <c:pt idx="2">
                  <c:v>35.175658733333329</c:v>
                </c:pt>
                <c:pt idx="3">
                  <c:v>37.845180400000004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45-4DB3-A481-61D69954F31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'RGB-PSNR'!$J$29:$J$32</c:f>
              <c:numCache>
                <c:formatCode>0.0%</c:formatCode>
                <c:ptCount val="4"/>
                <c:pt idx="0">
                  <c:v>-0.4097640102445701</c:v>
                </c:pt>
                <c:pt idx="1">
                  <c:v>-0.41686242172927768</c:v>
                </c:pt>
                <c:pt idx="2">
                  <c:v>-0.42495430965771774</c:v>
                </c:pt>
                <c:pt idx="3">
                  <c:v>-0.41561752884989678</c:v>
                </c:pt>
              </c:numCache>
            </c:numRef>
          </c:xVal>
          <c:yVal>
            <c:numRef>
              <c:f>'RGB-PSNR'!$M$29:$M$32</c:f>
              <c:numCache>
                <c:formatCode>0.00</c:formatCode>
                <c:ptCount val="4"/>
                <c:pt idx="0">
                  <c:v>24.468166999999998</c:v>
                </c:pt>
                <c:pt idx="1">
                  <c:v>26.873738466666669</c:v>
                </c:pt>
                <c:pt idx="2">
                  <c:v>29.230809666666669</c:v>
                </c:pt>
                <c:pt idx="3">
                  <c:v>33.614753266666668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345-4DB3-A481-61D69954F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120"/>
          <c:min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42"/>
          <c:min val="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bevel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  <c:minorUnit val="5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59509342019244493"/>
          <c:y val="0.50573649820513844"/>
          <c:w val="0.25044906728538913"/>
          <c:h val="0.2809739644254427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ln>
      <a:prstDash val="solid"/>
      <a:beve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'YUV-PSNR'!$L$39</c:f>
              <c:strCache>
                <c:ptCount val="1"/>
                <c:pt idx="0">
                  <c:v>12bit-quantize-raht-15-bit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'YUV-PSNR'!$D$40:$D$44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'YUV-PSNR'!$L$40:$L$44</c:f>
              <c:numCache>
                <c:formatCode>0.00</c:formatCode>
                <c:ptCount val="5"/>
                <c:pt idx="0">
                  <c:v>32.317823466666667</c:v>
                </c:pt>
                <c:pt idx="1">
                  <c:v>35.228296533333335</c:v>
                </c:pt>
                <c:pt idx="2">
                  <c:v>39.209074666666666</c:v>
                </c:pt>
                <c:pt idx="3">
                  <c:v>41.685257266666667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C99-4111-A3B6-5E5321DB58DF}"/>
            </c:ext>
          </c:extLst>
        </c:ser>
        <c:ser>
          <c:idx val="1"/>
          <c:order val="1"/>
          <c:tx>
            <c:strRef>
              <c:f>'YUV-PSNR'!$M$39</c:f>
              <c:strCache>
                <c:ptCount val="1"/>
                <c:pt idx="0">
                  <c:v>10bit-quantize-raht-15-bit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'YUV-PSNR'!$H$40:$H$44</c:f>
              <c:numCache>
                <c:formatCode>0.000</c:formatCode>
                <c:ptCount val="5"/>
                <c:pt idx="0">
                  <c:v>22.430879999999998</c:v>
                </c:pt>
                <c:pt idx="1">
                  <c:v>31.805824000000001</c:v>
                </c:pt>
                <c:pt idx="2">
                  <c:v>45.277951999999999</c:v>
                </c:pt>
                <c:pt idx="3">
                  <c:v>65.439055999999994</c:v>
                </c:pt>
              </c:numCache>
            </c:numRef>
          </c:xVal>
          <c:yVal>
            <c:numRef>
              <c:f>'YUV-PSNR'!$M$40:$M$44</c:f>
              <c:numCache>
                <c:formatCode>0.00</c:formatCode>
                <c:ptCount val="5"/>
                <c:pt idx="0">
                  <c:v>30.18153233333333</c:v>
                </c:pt>
                <c:pt idx="1">
                  <c:v>32.670429266666666</c:v>
                </c:pt>
                <c:pt idx="2">
                  <c:v>34.705988733333335</c:v>
                </c:pt>
                <c:pt idx="3">
                  <c:v>37.803489400000004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C99-4111-A3B6-5E5321DB58D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22.430879999999998</c:v>
                </c:pt>
                <c:pt idx="1">
                  <c:v>112.14424799999999</c:v>
                </c:pt>
              </c:numCache>
            </c:numRef>
          </c:xVal>
          <c:yVal>
            <c:numRef>
              <c:f>'YUV-PSNR'!$L$45:$L$46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C99-4111-A3B6-5E5321DB58D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22.430879999999998</c:v>
                </c:pt>
                <c:pt idx="1">
                  <c:v>112.14424799999999</c:v>
                </c:pt>
              </c:numCache>
            </c:numRef>
          </c:xVal>
          <c:yVal>
            <c:numRef>
              <c:f>'YUV-PSNR'!$M$45:$M$46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C99-4111-A3B6-5E5321DB58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437008488011986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'YUV-PSNR'!$L$50</c:f>
              <c:strCache>
                <c:ptCount val="1"/>
                <c:pt idx="0">
                  <c:v>12bit-quantize-raht-15-bit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'YUV-PSNR'!$D$51:$D$55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'YUV-PSNR'!$L$51:$L$55</c:f>
              <c:numCache>
                <c:formatCode>0.00</c:formatCode>
                <c:ptCount val="5"/>
                <c:pt idx="0">
                  <c:v>34.314412904761902</c:v>
                </c:pt>
                <c:pt idx="1">
                  <c:v>36.934864238095237</c:v>
                </c:pt>
                <c:pt idx="2">
                  <c:v>40.48651685714286</c:v>
                </c:pt>
                <c:pt idx="3">
                  <c:v>43.660332190476183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83-44A1-9FBD-49A22EC42317}"/>
            </c:ext>
          </c:extLst>
        </c:ser>
        <c:ser>
          <c:idx val="1"/>
          <c:order val="1"/>
          <c:tx>
            <c:strRef>
              <c:f>'YUV-PSNR'!$M$50</c:f>
              <c:strCache>
                <c:ptCount val="1"/>
                <c:pt idx="0">
                  <c:v>10bit-quantize-raht-15-bit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'YUV-PSNR'!$H$51:$H$55</c:f>
              <c:numCache>
                <c:formatCode>0.000</c:formatCode>
                <c:ptCount val="5"/>
                <c:pt idx="0">
                  <c:v>16.283800000000003</c:v>
                </c:pt>
                <c:pt idx="1">
                  <c:v>23.148880000000005</c:v>
                </c:pt>
                <c:pt idx="2">
                  <c:v>32.683384000000004</c:v>
                </c:pt>
                <c:pt idx="3">
                  <c:v>48.310079999999999</c:v>
                </c:pt>
              </c:numCache>
            </c:numRef>
          </c:xVal>
          <c:yVal>
            <c:numRef>
              <c:f>'YUV-PSNR'!$M$51:$M$55</c:f>
              <c:numCache>
                <c:formatCode>0.00</c:formatCode>
                <c:ptCount val="5"/>
                <c:pt idx="0">
                  <c:v>30.17531966666667</c:v>
                </c:pt>
                <c:pt idx="1">
                  <c:v>33.600151095238097</c:v>
                </c:pt>
                <c:pt idx="2">
                  <c:v>35.992007380952373</c:v>
                </c:pt>
                <c:pt idx="3">
                  <c:v>39.036119904761911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83-44A1-9FBD-49A22EC4231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16.283800000000003</c:v>
                </c:pt>
                <c:pt idx="1">
                  <c:v>86.991584000000003</c:v>
                </c:pt>
              </c:numCache>
            </c:numRef>
          </c:xVal>
          <c:yVal>
            <c:numRef>
              <c:f>'YUV-PSNR'!$L$56:$L$57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83-44A1-9FBD-49A22EC4231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16.283800000000003</c:v>
                </c:pt>
                <c:pt idx="1">
                  <c:v>86.991584000000003</c:v>
                </c:pt>
              </c:numCache>
            </c:numRef>
          </c:xVal>
          <c:yVal>
            <c:numRef>
              <c:f>'YUV-PSNR'!$M$56:$M$57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D83-44A1-9FBD-49A22EC42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108728387178605"/>
          <c:y val="0.25653568140319899"/>
          <c:w val="0.2071115499809586"/>
          <c:h val="0.41227735025630802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'YUV-PSNR'!$L$61</c:f>
              <c:strCache>
                <c:ptCount val="1"/>
                <c:pt idx="0">
                  <c:v>12bit-quantize-raht-15-bit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'YUV-PSNR'!$D$62:$D$66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'YUV-PSNR'!$L$62:$L$66</c:f>
              <c:numCache>
                <c:formatCode>0.00</c:formatCode>
                <c:ptCount val="5"/>
                <c:pt idx="0">
                  <c:v>34.175089714285711</c:v>
                </c:pt>
                <c:pt idx="1">
                  <c:v>36.840509571428569</c:v>
                </c:pt>
                <c:pt idx="2">
                  <c:v>40.399201142857144</c:v>
                </c:pt>
                <c:pt idx="3">
                  <c:v>43.319599333333336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777-412D-A9F4-3E0F88DD3129}"/>
            </c:ext>
          </c:extLst>
        </c:ser>
        <c:ser>
          <c:idx val="1"/>
          <c:order val="1"/>
          <c:tx>
            <c:strRef>
              <c:f>'YUV-PSNR'!$M$61</c:f>
              <c:strCache>
                <c:ptCount val="1"/>
                <c:pt idx="0">
                  <c:v>10bit-quantize-raht-15-bit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'YUV-PSNR'!$H$62:$H$66</c:f>
              <c:numCache>
                <c:formatCode>0.000</c:formatCode>
                <c:ptCount val="5"/>
                <c:pt idx="0">
                  <c:v>16.871535999999999</c:v>
                </c:pt>
                <c:pt idx="1">
                  <c:v>23.892504000000006</c:v>
                </c:pt>
                <c:pt idx="2">
                  <c:v>33.754896000000002</c:v>
                </c:pt>
                <c:pt idx="3">
                  <c:v>50.132744000000002</c:v>
                </c:pt>
              </c:numCache>
            </c:numRef>
          </c:xVal>
          <c:yVal>
            <c:numRef>
              <c:f>'YUV-PSNR'!$M$62:$M$66</c:f>
              <c:numCache>
                <c:formatCode>0.00</c:formatCode>
                <c:ptCount val="5"/>
                <c:pt idx="0">
                  <c:v>30.328469714285717</c:v>
                </c:pt>
                <c:pt idx="1">
                  <c:v>33.60680957142857</c:v>
                </c:pt>
                <c:pt idx="2">
                  <c:v>36.026294999999998</c:v>
                </c:pt>
                <c:pt idx="3">
                  <c:v>38.979763095238091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777-412D-A9F4-3E0F88DD312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16.871535999999999</c:v>
                </c:pt>
                <c:pt idx="1">
                  <c:v>90.416760000000011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777-412D-A9F4-3E0F88DD312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16.871535999999999</c:v>
                </c:pt>
                <c:pt idx="1">
                  <c:v>90.416760000000011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777-412D-A9F4-3E0F88DD31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12681857578E-2"/>
          <c:w val="0.69205910061175568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'YUV-PSNR'!$L$72</c:f>
              <c:strCache>
                <c:ptCount val="1"/>
                <c:pt idx="0">
                  <c:v>12bit-quantize-raht-15-bit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'YUV-PSNR'!$D$73:$D$77</c:f>
              <c:numCache>
                <c:formatCode>0.000</c:formatCode>
                <c:ptCount val="5"/>
                <c:pt idx="0">
                  <c:v>126.58231200000002</c:v>
                </c:pt>
                <c:pt idx="1">
                  <c:v>181.19922399999999</c:v>
                </c:pt>
                <c:pt idx="2">
                  <c:v>256.27688799999999</c:v>
                </c:pt>
                <c:pt idx="3">
                  <c:v>356.432816</c:v>
                </c:pt>
              </c:numCache>
            </c:numRef>
          </c:xVal>
          <c:yVal>
            <c:numRef>
              <c:f>'YUV-PSNR'!$L$73:$L$77</c:f>
              <c:numCache>
                <c:formatCode>0.00</c:formatCode>
                <c:ptCount val="5"/>
                <c:pt idx="0">
                  <c:v>31.727322375000004</c:v>
                </c:pt>
                <c:pt idx="1">
                  <c:v>35.829733562499996</c:v>
                </c:pt>
                <c:pt idx="2">
                  <c:v>40.548064250000003</c:v>
                </c:pt>
                <c:pt idx="3">
                  <c:v>43.708715093749994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24-40BF-AC07-6B61780A0101}"/>
            </c:ext>
          </c:extLst>
        </c:ser>
        <c:ser>
          <c:idx val="1"/>
          <c:order val="1"/>
          <c:tx>
            <c:strRef>
              <c:f>'YUV-PSNR'!$M$72</c:f>
              <c:strCache>
                <c:ptCount val="1"/>
                <c:pt idx="0">
                  <c:v>10bit-quantize-raht-15-bit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'YUV-PSNR'!$H$73:$H$77</c:f>
              <c:numCache>
                <c:formatCode>0.000</c:formatCode>
                <c:ptCount val="5"/>
                <c:pt idx="0">
                  <c:v>76.425623999999999</c:v>
                </c:pt>
                <c:pt idx="1">
                  <c:v>106.398144</c:v>
                </c:pt>
                <c:pt idx="2">
                  <c:v>150.861424</c:v>
                </c:pt>
                <c:pt idx="3">
                  <c:v>214.88412000000002</c:v>
                </c:pt>
              </c:numCache>
            </c:numRef>
          </c:xVal>
          <c:yVal>
            <c:numRef>
              <c:f>'YUV-PSNR'!$M$73:$M$77</c:f>
              <c:numCache>
                <c:formatCode>0.00</c:formatCode>
                <c:ptCount val="5"/>
                <c:pt idx="0">
                  <c:v>27.434009624999995</c:v>
                </c:pt>
                <c:pt idx="1">
                  <c:v>30.431552749999998</c:v>
                </c:pt>
                <c:pt idx="2">
                  <c:v>33.718942250000005</c:v>
                </c:pt>
                <c:pt idx="3">
                  <c:v>38.494442500000012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24-40BF-AC07-6B61780A010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76.425623999999999</c:v>
                </c:pt>
                <c:pt idx="1">
                  <c:v>356.432816</c:v>
                </c:pt>
              </c:numCache>
            </c:numRef>
          </c:xVal>
          <c:yVal>
            <c:numRef>
              <c:f>'YUV-PSNR'!$L$78:$L$79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24-40BF-AC07-6B61780A010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76.425623999999999</c:v>
                </c:pt>
                <c:pt idx="1">
                  <c:v>356.432816</c:v>
                </c:pt>
              </c:numCache>
            </c:numRef>
          </c:xVal>
          <c:yVal>
            <c:numRef>
              <c:f>'YUV-PSNR'!$M$78:$M$79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024-40BF-AC07-6B61780A01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271002165250703"/>
          <c:y val="0.2565360786840955"/>
          <c:w val="0.2054888122002376"/>
          <c:h val="0.48692784263180888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12681857578E-2"/>
          <c:w val="0.70247432665596921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'YUV-PSNR'!$L$83</c:f>
              <c:strCache>
                <c:ptCount val="1"/>
                <c:pt idx="0">
                  <c:v>12bit-quantize-raht-15-bit breakdance_semitrack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'YUV-PSNR'!$D$84:$D$88</c:f>
              <c:numCache>
                <c:formatCode>0.000</c:formatCode>
                <c:ptCount val="5"/>
                <c:pt idx="0">
                  <c:v>132.47429600000001</c:v>
                </c:pt>
                <c:pt idx="1">
                  <c:v>189.77703999999997</c:v>
                </c:pt>
                <c:pt idx="2">
                  <c:v>268.24353600000001</c:v>
                </c:pt>
                <c:pt idx="3">
                  <c:v>372.53076799999991</c:v>
                </c:pt>
              </c:numCache>
            </c:numRef>
          </c:xVal>
          <c:yVal>
            <c:numRef>
              <c:f>'YUV-PSNR'!$L$84:$L$88</c:f>
              <c:numCache>
                <c:formatCode>0.00</c:formatCode>
                <c:ptCount val="5"/>
                <c:pt idx="0">
                  <c:v>31.633154781249999</c:v>
                </c:pt>
                <c:pt idx="1">
                  <c:v>35.796777500000005</c:v>
                </c:pt>
                <c:pt idx="2">
                  <c:v>40.292257375000013</c:v>
                </c:pt>
                <c:pt idx="3">
                  <c:v>43.124703437500003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EB2-463E-A401-F75B291B06D9}"/>
            </c:ext>
          </c:extLst>
        </c:ser>
        <c:ser>
          <c:idx val="1"/>
          <c:order val="1"/>
          <c:tx>
            <c:strRef>
              <c:f>'YUV-PSNR'!$M$83</c:f>
              <c:strCache>
                <c:ptCount val="1"/>
                <c:pt idx="0">
                  <c:v>10bit-quantize-raht-15-bit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'YUV-PSNR'!$H$84:$H$88</c:f>
              <c:numCache>
                <c:formatCode>0.000</c:formatCode>
                <c:ptCount val="5"/>
                <c:pt idx="0">
                  <c:v>79.865600000000001</c:v>
                </c:pt>
                <c:pt idx="1">
                  <c:v>111.183784</c:v>
                </c:pt>
                <c:pt idx="2">
                  <c:v>158.00208800000001</c:v>
                </c:pt>
                <c:pt idx="3">
                  <c:v>225.062736</c:v>
                </c:pt>
              </c:numCache>
            </c:numRef>
          </c:xVal>
          <c:yVal>
            <c:numRef>
              <c:f>'YUV-PSNR'!$M$84:$M$88</c:f>
              <c:numCache>
                <c:formatCode>0.00</c:formatCode>
                <c:ptCount val="5"/>
                <c:pt idx="0">
                  <c:v>26.94727156250001</c:v>
                </c:pt>
                <c:pt idx="1">
                  <c:v>30.338701468749992</c:v>
                </c:pt>
                <c:pt idx="2">
                  <c:v>33.678915843749998</c:v>
                </c:pt>
                <c:pt idx="3">
                  <c:v>38.375465812500003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EB2-463E-A401-F75B291B06D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79.865600000000001</c:v>
                </c:pt>
                <c:pt idx="1">
                  <c:v>372.53076799999991</c:v>
                </c:pt>
              </c:numCache>
            </c:numRef>
          </c:xVal>
          <c:yVal>
            <c:numRef>
              <c:f>'YUV-PSNR'!$L$89:$L$90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EB2-463E-A401-F75B291B06D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79.865600000000001</c:v>
                </c:pt>
                <c:pt idx="1">
                  <c:v>372.53076799999991</c:v>
                </c:pt>
              </c:numCache>
            </c:numRef>
          </c:xVal>
          <c:yVal>
            <c:numRef>
              <c:f>'YUV-PSNR'!$M$89:$M$90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EB2-463E-A401-F75B291B0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'YUV-PSNR'!$L$94</c:f>
              <c:strCache>
                <c:ptCount val="1"/>
                <c:pt idx="0">
                  <c:v>12bit-quantize-raht-15-bit bartender_track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'YUV-PSNR'!$D$95:$D$99</c:f>
              <c:numCache>
                <c:formatCode>0.000</c:formatCode>
                <c:ptCount val="5"/>
                <c:pt idx="0">
                  <c:v>37.948527999999996</c:v>
                </c:pt>
                <c:pt idx="1">
                  <c:v>56.081432</c:v>
                </c:pt>
                <c:pt idx="2">
                  <c:v>83.899416000000002</c:v>
                </c:pt>
                <c:pt idx="3">
                  <c:v>121.390568</c:v>
                </c:pt>
              </c:numCache>
            </c:numRef>
          </c:xVal>
          <c:yVal>
            <c:numRef>
              <c:f>'YUV-PSNR'!$L$95:$L$99</c:f>
              <c:numCache>
                <c:formatCode>0.00</c:formatCode>
                <c:ptCount val="5"/>
                <c:pt idx="0">
                  <c:v>34.971935000000002</c:v>
                </c:pt>
                <c:pt idx="1">
                  <c:v>37.957441523809521</c:v>
                </c:pt>
                <c:pt idx="2">
                  <c:v>41.642704333333349</c:v>
                </c:pt>
                <c:pt idx="3">
                  <c:v>44.420052047619052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03-4392-B7D5-DE057C28D155}"/>
            </c:ext>
          </c:extLst>
        </c:ser>
        <c:ser>
          <c:idx val="1"/>
          <c:order val="1"/>
          <c:tx>
            <c:strRef>
              <c:f>'YUV-PSNR'!$M$94</c:f>
              <c:strCache>
                <c:ptCount val="1"/>
                <c:pt idx="0">
                  <c:v>10bit-quantize-raht-15-bit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'YUV-PSNR'!$H$95:$H$99</c:f>
              <c:numCache>
                <c:formatCode>0.000</c:formatCode>
                <c:ptCount val="5"/>
                <c:pt idx="0">
                  <c:v>21.743672000000004</c:v>
                </c:pt>
                <c:pt idx="1">
                  <c:v>31.539159999999999</c:v>
                </c:pt>
                <c:pt idx="2">
                  <c:v>45.780448000000007</c:v>
                </c:pt>
                <c:pt idx="3">
                  <c:v>68.288440000000008</c:v>
                </c:pt>
              </c:numCache>
            </c:numRef>
          </c:xVal>
          <c:yVal>
            <c:numRef>
              <c:f>'YUV-PSNR'!$M$95:$M$99</c:f>
              <c:numCache>
                <c:formatCode>0.00</c:formatCode>
                <c:ptCount val="5"/>
                <c:pt idx="0">
                  <c:v>31.169977380952382</c:v>
                </c:pt>
                <c:pt idx="1">
                  <c:v>34.314860047619042</c:v>
                </c:pt>
                <c:pt idx="2">
                  <c:v>36.853805999999999</c:v>
                </c:pt>
                <c:pt idx="3">
                  <c:v>40.001150666666661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403-4392-B7D5-DE057C28D15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21.743672000000004</c:v>
                </c:pt>
                <c:pt idx="1">
                  <c:v>121.390568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403-4392-B7D5-DE057C28D15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21.743672000000004</c:v>
                </c:pt>
                <c:pt idx="1">
                  <c:v>121.390568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403-4392-B7D5-DE057C28D1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8762359669499207"/>
          <c:h val="0.76791577984386927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'YUV-PSNR'!$M$105</c:f>
              <c:strCache>
                <c:ptCount val="1"/>
                <c:pt idx="0">
                  <c:v>10bit-quantize-raht-15-bit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'YUV-PSNR'!$H$106:$H$110</c:f>
              <c:numCache>
                <c:formatCode>0.000</c:formatCode>
                <c:ptCount val="5"/>
                <c:pt idx="0">
                  <c:v>22.517056</c:v>
                </c:pt>
                <c:pt idx="1">
                  <c:v>32.529119999999999</c:v>
                </c:pt>
                <c:pt idx="2">
                  <c:v>47.236736000000001</c:v>
                </c:pt>
                <c:pt idx="3">
                  <c:v>70.686040000000006</c:v>
                </c:pt>
              </c:numCache>
            </c:numRef>
          </c:xVal>
          <c:yVal>
            <c:numRef>
              <c:f>'YUV-PSNR'!$M$106:$M$110</c:f>
              <c:numCache>
                <c:formatCode>0.00</c:formatCode>
                <c:ptCount val="5"/>
                <c:pt idx="0">
                  <c:v>30.832436476190477</c:v>
                </c:pt>
                <c:pt idx="1">
                  <c:v>34.135962619047618</c:v>
                </c:pt>
                <c:pt idx="2">
                  <c:v>36.641449857142852</c:v>
                </c:pt>
                <c:pt idx="3">
                  <c:v>39.854737809523812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067-4D49-96F5-A12964D09819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16.871535999999999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067-4D49-96F5-A12964D09819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16.871535999999999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067-4D49-96F5-A12964D098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.78952496279612683"/>
          <c:y val="0.27986444235567209"/>
          <c:w val="0.19867387105661791"/>
          <c:h val="0.37240626040341329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 altLang="zh-CN" sz="1000">
                <a:latin typeface="Times New Roman" panose="02020603050405020304" pitchFamily="18" charset="0"/>
                <a:cs typeface="Times New Roman" panose="02020603050405020304" pitchFamily="18" charset="0"/>
              </a:rPr>
              <a:t>fruit</a:t>
            </a:r>
          </a:p>
        </c:rich>
      </c:tx>
      <c:layout>
        <c:manualLayout>
          <c:xMode val="edge"/>
          <c:yMode val="edge"/>
          <c:x val="0.40416657693715757"/>
          <c:y val="1.27459171665926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136939740939472E-2"/>
          <c:y val="7.0707111606898826E-2"/>
          <c:w val="0.87888029483040286"/>
          <c:h val="0.7801762970731204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'RGB-PSNR'!$B$2:$D$2</c:f>
              <c:strCache>
                <c:ptCount val="1"/>
                <c:pt idx="0">
                  <c:v>12bit-quantize-raht-15-bit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'RGB-PSNR'!$D$7:$D$10</c:f>
              <c:numCache>
                <c:formatCode>0.000</c:formatCode>
                <c:ptCount val="4"/>
                <c:pt idx="0">
                  <c:v>3.8055839999999996</c:v>
                </c:pt>
                <c:pt idx="1">
                  <c:v>4.8162959999999995</c:v>
                </c:pt>
                <c:pt idx="2">
                  <c:v>6.1718480000000007</c:v>
                </c:pt>
                <c:pt idx="3">
                  <c:v>8.6232160000000011</c:v>
                </c:pt>
              </c:numCache>
            </c:numRef>
          </c:xVal>
          <c:yVal>
            <c:numRef>
              <c:f>'RGB-PSNR'!$L$7:$L$10</c:f>
              <c:numCache>
                <c:formatCode>0.00</c:formatCode>
                <c:ptCount val="4"/>
                <c:pt idx="0">
                  <c:v>43.409885083333336</c:v>
                </c:pt>
                <c:pt idx="1">
                  <c:v>46.790057708333329</c:v>
                </c:pt>
                <c:pt idx="2">
                  <c:v>48.108836500000002</c:v>
                </c:pt>
                <c:pt idx="3">
                  <c:v>49.590225416666669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B2-4152-862A-81B2B4643ECC}"/>
            </c:ext>
          </c:extLst>
        </c:ser>
        <c:ser>
          <c:idx val="1"/>
          <c:order val="1"/>
          <c:tx>
            <c:strRef>
              <c:f>'RGB-PSNR'!$F$2:$H$2</c:f>
              <c:strCache>
                <c:ptCount val="1"/>
                <c:pt idx="0">
                  <c:v>10bit-quantize-raht-15-bit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'RGB-PSNR'!$H$7:$H$10</c:f>
              <c:numCache>
                <c:formatCode>0.000</c:formatCode>
                <c:ptCount val="4"/>
                <c:pt idx="0">
                  <c:v>2.4114800000000001</c:v>
                </c:pt>
                <c:pt idx="1">
                  <c:v>3.3278240000000001</c:v>
                </c:pt>
                <c:pt idx="2">
                  <c:v>4.2834319999999995</c:v>
                </c:pt>
                <c:pt idx="3">
                  <c:v>5.3733279999999999</c:v>
                </c:pt>
              </c:numCache>
            </c:numRef>
          </c:xVal>
          <c:yVal>
            <c:numRef>
              <c:f>'RGB-PSNR'!$M$7:$M$10</c:f>
              <c:numCache>
                <c:formatCode>0.00</c:formatCode>
                <c:ptCount val="4"/>
                <c:pt idx="0">
                  <c:v>33.345246333333336</c:v>
                </c:pt>
                <c:pt idx="1">
                  <c:v>42.478694416666663</c:v>
                </c:pt>
                <c:pt idx="2">
                  <c:v>47.520939249999991</c:v>
                </c:pt>
                <c:pt idx="3">
                  <c:v>49.204463333333337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B2-4152-862A-81B2B4643EC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18.405279999999998</c:v>
                </c:pt>
                <c:pt idx="1">
                  <c:v>75.127895999999993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B2-4152-862A-81B2B4643EC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18.405279999999998</c:v>
                </c:pt>
                <c:pt idx="1">
                  <c:v>75.127895999999993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2B2-4152-862A-81B2B4643E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10"/>
          <c:min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bevel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59509342019244493"/>
          <c:y val="0.50573649820513844"/>
          <c:w val="0.25044906728538913"/>
          <c:h val="0.2809739644254427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ln>
      <a:prstDash val="solid"/>
      <a:bevel/>
    </a:ln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 altLang="zh-CN" sz="1000">
                <a:latin typeface="Times New Roman" panose="02020603050405020304" pitchFamily="18" charset="0"/>
                <a:cs typeface="Times New Roman" panose="02020603050405020304" pitchFamily="18" charset="0"/>
              </a:rPr>
              <a:t>fruit</a:t>
            </a:r>
          </a:p>
        </c:rich>
      </c:tx>
      <c:layout>
        <c:manualLayout>
          <c:xMode val="edge"/>
          <c:yMode val="edge"/>
          <c:x val="0.40416657693715757"/>
          <c:y val="1.27459171665926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136939740939472E-2"/>
          <c:y val="7.0707111606898826E-2"/>
          <c:w val="0.87888029483040286"/>
          <c:h val="0.7801762970731204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'RGB-PSNR'!$B$2:$D$2</c:f>
              <c:strCache>
                <c:ptCount val="1"/>
                <c:pt idx="0">
                  <c:v>12bit-quantize-raht-15-bit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'YUV-PSNR'!$D$7:$D$10</c:f>
              <c:numCache>
                <c:formatCode>0.000</c:formatCode>
                <c:ptCount val="4"/>
                <c:pt idx="0">
                  <c:v>3.8055839999999996</c:v>
                </c:pt>
                <c:pt idx="1">
                  <c:v>4.8162959999999995</c:v>
                </c:pt>
                <c:pt idx="2">
                  <c:v>6.1718480000000007</c:v>
                </c:pt>
                <c:pt idx="3">
                  <c:v>8.6232160000000011</c:v>
                </c:pt>
              </c:numCache>
            </c:numRef>
          </c:xVal>
          <c:yVal>
            <c:numRef>
              <c:f>'YUV-PSNR'!$L$7:$L$10</c:f>
              <c:numCache>
                <c:formatCode>0.00</c:formatCode>
                <c:ptCount val="4"/>
                <c:pt idx="0">
                  <c:v>47.254513624999994</c:v>
                </c:pt>
                <c:pt idx="1">
                  <c:v>50.435263208333339</c:v>
                </c:pt>
                <c:pt idx="2">
                  <c:v>51.732762416666652</c:v>
                </c:pt>
                <c:pt idx="3">
                  <c:v>53.154724874999999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22-4EF2-AE9E-B114F3F709C3}"/>
            </c:ext>
          </c:extLst>
        </c:ser>
        <c:ser>
          <c:idx val="1"/>
          <c:order val="1"/>
          <c:tx>
            <c:strRef>
              <c:f>'RGB-PSNR'!$F$2:$H$2</c:f>
              <c:strCache>
                <c:ptCount val="1"/>
                <c:pt idx="0">
                  <c:v>10bit-quantize-raht-15-bit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'YUV-PSNR'!$H$7:$H$10</c:f>
              <c:numCache>
                <c:formatCode>0.000</c:formatCode>
                <c:ptCount val="4"/>
                <c:pt idx="0">
                  <c:v>2.4114800000000001</c:v>
                </c:pt>
                <c:pt idx="1">
                  <c:v>3.3278240000000001</c:v>
                </c:pt>
                <c:pt idx="2">
                  <c:v>4.2834319999999995</c:v>
                </c:pt>
                <c:pt idx="3">
                  <c:v>5.3733279999999999</c:v>
                </c:pt>
              </c:numCache>
            </c:numRef>
          </c:xVal>
          <c:yVal>
            <c:numRef>
              <c:f>'YUV-PSNR'!$M$7:$M$10</c:f>
              <c:numCache>
                <c:formatCode>0.00</c:formatCode>
                <c:ptCount val="4"/>
                <c:pt idx="0">
                  <c:v>37.8370435</c:v>
                </c:pt>
                <c:pt idx="1">
                  <c:v>46.41599025</c:v>
                </c:pt>
                <c:pt idx="2">
                  <c:v>50.716364208333339</c:v>
                </c:pt>
                <c:pt idx="3">
                  <c:v>52.268099291666658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622-4EF2-AE9E-B114F3F709C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18.405279999999998</c:v>
                </c:pt>
                <c:pt idx="1">
                  <c:v>75.127895999999993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622-4EF2-AE9E-B114F3F709C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18.405279999999998</c:v>
                </c:pt>
                <c:pt idx="1">
                  <c:v>75.127895999999993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622-4EF2-AE9E-B114F3F70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10"/>
          <c:min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bevel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59509342019244493"/>
          <c:y val="0.50573649820513844"/>
          <c:w val="0.25044906728538913"/>
          <c:h val="0.2809739644254427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ln>
      <a:prstDash val="solid"/>
      <a:bevel/>
    </a:ln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 altLang="zh-CN" sz="1000">
                <a:latin typeface="Times New Roman" panose="02020603050405020304" pitchFamily="18" charset="0"/>
                <a:cs typeface="Times New Roman" panose="02020603050405020304" pitchFamily="18" charset="0"/>
              </a:rPr>
              <a:t>breakfast</a:t>
            </a:r>
          </a:p>
        </c:rich>
      </c:tx>
      <c:layout>
        <c:manualLayout>
          <c:xMode val="edge"/>
          <c:yMode val="edge"/>
          <c:x val="0.40416657693715757"/>
          <c:y val="1.27459171665926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136939740939472E-2"/>
          <c:y val="7.0707111606898826E-2"/>
          <c:w val="0.87888029483040286"/>
          <c:h val="0.7801762970731204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'RGB-PSNR'!$B$2:$D$2</c:f>
              <c:strCache>
                <c:ptCount val="1"/>
                <c:pt idx="0">
                  <c:v>12bit-quantize-raht-15-bit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'YUV-PSNR'!$D$18:$D$22</c:f>
              <c:numCache>
                <c:formatCode>0.000</c:formatCode>
                <c:ptCount val="5"/>
                <c:pt idx="0">
                  <c:v>29.751368000000003</c:v>
                </c:pt>
                <c:pt idx="1">
                  <c:v>39.615535999999999</c:v>
                </c:pt>
                <c:pt idx="2">
                  <c:v>53.677455999999999</c:v>
                </c:pt>
                <c:pt idx="3">
                  <c:v>75.127895999999993</c:v>
                </c:pt>
              </c:numCache>
            </c:numRef>
          </c:xVal>
          <c:yVal>
            <c:numRef>
              <c:f>'YUV-PSNR'!$L$18:$L$22</c:f>
              <c:numCache>
                <c:formatCode>0.00</c:formatCode>
                <c:ptCount val="5"/>
                <c:pt idx="0">
                  <c:v>38.896995266666664</c:v>
                </c:pt>
                <c:pt idx="1">
                  <c:v>41.334714466666675</c:v>
                </c:pt>
                <c:pt idx="2">
                  <c:v>42.532670000000003</c:v>
                </c:pt>
                <c:pt idx="3">
                  <c:v>43.189662066666671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EDD-416E-97E6-4CD2C6977E0C}"/>
            </c:ext>
          </c:extLst>
        </c:ser>
        <c:ser>
          <c:idx val="1"/>
          <c:order val="1"/>
          <c:tx>
            <c:strRef>
              <c:f>'RGB-PSNR'!$F$2:$H$2</c:f>
              <c:strCache>
                <c:ptCount val="1"/>
                <c:pt idx="0">
                  <c:v>10bit-quantize-raht-15-bit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'YUV-PSNR'!$H$18:$H$22</c:f>
              <c:numCache>
                <c:formatCode>0.000</c:formatCode>
                <c:ptCount val="5"/>
                <c:pt idx="0">
                  <c:v>18.405279999999998</c:v>
                </c:pt>
                <c:pt idx="1">
                  <c:v>25.590176</c:v>
                </c:pt>
                <c:pt idx="2">
                  <c:v>34.221592000000008</c:v>
                </c:pt>
                <c:pt idx="3">
                  <c:v>45.494279999999996</c:v>
                </c:pt>
              </c:numCache>
            </c:numRef>
          </c:xVal>
          <c:yVal>
            <c:numRef>
              <c:f>'YUV-PSNR'!$M$18:$M$22</c:f>
              <c:numCache>
                <c:formatCode>0.00</c:formatCode>
                <c:ptCount val="5"/>
                <c:pt idx="0">
                  <c:v>32.820073933333333</c:v>
                </c:pt>
                <c:pt idx="1">
                  <c:v>38.682261333333336</c:v>
                </c:pt>
                <c:pt idx="2">
                  <c:v>42.203739733333336</c:v>
                </c:pt>
                <c:pt idx="3">
                  <c:v>44.036048399999999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EDD-416E-97E6-4CD2C6977E0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18.405279999999998</c:v>
                </c:pt>
                <c:pt idx="1">
                  <c:v>75.127895999999993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EDD-416E-97E6-4CD2C6977E0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18.405279999999998</c:v>
                </c:pt>
                <c:pt idx="1">
                  <c:v>75.127895999999993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EDD-416E-97E6-4CD2C6977E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85"/>
          <c:min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bevel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59509342019244493"/>
          <c:y val="0.50573649820513844"/>
          <c:w val="0.25044906728538913"/>
          <c:h val="0.2809739644254427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ln>
      <a:prstDash val="solid"/>
      <a:bevel/>
    </a:ln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 altLang="zh-CN" sz="1000">
                <a:latin typeface="Times New Roman" panose="02020603050405020304" pitchFamily="18" charset="0"/>
                <a:cs typeface="Times New Roman" panose="02020603050405020304" pitchFamily="18" charset="0"/>
              </a:rPr>
              <a:t>breakfast_track</a:t>
            </a:r>
          </a:p>
        </c:rich>
      </c:tx>
      <c:layout>
        <c:manualLayout>
          <c:xMode val="edge"/>
          <c:yMode val="edge"/>
          <c:x val="0.40416657693715757"/>
          <c:y val="1.27459171665926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7136939740939472E-2"/>
          <c:y val="7.0707111606898826E-2"/>
          <c:w val="0.87888029483040286"/>
          <c:h val="0.7801762970731204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'RGB-PSNR'!$B$2:$D$2</c:f>
              <c:strCache>
                <c:ptCount val="1"/>
                <c:pt idx="0">
                  <c:v>12bit-quantize-raht-15-bit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'YUV-PSNR'!$D$29:$D$32</c:f>
              <c:numCache>
                <c:formatCode>0.000</c:formatCode>
                <c:ptCount val="4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'YUV-PSNR'!$L$29:$L$32</c:f>
              <c:numCache>
                <c:formatCode>0.00</c:formatCode>
                <c:ptCount val="4"/>
                <c:pt idx="0">
                  <c:v>32.467099999999995</c:v>
                </c:pt>
                <c:pt idx="1">
                  <c:v>35.240454933333332</c:v>
                </c:pt>
                <c:pt idx="2">
                  <c:v>39.284910999999994</c:v>
                </c:pt>
                <c:pt idx="3">
                  <c:v>41.927219866666668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6E6-4308-BA3E-A5C276DA0C48}"/>
            </c:ext>
          </c:extLst>
        </c:ser>
        <c:ser>
          <c:idx val="1"/>
          <c:order val="1"/>
          <c:tx>
            <c:strRef>
              <c:f>'RGB-PSNR'!$F$2:$H$2</c:f>
              <c:strCache>
                <c:ptCount val="1"/>
                <c:pt idx="0">
                  <c:v>10bit-quantize-raht-15-bit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'RGB-PSNR'!$H$29:$H$32</c:f>
              <c:numCache>
                <c:formatCode>0.000</c:formatCode>
                <c:ptCount val="4"/>
                <c:pt idx="0">
                  <c:v>21.858488000000001</c:v>
                </c:pt>
                <c:pt idx="1">
                  <c:v>31.048232000000002</c:v>
                </c:pt>
                <c:pt idx="2">
                  <c:v>44.148175999999999</c:v>
                </c:pt>
                <c:pt idx="3">
                  <c:v>63.617095999999997</c:v>
                </c:pt>
              </c:numCache>
            </c:numRef>
          </c:xVal>
          <c:yVal>
            <c:numRef>
              <c:f>'RGB-PSNR'!$M$29:$M$32</c:f>
              <c:numCache>
                <c:formatCode>0.00</c:formatCode>
                <c:ptCount val="4"/>
                <c:pt idx="0">
                  <c:v>24.468166999999998</c:v>
                </c:pt>
                <c:pt idx="1">
                  <c:v>26.873738466666669</c:v>
                </c:pt>
                <c:pt idx="2">
                  <c:v>29.230809666666669</c:v>
                </c:pt>
                <c:pt idx="3">
                  <c:v>33.614753266666668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6E6-4308-BA3E-A5C276DA0C4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'RGB-PSNR'!$J$29:$J$32</c:f>
              <c:numCache>
                <c:formatCode>0.0%</c:formatCode>
                <c:ptCount val="4"/>
                <c:pt idx="0">
                  <c:v>-0.4097640102445701</c:v>
                </c:pt>
                <c:pt idx="1">
                  <c:v>-0.41686242172927768</c:v>
                </c:pt>
                <c:pt idx="2">
                  <c:v>-0.42495430965771774</c:v>
                </c:pt>
                <c:pt idx="3">
                  <c:v>-0.41561752884989678</c:v>
                </c:pt>
              </c:numCache>
            </c:numRef>
          </c:xVal>
          <c:yVal>
            <c:numRef>
              <c:f>'RGB-PSNR'!$L$29:$L$32</c:f>
              <c:numCache>
                <c:formatCode>0.00</c:formatCode>
                <c:ptCount val="4"/>
                <c:pt idx="0">
                  <c:v>27.2605434</c:v>
                </c:pt>
                <c:pt idx="1">
                  <c:v>30.592747199999998</c:v>
                </c:pt>
                <c:pt idx="2">
                  <c:v>35.175658733333329</c:v>
                </c:pt>
                <c:pt idx="3">
                  <c:v>37.845180400000004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6E6-4308-BA3E-A5C276DA0C4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'RGB-PSNR'!$J$29:$J$32</c:f>
              <c:numCache>
                <c:formatCode>0.0%</c:formatCode>
                <c:ptCount val="4"/>
                <c:pt idx="0">
                  <c:v>-0.4097640102445701</c:v>
                </c:pt>
                <c:pt idx="1">
                  <c:v>-0.41686242172927768</c:v>
                </c:pt>
                <c:pt idx="2">
                  <c:v>-0.42495430965771774</c:v>
                </c:pt>
                <c:pt idx="3">
                  <c:v>-0.41561752884989678</c:v>
                </c:pt>
              </c:numCache>
            </c:numRef>
          </c:xVal>
          <c:yVal>
            <c:numRef>
              <c:f>'RGB-PSNR'!$M$29:$M$32</c:f>
              <c:numCache>
                <c:formatCode>0.00</c:formatCode>
                <c:ptCount val="4"/>
                <c:pt idx="0">
                  <c:v>24.468166999999998</c:v>
                </c:pt>
                <c:pt idx="1">
                  <c:v>26.873738466666669</c:v>
                </c:pt>
                <c:pt idx="2">
                  <c:v>29.230809666666669</c:v>
                </c:pt>
                <c:pt idx="3">
                  <c:v>33.614753266666668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6E6-4308-BA3E-A5C276DA0C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120"/>
          <c:min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42"/>
          <c:min val="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bevel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  <c:minorUnit val="5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59509342019244493"/>
          <c:y val="0.50573649820513844"/>
          <c:w val="0.25044906728538913"/>
          <c:h val="0.2809739644254427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ln>
      <a:prstDash val="solid"/>
      <a:bevel/>
    </a:ln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'YUV-SSIM'!$L$17</c:f>
              <c:strCache>
                <c:ptCount val="1"/>
                <c:pt idx="0">
                  <c:v>12bit-quantize-raht-15-bit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'YUV-SSIM'!$D$18:$D$22</c:f>
              <c:numCache>
                <c:formatCode>0.000</c:formatCode>
                <c:ptCount val="5"/>
                <c:pt idx="0">
                  <c:v>29.751368000000003</c:v>
                </c:pt>
                <c:pt idx="1">
                  <c:v>39.615535999999999</c:v>
                </c:pt>
                <c:pt idx="2">
                  <c:v>53.677455999999999</c:v>
                </c:pt>
                <c:pt idx="3">
                  <c:v>75.127895999999993</c:v>
                </c:pt>
              </c:numCache>
            </c:numRef>
          </c:xVal>
          <c:yVal>
            <c:numRef>
              <c:f>'YUV-SSIM'!$L$18:$L$22</c:f>
              <c:numCache>
                <c:formatCode>0.00</c:formatCode>
                <c:ptCount val="5"/>
                <c:pt idx="0">
                  <c:v>0.98575294599999996</c:v>
                </c:pt>
                <c:pt idx="1">
                  <c:v>0.99170901333333339</c:v>
                </c:pt>
                <c:pt idx="2">
                  <c:v>0.99345479600000008</c:v>
                </c:pt>
                <c:pt idx="3">
                  <c:v>0.99423304933333345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BD-49FF-A5B9-9AAE1DEAB334}"/>
            </c:ext>
          </c:extLst>
        </c:ser>
        <c:ser>
          <c:idx val="1"/>
          <c:order val="1"/>
          <c:tx>
            <c:strRef>
              <c:f>'YUV-SSIM'!$M$17</c:f>
              <c:strCache>
                <c:ptCount val="1"/>
                <c:pt idx="0">
                  <c:v>10bit-quantize-raht-15-bit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'YUV-SSIM'!$H$18:$H$22</c:f>
              <c:numCache>
                <c:formatCode>0.000</c:formatCode>
                <c:ptCount val="5"/>
                <c:pt idx="0">
                  <c:v>18.405279999999998</c:v>
                </c:pt>
                <c:pt idx="1">
                  <c:v>25.590176</c:v>
                </c:pt>
                <c:pt idx="2">
                  <c:v>34.221592000000008</c:v>
                </c:pt>
                <c:pt idx="3">
                  <c:v>45.494279999999996</c:v>
                </c:pt>
              </c:numCache>
            </c:numRef>
          </c:xVal>
          <c:yVal>
            <c:numRef>
              <c:f>'YUV-SSIM'!$M$18:$M$22</c:f>
              <c:numCache>
                <c:formatCode>0.00</c:formatCode>
                <c:ptCount val="5"/>
                <c:pt idx="0">
                  <c:v>0.92530509200000011</c:v>
                </c:pt>
                <c:pt idx="1">
                  <c:v>0.97755409866666665</c:v>
                </c:pt>
                <c:pt idx="2">
                  <c:v>0.98965182200000001</c:v>
                </c:pt>
                <c:pt idx="3">
                  <c:v>0.99286353533333338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BD-49FF-A5B9-9AAE1DEAB33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18.405279999999998</c:v>
                </c:pt>
                <c:pt idx="1">
                  <c:v>75.127895999999993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BD-49FF-A5B9-9AAE1DEAB33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18.405279999999998</c:v>
                </c:pt>
                <c:pt idx="1">
                  <c:v>75.127895999999993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BBD-49FF-A5B9-9AAE1DEAB3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'YUV-SSIM'!$L$28</c:f>
              <c:strCache>
                <c:ptCount val="1"/>
                <c:pt idx="0">
                  <c:v>12bit-quantize-raht-15-bit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'YUV-SSIM'!$D$29:$D$33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'YUV-SSIM'!$L$29:$L$33</c:f>
              <c:numCache>
                <c:formatCode>0.00</c:formatCode>
                <c:ptCount val="5"/>
                <c:pt idx="0">
                  <c:v>0.95833688400000006</c:v>
                </c:pt>
                <c:pt idx="1">
                  <c:v>0.97572322399999978</c:v>
                </c:pt>
                <c:pt idx="2">
                  <c:v>0.98810872066666655</c:v>
                </c:pt>
                <c:pt idx="3">
                  <c:v>0.99241338533333334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15-4BB0-9958-2025239B1556}"/>
            </c:ext>
          </c:extLst>
        </c:ser>
        <c:ser>
          <c:idx val="1"/>
          <c:order val="1"/>
          <c:tx>
            <c:strRef>
              <c:f>'YUV-SSIM'!$M$28</c:f>
              <c:strCache>
                <c:ptCount val="1"/>
                <c:pt idx="0">
                  <c:v>10bit-quantize-raht-15-bit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'YUV-SSIM'!$H$29:$H$33</c:f>
              <c:numCache>
                <c:formatCode>0.000</c:formatCode>
                <c:ptCount val="5"/>
                <c:pt idx="0">
                  <c:v>21.858488000000001</c:v>
                </c:pt>
                <c:pt idx="1">
                  <c:v>31.048232000000002</c:v>
                </c:pt>
                <c:pt idx="2">
                  <c:v>44.148175999999999</c:v>
                </c:pt>
                <c:pt idx="3">
                  <c:v>63.617095999999997</c:v>
                </c:pt>
              </c:numCache>
            </c:numRef>
          </c:xVal>
          <c:yVal>
            <c:numRef>
              <c:f>'YUV-SSIM'!$M$29:$M$33</c:f>
              <c:numCache>
                <c:formatCode>0.00</c:formatCode>
                <c:ptCount val="5"/>
                <c:pt idx="0">
                  <c:v>0.88297050999999993</c:v>
                </c:pt>
                <c:pt idx="1">
                  <c:v>0.94567528600000006</c:v>
                </c:pt>
                <c:pt idx="2">
                  <c:v>0.96695977599999983</c:v>
                </c:pt>
                <c:pt idx="3">
                  <c:v>0.98200943533333329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15-4BB0-9958-2025239B155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21.858488000000001</c:v>
                </c:pt>
                <c:pt idx="1">
                  <c:v>108.862088</c:v>
                </c:pt>
              </c:numCache>
            </c:numRef>
          </c:xVal>
          <c:yVal>
            <c:numRef>
              <c:f>'YUV-SSIM'!$L$34:$L$35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15-4BB0-9958-2025239B155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21.858488000000001</c:v>
                </c:pt>
                <c:pt idx="1">
                  <c:v>108.862088</c:v>
                </c:pt>
              </c:numCache>
            </c:numRef>
          </c:xVal>
          <c:yVal>
            <c:numRef>
              <c:f>'YUV-SSIM'!$M$34:$M$35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E15-4BB0-9958-2025239B15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'YUV-SSIM'!$L$39</c:f>
              <c:strCache>
                <c:ptCount val="1"/>
                <c:pt idx="0">
                  <c:v>12bit-quantize-raht-15-bit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'YUV-SSIM'!$D$40:$D$44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'YUV-SSIM'!$L$40:$L$44</c:f>
              <c:numCache>
                <c:formatCode>0.00</c:formatCode>
                <c:ptCount val="5"/>
                <c:pt idx="0">
                  <c:v>0.95698564733333324</c:v>
                </c:pt>
                <c:pt idx="1">
                  <c:v>0.9749194326666667</c:v>
                </c:pt>
                <c:pt idx="2">
                  <c:v>0.98757303066666668</c:v>
                </c:pt>
                <c:pt idx="3">
                  <c:v>0.99193356466666682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7C3-4B49-90A2-4BD5205AE6B5}"/>
            </c:ext>
          </c:extLst>
        </c:ser>
        <c:ser>
          <c:idx val="1"/>
          <c:order val="1"/>
          <c:tx>
            <c:strRef>
              <c:f>'YUV-SSIM'!$M$39</c:f>
              <c:strCache>
                <c:ptCount val="1"/>
                <c:pt idx="0">
                  <c:v>10bit-quantize-raht-15-bit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'YUV-SSIM'!$H$40:$H$44</c:f>
              <c:numCache>
                <c:formatCode>0.000</c:formatCode>
                <c:ptCount val="5"/>
                <c:pt idx="0">
                  <c:v>22.430879999999998</c:v>
                </c:pt>
                <c:pt idx="1">
                  <c:v>31.805824000000001</c:v>
                </c:pt>
                <c:pt idx="2">
                  <c:v>45.277951999999999</c:v>
                </c:pt>
                <c:pt idx="3">
                  <c:v>65.439055999999994</c:v>
                </c:pt>
              </c:numCache>
            </c:numRef>
          </c:xVal>
          <c:yVal>
            <c:numRef>
              <c:f>'YUV-SSIM'!$M$40:$M$44</c:f>
              <c:numCache>
                <c:formatCode>0.00</c:formatCode>
                <c:ptCount val="5"/>
                <c:pt idx="0">
                  <c:v>0.87817360066666661</c:v>
                </c:pt>
                <c:pt idx="1">
                  <c:v>0.94314919600000002</c:v>
                </c:pt>
                <c:pt idx="2">
                  <c:v>0.96599961400000001</c:v>
                </c:pt>
                <c:pt idx="3">
                  <c:v>0.98143267599999995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7C3-4B49-90A2-4BD5205AE6B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22.430879999999998</c:v>
                </c:pt>
                <c:pt idx="1">
                  <c:v>112.14424799999999</c:v>
                </c:pt>
              </c:numCache>
            </c:numRef>
          </c:xVal>
          <c:yVal>
            <c:numRef>
              <c:f>'YUV-SSIM'!$L$45:$L$46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7C3-4B49-90A2-4BD5205AE6B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22.430879999999998</c:v>
                </c:pt>
                <c:pt idx="1">
                  <c:v>112.14424799999999</c:v>
                </c:pt>
              </c:numCache>
            </c:numRef>
          </c:xVal>
          <c:yVal>
            <c:numRef>
              <c:f>'YUV-SSIM'!$M$45:$M$46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7C3-4B49-90A2-4BD5205AE6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'YUV-SSIM'!$L$50</c:f>
              <c:strCache>
                <c:ptCount val="1"/>
                <c:pt idx="0">
                  <c:v>12bit-quantize-raht-15-bit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'YUV-SSIM'!$D$51:$D$55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'YUV-SSIM'!$L$51:$L$55</c:f>
              <c:numCache>
                <c:formatCode>0.00</c:formatCode>
                <c:ptCount val="5"/>
                <c:pt idx="0">
                  <c:v>0.96903136380952382</c:v>
                </c:pt>
                <c:pt idx="1">
                  <c:v>0.98082668380952365</c:v>
                </c:pt>
                <c:pt idx="2">
                  <c:v>0.98939370380952374</c:v>
                </c:pt>
                <c:pt idx="3">
                  <c:v>0.99380515857142848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8D1-4D97-B5AF-DE36C4CE74BB}"/>
            </c:ext>
          </c:extLst>
        </c:ser>
        <c:ser>
          <c:idx val="1"/>
          <c:order val="1"/>
          <c:tx>
            <c:strRef>
              <c:f>'YUV-SSIM'!$M$50</c:f>
              <c:strCache>
                <c:ptCount val="1"/>
                <c:pt idx="0">
                  <c:v>10bit-quantize-raht-15-bit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'YUV-SSIM'!$H$51:$H$55</c:f>
              <c:numCache>
                <c:formatCode>0.000</c:formatCode>
                <c:ptCount val="5"/>
                <c:pt idx="0">
                  <c:v>16.283800000000003</c:v>
                </c:pt>
                <c:pt idx="1">
                  <c:v>23.148880000000005</c:v>
                </c:pt>
                <c:pt idx="2">
                  <c:v>32.683384000000004</c:v>
                </c:pt>
                <c:pt idx="3">
                  <c:v>48.310079999999999</c:v>
                </c:pt>
              </c:numCache>
            </c:numRef>
          </c:xVal>
          <c:yVal>
            <c:numRef>
              <c:f>'YUV-SSIM'!$M$51:$M$55</c:f>
              <c:numCache>
                <c:formatCode>0.00</c:formatCode>
                <c:ptCount val="5"/>
                <c:pt idx="0">
                  <c:v>0.90715291190476188</c:v>
                </c:pt>
                <c:pt idx="1">
                  <c:v>0.95878291476190491</c:v>
                </c:pt>
                <c:pt idx="2">
                  <c:v>0.97504312047619057</c:v>
                </c:pt>
                <c:pt idx="3">
                  <c:v>0.98474839952380955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8D1-4D97-B5AF-DE36C4CE74BB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16.283800000000003</c:v>
                </c:pt>
                <c:pt idx="1">
                  <c:v>86.991584000000003</c:v>
                </c:pt>
              </c:numCache>
            </c:numRef>
          </c:xVal>
          <c:yVal>
            <c:numRef>
              <c:f>'YUV-SSIM'!$L$56:$L$57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8D1-4D97-B5AF-DE36C4CE74BB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16.283800000000003</c:v>
                </c:pt>
                <c:pt idx="1">
                  <c:v>86.991584000000003</c:v>
                </c:pt>
              </c:numCache>
            </c:numRef>
          </c:xVal>
          <c:yVal>
            <c:numRef>
              <c:f>'YUV-SSIM'!$M$56:$M$57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8D1-4D97-B5AF-DE36C4CE74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'YUV-SSIM'!$L$61</c:f>
              <c:strCache>
                <c:ptCount val="1"/>
                <c:pt idx="0">
                  <c:v>12bit-quantize-raht-15-bit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'YUV-SSIM'!$D$62:$D$66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'YUV-SSIM'!$L$62:$L$66</c:f>
              <c:numCache>
                <c:formatCode>0.00</c:formatCode>
                <c:ptCount val="5"/>
                <c:pt idx="0">
                  <c:v>0.96755116761904758</c:v>
                </c:pt>
                <c:pt idx="1">
                  <c:v>0.97986977619047599</c:v>
                </c:pt>
                <c:pt idx="2">
                  <c:v>0.98891836142857159</c:v>
                </c:pt>
                <c:pt idx="3">
                  <c:v>0.99346047666666659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89C-4519-A597-CCA8270A2CBA}"/>
            </c:ext>
          </c:extLst>
        </c:ser>
        <c:ser>
          <c:idx val="1"/>
          <c:order val="1"/>
          <c:tx>
            <c:strRef>
              <c:f>'YUV-SSIM'!$M$61</c:f>
              <c:strCache>
                <c:ptCount val="1"/>
                <c:pt idx="0">
                  <c:v>10bit-quantize-raht-15-bit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'YUV-SSIM'!$H$62:$H$66</c:f>
              <c:numCache>
                <c:formatCode>0.000</c:formatCode>
                <c:ptCount val="5"/>
                <c:pt idx="0">
                  <c:v>16.871535999999999</c:v>
                </c:pt>
                <c:pt idx="1">
                  <c:v>23.892504000000006</c:v>
                </c:pt>
                <c:pt idx="2">
                  <c:v>33.754896000000002</c:v>
                </c:pt>
                <c:pt idx="3">
                  <c:v>50.132744000000002</c:v>
                </c:pt>
              </c:numCache>
            </c:numRef>
          </c:xVal>
          <c:yVal>
            <c:numRef>
              <c:f>'YUV-SSIM'!$M$62:$M$66</c:f>
              <c:numCache>
                <c:formatCode>0.00</c:formatCode>
                <c:ptCount val="5"/>
                <c:pt idx="0">
                  <c:v>0.90607712714285715</c:v>
                </c:pt>
                <c:pt idx="1">
                  <c:v>0.95682563238095242</c:v>
                </c:pt>
                <c:pt idx="2">
                  <c:v>0.97400515095238116</c:v>
                </c:pt>
                <c:pt idx="3">
                  <c:v>0.9841991195238099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89C-4519-A597-CCA8270A2CB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16.871535999999999</c:v>
                </c:pt>
                <c:pt idx="1">
                  <c:v>90.416760000000011</c:v>
                </c:pt>
              </c:numCache>
            </c:numRef>
          </c:xVal>
          <c:yVal>
            <c:numRef>
              <c:f>'YUV-SSIM'!$L$67:$L$68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89C-4519-A597-CCA8270A2CB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16.871535999999999</c:v>
                </c:pt>
                <c:pt idx="1">
                  <c:v>90.416760000000011</c:v>
                </c:pt>
              </c:numCache>
            </c:numRef>
          </c:xVal>
          <c:yVal>
            <c:numRef>
              <c:f>'YUV-SSIM'!$M$67:$M$68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89C-4519-A597-CCA8270A2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'YUV-SSIM'!$L$72</c:f>
              <c:strCache>
                <c:ptCount val="1"/>
                <c:pt idx="0">
                  <c:v>12bit-quantize-raht-15-bit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'YUV-SSIM'!$D$73:$D$77</c:f>
              <c:numCache>
                <c:formatCode>0.000</c:formatCode>
                <c:ptCount val="5"/>
                <c:pt idx="0">
                  <c:v>126.58231200000002</c:v>
                </c:pt>
                <c:pt idx="1">
                  <c:v>181.19922399999999</c:v>
                </c:pt>
                <c:pt idx="2">
                  <c:v>256.27688799999999</c:v>
                </c:pt>
                <c:pt idx="3">
                  <c:v>356.432816</c:v>
                </c:pt>
              </c:numCache>
            </c:numRef>
          </c:xVal>
          <c:yVal>
            <c:numRef>
              <c:f>'YUV-SSIM'!$L$73:$L$77</c:f>
              <c:numCache>
                <c:formatCode>0.00</c:formatCode>
                <c:ptCount val="5"/>
                <c:pt idx="0">
                  <c:v>0.93688656531250003</c:v>
                </c:pt>
                <c:pt idx="1">
                  <c:v>0.97254385749999983</c:v>
                </c:pt>
                <c:pt idx="2">
                  <c:v>0.98944849312499994</c:v>
                </c:pt>
                <c:pt idx="3">
                  <c:v>0.99455648124999985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C5-49B0-9D19-845DB50A5630}"/>
            </c:ext>
          </c:extLst>
        </c:ser>
        <c:ser>
          <c:idx val="1"/>
          <c:order val="1"/>
          <c:tx>
            <c:strRef>
              <c:f>'YUV-SSIM'!$M$72</c:f>
              <c:strCache>
                <c:ptCount val="1"/>
                <c:pt idx="0">
                  <c:v>10bit-quantize-raht-15-bit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'YUV-SSIM'!$H$73:$H$77</c:f>
              <c:numCache>
                <c:formatCode>0.000</c:formatCode>
                <c:ptCount val="5"/>
                <c:pt idx="0">
                  <c:v>76.425623999999999</c:v>
                </c:pt>
                <c:pt idx="1">
                  <c:v>106.398144</c:v>
                </c:pt>
                <c:pt idx="2">
                  <c:v>150.861424</c:v>
                </c:pt>
                <c:pt idx="3">
                  <c:v>214.88412000000002</c:v>
                </c:pt>
              </c:numCache>
            </c:numRef>
          </c:xVal>
          <c:yVal>
            <c:numRef>
              <c:f>'YUV-SSIM'!$M$73:$M$77</c:f>
              <c:numCache>
                <c:formatCode>0.00</c:formatCode>
                <c:ptCount val="5"/>
                <c:pt idx="0">
                  <c:v>0.84443670468749998</c:v>
                </c:pt>
                <c:pt idx="1">
                  <c:v>0.91393903250000008</c:v>
                </c:pt>
                <c:pt idx="2">
                  <c:v>0.95563891281249991</c:v>
                </c:pt>
                <c:pt idx="3">
                  <c:v>0.98256723031249982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FC5-49B0-9D19-845DB50A563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76.425623999999999</c:v>
                </c:pt>
                <c:pt idx="1">
                  <c:v>356.432816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FC5-49B0-9D19-845DB50A563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76.425623999999999</c:v>
                </c:pt>
                <c:pt idx="1">
                  <c:v>356.432816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FC5-49B0-9D19-845DB50A56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'YUV-SSIM'!$M$83</c:f>
              <c:strCache>
                <c:ptCount val="1"/>
                <c:pt idx="0">
                  <c:v>10bit-quantize-raht-15-bit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'YUV-SSIM'!$H$84:$H$88</c:f>
              <c:numCache>
                <c:formatCode>0.000</c:formatCode>
                <c:ptCount val="5"/>
                <c:pt idx="0">
                  <c:v>79.865600000000001</c:v>
                </c:pt>
                <c:pt idx="1">
                  <c:v>111.183784</c:v>
                </c:pt>
                <c:pt idx="2">
                  <c:v>158.00208800000001</c:v>
                </c:pt>
                <c:pt idx="3">
                  <c:v>225.062736</c:v>
                </c:pt>
              </c:numCache>
            </c:numRef>
          </c:xVal>
          <c:yVal>
            <c:numRef>
              <c:f>'YUV-SSIM'!$M$84:$M$88</c:f>
              <c:numCache>
                <c:formatCode>0.00</c:formatCode>
                <c:ptCount val="5"/>
                <c:pt idx="0">
                  <c:v>0.82971006843749995</c:v>
                </c:pt>
                <c:pt idx="1">
                  <c:v>0.90370364468749997</c:v>
                </c:pt>
                <c:pt idx="2">
                  <c:v>0.95070742125000007</c:v>
                </c:pt>
                <c:pt idx="3">
                  <c:v>0.98081274562499998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BA-4A19-B529-3CAE059FA35C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79.865600000000001</c:v>
                </c:pt>
                <c:pt idx="1">
                  <c:v>372.53076799999991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9BA-4A19-B529-3CAE059FA35C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79.865600000000001</c:v>
                </c:pt>
                <c:pt idx="1">
                  <c:v>372.53076799999991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9BA-4A19-B529-3CAE059FA3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'YUV-SSIM'!$M$94</c:f>
              <c:strCache>
                <c:ptCount val="1"/>
                <c:pt idx="0">
                  <c:v>10bit-quantize-raht-15-bit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'YUV-SSIM'!$H$95:$H$99</c:f>
              <c:numCache>
                <c:formatCode>0.000</c:formatCode>
                <c:ptCount val="5"/>
                <c:pt idx="0">
                  <c:v>21.743672000000004</c:v>
                </c:pt>
                <c:pt idx="1">
                  <c:v>31.539159999999999</c:v>
                </c:pt>
                <c:pt idx="2">
                  <c:v>45.780448000000007</c:v>
                </c:pt>
                <c:pt idx="3">
                  <c:v>68.288440000000008</c:v>
                </c:pt>
              </c:numCache>
            </c:numRef>
          </c:xVal>
          <c:yVal>
            <c:numRef>
              <c:f>'YUV-SSIM'!$M$95:$M$99</c:f>
              <c:numCache>
                <c:formatCode>0.00</c:formatCode>
                <c:ptCount val="5"/>
                <c:pt idx="0">
                  <c:v>0.92798850333333338</c:v>
                </c:pt>
                <c:pt idx="1">
                  <c:v>0.96238198190476187</c:v>
                </c:pt>
                <c:pt idx="2">
                  <c:v>0.97535605904761891</c:v>
                </c:pt>
                <c:pt idx="3">
                  <c:v>0.98554816523809508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E74-4668-BC25-1605CD84CF01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21.743672000000004</c:v>
                </c:pt>
                <c:pt idx="1">
                  <c:v>121.390568</c:v>
                </c:pt>
              </c:numCache>
            </c:numRef>
          </c:xVal>
          <c:yVal>
            <c:numRef>
              <c:f>'YUV-SSIM'!$L$100:$L$101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E74-4668-BC25-1605CD84CF01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21.743672000000004</c:v>
                </c:pt>
                <c:pt idx="1">
                  <c:v>121.390568</c:v>
                </c:pt>
              </c:numCache>
            </c:numRef>
          </c:xVal>
          <c:yVal>
            <c:numRef>
              <c:f>'YUV-SSIM'!$M$100:$M$101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E74-4668-BC25-1605CD84CF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'YUV-SSIM'!$M$105</c:f>
              <c:strCache>
                <c:ptCount val="1"/>
                <c:pt idx="0">
                  <c:v>10bit-quantize-raht-15-bit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22.517056</c:v>
                </c:pt>
                <c:pt idx="1">
                  <c:v>32.529119999999999</c:v>
                </c:pt>
                <c:pt idx="2">
                  <c:v>47.236736000000001</c:v>
                </c:pt>
                <c:pt idx="3">
                  <c:v>70.686040000000006</c:v>
                </c:pt>
              </c:numCache>
            </c:numRef>
          </c:xVal>
          <c:yVal>
            <c:numRef>
              <c:f>'YUV-SSIM'!$M$106:$M$110</c:f>
              <c:numCache>
                <c:formatCode>0.00</c:formatCode>
                <c:ptCount val="5"/>
                <c:pt idx="0">
                  <c:v>0.92398346285714283</c:v>
                </c:pt>
                <c:pt idx="1">
                  <c:v>0.96016062571428573</c:v>
                </c:pt>
                <c:pt idx="2">
                  <c:v>0.9740198552380952</c:v>
                </c:pt>
                <c:pt idx="3">
                  <c:v>0.98471605238095228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A36-4836-905D-FCFD86FE1D26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16.871535999999999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A36-4836-905D-FCFD86FE1D26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16.871535999999999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A36-4836-905D-FCFD86FE1D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</c:f>
              <c:strCache>
                <c:ptCount val="1"/>
                <c:pt idx="0">
                  <c:v>12bit-quantize-raht-15-bit fruit</c:v>
                </c:pt>
              </c:strCache>
            </c:strRef>
          </c:tx>
          <c:spPr>
            <a:ln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'YUV-SSIM'!$D$7:$D$11</c:f>
              <c:numCache>
                <c:formatCode>0.000</c:formatCode>
                <c:ptCount val="5"/>
                <c:pt idx="0">
                  <c:v>3.8055839999999996</c:v>
                </c:pt>
                <c:pt idx="1">
                  <c:v>4.8162959999999995</c:v>
                </c:pt>
                <c:pt idx="2">
                  <c:v>6.1718480000000007</c:v>
                </c:pt>
                <c:pt idx="3">
                  <c:v>8.6232160000000011</c:v>
                </c:pt>
              </c:numCache>
            </c:numRef>
          </c:xVal>
          <c:yVal>
            <c:numRef>
              <c:f>'YUV-SSIM'!$L$7:$L$11</c:f>
              <c:numCache>
                <c:formatCode>0.00</c:formatCode>
                <c:ptCount val="5"/>
                <c:pt idx="0">
                  <c:v>0.99789476916666675</c:v>
                </c:pt>
                <c:pt idx="1">
                  <c:v>0.99867078999999981</c:v>
                </c:pt>
                <c:pt idx="2">
                  <c:v>0.99891922250000009</c:v>
                </c:pt>
                <c:pt idx="3">
                  <c:v>0.9991094437500001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30-4629-9C94-8D0A94071655}"/>
            </c:ext>
          </c:extLst>
        </c:ser>
        <c:ser>
          <c:idx val="1"/>
          <c:order val="1"/>
          <c:tx>
            <c:strRef>
              <c:f>'YUV-SSIM'!$M$6</c:f>
              <c:strCache>
                <c:ptCount val="1"/>
                <c:pt idx="0">
                  <c:v>10bit-quantize-raht-15-bit fruit</c:v>
                </c:pt>
              </c:strCache>
            </c:strRef>
          </c:tx>
          <c:spPr>
            <a:ln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'YUV-SSIM'!$H$7:$H$11</c:f>
              <c:numCache>
                <c:formatCode>0.000</c:formatCode>
                <c:ptCount val="5"/>
                <c:pt idx="0">
                  <c:v>2.4114800000000001</c:v>
                </c:pt>
                <c:pt idx="1">
                  <c:v>3.3278240000000001</c:v>
                </c:pt>
                <c:pt idx="2">
                  <c:v>4.2834319999999995</c:v>
                </c:pt>
                <c:pt idx="3">
                  <c:v>5.3733279999999999</c:v>
                </c:pt>
              </c:numCache>
            </c:numRef>
          </c:xVal>
          <c:yVal>
            <c:numRef>
              <c:f>'YUV-SSIM'!$M$7:$M$11</c:f>
              <c:numCache>
                <c:formatCode>0.00</c:formatCode>
                <c:ptCount val="5"/>
                <c:pt idx="0">
                  <c:v>0.98918205625000011</c:v>
                </c:pt>
                <c:pt idx="1">
                  <c:v>0.99678877958333334</c:v>
                </c:pt>
                <c:pt idx="2">
                  <c:v>0.9984091979166666</c:v>
                </c:pt>
                <c:pt idx="3">
                  <c:v>0.99878496041666676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30-4629-9C94-8D0A9407165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18.405279999999998</c:v>
                </c:pt>
                <c:pt idx="1">
                  <c:v>75.127895999999993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230-4629-9C94-8D0A9407165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18.405279999999998</c:v>
                </c:pt>
                <c:pt idx="1">
                  <c:v>75.127895999999993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230-4629-9C94-8D0A940716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'YUV-IVSSIM'!$L$17</c:f>
              <c:strCache>
                <c:ptCount val="1"/>
                <c:pt idx="0">
                  <c:v>12bit-quantize-raht-15-bit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'YUV-IVSSIM'!$D$18:$D$22</c:f>
              <c:numCache>
                <c:formatCode>0.000</c:formatCode>
                <c:ptCount val="5"/>
                <c:pt idx="0">
                  <c:v>29.751368000000003</c:v>
                </c:pt>
                <c:pt idx="1">
                  <c:v>39.615535999999999</c:v>
                </c:pt>
                <c:pt idx="2">
                  <c:v>53.677455999999999</c:v>
                </c:pt>
                <c:pt idx="3">
                  <c:v>75.127895999999993</c:v>
                </c:pt>
              </c:numCache>
            </c:numRef>
          </c:xVal>
          <c:yVal>
            <c:numRef>
              <c:f>'YUV-IVSSIM'!$L$18:$L$22</c:f>
              <c:numCache>
                <c:formatCode>0.00</c:formatCode>
                <c:ptCount val="5"/>
                <c:pt idx="0">
                  <c:v>0.99025311599999999</c:v>
                </c:pt>
                <c:pt idx="1">
                  <c:v>0.99195924199999985</c:v>
                </c:pt>
                <c:pt idx="2">
                  <c:v>0.99302144466666675</c:v>
                </c:pt>
                <c:pt idx="3">
                  <c:v>0.99441893800000003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AD8-4418-B97E-352DFC8FB1F6}"/>
            </c:ext>
          </c:extLst>
        </c:ser>
        <c:ser>
          <c:idx val="1"/>
          <c:order val="1"/>
          <c:tx>
            <c:strRef>
              <c:f>'YUV-IVSSIM'!$M$17</c:f>
              <c:strCache>
                <c:ptCount val="1"/>
                <c:pt idx="0">
                  <c:v>10bit-quantize-raht-15-bit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'YUV-IVSSIM'!$H$18:$H$22</c:f>
              <c:numCache>
                <c:formatCode>0.000</c:formatCode>
                <c:ptCount val="5"/>
                <c:pt idx="0">
                  <c:v>18.405279999999998</c:v>
                </c:pt>
                <c:pt idx="1">
                  <c:v>25.590176</c:v>
                </c:pt>
                <c:pt idx="2">
                  <c:v>34.221592000000008</c:v>
                </c:pt>
                <c:pt idx="3">
                  <c:v>45.494279999999996</c:v>
                </c:pt>
              </c:numCache>
            </c:numRef>
          </c:xVal>
          <c:yVal>
            <c:numRef>
              <c:f>'YUV-IVSSIM'!$M$18:$M$22</c:f>
              <c:numCache>
                <c:formatCode>0.00</c:formatCode>
                <c:ptCount val="5"/>
                <c:pt idx="0">
                  <c:v>0.96055734400000004</c:v>
                </c:pt>
                <c:pt idx="1">
                  <c:v>0.98894121933333368</c:v>
                </c:pt>
                <c:pt idx="2">
                  <c:v>0.99432328733333331</c:v>
                </c:pt>
                <c:pt idx="3">
                  <c:v>0.99569984533333344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AD8-4418-B97E-352DFC8FB1F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18.405279999999998</c:v>
                </c:pt>
                <c:pt idx="1">
                  <c:v>75.127895999999993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AD8-4418-B97E-352DFC8FB1F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18.405279999999998</c:v>
                </c:pt>
                <c:pt idx="1">
                  <c:v>75.127895999999993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AD8-4418-B97E-352DFC8FB1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'YUV-IVSSIM'!$L$28</c:f>
              <c:strCache>
                <c:ptCount val="1"/>
                <c:pt idx="0">
                  <c:v>12bit-quantize-raht-15-bit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'YUV-IVSSIM'!$D$29:$D$33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'YUV-IVSSIM'!$L$29:$L$33</c:f>
              <c:numCache>
                <c:formatCode>0.00</c:formatCode>
                <c:ptCount val="5"/>
                <c:pt idx="0">
                  <c:v>0.95452699866666679</c:v>
                </c:pt>
                <c:pt idx="1">
                  <c:v>0.97254070799999992</c:v>
                </c:pt>
                <c:pt idx="2">
                  <c:v>0.99034704333333323</c:v>
                </c:pt>
                <c:pt idx="3">
                  <c:v>0.9951982220000003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F6-4BF5-9E3B-A3861BD0B4DE}"/>
            </c:ext>
          </c:extLst>
        </c:ser>
        <c:ser>
          <c:idx val="1"/>
          <c:order val="1"/>
          <c:tx>
            <c:strRef>
              <c:f>'YUV-IVSSIM'!$M$28</c:f>
              <c:strCache>
                <c:ptCount val="1"/>
                <c:pt idx="0">
                  <c:v>10bit-quantize-raht-15-bit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'YUV-IVSSIM'!$H$29:$H$33</c:f>
              <c:numCache>
                <c:formatCode>0.000</c:formatCode>
                <c:ptCount val="5"/>
                <c:pt idx="0">
                  <c:v>21.858488000000001</c:v>
                </c:pt>
                <c:pt idx="1">
                  <c:v>31.048232000000002</c:v>
                </c:pt>
                <c:pt idx="2">
                  <c:v>44.148175999999999</c:v>
                </c:pt>
                <c:pt idx="3">
                  <c:v>63.617095999999997</c:v>
                </c:pt>
              </c:numCache>
            </c:numRef>
          </c:xVal>
          <c:yVal>
            <c:numRef>
              <c:f>'YUV-IVSSIM'!$M$29:$M$33</c:f>
              <c:numCache>
                <c:formatCode>0.00</c:formatCode>
                <c:ptCount val="5"/>
                <c:pt idx="0">
                  <c:v>0.92334212533333315</c:v>
                </c:pt>
                <c:pt idx="1">
                  <c:v>0.94839304999999996</c:v>
                </c:pt>
                <c:pt idx="2">
                  <c:v>0.96254043866666672</c:v>
                </c:pt>
                <c:pt idx="3">
                  <c:v>0.98085735666666662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4F6-4BF5-9E3B-A3861BD0B4D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21.858488000000001</c:v>
                </c:pt>
                <c:pt idx="1">
                  <c:v>108.862088</c:v>
                </c:pt>
              </c:numCache>
            </c:numRef>
          </c:xVal>
          <c:yVal>
            <c:numRef>
              <c:f>'YUV-IVSSIM'!$L$34:$L$35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4F6-4BF5-9E3B-A3861BD0B4D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21.858488000000001</c:v>
                </c:pt>
                <c:pt idx="1">
                  <c:v>108.862088</c:v>
                </c:pt>
              </c:numCache>
            </c:numRef>
          </c:xVal>
          <c:yVal>
            <c:numRef>
              <c:f>'YUV-IVSSIM'!$M$34:$M$35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4F6-4BF5-9E3B-A3861BD0B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'YUV-IVSSIM'!$L$39</c:f>
              <c:strCache>
                <c:ptCount val="1"/>
                <c:pt idx="0">
                  <c:v>12bit-quantize-raht-15-bit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'YUV-IVSSIM'!$D$40:$D$44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'YUV-IVSSIM'!$L$40:$L$44</c:f>
              <c:numCache>
                <c:formatCode>0.00</c:formatCode>
                <c:ptCount val="5"/>
                <c:pt idx="0">
                  <c:v>0.95391290933333339</c:v>
                </c:pt>
                <c:pt idx="1">
                  <c:v>0.97218706533333332</c:v>
                </c:pt>
                <c:pt idx="2">
                  <c:v>0.99002121133333343</c:v>
                </c:pt>
                <c:pt idx="3">
                  <c:v>0.99514774999999989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DB-43B4-A379-715DC7DC24CD}"/>
            </c:ext>
          </c:extLst>
        </c:ser>
        <c:ser>
          <c:idx val="1"/>
          <c:order val="1"/>
          <c:tx>
            <c:strRef>
              <c:f>'YUV-IVSSIM'!$M$39</c:f>
              <c:strCache>
                <c:ptCount val="1"/>
                <c:pt idx="0">
                  <c:v>10bit-quantize-raht-15-bit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'YUV-IVSSIM'!$H$40:$H$44</c:f>
              <c:numCache>
                <c:formatCode>0.000</c:formatCode>
                <c:ptCount val="5"/>
                <c:pt idx="0">
                  <c:v>22.430879999999998</c:v>
                </c:pt>
                <c:pt idx="1">
                  <c:v>31.805824000000001</c:v>
                </c:pt>
                <c:pt idx="2">
                  <c:v>45.277951999999999</c:v>
                </c:pt>
                <c:pt idx="3">
                  <c:v>65.439055999999994</c:v>
                </c:pt>
              </c:numCache>
            </c:numRef>
          </c:xVal>
          <c:yVal>
            <c:numRef>
              <c:f>'YUV-IVSSIM'!$M$40:$M$44</c:f>
              <c:numCache>
                <c:formatCode>0.00</c:formatCode>
                <c:ptCount val="5"/>
                <c:pt idx="0">
                  <c:v>0.92332613266666674</c:v>
                </c:pt>
                <c:pt idx="1">
                  <c:v>0.94771673266666656</c:v>
                </c:pt>
                <c:pt idx="2">
                  <c:v>0.96251046799999995</c:v>
                </c:pt>
                <c:pt idx="3">
                  <c:v>0.98101094599999994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DB-43B4-A379-715DC7DC24C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22.430879999999998</c:v>
                </c:pt>
                <c:pt idx="1">
                  <c:v>112.14424799999999</c:v>
                </c:pt>
              </c:numCache>
            </c:numRef>
          </c:xVal>
          <c:yVal>
            <c:numRef>
              <c:f>'YUV-IVSSIM'!$L$45:$L$46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DB-43B4-A379-715DC7DC24C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22.430879999999998</c:v>
                </c:pt>
                <c:pt idx="1">
                  <c:v>112.14424799999999</c:v>
                </c:pt>
              </c:numCache>
            </c:numRef>
          </c:xVal>
          <c:yVal>
            <c:numRef>
              <c:f>'YUV-IVSSIM'!$M$45:$M$46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1DB-43B4-A379-715DC7DC24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'YUV-IVSSIM'!$L$50</c:f>
              <c:strCache>
                <c:ptCount val="1"/>
                <c:pt idx="0">
                  <c:v>12bit-quantize-raht-15-bit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'YUV-IVSSIM'!$D$51:$D$55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'YUV-IVSSIM'!$L$51:$L$55</c:f>
              <c:numCache>
                <c:formatCode>0.00</c:formatCode>
                <c:ptCount val="5"/>
                <c:pt idx="0">
                  <c:v>0.97449244047619055</c:v>
                </c:pt>
                <c:pt idx="1">
                  <c:v>0.98494449047619048</c:v>
                </c:pt>
                <c:pt idx="2">
                  <c:v>0.99257969380952371</c:v>
                </c:pt>
                <c:pt idx="3">
                  <c:v>0.99605770809523819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9F6-42E1-BADC-EB4AB2155545}"/>
            </c:ext>
          </c:extLst>
        </c:ser>
        <c:ser>
          <c:idx val="1"/>
          <c:order val="1"/>
          <c:tx>
            <c:strRef>
              <c:f>'YUV-IVSSIM'!$M$50</c:f>
              <c:strCache>
                <c:ptCount val="1"/>
                <c:pt idx="0">
                  <c:v>10bit-quantize-raht-15-bit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'YUV-IVSSIM'!$H$51:$H$55</c:f>
              <c:numCache>
                <c:formatCode>0.000</c:formatCode>
                <c:ptCount val="5"/>
                <c:pt idx="0">
                  <c:v>16.283800000000003</c:v>
                </c:pt>
                <c:pt idx="1">
                  <c:v>23.148880000000005</c:v>
                </c:pt>
                <c:pt idx="2">
                  <c:v>32.683384000000004</c:v>
                </c:pt>
                <c:pt idx="3">
                  <c:v>48.310079999999999</c:v>
                </c:pt>
              </c:numCache>
            </c:numRef>
          </c:xVal>
          <c:yVal>
            <c:numRef>
              <c:f>'YUV-IVSSIM'!$M$51:$M$55</c:f>
              <c:numCache>
                <c:formatCode>0.00</c:formatCode>
                <c:ptCount val="5"/>
                <c:pt idx="0">
                  <c:v>0.9390816466666666</c:v>
                </c:pt>
                <c:pt idx="1">
                  <c:v>0.96741039904761927</c:v>
                </c:pt>
                <c:pt idx="2">
                  <c:v>0.9795141909523809</c:v>
                </c:pt>
                <c:pt idx="3">
                  <c:v>0.98875538714285716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9F6-42E1-BADC-EB4AB215554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16.283800000000003</c:v>
                </c:pt>
                <c:pt idx="1">
                  <c:v>86.991584000000003</c:v>
                </c:pt>
              </c:numCache>
            </c:numRef>
          </c:xVal>
          <c:yVal>
            <c:numRef>
              <c:f>'YUV-IVSSIM'!$L$56:$L$57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9F6-42E1-BADC-EB4AB215554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16.283800000000003</c:v>
                </c:pt>
                <c:pt idx="1">
                  <c:v>86.991584000000003</c:v>
                </c:pt>
              </c:numCache>
            </c:numRef>
          </c:xVal>
          <c:yVal>
            <c:numRef>
              <c:f>'YUV-IVSSIM'!$M$56:$M$57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9F6-42E1-BADC-EB4AB21555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'YUV-IVSSIM'!$L$61</c:f>
              <c:strCache>
                <c:ptCount val="1"/>
                <c:pt idx="0">
                  <c:v>12bit-quantize-raht-15-bit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'YUV-IVSSIM'!$D$62:$D$66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'YUV-IVSSIM'!$L$62:$L$66</c:f>
              <c:numCache>
                <c:formatCode>0.00</c:formatCode>
                <c:ptCount val="5"/>
                <c:pt idx="0">
                  <c:v>0.97329683999999994</c:v>
                </c:pt>
                <c:pt idx="1">
                  <c:v>0.98444683619047624</c:v>
                </c:pt>
                <c:pt idx="2">
                  <c:v>0.99233596333333352</c:v>
                </c:pt>
                <c:pt idx="3">
                  <c:v>0.99586930666666673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4F-439C-A5C4-9B2D1E9E6D31}"/>
            </c:ext>
          </c:extLst>
        </c:ser>
        <c:ser>
          <c:idx val="1"/>
          <c:order val="1"/>
          <c:tx>
            <c:strRef>
              <c:f>'YUV-IVSSIM'!$M$61</c:f>
              <c:strCache>
                <c:ptCount val="1"/>
                <c:pt idx="0">
                  <c:v>10bit-quantize-raht-15-bit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'YUV-IVSSIM'!$H$62:$H$66</c:f>
              <c:numCache>
                <c:formatCode>0.000</c:formatCode>
                <c:ptCount val="5"/>
                <c:pt idx="0">
                  <c:v>16.871535999999999</c:v>
                </c:pt>
                <c:pt idx="1">
                  <c:v>23.892504000000006</c:v>
                </c:pt>
                <c:pt idx="2">
                  <c:v>33.754896000000002</c:v>
                </c:pt>
                <c:pt idx="3">
                  <c:v>50.132744000000002</c:v>
                </c:pt>
              </c:numCache>
            </c:numRef>
          </c:xVal>
          <c:yVal>
            <c:numRef>
              <c:f>'YUV-IVSSIM'!$M$62:$M$66</c:f>
              <c:numCache>
                <c:formatCode>0.00</c:formatCode>
                <c:ptCount val="5"/>
                <c:pt idx="0">
                  <c:v>0.9381745528571428</c:v>
                </c:pt>
                <c:pt idx="1">
                  <c:v>0.96748753238095242</c:v>
                </c:pt>
                <c:pt idx="2">
                  <c:v>0.97951101142857144</c:v>
                </c:pt>
                <c:pt idx="3">
                  <c:v>0.9886036104761905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4F-439C-A5C4-9B2D1E9E6D3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16.871535999999999</c:v>
                </c:pt>
                <c:pt idx="1">
                  <c:v>90.416760000000011</c:v>
                </c:pt>
              </c:numCache>
            </c:numRef>
          </c:xVal>
          <c:yVal>
            <c:numRef>
              <c:f>'YUV-IVSSIM'!$L$67:$L$68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F4F-439C-A5C4-9B2D1E9E6D3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16.871535999999999</c:v>
                </c:pt>
                <c:pt idx="1">
                  <c:v>90.416760000000011</c:v>
                </c:pt>
              </c:numCache>
            </c:numRef>
          </c:xVal>
          <c:yVal>
            <c:numRef>
              <c:f>'YUV-IVSSIM'!$M$67:$M$68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F4F-439C-A5C4-9B2D1E9E6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'YUV-IVSSIM'!$L$72</c:f>
              <c:strCache>
                <c:ptCount val="1"/>
                <c:pt idx="0">
                  <c:v>12bit-quantize-raht-15-bit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'YUV-IVSSIM'!$D$73:$D$77</c:f>
              <c:numCache>
                <c:formatCode>0.000</c:formatCode>
                <c:ptCount val="5"/>
                <c:pt idx="0">
                  <c:v>126.58231200000002</c:v>
                </c:pt>
                <c:pt idx="1">
                  <c:v>181.19922399999999</c:v>
                </c:pt>
                <c:pt idx="2">
                  <c:v>256.27688799999999</c:v>
                </c:pt>
                <c:pt idx="3">
                  <c:v>356.432816</c:v>
                </c:pt>
              </c:numCache>
            </c:numRef>
          </c:xVal>
          <c:yVal>
            <c:numRef>
              <c:f>'YUV-IVSSIM'!$L$73:$L$77</c:f>
              <c:numCache>
                <c:formatCode>0.00</c:formatCode>
                <c:ptCount val="5"/>
                <c:pt idx="0">
                  <c:v>0.96381933531250008</c:v>
                </c:pt>
                <c:pt idx="1">
                  <c:v>0.98289698375000001</c:v>
                </c:pt>
                <c:pt idx="2">
                  <c:v>0.99287583718749994</c:v>
                </c:pt>
                <c:pt idx="3">
                  <c:v>0.99625927531250025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BD-46F4-9865-0BD760273257}"/>
            </c:ext>
          </c:extLst>
        </c:ser>
        <c:ser>
          <c:idx val="1"/>
          <c:order val="1"/>
          <c:tx>
            <c:strRef>
              <c:f>'YUV-IVSSIM'!$M$72</c:f>
              <c:strCache>
                <c:ptCount val="1"/>
                <c:pt idx="0">
                  <c:v>10bit-quantize-raht-15-bit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'YUV-IVSSIM'!$H$73:$H$77</c:f>
              <c:numCache>
                <c:formatCode>0.000</c:formatCode>
                <c:ptCount val="5"/>
                <c:pt idx="0">
                  <c:v>76.425623999999999</c:v>
                </c:pt>
                <c:pt idx="1">
                  <c:v>106.398144</c:v>
                </c:pt>
                <c:pt idx="2">
                  <c:v>150.861424</c:v>
                </c:pt>
                <c:pt idx="3">
                  <c:v>214.88412000000002</c:v>
                </c:pt>
              </c:numCache>
            </c:numRef>
          </c:xVal>
          <c:yVal>
            <c:numRef>
              <c:f>'YUV-IVSSIM'!$M$73:$M$77</c:f>
              <c:numCache>
                <c:formatCode>0.00</c:formatCode>
                <c:ptCount val="5"/>
                <c:pt idx="0">
                  <c:v>0.92041458125000009</c:v>
                </c:pt>
                <c:pt idx="1">
                  <c:v>0.95403328499999995</c:v>
                </c:pt>
                <c:pt idx="2">
                  <c:v>0.97350986781250004</c:v>
                </c:pt>
                <c:pt idx="3">
                  <c:v>0.98884467968750001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9BD-46F4-9865-0BD76027325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76.425623999999999</c:v>
                </c:pt>
                <c:pt idx="1">
                  <c:v>356.432816</c:v>
                </c:pt>
              </c:numCache>
            </c:numRef>
          </c:xVal>
          <c:yVal>
            <c:numRef>
              <c:f>'YUV-IVSSIM'!$L$78:$L$79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9BD-46F4-9865-0BD76027325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76.425623999999999</c:v>
                </c:pt>
                <c:pt idx="1">
                  <c:v>356.432816</c:v>
                </c:pt>
              </c:numCache>
            </c:numRef>
          </c:xVal>
          <c:yVal>
            <c:numRef>
              <c:f>'YUV-IVSSIM'!$M$78:$M$79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9BD-46F4-9865-0BD760273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'YUV-IVSSIM'!$L$83</c:f>
              <c:strCache>
                <c:ptCount val="1"/>
                <c:pt idx="0">
                  <c:v>12bit-quantize-raht-15-bit breakdance_semitrack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'YUV-IVSSIM'!$D$84:$D$88</c:f>
              <c:numCache>
                <c:formatCode>0.000</c:formatCode>
                <c:ptCount val="5"/>
                <c:pt idx="0">
                  <c:v>132.47429600000001</c:v>
                </c:pt>
                <c:pt idx="1">
                  <c:v>189.77703999999997</c:v>
                </c:pt>
                <c:pt idx="2">
                  <c:v>268.24353600000001</c:v>
                </c:pt>
                <c:pt idx="3">
                  <c:v>372.53076799999991</c:v>
                </c:pt>
              </c:numCache>
            </c:numRef>
          </c:xVal>
          <c:yVal>
            <c:numRef>
              <c:f>'YUV-IVSSIM'!$L$84:$L$88</c:f>
              <c:numCache>
                <c:formatCode>0.00</c:formatCode>
                <c:ptCount val="5"/>
                <c:pt idx="0">
                  <c:v>0.96216957468750008</c:v>
                </c:pt>
                <c:pt idx="1">
                  <c:v>0.98207449125000013</c:v>
                </c:pt>
                <c:pt idx="2">
                  <c:v>0.99251801968750009</c:v>
                </c:pt>
                <c:pt idx="3">
                  <c:v>0.99602294281250014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43-4712-91CB-1FCD17A5FF12}"/>
            </c:ext>
          </c:extLst>
        </c:ser>
        <c:ser>
          <c:idx val="1"/>
          <c:order val="1"/>
          <c:tx>
            <c:strRef>
              <c:f>'YUV-IVSSIM'!$M$83</c:f>
              <c:strCache>
                <c:ptCount val="1"/>
                <c:pt idx="0">
                  <c:v>10bit-quantize-raht-15-bit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79.865600000000001</c:v>
                </c:pt>
                <c:pt idx="1">
                  <c:v>111.183784</c:v>
                </c:pt>
                <c:pt idx="2">
                  <c:v>158.00208800000001</c:v>
                </c:pt>
                <c:pt idx="3">
                  <c:v>225.062736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0.91179501812500019</c:v>
                </c:pt>
                <c:pt idx="1">
                  <c:v>0.95166974812499994</c:v>
                </c:pt>
                <c:pt idx="2">
                  <c:v>0.97230684843749993</c:v>
                </c:pt>
                <c:pt idx="3">
                  <c:v>0.98839404375000006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243-4712-91CB-1FCD17A5FF1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79.865600000000001</c:v>
                </c:pt>
                <c:pt idx="1">
                  <c:v>372.53076799999991</c:v>
                </c:pt>
              </c:numCache>
            </c:numRef>
          </c:xVal>
          <c:yVal>
            <c:numRef>
              <c:f>'YUV-IVSSIM'!$L$89:$L$90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243-4712-91CB-1FCD17A5FF1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79.865600000000001</c:v>
                </c:pt>
                <c:pt idx="1">
                  <c:v>372.53076799999991</c:v>
                </c:pt>
              </c:numCache>
            </c:numRef>
          </c:xVal>
          <c:yVal>
            <c:numRef>
              <c:f>'YUV-IVSSIM'!$M$89:$M$90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243-4712-91CB-1FCD17A5FF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'YUV-IVSSIM'!$M$94</c:f>
              <c:strCache>
                <c:ptCount val="1"/>
                <c:pt idx="0">
                  <c:v>10bit-quantize-raht-15-bit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'YUV-IVSSIM'!$H$95:$H$99</c:f>
              <c:numCache>
                <c:formatCode>0.000</c:formatCode>
                <c:ptCount val="5"/>
                <c:pt idx="0">
                  <c:v>21.743672000000004</c:v>
                </c:pt>
                <c:pt idx="1">
                  <c:v>31.539159999999999</c:v>
                </c:pt>
                <c:pt idx="2">
                  <c:v>45.780448000000007</c:v>
                </c:pt>
                <c:pt idx="3">
                  <c:v>68.288440000000008</c:v>
                </c:pt>
              </c:numCache>
            </c:numRef>
          </c:xVal>
          <c:yVal>
            <c:numRef>
              <c:f>'YUV-IVSSIM'!$M$95:$M$99</c:f>
              <c:numCache>
                <c:formatCode>0.00</c:formatCode>
                <c:ptCount val="5"/>
                <c:pt idx="0">
                  <c:v>0.95021327523809518</c:v>
                </c:pt>
                <c:pt idx="1">
                  <c:v>0.97060602952380914</c:v>
                </c:pt>
                <c:pt idx="2">
                  <c:v>0.9809683366666665</c:v>
                </c:pt>
                <c:pt idx="3">
                  <c:v>0.98939366666666662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6E-41BE-9F92-CFA258D82E98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21.743672000000004</c:v>
                </c:pt>
                <c:pt idx="1">
                  <c:v>121.390568</c:v>
                </c:pt>
              </c:numCache>
            </c:numRef>
          </c:xVal>
          <c:yVal>
            <c:numRef>
              <c:f>'YUV-IVSSIM'!$L$100:$L$101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A6E-41BE-9F92-CFA258D82E98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21.743672000000004</c:v>
                </c:pt>
                <c:pt idx="1">
                  <c:v>121.390568</c:v>
                </c:pt>
              </c:numCache>
            </c:numRef>
          </c:xVal>
          <c:yVal>
            <c:numRef>
              <c:f>'YUV-IVSSIM'!$M$100:$M$101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A6E-41BE-9F92-CFA258D82E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'YUV-IVSSIM'!$M$83</c:f>
              <c:strCache>
                <c:ptCount val="1"/>
                <c:pt idx="0">
                  <c:v>10bit-quantize-raht-15-bit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79.865600000000001</c:v>
                </c:pt>
                <c:pt idx="1">
                  <c:v>111.183784</c:v>
                </c:pt>
                <c:pt idx="2">
                  <c:v>158.00208800000001</c:v>
                </c:pt>
                <c:pt idx="3">
                  <c:v>225.062736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0.91179501812500019</c:v>
                </c:pt>
                <c:pt idx="1">
                  <c:v>0.95166974812499994</c:v>
                </c:pt>
                <c:pt idx="2">
                  <c:v>0.97230684843749993</c:v>
                </c:pt>
                <c:pt idx="3">
                  <c:v>0.98839404375000006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24-4E31-9A1B-BB9FA6226697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79.865600000000001</c:v>
                </c:pt>
                <c:pt idx="1">
                  <c:v>372.53076799999991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C24-4E31-9A1B-BB9FA6226697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79.865600000000001</c:v>
                </c:pt>
                <c:pt idx="1">
                  <c:v>372.53076799999991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C24-4E31-9A1B-BB9FA62266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'YUV-IVSSIM'!$M$105</c:f>
              <c:strCache>
                <c:ptCount val="1"/>
                <c:pt idx="0">
                  <c:v>10bit-quantize-raht-15-bit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22.517056</c:v>
                </c:pt>
                <c:pt idx="1">
                  <c:v>32.529119999999999</c:v>
                </c:pt>
                <c:pt idx="2">
                  <c:v>47.236736000000001</c:v>
                </c:pt>
                <c:pt idx="3">
                  <c:v>70.686040000000006</c:v>
                </c:pt>
              </c:numCache>
            </c:numRef>
          </c:xVal>
          <c:yVal>
            <c:numRef>
              <c:f>'YUV-IVSSIM'!$M$106:$M$110</c:f>
              <c:numCache>
                <c:formatCode>0.00</c:formatCode>
                <c:ptCount val="5"/>
                <c:pt idx="0">
                  <c:v>0.94646549476190467</c:v>
                </c:pt>
                <c:pt idx="1">
                  <c:v>0.9692677480952383</c:v>
                </c:pt>
                <c:pt idx="2">
                  <c:v>0.980350231904762</c:v>
                </c:pt>
                <c:pt idx="3">
                  <c:v>0.98911807666666651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04-4DE5-8F62-A0C7821091EC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16.871535999999999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D04-4DE5-8F62-A0C7821091EC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16.871535999999999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D04-4DE5-8F62-A0C7821091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</c:f>
              <c:strCache>
                <c:ptCount val="1"/>
                <c:pt idx="0">
                  <c:v>12bit-quantize-raht-15-bit fruit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'YUV-IVSSIM'!$D$7:$D$11</c:f>
              <c:numCache>
                <c:formatCode>0.000</c:formatCode>
                <c:ptCount val="5"/>
                <c:pt idx="0">
                  <c:v>3.8055839999999996</c:v>
                </c:pt>
                <c:pt idx="1">
                  <c:v>4.8162959999999995</c:v>
                </c:pt>
                <c:pt idx="2">
                  <c:v>6.1718480000000007</c:v>
                </c:pt>
                <c:pt idx="3">
                  <c:v>8.6232160000000011</c:v>
                </c:pt>
              </c:numCache>
            </c:numRef>
          </c:xVal>
          <c:yVal>
            <c:numRef>
              <c:f>'YUV-IVSSIM'!$L$7:$L$11</c:f>
              <c:numCache>
                <c:formatCode>0.00</c:formatCode>
                <c:ptCount val="5"/>
                <c:pt idx="0">
                  <c:v>0.99837623125000008</c:v>
                </c:pt>
                <c:pt idx="1">
                  <c:v>0.99920279708333315</c:v>
                </c:pt>
                <c:pt idx="2">
                  <c:v>0.99937497375000028</c:v>
                </c:pt>
                <c:pt idx="3">
                  <c:v>0.99952589916666668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D5-4A1B-A733-2ED0FD5AC981}"/>
            </c:ext>
          </c:extLst>
        </c:ser>
        <c:ser>
          <c:idx val="1"/>
          <c:order val="1"/>
          <c:tx>
            <c:strRef>
              <c:f>'YUV-IVSSIM'!$M$6</c:f>
              <c:strCache>
                <c:ptCount val="1"/>
                <c:pt idx="0">
                  <c:v>10bit-quantize-raht-15-bit fruit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'YUV-IVSSIM'!$H$7:$H$11</c:f>
              <c:numCache>
                <c:formatCode>0.000</c:formatCode>
                <c:ptCount val="5"/>
                <c:pt idx="0">
                  <c:v>2.4114800000000001</c:v>
                </c:pt>
                <c:pt idx="1">
                  <c:v>3.3278240000000001</c:v>
                </c:pt>
                <c:pt idx="2">
                  <c:v>4.2834319999999995</c:v>
                </c:pt>
                <c:pt idx="3">
                  <c:v>5.3733279999999999</c:v>
                </c:pt>
              </c:numCache>
            </c:numRef>
          </c:xVal>
          <c:yVal>
            <c:numRef>
              <c:f>'YUV-IVSSIM'!$M$7:$M$11</c:f>
              <c:numCache>
                <c:formatCode>0.00</c:formatCode>
                <c:ptCount val="5"/>
                <c:pt idx="0">
                  <c:v>0.95029656875000013</c:v>
                </c:pt>
                <c:pt idx="1">
                  <c:v>0.9971605558333333</c:v>
                </c:pt>
                <c:pt idx="2">
                  <c:v>0.99907063416666653</c:v>
                </c:pt>
                <c:pt idx="3">
                  <c:v>0.99931852916666675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D5-4A1B-A733-2ED0FD5AC98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18.405279999999998</c:v>
                </c:pt>
                <c:pt idx="1">
                  <c:v>75.127895999999993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D5-4A1B-A733-2ED0FD5AC98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18.405279999999998</c:v>
                </c:pt>
                <c:pt idx="1">
                  <c:v>75.127895999999993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1D5-4A1B-A733-2ED0FD5AC9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LPIPS!$L$17</c:f>
              <c:strCache>
                <c:ptCount val="1"/>
                <c:pt idx="0">
                  <c:v>12bit-quantize-raht-15-bit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LPIPS!$D$18:$D$22</c:f>
              <c:numCache>
                <c:formatCode>0.000</c:formatCode>
                <c:ptCount val="5"/>
                <c:pt idx="0">
                  <c:v>29.751368000000003</c:v>
                </c:pt>
                <c:pt idx="1">
                  <c:v>39.615535999999999</c:v>
                </c:pt>
                <c:pt idx="2">
                  <c:v>53.677455999999999</c:v>
                </c:pt>
                <c:pt idx="3">
                  <c:v>75.127895999999993</c:v>
                </c:pt>
              </c:numCache>
            </c:numRef>
          </c:xVal>
          <c:yVal>
            <c:numRef>
              <c:f>LPIPS!$L$18:$L$22</c:f>
              <c:numCache>
                <c:formatCode>0.00</c:formatCode>
                <c:ptCount val="5"/>
                <c:pt idx="0">
                  <c:v>2.3186905733333332E-2</c:v>
                </c:pt>
                <c:pt idx="1">
                  <c:v>1.4264820533333333E-2</c:v>
                </c:pt>
                <c:pt idx="2">
                  <c:v>1.1909770366666666E-2</c:v>
                </c:pt>
                <c:pt idx="3">
                  <c:v>1.10563534E-2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D94-478B-88DC-625C6FBBCA38}"/>
            </c:ext>
          </c:extLst>
        </c:ser>
        <c:ser>
          <c:idx val="1"/>
          <c:order val="1"/>
          <c:tx>
            <c:strRef>
              <c:f>LPIPS!$M$17</c:f>
              <c:strCache>
                <c:ptCount val="1"/>
                <c:pt idx="0">
                  <c:v>10bit-quantize-raht-15-bit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LPIPS!$H$18:$H$22</c:f>
              <c:numCache>
                <c:formatCode>0.000</c:formatCode>
                <c:ptCount val="5"/>
                <c:pt idx="0">
                  <c:v>18.405279999999998</c:v>
                </c:pt>
                <c:pt idx="1">
                  <c:v>25.590176</c:v>
                </c:pt>
                <c:pt idx="2">
                  <c:v>34.221592000000008</c:v>
                </c:pt>
                <c:pt idx="3">
                  <c:v>45.494279999999996</c:v>
                </c:pt>
              </c:numCache>
            </c:numRef>
          </c:xVal>
          <c:yVal>
            <c:numRef>
              <c:f>LPIPS!$M$18:$M$22</c:f>
              <c:numCache>
                <c:formatCode>0.00</c:formatCode>
                <c:ptCount val="5"/>
                <c:pt idx="0">
                  <c:v>0.1048451252</c:v>
                </c:pt>
                <c:pt idx="1">
                  <c:v>2.7099419E-2</c:v>
                </c:pt>
                <c:pt idx="2">
                  <c:v>1.1409818699999999E-2</c:v>
                </c:pt>
                <c:pt idx="3">
                  <c:v>7.3043638333333324E-3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D94-478B-88DC-625C6FBBCA3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18.405279999999998</c:v>
                </c:pt>
                <c:pt idx="1">
                  <c:v>75.127895999999993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D94-478B-88DC-625C6FBBCA3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18.405279999999998</c:v>
                </c:pt>
                <c:pt idx="1">
                  <c:v>75.127895999999993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D94-478B-88DC-625C6FBBCA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LPIPS!$L$28</c:f>
              <c:strCache>
                <c:ptCount val="1"/>
                <c:pt idx="0">
                  <c:v>12bit-quantize-raht-15-bit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LPIPS!$D$29:$D$33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LPIPS!$L$29:$L$33</c:f>
              <c:numCache>
                <c:formatCode>0.00</c:formatCode>
                <c:ptCount val="5"/>
                <c:pt idx="0">
                  <c:v>6.6136436800000004E-2</c:v>
                </c:pt>
                <c:pt idx="1">
                  <c:v>4.1030773533333328E-2</c:v>
                </c:pt>
                <c:pt idx="2">
                  <c:v>2.4437460799999998E-2</c:v>
                </c:pt>
                <c:pt idx="3">
                  <c:v>1.7442298933333333E-2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3F-49E7-8D74-99A49553DA8D}"/>
            </c:ext>
          </c:extLst>
        </c:ser>
        <c:ser>
          <c:idx val="1"/>
          <c:order val="1"/>
          <c:tx>
            <c:strRef>
              <c:f>LPIPS!$M$28</c:f>
              <c:strCache>
                <c:ptCount val="1"/>
                <c:pt idx="0">
                  <c:v>10bit-quantize-raht-15-bit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LPIPS!$H$29:$H$33</c:f>
              <c:numCache>
                <c:formatCode>0.000</c:formatCode>
                <c:ptCount val="5"/>
                <c:pt idx="0">
                  <c:v>21.858488000000001</c:v>
                </c:pt>
                <c:pt idx="1">
                  <c:v>31.048232000000002</c:v>
                </c:pt>
                <c:pt idx="2">
                  <c:v>44.148175999999999</c:v>
                </c:pt>
                <c:pt idx="3">
                  <c:v>63.617095999999997</c:v>
                </c:pt>
              </c:numCache>
            </c:numRef>
          </c:xVal>
          <c:yVal>
            <c:numRef>
              <c:f>LPIPS!$M$29:$M$33</c:f>
              <c:numCache>
                <c:formatCode>0.00</c:formatCode>
                <c:ptCount val="5"/>
                <c:pt idx="0">
                  <c:v>0.16901287000000001</c:v>
                </c:pt>
                <c:pt idx="1">
                  <c:v>7.392188953333334E-2</c:v>
                </c:pt>
                <c:pt idx="2">
                  <c:v>4.4465573400000007E-2</c:v>
                </c:pt>
                <c:pt idx="3">
                  <c:v>2.5529108399999993E-2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3F-49E7-8D74-99A49553DA8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21.858488000000001</c:v>
                </c:pt>
                <c:pt idx="1">
                  <c:v>108.862088</c:v>
                </c:pt>
              </c:numCache>
            </c:numRef>
          </c:xVal>
          <c:yVal>
            <c:numRef>
              <c:f>LPIPS!$L$34:$L$35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23F-49E7-8D74-99A49553DA8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21.858488000000001</c:v>
                </c:pt>
                <c:pt idx="1">
                  <c:v>108.862088</c:v>
                </c:pt>
              </c:numCache>
            </c:numRef>
          </c:xVal>
          <c:yVal>
            <c:numRef>
              <c:f>LPIPS!$M$34:$M$35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23F-49E7-8D74-99A49553D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LPIPS!$L$39</c:f>
              <c:strCache>
                <c:ptCount val="1"/>
                <c:pt idx="0">
                  <c:v>12bit-quantize-raht-15-bit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LPIPS!$D$40:$D$44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LPIPS!$L$40:$L$44</c:f>
              <c:numCache>
                <c:formatCode>0.00</c:formatCode>
                <c:ptCount val="5"/>
                <c:pt idx="0">
                  <c:v>6.8783966799999999E-2</c:v>
                </c:pt>
                <c:pt idx="1">
                  <c:v>4.2531585266666672E-2</c:v>
                </c:pt>
                <c:pt idx="2">
                  <c:v>2.4929068266666667E-2</c:v>
                </c:pt>
                <c:pt idx="3">
                  <c:v>1.8277800266666668E-2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3F2-4F3B-81F5-6BDADD0D2148}"/>
            </c:ext>
          </c:extLst>
        </c:ser>
        <c:ser>
          <c:idx val="1"/>
          <c:order val="1"/>
          <c:tx>
            <c:strRef>
              <c:f>LPIPS!$M$39</c:f>
              <c:strCache>
                <c:ptCount val="1"/>
                <c:pt idx="0">
                  <c:v>10bit-quantize-raht-15-bit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LPIPS!$H$40:$H$44</c:f>
              <c:numCache>
                <c:formatCode>0.000</c:formatCode>
                <c:ptCount val="5"/>
                <c:pt idx="0">
                  <c:v>22.430879999999998</c:v>
                </c:pt>
                <c:pt idx="1">
                  <c:v>31.805824000000001</c:v>
                </c:pt>
                <c:pt idx="2">
                  <c:v>45.277951999999999</c:v>
                </c:pt>
                <c:pt idx="3">
                  <c:v>65.439055999999994</c:v>
                </c:pt>
              </c:numCache>
            </c:numRef>
          </c:xVal>
          <c:yVal>
            <c:numRef>
              <c:f>LPIPS!$M$40:$M$44</c:f>
              <c:numCache>
                <c:formatCode>0.00</c:formatCode>
                <c:ptCount val="5"/>
                <c:pt idx="0">
                  <c:v>0.17507218533333332</c:v>
                </c:pt>
                <c:pt idx="1">
                  <c:v>7.7034935666666665E-2</c:v>
                </c:pt>
                <c:pt idx="2">
                  <c:v>4.55455954E-2</c:v>
                </c:pt>
                <c:pt idx="3">
                  <c:v>2.6620063666666673E-2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3F2-4F3B-81F5-6BDADD0D214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22.430879999999998</c:v>
                </c:pt>
                <c:pt idx="1">
                  <c:v>112.14424799999999</c:v>
                </c:pt>
              </c:numCache>
            </c:numRef>
          </c:xVal>
          <c:yVal>
            <c:numRef>
              <c:f>LPIPS!$L$45:$L$46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3F2-4F3B-81F5-6BDADD0D214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22.430879999999998</c:v>
                </c:pt>
                <c:pt idx="1">
                  <c:v>112.14424799999999</c:v>
                </c:pt>
              </c:numCache>
            </c:numRef>
          </c:xVal>
          <c:yVal>
            <c:numRef>
              <c:f>LPIPS!$M$45:$M$46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3F2-4F3B-81F5-6BDADD0D21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LPIPS!$L$50</c:f>
              <c:strCache>
                <c:ptCount val="1"/>
                <c:pt idx="0">
                  <c:v>12bit-quantize-raht-15-bit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LPIPS!$D$51:$D$55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LPIPS!$L$51:$L$55</c:f>
              <c:numCache>
                <c:formatCode>0.00</c:formatCode>
                <c:ptCount val="5"/>
                <c:pt idx="0">
                  <c:v>6.1487775095238097E-2</c:v>
                </c:pt>
                <c:pt idx="1">
                  <c:v>4.16115809047619E-2</c:v>
                </c:pt>
                <c:pt idx="2">
                  <c:v>2.6420933619047609E-2</c:v>
                </c:pt>
                <c:pt idx="3">
                  <c:v>1.4465071833333334E-2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5D-4807-8D41-E2944DAD7929}"/>
            </c:ext>
          </c:extLst>
        </c:ser>
        <c:ser>
          <c:idx val="1"/>
          <c:order val="1"/>
          <c:tx>
            <c:strRef>
              <c:f>LPIPS!$M$50</c:f>
              <c:strCache>
                <c:ptCount val="1"/>
                <c:pt idx="0">
                  <c:v>10bit-quantize-raht-15-bit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LPIPS!$H$51:$H$55</c:f>
              <c:numCache>
                <c:formatCode>0.000</c:formatCode>
                <c:ptCount val="5"/>
                <c:pt idx="0">
                  <c:v>16.283800000000003</c:v>
                </c:pt>
                <c:pt idx="1">
                  <c:v>23.148880000000005</c:v>
                </c:pt>
                <c:pt idx="2">
                  <c:v>32.683384000000004</c:v>
                </c:pt>
                <c:pt idx="3">
                  <c:v>48.310079999999999</c:v>
                </c:pt>
              </c:numCache>
            </c:numRef>
          </c:xVal>
          <c:yVal>
            <c:numRef>
              <c:f>LPIPS!$M$51:$M$55</c:f>
              <c:numCache>
                <c:formatCode>0.00</c:formatCode>
                <c:ptCount val="5"/>
                <c:pt idx="0">
                  <c:v>0.16343882285714287</c:v>
                </c:pt>
                <c:pt idx="1">
                  <c:v>7.1045155904761917E-2</c:v>
                </c:pt>
                <c:pt idx="2">
                  <c:v>4.5063509380952389E-2</c:v>
                </c:pt>
                <c:pt idx="3">
                  <c:v>2.9627083761904763E-2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5D-4807-8D41-E2944DAD792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16.283800000000003</c:v>
                </c:pt>
                <c:pt idx="1">
                  <c:v>86.991584000000003</c:v>
                </c:pt>
              </c:numCache>
            </c:numRef>
          </c:xVal>
          <c:yVal>
            <c:numRef>
              <c:f>LPIPS!$L$56:$L$57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5D-4807-8D41-E2944DAD792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16.283800000000003</c:v>
                </c:pt>
                <c:pt idx="1">
                  <c:v>86.991584000000003</c:v>
                </c:pt>
              </c:numCache>
            </c:numRef>
          </c:xVal>
          <c:yVal>
            <c:numRef>
              <c:f>LPIPS!$M$56:$M$57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25D-4807-8D41-E2944DAD7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LPIPS!$L$61</c:f>
              <c:strCache>
                <c:ptCount val="1"/>
                <c:pt idx="0">
                  <c:v>12bit-quantize-raht-15-bit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LPIPS!$D$62:$D$66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LPIPS!$L$62:$L$66</c:f>
              <c:numCache>
                <c:formatCode>0.00</c:formatCode>
                <c:ptCount val="5"/>
                <c:pt idx="0">
                  <c:v>6.3508869333333329E-2</c:v>
                </c:pt>
                <c:pt idx="1">
                  <c:v>4.2858485857142858E-2</c:v>
                </c:pt>
                <c:pt idx="2">
                  <c:v>2.7275866380952384E-2</c:v>
                </c:pt>
                <c:pt idx="3">
                  <c:v>1.5456564333333332E-2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98-40C6-A9FF-7871A3EE3C86}"/>
            </c:ext>
          </c:extLst>
        </c:ser>
        <c:ser>
          <c:idx val="1"/>
          <c:order val="1"/>
          <c:tx>
            <c:strRef>
              <c:f>LPIPS!$M$61</c:f>
              <c:strCache>
                <c:ptCount val="1"/>
                <c:pt idx="0">
                  <c:v>10bit-quantize-raht-15-bit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LPIPS!$H$62:$H$66</c:f>
              <c:numCache>
                <c:formatCode>0.000</c:formatCode>
                <c:ptCount val="5"/>
                <c:pt idx="0">
                  <c:v>16.871535999999999</c:v>
                </c:pt>
                <c:pt idx="1">
                  <c:v>23.892504000000006</c:v>
                </c:pt>
                <c:pt idx="2">
                  <c:v>33.754896000000002</c:v>
                </c:pt>
                <c:pt idx="3">
                  <c:v>50.132744000000002</c:v>
                </c:pt>
              </c:numCache>
            </c:numRef>
          </c:xVal>
          <c:yVal>
            <c:numRef>
              <c:f>LPIPS!$M$62:$M$66</c:f>
              <c:numCache>
                <c:formatCode>0.00</c:formatCode>
                <c:ptCount val="5"/>
                <c:pt idx="0">
                  <c:v>0.16116501142857145</c:v>
                </c:pt>
                <c:pt idx="1">
                  <c:v>7.293544985714287E-2</c:v>
                </c:pt>
                <c:pt idx="2">
                  <c:v>4.6372976285714289E-2</c:v>
                </c:pt>
                <c:pt idx="3">
                  <c:v>3.0625192666666665E-2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198-40C6-A9FF-7871A3EE3C8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16.871535999999999</c:v>
                </c:pt>
                <c:pt idx="1">
                  <c:v>90.416760000000011</c:v>
                </c:pt>
              </c:numCache>
            </c:numRef>
          </c:xVal>
          <c:yVal>
            <c:numRef>
              <c:f>LPIPS!$L$67:$L$68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198-40C6-A9FF-7871A3EE3C8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16.871535999999999</c:v>
                </c:pt>
                <c:pt idx="1">
                  <c:v>90.416760000000011</c:v>
                </c:pt>
              </c:numCache>
            </c:numRef>
          </c:xVal>
          <c:yVal>
            <c:numRef>
              <c:f>LPIPS!$M$67:$M$68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198-40C6-A9FF-7871A3EE3C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LPIPS!$L$72</c:f>
              <c:strCache>
                <c:ptCount val="1"/>
                <c:pt idx="0">
                  <c:v>12bit-quantize-raht-15-bit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LPIPS!$D$73:$D$77</c:f>
              <c:numCache>
                <c:formatCode>0.000</c:formatCode>
                <c:ptCount val="5"/>
                <c:pt idx="0">
                  <c:v>126.58231200000002</c:v>
                </c:pt>
                <c:pt idx="1">
                  <c:v>181.19922399999999</c:v>
                </c:pt>
                <c:pt idx="2">
                  <c:v>256.27688799999999</c:v>
                </c:pt>
                <c:pt idx="3">
                  <c:v>356.432816</c:v>
                </c:pt>
              </c:numCache>
            </c:numRef>
          </c:xVal>
          <c:yVal>
            <c:numRef>
              <c:f>LPIPS!$L$73:$L$77</c:f>
              <c:numCache>
                <c:formatCode>0.00</c:formatCode>
                <c:ptCount val="5"/>
                <c:pt idx="0">
                  <c:v>7.5452414593750003E-2</c:v>
                </c:pt>
                <c:pt idx="1">
                  <c:v>3.8158042187500005E-2</c:v>
                </c:pt>
                <c:pt idx="2">
                  <c:v>1.8273288156250001E-2</c:v>
                </c:pt>
                <c:pt idx="3">
                  <c:v>1.0210079965625E-2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41-4138-9008-C30E984500CF}"/>
            </c:ext>
          </c:extLst>
        </c:ser>
        <c:ser>
          <c:idx val="1"/>
          <c:order val="1"/>
          <c:tx>
            <c:strRef>
              <c:f>LPIPS!$M$72</c:f>
              <c:strCache>
                <c:ptCount val="1"/>
                <c:pt idx="0">
                  <c:v>10bit-quantize-raht-15-bit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LPIPS!$H$73:$H$77</c:f>
              <c:numCache>
                <c:formatCode>0.000</c:formatCode>
                <c:ptCount val="5"/>
                <c:pt idx="0">
                  <c:v>76.425623999999999</c:v>
                </c:pt>
                <c:pt idx="1">
                  <c:v>106.398144</c:v>
                </c:pt>
                <c:pt idx="2">
                  <c:v>150.861424</c:v>
                </c:pt>
                <c:pt idx="3">
                  <c:v>214.88412000000002</c:v>
                </c:pt>
              </c:numCache>
            </c:numRef>
          </c:xVal>
          <c:yVal>
            <c:numRef>
              <c:f>LPIPS!$M$73:$M$77</c:f>
              <c:numCache>
                <c:formatCode>0.00</c:formatCode>
                <c:ptCount val="5"/>
                <c:pt idx="0">
                  <c:v>0.18134192218749998</c:v>
                </c:pt>
                <c:pt idx="1">
                  <c:v>9.8142623093749978E-2</c:v>
                </c:pt>
                <c:pt idx="2">
                  <c:v>5.233514656249999E-2</c:v>
                </c:pt>
                <c:pt idx="3">
                  <c:v>2.36758700625E-2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41-4138-9008-C30E984500C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76.425623999999999</c:v>
                </c:pt>
                <c:pt idx="1">
                  <c:v>356.432816</c:v>
                </c:pt>
              </c:numCache>
            </c:numRef>
          </c:xVal>
          <c:yVal>
            <c:numRef>
              <c:f>LPIPS!$L$78:$L$79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41-4138-9008-C30E984500C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76.425623999999999</c:v>
                </c:pt>
                <c:pt idx="1">
                  <c:v>356.432816</c:v>
                </c:pt>
              </c:numCache>
            </c:numRef>
          </c:xVal>
          <c:yVal>
            <c:numRef>
              <c:f>LPIPS!$M$78:$M$79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441-4138-9008-C30E98450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LPIPS!$M$83</c:f>
              <c:strCache>
                <c:ptCount val="1"/>
                <c:pt idx="0">
                  <c:v>10bit-quantize-raht-15-bit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LPIPS!$H$84:$H$88</c:f>
              <c:numCache>
                <c:formatCode>0.000</c:formatCode>
                <c:ptCount val="5"/>
                <c:pt idx="0">
                  <c:v>79.865600000000001</c:v>
                </c:pt>
                <c:pt idx="1">
                  <c:v>111.183784</c:v>
                </c:pt>
                <c:pt idx="2">
                  <c:v>158.00208800000001</c:v>
                </c:pt>
                <c:pt idx="3">
                  <c:v>225.062736</c:v>
                </c:pt>
              </c:numCache>
            </c:numRef>
          </c:xVal>
          <c:yVal>
            <c:numRef>
              <c:f>LPIPS!$M$84:$M$88</c:f>
              <c:numCache>
                <c:formatCode>0.00</c:formatCode>
                <c:ptCount val="5"/>
                <c:pt idx="0">
                  <c:v>0.1877568003125</c:v>
                </c:pt>
                <c:pt idx="1">
                  <c:v>0.10329945487499999</c:v>
                </c:pt>
                <c:pt idx="2">
                  <c:v>5.3951292093750013E-2</c:v>
                </c:pt>
                <c:pt idx="3">
                  <c:v>2.3702275624999998E-2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18-4CEB-8CD6-C7DEC770F411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79.865600000000001</c:v>
                </c:pt>
                <c:pt idx="1">
                  <c:v>372.53076799999991</c:v>
                </c:pt>
              </c:numCache>
            </c:numRef>
          </c:xVal>
          <c:yVal>
            <c:numRef>
              <c:f>LPIPS!$L$89:$L$90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118-4CEB-8CD6-C7DEC770F411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79.865600000000001</c:v>
                </c:pt>
                <c:pt idx="1">
                  <c:v>372.53076799999991</c:v>
                </c:pt>
              </c:numCache>
            </c:numRef>
          </c:xVal>
          <c:yVal>
            <c:numRef>
              <c:f>LPIPS!$M$89:$M$90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118-4CEB-8CD6-C7DEC770F4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LPIPS!$M$94</c:f>
              <c:strCache>
                <c:ptCount val="1"/>
                <c:pt idx="0">
                  <c:v>10bit-quantize-raht-15-bit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LPIPS!$H$95:$H$99</c:f>
              <c:numCache>
                <c:formatCode>0.000</c:formatCode>
                <c:ptCount val="5"/>
                <c:pt idx="0">
                  <c:v>21.743672000000004</c:v>
                </c:pt>
                <c:pt idx="1">
                  <c:v>31.539159999999999</c:v>
                </c:pt>
                <c:pt idx="2">
                  <c:v>45.780448000000007</c:v>
                </c:pt>
                <c:pt idx="3">
                  <c:v>68.288440000000008</c:v>
                </c:pt>
              </c:numCache>
            </c:numRef>
          </c:xVal>
          <c:yVal>
            <c:numRef>
              <c:f>LPIPS!$M$95:$M$99</c:f>
              <c:numCache>
                <c:formatCode>0.00</c:formatCode>
                <c:ptCount val="5"/>
                <c:pt idx="0">
                  <c:v>0.14364860714285715</c:v>
                </c:pt>
                <c:pt idx="1">
                  <c:v>7.2198190619047614E-2</c:v>
                </c:pt>
                <c:pt idx="2">
                  <c:v>4.9049467571428564E-2</c:v>
                </c:pt>
                <c:pt idx="3">
                  <c:v>2.968544714285714E-2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08-455C-A0E1-A7A6EC4AB8EC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21.743672000000004</c:v>
                </c:pt>
                <c:pt idx="1">
                  <c:v>121.390568</c:v>
                </c:pt>
              </c:numCache>
            </c:numRef>
          </c:xVal>
          <c:yVal>
            <c:numRef>
              <c:f>LPIPS!$L$100:$L$101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908-455C-A0E1-A7A6EC4AB8EC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21.743672000000004</c:v>
                </c:pt>
                <c:pt idx="1">
                  <c:v>121.390568</c:v>
                </c:pt>
              </c:numCache>
            </c:numRef>
          </c:xVal>
          <c:yVal>
            <c:numRef>
              <c:f>LPIPS!$M$100:$M$101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908-455C-A0E1-A7A6EC4A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LPIPS!$M$105</c:f>
              <c:strCache>
                <c:ptCount val="1"/>
                <c:pt idx="0">
                  <c:v>10bit-quantize-raht-15-bit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LPIPS!$H$106:$H$110</c:f>
              <c:numCache>
                <c:formatCode>0.000</c:formatCode>
                <c:ptCount val="5"/>
                <c:pt idx="0">
                  <c:v>22.517056</c:v>
                </c:pt>
                <c:pt idx="1">
                  <c:v>32.529119999999999</c:v>
                </c:pt>
                <c:pt idx="2">
                  <c:v>47.236736000000001</c:v>
                </c:pt>
                <c:pt idx="3">
                  <c:v>70.686040000000006</c:v>
                </c:pt>
              </c:numCache>
            </c:numRef>
          </c:xVal>
          <c:yVal>
            <c:numRef>
              <c:f>LPIPS!$M$106:$M$110</c:f>
              <c:numCache>
                <c:formatCode>0.00</c:formatCode>
                <c:ptCount val="5"/>
                <c:pt idx="0">
                  <c:v>0.14863861428571423</c:v>
                </c:pt>
                <c:pt idx="1">
                  <c:v>7.4654081523809535E-2</c:v>
                </c:pt>
                <c:pt idx="2">
                  <c:v>5.067556061904762E-2</c:v>
                </c:pt>
                <c:pt idx="3">
                  <c:v>3.155924123809524E-2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DF-4A33-BCAA-3784B7CD160F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16.871535999999999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ADF-4A33-BCAA-3784B7CD160F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16.871535999999999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ADF-4A33-BCAA-3784B7CD16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</c:f>
              <c:strCache>
                <c:ptCount val="1"/>
                <c:pt idx="0">
                  <c:v>12bit-quantize-raht-15-bit fruit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LPIPS!$D$7:$D$11</c:f>
              <c:numCache>
                <c:formatCode>0.000</c:formatCode>
                <c:ptCount val="5"/>
                <c:pt idx="0">
                  <c:v>3.8055839999999996</c:v>
                </c:pt>
                <c:pt idx="1">
                  <c:v>4.8162959999999995</c:v>
                </c:pt>
                <c:pt idx="2">
                  <c:v>6.1718480000000007</c:v>
                </c:pt>
                <c:pt idx="3">
                  <c:v>8.6232160000000011</c:v>
                </c:pt>
              </c:numCache>
            </c:numRef>
          </c:xVal>
          <c:yVal>
            <c:numRef>
              <c:f>LPIPS!$L$7:$L$11</c:f>
              <c:numCache>
                <c:formatCode>0.00</c:formatCode>
                <c:ptCount val="5"/>
                <c:pt idx="0">
                  <c:v>8.1516018749999992E-3</c:v>
                </c:pt>
                <c:pt idx="1">
                  <c:v>4.5681070708333332E-3</c:v>
                </c:pt>
                <c:pt idx="2">
                  <c:v>3.3346815416666667E-3</c:v>
                </c:pt>
                <c:pt idx="3">
                  <c:v>2.3079262666666667E-3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3D-462E-903E-77E6926D992F}"/>
            </c:ext>
          </c:extLst>
        </c:ser>
        <c:ser>
          <c:idx val="1"/>
          <c:order val="1"/>
          <c:tx>
            <c:strRef>
              <c:f>LPIPS!$M$6</c:f>
              <c:strCache>
                <c:ptCount val="1"/>
                <c:pt idx="0">
                  <c:v>10bit-quantize-raht-15-bit fruit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LPIPS!$H$7:$H$11</c:f>
              <c:numCache>
                <c:formatCode>0.000</c:formatCode>
                <c:ptCount val="5"/>
                <c:pt idx="0">
                  <c:v>2.4114800000000001</c:v>
                </c:pt>
                <c:pt idx="1">
                  <c:v>3.3278240000000001</c:v>
                </c:pt>
                <c:pt idx="2">
                  <c:v>4.2834319999999995</c:v>
                </c:pt>
                <c:pt idx="3">
                  <c:v>5.3733279999999999</c:v>
                </c:pt>
              </c:numCache>
            </c:numRef>
          </c:xVal>
          <c:yVal>
            <c:numRef>
              <c:f>LPIPS!$M$7:$M$11</c:f>
              <c:numCache>
                <c:formatCode>0.00</c:formatCode>
                <c:ptCount val="5"/>
                <c:pt idx="0">
                  <c:v>4.6319380291666677E-2</c:v>
                </c:pt>
                <c:pt idx="1">
                  <c:v>1.1290128583333331E-2</c:v>
                </c:pt>
                <c:pt idx="2">
                  <c:v>4.7366805749999999E-3</c:v>
                </c:pt>
                <c:pt idx="3">
                  <c:v>3.1905366416666672E-3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13D-462E-903E-77E6926D992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18.405279999999998</c:v>
                </c:pt>
                <c:pt idx="1">
                  <c:v>75.127895999999993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13D-462E-903E-77E6926D992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18.405279999999998</c:v>
                </c:pt>
                <c:pt idx="1">
                  <c:v>75.127895999999993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13D-462E-903E-77E6926D99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1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9.xml"/><Relationship Id="rId3" Type="http://schemas.openxmlformats.org/officeDocument/2006/relationships/chart" Target="../charts/chart24.xml"/><Relationship Id="rId7" Type="http://schemas.openxmlformats.org/officeDocument/2006/relationships/chart" Target="../charts/chart28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6" Type="http://schemas.openxmlformats.org/officeDocument/2006/relationships/chart" Target="../charts/chart27.xml"/><Relationship Id="rId5" Type="http://schemas.openxmlformats.org/officeDocument/2006/relationships/chart" Target="../charts/chart26.xml"/><Relationship Id="rId10" Type="http://schemas.openxmlformats.org/officeDocument/2006/relationships/chart" Target="../charts/chart31.xml"/><Relationship Id="rId4" Type="http://schemas.openxmlformats.org/officeDocument/2006/relationships/chart" Target="../charts/chart25.xml"/><Relationship Id="rId9" Type="http://schemas.openxmlformats.org/officeDocument/2006/relationships/chart" Target="../charts/chart3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9.xml"/><Relationship Id="rId3" Type="http://schemas.openxmlformats.org/officeDocument/2006/relationships/chart" Target="../charts/chart34.xml"/><Relationship Id="rId7" Type="http://schemas.openxmlformats.org/officeDocument/2006/relationships/chart" Target="../charts/chart38.xml"/><Relationship Id="rId2" Type="http://schemas.openxmlformats.org/officeDocument/2006/relationships/chart" Target="../charts/chart33.xml"/><Relationship Id="rId1" Type="http://schemas.openxmlformats.org/officeDocument/2006/relationships/chart" Target="../charts/chart32.xml"/><Relationship Id="rId6" Type="http://schemas.openxmlformats.org/officeDocument/2006/relationships/chart" Target="../charts/chart37.xml"/><Relationship Id="rId11" Type="http://schemas.openxmlformats.org/officeDocument/2006/relationships/chart" Target="../charts/chart42.xml"/><Relationship Id="rId5" Type="http://schemas.openxmlformats.org/officeDocument/2006/relationships/chart" Target="../charts/chart36.xml"/><Relationship Id="rId10" Type="http://schemas.openxmlformats.org/officeDocument/2006/relationships/chart" Target="../charts/chart41.xml"/><Relationship Id="rId4" Type="http://schemas.openxmlformats.org/officeDocument/2006/relationships/chart" Target="../charts/chart35.xml"/><Relationship Id="rId9" Type="http://schemas.openxmlformats.org/officeDocument/2006/relationships/chart" Target="../charts/chart40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0.xml"/><Relationship Id="rId3" Type="http://schemas.openxmlformats.org/officeDocument/2006/relationships/chart" Target="../charts/chart45.xml"/><Relationship Id="rId7" Type="http://schemas.openxmlformats.org/officeDocument/2006/relationships/chart" Target="../charts/chart49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5" Type="http://schemas.openxmlformats.org/officeDocument/2006/relationships/chart" Target="../charts/chart47.xml"/><Relationship Id="rId10" Type="http://schemas.openxmlformats.org/officeDocument/2006/relationships/chart" Target="../charts/chart52.xml"/><Relationship Id="rId4" Type="http://schemas.openxmlformats.org/officeDocument/2006/relationships/chart" Target="../charts/chart46.xml"/><Relationship Id="rId9" Type="http://schemas.openxmlformats.org/officeDocument/2006/relationships/chart" Target="../charts/chart5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1278</xdr:colOff>
      <xdr:row>14</xdr:row>
      <xdr:rowOff>0</xdr:rowOff>
    </xdr:from>
    <xdr:to>
      <xdr:col>17</xdr:col>
      <xdr:colOff>2601686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17</xdr:col>
      <xdr:colOff>2600408</xdr:colOff>
      <xdr:row>12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17</xdr:col>
      <xdr:colOff>2600408</xdr:colOff>
      <xdr:row>34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20</xdr:col>
      <xdr:colOff>0</xdr:colOff>
      <xdr:row>98</xdr:row>
      <xdr:rowOff>0</xdr:rowOff>
    </xdr:from>
    <xdr:to>
      <xdr:col>24</xdr:col>
      <xdr:colOff>672996</xdr:colOff>
      <xdr:row>107</xdr:row>
      <xdr:rowOff>164885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17</xdr:col>
      <xdr:colOff>2600408</xdr:colOff>
      <xdr:row>12</xdr:row>
      <xdr:rowOff>182815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14</xdr:row>
      <xdr:rowOff>0</xdr:rowOff>
    </xdr:from>
    <xdr:to>
      <xdr:col>17</xdr:col>
      <xdr:colOff>2600408</xdr:colOff>
      <xdr:row>23</xdr:row>
      <xdr:rowOff>182815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17</xdr:col>
      <xdr:colOff>2600408</xdr:colOff>
      <xdr:row>34</xdr:row>
      <xdr:rowOff>182815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3"/>
  <sheetViews>
    <sheetView tabSelected="1" workbookViewId="0">
      <selection activeCell="C4" sqref="C4:H4"/>
    </sheetView>
  </sheetViews>
  <sheetFormatPr defaultColWidth="8.59765625" defaultRowHeight="14.4" x14ac:dyDescent="0.25"/>
  <cols>
    <col min="1" max="1" width="1.59765625" style="206" bestFit="1" customWidth="1"/>
    <col min="2" max="2" width="30.69921875" style="206" customWidth="1"/>
    <col min="3" max="3" width="9.59765625" style="206" hidden="1" customWidth="1"/>
    <col min="4" max="5" width="9.59765625" style="206" bestFit="1" customWidth="1"/>
    <col min="6" max="6" width="8.19921875" style="206" customWidth="1"/>
    <col min="7" max="7" width="9.69921875" style="206" customWidth="1"/>
    <col min="8" max="8" width="7.09765625" style="206" customWidth="1"/>
    <col min="9" max="9" width="7.19921875" style="206" customWidth="1"/>
    <col min="10" max="12" width="8.59765625" style="206" customWidth="1"/>
    <col min="13" max="16384" width="8.59765625" style="206"/>
  </cols>
  <sheetData>
    <row r="1" spans="1:9" x14ac:dyDescent="0.25">
      <c r="A1" s="170"/>
      <c r="B1" s="165"/>
      <c r="C1" s="165"/>
      <c r="D1" s="170"/>
      <c r="E1" s="170"/>
      <c r="F1" s="170"/>
      <c r="G1" s="170"/>
      <c r="H1" s="170"/>
      <c r="I1" s="170"/>
    </row>
    <row r="2" spans="1:9" x14ac:dyDescent="0.25">
      <c r="A2" s="165"/>
      <c r="B2" s="5"/>
      <c r="C2" s="147"/>
      <c r="D2" s="165"/>
      <c r="E2" s="165"/>
      <c r="F2" s="165"/>
      <c r="G2" s="165"/>
      <c r="H2" s="165"/>
      <c r="I2" s="165"/>
    </row>
    <row r="3" spans="1:9" x14ac:dyDescent="0.25">
      <c r="A3" s="165"/>
      <c r="B3" s="5" t="s">
        <v>0</v>
      </c>
      <c r="C3" s="270" t="s">
        <v>193</v>
      </c>
      <c r="D3" s="307"/>
      <c r="E3" s="307"/>
      <c r="F3" s="307"/>
      <c r="G3" s="307"/>
      <c r="H3" s="307"/>
      <c r="I3" s="165"/>
    </row>
    <row r="4" spans="1:9" x14ac:dyDescent="0.25">
      <c r="A4" s="165"/>
      <c r="B4" s="5" t="s">
        <v>1</v>
      </c>
      <c r="C4" s="270" t="s">
        <v>194</v>
      </c>
      <c r="D4" s="307"/>
      <c r="E4" s="307"/>
      <c r="F4" s="307"/>
      <c r="G4" s="307"/>
      <c r="H4" s="307"/>
      <c r="I4" s="165"/>
    </row>
    <row r="5" spans="1:9" x14ac:dyDescent="0.25">
      <c r="A5" s="165"/>
      <c r="B5" s="5"/>
      <c r="C5" s="147"/>
      <c r="D5" s="165"/>
      <c r="E5" s="165"/>
      <c r="F5" s="165"/>
      <c r="G5" s="165"/>
      <c r="H5" s="165"/>
      <c r="I5" s="165"/>
    </row>
    <row r="6" spans="1:9" x14ac:dyDescent="0.25">
      <c r="A6" s="165"/>
      <c r="B6" s="2"/>
      <c r="C6" s="2"/>
      <c r="D6" s="165"/>
      <c r="E6" s="165"/>
      <c r="F6" s="165"/>
      <c r="G6" s="165"/>
      <c r="H6" s="165"/>
      <c r="I6" s="165"/>
    </row>
    <row r="7" spans="1:9" s="15" customFormat="1" ht="16.5" customHeight="1" thickBot="1" x14ac:dyDescent="0.3">
      <c r="A7" s="171"/>
      <c r="B7" s="271"/>
      <c r="C7" s="272"/>
      <c r="D7" s="272"/>
      <c r="E7" s="272"/>
      <c r="F7" s="272"/>
      <c r="G7" s="272"/>
      <c r="H7" s="272"/>
      <c r="I7" s="171"/>
    </row>
    <row r="8" spans="1:9" ht="30" customHeight="1" thickBot="1" x14ac:dyDescent="0.3">
      <c r="A8" s="165"/>
      <c r="B8" s="205" t="s">
        <v>2</v>
      </c>
      <c r="C8" s="16"/>
      <c r="D8" s="17" t="s">
        <v>3</v>
      </c>
      <c r="E8" s="17" t="s">
        <v>4</v>
      </c>
      <c r="F8" s="17" t="s">
        <v>5</v>
      </c>
      <c r="G8" s="17" t="s">
        <v>6</v>
      </c>
      <c r="H8" s="193" t="s">
        <v>7</v>
      </c>
      <c r="I8" s="14"/>
    </row>
    <row r="9" spans="1:9" ht="15.75" customHeight="1" x14ac:dyDescent="0.25">
      <c r="A9" s="165"/>
      <c r="B9" s="172" t="str">
        <f t="shared" ref="B9:B18" ca="1" si="0">INDIRECT(C9&amp;"!B2")</f>
        <v>fruit</v>
      </c>
      <c r="C9" s="191" t="s">
        <v>8</v>
      </c>
      <c r="D9" s="216">
        <f t="shared" ref="D9:D18" ca="1" si="1">INDIRECT($C9&amp;"!AM$5")</f>
        <v>-0.16613717492750635</v>
      </c>
      <c r="E9" s="216">
        <f t="shared" ref="E9:E18" ca="1" si="2">INDIRECT($C9&amp;"!AN$5")</f>
        <v>-0.12717179166561665</v>
      </c>
      <c r="F9" s="216">
        <f t="shared" ref="F9:F18" ca="1" si="3">INDIRECT($C9&amp;"!AO$5")</f>
        <v>1.4919592447066865E-2</v>
      </c>
      <c r="G9" s="216">
        <f t="shared" ref="G9:G18" ca="1" si="4">INDIRECT($C9&amp;"!AP$5")</f>
        <v>-2.3563667881050354E-2</v>
      </c>
      <c r="H9" s="217">
        <f t="shared" ref="H9:H18" ca="1" si="5">INDIRECT($C9&amp;"!AQ$5")</f>
        <v>-7.5937116095600721E-2</v>
      </c>
      <c r="I9" s="218"/>
    </row>
    <row r="10" spans="1:9" ht="15.75" customHeight="1" x14ac:dyDescent="0.25">
      <c r="A10" s="165"/>
      <c r="B10" s="172" t="str">
        <f t="shared" ca="1" si="0"/>
        <v>breakfast</v>
      </c>
      <c r="C10" s="191" t="s">
        <v>9</v>
      </c>
      <c r="D10" s="216">
        <f t="shared" ca="1" si="1"/>
        <v>-0.1929739981492905</v>
      </c>
      <c r="E10" s="216">
        <f t="shared" ca="1" si="2"/>
        <v>-0.2264649328741295</v>
      </c>
      <c r="F10" s="216">
        <f t="shared" ca="1" si="3"/>
        <v>1.3860806092684363E-2</v>
      </c>
      <c r="G10" s="216">
        <f t="shared" ca="1" si="4"/>
        <v>-0.34502263876639372</v>
      </c>
      <c r="H10" s="219">
        <f t="shared" ca="1" si="5"/>
        <v>-0.18687410482748879</v>
      </c>
      <c r="I10" s="218"/>
    </row>
    <row r="11" spans="1:9" ht="15.75" customHeight="1" x14ac:dyDescent="0.25">
      <c r="A11" s="165"/>
      <c r="B11" s="172" t="str">
        <f t="shared" ca="1" si="0"/>
        <v>breakfast_track</v>
      </c>
      <c r="C11" s="191" t="s">
        <v>10</v>
      </c>
      <c r="D11" s="216">
        <f t="shared" ca="1" si="1"/>
        <v>-5.1336403141756914E-2</v>
      </c>
      <c r="E11" s="216">
        <f t="shared" ca="1" si="2"/>
        <v>-0.12388539422457912</v>
      </c>
      <c r="F11" s="216">
        <f t="shared" ca="1" si="3"/>
        <v>1.4811291999727194E-2</v>
      </c>
      <c r="G11" s="216">
        <f t="shared" ca="1" si="4"/>
        <v>1.6302156967100245E-2</v>
      </c>
      <c r="H11" s="219">
        <f t="shared" ca="1" si="5"/>
        <v>-0.11638617777035742</v>
      </c>
      <c r="I11" s="218"/>
    </row>
    <row r="12" spans="1:9" ht="15.75" customHeight="1" x14ac:dyDescent="0.25">
      <c r="A12" s="165"/>
      <c r="B12" s="172" t="str">
        <f t="shared" ca="1" si="0"/>
        <v>breakfast_semitrack</v>
      </c>
      <c r="C12" s="192" t="s">
        <v>11</v>
      </c>
      <c r="D12" s="216">
        <f t="shared" ca="1" si="1"/>
        <v>-4.5019362025861875E-2</v>
      </c>
      <c r="E12" s="216">
        <f t="shared" ca="1" si="2"/>
        <v>-0.12103660149163087</v>
      </c>
      <c r="F12" s="216">
        <f t="shared" ca="1" si="3"/>
        <v>1.3517569253073569E-2</v>
      </c>
      <c r="G12" s="216">
        <f t="shared" ca="1" si="4"/>
        <v>6.9873980999477503E-3</v>
      </c>
      <c r="H12" s="219">
        <f t="shared" ca="1" si="5"/>
        <v>-0.11969907341802599</v>
      </c>
      <c r="I12" s="218"/>
    </row>
    <row r="13" spans="1:9" ht="15.75" customHeight="1" x14ac:dyDescent="0.25">
      <c r="A13" s="165"/>
      <c r="B13" s="172" t="str">
        <f t="shared" ca="1" si="0"/>
        <v>cinema_track</v>
      </c>
      <c r="C13" s="192" t="s">
        <v>12</v>
      </c>
      <c r="D13" s="216">
        <f t="shared" ca="1" si="1"/>
        <v>-7.0376078419318921E-2</v>
      </c>
      <c r="E13" s="216">
        <f t="shared" ca="1" si="2"/>
        <v>-6.4091057738309143E-2</v>
      </c>
      <c r="F13" s="216">
        <f t="shared" ca="1" si="3"/>
        <v>1.5897758395633232E-2</v>
      </c>
      <c r="G13" s="216">
        <f t="shared" ca="1" si="4"/>
        <v>1.9241776543426292E-2</v>
      </c>
      <c r="H13" s="219">
        <f t="shared" ca="1" si="5"/>
        <v>-0.10427169715059592</v>
      </c>
      <c r="I13" s="218"/>
    </row>
    <row r="14" spans="1:9" ht="15.75" customHeight="1" x14ac:dyDescent="0.25">
      <c r="A14" s="165"/>
      <c r="B14" s="172" t="str">
        <f t="shared" ca="1" si="0"/>
        <v>cinema_semitrack</v>
      </c>
      <c r="C14" s="191" t="s">
        <v>13</v>
      </c>
      <c r="D14" s="216">
        <f t="shared" ca="1" si="1"/>
        <v>-8.3039030573066608E-2</v>
      </c>
      <c r="E14" s="216">
        <f t="shared" ca="1" si="2"/>
        <v>-7.881342738625996E-2</v>
      </c>
      <c r="F14" s="216">
        <f t="shared" ca="1" si="3"/>
        <v>9.7572873040567831E-3</v>
      </c>
      <c r="G14" s="216">
        <f t="shared" ca="1" si="4"/>
        <v>-5.0465814535906039E-3</v>
      </c>
      <c r="H14" s="219">
        <f t="shared" ca="1" si="5"/>
        <v>-0.10541485218131619</v>
      </c>
      <c r="I14" s="218"/>
    </row>
    <row r="15" spans="1:9" ht="15.75" customHeight="1" x14ac:dyDescent="0.25">
      <c r="A15" s="165"/>
      <c r="B15" s="172" t="str">
        <f t="shared" ca="1" si="0"/>
        <v>breakdance_track</v>
      </c>
      <c r="C15" s="191" t="s">
        <v>14</v>
      </c>
      <c r="D15" s="216">
        <f t="shared" ca="1" si="1"/>
        <v>-1.5773798006888606E-2</v>
      </c>
      <c r="E15" s="216">
        <f t="shared" ca="1" si="2"/>
        <v>-1.0584680788466527E-2</v>
      </c>
      <c r="F15" s="216">
        <f t="shared" ca="1" si="3"/>
        <v>2.6740649628360424E-2</v>
      </c>
      <c r="G15" s="216">
        <f t="shared" ca="1" si="4"/>
        <v>2.2266893619777406E-2</v>
      </c>
      <c r="H15" s="219">
        <f t="shared" ca="1" si="5"/>
        <v>-1.8658972671656948E-2</v>
      </c>
      <c r="I15" s="218"/>
    </row>
    <row r="16" spans="1:9" ht="15.75" customHeight="1" x14ac:dyDescent="0.25">
      <c r="A16" s="165"/>
      <c r="B16" s="172" t="str">
        <f t="shared" ca="1" si="0"/>
        <v>breakdance_semitrack</v>
      </c>
      <c r="C16" s="191" t="s">
        <v>15</v>
      </c>
      <c r="D16" s="216">
        <f t="shared" ca="1" si="1"/>
        <v>-1.3856120298785135E-2</v>
      </c>
      <c r="E16" s="216">
        <f t="shared" ca="1" si="2"/>
        <v>-1.0635685641289361E-2</v>
      </c>
      <c r="F16" s="216">
        <f t="shared" ca="1" si="3"/>
        <v>2.6262046476789758E-2</v>
      </c>
      <c r="G16" s="216">
        <f t="shared" ca="1" si="4"/>
        <v>2.1048841982340694E-2</v>
      </c>
      <c r="H16" s="219">
        <f t="shared" ca="1" si="5"/>
        <v>-1.1713802654110039E-2</v>
      </c>
      <c r="I16" s="218"/>
    </row>
    <row r="17" spans="1:9" ht="15.75" customHeight="1" x14ac:dyDescent="0.25">
      <c r="A17" s="165"/>
      <c r="B17" s="172" t="str">
        <f t="shared" ca="1" si="0"/>
        <v>bartender_track</v>
      </c>
      <c r="C17" s="191" t="s">
        <v>16</v>
      </c>
      <c r="D17" s="216">
        <f t="shared" ca="1" si="1"/>
        <v>-7.2626785432052587E-2</v>
      </c>
      <c r="E17" s="216">
        <f t="shared" ca="1" si="2"/>
        <v>-5.7855788733681357E-2</v>
      </c>
      <c r="F17" s="216">
        <f t="shared" ca="1" si="3"/>
        <v>1.859008275423446E-2</v>
      </c>
      <c r="G17" s="216">
        <f t="shared" ca="1" si="4"/>
        <v>1.5923398609816175E-2</v>
      </c>
      <c r="H17" s="219">
        <f t="shared" ca="1" si="5"/>
        <v>-4.74557963247072E-2</v>
      </c>
      <c r="I17" s="218"/>
    </row>
    <row r="18" spans="1:9" ht="15.75" customHeight="1" thickBot="1" x14ac:dyDescent="0.3">
      <c r="A18" s="165"/>
      <c r="B18" s="172" t="str">
        <f t="shared" ca="1" si="0"/>
        <v>bartender_semitrack</v>
      </c>
      <c r="C18" s="191" t="s">
        <v>17</v>
      </c>
      <c r="D18" s="216">
        <f t="shared" ca="1" si="1"/>
        <v>-6.0815866138616781E-2</v>
      </c>
      <c r="E18" s="216">
        <f t="shared" ca="1" si="2"/>
        <v>-4.9872072518487909E-2</v>
      </c>
      <c r="F18" s="216">
        <f t="shared" ca="1" si="3"/>
        <v>1.1931669801165112E-2</v>
      </c>
      <c r="G18" s="216">
        <f t="shared" ca="1" si="4"/>
        <v>-9.3106268284082194E-4</v>
      </c>
      <c r="H18" s="219">
        <f t="shared" ca="1" si="5"/>
        <v>-4.8971484961201517E-2</v>
      </c>
      <c r="I18" s="218"/>
    </row>
    <row r="19" spans="1:9" ht="15.75" customHeight="1" thickBot="1" x14ac:dyDescent="0.3">
      <c r="A19" s="165"/>
      <c r="B19" s="268" t="s">
        <v>18</v>
      </c>
      <c r="C19" s="269"/>
      <c r="D19" s="220">
        <f ca="1">IF(COUNTIF(D9:D18,"=0")&gt;0,0,AVERAGE(D9:D18))</f>
        <v>-7.7195461711314431E-2</v>
      </c>
      <c r="E19" s="220">
        <f ca="1">IF(COUNTIF(E9:E18,"=0")&gt;0,0,AVERAGE(E9:E18))</f>
        <v>-8.7041143306245045E-2</v>
      </c>
      <c r="F19" s="220">
        <f ca="1">IF(COUNTIF(F9:F18,"=0")&gt;0,0,AVERAGE(F9:F18))</f>
        <v>1.6628875415279177E-2</v>
      </c>
      <c r="G19" s="220">
        <f ca="1">IF(COUNTIF(G9:G18,"=0")&gt;0,0,AVERAGE(G9:G18))</f>
        <v>-2.7279348496146695E-2</v>
      </c>
      <c r="H19" s="220">
        <f ca="1">IF(COUNTIF(H9:H18,"=0")&gt;0,0,AVERAGE(H9:H18))</f>
        <v>-8.3538307805506071E-2</v>
      </c>
      <c r="I19" s="218"/>
    </row>
    <row r="20" spans="1:9" ht="15.75" customHeight="1" x14ac:dyDescent="0.25">
      <c r="B20" s="218"/>
    </row>
    <row r="21" spans="1:9" ht="15.75" customHeight="1" x14ac:dyDescent="0.25">
      <c r="B21" s="218"/>
    </row>
    <row r="22" spans="1:9" ht="15.75" customHeight="1" x14ac:dyDescent="0.25">
      <c r="B22" s="171"/>
    </row>
    <row r="23" spans="1:9" x14ac:dyDescent="0.25">
      <c r="B23" s="221"/>
    </row>
  </sheetData>
  <mergeCells count="4">
    <mergeCell ref="B19:C19"/>
    <mergeCell ref="C4:H4"/>
    <mergeCell ref="B7:H7"/>
    <mergeCell ref="C3:H3"/>
  </mergeCells>
  <phoneticPr fontId="28" type="noConversion"/>
  <conditionalFormatting sqref="D10:H19">
    <cfRule type="cellIs" dxfId="1953" priority="33" operator="lessThan">
      <formula>-0.03</formula>
    </cfRule>
    <cfRule type="cellIs" dxfId="1952" priority="34" operator="greaterThan">
      <formula>0.03</formula>
    </cfRule>
  </conditionalFormatting>
  <conditionalFormatting sqref="H9">
    <cfRule type="cellIs" dxfId="1951" priority="5" operator="greaterThan">
      <formula>-0.03</formula>
    </cfRule>
    <cfRule type="cellIs" dxfId="1950" priority="6" operator="lessThan">
      <formula>0.03</formula>
    </cfRule>
  </conditionalFormatting>
  <conditionalFormatting sqref="D9:G9">
    <cfRule type="cellIs" dxfId="1949" priority="3" operator="lessThan">
      <formula>-0.03</formula>
    </cfRule>
    <cfRule type="cellIs" dxfId="1948" priority="4" operator="greaterThan">
      <formula>0.03</formula>
    </cfRule>
  </conditionalFormatting>
  <pageMargins left="0.7" right="0.7" top="0.75" bottom="0.75" header="0.3" footer="0.3"/>
  <pageSetup paperSize="9" orientation="portrait" horizontalDpi="4294967292" vertic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AL188"/>
  <sheetViews>
    <sheetView topLeftCell="G88" zoomScale="115" zoomScaleNormal="115" workbookViewId="0">
      <selection activeCell="P7" sqref="P7"/>
    </sheetView>
  </sheetViews>
  <sheetFormatPr defaultColWidth="9" defaultRowHeight="15.6" x14ac:dyDescent="0.25"/>
  <cols>
    <col min="1" max="1" width="1.59765625" style="207" bestFit="1" customWidth="1"/>
    <col min="2" max="2" width="19.59765625" style="207" customWidth="1"/>
    <col min="3" max="3" width="9.3984375" style="207" customWidth="1"/>
    <col min="4" max="4" width="14.3984375" style="207" customWidth="1"/>
    <col min="5" max="5" width="4.59765625" style="207" customWidth="1"/>
    <col min="6" max="6" width="18.5" style="207" bestFit="1" customWidth="1"/>
    <col min="7" max="7" width="9.3984375" style="207" customWidth="1"/>
    <col min="8" max="8" width="14.3984375" style="207" customWidth="1"/>
    <col min="9" max="9" width="4.59765625" style="207" customWidth="1"/>
    <col min="10" max="10" width="9.59765625" style="207" customWidth="1"/>
    <col min="11" max="11" width="4.59765625" style="207" customWidth="1"/>
    <col min="12" max="12" width="14.3984375" style="207" bestFit="1" customWidth="1"/>
    <col min="13" max="13" width="21.59765625" style="207" bestFit="1" customWidth="1"/>
    <col min="14" max="14" width="7.59765625" style="207" bestFit="1" customWidth="1"/>
    <col min="15" max="15" width="4.59765625" style="207" customWidth="1"/>
    <col min="16" max="16" width="9.59765625" style="207" bestFit="1" customWidth="1"/>
    <col min="17" max="17" width="4.59765625" style="207" customWidth="1"/>
    <col min="18" max="18" width="84.59765625" style="207" customWidth="1"/>
    <col min="19" max="19" width="6.5" style="207" bestFit="1" customWidth="1"/>
    <col min="20" max="20" width="9.59765625" style="207" bestFit="1" customWidth="1"/>
    <col min="21" max="21" width="1.59765625" style="207" bestFit="1" customWidth="1"/>
    <col min="22" max="22" width="7.59765625" style="207" bestFit="1" customWidth="1"/>
    <col min="23" max="23" width="1.59765625" style="207" bestFit="1" customWidth="1"/>
    <col min="24" max="24" width="14.3984375" style="207" bestFit="1" customWidth="1"/>
    <col min="25" max="25" width="16.09765625" style="207" bestFit="1" customWidth="1"/>
    <col min="26" max="26" width="5.09765625" style="207" bestFit="1" customWidth="1"/>
    <col min="27" max="27" width="1.59765625" style="207" bestFit="1" customWidth="1"/>
    <col min="28" max="28" width="9" style="208" bestFit="1" customWidth="1"/>
    <col min="29" max="29" width="9" style="207" customWidth="1"/>
    <col min="30" max="30" width="1.3984375" style="207" bestFit="1" customWidth="1"/>
    <col min="31" max="31" width="80.59765625" style="207" customWidth="1"/>
    <col min="32" max="32" width="1.3984375" style="207" bestFit="1" customWidth="1"/>
    <col min="33" max="38" width="9" style="207" customWidth="1"/>
  </cols>
  <sheetData>
    <row r="1" spans="1:32" x14ac:dyDescent="0.25">
      <c r="AD1" s="11"/>
      <c r="AF1" s="11"/>
    </row>
    <row r="2" spans="1:32" x14ac:dyDescent="0.25">
      <c r="B2" s="278" t="str">
        <f>'Summary (auto)'!C3</f>
        <v>12bit-quantize-raht-15-bit</v>
      </c>
      <c r="C2" s="274"/>
      <c r="D2" s="274"/>
      <c r="E2" s="198"/>
      <c r="F2" s="278" t="str">
        <f>'Summary (auto)'!C4</f>
        <v>10bit-quantize-raht-15-bit</v>
      </c>
      <c r="G2" s="274"/>
      <c r="H2" s="274"/>
      <c r="I2" s="208"/>
      <c r="J2" s="209" t="s">
        <v>19</v>
      </c>
      <c r="K2" s="208"/>
      <c r="L2" s="277" t="s">
        <v>20</v>
      </c>
      <c r="M2" s="274"/>
      <c r="N2" s="274"/>
      <c r="O2" s="208"/>
      <c r="P2" s="209" t="s">
        <v>21</v>
      </c>
      <c r="U2" s="209"/>
      <c r="V2" s="209"/>
    </row>
    <row r="3" spans="1:32" ht="16.5" customHeight="1" thickBot="1" x14ac:dyDescent="0.3">
      <c r="A3" s="173"/>
      <c r="B3" s="198"/>
      <c r="C3" s="198"/>
      <c r="D3" s="198"/>
      <c r="E3" s="198"/>
      <c r="F3" s="198"/>
      <c r="G3" s="198"/>
      <c r="H3" s="198"/>
      <c r="I3" s="208"/>
      <c r="J3" s="208"/>
      <c r="K3" s="174"/>
      <c r="L3" s="85" t="s">
        <v>22</v>
      </c>
      <c r="M3" s="85" t="s">
        <v>23</v>
      </c>
      <c r="N3" s="208"/>
      <c r="O3" s="174"/>
      <c r="P3" s="208"/>
      <c r="U3" s="173"/>
      <c r="W3" s="173"/>
    </row>
    <row r="4" spans="1:32" x14ac:dyDescent="0.25">
      <c r="B4" s="279" t="s">
        <v>8</v>
      </c>
      <c r="C4" s="280"/>
      <c r="D4" s="281"/>
      <c r="E4" s="3"/>
      <c r="F4" s="279" t="str">
        <f>B4</f>
        <v>fruit</v>
      </c>
      <c r="G4" s="280"/>
      <c r="H4" s="281"/>
      <c r="I4" s="3"/>
      <c r="J4" s="210"/>
      <c r="L4" s="282" t="str">
        <f>F4</f>
        <v>fruit</v>
      </c>
      <c r="M4" s="280"/>
      <c r="N4" s="281"/>
      <c r="O4" s="178"/>
      <c r="P4" s="210"/>
      <c r="Q4" s="178"/>
      <c r="R4" s="178"/>
      <c r="S4" s="178"/>
      <c r="T4" s="178"/>
      <c r="U4" s="208"/>
      <c r="V4" s="208"/>
      <c r="X4" s="283"/>
      <c r="Y4" s="274"/>
      <c r="Z4" s="274"/>
    </row>
    <row r="5" spans="1:32" x14ac:dyDescent="0.25">
      <c r="B5" s="276" t="s">
        <v>24</v>
      </c>
      <c r="C5" s="274"/>
      <c r="D5" s="69" t="s">
        <v>25</v>
      </c>
      <c r="E5" s="222"/>
      <c r="F5" s="276" t="s">
        <v>24</v>
      </c>
      <c r="G5" s="274"/>
      <c r="H5" s="69" t="s">
        <v>25</v>
      </c>
      <c r="I5" s="10"/>
      <c r="J5" s="211" t="s">
        <v>26</v>
      </c>
      <c r="L5" s="273" t="s">
        <v>27</v>
      </c>
      <c r="M5" s="274"/>
      <c r="N5" s="275"/>
      <c r="O5" s="67"/>
      <c r="P5" s="4"/>
      <c r="Q5" s="67"/>
      <c r="R5" s="277"/>
      <c r="S5" s="274"/>
      <c r="T5" s="274"/>
      <c r="U5" s="209"/>
      <c r="V5" s="209"/>
      <c r="X5" s="277"/>
      <c r="Y5" s="274"/>
      <c r="Z5" s="274"/>
    </row>
    <row r="6" spans="1:32" x14ac:dyDescent="0.25">
      <c r="B6" s="175" t="s">
        <v>0</v>
      </c>
      <c r="C6" s="99" t="s">
        <v>28</v>
      </c>
      <c r="D6" s="68" t="s">
        <v>29</v>
      </c>
      <c r="E6" s="222"/>
      <c r="F6" s="175" t="s">
        <v>0</v>
      </c>
      <c r="G6" s="99" t="s">
        <v>28</v>
      </c>
      <c r="H6" s="68" t="s">
        <v>29</v>
      </c>
      <c r="I6" s="10"/>
      <c r="J6" s="73"/>
      <c r="L6" s="176" t="str">
        <f>CONCATENATE(B$2," ",L4)</f>
        <v>12bit-quantize-raht-15-bit fruit</v>
      </c>
      <c r="M6" s="194" t="str">
        <f>CONCATENATE(F$2," ",L4)</f>
        <v>10bit-quantize-raht-15-bit fruit</v>
      </c>
      <c r="N6" s="177" t="s">
        <v>30</v>
      </c>
      <c r="O6" s="3"/>
      <c r="P6" s="4" t="s">
        <v>21</v>
      </c>
      <c r="Q6" s="3"/>
      <c r="R6" s="3"/>
      <c r="S6" s="3"/>
      <c r="T6" s="3"/>
      <c r="U6" s="3"/>
      <c r="V6" s="3"/>
      <c r="X6" s="178"/>
      <c r="Y6" s="178"/>
      <c r="Z6" s="178"/>
    </row>
    <row r="7" spans="1:32" x14ac:dyDescent="0.25">
      <c r="B7" s="92" t="str">
        <f>B4</f>
        <v>fruit</v>
      </c>
      <c r="C7" s="99" t="s">
        <v>31</v>
      </c>
      <c r="D7" s="223">
        <f ca="1">0.001*INDIRECT($B7&amp;"!E5")</f>
        <v>3.8055839999999996</v>
      </c>
      <c r="E7" s="222"/>
      <c r="F7" s="92" t="str">
        <f>F4</f>
        <v>fruit</v>
      </c>
      <c r="G7" s="99" t="s">
        <v>31</v>
      </c>
      <c r="H7" s="223">
        <f ca="1">0.001*INDIRECT($B7&amp;"!W5")</f>
        <v>2.4114800000000001</v>
      </c>
      <c r="I7" s="10"/>
      <c r="J7" s="224">
        <f ca="1">H7/D7-1</f>
        <v>-0.36633115968534646</v>
      </c>
      <c r="L7" s="74">
        <f ca="1">INDIRECT($B7&amp;"!"&amp;L$3&amp;"5")</f>
        <v>43.409885083333336</v>
      </c>
      <c r="M7" s="75">
        <f ca="1">INDIRECT($B7&amp;"!"&amp;M$3&amp;"5")</f>
        <v>33.345246333333336</v>
      </c>
      <c r="N7" s="76">
        <f ca="1">M7-L7</f>
        <v>-10.06463875</v>
      </c>
      <c r="O7" s="222"/>
      <c r="P7" s="224">
        <f ca="1">bdrate(D7:D10,L7:L10,H7:H10,M7:M10)</f>
        <v>-0.16613717492750679</v>
      </c>
      <c r="Q7" s="222"/>
      <c r="R7" s="10"/>
      <c r="S7" s="10"/>
      <c r="T7" s="10"/>
      <c r="U7" s="10"/>
      <c r="V7" s="225"/>
      <c r="X7" s="7"/>
      <c r="Y7" s="7"/>
      <c r="Z7" s="64"/>
      <c r="AB7" s="226"/>
    </row>
    <row r="8" spans="1:32" x14ac:dyDescent="0.25">
      <c r="B8" s="92" t="str">
        <f>B7</f>
        <v>fruit</v>
      </c>
      <c r="C8" s="99" t="s">
        <v>32</v>
      </c>
      <c r="D8" s="223">
        <f ca="1">0.001*INDIRECT($B8&amp;"!E6")</f>
        <v>4.8162959999999995</v>
      </c>
      <c r="E8" s="222"/>
      <c r="F8" s="92" t="str">
        <f>F7</f>
        <v>fruit</v>
      </c>
      <c r="G8" s="99" t="s">
        <v>32</v>
      </c>
      <c r="H8" s="223">
        <f ca="1">0.001*INDIRECT($B8&amp;"!W6")</f>
        <v>3.3278240000000001</v>
      </c>
      <c r="I8" s="10"/>
      <c r="J8" s="224">
        <f ca="1">H8/D8-1</f>
        <v>-0.30904911159945314</v>
      </c>
      <c r="L8" s="74">
        <f ca="1">INDIRECT($B8&amp;"!"&amp;L$3&amp;"6")</f>
        <v>46.790057708333329</v>
      </c>
      <c r="M8" s="75">
        <f ca="1">INDIRECT($B8&amp;"!"&amp;M$3&amp;"6")</f>
        <v>42.478694416666663</v>
      </c>
      <c r="N8" s="76">
        <f ca="1">M8-L8</f>
        <v>-4.311363291666666</v>
      </c>
      <c r="O8" s="222"/>
      <c r="P8" s="4"/>
      <c r="Q8" s="222"/>
      <c r="R8" s="10"/>
      <c r="S8" s="10"/>
      <c r="T8" s="10"/>
      <c r="U8" s="10"/>
      <c r="V8" s="225"/>
      <c r="X8" s="7"/>
      <c r="Y8" s="7"/>
      <c r="Z8" s="64"/>
    </row>
    <row r="9" spans="1:32" x14ac:dyDescent="0.25">
      <c r="B9" s="92" t="str">
        <f>B8</f>
        <v>fruit</v>
      </c>
      <c r="C9" s="99" t="s">
        <v>33</v>
      </c>
      <c r="D9" s="223">
        <f ca="1">0.001*INDIRECT($B9&amp;"!E7")</f>
        <v>6.1718480000000007</v>
      </c>
      <c r="E9" s="222"/>
      <c r="F9" s="92" t="str">
        <f>F8</f>
        <v>fruit</v>
      </c>
      <c r="G9" s="99" t="s">
        <v>33</v>
      </c>
      <c r="H9" s="223">
        <f ca="1">0.001*INDIRECT($B9&amp;"!W7")</f>
        <v>4.2834319999999995</v>
      </c>
      <c r="I9" s="10"/>
      <c r="J9" s="224">
        <f ca="1">H9/D9-1</f>
        <v>-0.30597253853302953</v>
      </c>
      <c r="L9" s="74">
        <f ca="1">INDIRECT($B9&amp;"!"&amp;L$3&amp;"7")</f>
        <v>48.108836500000002</v>
      </c>
      <c r="M9" s="75">
        <f ca="1">INDIRECT($B9&amp;"!"&amp;M$3&amp;"7")</f>
        <v>47.520939249999991</v>
      </c>
      <c r="N9" s="76">
        <f ca="1">M9-L9</f>
        <v>-0.5878972500000117</v>
      </c>
      <c r="O9" s="222"/>
      <c r="P9" s="4" t="s">
        <v>34</v>
      </c>
      <c r="Q9" s="222"/>
      <c r="R9" s="10"/>
      <c r="S9" s="10"/>
      <c r="T9" s="10"/>
      <c r="U9" s="10"/>
      <c r="V9" s="225"/>
      <c r="X9" s="7"/>
      <c r="Y9" s="7"/>
      <c r="Z9" s="64"/>
    </row>
    <row r="10" spans="1:32" x14ac:dyDescent="0.25">
      <c r="B10" s="92" t="str">
        <f>B9</f>
        <v>fruit</v>
      </c>
      <c r="C10" s="99" t="s">
        <v>35</v>
      </c>
      <c r="D10" s="223">
        <f ca="1">0.001*INDIRECT($B10&amp;"!E8")</f>
        <v>8.6232160000000011</v>
      </c>
      <c r="E10" s="222"/>
      <c r="F10" s="92" t="str">
        <f>F9</f>
        <v>fruit</v>
      </c>
      <c r="G10" s="99" t="s">
        <v>35</v>
      </c>
      <c r="H10" s="223">
        <f ca="1">0.001*INDIRECT($B10&amp;"!W8")</f>
        <v>5.3733279999999999</v>
      </c>
      <c r="I10" s="10"/>
      <c r="J10" s="224">
        <f ca="1">H10/D10-1</f>
        <v>-0.37687656206222842</v>
      </c>
      <c r="L10" s="74">
        <f ca="1">INDIRECT($B10&amp;"!"&amp;L$3&amp;"8")</f>
        <v>49.590225416666669</v>
      </c>
      <c r="M10" s="75">
        <f ca="1">INDIRECT($B10&amp;"!"&amp;M$3&amp;"8")</f>
        <v>49.204463333333337</v>
      </c>
      <c r="N10" s="76">
        <f ca="1">M10-L10</f>
        <v>-0.38576208333333284</v>
      </c>
      <c r="O10" s="222"/>
      <c r="P10" s="227">
        <f ca="1">bdrate(L7:L10,D7:D10,M7:M10,H7:H10)</f>
        <v>4.4026191985068408E-2</v>
      </c>
      <c r="Q10" s="222"/>
      <c r="R10" s="10"/>
      <c r="S10" s="10"/>
      <c r="T10" s="10"/>
      <c r="U10" s="10"/>
      <c r="V10" s="225"/>
      <c r="X10" s="7"/>
      <c r="Y10" s="7"/>
      <c r="Z10" s="64"/>
    </row>
    <row r="11" spans="1:32" ht="16.5" customHeight="1" thickBot="1" x14ac:dyDescent="0.3">
      <c r="B11" s="70"/>
      <c r="C11" s="100"/>
      <c r="D11" s="228"/>
      <c r="E11" s="222"/>
      <c r="F11" s="70"/>
      <c r="G11" s="100"/>
      <c r="H11" s="223"/>
      <c r="I11" s="10"/>
      <c r="J11" s="224"/>
      <c r="L11" s="74"/>
      <c r="M11" s="75"/>
      <c r="N11" s="77"/>
      <c r="O11" s="222"/>
      <c r="P11" s="229"/>
      <c r="Q11" s="222"/>
      <c r="R11" s="10"/>
      <c r="S11" s="10"/>
      <c r="T11" s="10"/>
      <c r="U11" s="10"/>
      <c r="V11" s="225"/>
      <c r="X11" s="7"/>
      <c r="Y11" s="7"/>
      <c r="Z11" s="64"/>
      <c r="AB11" s="226"/>
    </row>
    <row r="12" spans="1:32" ht="16.5" customHeight="1" x14ac:dyDescent="0.25">
      <c r="B12" s="71"/>
      <c r="C12" s="89"/>
      <c r="D12" s="230"/>
      <c r="F12" s="71"/>
      <c r="G12" s="89"/>
      <c r="H12" s="230"/>
      <c r="J12" s="78">
        <f ca="1">MIN(D7:D11,H7:H11)</f>
        <v>2.4114800000000001</v>
      </c>
      <c r="L12" s="79"/>
      <c r="M12" s="80"/>
      <c r="N12" s="81"/>
      <c r="O12" s="222"/>
      <c r="P12" s="210"/>
      <c r="Q12" s="222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28"/>
      <c r="E13" s="222"/>
      <c r="F13" s="70"/>
      <c r="G13" s="72"/>
      <c r="H13" s="228"/>
      <c r="I13" s="10"/>
      <c r="J13" s="82">
        <f ca="1">MAX(D7:D11,H7:H11)</f>
        <v>8.6232160000000011</v>
      </c>
      <c r="L13" s="83">
        <f>L12</f>
        <v>0</v>
      </c>
      <c r="M13" s="84">
        <f>M12</f>
        <v>0</v>
      </c>
      <c r="N13" s="77"/>
      <c r="O13" s="222"/>
      <c r="P13" s="6"/>
      <c r="Q13" s="222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>
      <c r="B14" s="198"/>
      <c r="C14" s="198"/>
      <c r="D14" s="231"/>
      <c r="E14" s="222"/>
      <c r="F14" s="198"/>
      <c r="G14" s="198"/>
      <c r="H14" s="231"/>
      <c r="I14" s="10"/>
      <c r="J14" s="195"/>
      <c r="L14" s="196"/>
      <c r="M14" s="196"/>
      <c r="N14" s="197"/>
      <c r="O14" s="222"/>
      <c r="P14" s="208"/>
      <c r="Q14" s="222"/>
      <c r="R14" s="10"/>
      <c r="S14" s="10"/>
      <c r="T14" s="10"/>
      <c r="U14" s="10"/>
      <c r="V14" s="65"/>
      <c r="X14" s="66"/>
      <c r="Y14" s="66"/>
      <c r="Z14" s="64"/>
    </row>
    <row r="15" spans="1:32" x14ac:dyDescent="0.25">
      <c r="B15" s="279" t="s">
        <v>9</v>
      </c>
      <c r="C15" s="280"/>
      <c r="D15" s="281"/>
      <c r="E15" s="3"/>
      <c r="F15" s="279" t="str">
        <f>B15</f>
        <v>breakfast</v>
      </c>
      <c r="G15" s="280"/>
      <c r="H15" s="281"/>
      <c r="I15" s="3"/>
      <c r="J15" s="210"/>
      <c r="L15" s="282" t="str">
        <f>F15</f>
        <v>breakfast</v>
      </c>
      <c r="M15" s="280"/>
      <c r="N15" s="281"/>
      <c r="O15" s="178"/>
      <c r="P15" s="210"/>
      <c r="Q15" s="178"/>
      <c r="R15" s="178"/>
      <c r="S15" s="178"/>
      <c r="T15" s="178"/>
      <c r="U15" s="208"/>
      <c r="V15" s="208"/>
      <c r="X15" s="283"/>
      <c r="Y15" s="274"/>
      <c r="Z15" s="274"/>
    </row>
    <row r="16" spans="1:32" x14ac:dyDescent="0.25">
      <c r="B16" s="276" t="s">
        <v>24</v>
      </c>
      <c r="C16" s="274"/>
      <c r="D16" s="69" t="s">
        <v>25</v>
      </c>
      <c r="E16" s="222"/>
      <c r="F16" s="276" t="s">
        <v>24</v>
      </c>
      <c r="G16" s="274"/>
      <c r="H16" s="69" t="s">
        <v>25</v>
      </c>
      <c r="I16" s="10"/>
      <c r="J16" s="211" t="s">
        <v>26</v>
      </c>
      <c r="L16" s="273" t="s">
        <v>27</v>
      </c>
      <c r="M16" s="274"/>
      <c r="N16" s="275"/>
      <c r="O16" s="67"/>
      <c r="P16" s="4"/>
      <c r="Q16" s="67"/>
      <c r="R16" s="277"/>
      <c r="S16" s="274"/>
      <c r="T16" s="274"/>
      <c r="U16" s="209"/>
      <c r="V16" s="209"/>
      <c r="X16" s="277"/>
      <c r="Y16" s="274"/>
      <c r="Z16" s="274"/>
    </row>
    <row r="17" spans="2:28" x14ac:dyDescent="0.25">
      <c r="B17" s="175" t="s">
        <v>0</v>
      </c>
      <c r="C17" s="99" t="s">
        <v>28</v>
      </c>
      <c r="D17" s="68" t="s">
        <v>29</v>
      </c>
      <c r="E17" s="222"/>
      <c r="F17" s="175" t="s">
        <v>0</v>
      </c>
      <c r="G17" s="99" t="s">
        <v>28</v>
      </c>
      <c r="H17" s="68" t="s">
        <v>29</v>
      </c>
      <c r="I17" s="10"/>
      <c r="J17" s="73"/>
      <c r="L17" s="176" t="str">
        <f>CONCATENATE(B$2," ",L15)</f>
        <v>12bit-quantize-raht-15-bit breakfast</v>
      </c>
      <c r="M17" s="194" t="str">
        <f>CONCATENATE(F$2," ",L15)</f>
        <v>10bit-quantize-raht-15-bit breakfast</v>
      </c>
      <c r="N17" s="177" t="s">
        <v>30</v>
      </c>
      <c r="O17" s="3"/>
      <c r="P17" s="4" t="s">
        <v>21</v>
      </c>
      <c r="Q17" s="3"/>
      <c r="R17" s="3"/>
      <c r="S17" s="3"/>
      <c r="T17" s="3"/>
      <c r="U17" s="3"/>
      <c r="V17" s="3"/>
      <c r="X17" s="178"/>
      <c r="Y17" s="178"/>
      <c r="Z17" s="178"/>
    </row>
    <row r="18" spans="2:28" x14ac:dyDescent="0.25">
      <c r="B18" s="92" t="str">
        <f>B15</f>
        <v>breakfast</v>
      </c>
      <c r="C18" s="99" t="s">
        <v>31</v>
      </c>
      <c r="D18" s="223">
        <f ca="1">0.001*INDIRECT($B18&amp;"!E5")</f>
        <v>29.751368000000003</v>
      </c>
      <c r="E18" s="222"/>
      <c r="F18" s="92" t="str">
        <f>F15</f>
        <v>breakfast</v>
      </c>
      <c r="G18" s="99" t="s">
        <v>31</v>
      </c>
      <c r="H18" s="223">
        <f ca="1">0.001*INDIRECT($B18&amp;"!W5")</f>
        <v>18.405279999999998</v>
      </c>
      <c r="I18" s="10"/>
      <c r="J18" s="224">
        <f ca="1">H18/D18-1</f>
        <v>-0.38136357292881473</v>
      </c>
      <c r="L18" s="74">
        <f ca="1">INDIRECT($B18&amp;"!"&amp;L$3&amp;"5")</f>
        <v>34.749182266666672</v>
      </c>
      <c r="M18" s="75">
        <f ca="1">INDIRECT($B18&amp;"!"&amp;M$3&amp;"5")</f>
        <v>27.502071533333336</v>
      </c>
      <c r="N18" s="76">
        <f ca="1">M18-L18</f>
        <v>-7.2471107333333364</v>
      </c>
      <c r="O18" s="222"/>
      <c r="P18" s="224">
        <f ca="1">bdrate(D18:D21,L18:L21,H18:H21,M18:M21)</f>
        <v>-0.19297399814928906</v>
      </c>
      <c r="Q18" s="222"/>
      <c r="R18" s="10"/>
      <c r="S18" s="10"/>
      <c r="T18" s="10"/>
      <c r="U18" s="10"/>
      <c r="V18" s="225"/>
      <c r="X18" s="7"/>
      <c r="Y18" s="7"/>
      <c r="Z18" s="64"/>
      <c r="AB18" s="226"/>
    </row>
    <row r="19" spans="2:28" x14ac:dyDescent="0.25">
      <c r="B19" s="92" t="str">
        <f>B18</f>
        <v>breakfast</v>
      </c>
      <c r="C19" s="99" t="s">
        <v>32</v>
      </c>
      <c r="D19" s="223">
        <f ca="1">0.001*INDIRECT($B19&amp;"!E6")</f>
        <v>39.615535999999999</v>
      </c>
      <c r="E19" s="222"/>
      <c r="F19" s="92" t="str">
        <f>F18</f>
        <v>breakfast</v>
      </c>
      <c r="G19" s="99" t="s">
        <v>32</v>
      </c>
      <c r="H19" s="223">
        <f ca="1">0.001*INDIRECT($B19&amp;"!W6")</f>
        <v>25.590176</v>
      </c>
      <c r="I19" s="10"/>
      <c r="J19" s="224">
        <f ca="1">H19/D19-1</f>
        <v>-0.35403686069021001</v>
      </c>
      <c r="L19" s="74">
        <f ca="1">INDIRECT($B19&amp;"!"&amp;L$3&amp;"6")</f>
        <v>37.375619733333338</v>
      </c>
      <c r="M19" s="75">
        <f ca="1">INDIRECT($B19&amp;"!"&amp;M$3&amp;"6")</f>
        <v>33.90092906666667</v>
      </c>
      <c r="N19" s="76">
        <f ca="1">M19-L19</f>
        <v>-3.4746906666666675</v>
      </c>
      <c r="O19" s="222"/>
      <c r="P19" s="4"/>
      <c r="Q19" s="222"/>
      <c r="R19" s="10"/>
      <c r="S19" s="10"/>
      <c r="T19" s="10"/>
      <c r="U19" s="10"/>
      <c r="V19" s="225"/>
      <c r="X19" s="7"/>
      <c r="Y19" s="7"/>
      <c r="Z19" s="64"/>
    </row>
    <row r="20" spans="2:28" x14ac:dyDescent="0.25">
      <c r="B20" s="92" t="str">
        <f>B19</f>
        <v>breakfast</v>
      </c>
      <c r="C20" s="99" t="s">
        <v>33</v>
      </c>
      <c r="D20" s="223">
        <f ca="1">0.001*INDIRECT($B20&amp;"!E7")</f>
        <v>53.677455999999999</v>
      </c>
      <c r="E20" s="222"/>
      <c r="F20" s="92" t="str">
        <f>F19</f>
        <v>breakfast</v>
      </c>
      <c r="G20" s="99" t="s">
        <v>33</v>
      </c>
      <c r="H20" s="223">
        <f ca="1">0.001*INDIRECT($B20&amp;"!W7")</f>
        <v>34.221592000000008</v>
      </c>
      <c r="I20" s="10"/>
      <c r="J20" s="224">
        <f ca="1">H20/D20-1</f>
        <v>-0.36245875735988664</v>
      </c>
      <c r="L20" s="74">
        <f ca="1">INDIRECT($B20&amp;"!"&amp;L$3&amp;"7")</f>
        <v>38.600735666666658</v>
      </c>
      <c r="M20" s="75">
        <f ca="1">INDIRECT($B20&amp;"!"&amp;M$3&amp;"7")</f>
        <v>37.930480333333335</v>
      </c>
      <c r="N20" s="76">
        <f ca="1">M20-L20</f>
        <v>-0.67025533333332277</v>
      </c>
      <c r="O20" s="222"/>
      <c r="P20" s="4" t="s">
        <v>34</v>
      </c>
      <c r="Q20" s="222"/>
      <c r="R20" s="10"/>
      <c r="S20" s="10"/>
      <c r="T20" s="10"/>
      <c r="U20" s="10"/>
      <c r="V20" s="225"/>
      <c r="X20" s="7"/>
      <c r="Y20" s="7"/>
      <c r="Z20" s="64"/>
    </row>
    <row r="21" spans="2:28" x14ac:dyDescent="0.25">
      <c r="B21" s="92" t="str">
        <f>B20</f>
        <v>breakfast</v>
      </c>
      <c r="C21" s="99" t="s">
        <v>35</v>
      </c>
      <c r="D21" s="223">
        <f ca="1">0.001*INDIRECT($B21&amp;"!E8")</f>
        <v>75.127895999999993</v>
      </c>
      <c r="E21" s="222"/>
      <c r="F21" s="92" t="str">
        <f>F20</f>
        <v>breakfast</v>
      </c>
      <c r="G21" s="99" t="s">
        <v>35</v>
      </c>
      <c r="H21" s="223">
        <f ca="1">0.001*INDIRECT($B21&amp;"!W8")</f>
        <v>45.494279999999996</v>
      </c>
      <c r="I21" s="10"/>
      <c r="J21" s="224">
        <f ca="1">H21/D21-1</f>
        <v>-0.39444224552754681</v>
      </c>
      <c r="L21" s="74">
        <f ca="1">INDIRECT($B21&amp;"!"&amp;L$3&amp;"8")</f>
        <v>39.234061666666669</v>
      </c>
      <c r="M21" s="75">
        <f ca="1">INDIRECT($B21&amp;"!"&amp;M$3&amp;"8")</f>
        <v>40.140196133333333</v>
      </c>
      <c r="N21" s="76">
        <f ca="1">M21-L21</f>
        <v>0.9061344666666642</v>
      </c>
      <c r="O21" s="222"/>
      <c r="P21" s="227">
        <f ca="1">bdrate(L18:L21,D18:D21,M18:M21,H18:H21)</f>
        <v>5.1216971632270791E-2</v>
      </c>
      <c r="Q21" s="222"/>
      <c r="R21" s="10"/>
      <c r="S21" s="10"/>
      <c r="T21" s="10"/>
      <c r="U21" s="10"/>
      <c r="V21" s="225"/>
      <c r="X21" s="7"/>
      <c r="Y21" s="7"/>
      <c r="Z21" s="64"/>
    </row>
    <row r="22" spans="2:28" ht="16.5" customHeight="1" thickBot="1" x14ac:dyDescent="0.3">
      <c r="B22" s="70"/>
      <c r="C22" s="100"/>
      <c r="D22" s="228"/>
      <c r="E22" s="222"/>
      <c r="F22" s="70"/>
      <c r="G22" s="100"/>
      <c r="H22" s="223"/>
      <c r="I22" s="10"/>
      <c r="J22" s="224"/>
      <c r="L22" s="74"/>
      <c r="M22" s="75"/>
      <c r="N22" s="77"/>
      <c r="O22" s="222"/>
      <c r="P22" s="229"/>
      <c r="Q22" s="222"/>
      <c r="R22" s="10"/>
      <c r="S22" s="10"/>
      <c r="T22" s="10"/>
      <c r="U22" s="10"/>
      <c r="V22" s="225"/>
      <c r="X22" s="7"/>
      <c r="Y22" s="7"/>
      <c r="Z22" s="64"/>
      <c r="AB22" s="226"/>
    </row>
    <row r="23" spans="2:28" ht="16.5" customHeight="1" x14ac:dyDescent="0.25">
      <c r="B23" s="71"/>
      <c r="C23" s="89"/>
      <c r="D23" s="230"/>
      <c r="F23" s="71"/>
      <c r="G23" s="89"/>
      <c r="H23" s="230"/>
      <c r="J23" s="78">
        <f ca="1">MIN(D18:D22,H18:H22)</f>
        <v>18.405279999999998</v>
      </c>
      <c r="L23" s="79"/>
      <c r="M23" s="80"/>
      <c r="N23" s="81"/>
      <c r="O23" s="222"/>
      <c r="P23" s="210"/>
      <c r="Q23" s="222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28"/>
      <c r="E24" s="222"/>
      <c r="F24" s="70"/>
      <c r="G24" s="72"/>
      <c r="H24" s="228"/>
      <c r="I24" s="10"/>
      <c r="J24" s="82">
        <f ca="1">MAX(D18:D22,H18:H22)</f>
        <v>75.127895999999993</v>
      </c>
      <c r="L24" s="83">
        <f>L23</f>
        <v>0</v>
      </c>
      <c r="M24" s="84">
        <f>M23</f>
        <v>0</v>
      </c>
      <c r="N24" s="77"/>
      <c r="O24" s="222"/>
      <c r="P24" s="6"/>
      <c r="Q24" s="222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79" t="s">
        <v>10</v>
      </c>
      <c r="C26" s="280"/>
      <c r="D26" s="281"/>
      <c r="E26" s="3"/>
      <c r="F26" s="279" t="str">
        <f>B26</f>
        <v>breakfast_track</v>
      </c>
      <c r="G26" s="280"/>
      <c r="H26" s="281"/>
      <c r="I26" s="3"/>
      <c r="J26" s="210"/>
      <c r="L26" s="282" t="str">
        <f>F26</f>
        <v>breakfast_track</v>
      </c>
      <c r="M26" s="280"/>
      <c r="N26" s="281"/>
      <c r="O26" s="178"/>
      <c r="P26" s="210"/>
      <c r="U26" s="208"/>
      <c r="V26" s="208"/>
      <c r="X26" s="283"/>
      <c r="Y26" s="274"/>
      <c r="Z26" s="274"/>
    </row>
    <row r="27" spans="2:28" x14ac:dyDescent="0.25">
      <c r="B27" s="276" t="s">
        <v>24</v>
      </c>
      <c r="C27" s="274"/>
      <c r="D27" s="69" t="s">
        <v>25</v>
      </c>
      <c r="E27" s="222"/>
      <c r="F27" s="276" t="s">
        <v>24</v>
      </c>
      <c r="G27" s="274"/>
      <c r="H27" s="69" t="s">
        <v>25</v>
      </c>
      <c r="I27" s="10"/>
      <c r="J27" s="211" t="s">
        <v>26</v>
      </c>
      <c r="L27" s="273" t="s">
        <v>27</v>
      </c>
      <c r="M27" s="274"/>
      <c r="N27" s="275"/>
      <c r="O27" s="67"/>
      <c r="P27" s="4"/>
      <c r="R27" s="277"/>
      <c r="S27" s="274"/>
      <c r="T27" s="274"/>
      <c r="U27" s="209"/>
      <c r="V27" s="209"/>
      <c r="X27" s="277"/>
      <c r="Y27" s="274"/>
      <c r="Z27" s="274"/>
    </row>
    <row r="28" spans="2:28" x14ac:dyDescent="0.25">
      <c r="B28" s="175" t="s">
        <v>0</v>
      </c>
      <c r="C28" s="99" t="s">
        <v>28</v>
      </c>
      <c r="D28" s="68" t="s">
        <v>29</v>
      </c>
      <c r="E28" s="222"/>
      <c r="F28" s="175" t="s">
        <v>0</v>
      </c>
      <c r="G28" s="99" t="s">
        <v>28</v>
      </c>
      <c r="H28" s="68" t="s">
        <v>29</v>
      </c>
      <c r="I28" s="10"/>
      <c r="J28" s="73"/>
      <c r="L28" s="176" t="str">
        <f>CONCATENATE(B$2," ",L26)</f>
        <v>12bit-quantize-raht-15-bit breakfast_track</v>
      </c>
      <c r="M28" s="194" t="str">
        <f>CONCATENATE(F$2," ",L26)</f>
        <v>10bit-quantize-raht-15-bit breakfast_track</v>
      </c>
      <c r="N28" s="177" t="s">
        <v>30</v>
      </c>
      <c r="O28" s="3"/>
      <c r="P28" s="4" t="s">
        <v>21</v>
      </c>
      <c r="Q28" s="3"/>
      <c r="R28" s="3"/>
      <c r="S28" s="3"/>
      <c r="T28" s="3"/>
      <c r="U28" s="3"/>
      <c r="V28" s="3"/>
      <c r="X28" s="178"/>
      <c r="Y28" s="178"/>
      <c r="Z28" s="178"/>
    </row>
    <row r="29" spans="2:28" x14ac:dyDescent="0.25">
      <c r="B29" s="92" t="str">
        <f>B26</f>
        <v>breakfast_track</v>
      </c>
      <c r="C29" s="99" t="s">
        <v>31</v>
      </c>
      <c r="D29" s="223">
        <f ca="1">0.001*INDIRECT($B29&amp;"!E5")</f>
        <v>37.033472000000003</v>
      </c>
      <c r="E29" s="222"/>
      <c r="F29" s="92" t="str">
        <f>F26</f>
        <v>breakfast_track</v>
      </c>
      <c r="G29" s="99" t="s">
        <v>31</v>
      </c>
      <c r="H29" s="223">
        <f ca="1">0.001*INDIRECT($B29&amp;"!W5")</f>
        <v>21.858488000000001</v>
      </c>
      <c r="I29" s="10"/>
      <c r="J29" s="224">
        <f ca="1">H29/D29-1</f>
        <v>-0.4097640102445701</v>
      </c>
      <c r="L29" s="74">
        <f ca="1">INDIRECT($B29&amp;"!"&amp;L$3&amp;"5")</f>
        <v>27.2605434</v>
      </c>
      <c r="M29" s="75">
        <f ca="1">INDIRECT($B29&amp;"!"&amp;M$3&amp;"5")</f>
        <v>24.468166999999998</v>
      </c>
      <c r="N29" s="76">
        <f ca="1">M29-L29</f>
        <v>-2.792376400000002</v>
      </c>
      <c r="O29" s="222"/>
      <c r="P29" s="224">
        <f ca="1">bdrate(D29:D32,L29:L32,H29:H32,M29:M32)</f>
        <v>-5.1336403141756359E-2</v>
      </c>
      <c r="Q29" s="222"/>
      <c r="R29" s="10"/>
      <c r="S29" s="10"/>
      <c r="T29" s="10"/>
      <c r="U29" s="10"/>
      <c r="V29" s="225"/>
      <c r="X29" s="7"/>
      <c r="Y29" s="7"/>
      <c r="Z29" s="64"/>
      <c r="AB29" s="226"/>
    </row>
    <row r="30" spans="2:28" x14ac:dyDescent="0.25">
      <c r="B30" s="92" t="str">
        <f>B29</f>
        <v>breakfast_track</v>
      </c>
      <c r="C30" s="99" t="s">
        <v>32</v>
      </c>
      <c r="D30" s="223">
        <f ca="1">0.001*INDIRECT($B30&amp;"!E6")</f>
        <v>53.243408000000002</v>
      </c>
      <c r="E30" s="222"/>
      <c r="F30" s="92" t="str">
        <f>F29</f>
        <v>breakfast_track</v>
      </c>
      <c r="G30" s="99" t="s">
        <v>32</v>
      </c>
      <c r="H30" s="223">
        <f ca="1">0.001*INDIRECT($B30&amp;"!W6")</f>
        <v>31.048232000000002</v>
      </c>
      <c r="I30" s="10"/>
      <c r="J30" s="224">
        <f ca="1">H30/D30-1</f>
        <v>-0.41686242172927768</v>
      </c>
      <c r="L30" s="74">
        <f ca="1">INDIRECT($B30&amp;"!"&amp;L$3&amp;"6")</f>
        <v>30.592747199999998</v>
      </c>
      <c r="M30" s="75">
        <f ca="1">INDIRECT($B30&amp;"!"&amp;M$3&amp;"6")</f>
        <v>26.873738466666669</v>
      </c>
      <c r="N30" s="76">
        <f ca="1">M30-L30</f>
        <v>-3.7190087333333288</v>
      </c>
      <c r="O30" s="222"/>
      <c r="P30" s="4"/>
      <c r="Q30" s="222"/>
      <c r="R30" s="10"/>
      <c r="S30" s="10"/>
      <c r="T30" s="10"/>
      <c r="U30" s="10"/>
      <c r="V30" s="225"/>
      <c r="X30" s="7"/>
      <c r="Y30" s="7"/>
      <c r="Z30" s="64"/>
    </row>
    <row r="31" spans="2:28" x14ac:dyDescent="0.25">
      <c r="B31" s="92" t="str">
        <f>B30</f>
        <v>breakfast_track</v>
      </c>
      <c r="C31" s="99" t="s">
        <v>33</v>
      </c>
      <c r="D31" s="223">
        <f ca="1">0.001*INDIRECT($B31&amp;"!E7")</f>
        <v>76.773336000000015</v>
      </c>
      <c r="E31" s="222"/>
      <c r="F31" s="92" t="str">
        <f>F30</f>
        <v>breakfast_track</v>
      </c>
      <c r="G31" s="99" t="s">
        <v>33</v>
      </c>
      <c r="H31" s="223">
        <f ca="1">0.001*INDIRECT($B31&amp;"!W7")</f>
        <v>44.148175999999999</v>
      </c>
      <c r="I31" s="10"/>
      <c r="J31" s="224">
        <f ca="1">H31/D31-1</f>
        <v>-0.42495430965771774</v>
      </c>
      <c r="L31" s="74">
        <f ca="1">INDIRECT($B31&amp;"!"&amp;L$3&amp;"7")</f>
        <v>35.175658733333329</v>
      </c>
      <c r="M31" s="75">
        <f ca="1">INDIRECT($B31&amp;"!"&amp;M$3&amp;"7")</f>
        <v>29.230809666666669</v>
      </c>
      <c r="N31" s="76">
        <f ca="1">M31-L31</f>
        <v>-5.9448490666666594</v>
      </c>
      <c r="O31" s="222"/>
      <c r="P31" s="4" t="s">
        <v>34</v>
      </c>
      <c r="Q31" s="222"/>
      <c r="R31" s="10"/>
      <c r="S31" s="10"/>
      <c r="T31" s="10"/>
      <c r="U31" s="10"/>
      <c r="V31" s="225"/>
      <c r="X31" s="7"/>
      <c r="Y31" s="7"/>
      <c r="Z31" s="64"/>
    </row>
    <row r="32" spans="2:28" x14ac:dyDescent="0.25">
      <c r="B32" s="92" t="str">
        <f>B31</f>
        <v>breakfast_track</v>
      </c>
      <c r="C32" s="99" t="s">
        <v>35</v>
      </c>
      <c r="D32" s="223">
        <f ca="1">0.001*INDIRECT($B32&amp;"!E8")</f>
        <v>108.862088</v>
      </c>
      <c r="E32" s="222"/>
      <c r="F32" s="92" t="str">
        <f>F31</f>
        <v>breakfast_track</v>
      </c>
      <c r="G32" s="99" t="s">
        <v>35</v>
      </c>
      <c r="H32" s="223">
        <f ca="1">0.001*INDIRECT($B32&amp;"!W8")</f>
        <v>63.617095999999997</v>
      </c>
      <c r="I32" s="10"/>
      <c r="J32" s="224">
        <f ca="1">H32/D32-1</f>
        <v>-0.41561752884989678</v>
      </c>
      <c r="L32" s="74">
        <f ca="1">INDIRECT($B32&amp;"!"&amp;L$3&amp;"8")</f>
        <v>37.845180400000004</v>
      </c>
      <c r="M32" s="75">
        <f ca="1">INDIRECT($B32&amp;"!"&amp;M$3&amp;"8")</f>
        <v>33.614753266666668</v>
      </c>
      <c r="N32" s="76">
        <f ca="1">M32-L32</f>
        <v>-4.2304271333333361</v>
      </c>
      <c r="O32" s="222"/>
      <c r="P32" s="227">
        <f ca="1">bdrate(L29:L32,D29:D32,M29:M32,H29:H32)</f>
        <v>1.9491754240149373E-2</v>
      </c>
      <c r="Q32" s="222"/>
      <c r="R32" s="10"/>
      <c r="S32" s="10"/>
      <c r="T32" s="10"/>
      <c r="U32" s="10"/>
      <c r="V32" s="225"/>
      <c r="X32" s="7"/>
      <c r="Y32" s="7"/>
      <c r="Z32" s="64"/>
    </row>
    <row r="33" spans="2:28" ht="16.5" customHeight="1" thickBot="1" x14ac:dyDescent="0.3">
      <c r="B33" s="70"/>
      <c r="C33" s="100"/>
      <c r="D33" s="228"/>
      <c r="E33" s="222"/>
      <c r="F33" s="70"/>
      <c r="G33" s="100"/>
      <c r="H33" s="223"/>
      <c r="I33" s="10"/>
      <c r="J33" s="224"/>
      <c r="L33" s="74"/>
      <c r="M33" s="75"/>
      <c r="N33" s="77"/>
      <c r="O33" s="222"/>
      <c r="P33" s="229"/>
      <c r="Q33" s="222"/>
      <c r="R33" s="10"/>
      <c r="S33" s="10"/>
      <c r="T33" s="10"/>
      <c r="U33" s="10"/>
      <c r="V33" s="225"/>
      <c r="X33" s="7"/>
      <c r="Y33" s="7"/>
      <c r="Z33" s="64"/>
      <c r="AB33" s="226"/>
    </row>
    <row r="34" spans="2:28" ht="16.5" customHeight="1" x14ac:dyDescent="0.25">
      <c r="B34" s="71"/>
      <c r="C34" s="89"/>
      <c r="D34" s="230"/>
      <c r="F34" s="71"/>
      <c r="G34" s="89"/>
      <c r="H34" s="230"/>
      <c r="J34" s="78">
        <f ca="1">MIN(D29:D33,H29:H33)</f>
        <v>21.858488000000001</v>
      </c>
      <c r="L34" s="79"/>
      <c r="M34" s="80"/>
      <c r="N34" s="81"/>
      <c r="O34" s="222"/>
      <c r="P34" s="210"/>
      <c r="Q34" s="222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28"/>
      <c r="E35" s="222"/>
      <c r="F35" s="70"/>
      <c r="G35" s="72"/>
      <c r="H35" s="228"/>
      <c r="I35" s="10"/>
      <c r="J35" s="82">
        <f ca="1">MAX(D29:D33,H29:H33)</f>
        <v>108.862088</v>
      </c>
      <c r="L35" s="83">
        <f>L34</f>
        <v>0</v>
      </c>
      <c r="M35" s="84">
        <f>M34</f>
        <v>0</v>
      </c>
      <c r="N35" s="77"/>
      <c r="O35" s="222"/>
      <c r="P35" s="6"/>
      <c r="Q35" s="222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79" t="s">
        <v>11</v>
      </c>
      <c r="C37" s="280"/>
      <c r="D37" s="281"/>
      <c r="E37" s="3"/>
      <c r="F37" s="279" t="str">
        <f>B37</f>
        <v>breakfast_semitrack</v>
      </c>
      <c r="G37" s="280"/>
      <c r="H37" s="281"/>
      <c r="I37" s="3"/>
      <c r="J37" s="210"/>
      <c r="L37" s="282" t="str">
        <f>F37</f>
        <v>breakfast_semitrack</v>
      </c>
      <c r="M37" s="280"/>
      <c r="N37" s="281"/>
      <c r="O37" s="178"/>
      <c r="P37" s="210"/>
      <c r="U37" s="208"/>
      <c r="V37" s="208"/>
      <c r="X37" s="283"/>
      <c r="Y37" s="274"/>
      <c r="Z37" s="274"/>
    </row>
    <row r="38" spans="2:28" x14ac:dyDescent="0.25">
      <c r="B38" s="276" t="s">
        <v>24</v>
      </c>
      <c r="C38" s="274"/>
      <c r="D38" s="69" t="s">
        <v>25</v>
      </c>
      <c r="E38" s="222"/>
      <c r="F38" s="276" t="s">
        <v>24</v>
      </c>
      <c r="G38" s="274"/>
      <c r="H38" s="69" t="s">
        <v>25</v>
      </c>
      <c r="I38" s="10"/>
      <c r="J38" s="211" t="s">
        <v>26</v>
      </c>
      <c r="L38" s="273" t="s">
        <v>27</v>
      </c>
      <c r="M38" s="274"/>
      <c r="N38" s="275"/>
      <c r="O38" s="67"/>
      <c r="P38" s="4"/>
      <c r="R38" s="277"/>
      <c r="S38" s="274"/>
      <c r="T38" s="274"/>
      <c r="U38" s="209"/>
      <c r="V38" s="209"/>
      <c r="X38" s="277"/>
      <c r="Y38" s="274"/>
      <c r="Z38" s="274"/>
    </row>
    <row r="39" spans="2:28" x14ac:dyDescent="0.25">
      <c r="B39" s="175" t="s">
        <v>0</v>
      </c>
      <c r="C39" s="99" t="s">
        <v>28</v>
      </c>
      <c r="D39" s="68" t="s">
        <v>29</v>
      </c>
      <c r="E39" s="222"/>
      <c r="F39" s="175" t="s">
        <v>0</v>
      </c>
      <c r="G39" s="99" t="s">
        <v>28</v>
      </c>
      <c r="H39" s="68" t="s">
        <v>29</v>
      </c>
      <c r="I39" s="10"/>
      <c r="J39" s="73"/>
      <c r="L39" s="176" t="str">
        <f>CONCATENATE(B$2," ",L37)</f>
        <v>12bit-quantize-raht-15-bit breakfast_semitrack</v>
      </c>
      <c r="M39" s="194" t="str">
        <f>CONCATENATE(F$2," ",L37)</f>
        <v>10bit-quantize-raht-15-bit breakfast_semitrack</v>
      </c>
      <c r="N39" s="177" t="s">
        <v>30</v>
      </c>
      <c r="O39" s="3"/>
      <c r="P39" s="4" t="s">
        <v>21</v>
      </c>
      <c r="Q39" s="3"/>
      <c r="R39" s="3"/>
      <c r="S39" s="3"/>
      <c r="T39" s="3"/>
      <c r="U39" s="3"/>
      <c r="V39" s="3"/>
      <c r="X39" s="178"/>
      <c r="Y39" s="178"/>
      <c r="Z39" s="178"/>
    </row>
    <row r="40" spans="2:28" x14ac:dyDescent="0.25">
      <c r="B40" s="92" t="str">
        <f>B37</f>
        <v>breakfast_semitrack</v>
      </c>
      <c r="C40" s="99" t="s">
        <v>31</v>
      </c>
      <c r="D40" s="223">
        <f ca="1">0.001*INDIRECT($B40&amp;"!E5")</f>
        <v>37.945208000000001</v>
      </c>
      <c r="E40" s="222"/>
      <c r="F40" s="92" t="str">
        <f>F37</f>
        <v>breakfast_semitrack</v>
      </c>
      <c r="G40" s="99" t="s">
        <v>31</v>
      </c>
      <c r="H40" s="223">
        <f ca="1">0.001*INDIRECT($B40&amp;"!W5")</f>
        <v>22.430879999999998</v>
      </c>
      <c r="I40" s="10"/>
      <c r="J40" s="224">
        <f ca="1">H40/D40-1</f>
        <v>-0.40886132446552936</v>
      </c>
      <c r="L40" s="74">
        <f ca="1">INDIRECT($B40&amp;"!"&amp;L$3&amp;"5")</f>
        <v>27.22274933333334</v>
      </c>
      <c r="M40" s="75">
        <f ca="1">INDIRECT($B40&amp;"!"&amp;M$3&amp;"5")</f>
        <v>24.495908600000003</v>
      </c>
      <c r="N40" s="76">
        <f ca="1">M40-L40</f>
        <v>-2.7268407333333364</v>
      </c>
      <c r="O40" s="222"/>
      <c r="P40" s="224">
        <f ca="1">bdrate(D40:D43,L40:L43,H40:H43,M40:M43)</f>
        <v>-4.5019362025860654E-2</v>
      </c>
      <c r="Q40" s="222"/>
      <c r="R40" s="10"/>
      <c r="S40" s="10"/>
      <c r="T40" s="10"/>
      <c r="U40" s="10"/>
      <c r="V40" s="225"/>
      <c r="X40" s="7"/>
      <c r="Y40" s="7"/>
      <c r="Z40" s="64"/>
      <c r="AB40" s="226"/>
    </row>
    <row r="41" spans="2:28" x14ac:dyDescent="0.25">
      <c r="B41" s="92" t="str">
        <f>B40</f>
        <v>breakfast_semitrack</v>
      </c>
      <c r="C41" s="99" t="s">
        <v>32</v>
      </c>
      <c r="D41" s="223">
        <f ca="1">0.001*INDIRECT($B41&amp;"!E6")</f>
        <v>54.681568000000006</v>
      </c>
      <c r="E41" s="222"/>
      <c r="F41" s="92" t="str">
        <f>F40</f>
        <v>breakfast_semitrack</v>
      </c>
      <c r="G41" s="99" t="s">
        <v>32</v>
      </c>
      <c r="H41" s="223">
        <f ca="1">0.001*INDIRECT($B41&amp;"!W6")</f>
        <v>31.805824000000001</v>
      </c>
      <c r="I41" s="10"/>
      <c r="J41" s="224">
        <f ca="1">H41/D41-1</f>
        <v>-0.41834469706501476</v>
      </c>
      <c r="L41" s="74">
        <f ca="1">INDIRECT($B41&amp;"!"&amp;L$3&amp;"6")</f>
        <v>30.713218200000004</v>
      </c>
      <c r="M41" s="75">
        <f ca="1">INDIRECT($B41&amp;"!"&amp;M$3&amp;"6")</f>
        <v>26.861380066666666</v>
      </c>
      <c r="N41" s="76">
        <f ca="1">M41-L41</f>
        <v>-3.851838133333338</v>
      </c>
      <c r="O41" s="222"/>
      <c r="P41" s="4"/>
      <c r="Q41" s="222"/>
      <c r="R41" s="10"/>
      <c r="S41" s="10"/>
      <c r="T41" s="10"/>
      <c r="U41" s="10"/>
      <c r="V41" s="225"/>
      <c r="X41" s="7"/>
      <c r="Y41" s="7"/>
      <c r="Z41" s="64"/>
    </row>
    <row r="42" spans="2:28" x14ac:dyDescent="0.25">
      <c r="B42" s="92" t="str">
        <f>B41</f>
        <v>breakfast_semitrack</v>
      </c>
      <c r="C42" s="99" t="s">
        <v>33</v>
      </c>
      <c r="D42" s="223">
        <f ca="1">0.001*INDIRECT($B42&amp;"!E7")</f>
        <v>79.040791999999996</v>
      </c>
      <c r="E42" s="222"/>
      <c r="F42" s="92" t="str">
        <f>F41</f>
        <v>breakfast_semitrack</v>
      </c>
      <c r="G42" s="99" t="s">
        <v>33</v>
      </c>
      <c r="H42" s="223">
        <f ca="1">0.001*INDIRECT($B42&amp;"!W7")</f>
        <v>45.277951999999999</v>
      </c>
      <c r="I42" s="10"/>
      <c r="J42" s="224">
        <f ca="1">H42/D42-1</f>
        <v>-0.42715715702848722</v>
      </c>
      <c r="L42" s="74">
        <f ca="1">INDIRECT($B42&amp;"!"&amp;L$3&amp;"7")</f>
        <v>35.10646113333334</v>
      </c>
      <c r="M42" s="75">
        <f ca="1">INDIRECT($B42&amp;"!"&amp;M$3&amp;"7")</f>
        <v>29.232547400000001</v>
      </c>
      <c r="N42" s="76">
        <f ca="1">M42-L42</f>
        <v>-5.8739137333333389</v>
      </c>
      <c r="O42" s="222"/>
      <c r="P42" s="4" t="s">
        <v>34</v>
      </c>
      <c r="Q42" s="222"/>
      <c r="R42" s="10"/>
      <c r="S42" s="10"/>
      <c r="T42" s="10"/>
      <c r="U42" s="10"/>
      <c r="V42" s="225"/>
      <c r="X42" s="7"/>
      <c r="Y42" s="7"/>
      <c r="Z42" s="64"/>
    </row>
    <row r="43" spans="2:28" x14ac:dyDescent="0.25">
      <c r="B43" s="92" t="str">
        <f>B42</f>
        <v>breakfast_semitrack</v>
      </c>
      <c r="C43" s="99" t="s">
        <v>35</v>
      </c>
      <c r="D43" s="223">
        <f ca="1">0.001*INDIRECT($B43&amp;"!E8")</f>
        <v>112.14424799999999</v>
      </c>
      <c r="E43" s="222"/>
      <c r="F43" s="92" t="str">
        <f>F42</f>
        <v>breakfast_semitrack</v>
      </c>
      <c r="G43" s="99" t="s">
        <v>35</v>
      </c>
      <c r="H43" s="223">
        <f ca="1">0.001*INDIRECT($B43&amp;"!W8")</f>
        <v>65.439055999999994</v>
      </c>
      <c r="I43" s="10"/>
      <c r="J43" s="224">
        <f ca="1">H43/D43-1</f>
        <v>-0.41647425376645264</v>
      </c>
      <c r="L43" s="74">
        <f ca="1">INDIRECT($B43&amp;"!"&amp;L$3&amp;"8")</f>
        <v>37.603516266666666</v>
      </c>
      <c r="M43" s="75">
        <f ca="1">INDIRECT($B43&amp;"!"&amp;M$3&amp;"8")</f>
        <v>33.552444533333336</v>
      </c>
      <c r="N43" s="76">
        <f ca="1">M43-L43</f>
        <v>-4.0510717333333304</v>
      </c>
      <c r="O43" s="222"/>
      <c r="P43" s="227">
        <f ca="1">bdrate(L40:L43,D40:D43,M40:M43,H40:H43)</f>
        <v>1.6475799635410793E-2</v>
      </c>
      <c r="Q43" s="222"/>
      <c r="R43" s="10"/>
      <c r="S43" s="10"/>
      <c r="T43" s="10"/>
      <c r="U43" s="10"/>
      <c r="V43" s="225"/>
      <c r="X43" s="7"/>
      <c r="Y43" s="7"/>
      <c r="Z43" s="64"/>
    </row>
    <row r="44" spans="2:28" ht="16.5" customHeight="1" thickBot="1" x14ac:dyDescent="0.3">
      <c r="B44" s="70"/>
      <c r="C44" s="100"/>
      <c r="D44" s="228"/>
      <c r="E44" s="222"/>
      <c r="F44" s="70"/>
      <c r="G44" s="100"/>
      <c r="H44" s="223"/>
      <c r="I44" s="10"/>
      <c r="J44" s="224"/>
      <c r="L44" s="74"/>
      <c r="M44" s="75"/>
      <c r="N44" s="77"/>
      <c r="O44" s="222"/>
      <c r="P44" s="229"/>
      <c r="Q44" s="222"/>
      <c r="R44" s="10"/>
      <c r="S44" s="10"/>
      <c r="T44" s="10"/>
      <c r="U44" s="10"/>
      <c r="V44" s="225"/>
      <c r="X44" s="7"/>
      <c r="Y44" s="7"/>
      <c r="Z44" s="64"/>
      <c r="AB44" s="226"/>
    </row>
    <row r="45" spans="2:28" ht="16.5" customHeight="1" x14ac:dyDescent="0.25">
      <c r="B45" s="71"/>
      <c r="C45" s="89"/>
      <c r="D45" s="230"/>
      <c r="F45" s="71"/>
      <c r="G45" s="89"/>
      <c r="H45" s="230"/>
      <c r="J45" s="78">
        <f ca="1">MIN(D40:D44,H40:H44)</f>
        <v>22.430879999999998</v>
      </c>
      <c r="L45" s="79"/>
      <c r="M45" s="80"/>
      <c r="N45" s="81"/>
      <c r="O45" s="222"/>
      <c r="P45" s="210"/>
      <c r="Q45" s="222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28"/>
      <c r="E46" s="222"/>
      <c r="F46" s="70"/>
      <c r="G46" s="72"/>
      <c r="H46" s="228"/>
      <c r="I46" s="10"/>
      <c r="J46" s="82">
        <f ca="1">MAX(D40:D44,H40:H44)</f>
        <v>112.14424799999999</v>
      </c>
      <c r="L46" s="83">
        <f>L45</f>
        <v>0</v>
      </c>
      <c r="M46" s="84">
        <f>M45</f>
        <v>0</v>
      </c>
      <c r="N46" s="77"/>
      <c r="O46" s="222"/>
      <c r="P46" s="6"/>
      <c r="Q46" s="222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79" t="s">
        <v>12</v>
      </c>
      <c r="C48" s="280"/>
      <c r="D48" s="281"/>
      <c r="E48" s="3"/>
      <c r="F48" s="279" t="str">
        <f>B48</f>
        <v>cinema_track</v>
      </c>
      <c r="G48" s="280"/>
      <c r="H48" s="281"/>
      <c r="I48" s="3"/>
      <c r="J48" s="210"/>
      <c r="L48" s="282" t="str">
        <f>F48</f>
        <v>cinema_track</v>
      </c>
      <c r="M48" s="280"/>
      <c r="N48" s="281"/>
      <c r="O48" s="178"/>
      <c r="P48" s="210"/>
      <c r="U48" s="208"/>
      <c r="V48" s="208"/>
      <c r="X48" s="283"/>
      <c r="Y48" s="274"/>
      <c r="Z48" s="274"/>
    </row>
    <row r="49" spans="2:28" x14ac:dyDescent="0.25">
      <c r="B49" s="276" t="s">
        <v>24</v>
      </c>
      <c r="C49" s="274"/>
      <c r="D49" s="69" t="s">
        <v>25</v>
      </c>
      <c r="E49" s="222"/>
      <c r="F49" s="276" t="s">
        <v>24</v>
      </c>
      <c r="G49" s="274"/>
      <c r="H49" s="69" t="s">
        <v>25</v>
      </c>
      <c r="I49" s="10"/>
      <c r="J49" s="211" t="s">
        <v>26</v>
      </c>
      <c r="L49" s="273" t="s">
        <v>27</v>
      </c>
      <c r="M49" s="274"/>
      <c r="N49" s="275"/>
      <c r="O49" s="67"/>
      <c r="P49" s="4"/>
      <c r="R49" s="277"/>
      <c r="S49" s="274"/>
      <c r="T49" s="274"/>
      <c r="U49" s="209"/>
      <c r="V49" s="209"/>
      <c r="X49" s="277"/>
      <c r="Y49" s="274"/>
      <c r="Z49" s="274"/>
    </row>
    <row r="50" spans="2:28" x14ac:dyDescent="0.25">
      <c r="B50" s="175" t="s">
        <v>0</v>
      </c>
      <c r="C50" s="99" t="s">
        <v>28</v>
      </c>
      <c r="D50" s="68" t="s">
        <v>29</v>
      </c>
      <c r="E50" s="222"/>
      <c r="F50" s="175" t="s">
        <v>0</v>
      </c>
      <c r="G50" s="99" t="s">
        <v>28</v>
      </c>
      <c r="H50" s="68" t="s">
        <v>29</v>
      </c>
      <c r="I50" s="10"/>
      <c r="J50" s="73"/>
      <c r="L50" s="176" t="str">
        <f>CONCATENATE(B$2," ",L48)</f>
        <v>12bit-quantize-raht-15-bit cinema_track</v>
      </c>
      <c r="M50" s="194" t="str">
        <f>CONCATENATE(F$2," ",L48)</f>
        <v>10bit-quantize-raht-15-bit cinema_track</v>
      </c>
      <c r="N50" s="177" t="s">
        <v>30</v>
      </c>
      <c r="O50" s="3"/>
      <c r="P50" s="4" t="s">
        <v>21</v>
      </c>
      <c r="Q50" s="3"/>
      <c r="R50" s="3"/>
      <c r="S50" s="3"/>
      <c r="T50" s="3"/>
      <c r="U50" s="3"/>
      <c r="V50" s="3"/>
      <c r="X50" s="178"/>
      <c r="Y50" s="178"/>
      <c r="Z50" s="178"/>
    </row>
    <row r="51" spans="2:28" x14ac:dyDescent="0.25">
      <c r="B51" s="92" t="str">
        <f>B48</f>
        <v>cinema_track</v>
      </c>
      <c r="C51" s="99" t="s">
        <v>31</v>
      </c>
      <c r="D51" s="223">
        <f ca="1">0.001*INDIRECT($B51&amp;"!E5")</f>
        <v>27.457296000000003</v>
      </c>
      <c r="E51" s="222"/>
      <c r="F51" s="92" t="str">
        <f>F48</f>
        <v>cinema_track</v>
      </c>
      <c r="G51" s="99" t="s">
        <v>31</v>
      </c>
      <c r="H51" s="223">
        <f ca="1">0.001*INDIRECT($B51&amp;"!W5")</f>
        <v>16.283800000000003</v>
      </c>
      <c r="I51" s="10"/>
      <c r="J51" s="224">
        <f ca="1">H51/D51-1</f>
        <v>-0.40694087283758751</v>
      </c>
      <c r="L51" s="74">
        <f ca="1">INDIRECT($B51&amp;"!"&amp;L$3&amp;"5")</f>
        <v>30.713581809523816</v>
      </c>
      <c r="M51" s="75">
        <f ca="1">INDIRECT($B51&amp;"!"&amp;M$3&amp;"5")</f>
        <v>25.883758190476193</v>
      </c>
      <c r="N51" s="76">
        <f ca="1">M51-L51</f>
        <v>-4.8298236190476231</v>
      </c>
      <c r="O51" s="222"/>
      <c r="P51" s="224">
        <f ca="1">bdrate(D51:D54,L51:L54,H51:H54,M51:M54)</f>
        <v>-7.0376078419320809E-2</v>
      </c>
      <c r="Q51" s="222"/>
      <c r="R51" s="10"/>
      <c r="S51" s="10"/>
      <c r="T51" s="10"/>
      <c r="U51" s="10"/>
      <c r="V51" s="225"/>
      <c r="X51" s="7"/>
      <c r="Y51" s="7"/>
      <c r="Z51" s="64"/>
      <c r="AB51" s="226"/>
    </row>
    <row r="52" spans="2:28" x14ac:dyDescent="0.25">
      <c r="B52" s="92" t="str">
        <f>B51</f>
        <v>cinema_track</v>
      </c>
      <c r="C52" s="99" t="s">
        <v>32</v>
      </c>
      <c r="D52" s="223">
        <f ca="1">0.001*INDIRECT($B52&amp;"!E6")</f>
        <v>39.731791999999999</v>
      </c>
      <c r="E52" s="222"/>
      <c r="F52" s="92" t="str">
        <f>F51</f>
        <v>cinema_track</v>
      </c>
      <c r="G52" s="99" t="s">
        <v>32</v>
      </c>
      <c r="H52" s="223">
        <f ca="1">0.001*INDIRECT($B52&amp;"!W6")</f>
        <v>23.148880000000005</v>
      </c>
      <c r="I52" s="10"/>
      <c r="J52" s="224">
        <f ca="1">H52/D52-1</f>
        <v>-0.4173713584325619</v>
      </c>
      <c r="L52" s="74">
        <f ca="1">INDIRECT($B52&amp;"!"&amp;L$3&amp;"6")</f>
        <v>33.293589285714276</v>
      </c>
      <c r="M52" s="75">
        <f ca="1">INDIRECT($B52&amp;"!"&amp;M$3&amp;"6")</f>
        <v>29.610521476190478</v>
      </c>
      <c r="N52" s="76">
        <f ca="1">M52-L52</f>
        <v>-3.6830678095237985</v>
      </c>
      <c r="O52" s="222"/>
      <c r="P52" s="4"/>
      <c r="Q52" s="222"/>
      <c r="R52" s="10"/>
      <c r="S52" s="10"/>
      <c r="T52" s="10"/>
      <c r="U52" s="10"/>
      <c r="V52" s="225"/>
      <c r="X52" s="7"/>
      <c r="Y52" s="7"/>
      <c r="Z52" s="64"/>
    </row>
    <row r="53" spans="2:28" x14ac:dyDescent="0.25">
      <c r="B53" s="92" t="str">
        <f>B52</f>
        <v>cinema_track</v>
      </c>
      <c r="C53" s="99" t="s">
        <v>33</v>
      </c>
      <c r="D53" s="223">
        <f ca="1">0.001*INDIRECT($B53&amp;"!E7")</f>
        <v>59.551984000000004</v>
      </c>
      <c r="E53" s="222"/>
      <c r="F53" s="92" t="str">
        <f>F52</f>
        <v>cinema_track</v>
      </c>
      <c r="G53" s="99" t="s">
        <v>33</v>
      </c>
      <c r="H53" s="223">
        <f ca="1">0.001*INDIRECT($B53&amp;"!W7")</f>
        <v>32.683384000000004</v>
      </c>
      <c r="I53" s="10"/>
      <c r="J53" s="224">
        <f ca="1">H53/D53-1</f>
        <v>-0.45117892293899053</v>
      </c>
      <c r="L53" s="74">
        <f ca="1">INDIRECT($B53&amp;"!"&amp;L$3&amp;"7")</f>
        <v>36.446848571428575</v>
      </c>
      <c r="M53" s="75">
        <f ca="1">INDIRECT($B53&amp;"!"&amp;M$3&amp;"7")</f>
        <v>32.339254571428569</v>
      </c>
      <c r="N53" s="76">
        <f ca="1">M53-L53</f>
        <v>-4.107594000000006</v>
      </c>
      <c r="O53" s="222"/>
      <c r="P53" s="4" t="s">
        <v>34</v>
      </c>
      <c r="Q53" s="222"/>
      <c r="R53" s="10"/>
      <c r="S53" s="10"/>
      <c r="T53" s="10"/>
      <c r="U53" s="10"/>
      <c r="V53" s="225"/>
      <c r="X53" s="7"/>
      <c r="Y53" s="7"/>
      <c r="Z53" s="64"/>
    </row>
    <row r="54" spans="2:28" x14ac:dyDescent="0.25">
      <c r="B54" s="92" t="str">
        <f>B53</f>
        <v>cinema_track</v>
      </c>
      <c r="C54" s="99" t="s">
        <v>35</v>
      </c>
      <c r="D54" s="223">
        <f ca="1">0.001*INDIRECT($B54&amp;"!E8")</f>
        <v>86.991584000000003</v>
      </c>
      <c r="E54" s="222"/>
      <c r="F54" s="92" t="str">
        <f>F53</f>
        <v>cinema_track</v>
      </c>
      <c r="G54" s="99" t="s">
        <v>35</v>
      </c>
      <c r="H54" s="223">
        <f ca="1">0.001*INDIRECT($B54&amp;"!W8")</f>
        <v>48.310079999999999</v>
      </c>
      <c r="I54" s="10"/>
      <c r="J54" s="224">
        <f ca="1">H54/D54-1</f>
        <v>-0.44465800277875156</v>
      </c>
      <c r="L54" s="74">
        <f ca="1">INDIRECT($B54&amp;"!"&amp;L$3&amp;"8")</f>
        <v>39.467625952380949</v>
      </c>
      <c r="M54" s="75">
        <f ca="1">INDIRECT($B54&amp;"!"&amp;M$3&amp;"8")</f>
        <v>35.576960380952379</v>
      </c>
      <c r="N54" s="76">
        <f ca="1">M54-L54</f>
        <v>-3.8906655714285705</v>
      </c>
      <c r="O54" s="222"/>
      <c r="P54" s="227">
        <f ca="1">bdrate(L51:L54,D51:D54,M51:M54,H51:H54)</f>
        <v>1.8412180151126334E-2</v>
      </c>
      <c r="Q54" s="222"/>
      <c r="R54" s="10"/>
      <c r="S54" s="10"/>
      <c r="T54" s="10"/>
      <c r="U54" s="10"/>
      <c r="V54" s="225"/>
      <c r="X54" s="7"/>
      <c r="Y54" s="7"/>
      <c r="Z54" s="64"/>
    </row>
    <row r="55" spans="2:28" ht="16.5" customHeight="1" thickBot="1" x14ac:dyDescent="0.3">
      <c r="B55" s="70"/>
      <c r="C55" s="100"/>
      <c r="D55" s="228"/>
      <c r="E55" s="222"/>
      <c r="F55" s="70"/>
      <c r="G55" s="100"/>
      <c r="H55" s="223"/>
      <c r="I55" s="10"/>
      <c r="J55" s="224"/>
      <c r="L55" s="74"/>
      <c r="M55" s="75"/>
      <c r="N55" s="77"/>
      <c r="O55" s="222"/>
      <c r="P55" s="229"/>
      <c r="Q55" s="222"/>
      <c r="R55" s="10"/>
      <c r="S55" s="10"/>
      <c r="T55" s="10"/>
      <c r="U55" s="10"/>
      <c r="V55" s="225"/>
      <c r="X55" s="7"/>
      <c r="Y55" s="7"/>
      <c r="Z55" s="64"/>
      <c r="AB55" s="226"/>
    </row>
    <row r="56" spans="2:28" ht="16.5" customHeight="1" x14ac:dyDescent="0.25">
      <c r="B56" s="88"/>
      <c r="C56" s="89"/>
      <c r="D56" s="230"/>
      <c r="F56" s="88"/>
      <c r="G56" s="89"/>
      <c r="H56" s="230"/>
      <c r="J56" s="78">
        <f ca="1">MIN(D51:D55,H51:H55)</f>
        <v>16.283800000000003</v>
      </c>
      <c r="L56" s="79"/>
      <c r="M56" s="80"/>
      <c r="N56" s="81"/>
      <c r="O56" s="222"/>
      <c r="P56" s="210"/>
      <c r="Q56" s="222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28"/>
      <c r="E57" s="222"/>
      <c r="F57" s="70"/>
      <c r="G57" s="72"/>
      <c r="H57" s="228"/>
      <c r="I57" s="10"/>
      <c r="J57" s="82">
        <f ca="1">MAX(D51:D55,H51:H55)</f>
        <v>86.991584000000003</v>
      </c>
      <c r="L57" s="83">
        <f>L56</f>
        <v>0</v>
      </c>
      <c r="M57" s="84">
        <f>M56</f>
        <v>0</v>
      </c>
      <c r="N57" s="77"/>
      <c r="O57" s="222"/>
      <c r="P57" s="6"/>
      <c r="Q57" s="222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79" t="s">
        <v>13</v>
      </c>
      <c r="C59" s="280"/>
      <c r="D59" s="281"/>
      <c r="E59" s="3"/>
      <c r="F59" s="279" t="str">
        <f>B59</f>
        <v>cinema_semitrack</v>
      </c>
      <c r="G59" s="280"/>
      <c r="H59" s="281"/>
      <c r="I59" s="3"/>
      <c r="J59" s="210"/>
      <c r="L59" s="282" t="str">
        <f>F59</f>
        <v>cinema_semitrack</v>
      </c>
      <c r="M59" s="280"/>
      <c r="N59" s="281"/>
      <c r="O59" s="178"/>
      <c r="P59" s="210"/>
      <c r="U59" s="208"/>
      <c r="V59" s="208"/>
      <c r="X59" s="283"/>
      <c r="Y59" s="274"/>
      <c r="Z59" s="274"/>
    </row>
    <row r="60" spans="2:28" x14ac:dyDescent="0.25">
      <c r="B60" s="276" t="s">
        <v>24</v>
      </c>
      <c r="C60" s="274"/>
      <c r="D60" s="69" t="s">
        <v>25</v>
      </c>
      <c r="E60" s="222"/>
      <c r="F60" s="276" t="s">
        <v>24</v>
      </c>
      <c r="G60" s="274"/>
      <c r="H60" s="69" t="s">
        <v>25</v>
      </c>
      <c r="I60" s="10"/>
      <c r="J60" s="211" t="s">
        <v>26</v>
      </c>
      <c r="L60" s="273" t="s">
        <v>27</v>
      </c>
      <c r="M60" s="274"/>
      <c r="N60" s="275"/>
      <c r="O60" s="67"/>
      <c r="P60" s="4"/>
      <c r="R60" s="277"/>
      <c r="S60" s="274"/>
      <c r="T60" s="274"/>
      <c r="U60" s="209"/>
      <c r="V60" s="209"/>
      <c r="X60" s="277"/>
      <c r="Y60" s="274"/>
      <c r="Z60" s="274"/>
    </row>
    <row r="61" spans="2:28" x14ac:dyDescent="0.25">
      <c r="B61" s="175" t="s">
        <v>0</v>
      </c>
      <c r="C61" s="99" t="s">
        <v>28</v>
      </c>
      <c r="D61" s="68" t="s">
        <v>29</v>
      </c>
      <c r="E61" s="222"/>
      <c r="F61" s="175" t="s">
        <v>0</v>
      </c>
      <c r="G61" s="99" t="s">
        <v>28</v>
      </c>
      <c r="H61" s="68" t="s">
        <v>29</v>
      </c>
      <c r="I61" s="10"/>
      <c r="J61" s="73"/>
      <c r="L61" s="176" t="str">
        <f>CONCATENATE(B$2," ",L59)</f>
        <v>12bit-quantize-raht-15-bit cinema_semitrack</v>
      </c>
      <c r="M61" s="194" t="str">
        <f>CONCATENATE(F$2," ",L59)</f>
        <v>10bit-quantize-raht-15-bit cinema_semitrack</v>
      </c>
      <c r="N61" s="177" t="s">
        <v>30</v>
      </c>
      <c r="O61" s="3"/>
      <c r="P61" s="4" t="s">
        <v>21</v>
      </c>
      <c r="Q61" s="3"/>
      <c r="R61" s="3"/>
      <c r="S61" s="3"/>
      <c r="T61" s="3"/>
      <c r="U61" s="3"/>
      <c r="V61" s="3"/>
      <c r="X61" s="178"/>
      <c r="Y61" s="178"/>
      <c r="Z61" s="178"/>
    </row>
    <row r="62" spans="2:28" x14ac:dyDescent="0.25">
      <c r="B62" s="92" t="str">
        <f>B59</f>
        <v>cinema_semitrack</v>
      </c>
      <c r="C62" s="99" t="s">
        <v>31</v>
      </c>
      <c r="D62" s="223">
        <f ca="1">0.001*INDIRECT($B62&amp;"!E5")</f>
        <v>28.316848</v>
      </c>
      <c r="E62" s="222"/>
      <c r="F62" s="92" t="str">
        <f>F59</f>
        <v>cinema_semitrack</v>
      </c>
      <c r="G62" s="99" t="s">
        <v>31</v>
      </c>
      <c r="H62" s="223">
        <f ca="1">0.001*INDIRECT($B62&amp;"!W5")</f>
        <v>16.871535999999999</v>
      </c>
      <c r="I62" s="10"/>
      <c r="J62" s="224">
        <f ca="1">H62/D62-1</f>
        <v>-0.40418735870602551</v>
      </c>
      <c r="L62" s="74">
        <f ca="1">INDIRECT($B62&amp;"!"&amp;L$3&amp;"5")</f>
        <v>30.541978380952383</v>
      </c>
      <c r="M62" s="75">
        <f ca="1">INDIRECT($B62&amp;"!"&amp;M$3&amp;"5")</f>
        <v>25.930066</v>
      </c>
      <c r="N62" s="76">
        <f ca="1">M62-L62</f>
        <v>-4.6119123809523828</v>
      </c>
      <c r="O62" s="222"/>
      <c r="P62" s="224">
        <f ca="1">bdrate(D62:D65,L62:L65,H62:H65,M62:M65)</f>
        <v>-8.3039030573066941E-2</v>
      </c>
      <c r="Q62" s="222"/>
      <c r="R62" s="10"/>
      <c r="S62" s="10"/>
      <c r="T62" s="10"/>
      <c r="U62" s="10"/>
      <c r="V62" s="225"/>
      <c r="X62" s="7"/>
      <c r="Y62" s="7"/>
      <c r="Z62" s="64"/>
      <c r="AB62" s="226"/>
    </row>
    <row r="63" spans="2:28" x14ac:dyDescent="0.25">
      <c r="B63" s="92" t="str">
        <f>B62</f>
        <v>cinema_semitrack</v>
      </c>
      <c r="C63" s="99" t="s">
        <v>32</v>
      </c>
      <c r="D63" s="223">
        <f ca="1">0.001*INDIRECT($B63&amp;"!E6")</f>
        <v>41.126480000000001</v>
      </c>
      <c r="E63" s="222"/>
      <c r="F63" s="92" t="str">
        <f>F62</f>
        <v>cinema_semitrack</v>
      </c>
      <c r="G63" s="99" t="s">
        <v>32</v>
      </c>
      <c r="H63" s="223">
        <f ca="1">0.001*INDIRECT($B63&amp;"!W6")</f>
        <v>23.892504000000006</v>
      </c>
      <c r="I63" s="10"/>
      <c r="J63" s="224">
        <f ca="1">H63/D63-1</f>
        <v>-0.41904816556145807</v>
      </c>
      <c r="L63" s="74">
        <f ca="1">INDIRECT($B63&amp;"!"&amp;L$3&amp;"6")</f>
        <v>33.228850857142866</v>
      </c>
      <c r="M63" s="75">
        <f ca="1">INDIRECT($B63&amp;"!"&amp;M$3&amp;"6")</f>
        <v>29.665216952380952</v>
      </c>
      <c r="N63" s="76">
        <f ca="1">M63-L63</f>
        <v>-3.5636339047619146</v>
      </c>
      <c r="O63" s="222"/>
      <c r="P63" s="4"/>
      <c r="Q63" s="222"/>
      <c r="R63" s="10"/>
      <c r="S63" s="10"/>
      <c r="T63" s="10"/>
      <c r="U63" s="10"/>
      <c r="V63" s="225"/>
      <c r="X63" s="7"/>
      <c r="Y63" s="7"/>
      <c r="Z63" s="64"/>
    </row>
    <row r="64" spans="2:28" x14ac:dyDescent="0.25">
      <c r="B64" s="92" t="str">
        <f>B63</f>
        <v>cinema_semitrack</v>
      </c>
      <c r="C64" s="99" t="s">
        <v>33</v>
      </c>
      <c r="D64" s="223">
        <f ca="1">0.001*INDIRECT($B64&amp;"!E7")</f>
        <v>61.86504</v>
      </c>
      <c r="E64" s="222"/>
      <c r="F64" s="92" t="str">
        <f>F63</f>
        <v>cinema_semitrack</v>
      </c>
      <c r="G64" s="99" t="s">
        <v>33</v>
      </c>
      <c r="H64" s="223">
        <f ca="1">0.001*INDIRECT($B64&amp;"!W7")</f>
        <v>33.754896000000002</v>
      </c>
      <c r="I64" s="10"/>
      <c r="J64" s="224">
        <f ca="1">H64/D64-1</f>
        <v>-0.45437849874501013</v>
      </c>
      <c r="L64" s="74">
        <f ca="1">INDIRECT($B64&amp;"!"&amp;L$3&amp;"7")</f>
        <v>36.326138</v>
      </c>
      <c r="M64" s="75">
        <f ca="1">INDIRECT($B64&amp;"!"&amp;M$3&amp;"7")</f>
        <v>32.387450190476187</v>
      </c>
      <c r="N64" s="76">
        <f ca="1">M64-L64</f>
        <v>-3.9386878095238131</v>
      </c>
      <c r="O64" s="222"/>
      <c r="P64" s="4" t="s">
        <v>34</v>
      </c>
      <c r="Q64" s="222"/>
      <c r="R64" s="10"/>
      <c r="S64" s="10"/>
      <c r="T64" s="10"/>
      <c r="U64" s="10"/>
      <c r="V64" s="225"/>
      <c r="X64" s="7"/>
      <c r="Y64" s="7"/>
      <c r="Z64" s="64"/>
    </row>
    <row r="65" spans="2:28" x14ac:dyDescent="0.25">
      <c r="B65" s="92" t="str">
        <f>B64</f>
        <v>cinema_semitrack</v>
      </c>
      <c r="C65" s="99" t="s">
        <v>35</v>
      </c>
      <c r="D65" s="223">
        <f ca="1">0.001*INDIRECT($B65&amp;"!E8")</f>
        <v>90.416760000000011</v>
      </c>
      <c r="E65" s="222"/>
      <c r="F65" s="92" t="str">
        <f>F64</f>
        <v>cinema_semitrack</v>
      </c>
      <c r="G65" s="99" t="s">
        <v>35</v>
      </c>
      <c r="H65" s="223">
        <f ca="1">0.001*INDIRECT($B65&amp;"!W8")</f>
        <v>50.132744000000002</v>
      </c>
      <c r="I65" s="10"/>
      <c r="J65" s="224">
        <f ca="1">H65/D65-1</f>
        <v>-0.44553704423825857</v>
      </c>
      <c r="L65" s="74">
        <f ca="1">INDIRECT($B65&amp;"!"&amp;L$3&amp;"8")</f>
        <v>39.080388285714292</v>
      </c>
      <c r="M65" s="75">
        <f ca="1">INDIRECT($B65&amp;"!"&amp;M$3&amp;"8")</f>
        <v>35.493936809523809</v>
      </c>
      <c r="N65" s="76">
        <f ca="1">M65-L65</f>
        <v>-3.5864514761904829</v>
      </c>
      <c r="O65" s="222"/>
      <c r="P65" s="227">
        <f ca="1">bdrate(L62:L65,D62:D65,M62:M65,H62:H65)</f>
        <v>2.1618703962310803E-2</v>
      </c>
      <c r="Q65" s="222"/>
      <c r="R65" s="10"/>
      <c r="S65" s="10"/>
      <c r="T65" s="10"/>
      <c r="U65" s="10"/>
      <c r="V65" s="225"/>
      <c r="X65" s="7"/>
      <c r="Y65" s="7"/>
      <c r="Z65" s="64"/>
    </row>
    <row r="66" spans="2:28" ht="16.5" customHeight="1" thickBot="1" x14ac:dyDescent="0.3">
      <c r="B66" s="70"/>
      <c r="C66" s="100"/>
      <c r="D66" s="228"/>
      <c r="E66" s="222"/>
      <c r="F66" s="70"/>
      <c r="G66" s="100"/>
      <c r="H66" s="223"/>
      <c r="I66" s="10"/>
      <c r="J66" s="224"/>
      <c r="L66" s="74"/>
      <c r="M66" s="75"/>
      <c r="N66" s="77"/>
      <c r="O66" s="222"/>
      <c r="P66" s="229"/>
      <c r="Q66" s="222"/>
      <c r="R66" s="10"/>
      <c r="S66" s="10"/>
      <c r="T66" s="10"/>
      <c r="U66" s="10"/>
      <c r="V66" s="225"/>
      <c r="X66" s="7"/>
      <c r="Y66" s="7"/>
      <c r="Z66" s="64"/>
      <c r="AB66" s="226"/>
    </row>
    <row r="67" spans="2:28" ht="16.5" customHeight="1" x14ac:dyDescent="0.25">
      <c r="B67" s="88"/>
      <c r="C67" s="89"/>
      <c r="D67" s="230"/>
      <c r="F67" s="88"/>
      <c r="G67" s="89"/>
      <c r="H67" s="230"/>
      <c r="J67" s="78">
        <f ca="1">MIN(D62:D66,H62:H66)</f>
        <v>16.871535999999999</v>
      </c>
      <c r="L67" s="79"/>
      <c r="M67" s="80"/>
      <c r="N67" s="81"/>
      <c r="O67" s="222"/>
      <c r="P67" s="210"/>
      <c r="Q67" s="222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28"/>
      <c r="E68" s="222"/>
      <c r="F68" s="70"/>
      <c r="G68" s="72"/>
      <c r="H68" s="228"/>
      <c r="I68" s="10"/>
      <c r="J68" s="82">
        <f ca="1">MAX(D62:D66,H62:H66)</f>
        <v>90.416760000000011</v>
      </c>
      <c r="L68" s="83">
        <f>L67</f>
        <v>0</v>
      </c>
      <c r="M68" s="84">
        <f>M67</f>
        <v>0</v>
      </c>
      <c r="N68" s="77"/>
      <c r="O68" s="222"/>
      <c r="P68" s="6"/>
      <c r="Q68" s="222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79" t="s">
        <v>14</v>
      </c>
      <c r="C70" s="280"/>
      <c r="D70" s="281"/>
      <c r="E70" s="3"/>
      <c r="F70" s="279" t="str">
        <f>B70</f>
        <v>breakdance_track</v>
      </c>
      <c r="G70" s="280"/>
      <c r="H70" s="281"/>
      <c r="I70" s="3"/>
      <c r="J70" s="210"/>
      <c r="L70" s="282" t="str">
        <f>F70</f>
        <v>breakdance_track</v>
      </c>
      <c r="M70" s="280"/>
      <c r="N70" s="281"/>
      <c r="O70" s="178"/>
      <c r="P70" s="210"/>
      <c r="U70" s="208"/>
      <c r="V70" s="208"/>
      <c r="X70" s="283"/>
      <c r="Y70" s="274"/>
      <c r="Z70" s="274"/>
    </row>
    <row r="71" spans="2:28" x14ac:dyDescent="0.25">
      <c r="B71" s="276" t="s">
        <v>24</v>
      </c>
      <c r="C71" s="274"/>
      <c r="D71" s="69" t="s">
        <v>25</v>
      </c>
      <c r="E71" s="222"/>
      <c r="F71" s="276" t="s">
        <v>24</v>
      </c>
      <c r="G71" s="274"/>
      <c r="H71" s="69" t="s">
        <v>25</v>
      </c>
      <c r="I71" s="10"/>
      <c r="J71" s="211" t="s">
        <v>26</v>
      </c>
      <c r="L71" s="273" t="s">
        <v>27</v>
      </c>
      <c r="M71" s="274"/>
      <c r="N71" s="275"/>
      <c r="O71" s="67"/>
      <c r="P71" s="4"/>
      <c r="R71" s="277"/>
      <c r="S71" s="274"/>
      <c r="T71" s="274"/>
      <c r="U71" s="209"/>
      <c r="V71" s="209"/>
      <c r="X71" s="277"/>
      <c r="Y71" s="274"/>
      <c r="Z71" s="274"/>
    </row>
    <row r="72" spans="2:28" x14ac:dyDescent="0.25">
      <c r="B72" s="175" t="s">
        <v>0</v>
      </c>
      <c r="C72" s="99" t="s">
        <v>28</v>
      </c>
      <c r="D72" s="68" t="s">
        <v>29</v>
      </c>
      <c r="E72" s="222"/>
      <c r="F72" s="175" t="s">
        <v>0</v>
      </c>
      <c r="G72" s="99" t="s">
        <v>28</v>
      </c>
      <c r="H72" s="68" t="s">
        <v>29</v>
      </c>
      <c r="I72" s="10"/>
      <c r="J72" s="73"/>
      <c r="L72" s="176" t="str">
        <f>CONCATENATE(B$2," ",L70)</f>
        <v>12bit-quantize-raht-15-bit breakdance_track</v>
      </c>
      <c r="M72" s="194" t="str">
        <f>CONCATENATE(F$2," ",L70)</f>
        <v>10bit-quantize-raht-15-bit breakdance_track</v>
      </c>
      <c r="N72" s="177" t="s">
        <v>30</v>
      </c>
      <c r="O72" s="3"/>
      <c r="P72" s="4" t="s">
        <v>21</v>
      </c>
      <c r="Q72" s="3"/>
      <c r="R72" s="3"/>
      <c r="S72" s="3"/>
      <c r="T72" s="3"/>
      <c r="U72" s="3"/>
      <c r="V72" s="3"/>
      <c r="X72" s="178"/>
      <c r="Y72" s="178"/>
      <c r="Z72" s="178"/>
    </row>
    <row r="73" spans="2:28" x14ac:dyDescent="0.25">
      <c r="B73" s="92" t="str">
        <f>B70</f>
        <v>breakdance_track</v>
      </c>
      <c r="C73" s="99" t="s">
        <v>31</v>
      </c>
      <c r="D73" s="223">
        <f ca="1">0.001*INDIRECT($B73&amp;"!E5")</f>
        <v>126.58231200000002</v>
      </c>
      <c r="E73" s="222"/>
      <c r="F73" s="92" t="str">
        <f>F70</f>
        <v>breakdance_track</v>
      </c>
      <c r="G73" s="99" t="s">
        <v>31</v>
      </c>
      <c r="H73" s="223">
        <f ca="1">0.001*INDIRECT($B73&amp;"!W5")</f>
        <v>76.425623999999999</v>
      </c>
      <c r="I73" s="10"/>
      <c r="J73" s="224">
        <f ca="1">H73/D73-1</f>
        <v>-0.39623773027624909</v>
      </c>
      <c r="L73" s="74">
        <f ca="1">INDIRECT($B73&amp;"!"&amp;L$3&amp;"5")</f>
        <v>27.700256499999991</v>
      </c>
      <c r="M73" s="75">
        <f ca="1">INDIRECT($B73&amp;"!"&amp;M$3&amp;"5")</f>
        <v>22.911225999999999</v>
      </c>
      <c r="N73" s="76">
        <f ca="1">M73-L73</f>
        <v>-4.789030499999992</v>
      </c>
      <c r="O73" s="222"/>
      <c r="P73" s="224">
        <f ca="1">bdrate(D73:D76,L73:L76,H73:H76,M73:M76)</f>
        <v>-1.5773798006890716E-2</v>
      </c>
      <c r="Q73" s="222"/>
      <c r="R73" s="10"/>
      <c r="S73" s="10"/>
      <c r="T73" s="10"/>
      <c r="U73" s="10"/>
      <c r="V73" s="225"/>
      <c r="X73" s="7"/>
      <c r="Y73" s="7"/>
      <c r="Z73" s="64"/>
      <c r="AB73" s="226"/>
    </row>
    <row r="74" spans="2:28" x14ac:dyDescent="0.25">
      <c r="B74" s="92" t="str">
        <f>B73</f>
        <v>breakdance_track</v>
      </c>
      <c r="C74" s="99" t="s">
        <v>32</v>
      </c>
      <c r="D74" s="223">
        <f ca="1">0.001*INDIRECT($B74&amp;"!E6")</f>
        <v>181.19922399999999</v>
      </c>
      <c r="E74" s="222"/>
      <c r="F74" s="92" t="str">
        <f>F73</f>
        <v>breakdance_track</v>
      </c>
      <c r="G74" s="99" t="s">
        <v>32</v>
      </c>
      <c r="H74" s="223">
        <f ca="1">0.001*INDIRECT($B74&amp;"!W6")</f>
        <v>106.398144</v>
      </c>
      <c r="I74" s="10"/>
      <c r="J74" s="224">
        <f ca="1">H74/D74-1</f>
        <v>-0.41281126016301262</v>
      </c>
      <c r="L74" s="74">
        <f ca="1">INDIRECT($B74&amp;"!"&amp;L$3&amp;"6")</f>
        <v>32.126857718749996</v>
      </c>
      <c r="M74" s="75">
        <f ca="1">INDIRECT($B74&amp;"!"&amp;M$3&amp;"6")</f>
        <v>26.16064728125</v>
      </c>
      <c r="N74" s="76">
        <f ca="1">M74-L74</f>
        <v>-5.9662104374999956</v>
      </c>
      <c r="O74" s="222"/>
      <c r="P74" s="4"/>
      <c r="Q74" s="222"/>
      <c r="R74" s="10"/>
      <c r="S74" s="10"/>
      <c r="T74" s="10"/>
      <c r="U74" s="10"/>
      <c r="V74" s="225"/>
      <c r="X74" s="7"/>
      <c r="Y74" s="7"/>
      <c r="Z74" s="64"/>
    </row>
    <row r="75" spans="2:28" x14ac:dyDescent="0.25">
      <c r="B75" s="92" t="str">
        <f>B74</f>
        <v>breakdance_track</v>
      </c>
      <c r="C75" s="99" t="s">
        <v>33</v>
      </c>
      <c r="D75" s="223">
        <f ca="1">0.001*INDIRECT($B75&amp;"!E7")</f>
        <v>256.27688799999999</v>
      </c>
      <c r="E75" s="222"/>
      <c r="F75" s="92" t="str">
        <f>F74</f>
        <v>breakdance_track</v>
      </c>
      <c r="G75" s="99" t="s">
        <v>33</v>
      </c>
      <c r="H75" s="223">
        <f ca="1">0.001*INDIRECT($B75&amp;"!W7")</f>
        <v>150.861424</v>
      </c>
      <c r="I75" s="10"/>
      <c r="J75" s="224">
        <f ca="1">H75/D75-1</f>
        <v>-0.41133425968556314</v>
      </c>
      <c r="L75" s="74">
        <f ca="1">INDIRECT($B75&amp;"!"&amp;L$3&amp;"7")</f>
        <v>36.681857406249996</v>
      </c>
      <c r="M75" s="75">
        <f ca="1">INDIRECT($B75&amp;"!"&amp;M$3&amp;"7")</f>
        <v>29.927618812500004</v>
      </c>
      <c r="N75" s="76">
        <f ca="1">M75-L75</f>
        <v>-6.7542385937499922</v>
      </c>
      <c r="O75" s="222"/>
      <c r="P75" s="4" t="s">
        <v>34</v>
      </c>
      <c r="Q75" s="222"/>
      <c r="R75" s="10"/>
      <c r="S75" s="10"/>
      <c r="T75" s="10"/>
      <c r="U75" s="10"/>
      <c r="V75" s="225"/>
      <c r="X75" s="7"/>
      <c r="Y75" s="7"/>
      <c r="Z75" s="64"/>
    </row>
    <row r="76" spans="2:28" x14ac:dyDescent="0.25">
      <c r="B76" s="92" t="str">
        <f>B75</f>
        <v>breakdance_track</v>
      </c>
      <c r="C76" s="99" t="s">
        <v>35</v>
      </c>
      <c r="D76" s="223">
        <f ca="1">0.001*INDIRECT($B76&amp;"!E8")</f>
        <v>356.432816</v>
      </c>
      <c r="E76" s="222"/>
      <c r="F76" s="92" t="str">
        <f>F75</f>
        <v>breakdance_track</v>
      </c>
      <c r="G76" s="99" t="s">
        <v>35</v>
      </c>
      <c r="H76" s="223">
        <f ca="1">0.001*INDIRECT($B76&amp;"!W8")</f>
        <v>214.88412000000002</v>
      </c>
      <c r="I76" s="10"/>
      <c r="J76" s="224">
        <f ca="1">H76/D76-1</f>
        <v>-0.39712588079993172</v>
      </c>
      <c r="L76" s="74">
        <f ca="1">INDIRECT($B76&amp;"!"&amp;L$3&amp;"8")</f>
        <v>39.778941062500003</v>
      </c>
      <c r="M76" s="75">
        <f ca="1">INDIRECT($B76&amp;"!"&amp;M$3&amp;"8")</f>
        <v>34.938237218749997</v>
      </c>
      <c r="N76" s="76">
        <f ca="1">M76-L76</f>
        <v>-4.8407038437500063</v>
      </c>
      <c r="O76" s="222"/>
      <c r="P76" s="227">
        <f ca="1">bdrate(L73:L76,D73:D76,M73:M76,H73:H76)</f>
        <v>8.2655026704141488E-3</v>
      </c>
      <c r="Q76" s="222"/>
      <c r="R76" s="10"/>
      <c r="S76" s="10"/>
      <c r="T76" s="10"/>
      <c r="U76" s="10"/>
      <c r="V76" s="225"/>
      <c r="X76" s="7"/>
      <c r="Y76" s="7"/>
      <c r="Z76" s="64"/>
    </row>
    <row r="77" spans="2:28" ht="16.5" customHeight="1" thickBot="1" x14ac:dyDescent="0.3">
      <c r="B77" s="70"/>
      <c r="C77" s="100"/>
      <c r="D77" s="228"/>
      <c r="E77" s="222"/>
      <c r="F77" s="70"/>
      <c r="G77" s="100"/>
      <c r="H77" s="223"/>
      <c r="I77" s="10"/>
      <c r="J77" s="224"/>
      <c r="L77" s="74"/>
      <c r="M77" s="75"/>
      <c r="N77" s="77"/>
      <c r="O77" s="222"/>
      <c r="P77" s="229"/>
      <c r="Q77" s="222"/>
      <c r="R77" s="10"/>
      <c r="S77" s="10"/>
      <c r="T77" s="10"/>
      <c r="U77" s="10"/>
      <c r="V77" s="225"/>
      <c r="X77" s="7"/>
      <c r="Y77" s="7"/>
      <c r="Z77" s="64"/>
      <c r="AB77" s="226"/>
    </row>
    <row r="78" spans="2:28" ht="16.5" customHeight="1" x14ac:dyDescent="0.25">
      <c r="B78" s="88"/>
      <c r="C78" s="89"/>
      <c r="D78" s="230"/>
      <c r="F78" s="88"/>
      <c r="G78" s="89"/>
      <c r="H78" s="230"/>
      <c r="J78" s="78">
        <f ca="1">MIN(D73:D77,H73:H77)</f>
        <v>76.425623999999999</v>
      </c>
      <c r="L78" s="79"/>
      <c r="M78" s="80"/>
      <c r="N78" s="81"/>
      <c r="O78" s="222"/>
      <c r="P78" s="210"/>
      <c r="Q78" s="222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28"/>
      <c r="E79" s="222"/>
      <c r="F79" s="70"/>
      <c r="G79" s="72"/>
      <c r="H79" s="228"/>
      <c r="I79" s="10"/>
      <c r="J79" s="82">
        <f ca="1">MAX(D73:D77,H73:H77)</f>
        <v>356.432816</v>
      </c>
      <c r="L79" s="83">
        <f>L78</f>
        <v>0</v>
      </c>
      <c r="M79" s="84">
        <f>M78</f>
        <v>0</v>
      </c>
      <c r="N79" s="77"/>
      <c r="O79" s="222"/>
      <c r="P79" s="6"/>
      <c r="Q79" s="222"/>
      <c r="R79" s="10"/>
      <c r="S79" s="10"/>
      <c r="T79" s="10"/>
      <c r="U79" s="10"/>
      <c r="V79" s="65"/>
      <c r="X79" s="66"/>
      <c r="Y79" s="66"/>
      <c r="Z79" s="64"/>
    </row>
    <row r="80" spans="2:28" ht="16.2" customHeight="1" thickBot="1" x14ac:dyDescent="0.3"/>
    <row r="81" spans="2:28" x14ac:dyDescent="0.25">
      <c r="B81" s="279" t="s">
        <v>15</v>
      </c>
      <c r="C81" s="280"/>
      <c r="D81" s="281"/>
      <c r="E81" s="3"/>
      <c r="F81" s="279" t="str">
        <f>B81</f>
        <v>breakdance_semitrack</v>
      </c>
      <c r="G81" s="280"/>
      <c r="H81" s="281"/>
      <c r="I81" s="3"/>
      <c r="J81" s="210"/>
      <c r="L81" s="282" t="str">
        <f>F81</f>
        <v>breakdance_semitrack</v>
      </c>
      <c r="M81" s="280"/>
      <c r="N81" s="281"/>
      <c r="O81" s="178"/>
      <c r="P81" s="210"/>
      <c r="U81" s="208"/>
      <c r="V81" s="208"/>
      <c r="X81" s="283"/>
      <c r="Y81" s="274"/>
      <c r="Z81" s="274"/>
    </row>
    <row r="82" spans="2:28" x14ac:dyDescent="0.25">
      <c r="B82" s="276" t="s">
        <v>24</v>
      </c>
      <c r="C82" s="274"/>
      <c r="D82" s="69" t="s">
        <v>25</v>
      </c>
      <c r="E82" s="222"/>
      <c r="F82" s="276" t="s">
        <v>24</v>
      </c>
      <c r="G82" s="274"/>
      <c r="H82" s="69" t="s">
        <v>25</v>
      </c>
      <c r="I82" s="10"/>
      <c r="J82" s="211" t="s">
        <v>26</v>
      </c>
      <c r="L82" s="273" t="s">
        <v>27</v>
      </c>
      <c r="M82" s="274"/>
      <c r="N82" s="275"/>
      <c r="O82" s="67"/>
      <c r="P82" s="4"/>
      <c r="R82" s="277"/>
      <c r="S82" s="274"/>
      <c r="T82" s="274"/>
      <c r="U82" s="209"/>
      <c r="V82" s="209"/>
      <c r="X82" s="277"/>
      <c r="Y82" s="274"/>
      <c r="Z82" s="274"/>
    </row>
    <row r="83" spans="2:28" x14ac:dyDescent="0.25">
      <c r="B83" s="175" t="s">
        <v>0</v>
      </c>
      <c r="C83" s="99" t="s">
        <v>28</v>
      </c>
      <c r="D83" s="68" t="s">
        <v>29</v>
      </c>
      <c r="E83" s="222"/>
      <c r="F83" s="175" t="s">
        <v>0</v>
      </c>
      <c r="G83" s="99" t="s">
        <v>28</v>
      </c>
      <c r="H83" s="68" t="s">
        <v>29</v>
      </c>
      <c r="I83" s="10"/>
      <c r="J83" s="73"/>
      <c r="L83" s="176" t="str">
        <f>CONCATENATE(B$2," ",L81)</f>
        <v>12bit-quantize-raht-15-bit breakdance_semitrack</v>
      </c>
      <c r="M83" s="194" t="str">
        <f>CONCATENATE(F$2," ",L81)</f>
        <v>10bit-quantize-raht-15-bit breakdance_semitrack</v>
      </c>
      <c r="N83" s="177" t="s">
        <v>30</v>
      </c>
      <c r="O83" s="3"/>
      <c r="P83" s="4" t="s">
        <v>21</v>
      </c>
      <c r="Q83" s="3"/>
      <c r="R83" s="3"/>
      <c r="S83" s="3"/>
      <c r="T83" s="3"/>
      <c r="U83" s="3"/>
      <c r="V83" s="3"/>
      <c r="X83" s="178"/>
      <c r="Y83" s="178"/>
      <c r="Z83" s="178"/>
    </row>
    <row r="84" spans="2:28" x14ac:dyDescent="0.25">
      <c r="B84" s="92" t="str">
        <f>B81</f>
        <v>breakdance_semitrack</v>
      </c>
      <c r="C84" s="99" t="s">
        <v>31</v>
      </c>
      <c r="D84" s="223">
        <f ca="1">0.001*INDIRECT($B84&amp;"!E5")</f>
        <v>132.47429600000001</v>
      </c>
      <c r="E84" s="222"/>
      <c r="F84" s="92" t="str">
        <f>F81</f>
        <v>breakdance_semitrack</v>
      </c>
      <c r="G84" s="99" t="s">
        <v>31</v>
      </c>
      <c r="H84" s="223">
        <f ca="1">0.001*INDIRECT($B84&amp;"!W5")</f>
        <v>79.865600000000001</v>
      </c>
      <c r="I84" s="10"/>
      <c r="J84" s="224">
        <f ca="1">H84/D84-1</f>
        <v>-0.39712380128443936</v>
      </c>
      <c r="L84" s="74">
        <f ca="1">INDIRECT($B84&amp;"!"&amp;L$3&amp;"5")</f>
        <v>27.568217999999995</v>
      </c>
      <c r="M84" s="75">
        <f ca="1">INDIRECT($B84&amp;"!"&amp;M$3&amp;"5")</f>
        <v>22.311179968750004</v>
      </c>
      <c r="N84" s="76">
        <f ca="1">M84-L84</f>
        <v>-5.2570380312499907</v>
      </c>
      <c r="O84" s="222"/>
      <c r="P84" s="224">
        <f ca="1">bdrate(D84:D87,L84:L87,H84:H87,M84:M87)</f>
        <v>-1.3856120298787356E-2</v>
      </c>
      <c r="Q84" s="222"/>
      <c r="R84" s="10"/>
      <c r="S84" s="10"/>
      <c r="T84" s="10"/>
      <c r="U84" s="10"/>
      <c r="V84" s="225"/>
      <c r="X84" s="7"/>
      <c r="Y84" s="7"/>
      <c r="Z84" s="64"/>
      <c r="AB84" s="226"/>
    </row>
    <row r="85" spans="2:28" x14ac:dyDescent="0.25">
      <c r="B85" s="92" t="str">
        <f>B84</f>
        <v>breakdance_semitrack</v>
      </c>
      <c r="C85" s="99" t="s">
        <v>32</v>
      </c>
      <c r="D85" s="223">
        <f ca="1">0.001*INDIRECT($B85&amp;"!E6")</f>
        <v>189.77703999999997</v>
      </c>
      <c r="E85" s="222"/>
      <c r="F85" s="92" t="str">
        <f>F84</f>
        <v>breakdance_semitrack</v>
      </c>
      <c r="G85" s="99" t="s">
        <v>32</v>
      </c>
      <c r="H85" s="223">
        <f ca="1">0.001*INDIRECT($B85&amp;"!W6")</f>
        <v>111.183784</v>
      </c>
      <c r="I85" s="10"/>
      <c r="J85" s="224">
        <f ca="1">H85/D85-1</f>
        <v>-0.4141346919521981</v>
      </c>
      <c r="L85" s="74">
        <f ca="1">INDIRECT($B85&amp;"!"&amp;L$3&amp;"6")</f>
        <v>32.084753374999998</v>
      </c>
      <c r="M85" s="75">
        <f ca="1">INDIRECT($B85&amp;"!"&amp;M$3&amp;"6")</f>
        <v>25.969824500000001</v>
      </c>
      <c r="N85" s="76">
        <f ca="1">M85-L85</f>
        <v>-6.1149288749999968</v>
      </c>
      <c r="O85" s="222"/>
      <c r="P85" s="4"/>
      <c r="Q85" s="222"/>
      <c r="R85" s="10"/>
      <c r="S85" s="10"/>
      <c r="T85" s="10"/>
      <c r="U85" s="10"/>
      <c r="V85" s="225"/>
      <c r="X85" s="7"/>
      <c r="Y85" s="7"/>
      <c r="Z85" s="64"/>
    </row>
    <row r="86" spans="2:28" x14ac:dyDescent="0.25">
      <c r="B86" s="92" t="str">
        <f>B85</f>
        <v>breakdance_semitrack</v>
      </c>
      <c r="C86" s="99" t="s">
        <v>33</v>
      </c>
      <c r="D86" s="223">
        <f ca="1">0.001*INDIRECT($B86&amp;"!E7")</f>
        <v>268.24353600000001</v>
      </c>
      <c r="E86" s="222"/>
      <c r="F86" s="92" t="str">
        <f>F85</f>
        <v>breakdance_semitrack</v>
      </c>
      <c r="G86" s="99" t="s">
        <v>33</v>
      </c>
      <c r="H86" s="223">
        <f ca="1">0.001*INDIRECT($B86&amp;"!W7")</f>
        <v>158.00208800000001</v>
      </c>
      <c r="I86" s="10"/>
      <c r="J86" s="224">
        <f ca="1">H86/D86-1</f>
        <v>-0.41097522663136976</v>
      </c>
      <c r="L86" s="74">
        <f ca="1">INDIRECT($B86&amp;"!"&amp;L$3&amp;"7")</f>
        <v>36.447411687500001</v>
      </c>
      <c r="M86" s="75">
        <f ca="1">INDIRECT($B86&amp;"!"&amp;M$3&amp;"7")</f>
        <v>29.8461140625</v>
      </c>
      <c r="N86" s="76">
        <f ca="1">M86-L86</f>
        <v>-6.6012976250000008</v>
      </c>
      <c r="O86" s="222"/>
      <c r="P86" s="4" t="s">
        <v>34</v>
      </c>
      <c r="Q86" s="222"/>
      <c r="R86" s="10"/>
      <c r="S86" s="10"/>
      <c r="T86" s="10"/>
      <c r="U86" s="10"/>
      <c r="V86" s="225"/>
      <c r="X86" s="7"/>
      <c r="Y86" s="7"/>
      <c r="Z86" s="64"/>
    </row>
    <row r="87" spans="2:28" x14ac:dyDescent="0.25">
      <c r="B87" s="92" t="str">
        <f>B86</f>
        <v>breakdance_semitrack</v>
      </c>
      <c r="C87" s="99" t="s">
        <v>35</v>
      </c>
      <c r="D87" s="223">
        <f ca="1">0.001*INDIRECT($B87&amp;"!E8")</f>
        <v>372.53076799999991</v>
      </c>
      <c r="E87" s="222"/>
      <c r="F87" s="92" t="str">
        <f>F86</f>
        <v>breakdance_semitrack</v>
      </c>
      <c r="G87" s="99" t="s">
        <v>35</v>
      </c>
      <c r="H87" s="223">
        <f ca="1">0.001*INDIRECT($B87&amp;"!W8")</f>
        <v>225.062736</v>
      </c>
      <c r="I87" s="10"/>
      <c r="J87" s="224">
        <f ca="1">H87/D87-1</f>
        <v>-0.39585463716650637</v>
      </c>
      <c r="L87" s="74">
        <f ca="1">INDIRECT($B87&amp;"!"&amp;L$3&amp;"8")</f>
        <v>39.2270126875</v>
      </c>
      <c r="M87" s="75">
        <f ca="1">INDIRECT($B87&amp;"!"&amp;M$3&amp;"8")</f>
        <v>34.800155218750007</v>
      </c>
      <c r="N87" s="76">
        <f ca="1">M87-L87</f>
        <v>-4.4268574687499935</v>
      </c>
      <c r="O87" s="222"/>
      <c r="P87" s="227">
        <f ca="1">bdrate(L84:L87,D84:D87,M84:M87,H84:H87)</f>
        <v>7.6107293566434198E-3</v>
      </c>
      <c r="Q87" s="222"/>
      <c r="R87" s="10"/>
      <c r="S87" s="10"/>
      <c r="T87" s="10"/>
      <c r="U87" s="10"/>
      <c r="V87" s="225"/>
      <c r="X87" s="7"/>
      <c r="Y87" s="7"/>
      <c r="Z87" s="64"/>
    </row>
    <row r="88" spans="2:28" ht="16.5" customHeight="1" thickBot="1" x14ac:dyDescent="0.3">
      <c r="B88" s="70"/>
      <c r="C88" s="100"/>
      <c r="D88" s="228"/>
      <c r="E88" s="222"/>
      <c r="F88" s="70"/>
      <c r="G88" s="100"/>
      <c r="H88" s="223"/>
      <c r="I88" s="10"/>
      <c r="J88" s="224"/>
      <c r="L88" s="74"/>
      <c r="M88" s="75"/>
      <c r="N88" s="77"/>
      <c r="O88" s="222"/>
      <c r="P88" s="229"/>
      <c r="Q88" s="222"/>
      <c r="R88" s="10"/>
      <c r="S88" s="10"/>
      <c r="T88" s="10"/>
      <c r="U88" s="10"/>
      <c r="V88" s="225"/>
      <c r="X88" s="7"/>
      <c r="Y88" s="7"/>
      <c r="Z88" s="64"/>
      <c r="AB88" s="226"/>
    </row>
    <row r="89" spans="2:28" ht="16.5" customHeight="1" x14ac:dyDescent="0.25">
      <c r="B89" s="88"/>
      <c r="C89" s="89"/>
      <c r="D89" s="230"/>
      <c r="F89" s="88"/>
      <c r="G89" s="89"/>
      <c r="H89" s="230"/>
      <c r="J89" s="78">
        <f ca="1">MIN(D84:D88,H84:H88)</f>
        <v>79.865600000000001</v>
      </c>
      <c r="L89" s="79"/>
      <c r="M89" s="80"/>
      <c r="N89" s="81"/>
      <c r="O89" s="222"/>
      <c r="P89" s="210"/>
      <c r="Q89" s="222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28"/>
      <c r="E90" s="222"/>
      <c r="F90" s="70"/>
      <c r="G90" s="72"/>
      <c r="H90" s="228"/>
      <c r="I90" s="10"/>
      <c r="J90" s="82">
        <f ca="1">MAX(D84:D88,H84:H88)</f>
        <v>372.53076799999991</v>
      </c>
      <c r="L90" s="83">
        <f>L89</f>
        <v>0</v>
      </c>
      <c r="M90" s="84">
        <f>M89</f>
        <v>0</v>
      </c>
      <c r="N90" s="77"/>
      <c r="O90" s="222"/>
      <c r="P90" s="6"/>
      <c r="Q90" s="222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79" t="s">
        <v>16</v>
      </c>
      <c r="C92" s="280"/>
      <c r="D92" s="281"/>
      <c r="E92" s="3"/>
      <c r="F92" s="279" t="str">
        <f>B92</f>
        <v>bartender_track</v>
      </c>
      <c r="G92" s="280"/>
      <c r="H92" s="281"/>
      <c r="I92" s="3"/>
      <c r="J92" s="210"/>
      <c r="L92" s="282" t="str">
        <f>F92</f>
        <v>bartender_track</v>
      </c>
      <c r="M92" s="280"/>
      <c r="N92" s="281"/>
      <c r="O92" s="178"/>
      <c r="P92" s="210"/>
      <c r="U92" s="208"/>
      <c r="V92" s="208"/>
      <c r="X92" s="283"/>
      <c r="Y92" s="274"/>
      <c r="Z92" s="274"/>
    </row>
    <row r="93" spans="2:28" x14ac:dyDescent="0.25">
      <c r="B93" s="276" t="s">
        <v>24</v>
      </c>
      <c r="C93" s="274"/>
      <c r="D93" s="69" t="s">
        <v>25</v>
      </c>
      <c r="E93" s="222"/>
      <c r="F93" s="276" t="s">
        <v>24</v>
      </c>
      <c r="G93" s="274"/>
      <c r="H93" s="69" t="s">
        <v>25</v>
      </c>
      <c r="I93" s="10"/>
      <c r="J93" s="211" t="s">
        <v>26</v>
      </c>
      <c r="L93" s="273" t="s">
        <v>27</v>
      </c>
      <c r="M93" s="274"/>
      <c r="N93" s="275"/>
      <c r="O93" s="67"/>
      <c r="P93" s="4"/>
      <c r="R93" s="277"/>
      <c r="S93" s="274"/>
      <c r="T93" s="274"/>
      <c r="U93" s="209"/>
      <c r="V93" s="209"/>
      <c r="X93" s="277"/>
      <c r="Y93" s="274"/>
      <c r="Z93" s="274"/>
    </row>
    <row r="94" spans="2:28" x14ac:dyDescent="0.25">
      <c r="B94" s="175" t="s">
        <v>0</v>
      </c>
      <c r="C94" s="99" t="s">
        <v>28</v>
      </c>
      <c r="D94" s="68" t="s">
        <v>29</v>
      </c>
      <c r="E94" s="222"/>
      <c r="F94" s="175" t="s">
        <v>0</v>
      </c>
      <c r="G94" s="99" t="s">
        <v>28</v>
      </c>
      <c r="H94" s="68" t="s">
        <v>29</v>
      </c>
      <c r="I94" s="10"/>
      <c r="J94" s="73"/>
      <c r="L94" s="176" t="str">
        <f>CONCATENATE(B$2," ",L92)</f>
        <v>12bit-quantize-raht-15-bit bartender_track</v>
      </c>
      <c r="M94" s="194" t="str">
        <f>CONCATENATE(F$2," ",L92)</f>
        <v>10bit-quantize-raht-15-bit bartender_track</v>
      </c>
      <c r="N94" s="177" t="s">
        <v>30</v>
      </c>
      <c r="O94" s="3"/>
      <c r="P94" s="4" t="s">
        <v>21</v>
      </c>
      <c r="Q94" s="3"/>
      <c r="R94" s="3"/>
      <c r="S94" s="3"/>
      <c r="T94" s="3"/>
      <c r="U94" s="3"/>
      <c r="V94" s="3"/>
      <c r="X94" s="178"/>
      <c r="Y94" s="178"/>
      <c r="Z94" s="178"/>
    </row>
    <row r="95" spans="2:28" x14ac:dyDescent="0.25">
      <c r="B95" s="92" t="str">
        <f>B92</f>
        <v>bartender_track</v>
      </c>
      <c r="C95" s="99" t="s">
        <v>31</v>
      </c>
      <c r="D95" s="223">
        <f ca="1">0.001*INDIRECT($B95&amp;"!E5")</f>
        <v>37.948527999999996</v>
      </c>
      <c r="E95" s="222"/>
      <c r="F95" s="92" t="str">
        <f>F92</f>
        <v>bartender_track</v>
      </c>
      <c r="G95" s="99" t="s">
        <v>31</v>
      </c>
      <c r="H95" s="223">
        <f ca="1">0.001*INDIRECT($B95&amp;"!W5")</f>
        <v>21.743672000000004</v>
      </c>
      <c r="I95" s="10"/>
      <c r="J95" s="224">
        <f ca="1">H95/D95-1</f>
        <v>-0.42702199147223829</v>
      </c>
      <c r="L95" s="74">
        <f ca="1">INDIRECT($B95&amp;"!"&amp;L$3&amp;"5")</f>
        <v>31.755635095238102</v>
      </c>
      <c r="M95" s="75">
        <f ca="1">INDIRECT($B95&amp;"!"&amp;M$3&amp;"5")</f>
        <v>27.74521985714285</v>
      </c>
      <c r="N95" s="76">
        <f ca="1">M95-L95</f>
        <v>-4.010415238095252</v>
      </c>
      <c r="O95" s="222"/>
      <c r="P95" s="224">
        <f ca="1">bdrate(D95:D98,L95:L98,H95:H98,M95:M98)</f>
        <v>-7.2626785432051033E-2</v>
      </c>
      <c r="Q95" s="222"/>
      <c r="R95" s="10"/>
      <c r="S95" s="10"/>
      <c r="T95" s="10"/>
      <c r="U95" s="10"/>
      <c r="V95" s="225"/>
      <c r="X95" s="7"/>
      <c r="Y95" s="7"/>
      <c r="Z95" s="64"/>
      <c r="AB95" s="226"/>
    </row>
    <row r="96" spans="2:28" x14ac:dyDescent="0.25">
      <c r="B96" s="92" t="str">
        <f>B95</f>
        <v>bartender_track</v>
      </c>
      <c r="C96" s="99" t="s">
        <v>32</v>
      </c>
      <c r="D96" s="223">
        <f ca="1">0.001*INDIRECT($B96&amp;"!E6")</f>
        <v>56.081432</v>
      </c>
      <c r="E96" s="222"/>
      <c r="F96" s="92" t="str">
        <f>F95</f>
        <v>bartender_track</v>
      </c>
      <c r="G96" s="99" t="s">
        <v>32</v>
      </c>
      <c r="H96" s="223">
        <f ca="1">0.001*INDIRECT($B96&amp;"!W6")</f>
        <v>31.539159999999999</v>
      </c>
      <c r="I96" s="10"/>
      <c r="J96" s="224">
        <f ca="1">H96/D96-1</f>
        <v>-0.43761849733080993</v>
      </c>
      <c r="L96" s="74">
        <f ca="1">INDIRECT($B96&amp;"!"&amp;L$3&amp;"6")</f>
        <v>34.329895857142851</v>
      </c>
      <c r="M96" s="75">
        <f ca="1">INDIRECT($B96&amp;"!"&amp;M$3&amp;"6")</f>
        <v>30.761314666666667</v>
      </c>
      <c r="N96" s="76">
        <f ca="1">M96-L96</f>
        <v>-3.5685811904761842</v>
      </c>
      <c r="O96" s="222"/>
      <c r="P96" s="4"/>
      <c r="Q96" s="222"/>
      <c r="R96" s="10"/>
      <c r="S96" s="10"/>
      <c r="T96" s="10"/>
      <c r="U96" s="10"/>
      <c r="V96" s="225"/>
      <c r="X96" s="7"/>
      <c r="Y96" s="7"/>
      <c r="Z96" s="64"/>
    </row>
    <row r="97" spans="2:28" x14ac:dyDescent="0.25">
      <c r="B97" s="92" t="str">
        <f>B96</f>
        <v>bartender_track</v>
      </c>
      <c r="C97" s="99" t="s">
        <v>33</v>
      </c>
      <c r="D97" s="223">
        <f ca="1">0.001*INDIRECT($B97&amp;"!E7")</f>
        <v>83.899416000000002</v>
      </c>
      <c r="E97" s="222"/>
      <c r="F97" s="92" t="str">
        <f>F96</f>
        <v>bartender_track</v>
      </c>
      <c r="G97" s="99" t="s">
        <v>33</v>
      </c>
      <c r="H97" s="223">
        <f ca="1">0.001*INDIRECT($B97&amp;"!W7")</f>
        <v>45.780448000000007</v>
      </c>
      <c r="I97" s="10"/>
      <c r="J97" s="224">
        <f ca="1">H97/D97-1</f>
        <v>-0.45434127932428037</v>
      </c>
      <c r="L97" s="74">
        <f ca="1">INDIRECT($B97&amp;"!"&amp;L$3&amp;"7")</f>
        <v>37.467606095238089</v>
      </c>
      <c r="M97" s="75">
        <f ca="1">INDIRECT($B97&amp;"!"&amp;M$3&amp;"7")</f>
        <v>33.444002999999995</v>
      </c>
      <c r="N97" s="76">
        <f ca="1">M97-L97</f>
        <v>-4.0236030952380943</v>
      </c>
      <c r="O97" s="222"/>
      <c r="P97" s="4" t="s">
        <v>34</v>
      </c>
      <c r="Q97" s="222"/>
      <c r="R97" s="10"/>
      <c r="S97" s="10"/>
      <c r="T97" s="10"/>
      <c r="U97" s="10"/>
      <c r="V97" s="225"/>
      <c r="X97" s="7"/>
      <c r="Y97" s="7"/>
      <c r="Z97" s="64"/>
    </row>
    <row r="98" spans="2:28" x14ac:dyDescent="0.25">
      <c r="B98" s="92" t="str">
        <f>B97</f>
        <v>bartender_track</v>
      </c>
      <c r="C98" s="99" t="s">
        <v>35</v>
      </c>
      <c r="D98" s="223">
        <f ca="1">0.001*INDIRECT($B98&amp;"!E8")</f>
        <v>121.390568</v>
      </c>
      <c r="E98" s="222"/>
      <c r="F98" s="92" t="str">
        <f>F97</f>
        <v>bartender_track</v>
      </c>
      <c r="G98" s="99" t="s">
        <v>35</v>
      </c>
      <c r="H98" s="223">
        <f ca="1">0.001*INDIRECT($B98&amp;"!W8")</f>
        <v>68.288440000000008</v>
      </c>
      <c r="I98" s="10"/>
      <c r="J98" s="224">
        <f ca="1">H98/D98-1</f>
        <v>-0.43744855036842722</v>
      </c>
      <c r="L98" s="74">
        <f ca="1">INDIRECT($B98&amp;"!"&amp;L$3&amp;"8")</f>
        <v>39.933718476190471</v>
      </c>
      <c r="M98" s="75">
        <f ca="1">INDIRECT($B98&amp;"!"&amp;M$3&amp;"8")</f>
        <v>36.492374999999996</v>
      </c>
      <c r="N98" s="76">
        <f ca="1">M98-L98</f>
        <v>-3.4413434761904753</v>
      </c>
      <c r="O98" s="222"/>
      <c r="P98" s="227">
        <f ca="1">bdrate(L95:L98,D95:D98,M95:M98,H95:H98)</f>
        <v>1.7704664707239637E-2</v>
      </c>
      <c r="Q98" s="222"/>
      <c r="R98" s="10"/>
      <c r="S98" s="10"/>
      <c r="T98" s="10"/>
      <c r="U98" s="10"/>
      <c r="V98" s="225"/>
      <c r="X98" s="7"/>
      <c r="Y98" s="7"/>
      <c r="Z98" s="64"/>
    </row>
    <row r="99" spans="2:28" ht="16.5" customHeight="1" thickBot="1" x14ac:dyDescent="0.3">
      <c r="B99" s="70"/>
      <c r="C99" s="100"/>
      <c r="D99" s="228"/>
      <c r="E99" s="222"/>
      <c r="F99" s="70"/>
      <c r="G99" s="100"/>
      <c r="H99" s="223"/>
      <c r="I99" s="10"/>
      <c r="J99" s="224"/>
      <c r="L99" s="74"/>
      <c r="M99" s="75"/>
      <c r="N99" s="77"/>
      <c r="O99" s="222"/>
      <c r="P99" s="229"/>
      <c r="Q99" s="222"/>
      <c r="R99" s="10"/>
      <c r="S99" s="10"/>
      <c r="T99" s="10"/>
      <c r="U99" s="10"/>
      <c r="V99" s="225"/>
      <c r="X99" s="7"/>
      <c r="Y99" s="7"/>
      <c r="Z99" s="64"/>
      <c r="AB99" s="226"/>
    </row>
    <row r="100" spans="2:28" ht="16.5" customHeight="1" x14ac:dyDescent="0.25">
      <c r="B100" s="88"/>
      <c r="C100" s="89"/>
      <c r="D100" s="230"/>
      <c r="F100" s="88"/>
      <c r="G100" s="89"/>
      <c r="H100" s="230"/>
      <c r="J100" s="78">
        <f ca="1">MIN(D95:D99,H95:H99)</f>
        <v>21.743672000000004</v>
      </c>
      <c r="L100" s="79"/>
      <c r="M100" s="80"/>
      <c r="N100" s="81"/>
      <c r="O100" s="222"/>
      <c r="P100" s="210"/>
      <c r="Q100" s="222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28"/>
      <c r="E101" s="222"/>
      <c r="F101" s="70"/>
      <c r="G101" s="72"/>
      <c r="H101" s="228"/>
      <c r="I101" s="10"/>
      <c r="J101" s="82">
        <f ca="1">MAX(D95:D99,H95:H99)</f>
        <v>121.390568</v>
      </c>
      <c r="L101" s="83">
        <f>L100</f>
        <v>0</v>
      </c>
      <c r="M101" s="84">
        <f>M100</f>
        <v>0</v>
      </c>
      <c r="N101" s="77"/>
      <c r="O101" s="222"/>
      <c r="P101" s="6"/>
      <c r="Q101" s="222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79" t="s">
        <v>17</v>
      </c>
      <c r="C103" s="280"/>
      <c r="D103" s="281"/>
      <c r="E103" s="3"/>
      <c r="F103" s="279" t="str">
        <f>B103</f>
        <v>bartender_semitrack</v>
      </c>
      <c r="G103" s="280"/>
      <c r="H103" s="281"/>
      <c r="I103" s="3"/>
      <c r="J103" s="210"/>
      <c r="L103" s="282" t="str">
        <f>F103</f>
        <v>bartender_semitrack</v>
      </c>
      <c r="M103" s="280"/>
      <c r="N103" s="281"/>
      <c r="O103" s="178"/>
      <c r="P103" s="210"/>
      <c r="U103" s="208"/>
      <c r="V103" s="208"/>
      <c r="X103" s="283"/>
      <c r="Y103" s="274"/>
      <c r="Z103" s="274"/>
    </row>
    <row r="104" spans="2:28" x14ac:dyDescent="0.25">
      <c r="B104" s="276" t="s">
        <v>24</v>
      </c>
      <c r="C104" s="274"/>
      <c r="D104" s="69" t="s">
        <v>25</v>
      </c>
      <c r="E104" s="222"/>
      <c r="F104" s="276" t="s">
        <v>24</v>
      </c>
      <c r="G104" s="274"/>
      <c r="H104" s="69" t="s">
        <v>25</v>
      </c>
      <c r="I104" s="10"/>
      <c r="J104" s="211" t="s">
        <v>26</v>
      </c>
      <c r="L104" s="273" t="s">
        <v>27</v>
      </c>
      <c r="M104" s="274"/>
      <c r="N104" s="275"/>
      <c r="O104" s="67"/>
      <c r="P104" s="4"/>
      <c r="R104" s="277"/>
      <c r="S104" s="274"/>
      <c r="T104" s="274"/>
      <c r="U104" s="209"/>
      <c r="V104" s="209"/>
      <c r="X104" s="277"/>
      <c r="Y104" s="274"/>
      <c r="Z104" s="274"/>
    </row>
    <row r="105" spans="2:28" x14ac:dyDescent="0.25">
      <c r="B105" s="175" t="s">
        <v>0</v>
      </c>
      <c r="C105" s="99" t="s">
        <v>28</v>
      </c>
      <c r="D105" s="68" t="s">
        <v>29</v>
      </c>
      <c r="E105" s="222"/>
      <c r="F105" s="175" t="s">
        <v>0</v>
      </c>
      <c r="G105" s="99" t="s">
        <v>28</v>
      </c>
      <c r="H105" s="68" t="s">
        <v>29</v>
      </c>
      <c r="I105" s="10"/>
      <c r="J105" s="73"/>
      <c r="L105" s="176" t="str">
        <f>CONCATENATE(B$2," ",L103)</f>
        <v>12bit-quantize-raht-15-bit bartender_semitrack</v>
      </c>
      <c r="M105" s="194" t="str">
        <f>CONCATENATE(F$2," ",L103)</f>
        <v>10bit-quantize-raht-15-bit bartender_semitrack</v>
      </c>
      <c r="N105" s="177" t="s">
        <v>30</v>
      </c>
      <c r="O105" s="3"/>
      <c r="P105" s="4" t="s">
        <v>21</v>
      </c>
      <c r="Q105" s="3"/>
      <c r="R105" s="3"/>
      <c r="S105" s="3"/>
      <c r="T105" s="3"/>
      <c r="U105" s="3"/>
      <c r="V105" s="3"/>
      <c r="X105" s="178"/>
      <c r="Y105" s="178"/>
      <c r="Z105" s="178"/>
    </row>
    <row r="106" spans="2:28" x14ac:dyDescent="0.25">
      <c r="B106" s="92" t="str">
        <f>B103</f>
        <v>bartender_semitrack</v>
      </c>
      <c r="C106" s="99" t="s">
        <v>31</v>
      </c>
      <c r="D106" s="223">
        <f ca="1">0.001*INDIRECT($B106&amp;"!E5")</f>
        <v>39.123160000000006</v>
      </c>
      <c r="E106" s="222"/>
      <c r="F106" s="92" t="str">
        <f>F103</f>
        <v>bartender_semitrack</v>
      </c>
      <c r="G106" s="99" t="s">
        <v>31</v>
      </c>
      <c r="H106" s="223">
        <f ca="1">0.001*INDIRECT($B106&amp;"!W5")</f>
        <v>22.517056</v>
      </c>
      <c r="I106" s="10"/>
      <c r="J106" s="224">
        <f ca="1">H106/D106-1</f>
        <v>-0.42445712462899221</v>
      </c>
      <c r="L106" s="74">
        <f ca="1">INDIRECT($B106&amp;"!"&amp;L$3&amp;"5")</f>
        <v>31.51035833333334</v>
      </c>
      <c r="M106" s="75">
        <f ca="1">INDIRECT($B106&amp;"!"&amp;M$3&amp;"5")</f>
        <v>27.631909238095236</v>
      </c>
      <c r="N106" s="76">
        <f ca="1">M106-L106</f>
        <v>-3.8784490952381034</v>
      </c>
      <c r="O106" s="222"/>
      <c r="P106" s="224">
        <f ca="1">bdrate(D106:D109,L106:L109,H106:H109,M106:M109)</f>
        <v>-6.0815866138616781E-2</v>
      </c>
      <c r="Q106" s="222"/>
      <c r="R106" s="10"/>
      <c r="S106" s="10"/>
      <c r="T106" s="10"/>
      <c r="U106" s="10"/>
      <c r="V106" s="225"/>
      <c r="X106" s="7"/>
      <c r="Y106" s="7"/>
      <c r="Z106" s="64"/>
      <c r="AB106" s="226"/>
    </row>
    <row r="107" spans="2:28" x14ac:dyDescent="0.25">
      <c r="B107" s="92" t="str">
        <f>B106</f>
        <v>bartender_semitrack</v>
      </c>
      <c r="C107" s="99" t="s">
        <v>32</v>
      </c>
      <c r="D107" s="223">
        <f ca="1">0.001*INDIRECT($B107&amp;"!E6")</f>
        <v>57.942776000000009</v>
      </c>
      <c r="E107" s="222"/>
      <c r="F107" s="92" t="str">
        <f>F106</f>
        <v>bartender_semitrack</v>
      </c>
      <c r="G107" s="99" t="s">
        <v>32</v>
      </c>
      <c r="H107" s="223">
        <f ca="1">0.001*INDIRECT($B107&amp;"!W6")</f>
        <v>32.529119999999999</v>
      </c>
      <c r="I107" s="10"/>
      <c r="J107" s="224">
        <f ca="1">H107/D107-1</f>
        <v>-0.4385992138174396</v>
      </c>
      <c r="L107" s="74">
        <f ca="1">INDIRECT($B107&amp;"!"&amp;L$3&amp;"6")</f>
        <v>34.292316666666672</v>
      </c>
      <c r="M107" s="75">
        <f ca="1">INDIRECT($B107&amp;"!"&amp;M$3&amp;"6")</f>
        <v>30.508410714285716</v>
      </c>
      <c r="N107" s="76">
        <f ca="1">M107-L107</f>
        <v>-3.7839059523809553</v>
      </c>
      <c r="O107" s="222"/>
      <c r="P107" s="4"/>
      <c r="Q107" s="222"/>
      <c r="R107" s="10"/>
      <c r="S107" s="10"/>
      <c r="T107" s="10"/>
      <c r="U107" s="10"/>
      <c r="V107" s="225"/>
      <c r="X107" s="7"/>
      <c r="Y107" s="7"/>
      <c r="Z107" s="64"/>
    </row>
    <row r="108" spans="2:28" x14ac:dyDescent="0.25">
      <c r="B108" s="92" t="str">
        <f>B107</f>
        <v>bartender_semitrack</v>
      </c>
      <c r="C108" s="99" t="s">
        <v>33</v>
      </c>
      <c r="D108" s="223">
        <f ca="1">0.001*INDIRECT($B108&amp;"!E7")</f>
        <v>86.871504000000002</v>
      </c>
      <c r="E108" s="222"/>
      <c r="F108" s="92" t="str">
        <f>F107</f>
        <v>bartender_semitrack</v>
      </c>
      <c r="G108" s="99" t="s">
        <v>33</v>
      </c>
      <c r="H108" s="223">
        <f ca="1">0.001*INDIRECT($B108&amp;"!W7")</f>
        <v>47.236736000000001</v>
      </c>
      <c r="I108" s="10"/>
      <c r="J108" s="224">
        <f ca="1">H108/D108-1</f>
        <v>-0.45624590544673893</v>
      </c>
      <c r="L108" s="74">
        <f ca="1">INDIRECT($B108&amp;"!"&amp;L$3&amp;"7")</f>
        <v>37.348537952380951</v>
      </c>
      <c r="M108" s="75">
        <f ca="1">INDIRECT($B108&amp;"!"&amp;M$3&amp;"7")</f>
        <v>33.259723571428573</v>
      </c>
      <c r="N108" s="76">
        <f ca="1">M108-L108</f>
        <v>-4.0888143809523783</v>
      </c>
      <c r="O108" s="222"/>
      <c r="P108" s="4" t="s">
        <v>34</v>
      </c>
      <c r="Q108" s="222"/>
      <c r="R108" s="10"/>
      <c r="S108" s="10"/>
      <c r="T108" s="10"/>
      <c r="U108" s="10"/>
      <c r="V108" s="225"/>
      <c r="X108" s="7"/>
      <c r="Y108" s="7"/>
      <c r="Z108" s="64"/>
    </row>
    <row r="109" spans="2:28" x14ac:dyDescent="0.25">
      <c r="B109" s="92" t="str">
        <f>B108</f>
        <v>bartender_semitrack</v>
      </c>
      <c r="C109" s="99" t="s">
        <v>35</v>
      </c>
      <c r="D109" s="223">
        <f ca="1">0.001*INDIRECT($B109&amp;"!E8")</f>
        <v>125.675568</v>
      </c>
      <c r="E109" s="222"/>
      <c r="F109" s="92" t="str">
        <f>F108</f>
        <v>bartender_semitrack</v>
      </c>
      <c r="G109" s="99" t="s">
        <v>35</v>
      </c>
      <c r="H109" s="223">
        <f ca="1">0.001*INDIRECT($B109&amp;"!W8")</f>
        <v>70.686040000000006</v>
      </c>
      <c r="I109" s="10"/>
      <c r="J109" s="224">
        <f ca="1">H109/D109-1</f>
        <v>-0.4375514578935501</v>
      </c>
      <c r="L109" s="74">
        <f ca="1">INDIRECT($B109&amp;"!"&amp;L$3&amp;"8")</f>
        <v>40.034859047619051</v>
      </c>
      <c r="M109" s="75">
        <f ca="1">INDIRECT($B109&amp;"!"&amp;M$3&amp;"8")</f>
        <v>36.307101619047614</v>
      </c>
      <c r="N109" s="76">
        <f ca="1">M109-L109</f>
        <v>-3.7277574285714365</v>
      </c>
      <c r="O109" s="222"/>
      <c r="P109" s="227">
        <f ca="1">bdrate(L106:L109,D106:D109,M106:M109,H106:H109)</f>
        <v>1.5114458111737505E-2</v>
      </c>
      <c r="Q109" s="222"/>
      <c r="R109" s="10"/>
      <c r="S109" s="10"/>
      <c r="T109" s="10"/>
      <c r="U109" s="10"/>
      <c r="V109" s="225"/>
      <c r="X109" s="7"/>
      <c r="Y109" s="7"/>
      <c r="Z109" s="64"/>
    </row>
    <row r="110" spans="2:28" ht="16.5" customHeight="1" thickBot="1" x14ac:dyDescent="0.3">
      <c r="B110" s="70"/>
      <c r="C110" s="100"/>
      <c r="D110" s="228"/>
      <c r="E110" s="222"/>
      <c r="F110" s="70"/>
      <c r="G110" s="100"/>
      <c r="H110" s="223"/>
      <c r="I110" s="10"/>
      <c r="J110" s="224"/>
      <c r="L110" s="74"/>
      <c r="M110" s="75"/>
      <c r="N110" s="77"/>
      <c r="O110" s="222"/>
      <c r="P110" s="229"/>
      <c r="Q110" s="222"/>
      <c r="R110" s="10"/>
      <c r="S110" s="10"/>
      <c r="T110" s="10"/>
      <c r="U110" s="10"/>
      <c r="V110" s="225"/>
      <c r="X110" s="7"/>
      <c r="Y110" s="7"/>
      <c r="Z110" s="64"/>
      <c r="AB110" s="226"/>
    </row>
    <row r="111" spans="2:28" ht="16.5" customHeight="1" x14ac:dyDescent="0.25">
      <c r="B111" s="88"/>
      <c r="C111" s="89"/>
      <c r="D111" s="230"/>
      <c r="F111" s="88"/>
      <c r="G111" s="89"/>
      <c r="H111" s="230"/>
      <c r="J111" s="78">
        <f ca="1">MIN(D106:D110,H106:H110)</f>
        <v>22.517056</v>
      </c>
      <c r="L111" s="79"/>
      <c r="M111" s="80"/>
      <c r="N111" s="81"/>
      <c r="O111" s="222"/>
      <c r="P111" s="210"/>
      <c r="Q111" s="222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28"/>
      <c r="E112" s="222"/>
      <c r="F112" s="70"/>
      <c r="G112" s="72"/>
      <c r="H112" s="228"/>
      <c r="I112" s="10"/>
      <c r="J112" s="82">
        <f ca="1">MAX(D106:D110,H106:H110)</f>
        <v>125.675568</v>
      </c>
      <c r="L112" s="83">
        <f>L111</f>
        <v>0</v>
      </c>
      <c r="M112" s="84">
        <f>M111</f>
        <v>0</v>
      </c>
      <c r="N112" s="77"/>
      <c r="O112" s="222"/>
      <c r="P112" s="6"/>
      <c r="Q112" s="222"/>
      <c r="R112" s="10"/>
      <c r="S112" s="10"/>
      <c r="T112" s="10"/>
      <c r="U112" s="10"/>
      <c r="V112" s="65"/>
      <c r="X112" s="66"/>
      <c r="Y112" s="66"/>
      <c r="Z112" s="64"/>
    </row>
    <row r="113" spans="28:28" x14ac:dyDescent="0.25">
      <c r="AB113" s="226"/>
    </row>
    <row r="116" spans="28:28" ht="16.5" customHeight="1" x14ac:dyDescent="0.25">
      <c r="AB116" s="226"/>
    </row>
    <row r="118" spans="28:28" ht="16.5" customHeight="1" x14ac:dyDescent="0.25"/>
    <row r="119" spans="28:28" ht="16.5" customHeight="1" x14ac:dyDescent="0.25"/>
    <row r="123" spans="28:28" x14ac:dyDescent="0.25">
      <c r="AB123" s="226"/>
    </row>
    <row r="126" spans="28:28" ht="16.5" customHeight="1" x14ac:dyDescent="0.25">
      <c r="AB126" s="226"/>
    </row>
    <row r="128" spans="28:28" ht="16.5" customHeight="1" x14ac:dyDescent="0.25"/>
    <row r="129" spans="28:28" ht="16.5" customHeight="1" x14ac:dyDescent="0.25"/>
    <row r="133" spans="28:28" x14ac:dyDescent="0.25">
      <c r="AB133" s="226"/>
    </row>
    <row r="136" spans="28:28" ht="16.5" customHeight="1" x14ac:dyDescent="0.25">
      <c r="AB136" s="226"/>
    </row>
    <row r="138" spans="28:28" ht="16.5" customHeight="1" x14ac:dyDescent="0.25"/>
    <row r="139" spans="28:28" ht="16.5" customHeight="1" x14ac:dyDescent="0.25"/>
    <row r="143" spans="28:28" x14ac:dyDescent="0.25">
      <c r="AB143" s="226"/>
    </row>
    <row r="146" spans="28:28" ht="16.5" customHeight="1" x14ac:dyDescent="0.25">
      <c r="AB146" s="226"/>
    </row>
    <row r="148" spans="28:28" ht="16.5" customHeight="1" x14ac:dyDescent="0.25"/>
    <row r="149" spans="28:28" ht="16.5" customHeight="1" x14ac:dyDescent="0.25"/>
    <row r="153" spans="28:28" x14ac:dyDescent="0.25">
      <c r="AB153" s="226"/>
    </row>
    <row r="156" spans="28:28" ht="16.5" customHeight="1" x14ac:dyDescent="0.25">
      <c r="AB156" s="226"/>
    </row>
    <row r="158" spans="28:28" ht="16.5" customHeight="1" x14ac:dyDescent="0.25"/>
    <row r="159" spans="28:28" ht="16.5" customHeight="1" x14ac:dyDescent="0.25"/>
    <row r="163" spans="28:28" x14ac:dyDescent="0.25">
      <c r="AB163" s="226"/>
    </row>
    <row r="166" spans="28:28" ht="16.5" customHeight="1" x14ac:dyDescent="0.25">
      <c r="AB166" s="226"/>
    </row>
    <row r="168" spans="28:28" ht="16.5" customHeight="1" x14ac:dyDescent="0.25"/>
    <row r="169" spans="28:28" ht="16.5" customHeight="1" x14ac:dyDescent="0.25"/>
    <row r="173" spans="28:28" x14ac:dyDescent="0.25">
      <c r="AB173" s="226"/>
    </row>
    <row r="176" spans="28:28" ht="16.5" customHeight="1" x14ac:dyDescent="0.25">
      <c r="AB176" s="226"/>
    </row>
    <row r="178" spans="2:28" ht="16.5" customHeight="1" x14ac:dyDescent="0.25"/>
    <row r="179" spans="2:28" ht="16.5" customHeight="1" x14ac:dyDescent="0.25"/>
    <row r="182" spans="2:28" x14ac:dyDescent="0.25">
      <c r="B182" s="178"/>
      <c r="C182" s="178"/>
      <c r="D182" s="3"/>
      <c r="E182" s="3"/>
      <c r="F182" s="3"/>
      <c r="G182" s="3"/>
      <c r="H182" s="3"/>
      <c r="I182" s="3"/>
      <c r="J182" s="3"/>
      <c r="L182" s="178"/>
      <c r="M182" s="178"/>
      <c r="N182" s="3"/>
      <c r="O182" s="3"/>
      <c r="P182" s="3"/>
      <c r="Q182" s="3"/>
      <c r="R182" s="3"/>
      <c r="S182" s="3"/>
      <c r="T182" s="3"/>
      <c r="U182" s="3"/>
      <c r="V182" s="3"/>
      <c r="X182" s="178"/>
      <c r="Y182" s="178"/>
      <c r="Z182" s="178"/>
    </row>
    <row r="183" spans="2:28" x14ac:dyDescent="0.25">
      <c r="B183" s="38"/>
      <c r="C183" s="178"/>
      <c r="D183" s="222"/>
      <c r="E183" s="222"/>
      <c r="F183" s="222"/>
      <c r="G183" s="222"/>
      <c r="H183" s="10"/>
      <c r="I183" s="10"/>
      <c r="J183" s="10"/>
      <c r="L183" s="38"/>
      <c r="M183" s="178"/>
      <c r="N183" s="222"/>
      <c r="O183" s="222"/>
      <c r="P183" s="222"/>
      <c r="Q183" s="222"/>
      <c r="R183" s="10"/>
      <c r="S183" s="10"/>
      <c r="T183" s="10"/>
      <c r="U183" s="10"/>
      <c r="V183" s="225"/>
      <c r="X183" s="7"/>
      <c r="Y183" s="7"/>
      <c r="Z183" s="64"/>
      <c r="AB183" s="226"/>
    </row>
    <row r="184" spans="2:28" x14ac:dyDescent="0.25">
      <c r="B184" s="38"/>
      <c r="C184" s="178"/>
      <c r="D184" s="222"/>
      <c r="E184" s="222"/>
      <c r="F184" s="222"/>
      <c r="G184" s="222"/>
      <c r="H184" s="10"/>
      <c r="I184" s="10"/>
      <c r="J184" s="10"/>
      <c r="L184" s="38"/>
      <c r="M184" s="178"/>
      <c r="N184" s="222"/>
      <c r="O184" s="222"/>
      <c r="P184" s="222"/>
      <c r="Q184" s="222"/>
      <c r="R184" s="10"/>
      <c r="S184" s="10"/>
      <c r="T184" s="10"/>
      <c r="U184" s="10"/>
      <c r="V184" s="225"/>
      <c r="X184" s="7"/>
      <c r="Y184" s="7"/>
      <c r="Z184" s="64"/>
    </row>
    <row r="185" spans="2:28" x14ac:dyDescent="0.25">
      <c r="B185" s="38"/>
      <c r="C185" s="178"/>
      <c r="D185" s="222"/>
      <c r="E185" s="222"/>
      <c r="F185" s="222"/>
      <c r="G185" s="222"/>
      <c r="H185" s="10"/>
      <c r="I185" s="10"/>
      <c r="J185" s="10"/>
      <c r="L185" s="38"/>
      <c r="M185" s="178"/>
      <c r="N185" s="222"/>
      <c r="O185" s="222"/>
      <c r="P185" s="222"/>
      <c r="Q185" s="222"/>
      <c r="R185" s="10"/>
      <c r="S185" s="10"/>
      <c r="T185" s="10"/>
      <c r="U185" s="10"/>
      <c r="V185" s="225"/>
      <c r="X185" s="7"/>
      <c r="Y185" s="7"/>
      <c r="Z185" s="64"/>
    </row>
    <row r="186" spans="2:28" ht="16.5" customHeight="1" x14ac:dyDescent="0.25">
      <c r="B186" s="38"/>
      <c r="C186" s="178"/>
      <c r="D186" s="222"/>
      <c r="E186" s="222"/>
      <c r="F186" s="222"/>
      <c r="G186" s="222"/>
      <c r="H186" s="10"/>
      <c r="I186" s="10"/>
      <c r="J186" s="10"/>
      <c r="L186" s="38"/>
      <c r="M186" s="178"/>
      <c r="N186" s="222"/>
      <c r="O186" s="222"/>
      <c r="P186" s="222"/>
      <c r="Q186" s="222"/>
      <c r="R186" s="10"/>
      <c r="S186" s="10"/>
      <c r="T186" s="10"/>
      <c r="U186" s="10"/>
      <c r="V186" s="225"/>
      <c r="X186" s="7"/>
      <c r="Y186" s="7"/>
      <c r="Z186" s="64"/>
      <c r="AB186" s="226"/>
    </row>
    <row r="187" spans="2:28" x14ac:dyDescent="0.25">
      <c r="B187" s="38"/>
      <c r="C187" s="178"/>
      <c r="D187" s="222"/>
      <c r="E187" s="222"/>
      <c r="F187" s="222"/>
      <c r="G187" s="222"/>
      <c r="H187" s="10"/>
      <c r="I187" s="10"/>
      <c r="J187" s="10"/>
      <c r="L187" s="38"/>
      <c r="M187" s="178"/>
      <c r="N187" s="222"/>
      <c r="O187" s="222"/>
      <c r="P187" s="222"/>
      <c r="Q187" s="222"/>
      <c r="R187" s="10"/>
      <c r="S187" s="10"/>
      <c r="T187" s="10"/>
      <c r="U187" s="10"/>
      <c r="V187" s="65"/>
      <c r="X187" s="7"/>
      <c r="Y187" s="7"/>
      <c r="Z187" s="64"/>
    </row>
    <row r="188" spans="2:28" ht="16.5" customHeight="1" x14ac:dyDescent="0.25">
      <c r="B188" s="38"/>
      <c r="D188" s="222"/>
      <c r="E188" s="222"/>
      <c r="F188" s="222"/>
      <c r="G188" s="222"/>
      <c r="H188" s="10"/>
      <c r="I188" s="10"/>
      <c r="J188" s="10"/>
      <c r="L188" s="38"/>
      <c r="M188" s="178"/>
      <c r="N188" s="222"/>
      <c r="O188" s="222"/>
      <c r="P188" s="222"/>
      <c r="Q188" s="222"/>
      <c r="R188" s="10"/>
      <c r="S188" s="10"/>
      <c r="T188" s="10"/>
      <c r="U188" s="10"/>
      <c r="V188" s="65"/>
      <c r="X188" s="66"/>
      <c r="Y188" s="66"/>
      <c r="Z188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R16:T16"/>
    <mergeCell ref="L93:N93"/>
    <mergeCell ref="F16:G16"/>
    <mergeCell ref="R27:T27"/>
    <mergeCell ref="F2:H2"/>
    <mergeCell ref="B93:C93"/>
    <mergeCell ref="B37:D37"/>
    <mergeCell ref="B4:D4"/>
    <mergeCell ref="B59:D59"/>
    <mergeCell ref="L37:N37"/>
    <mergeCell ref="F59:H59"/>
    <mergeCell ref="F15:H15"/>
    <mergeCell ref="B48:D48"/>
    <mergeCell ref="L2:N2"/>
    <mergeCell ref="B2:D2"/>
  </mergeCells>
  <phoneticPr fontId="28" type="noConversion"/>
  <conditionalFormatting sqref="U19:U22">
    <cfRule type="dataBar" priority="1107">
      <dataBar>
        <cfvo type="min"/>
        <cfvo type="max"/>
        <color rgb="FF008AEF"/>
      </dataBar>
    </cfRule>
  </conditionalFormatting>
  <conditionalFormatting sqref="Z23:Z24">
    <cfRule type="cellIs" dxfId="1947" priority="1083" stopIfTrue="1" operator="lessThan">
      <formula>-0.01</formula>
    </cfRule>
    <cfRule type="cellIs" dxfId="1946" priority="1084" stopIfTrue="1" operator="greaterThan">
      <formula>0.01</formula>
    </cfRule>
  </conditionalFormatting>
  <conditionalFormatting sqref="I24">
    <cfRule type="dataBar" priority="1082">
      <dataBar>
        <cfvo type="min"/>
        <cfvo type="max"/>
        <color rgb="FF008AEF"/>
      </dataBar>
    </cfRule>
  </conditionalFormatting>
  <conditionalFormatting sqref="R23:T24">
    <cfRule type="dataBar" priority="1081">
      <dataBar>
        <cfvo type="min"/>
        <cfvo type="max"/>
        <color rgb="FF008AEF"/>
      </dataBar>
    </cfRule>
  </conditionalFormatting>
  <conditionalFormatting sqref="U23:U24">
    <cfRule type="dataBar" priority="1085">
      <dataBar>
        <cfvo type="min"/>
        <cfvo type="max"/>
        <color rgb="FF008AEF"/>
      </dataBar>
    </cfRule>
  </conditionalFormatting>
  <conditionalFormatting sqref="AB18">
    <cfRule type="cellIs" dxfId="1945" priority="1078" operator="greaterThan">
      <formula>0.03</formula>
    </cfRule>
    <cfRule type="cellIs" dxfId="1944" priority="1079" stopIfTrue="1" operator="lessThan">
      <formula>-0.03</formula>
    </cfRule>
  </conditionalFormatting>
  <conditionalFormatting sqref="AB22">
    <cfRule type="cellIs" dxfId="1943" priority="1076" operator="lessThan">
      <formula>-0.03</formula>
    </cfRule>
    <cfRule type="cellIs" dxfId="1942" priority="1077" stopIfTrue="1" operator="greaterThan">
      <formula>0.03</formula>
    </cfRule>
  </conditionalFormatting>
  <conditionalFormatting sqref="Z18">
    <cfRule type="cellIs" dxfId="1941" priority="1073" stopIfTrue="1" operator="lessThan">
      <formula>-0.01</formula>
    </cfRule>
    <cfRule type="cellIs" dxfId="1940" priority="1074" stopIfTrue="1" operator="greaterThan">
      <formula>0.01</formula>
    </cfRule>
  </conditionalFormatting>
  <conditionalFormatting sqref="Z19">
    <cfRule type="cellIs" dxfId="1939" priority="1071" stopIfTrue="1" operator="lessThan">
      <formula>-0.01</formula>
    </cfRule>
    <cfRule type="cellIs" dxfId="1938" priority="1072" stopIfTrue="1" operator="greaterThan">
      <formula>0.01</formula>
    </cfRule>
  </conditionalFormatting>
  <conditionalFormatting sqref="Z20:Z21">
    <cfRule type="cellIs" dxfId="1937" priority="1069" stopIfTrue="1" operator="lessThan">
      <formula>-0.01</formula>
    </cfRule>
    <cfRule type="cellIs" dxfId="1936" priority="1070" stopIfTrue="1" operator="greaterThan">
      <formula>0.01</formula>
    </cfRule>
  </conditionalFormatting>
  <conditionalFormatting sqref="Z22">
    <cfRule type="cellIs" dxfId="1935" priority="1067" stopIfTrue="1" operator="lessThan">
      <formula>-0.01</formula>
    </cfRule>
    <cfRule type="cellIs" dxfId="1934" priority="1068" stopIfTrue="1" operator="greaterThan">
      <formula>0.01</formula>
    </cfRule>
  </conditionalFormatting>
  <conditionalFormatting sqref="V18:V22">
    <cfRule type="cellIs" dxfId="1933" priority="1065" operator="greaterThan">
      <formula>0.03</formula>
    </cfRule>
    <cfRule type="cellIs" dxfId="1932" priority="1066" stopIfTrue="1" operator="lessThan">
      <formula>-0.03</formula>
    </cfRule>
  </conditionalFormatting>
  <conditionalFormatting sqref="R19:T19">
    <cfRule type="dataBar" priority="1061">
      <dataBar>
        <cfvo type="min"/>
        <cfvo type="max"/>
        <color rgb="FF008AEF"/>
      </dataBar>
    </cfRule>
  </conditionalFormatting>
  <conditionalFormatting sqref="R20:T21">
    <cfRule type="dataBar" priority="1060">
      <dataBar>
        <cfvo type="min"/>
        <cfvo type="max"/>
        <color rgb="FF008AEF"/>
      </dataBar>
    </cfRule>
  </conditionalFormatting>
  <conditionalFormatting sqref="R22:T22">
    <cfRule type="dataBar" priority="1059">
      <dataBar>
        <cfvo type="min"/>
        <cfvo type="max"/>
        <color rgb="FF008AEF"/>
      </dataBar>
    </cfRule>
  </conditionalFormatting>
  <conditionalFormatting sqref="R18:U18">
    <cfRule type="dataBar" priority="1080">
      <dataBar>
        <cfvo type="min"/>
        <cfvo type="max"/>
        <color rgb="FF008AEF"/>
      </dataBar>
    </cfRule>
  </conditionalFormatting>
  <conditionalFormatting sqref="Z34:Z35">
    <cfRule type="cellIs" dxfId="1931" priority="1056" stopIfTrue="1" operator="lessThan">
      <formula>-0.01</formula>
    </cfRule>
    <cfRule type="cellIs" dxfId="1930" priority="1057" stopIfTrue="1" operator="greaterThan">
      <formula>0.01</formula>
    </cfRule>
  </conditionalFormatting>
  <conditionalFormatting sqref="R34:T35">
    <cfRule type="dataBar" priority="1055">
      <dataBar>
        <cfvo type="min"/>
        <cfvo type="max"/>
        <color rgb="FF008AEF"/>
      </dataBar>
    </cfRule>
  </conditionalFormatting>
  <conditionalFormatting sqref="U34:U35">
    <cfRule type="dataBar" priority="1058">
      <dataBar>
        <cfvo type="min"/>
        <cfvo type="max"/>
        <color rgb="FF008AEF"/>
      </dataBar>
    </cfRule>
  </conditionalFormatting>
  <conditionalFormatting sqref="AB29">
    <cfRule type="cellIs" dxfId="1929" priority="1052" operator="greaterThan">
      <formula>0.03</formula>
    </cfRule>
    <cfRule type="cellIs" dxfId="1928" priority="1053" stopIfTrue="1" operator="lessThan">
      <formula>-0.03</formula>
    </cfRule>
  </conditionalFormatting>
  <conditionalFormatting sqref="AB33">
    <cfRule type="cellIs" dxfId="1927" priority="1050" operator="lessThan">
      <formula>-0.03</formula>
    </cfRule>
    <cfRule type="cellIs" dxfId="1926" priority="1051" stopIfTrue="1" operator="greaterThan">
      <formula>0.03</formula>
    </cfRule>
  </conditionalFormatting>
  <conditionalFormatting sqref="Z29">
    <cfRule type="cellIs" dxfId="1925" priority="1048" stopIfTrue="1" operator="lessThan">
      <formula>-0.01</formula>
    </cfRule>
    <cfRule type="cellIs" dxfId="1924" priority="1049" stopIfTrue="1" operator="greaterThan">
      <formula>0.01</formula>
    </cfRule>
  </conditionalFormatting>
  <conditionalFormatting sqref="Z30">
    <cfRule type="cellIs" dxfId="1923" priority="1046" stopIfTrue="1" operator="lessThan">
      <formula>-0.01</formula>
    </cfRule>
    <cfRule type="cellIs" dxfId="1922" priority="1047" stopIfTrue="1" operator="greaterThan">
      <formula>0.01</formula>
    </cfRule>
  </conditionalFormatting>
  <conditionalFormatting sqref="Z31:Z32">
    <cfRule type="cellIs" dxfId="1921" priority="1044" stopIfTrue="1" operator="lessThan">
      <formula>-0.01</formula>
    </cfRule>
    <cfRule type="cellIs" dxfId="1920" priority="1045" stopIfTrue="1" operator="greaterThan">
      <formula>0.01</formula>
    </cfRule>
  </conditionalFormatting>
  <conditionalFormatting sqref="Z33">
    <cfRule type="cellIs" dxfId="1919" priority="1042" stopIfTrue="1" operator="lessThan">
      <formula>-0.01</formula>
    </cfRule>
    <cfRule type="cellIs" dxfId="1918" priority="1043" stopIfTrue="1" operator="greaterThan">
      <formula>0.01</formula>
    </cfRule>
  </conditionalFormatting>
  <conditionalFormatting sqref="V29:V33">
    <cfRule type="cellIs" dxfId="1917" priority="1040" operator="greaterThan">
      <formula>0.03</formula>
    </cfRule>
    <cfRule type="cellIs" dxfId="1916" priority="1041" stopIfTrue="1" operator="lessThan">
      <formula>-0.03</formula>
    </cfRule>
  </conditionalFormatting>
  <conditionalFormatting sqref="R30:T30">
    <cfRule type="dataBar" priority="1039">
      <dataBar>
        <cfvo type="min"/>
        <cfvo type="max"/>
        <color rgb="FF008AEF"/>
      </dataBar>
    </cfRule>
  </conditionalFormatting>
  <conditionalFormatting sqref="R31:T32">
    <cfRule type="dataBar" priority="1038">
      <dataBar>
        <cfvo type="min"/>
        <cfvo type="max"/>
        <color rgb="FF008AEF"/>
      </dataBar>
    </cfRule>
  </conditionalFormatting>
  <conditionalFormatting sqref="R33:T33">
    <cfRule type="dataBar" priority="1037">
      <dataBar>
        <cfvo type="min"/>
        <cfvo type="max"/>
        <color rgb="FF008AEF"/>
      </dataBar>
    </cfRule>
  </conditionalFormatting>
  <conditionalFormatting sqref="R29:U29 U30:U33">
    <cfRule type="dataBar" priority="1054">
      <dataBar>
        <cfvo type="min"/>
        <cfvo type="max"/>
        <color rgb="FF008AEF"/>
      </dataBar>
    </cfRule>
  </conditionalFormatting>
  <conditionalFormatting sqref="Z45:Z46">
    <cfRule type="cellIs" dxfId="1915" priority="1034" stopIfTrue="1" operator="lessThan">
      <formula>-0.01</formula>
    </cfRule>
    <cfRule type="cellIs" dxfId="1914" priority="1035" stopIfTrue="1" operator="greaterThan">
      <formula>0.01</formula>
    </cfRule>
  </conditionalFormatting>
  <conditionalFormatting sqref="R45:T46">
    <cfRule type="dataBar" priority="1033">
      <dataBar>
        <cfvo type="min"/>
        <cfvo type="max"/>
        <color rgb="FF008AEF"/>
      </dataBar>
    </cfRule>
  </conditionalFormatting>
  <conditionalFormatting sqref="U45:U46">
    <cfRule type="dataBar" priority="1036">
      <dataBar>
        <cfvo type="min"/>
        <cfvo type="max"/>
        <color rgb="FF008AEF"/>
      </dataBar>
    </cfRule>
  </conditionalFormatting>
  <conditionalFormatting sqref="AB40">
    <cfRule type="cellIs" dxfId="1913" priority="1030" operator="greaterThan">
      <formula>0.03</formula>
    </cfRule>
    <cfRule type="cellIs" dxfId="1912" priority="1031" stopIfTrue="1" operator="lessThan">
      <formula>-0.03</formula>
    </cfRule>
  </conditionalFormatting>
  <conditionalFormatting sqref="AB44">
    <cfRule type="cellIs" dxfId="1911" priority="1028" operator="lessThan">
      <formula>-0.03</formula>
    </cfRule>
    <cfRule type="cellIs" dxfId="1910" priority="1029" stopIfTrue="1" operator="greaterThan">
      <formula>0.03</formula>
    </cfRule>
  </conditionalFormatting>
  <conditionalFormatting sqref="Z40">
    <cfRule type="cellIs" dxfId="1909" priority="1026" stopIfTrue="1" operator="lessThan">
      <formula>-0.01</formula>
    </cfRule>
    <cfRule type="cellIs" dxfId="1908" priority="1027" stopIfTrue="1" operator="greaterThan">
      <formula>0.01</formula>
    </cfRule>
  </conditionalFormatting>
  <conditionalFormatting sqref="Z41">
    <cfRule type="cellIs" dxfId="1907" priority="1024" stopIfTrue="1" operator="lessThan">
      <formula>-0.01</formula>
    </cfRule>
    <cfRule type="cellIs" dxfId="1906" priority="1025" stopIfTrue="1" operator="greaterThan">
      <formula>0.01</formula>
    </cfRule>
  </conditionalFormatting>
  <conditionalFormatting sqref="Z42:Z43">
    <cfRule type="cellIs" dxfId="1905" priority="1022" stopIfTrue="1" operator="lessThan">
      <formula>-0.01</formula>
    </cfRule>
    <cfRule type="cellIs" dxfId="1904" priority="1023" stopIfTrue="1" operator="greaterThan">
      <formula>0.01</formula>
    </cfRule>
  </conditionalFormatting>
  <conditionalFormatting sqref="Z44">
    <cfRule type="cellIs" dxfId="1903" priority="1020" stopIfTrue="1" operator="lessThan">
      <formula>-0.01</formula>
    </cfRule>
    <cfRule type="cellIs" dxfId="1902" priority="1021" stopIfTrue="1" operator="greaterThan">
      <formula>0.01</formula>
    </cfRule>
  </conditionalFormatting>
  <conditionalFormatting sqref="V40:V44">
    <cfRule type="cellIs" dxfId="1901" priority="1018" operator="greaterThan">
      <formula>0.03</formula>
    </cfRule>
    <cfRule type="cellIs" dxfId="1900" priority="1019" stopIfTrue="1" operator="lessThan">
      <formula>-0.03</formula>
    </cfRule>
  </conditionalFormatting>
  <conditionalFormatting sqref="R41:T41">
    <cfRule type="dataBar" priority="1017">
      <dataBar>
        <cfvo type="min"/>
        <cfvo type="max"/>
        <color rgb="FF008AEF"/>
      </dataBar>
    </cfRule>
  </conditionalFormatting>
  <conditionalFormatting sqref="R42:T43">
    <cfRule type="dataBar" priority="1016">
      <dataBar>
        <cfvo type="min"/>
        <cfvo type="max"/>
        <color rgb="FF008AEF"/>
      </dataBar>
    </cfRule>
  </conditionalFormatting>
  <conditionalFormatting sqref="R44:T44">
    <cfRule type="dataBar" priority="1015">
      <dataBar>
        <cfvo type="min"/>
        <cfvo type="max"/>
        <color rgb="FF008AEF"/>
      </dataBar>
    </cfRule>
  </conditionalFormatting>
  <conditionalFormatting sqref="R40:U40 U41:U44">
    <cfRule type="dataBar" priority="1032">
      <dataBar>
        <cfvo type="min"/>
        <cfvo type="max"/>
        <color rgb="FF008AEF"/>
      </dataBar>
    </cfRule>
  </conditionalFormatting>
  <conditionalFormatting sqref="Z56:Z57">
    <cfRule type="cellIs" dxfId="1899" priority="1012" stopIfTrue="1" operator="lessThan">
      <formula>-0.01</formula>
    </cfRule>
    <cfRule type="cellIs" dxfId="1898" priority="1013" stopIfTrue="1" operator="greaterThan">
      <formula>0.01</formula>
    </cfRule>
  </conditionalFormatting>
  <conditionalFormatting sqref="R56:T57">
    <cfRule type="dataBar" priority="1011">
      <dataBar>
        <cfvo type="min"/>
        <cfvo type="max"/>
        <color rgb="FF008AEF"/>
      </dataBar>
    </cfRule>
  </conditionalFormatting>
  <conditionalFormatting sqref="U56:U57">
    <cfRule type="dataBar" priority="1014">
      <dataBar>
        <cfvo type="min"/>
        <cfvo type="max"/>
        <color rgb="FF008AEF"/>
      </dataBar>
    </cfRule>
  </conditionalFormatting>
  <conditionalFormatting sqref="AB51">
    <cfRule type="cellIs" dxfId="1897" priority="1008" operator="greaterThan">
      <formula>0.03</formula>
    </cfRule>
    <cfRule type="cellIs" dxfId="1896" priority="1009" stopIfTrue="1" operator="lessThan">
      <formula>-0.03</formula>
    </cfRule>
  </conditionalFormatting>
  <conditionalFormatting sqref="AB55">
    <cfRule type="cellIs" dxfId="1895" priority="1006" operator="lessThan">
      <formula>-0.03</formula>
    </cfRule>
    <cfRule type="cellIs" dxfId="1894" priority="1007" stopIfTrue="1" operator="greaterThan">
      <formula>0.03</formula>
    </cfRule>
  </conditionalFormatting>
  <conditionalFormatting sqref="Z51">
    <cfRule type="cellIs" dxfId="1893" priority="1004" stopIfTrue="1" operator="lessThan">
      <formula>-0.01</formula>
    </cfRule>
    <cfRule type="cellIs" dxfId="1892" priority="1005" stopIfTrue="1" operator="greaterThan">
      <formula>0.01</formula>
    </cfRule>
  </conditionalFormatting>
  <conditionalFormatting sqref="Z52">
    <cfRule type="cellIs" dxfId="1891" priority="1002" stopIfTrue="1" operator="lessThan">
      <formula>-0.01</formula>
    </cfRule>
    <cfRule type="cellIs" dxfId="1890" priority="1003" stopIfTrue="1" operator="greaterThan">
      <formula>0.01</formula>
    </cfRule>
  </conditionalFormatting>
  <conditionalFormatting sqref="Z53:Z54">
    <cfRule type="cellIs" dxfId="1889" priority="1000" stopIfTrue="1" operator="lessThan">
      <formula>-0.01</formula>
    </cfRule>
    <cfRule type="cellIs" dxfId="1888" priority="1001" stopIfTrue="1" operator="greaterThan">
      <formula>0.01</formula>
    </cfRule>
  </conditionalFormatting>
  <conditionalFormatting sqref="Z55">
    <cfRule type="cellIs" dxfId="1887" priority="998" stopIfTrue="1" operator="lessThan">
      <formula>-0.01</formula>
    </cfRule>
    <cfRule type="cellIs" dxfId="1886" priority="999" stopIfTrue="1" operator="greaterThan">
      <formula>0.01</formula>
    </cfRule>
  </conditionalFormatting>
  <conditionalFormatting sqref="V51:V55">
    <cfRule type="cellIs" dxfId="1885" priority="996" operator="greaterThan">
      <formula>0.03</formula>
    </cfRule>
    <cfRule type="cellIs" dxfId="1884" priority="997" stopIfTrue="1" operator="lessThan">
      <formula>-0.03</formula>
    </cfRule>
  </conditionalFormatting>
  <conditionalFormatting sqref="R52:T52">
    <cfRule type="dataBar" priority="995">
      <dataBar>
        <cfvo type="min"/>
        <cfvo type="max"/>
        <color rgb="FF008AEF"/>
      </dataBar>
    </cfRule>
  </conditionalFormatting>
  <conditionalFormatting sqref="R53:T54">
    <cfRule type="dataBar" priority="994">
      <dataBar>
        <cfvo type="min"/>
        <cfvo type="max"/>
        <color rgb="FF008AEF"/>
      </dataBar>
    </cfRule>
  </conditionalFormatting>
  <conditionalFormatting sqref="R55:T55">
    <cfRule type="dataBar" priority="993">
      <dataBar>
        <cfvo type="min"/>
        <cfvo type="max"/>
        <color rgb="FF008AEF"/>
      </dataBar>
    </cfRule>
  </conditionalFormatting>
  <conditionalFormatting sqref="R51:U51 U52:U55">
    <cfRule type="dataBar" priority="1010">
      <dataBar>
        <cfvo type="min"/>
        <cfvo type="max"/>
        <color rgb="FF008AEF"/>
      </dataBar>
    </cfRule>
  </conditionalFormatting>
  <conditionalFormatting sqref="Z67:Z68">
    <cfRule type="cellIs" dxfId="1883" priority="990" stopIfTrue="1" operator="lessThan">
      <formula>-0.01</formula>
    </cfRule>
    <cfRule type="cellIs" dxfId="1882" priority="991" stopIfTrue="1" operator="greaterThan">
      <formula>0.01</formula>
    </cfRule>
  </conditionalFormatting>
  <conditionalFormatting sqref="AB62">
    <cfRule type="cellIs" dxfId="1881" priority="986" operator="greaterThan">
      <formula>0.03</formula>
    </cfRule>
    <cfRule type="cellIs" dxfId="1880" priority="987" stopIfTrue="1" operator="lessThan">
      <formula>-0.03</formula>
    </cfRule>
  </conditionalFormatting>
  <conditionalFormatting sqref="AB66">
    <cfRule type="cellIs" dxfId="1879" priority="984" operator="lessThan">
      <formula>-0.03</formula>
    </cfRule>
    <cfRule type="cellIs" dxfId="1878" priority="985" stopIfTrue="1" operator="greaterThan">
      <formula>0.03</formula>
    </cfRule>
  </conditionalFormatting>
  <conditionalFormatting sqref="Z62">
    <cfRule type="cellIs" dxfId="1877" priority="982" stopIfTrue="1" operator="lessThan">
      <formula>-0.01</formula>
    </cfRule>
    <cfRule type="cellIs" dxfId="1876" priority="983" stopIfTrue="1" operator="greaterThan">
      <formula>0.01</formula>
    </cfRule>
  </conditionalFormatting>
  <conditionalFormatting sqref="Z63">
    <cfRule type="cellIs" dxfId="1875" priority="980" stopIfTrue="1" operator="lessThan">
      <formula>-0.01</formula>
    </cfRule>
    <cfRule type="cellIs" dxfId="1874" priority="981" stopIfTrue="1" operator="greaterThan">
      <formula>0.01</formula>
    </cfRule>
  </conditionalFormatting>
  <conditionalFormatting sqref="Z64:Z65">
    <cfRule type="cellIs" dxfId="1873" priority="978" stopIfTrue="1" operator="lessThan">
      <formula>-0.01</formula>
    </cfRule>
    <cfRule type="cellIs" dxfId="1872" priority="979" stopIfTrue="1" operator="greaterThan">
      <formula>0.01</formula>
    </cfRule>
  </conditionalFormatting>
  <conditionalFormatting sqref="Z66">
    <cfRule type="cellIs" dxfId="1871" priority="976" stopIfTrue="1" operator="lessThan">
      <formula>-0.01</formula>
    </cfRule>
    <cfRule type="cellIs" dxfId="1870" priority="977" stopIfTrue="1" operator="greaterThan">
      <formula>0.01</formula>
    </cfRule>
  </conditionalFormatting>
  <conditionalFormatting sqref="V62:V66">
    <cfRule type="cellIs" dxfId="1869" priority="974" operator="greaterThan">
      <formula>0.03</formula>
    </cfRule>
    <cfRule type="cellIs" dxfId="1868" priority="975" stopIfTrue="1" operator="lessThan">
      <formula>-0.03</formula>
    </cfRule>
  </conditionalFormatting>
  <conditionalFormatting sqref="R63:T63">
    <cfRule type="dataBar" priority="973">
      <dataBar>
        <cfvo type="min"/>
        <cfvo type="max"/>
        <color rgb="FF008AEF"/>
      </dataBar>
    </cfRule>
  </conditionalFormatting>
  <conditionalFormatting sqref="R64:T65">
    <cfRule type="dataBar" priority="972">
      <dataBar>
        <cfvo type="min"/>
        <cfvo type="max"/>
        <color rgb="FF008AEF"/>
      </dataBar>
    </cfRule>
  </conditionalFormatting>
  <conditionalFormatting sqref="R66:T66">
    <cfRule type="dataBar" priority="971">
      <dataBar>
        <cfvo type="min"/>
        <cfvo type="max"/>
        <color rgb="FF008AEF"/>
      </dataBar>
    </cfRule>
  </conditionalFormatting>
  <conditionalFormatting sqref="R62:U62 U63:U66">
    <cfRule type="dataBar" priority="988">
      <dataBar>
        <cfvo type="min"/>
        <cfvo type="max"/>
        <color rgb="FF008AEF"/>
      </dataBar>
    </cfRule>
  </conditionalFormatting>
  <conditionalFormatting sqref="AB113">
    <cfRule type="cellIs" dxfId="1867" priority="869" operator="greaterThan">
      <formula>0.03</formula>
    </cfRule>
    <cfRule type="cellIs" dxfId="1866" priority="870" stopIfTrue="1" operator="lessThan">
      <formula>-0.03</formula>
    </cfRule>
  </conditionalFormatting>
  <conditionalFormatting sqref="AB116">
    <cfRule type="cellIs" dxfId="1865" priority="867" operator="lessThan">
      <formula>-0.03</formula>
    </cfRule>
    <cfRule type="cellIs" dxfId="1864" priority="868" stopIfTrue="1" operator="greaterThan">
      <formula>0.03</formula>
    </cfRule>
  </conditionalFormatting>
  <conditionalFormatting sqref="AB123">
    <cfRule type="cellIs" dxfId="1863" priority="865" operator="greaterThan">
      <formula>0.03</formula>
    </cfRule>
    <cfRule type="cellIs" dxfId="1862" priority="866" stopIfTrue="1" operator="lessThan">
      <formula>-0.03</formula>
    </cfRule>
  </conditionalFormatting>
  <conditionalFormatting sqref="AB126">
    <cfRule type="cellIs" dxfId="1861" priority="863" operator="lessThan">
      <formula>-0.03</formula>
    </cfRule>
    <cfRule type="cellIs" dxfId="1860" priority="864" stopIfTrue="1" operator="greaterThan">
      <formula>0.03</formula>
    </cfRule>
  </conditionalFormatting>
  <conditionalFormatting sqref="AB133">
    <cfRule type="cellIs" dxfId="1859" priority="861" operator="greaterThan">
      <formula>0.03</formula>
    </cfRule>
    <cfRule type="cellIs" dxfId="1858" priority="862" stopIfTrue="1" operator="lessThan">
      <formula>-0.03</formula>
    </cfRule>
  </conditionalFormatting>
  <conditionalFormatting sqref="AB136">
    <cfRule type="cellIs" dxfId="1857" priority="859" operator="lessThan">
      <formula>-0.03</formula>
    </cfRule>
    <cfRule type="cellIs" dxfId="1856" priority="860" stopIfTrue="1" operator="greaterThan">
      <formula>0.03</formula>
    </cfRule>
  </conditionalFormatting>
  <conditionalFormatting sqref="AB143">
    <cfRule type="cellIs" dxfId="1855" priority="857" operator="greaterThan">
      <formula>0.03</formula>
    </cfRule>
    <cfRule type="cellIs" dxfId="1854" priority="858" stopIfTrue="1" operator="lessThan">
      <formula>-0.03</formula>
    </cfRule>
  </conditionalFormatting>
  <conditionalFormatting sqref="AB146">
    <cfRule type="cellIs" dxfId="1853" priority="855" operator="lessThan">
      <formula>-0.03</formula>
    </cfRule>
    <cfRule type="cellIs" dxfId="1852" priority="856" stopIfTrue="1" operator="greaterThan">
      <formula>0.03</formula>
    </cfRule>
  </conditionalFormatting>
  <conditionalFormatting sqref="AB153">
    <cfRule type="cellIs" dxfId="1851" priority="853" operator="greaterThan">
      <formula>0.03</formula>
    </cfRule>
    <cfRule type="cellIs" dxfId="1850" priority="854" stopIfTrue="1" operator="lessThan">
      <formula>-0.03</formula>
    </cfRule>
  </conditionalFormatting>
  <conditionalFormatting sqref="AB156">
    <cfRule type="cellIs" dxfId="1849" priority="851" operator="lessThan">
      <formula>-0.03</formula>
    </cfRule>
    <cfRule type="cellIs" dxfId="1848" priority="852" stopIfTrue="1" operator="greaterThan">
      <formula>0.03</formula>
    </cfRule>
  </conditionalFormatting>
  <conditionalFormatting sqref="AB163">
    <cfRule type="cellIs" dxfId="1847" priority="849" operator="greaterThan">
      <formula>0.03</formula>
    </cfRule>
    <cfRule type="cellIs" dxfId="1846" priority="850" stopIfTrue="1" operator="lessThan">
      <formula>-0.03</formula>
    </cfRule>
  </conditionalFormatting>
  <conditionalFormatting sqref="AB166">
    <cfRule type="cellIs" dxfId="1845" priority="847" operator="lessThan">
      <formula>-0.03</formula>
    </cfRule>
    <cfRule type="cellIs" dxfId="1844" priority="848" stopIfTrue="1" operator="greaterThan">
      <formula>0.03</formula>
    </cfRule>
  </conditionalFormatting>
  <conditionalFormatting sqref="AB173">
    <cfRule type="cellIs" dxfId="1843" priority="845" operator="greaterThan">
      <formula>0.03</formula>
    </cfRule>
    <cfRule type="cellIs" dxfId="1842" priority="846" stopIfTrue="1" operator="lessThan">
      <formula>-0.03</formula>
    </cfRule>
  </conditionalFormatting>
  <conditionalFormatting sqref="AB176">
    <cfRule type="cellIs" dxfId="1841" priority="843" operator="lessThan">
      <formula>-0.03</formula>
    </cfRule>
    <cfRule type="cellIs" dxfId="1840" priority="844" stopIfTrue="1" operator="greaterThan">
      <formula>0.03</formula>
    </cfRule>
  </conditionalFormatting>
  <conditionalFormatting sqref="Z187:Z188">
    <cfRule type="cellIs" dxfId="1839" priority="840" stopIfTrue="1" operator="lessThan">
      <formula>-0.01</formula>
    </cfRule>
    <cfRule type="cellIs" dxfId="1838" priority="841" stopIfTrue="1" operator="greaterThan">
      <formula>0.01</formula>
    </cfRule>
  </conditionalFormatting>
  <conditionalFormatting sqref="H187:J188">
    <cfRule type="dataBar" priority="839">
      <dataBar>
        <cfvo type="min"/>
        <cfvo type="max"/>
        <color rgb="FF008AEF"/>
      </dataBar>
    </cfRule>
  </conditionalFormatting>
  <conditionalFormatting sqref="R187:T188">
    <cfRule type="dataBar" priority="838">
      <dataBar>
        <cfvo type="min"/>
        <cfvo type="max"/>
        <color rgb="FF008AEF"/>
      </dataBar>
    </cfRule>
  </conditionalFormatting>
  <conditionalFormatting sqref="U187:U188">
    <cfRule type="dataBar" priority="842">
      <dataBar>
        <cfvo type="min"/>
        <cfvo type="max"/>
        <color rgb="FF008AEF"/>
      </dataBar>
    </cfRule>
  </conditionalFormatting>
  <conditionalFormatting sqref="AB183">
    <cfRule type="cellIs" dxfId="1837" priority="835" operator="greaterThan">
      <formula>0.03</formula>
    </cfRule>
    <cfRule type="cellIs" dxfId="1836" priority="836" stopIfTrue="1" operator="lessThan">
      <formula>-0.03</formula>
    </cfRule>
  </conditionalFormatting>
  <conditionalFormatting sqref="AB186">
    <cfRule type="cellIs" dxfId="1835" priority="833" operator="lessThan">
      <formula>-0.03</formula>
    </cfRule>
    <cfRule type="cellIs" dxfId="1834" priority="834" stopIfTrue="1" operator="greaterThan">
      <formula>0.03</formula>
    </cfRule>
  </conditionalFormatting>
  <conditionalFormatting sqref="H183:J183">
    <cfRule type="dataBar" priority="832">
      <dataBar>
        <cfvo type="min"/>
        <cfvo type="max"/>
        <color rgb="FF008AEF"/>
      </dataBar>
    </cfRule>
  </conditionalFormatting>
  <conditionalFormatting sqref="Z183">
    <cfRule type="cellIs" dxfId="1833" priority="830" stopIfTrue="1" operator="lessThan">
      <formula>-0.01</formula>
    </cfRule>
    <cfRule type="cellIs" dxfId="1832" priority="831" stopIfTrue="1" operator="greaterThan">
      <formula>0.01</formula>
    </cfRule>
  </conditionalFormatting>
  <conditionalFormatting sqref="Z184">
    <cfRule type="cellIs" dxfId="1831" priority="828" stopIfTrue="1" operator="lessThan">
      <formula>-0.01</formula>
    </cfRule>
    <cfRule type="cellIs" dxfId="1830" priority="829" stopIfTrue="1" operator="greaterThan">
      <formula>0.01</formula>
    </cfRule>
  </conditionalFormatting>
  <conditionalFormatting sqref="Z185">
    <cfRule type="cellIs" dxfId="1829" priority="826" stopIfTrue="1" operator="lessThan">
      <formula>-0.01</formula>
    </cfRule>
    <cfRule type="cellIs" dxfId="1828" priority="827" stopIfTrue="1" operator="greaterThan">
      <formula>0.01</formula>
    </cfRule>
  </conditionalFormatting>
  <conditionalFormatting sqref="Z186">
    <cfRule type="cellIs" dxfId="1827" priority="824" stopIfTrue="1" operator="lessThan">
      <formula>-0.01</formula>
    </cfRule>
    <cfRule type="cellIs" dxfId="1826" priority="825" stopIfTrue="1" operator="greaterThan">
      <formula>0.01</formula>
    </cfRule>
  </conditionalFormatting>
  <conditionalFormatting sqref="V183:V186">
    <cfRule type="cellIs" dxfId="1825" priority="822" operator="greaterThan">
      <formula>0.03</formula>
    </cfRule>
    <cfRule type="cellIs" dxfId="1824" priority="823" stopIfTrue="1" operator="lessThan">
      <formula>-0.03</formula>
    </cfRule>
  </conditionalFormatting>
  <conditionalFormatting sqref="H184:J184">
    <cfRule type="dataBar" priority="821">
      <dataBar>
        <cfvo type="min"/>
        <cfvo type="max"/>
        <color rgb="FF008AEF"/>
      </dataBar>
    </cfRule>
  </conditionalFormatting>
  <conditionalFormatting sqref="H185:J185">
    <cfRule type="dataBar" priority="820">
      <dataBar>
        <cfvo type="min"/>
        <cfvo type="max"/>
        <color rgb="FF008AEF"/>
      </dataBar>
    </cfRule>
  </conditionalFormatting>
  <conditionalFormatting sqref="H186:J186">
    <cfRule type="dataBar" priority="819">
      <dataBar>
        <cfvo type="min"/>
        <cfvo type="max"/>
        <color rgb="FF008AEF"/>
      </dataBar>
    </cfRule>
  </conditionalFormatting>
  <conditionalFormatting sqref="R184:T184">
    <cfRule type="dataBar" priority="818">
      <dataBar>
        <cfvo type="min"/>
        <cfvo type="max"/>
        <color rgb="FF008AEF"/>
      </dataBar>
    </cfRule>
  </conditionalFormatting>
  <conditionalFormatting sqref="R185:T185">
    <cfRule type="dataBar" priority="817">
      <dataBar>
        <cfvo type="min"/>
        <cfvo type="max"/>
        <color rgb="FF008AEF"/>
      </dataBar>
    </cfRule>
  </conditionalFormatting>
  <conditionalFormatting sqref="R186:T186">
    <cfRule type="dataBar" priority="816">
      <dataBar>
        <cfvo type="min"/>
        <cfvo type="max"/>
        <color rgb="FF008AEF"/>
      </dataBar>
    </cfRule>
  </conditionalFormatting>
  <conditionalFormatting sqref="R183:U183 U184:U186">
    <cfRule type="dataBar" priority="837">
      <dataBar>
        <cfvo type="min"/>
        <cfvo type="max"/>
        <color rgb="FF008AEF"/>
      </dataBar>
    </cfRule>
  </conditionalFormatting>
  <conditionalFormatting sqref="I16">
    <cfRule type="dataBar" priority="812">
      <dataBar>
        <cfvo type="min"/>
        <cfvo type="max"/>
        <color rgb="FF008AEF"/>
      </dataBar>
    </cfRule>
  </conditionalFormatting>
  <conditionalFormatting sqref="I17">
    <cfRule type="dataBar" priority="811">
      <dataBar>
        <cfvo type="min"/>
        <cfvo type="max"/>
        <color rgb="FF008AEF"/>
      </dataBar>
    </cfRule>
  </conditionalFormatting>
  <conditionalFormatting sqref="N24">
    <cfRule type="cellIs" dxfId="1823" priority="775" stopIfTrue="1" operator="lessThan">
      <formula>-0.01</formula>
    </cfRule>
    <cfRule type="cellIs" dxfId="1822" priority="776" stopIfTrue="1" operator="greaterThan">
      <formula>0.01</formula>
    </cfRule>
  </conditionalFormatting>
  <conditionalFormatting sqref="I35">
    <cfRule type="dataBar" priority="762">
      <dataBar>
        <cfvo type="min"/>
        <cfvo type="max"/>
        <color rgb="FF008AEF"/>
      </dataBar>
    </cfRule>
  </conditionalFormatting>
  <conditionalFormatting sqref="I27">
    <cfRule type="dataBar" priority="756">
      <dataBar>
        <cfvo type="min"/>
        <cfvo type="max"/>
        <color rgb="FF008AEF"/>
      </dataBar>
    </cfRule>
  </conditionalFormatting>
  <conditionalFormatting sqref="I28">
    <cfRule type="dataBar" priority="755">
      <dataBar>
        <cfvo type="min"/>
        <cfvo type="max"/>
        <color rgb="FF008AEF"/>
      </dataBar>
    </cfRule>
  </conditionalFormatting>
  <conditionalFormatting sqref="N35">
    <cfRule type="cellIs" dxfId="1821" priority="749" stopIfTrue="1" operator="lessThan">
      <formula>-0.01</formula>
    </cfRule>
    <cfRule type="cellIs" dxfId="1820" priority="750" stopIfTrue="1" operator="greaterThan">
      <formula>0.01</formula>
    </cfRule>
  </conditionalFormatting>
  <conditionalFormatting sqref="I45:I46">
    <cfRule type="dataBar" priority="736">
      <dataBar>
        <cfvo type="min"/>
        <cfvo type="max"/>
        <color rgb="FF008AEF"/>
      </dataBar>
    </cfRule>
  </conditionalFormatting>
  <conditionalFormatting sqref="I40">
    <cfRule type="dataBar" priority="735">
      <dataBar>
        <cfvo type="min"/>
        <cfvo type="max"/>
        <color rgb="FF008AEF"/>
      </dataBar>
    </cfRule>
    <cfRule type="dataBar" priority="728">
      <dataBar>
        <cfvo type="min"/>
        <cfvo type="max"/>
        <color rgb="FF008AEF"/>
      </dataBar>
    </cfRule>
  </conditionalFormatting>
  <conditionalFormatting sqref="I41">
    <cfRule type="dataBar" priority="734">
      <dataBar>
        <cfvo type="min"/>
        <cfvo type="max"/>
        <color rgb="FF008AEF"/>
      </dataBar>
    </cfRule>
    <cfRule type="dataBar" priority="727">
      <dataBar>
        <cfvo type="min"/>
        <cfvo type="max"/>
        <color rgb="FF008AEF"/>
      </dataBar>
    </cfRule>
  </conditionalFormatting>
  <conditionalFormatting sqref="I42:I43">
    <cfRule type="dataBar" priority="733">
      <dataBar>
        <cfvo type="min"/>
        <cfvo type="max"/>
        <color rgb="FF008AEF"/>
      </dataBar>
    </cfRule>
  </conditionalFormatting>
  <conditionalFormatting sqref="I44">
    <cfRule type="dataBar" priority="732">
      <dataBar>
        <cfvo type="min"/>
        <cfvo type="max"/>
        <color rgb="FF008AEF"/>
      </dataBar>
    </cfRule>
  </conditionalFormatting>
  <conditionalFormatting sqref="I42:I44">
    <cfRule type="dataBar" priority="731">
      <dataBar>
        <cfvo type="min"/>
        <cfvo type="max"/>
        <color rgb="FF008AEF"/>
      </dataBar>
    </cfRule>
  </conditionalFormatting>
  <conditionalFormatting sqref="I38">
    <cfRule type="dataBar" priority="730">
      <dataBar>
        <cfvo type="min"/>
        <cfvo type="max"/>
        <color rgb="FF008AEF"/>
      </dataBar>
    </cfRule>
  </conditionalFormatting>
  <conditionalFormatting sqref="I39">
    <cfRule type="dataBar" priority="729">
      <dataBar>
        <cfvo type="min"/>
        <cfvo type="max"/>
        <color rgb="FF008AEF"/>
      </dataBar>
    </cfRule>
  </conditionalFormatting>
  <conditionalFormatting sqref="N45:N46">
    <cfRule type="cellIs" dxfId="1819" priority="723" stopIfTrue="1" operator="lessThan">
      <formula>-0.01</formula>
    </cfRule>
    <cfRule type="cellIs" dxfId="1818" priority="724" stopIfTrue="1" operator="greaterThan">
      <formula>0.01</formula>
    </cfRule>
  </conditionalFormatting>
  <conditionalFormatting sqref="I56:I57">
    <cfRule type="dataBar" priority="710">
      <dataBar>
        <cfvo type="min"/>
        <cfvo type="max"/>
        <color rgb="FF008AEF"/>
      </dataBar>
    </cfRule>
  </conditionalFormatting>
  <conditionalFormatting sqref="I51">
    <cfRule type="dataBar" priority="709">
      <dataBar>
        <cfvo type="min"/>
        <cfvo type="max"/>
        <color rgb="FF008AEF"/>
      </dataBar>
    </cfRule>
    <cfRule type="dataBar" priority="702">
      <dataBar>
        <cfvo type="min"/>
        <cfvo type="max"/>
        <color rgb="FF008AEF"/>
      </dataBar>
    </cfRule>
  </conditionalFormatting>
  <conditionalFormatting sqref="I52">
    <cfRule type="dataBar" priority="708">
      <dataBar>
        <cfvo type="min"/>
        <cfvo type="max"/>
        <color rgb="FF008AEF"/>
      </dataBar>
    </cfRule>
    <cfRule type="dataBar" priority="701">
      <dataBar>
        <cfvo type="min"/>
        <cfvo type="max"/>
        <color rgb="FF008AEF"/>
      </dataBar>
    </cfRule>
  </conditionalFormatting>
  <conditionalFormatting sqref="I53:I54">
    <cfRule type="dataBar" priority="707">
      <dataBar>
        <cfvo type="min"/>
        <cfvo type="max"/>
        <color rgb="FF008AEF"/>
      </dataBar>
    </cfRule>
  </conditionalFormatting>
  <conditionalFormatting sqref="I55">
    <cfRule type="dataBar" priority="706">
      <dataBar>
        <cfvo type="min"/>
        <cfvo type="max"/>
        <color rgb="FF008AEF"/>
      </dataBar>
    </cfRule>
  </conditionalFormatting>
  <conditionalFormatting sqref="I53:I55">
    <cfRule type="dataBar" priority="705">
      <dataBar>
        <cfvo type="min"/>
        <cfvo type="max"/>
        <color rgb="FF008AEF"/>
      </dataBar>
    </cfRule>
  </conditionalFormatting>
  <conditionalFormatting sqref="I49">
    <cfRule type="dataBar" priority="704">
      <dataBar>
        <cfvo type="min"/>
        <cfvo type="max"/>
        <color rgb="FF008AEF"/>
      </dataBar>
    </cfRule>
  </conditionalFormatting>
  <conditionalFormatting sqref="I50">
    <cfRule type="dataBar" priority="703">
      <dataBar>
        <cfvo type="min"/>
        <cfvo type="max"/>
        <color rgb="FF008AEF"/>
      </dataBar>
    </cfRule>
  </conditionalFormatting>
  <conditionalFormatting sqref="J51:J55">
    <cfRule type="cellIs" dxfId="1817" priority="699" operator="greaterThan">
      <formula>0.03</formula>
    </cfRule>
    <cfRule type="cellIs" dxfId="1816" priority="700" stopIfTrue="1" operator="lessThan">
      <formula>-0.03</formula>
    </cfRule>
  </conditionalFormatting>
  <conditionalFormatting sqref="N56:N57">
    <cfRule type="cellIs" dxfId="1815" priority="697" stopIfTrue="1" operator="lessThan">
      <formula>-0.01</formula>
    </cfRule>
    <cfRule type="cellIs" dxfId="1814" priority="698" stopIfTrue="1" operator="greaterThan">
      <formula>0.01</formula>
    </cfRule>
  </conditionalFormatting>
  <conditionalFormatting sqref="N51">
    <cfRule type="cellIs" dxfId="1813" priority="695" stopIfTrue="1" operator="lessThan">
      <formula>-0.01</formula>
    </cfRule>
    <cfRule type="cellIs" dxfId="1812" priority="696" stopIfTrue="1" operator="greaterThan">
      <formula>0.01</formula>
    </cfRule>
  </conditionalFormatting>
  <conditionalFormatting sqref="N52">
    <cfRule type="cellIs" dxfId="1811" priority="693" stopIfTrue="1" operator="lessThan">
      <formula>-0.01</formula>
    </cfRule>
    <cfRule type="cellIs" dxfId="1810" priority="694" stopIfTrue="1" operator="greaterThan">
      <formula>0.01</formula>
    </cfRule>
  </conditionalFormatting>
  <conditionalFormatting sqref="N53:N54">
    <cfRule type="cellIs" dxfId="1809" priority="691" stopIfTrue="1" operator="lessThan">
      <formula>-0.01</formula>
    </cfRule>
    <cfRule type="cellIs" dxfId="1808" priority="692" stopIfTrue="1" operator="greaterThan">
      <formula>0.01</formula>
    </cfRule>
  </conditionalFormatting>
  <conditionalFormatting sqref="N55">
    <cfRule type="cellIs" dxfId="1807" priority="689" stopIfTrue="1" operator="lessThan">
      <formula>-0.01</formula>
    </cfRule>
    <cfRule type="cellIs" dxfId="1806" priority="690" stopIfTrue="1" operator="greaterThan">
      <formula>0.01</formula>
    </cfRule>
  </conditionalFormatting>
  <conditionalFormatting sqref="P51">
    <cfRule type="cellIs" dxfId="1805" priority="687" operator="greaterThan">
      <formula>0.03</formula>
    </cfRule>
    <cfRule type="cellIs" dxfId="1804" priority="688" stopIfTrue="1" operator="lessThan">
      <formula>-0.03</formula>
    </cfRule>
  </conditionalFormatting>
  <conditionalFormatting sqref="P55">
    <cfRule type="cellIs" dxfId="1803" priority="685" operator="lessThan">
      <formula>-0.03</formula>
    </cfRule>
    <cfRule type="cellIs" dxfId="1802" priority="686" stopIfTrue="1" operator="greaterThan">
      <formula>0.03</formula>
    </cfRule>
  </conditionalFormatting>
  <conditionalFormatting sqref="I60">
    <cfRule type="dataBar" priority="678">
      <dataBar>
        <cfvo type="min"/>
        <cfvo type="max"/>
        <color rgb="FF008AEF"/>
      </dataBar>
    </cfRule>
  </conditionalFormatting>
  <conditionalFormatting sqref="I61">
    <cfRule type="dataBar" priority="677">
      <dataBar>
        <cfvo type="min"/>
        <cfvo type="max"/>
        <color rgb="FF008AEF"/>
      </dataBar>
    </cfRule>
  </conditionalFormatting>
  <conditionalFormatting sqref="N68">
    <cfRule type="cellIs" dxfId="1801" priority="671" stopIfTrue="1" operator="lessThan">
      <formula>-0.01</formula>
    </cfRule>
    <cfRule type="cellIs" dxfId="1800" priority="672" stopIfTrue="1" operator="greaterThan">
      <formula>0.01</formula>
    </cfRule>
  </conditionalFormatting>
  <conditionalFormatting sqref="J40:J44">
    <cfRule type="cellIs" dxfId="1799" priority="569" operator="greaterThan">
      <formula>0.03</formula>
    </cfRule>
    <cfRule type="cellIs" dxfId="1798" priority="570" stopIfTrue="1" operator="lessThan">
      <formula>-0.03</formula>
    </cfRule>
  </conditionalFormatting>
  <conditionalFormatting sqref="N40">
    <cfRule type="cellIs" dxfId="1797" priority="567" stopIfTrue="1" operator="lessThan">
      <formula>-0.01</formula>
    </cfRule>
    <cfRule type="cellIs" dxfId="1796" priority="568" stopIfTrue="1" operator="greaterThan">
      <formula>0.01</formula>
    </cfRule>
  </conditionalFormatting>
  <conditionalFormatting sqref="N41">
    <cfRule type="cellIs" dxfId="1795" priority="565" stopIfTrue="1" operator="lessThan">
      <formula>-0.01</formula>
    </cfRule>
    <cfRule type="cellIs" dxfId="1794" priority="566" stopIfTrue="1" operator="greaterThan">
      <formula>0.01</formula>
    </cfRule>
  </conditionalFormatting>
  <conditionalFormatting sqref="N42:N43">
    <cfRule type="cellIs" dxfId="1793" priority="563" stopIfTrue="1" operator="lessThan">
      <formula>-0.01</formula>
    </cfRule>
    <cfRule type="cellIs" dxfId="1792" priority="564" stopIfTrue="1" operator="greaterThan">
      <formula>0.01</formula>
    </cfRule>
  </conditionalFormatting>
  <conditionalFormatting sqref="N44">
    <cfRule type="cellIs" dxfId="1791" priority="561" stopIfTrue="1" operator="lessThan">
      <formula>-0.01</formula>
    </cfRule>
    <cfRule type="cellIs" dxfId="1790" priority="562" stopIfTrue="1" operator="greaterThan">
      <formula>0.01</formula>
    </cfRule>
  </conditionalFormatting>
  <conditionalFormatting sqref="P40">
    <cfRule type="cellIs" dxfId="1789" priority="559" operator="greaterThan">
      <formula>0.03</formula>
    </cfRule>
    <cfRule type="cellIs" dxfId="1788" priority="560" stopIfTrue="1" operator="lessThan">
      <formula>-0.03</formula>
    </cfRule>
  </conditionalFormatting>
  <conditionalFormatting sqref="P44">
    <cfRule type="cellIs" dxfId="1787" priority="557" operator="lessThan">
      <formula>-0.03</formula>
    </cfRule>
    <cfRule type="cellIs" dxfId="1786" priority="558" stopIfTrue="1" operator="greaterThan">
      <formula>0.03</formula>
    </cfRule>
  </conditionalFormatting>
  <conditionalFormatting sqref="I34">
    <cfRule type="dataBar" priority="556">
      <dataBar>
        <cfvo type="min"/>
        <cfvo type="max"/>
        <color rgb="FF008AEF"/>
      </dataBar>
    </cfRule>
  </conditionalFormatting>
  <conditionalFormatting sqref="I29">
    <cfRule type="dataBar" priority="555">
      <dataBar>
        <cfvo type="min"/>
        <cfvo type="max"/>
        <color rgb="FF008AEF"/>
      </dataBar>
    </cfRule>
    <cfRule type="dataBar" priority="550">
      <dataBar>
        <cfvo type="min"/>
        <cfvo type="max"/>
        <color rgb="FF008AEF"/>
      </dataBar>
    </cfRule>
  </conditionalFormatting>
  <conditionalFormatting sqref="I30">
    <cfRule type="dataBar" priority="554">
      <dataBar>
        <cfvo type="min"/>
        <cfvo type="max"/>
        <color rgb="FF008AEF"/>
      </dataBar>
    </cfRule>
    <cfRule type="dataBar" priority="549">
      <dataBar>
        <cfvo type="min"/>
        <cfvo type="max"/>
        <color rgb="FF008AEF"/>
      </dataBar>
    </cfRule>
  </conditionalFormatting>
  <conditionalFormatting sqref="I31:I32">
    <cfRule type="dataBar" priority="553">
      <dataBar>
        <cfvo type="min"/>
        <cfvo type="max"/>
        <color rgb="FF008AEF"/>
      </dataBar>
    </cfRule>
  </conditionalFormatting>
  <conditionalFormatting sqref="I33">
    <cfRule type="dataBar" priority="552">
      <dataBar>
        <cfvo type="min"/>
        <cfvo type="max"/>
        <color rgb="FF008AEF"/>
      </dataBar>
    </cfRule>
  </conditionalFormatting>
  <conditionalFormatting sqref="I31:I33">
    <cfRule type="dataBar" priority="551">
      <dataBar>
        <cfvo type="min"/>
        <cfvo type="max"/>
        <color rgb="FF008AEF"/>
      </dataBar>
    </cfRule>
  </conditionalFormatting>
  <conditionalFormatting sqref="N34">
    <cfRule type="cellIs" dxfId="1785" priority="547" stopIfTrue="1" operator="lessThan">
      <formula>-0.01</formula>
    </cfRule>
    <cfRule type="cellIs" dxfId="1784" priority="548" stopIfTrue="1" operator="greaterThan">
      <formula>0.01</formula>
    </cfRule>
  </conditionalFormatting>
  <conditionalFormatting sqref="J29:J33">
    <cfRule type="cellIs" dxfId="1783" priority="545" operator="greaterThan">
      <formula>0.03</formula>
    </cfRule>
    <cfRule type="cellIs" dxfId="1782" priority="546" stopIfTrue="1" operator="lessThan">
      <formula>-0.03</formula>
    </cfRule>
  </conditionalFormatting>
  <conditionalFormatting sqref="N29">
    <cfRule type="cellIs" dxfId="1781" priority="543" stopIfTrue="1" operator="lessThan">
      <formula>-0.01</formula>
    </cfRule>
    <cfRule type="cellIs" dxfId="1780" priority="544" stopIfTrue="1" operator="greaterThan">
      <formula>0.01</formula>
    </cfRule>
  </conditionalFormatting>
  <conditionalFormatting sqref="N30">
    <cfRule type="cellIs" dxfId="1779" priority="541" stopIfTrue="1" operator="lessThan">
      <formula>-0.01</formula>
    </cfRule>
    <cfRule type="cellIs" dxfId="1778" priority="542" stopIfTrue="1" operator="greaterThan">
      <formula>0.01</formula>
    </cfRule>
  </conditionalFormatting>
  <conditionalFormatting sqref="N31:N32">
    <cfRule type="cellIs" dxfId="1777" priority="539" stopIfTrue="1" operator="lessThan">
      <formula>-0.01</formula>
    </cfRule>
    <cfRule type="cellIs" dxfId="1776" priority="540" stopIfTrue="1" operator="greaterThan">
      <formula>0.01</formula>
    </cfRule>
  </conditionalFormatting>
  <conditionalFormatting sqref="N33">
    <cfRule type="cellIs" dxfId="1775" priority="537" stopIfTrue="1" operator="lessThan">
      <formula>-0.01</formula>
    </cfRule>
    <cfRule type="cellIs" dxfId="1774" priority="538" stopIfTrue="1" operator="greaterThan">
      <formula>0.01</formula>
    </cfRule>
  </conditionalFormatting>
  <conditionalFormatting sqref="P29">
    <cfRule type="cellIs" dxfId="1773" priority="535" operator="greaterThan">
      <formula>0.03</formula>
    </cfRule>
    <cfRule type="cellIs" dxfId="1772" priority="536" stopIfTrue="1" operator="lessThan">
      <formula>-0.03</formula>
    </cfRule>
  </conditionalFormatting>
  <conditionalFormatting sqref="P33">
    <cfRule type="cellIs" dxfId="1771" priority="533" operator="lessThan">
      <formula>-0.03</formula>
    </cfRule>
    <cfRule type="cellIs" dxfId="1770" priority="534" stopIfTrue="1" operator="greaterThan">
      <formula>0.03</formula>
    </cfRule>
  </conditionalFormatting>
  <conditionalFormatting sqref="I23">
    <cfRule type="dataBar" priority="532">
      <dataBar>
        <cfvo type="min"/>
        <cfvo type="max"/>
        <color rgb="FF008AEF"/>
      </dataBar>
    </cfRule>
  </conditionalFormatting>
  <conditionalFormatting sqref="I18">
    <cfRule type="dataBar" priority="531">
      <dataBar>
        <cfvo type="min"/>
        <cfvo type="max"/>
        <color rgb="FF008AEF"/>
      </dataBar>
    </cfRule>
    <cfRule type="dataBar" priority="526">
      <dataBar>
        <cfvo type="min"/>
        <cfvo type="max"/>
        <color rgb="FF008AEF"/>
      </dataBar>
    </cfRule>
  </conditionalFormatting>
  <conditionalFormatting sqref="I19">
    <cfRule type="dataBar" priority="530">
      <dataBar>
        <cfvo type="min"/>
        <cfvo type="max"/>
        <color rgb="FF008AEF"/>
      </dataBar>
    </cfRule>
    <cfRule type="dataBar" priority="525">
      <dataBar>
        <cfvo type="min"/>
        <cfvo type="max"/>
        <color rgb="FF008AEF"/>
      </dataBar>
    </cfRule>
  </conditionalFormatting>
  <conditionalFormatting sqref="I20:I21">
    <cfRule type="dataBar" priority="529">
      <dataBar>
        <cfvo type="min"/>
        <cfvo type="max"/>
        <color rgb="FF008AEF"/>
      </dataBar>
    </cfRule>
  </conditionalFormatting>
  <conditionalFormatting sqref="I22">
    <cfRule type="dataBar" priority="528">
      <dataBar>
        <cfvo type="min"/>
        <cfvo type="max"/>
        <color rgb="FF008AEF"/>
      </dataBar>
    </cfRule>
  </conditionalFormatting>
  <conditionalFormatting sqref="I20:I22">
    <cfRule type="dataBar" priority="527">
      <dataBar>
        <cfvo type="min"/>
        <cfvo type="max"/>
        <color rgb="FF008AEF"/>
      </dataBar>
    </cfRule>
  </conditionalFormatting>
  <conditionalFormatting sqref="N23">
    <cfRule type="cellIs" dxfId="1769" priority="523" stopIfTrue="1" operator="lessThan">
      <formula>-0.01</formula>
    </cfRule>
    <cfRule type="cellIs" dxfId="1768" priority="524" stopIfTrue="1" operator="greaterThan">
      <formula>0.01</formula>
    </cfRule>
  </conditionalFormatting>
  <conditionalFormatting sqref="J18:J22">
    <cfRule type="cellIs" dxfId="1767" priority="521" operator="greaterThan">
      <formula>0.03</formula>
    </cfRule>
    <cfRule type="cellIs" dxfId="1766" priority="522" stopIfTrue="1" operator="lessThan">
      <formula>-0.03</formula>
    </cfRule>
  </conditionalFormatting>
  <conditionalFormatting sqref="N18">
    <cfRule type="cellIs" dxfId="1765" priority="519" stopIfTrue="1" operator="lessThan">
      <formula>-0.01</formula>
    </cfRule>
    <cfRule type="cellIs" dxfId="1764" priority="520" stopIfTrue="1" operator="greaterThan">
      <formula>0.01</formula>
    </cfRule>
  </conditionalFormatting>
  <conditionalFormatting sqref="N19">
    <cfRule type="cellIs" dxfId="1763" priority="517" stopIfTrue="1" operator="lessThan">
      <formula>-0.01</formula>
    </cfRule>
    <cfRule type="cellIs" dxfId="1762" priority="518" stopIfTrue="1" operator="greaterThan">
      <formula>0.01</formula>
    </cfRule>
  </conditionalFormatting>
  <conditionalFormatting sqref="N20:N21">
    <cfRule type="cellIs" dxfId="1761" priority="515" stopIfTrue="1" operator="lessThan">
      <formula>-0.01</formula>
    </cfRule>
    <cfRule type="cellIs" dxfId="1760" priority="516" stopIfTrue="1" operator="greaterThan">
      <formula>0.01</formula>
    </cfRule>
  </conditionalFormatting>
  <conditionalFormatting sqref="N22">
    <cfRule type="cellIs" dxfId="1759" priority="513" stopIfTrue="1" operator="lessThan">
      <formula>-0.01</formula>
    </cfRule>
    <cfRule type="cellIs" dxfId="1758" priority="514" stopIfTrue="1" operator="greaterThan">
      <formula>0.01</formula>
    </cfRule>
  </conditionalFormatting>
  <conditionalFormatting sqref="P18">
    <cfRule type="cellIs" dxfId="1757" priority="511" operator="greaterThan">
      <formula>0.03</formula>
    </cfRule>
    <cfRule type="cellIs" dxfId="1756" priority="512" stopIfTrue="1" operator="lessThan">
      <formula>-0.03</formula>
    </cfRule>
  </conditionalFormatting>
  <conditionalFormatting sqref="P22">
    <cfRule type="cellIs" dxfId="1755" priority="509" operator="lessThan">
      <formula>-0.03</formula>
    </cfRule>
    <cfRule type="cellIs" dxfId="1754" priority="510" stopIfTrue="1" operator="greaterThan">
      <formula>0.03</formula>
    </cfRule>
  </conditionalFormatting>
  <conditionalFormatting sqref="I67">
    <cfRule type="dataBar" priority="484">
      <dataBar>
        <cfvo type="min"/>
        <cfvo type="max"/>
        <color rgb="FF008AEF"/>
      </dataBar>
    </cfRule>
  </conditionalFormatting>
  <conditionalFormatting sqref="I62">
    <cfRule type="dataBar" priority="483">
      <dataBar>
        <cfvo type="min"/>
        <cfvo type="max"/>
        <color rgb="FF008AEF"/>
      </dataBar>
    </cfRule>
    <cfRule type="dataBar" priority="478">
      <dataBar>
        <cfvo type="min"/>
        <cfvo type="max"/>
        <color rgb="FF008AEF"/>
      </dataBar>
    </cfRule>
  </conditionalFormatting>
  <conditionalFormatting sqref="I63">
    <cfRule type="dataBar" priority="482">
      <dataBar>
        <cfvo type="min"/>
        <cfvo type="max"/>
        <color rgb="FF008AEF"/>
      </dataBar>
    </cfRule>
    <cfRule type="dataBar" priority="477">
      <dataBar>
        <cfvo type="min"/>
        <cfvo type="max"/>
        <color rgb="FF008AEF"/>
      </dataBar>
    </cfRule>
  </conditionalFormatting>
  <conditionalFormatting sqref="I64:I65">
    <cfRule type="dataBar" priority="481">
      <dataBar>
        <cfvo type="min"/>
        <cfvo type="max"/>
        <color rgb="FF008AEF"/>
      </dataBar>
    </cfRule>
  </conditionalFormatting>
  <conditionalFormatting sqref="I66">
    <cfRule type="dataBar" priority="480">
      <dataBar>
        <cfvo type="min"/>
        <cfvo type="max"/>
        <color rgb="FF008AEF"/>
      </dataBar>
    </cfRule>
  </conditionalFormatting>
  <conditionalFormatting sqref="I64:I66">
    <cfRule type="dataBar" priority="479">
      <dataBar>
        <cfvo type="min"/>
        <cfvo type="max"/>
        <color rgb="FF008AEF"/>
      </dataBar>
    </cfRule>
  </conditionalFormatting>
  <conditionalFormatting sqref="J62:J66">
    <cfRule type="cellIs" dxfId="1753" priority="475" operator="greaterThan">
      <formula>0.03</formula>
    </cfRule>
    <cfRule type="cellIs" dxfId="1752" priority="476" stopIfTrue="1" operator="lessThan">
      <formula>-0.03</formula>
    </cfRule>
  </conditionalFormatting>
  <conditionalFormatting sqref="N67">
    <cfRule type="cellIs" dxfId="1751" priority="473" stopIfTrue="1" operator="lessThan">
      <formula>-0.01</formula>
    </cfRule>
    <cfRule type="cellIs" dxfId="1750" priority="474" stopIfTrue="1" operator="greaterThan">
      <formula>0.01</formula>
    </cfRule>
  </conditionalFormatting>
  <conditionalFormatting sqref="N62">
    <cfRule type="cellIs" dxfId="1749" priority="471" stopIfTrue="1" operator="lessThan">
      <formula>-0.01</formula>
    </cfRule>
    <cfRule type="cellIs" dxfId="1748" priority="472" stopIfTrue="1" operator="greaterThan">
      <formula>0.01</formula>
    </cfRule>
  </conditionalFormatting>
  <conditionalFormatting sqref="N63">
    <cfRule type="cellIs" dxfId="1747" priority="469" stopIfTrue="1" operator="lessThan">
      <formula>-0.01</formula>
    </cfRule>
    <cfRule type="cellIs" dxfId="1746" priority="470" stopIfTrue="1" operator="greaterThan">
      <formula>0.01</formula>
    </cfRule>
  </conditionalFormatting>
  <conditionalFormatting sqref="N64:N65">
    <cfRule type="cellIs" dxfId="1745" priority="467" stopIfTrue="1" operator="lessThan">
      <formula>-0.01</formula>
    </cfRule>
    <cfRule type="cellIs" dxfId="1744" priority="468" stopIfTrue="1" operator="greaterThan">
      <formula>0.01</formula>
    </cfRule>
  </conditionalFormatting>
  <conditionalFormatting sqref="N66">
    <cfRule type="cellIs" dxfId="1743" priority="465" stopIfTrue="1" operator="lessThan">
      <formula>-0.01</formula>
    </cfRule>
    <cfRule type="cellIs" dxfId="1742" priority="466" stopIfTrue="1" operator="greaterThan">
      <formula>0.01</formula>
    </cfRule>
  </conditionalFormatting>
  <conditionalFormatting sqref="P62">
    <cfRule type="cellIs" dxfId="1741" priority="463" operator="greaterThan">
      <formula>0.03</formula>
    </cfRule>
    <cfRule type="cellIs" dxfId="1740" priority="464" stopIfTrue="1" operator="lessThan">
      <formula>-0.03</formula>
    </cfRule>
  </conditionalFormatting>
  <conditionalFormatting sqref="P66">
    <cfRule type="cellIs" dxfId="1739" priority="461" operator="lessThan">
      <formula>-0.03</formula>
    </cfRule>
    <cfRule type="cellIs" dxfId="1738" priority="462" stopIfTrue="1" operator="greaterThan">
      <formula>0.03</formula>
    </cfRule>
  </conditionalFormatting>
  <conditionalFormatting sqref="R67:T68">
    <cfRule type="dataBar" priority="1108">
      <dataBar>
        <cfvo type="min"/>
        <cfvo type="max"/>
        <color rgb="FF008AEF"/>
      </dataBar>
    </cfRule>
  </conditionalFormatting>
  <conditionalFormatting sqref="U67:U68">
    <cfRule type="dataBar" priority="1109">
      <dataBar>
        <cfvo type="min"/>
        <cfvo type="max"/>
        <color rgb="FF008AEF"/>
      </dataBar>
    </cfRule>
  </conditionalFormatting>
  <conditionalFormatting sqref="I68">
    <cfRule type="dataBar" priority="1112">
      <dataBar>
        <cfvo type="min"/>
        <cfvo type="max"/>
        <color rgb="FF008AEF"/>
      </dataBar>
    </cfRule>
  </conditionalFormatting>
  <conditionalFormatting sqref="Z78:Z79">
    <cfRule type="cellIs" dxfId="1737" priority="252" stopIfTrue="1" operator="lessThan">
      <formula>-0.01</formula>
    </cfRule>
    <cfRule type="cellIs" dxfId="1736" priority="253" stopIfTrue="1" operator="greaterThan">
      <formula>0.01</formula>
    </cfRule>
  </conditionalFormatting>
  <conditionalFormatting sqref="AB73">
    <cfRule type="cellIs" dxfId="1735" priority="249" operator="greaterThan">
      <formula>0.03</formula>
    </cfRule>
    <cfRule type="cellIs" dxfId="1734" priority="250" stopIfTrue="1" operator="lessThan">
      <formula>-0.03</formula>
    </cfRule>
  </conditionalFormatting>
  <conditionalFormatting sqref="AB77">
    <cfRule type="cellIs" dxfId="1733" priority="247" operator="lessThan">
      <formula>-0.03</formula>
    </cfRule>
    <cfRule type="cellIs" dxfId="1732" priority="248" stopIfTrue="1" operator="greaterThan">
      <formula>0.03</formula>
    </cfRule>
  </conditionalFormatting>
  <conditionalFormatting sqref="Z73">
    <cfRule type="cellIs" dxfId="1731" priority="245" stopIfTrue="1" operator="lessThan">
      <formula>-0.01</formula>
    </cfRule>
    <cfRule type="cellIs" dxfId="1730" priority="246" stopIfTrue="1" operator="greaterThan">
      <formula>0.01</formula>
    </cfRule>
  </conditionalFormatting>
  <conditionalFormatting sqref="Z74">
    <cfRule type="cellIs" dxfId="1729" priority="243" stopIfTrue="1" operator="lessThan">
      <formula>-0.01</formula>
    </cfRule>
    <cfRule type="cellIs" dxfId="1728" priority="244" stopIfTrue="1" operator="greaterThan">
      <formula>0.01</formula>
    </cfRule>
  </conditionalFormatting>
  <conditionalFormatting sqref="Z75:Z76">
    <cfRule type="cellIs" dxfId="1727" priority="241" stopIfTrue="1" operator="lessThan">
      <formula>-0.01</formula>
    </cfRule>
    <cfRule type="cellIs" dxfId="1726" priority="242" stopIfTrue="1" operator="greaterThan">
      <formula>0.01</formula>
    </cfRule>
  </conditionalFormatting>
  <conditionalFormatting sqref="Z77">
    <cfRule type="cellIs" dxfId="1725" priority="239" stopIfTrue="1" operator="lessThan">
      <formula>-0.01</formula>
    </cfRule>
    <cfRule type="cellIs" dxfId="1724" priority="240" stopIfTrue="1" operator="greaterThan">
      <formula>0.01</formula>
    </cfRule>
  </conditionalFormatting>
  <conditionalFormatting sqref="V73:V77">
    <cfRule type="cellIs" dxfId="1723" priority="237" operator="greaterThan">
      <formula>0.03</formula>
    </cfRule>
    <cfRule type="cellIs" dxfId="1722" priority="238" stopIfTrue="1" operator="lessThan">
      <formula>-0.03</formula>
    </cfRule>
  </conditionalFormatting>
  <conditionalFormatting sqref="R74:T74">
    <cfRule type="dataBar" priority="236">
      <dataBar>
        <cfvo type="min"/>
        <cfvo type="max"/>
        <color rgb="FF008AEF"/>
      </dataBar>
    </cfRule>
  </conditionalFormatting>
  <conditionalFormatting sqref="R75:T76">
    <cfRule type="dataBar" priority="235">
      <dataBar>
        <cfvo type="min"/>
        <cfvo type="max"/>
        <color rgb="FF008AEF"/>
      </dataBar>
    </cfRule>
  </conditionalFormatting>
  <conditionalFormatting sqref="R77:T77">
    <cfRule type="dataBar" priority="234">
      <dataBar>
        <cfvo type="min"/>
        <cfvo type="max"/>
        <color rgb="FF008AEF"/>
      </dataBar>
    </cfRule>
  </conditionalFormatting>
  <conditionalFormatting sqref="R73:U73 U74:U77">
    <cfRule type="dataBar" priority="251">
      <dataBar>
        <cfvo type="min"/>
        <cfvo type="max"/>
        <color rgb="FF008AEF"/>
      </dataBar>
    </cfRule>
  </conditionalFormatting>
  <conditionalFormatting sqref="I71">
    <cfRule type="dataBar" priority="233">
      <dataBar>
        <cfvo type="min"/>
        <cfvo type="max"/>
        <color rgb="FF008AEF"/>
      </dataBar>
    </cfRule>
  </conditionalFormatting>
  <conditionalFormatting sqref="I72">
    <cfRule type="dataBar" priority="232">
      <dataBar>
        <cfvo type="min"/>
        <cfvo type="max"/>
        <color rgb="FF008AEF"/>
      </dataBar>
    </cfRule>
  </conditionalFormatting>
  <conditionalFormatting sqref="N79">
    <cfRule type="cellIs" dxfId="1721" priority="230" stopIfTrue="1" operator="lessThan">
      <formula>-0.01</formula>
    </cfRule>
    <cfRule type="cellIs" dxfId="1720" priority="231" stopIfTrue="1" operator="greaterThan">
      <formula>0.01</formula>
    </cfRule>
  </conditionalFormatting>
  <conditionalFormatting sqref="I78">
    <cfRule type="dataBar" priority="229">
      <dataBar>
        <cfvo type="min"/>
        <cfvo type="max"/>
        <color rgb="FF008AEF"/>
      </dataBar>
    </cfRule>
  </conditionalFormatting>
  <conditionalFormatting sqref="I73">
    <cfRule type="dataBar" priority="228">
      <dataBar>
        <cfvo type="min"/>
        <cfvo type="max"/>
        <color rgb="FF008AEF"/>
      </dataBar>
    </cfRule>
    <cfRule type="dataBar" priority="223">
      <dataBar>
        <cfvo type="min"/>
        <cfvo type="max"/>
        <color rgb="FF008AEF"/>
      </dataBar>
    </cfRule>
  </conditionalFormatting>
  <conditionalFormatting sqref="I74">
    <cfRule type="dataBar" priority="227">
      <dataBar>
        <cfvo type="min"/>
        <cfvo type="max"/>
        <color rgb="FF008AEF"/>
      </dataBar>
    </cfRule>
    <cfRule type="dataBar" priority="222">
      <dataBar>
        <cfvo type="min"/>
        <cfvo type="max"/>
        <color rgb="FF008AEF"/>
      </dataBar>
    </cfRule>
  </conditionalFormatting>
  <conditionalFormatting sqref="I75:I76">
    <cfRule type="dataBar" priority="226">
      <dataBar>
        <cfvo type="min"/>
        <cfvo type="max"/>
        <color rgb="FF008AEF"/>
      </dataBar>
    </cfRule>
  </conditionalFormatting>
  <conditionalFormatting sqref="I77">
    <cfRule type="dataBar" priority="225">
      <dataBar>
        <cfvo type="min"/>
        <cfvo type="max"/>
        <color rgb="FF008AEF"/>
      </dataBar>
    </cfRule>
  </conditionalFormatting>
  <conditionalFormatting sqref="I75:I77">
    <cfRule type="dataBar" priority="224">
      <dataBar>
        <cfvo type="min"/>
        <cfvo type="max"/>
        <color rgb="FF008AEF"/>
      </dataBar>
    </cfRule>
  </conditionalFormatting>
  <conditionalFormatting sqref="J73:J77">
    <cfRule type="cellIs" dxfId="1719" priority="220" operator="greaterThan">
      <formula>0.03</formula>
    </cfRule>
    <cfRule type="cellIs" dxfId="1718" priority="221" stopIfTrue="1" operator="lessThan">
      <formula>-0.03</formula>
    </cfRule>
  </conditionalFormatting>
  <conditionalFormatting sqref="N78">
    <cfRule type="cellIs" dxfId="1717" priority="218" stopIfTrue="1" operator="lessThan">
      <formula>-0.01</formula>
    </cfRule>
    <cfRule type="cellIs" dxfId="1716" priority="219" stopIfTrue="1" operator="greaterThan">
      <formula>0.01</formula>
    </cfRule>
  </conditionalFormatting>
  <conditionalFormatting sqref="N73">
    <cfRule type="cellIs" dxfId="1715" priority="216" stopIfTrue="1" operator="lessThan">
      <formula>-0.01</formula>
    </cfRule>
    <cfRule type="cellIs" dxfId="1714" priority="217" stopIfTrue="1" operator="greaterThan">
      <formula>0.01</formula>
    </cfRule>
  </conditionalFormatting>
  <conditionalFormatting sqref="N74">
    <cfRule type="cellIs" dxfId="1713" priority="214" stopIfTrue="1" operator="lessThan">
      <formula>-0.01</formula>
    </cfRule>
    <cfRule type="cellIs" dxfId="1712" priority="215" stopIfTrue="1" operator="greaterThan">
      <formula>0.01</formula>
    </cfRule>
  </conditionalFormatting>
  <conditionalFormatting sqref="N75:N76">
    <cfRule type="cellIs" dxfId="1711" priority="212" stopIfTrue="1" operator="lessThan">
      <formula>-0.01</formula>
    </cfRule>
    <cfRule type="cellIs" dxfId="1710" priority="213" stopIfTrue="1" operator="greaterThan">
      <formula>0.01</formula>
    </cfRule>
  </conditionalFormatting>
  <conditionalFormatting sqref="N77">
    <cfRule type="cellIs" dxfId="1709" priority="210" stopIfTrue="1" operator="lessThan">
      <formula>-0.01</formula>
    </cfRule>
    <cfRule type="cellIs" dxfId="1708" priority="211" stopIfTrue="1" operator="greaterThan">
      <formula>0.01</formula>
    </cfRule>
  </conditionalFormatting>
  <conditionalFormatting sqref="P73">
    <cfRule type="cellIs" dxfId="1707" priority="208" operator="greaterThan">
      <formula>0.03</formula>
    </cfRule>
    <cfRule type="cellIs" dxfId="1706" priority="209" stopIfTrue="1" operator="lessThan">
      <formula>-0.03</formula>
    </cfRule>
  </conditionalFormatting>
  <conditionalFormatting sqref="P77">
    <cfRule type="cellIs" dxfId="1705" priority="206" operator="lessThan">
      <formula>-0.03</formula>
    </cfRule>
    <cfRule type="cellIs" dxfId="1704" priority="207" stopIfTrue="1" operator="greaterThan">
      <formula>0.03</formula>
    </cfRule>
  </conditionalFormatting>
  <conditionalFormatting sqref="R78:T79">
    <cfRule type="dataBar" priority="254">
      <dataBar>
        <cfvo type="min"/>
        <cfvo type="max"/>
        <color rgb="FF008AEF"/>
      </dataBar>
    </cfRule>
  </conditionalFormatting>
  <conditionalFormatting sqref="U78:U79">
    <cfRule type="dataBar" priority="255">
      <dataBar>
        <cfvo type="min"/>
        <cfvo type="max"/>
        <color rgb="FF008AEF"/>
      </dataBar>
    </cfRule>
  </conditionalFormatting>
  <conditionalFormatting sqref="I79">
    <cfRule type="dataBar" priority="256">
      <dataBar>
        <cfvo type="min"/>
        <cfvo type="max"/>
        <color rgb="FF008AEF"/>
      </dataBar>
    </cfRule>
  </conditionalFormatting>
  <conditionalFormatting sqref="Z89:Z90">
    <cfRule type="cellIs" dxfId="1703" priority="201" stopIfTrue="1" operator="lessThan">
      <formula>-0.01</formula>
    </cfRule>
    <cfRule type="cellIs" dxfId="1702" priority="202" stopIfTrue="1" operator="greaterThan">
      <formula>0.01</formula>
    </cfRule>
  </conditionalFormatting>
  <conditionalFormatting sqref="AB84">
    <cfRule type="cellIs" dxfId="1701" priority="198" operator="greaterThan">
      <formula>0.03</formula>
    </cfRule>
    <cfRule type="cellIs" dxfId="1700" priority="199" stopIfTrue="1" operator="lessThan">
      <formula>-0.03</formula>
    </cfRule>
  </conditionalFormatting>
  <conditionalFormatting sqref="AB88">
    <cfRule type="cellIs" dxfId="1699" priority="196" operator="lessThan">
      <formula>-0.03</formula>
    </cfRule>
    <cfRule type="cellIs" dxfId="1698" priority="197" stopIfTrue="1" operator="greaterThan">
      <formula>0.03</formula>
    </cfRule>
  </conditionalFormatting>
  <conditionalFormatting sqref="Z84">
    <cfRule type="cellIs" dxfId="1697" priority="194" stopIfTrue="1" operator="lessThan">
      <formula>-0.01</formula>
    </cfRule>
    <cfRule type="cellIs" dxfId="1696" priority="195" stopIfTrue="1" operator="greaterThan">
      <formula>0.01</formula>
    </cfRule>
  </conditionalFormatting>
  <conditionalFormatting sqref="Z85">
    <cfRule type="cellIs" dxfId="1695" priority="192" stopIfTrue="1" operator="lessThan">
      <formula>-0.01</formula>
    </cfRule>
    <cfRule type="cellIs" dxfId="1694" priority="193" stopIfTrue="1" operator="greaterThan">
      <formula>0.01</formula>
    </cfRule>
  </conditionalFormatting>
  <conditionalFormatting sqref="Z86:Z87">
    <cfRule type="cellIs" dxfId="1693" priority="190" stopIfTrue="1" operator="lessThan">
      <formula>-0.01</formula>
    </cfRule>
    <cfRule type="cellIs" dxfId="1692" priority="191" stopIfTrue="1" operator="greaterThan">
      <formula>0.01</formula>
    </cfRule>
  </conditionalFormatting>
  <conditionalFormatting sqref="Z88">
    <cfRule type="cellIs" dxfId="1691" priority="188" stopIfTrue="1" operator="lessThan">
      <formula>-0.01</formula>
    </cfRule>
    <cfRule type="cellIs" dxfId="1690" priority="189" stopIfTrue="1" operator="greaterThan">
      <formula>0.01</formula>
    </cfRule>
  </conditionalFormatting>
  <conditionalFormatting sqref="V84:V88">
    <cfRule type="cellIs" dxfId="1689" priority="186" operator="greaterThan">
      <formula>0.03</formula>
    </cfRule>
    <cfRule type="cellIs" dxfId="1688" priority="187" stopIfTrue="1" operator="lessThan">
      <formula>-0.03</formula>
    </cfRule>
  </conditionalFormatting>
  <conditionalFormatting sqref="R85:T85">
    <cfRule type="dataBar" priority="185">
      <dataBar>
        <cfvo type="min"/>
        <cfvo type="max"/>
        <color rgb="FF008AEF"/>
      </dataBar>
    </cfRule>
  </conditionalFormatting>
  <conditionalFormatting sqref="R86:T87">
    <cfRule type="dataBar" priority="184">
      <dataBar>
        <cfvo type="min"/>
        <cfvo type="max"/>
        <color rgb="FF008AEF"/>
      </dataBar>
    </cfRule>
  </conditionalFormatting>
  <conditionalFormatting sqref="R88:T88">
    <cfRule type="dataBar" priority="183">
      <dataBar>
        <cfvo type="min"/>
        <cfvo type="max"/>
        <color rgb="FF008AEF"/>
      </dataBar>
    </cfRule>
  </conditionalFormatting>
  <conditionalFormatting sqref="R84:U84 U85:U88">
    <cfRule type="dataBar" priority="200">
      <dataBar>
        <cfvo type="min"/>
        <cfvo type="max"/>
        <color rgb="FF008AEF"/>
      </dataBar>
    </cfRule>
  </conditionalFormatting>
  <conditionalFormatting sqref="I82">
    <cfRule type="dataBar" priority="182">
      <dataBar>
        <cfvo type="min"/>
        <cfvo type="max"/>
        <color rgb="FF008AEF"/>
      </dataBar>
    </cfRule>
  </conditionalFormatting>
  <conditionalFormatting sqref="I83">
    <cfRule type="dataBar" priority="181">
      <dataBar>
        <cfvo type="min"/>
        <cfvo type="max"/>
        <color rgb="FF008AEF"/>
      </dataBar>
    </cfRule>
  </conditionalFormatting>
  <conditionalFormatting sqref="N90">
    <cfRule type="cellIs" dxfId="1687" priority="179" stopIfTrue="1" operator="lessThan">
      <formula>-0.01</formula>
    </cfRule>
    <cfRule type="cellIs" dxfId="1686" priority="180" stopIfTrue="1" operator="greaterThan">
      <formula>0.01</formula>
    </cfRule>
  </conditionalFormatting>
  <conditionalFormatting sqref="I89">
    <cfRule type="dataBar" priority="178">
      <dataBar>
        <cfvo type="min"/>
        <cfvo type="max"/>
        <color rgb="FF008AEF"/>
      </dataBar>
    </cfRule>
  </conditionalFormatting>
  <conditionalFormatting sqref="I84">
    <cfRule type="dataBar" priority="177">
      <dataBar>
        <cfvo type="min"/>
        <cfvo type="max"/>
        <color rgb="FF008AEF"/>
      </dataBar>
    </cfRule>
    <cfRule type="dataBar" priority="172">
      <dataBar>
        <cfvo type="min"/>
        <cfvo type="max"/>
        <color rgb="FF008AEF"/>
      </dataBar>
    </cfRule>
  </conditionalFormatting>
  <conditionalFormatting sqref="I85">
    <cfRule type="dataBar" priority="176">
      <dataBar>
        <cfvo type="min"/>
        <cfvo type="max"/>
        <color rgb="FF008AEF"/>
      </dataBar>
    </cfRule>
    <cfRule type="dataBar" priority="171">
      <dataBar>
        <cfvo type="min"/>
        <cfvo type="max"/>
        <color rgb="FF008AEF"/>
      </dataBar>
    </cfRule>
  </conditionalFormatting>
  <conditionalFormatting sqref="I86:I87">
    <cfRule type="dataBar" priority="175">
      <dataBar>
        <cfvo type="min"/>
        <cfvo type="max"/>
        <color rgb="FF008AEF"/>
      </dataBar>
    </cfRule>
  </conditionalFormatting>
  <conditionalFormatting sqref="I88">
    <cfRule type="dataBar" priority="174">
      <dataBar>
        <cfvo type="min"/>
        <cfvo type="max"/>
        <color rgb="FF008AEF"/>
      </dataBar>
    </cfRule>
  </conditionalFormatting>
  <conditionalFormatting sqref="I86:I88">
    <cfRule type="dataBar" priority="173">
      <dataBar>
        <cfvo type="min"/>
        <cfvo type="max"/>
        <color rgb="FF008AEF"/>
      </dataBar>
    </cfRule>
  </conditionalFormatting>
  <conditionalFormatting sqref="J84:J88">
    <cfRule type="cellIs" dxfId="1685" priority="169" operator="greaterThan">
      <formula>0.03</formula>
    </cfRule>
    <cfRule type="cellIs" dxfId="1684" priority="170" stopIfTrue="1" operator="lessThan">
      <formula>-0.03</formula>
    </cfRule>
  </conditionalFormatting>
  <conditionalFormatting sqref="N89">
    <cfRule type="cellIs" dxfId="1683" priority="167" stopIfTrue="1" operator="lessThan">
      <formula>-0.01</formula>
    </cfRule>
    <cfRule type="cellIs" dxfId="1682" priority="168" stopIfTrue="1" operator="greaterThan">
      <formula>0.01</formula>
    </cfRule>
  </conditionalFormatting>
  <conditionalFormatting sqref="N84">
    <cfRule type="cellIs" dxfId="1681" priority="165" stopIfTrue="1" operator="lessThan">
      <formula>-0.01</formula>
    </cfRule>
    <cfRule type="cellIs" dxfId="1680" priority="166" stopIfTrue="1" operator="greaterThan">
      <formula>0.01</formula>
    </cfRule>
  </conditionalFormatting>
  <conditionalFormatting sqref="N85">
    <cfRule type="cellIs" dxfId="1679" priority="163" stopIfTrue="1" operator="lessThan">
      <formula>-0.01</formula>
    </cfRule>
    <cfRule type="cellIs" dxfId="1678" priority="164" stopIfTrue="1" operator="greaterThan">
      <formula>0.01</formula>
    </cfRule>
  </conditionalFormatting>
  <conditionalFormatting sqref="N86:N87">
    <cfRule type="cellIs" dxfId="1677" priority="161" stopIfTrue="1" operator="lessThan">
      <formula>-0.01</formula>
    </cfRule>
    <cfRule type="cellIs" dxfId="1676" priority="162" stopIfTrue="1" operator="greaterThan">
      <formula>0.01</formula>
    </cfRule>
  </conditionalFormatting>
  <conditionalFormatting sqref="N88">
    <cfRule type="cellIs" dxfId="1675" priority="159" stopIfTrue="1" operator="lessThan">
      <formula>-0.01</formula>
    </cfRule>
    <cfRule type="cellIs" dxfId="1674" priority="160" stopIfTrue="1" operator="greaterThan">
      <formula>0.01</formula>
    </cfRule>
  </conditionalFormatting>
  <conditionalFormatting sqref="P84">
    <cfRule type="cellIs" dxfId="1673" priority="157" operator="greaterThan">
      <formula>0.03</formula>
    </cfRule>
    <cfRule type="cellIs" dxfId="1672" priority="158" stopIfTrue="1" operator="lessThan">
      <formula>-0.03</formula>
    </cfRule>
  </conditionalFormatting>
  <conditionalFormatting sqref="P88">
    <cfRule type="cellIs" dxfId="1671" priority="155" operator="lessThan">
      <formula>-0.03</formula>
    </cfRule>
    <cfRule type="cellIs" dxfId="1670" priority="156" stopIfTrue="1" operator="greaterThan">
      <formula>0.03</formula>
    </cfRule>
  </conditionalFormatting>
  <conditionalFormatting sqref="R89:T90">
    <cfRule type="dataBar" priority="203">
      <dataBar>
        <cfvo type="min"/>
        <cfvo type="max"/>
        <color rgb="FF008AEF"/>
      </dataBar>
    </cfRule>
  </conditionalFormatting>
  <conditionalFormatting sqref="U89:U90">
    <cfRule type="dataBar" priority="204">
      <dataBar>
        <cfvo type="min"/>
        <cfvo type="max"/>
        <color rgb="FF008AEF"/>
      </dataBar>
    </cfRule>
  </conditionalFormatting>
  <conditionalFormatting sqref="I90">
    <cfRule type="dataBar" priority="205">
      <dataBar>
        <cfvo type="min"/>
        <cfvo type="max"/>
        <color rgb="FF008AEF"/>
      </dataBar>
    </cfRule>
  </conditionalFormatting>
  <conditionalFormatting sqref="Z100:Z101">
    <cfRule type="cellIs" dxfId="1669" priority="150" stopIfTrue="1" operator="lessThan">
      <formula>-0.01</formula>
    </cfRule>
    <cfRule type="cellIs" dxfId="1668" priority="151" stopIfTrue="1" operator="greaterThan">
      <formula>0.01</formula>
    </cfRule>
  </conditionalFormatting>
  <conditionalFormatting sqref="AB95">
    <cfRule type="cellIs" dxfId="1667" priority="147" operator="greaterThan">
      <formula>0.03</formula>
    </cfRule>
    <cfRule type="cellIs" dxfId="1666" priority="148" stopIfTrue="1" operator="lessThan">
      <formula>-0.03</formula>
    </cfRule>
  </conditionalFormatting>
  <conditionalFormatting sqref="AB99">
    <cfRule type="cellIs" dxfId="1665" priority="145" operator="lessThan">
      <formula>-0.03</formula>
    </cfRule>
    <cfRule type="cellIs" dxfId="1664" priority="146" stopIfTrue="1" operator="greaterThan">
      <formula>0.03</formula>
    </cfRule>
  </conditionalFormatting>
  <conditionalFormatting sqref="Z95">
    <cfRule type="cellIs" dxfId="1663" priority="143" stopIfTrue="1" operator="lessThan">
      <formula>-0.01</formula>
    </cfRule>
    <cfRule type="cellIs" dxfId="1662" priority="144" stopIfTrue="1" operator="greaterThan">
      <formula>0.01</formula>
    </cfRule>
  </conditionalFormatting>
  <conditionalFormatting sqref="Z96">
    <cfRule type="cellIs" dxfId="1661" priority="141" stopIfTrue="1" operator="lessThan">
      <formula>-0.01</formula>
    </cfRule>
    <cfRule type="cellIs" dxfId="1660" priority="142" stopIfTrue="1" operator="greaterThan">
      <formula>0.01</formula>
    </cfRule>
  </conditionalFormatting>
  <conditionalFormatting sqref="Z97:Z98">
    <cfRule type="cellIs" dxfId="1659" priority="139" stopIfTrue="1" operator="lessThan">
      <formula>-0.01</formula>
    </cfRule>
    <cfRule type="cellIs" dxfId="1658" priority="140" stopIfTrue="1" operator="greaterThan">
      <formula>0.01</formula>
    </cfRule>
  </conditionalFormatting>
  <conditionalFormatting sqref="Z99">
    <cfRule type="cellIs" dxfId="1657" priority="137" stopIfTrue="1" operator="lessThan">
      <formula>-0.01</formula>
    </cfRule>
    <cfRule type="cellIs" dxfId="1656" priority="138" stopIfTrue="1" operator="greaterThan">
      <formula>0.01</formula>
    </cfRule>
  </conditionalFormatting>
  <conditionalFormatting sqref="V95:V99">
    <cfRule type="cellIs" dxfId="1655" priority="135" operator="greaterThan">
      <formula>0.03</formula>
    </cfRule>
    <cfRule type="cellIs" dxfId="1654" priority="136" stopIfTrue="1" operator="lessThan">
      <formula>-0.03</formula>
    </cfRule>
  </conditionalFormatting>
  <conditionalFormatting sqref="R96:T96">
    <cfRule type="dataBar" priority="134">
      <dataBar>
        <cfvo type="min"/>
        <cfvo type="max"/>
        <color rgb="FF008AEF"/>
      </dataBar>
    </cfRule>
  </conditionalFormatting>
  <conditionalFormatting sqref="R97:T98">
    <cfRule type="dataBar" priority="133">
      <dataBar>
        <cfvo type="min"/>
        <cfvo type="max"/>
        <color rgb="FF008AEF"/>
      </dataBar>
    </cfRule>
  </conditionalFormatting>
  <conditionalFormatting sqref="R99:T99">
    <cfRule type="dataBar" priority="132">
      <dataBar>
        <cfvo type="min"/>
        <cfvo type="max"/>
        <color rgb="FF008AEF"/>
      </dataBar>
    </cfRule>
  </conditionalFormatting>
  <conditionalFormatting sqref="R95:U95 U96:U99">
    <cfRule type="dataBar" priority="149">
      <dataBar>
        <cfvo type="min"/>
        <cfvo type="max"/>
        <color rgb="FF008AEF"/>
      </dataBar>
    </cfRule>
  </conditionalFormatting>
  <conditionalFormatting sqref="I93">
    <cfRule type="dataBar" priority="131">
      <dataBar>
        <cfvo type="min"/>
        <cfvo type="max"/>
        <color rgb="FF008AEF"/>
      </dataBar>
    </cfRule>
  </conditionalFormatting>
  <conditionalFormatting sqref="I94">
    <cfRule type="dataBar" priority="130">
      <dataBar>
        <cfvo type="min"/>
        <cfvo type="max"/>
        <color rgb="FF008AEF"/>
      </dataBar>
    </cfRule>
  </conditionalFormatting>
  <conditionalFormatting sqref="N101">
    <cfRule type="cellIs" dxfId="1653" priority="128" stopIfTrue="1" operator="lessThan">
      <formula>-0.01</formula>
    </cfRule>
    <cfRule type="cellIs" dxfId="1652" priority="129" stopIfTrue="1" operator="greaterThan">
      <formula>0.01</formula>
    </cfRule>
  </conditionalFormatting>
  <conditionalFormatting sqref="I100">
    <cfRule type="dataBar" priority="127">
      <dataBar>
        <cfvo type="min"/>
        <cfvo type="max"/>
        <color rgb="FF008AEF"/>
      </dataBar>
    </cfRule>
  </conditionalFormatting>
  <conditionalFormatting sqref="I95">
    <cfRule type="dataBar" priority="126">
      <dataBar>
        <cfvo type="min"/>
        <cfvo type="max"/>
        <color rgb="FF008AEF"/>
      </dataBar>
    </cfRule>
    <cfRule type="dataBar" priority="121">
      <dataBar>
        <cfvo type="min"/>
        <cfvo type="max"/>
        <color rgb="FF008AEF"/>
      </dataBar>
    </cfRule>
  </conditionalFormatting>
  <conditionalFormatting sqref="I9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97:I98">
    <cfRule type="dataBar" priority="124">
      <dataBar>
        <cfvo type="min"/>
        <cfvo type="max"/>
        <color rgb="FF008AEF"/>
      </dataBar>
    </cfRule>
  </conditionalFormatting>
  <conditionalFormatting sqref="I99">
    <cfRule type="dataBar" priority="123">
      <dataBar>
        <cfvo type="min"/>
        <cfvo type="max"/>
        <color rgb="FF008AEF"/>
      </dataBar>
    </cfRule>
  </conditionalFormatting>
  <conditionalFormatting sqref="I97:I99">
    <cfRule type="dataBar" priority="122">
      <dataBar>
        <cfvo type="min"/>
        <cfvo type="max"/>
        <color rgb="FF008AEF"/>
      </dataBar>
    </cfRule>
  </conditionalFormatting>
  <conditionalFormatting sqref="J95:J99">
    <cfRule type="cellIs" dxfId="1651" priority="118" operator="greaterThan">
      <formula>0.03</formula>
    </cfRule>
    <cfRule type="cellIs" dxfId="1650" priority="119" stopIfTrue="1" operator="lessThan">
      <formula>-0.03</formula>
    </cfRule>
  </conditionalFormatting>
  <conditionalFormatting sqref="N100">
    <cfRule type="cellIs" dxfId="1649" priority="116" stopIfTrue="1" operator="lessThan">
      <formula>-0.01</formula>
    </cfRule>
    <cfRule type="cellIs" dxfId="1648" priority="117" stopIfTrue="1" operator="greaterThan">
      <formula>0.01</formula>
    </cfRule>
  </conditionalFormatting>
  <conditionalFormatting sqref="N95">
    <cfRule type="cellIs" dxfId="1647" priority="114" stopIfTrue="1" operator="lessThan">
      <formula>-0.01</formula>
    </cfRule>
    <cfRule type="cellIs" dxfId="1646" priority="115" stopIfTrue="1" operator="greaterThan">
      <formula>0.01</formula>
    </cfRule>
  </conditionalFormatting>
  <conditionalFormatting sqref="N96">
    <cfRule type="cellIs" dxfId="1645" priority="112" stopIfTrue="1" operator="lessThan">
      <formula>-0.01</formula>
    </cfRule>
    <cfRule type="cellIs" dxfId="1644" priority="113" stopIfTrue="1" operator="greaterThan">
      <formula>0.01</formula>
    </cfRule>
  </conditionalFormatting>
  <conditionalFormatting sqref="N97:N98">
    <cfRule type="cellIs" dxfId="1643" priority="110" stopIfTrue="1" operator="lessThan">
      <formula>-0.01</formula>
    </cfRule>
    <cfRule type="cellIs" dxfId="1642" priority="111" stopIfTrue="1" operator="greaterThan">
      <formula>0.01</formula>
    </cfRule>
  </conditionalFormatting>
  <conditionalFormatting sqref="N99">
    <cfRule type="cellIs" dxfId="1641" priority="108" stopIfTrue="1" operator="lessThan">
      <formula>-0.01</formula>
    </cfRule>
    <cfRule type="cellIs" dxfId="1640" priority="109" stopIfTrue="1" operator="greaterThan">
      <formula>0.01</formula>
    </cfRule>
  </conditionalFormatting>
  <conditionalFormatting sqref="P95">
    <cfRule type="cellIs" dxfId="1639" priority="106" operator="greaterThan">
      <formula>0.03</formula>
    </cfRule>
    <cfRule type="cellIs" dxfId="1638" priority="107" stopIfTrue="1" operator="lessThan">
      <formula>-0.03</formula>
    </cfRule>
  </conditionalFormatting>
  <conditionalFormatting sqref="P99">
    <cfRule type="cellIs" dxfId="1637" priority="104" operator="lessThan">
      <formula>-0.03</formula>
    </cfRule>
    <cfRule type="cellIs" dxfId="1636" priority="105" stopIfTrue="1" operator="greaterThan">
      <formula>0.03</formula>
    </cfRule>
  </conditionalFormatting>
  <conditionalFormatting sqref="R100:T101">
    <cfRule type="dataBar" priority="152">
      <dataBar>
        <cfvo type="min"/>
        <cfvo type="max"/>
        <color rgb="FF008AEF"/>
      </dataBar>
    </cfRule>
  </conditionalFormatting>
  <conditionalFormatting sqref="U100:U101">
    <cfRule type="dataBar" priority="153">
      <dataBar>
        <cfvo type="min"/>
        <cfvo type="max"/>
        <color rgb="FF008AEF"/>
      </dataBar>
    </cfRule>
  </conditionalFormatting>
  <conditionalFormatting sqref="I101">
    <cfRule type="dataBar" priority="154">
      <dataBar>
        <cfvo type="min"/>
        <cfvo type="max"/>
        <color rgb="FF008AEF"/>
      </dataBar>
    </cfRule>
  </conditionalFormatting>
  <conditionalFormatting sqref="Z111:Z112">
    <cfRule type="cellIs" dxfId="1635" priority="99" stopIfTrue="1" operator="lessThan">
      <formula>-0.01</formula>
    </cfRule>
    <cfRule type="cellIs" dxfId="1634" priority="100" stopIfTrue="1" operator="greaterThan">
      <formula>0.01</formula>
    </cfRule>
  </conditionalFormatting>
  <conditionalFormatting sqref="AB106">
    <cfRule type="cellIs" dxfId="1633" priority="96" operator="greaterThan">
      <formula>0.03</formula>
    </cfRule>
    <cfRule type="cellIs" dxfId="1632" priority="97" stopIfTrue="1" operator="lessThan">
      <formula>-0.03</formula>
    </cfRule>
  </conditionalFormatting>
  <conditionalFormatting sqref="AB110">
    <cfRule type="cellIs" dxfId="1631" priority="94" operator="lessThan">
      <formula>-0.03</formula>
    </cfRule>
    <cfRule type="cellIs" dxfId="1630" priority="95" stopIfTrue="1" operator="greaterThan">
      <formula>0.03</formula>
    </cfRule>
  </conditionalFormatting>
  <conditionalFormatting sqref="Z106">
    <cfRule type="cellIs" dxfId="1629" priority="92" stopIfTrue="1" operator="lessThan">
      <formula>-0.01</formula>
    </cfRule>
    <cfRule type="cellIs" dxfId="1628" priority="93" stopIfTrue="1" operator="greaterThan">
      <formula>0.01</formula>
    </cfRule>
  </conditionalFormatting>
  <conditionalFormatting sqref="Z107">
    <cfRule type="cellIs" dxfId="1627" priority="90" stopIfTrue="1" operator="lessThan">
      <formula>-0.01</formula>
    </cfRule>
    <cfRule type="cellIs" dxfId="1626" priority="91" stopIfTrue="1" operator="greaterThan">
      <formula>0.01</formula>
    </cfRule>
  </conditionalFormatting>
  <conditionalFormatting sqref="Z108:Z109">
    <cfRule type="cellIs" dxfId="1625" priority="88" stopIfTrue="1" operator="lessThan">
      <formula>-0.01</formula>
    </cfRule>
    <cfRule type="cellIs" dxfId="1624" priority="89" stopIfTrue="1" operator="greaterThan">
      <formula>0.01</formula>
    </cfRule>
  </conditionalFormatting>
  <conditionalFormatting sqref="Z110">
    <cfRule type="cellIs" dxfId="1623" priority="86" stopIfTrue="1" operator="lessThan">
      <formula>-0.01</formula>
    </cfRule>
    <cfRule type="cellIs" dxfId="1622" priority="87" stopIfTrue="1" operator="greaterThan">
      <formula>0.01</formula>
    </cfRule>
  </conditionalFormatting>
  <conditionalFormatting sqref="V106:V110">
    <cfRule type="cellIs" dxfId="1621" priority="84" operator="greaterThan">
      <formula>0.03</formula>
    </cfRule>
    <cfRule type="cellIs" dxfId="1620" priority="85" stopIfTrue="1" operator="lessThan">
      <formula>-0.03</formula>
    </cfRule>
  </conditionalFormatting>
  <conditionalFormatting sqref="R107:T107">
    <cfRule type="dataBar" priority="83">
      <dataBar>
        <cfvo type="min"/>
        <cfvo type="max"/>
        <color rgb="FF008AEF"/>
      </dataBar>
    </cfRule>
  </conditionalFormatting>
  <conditionalFormatting sqref="R108:T109">
    <cfRule type="dataBar" priority="82">
      <dataBar>
        <cfvo type="min"/>
        <cfvo type="max"/>
        <color rgb="FF008AEF"/>
      </dataBar>
    </cfRule>
  </conditionalFormatting>
  <conditionalFormatting sqref="R110:T110">
    <cfRule type="dataBar" priority="81">
      <dataBar>
        <cfvo type="min"/>
        <cfvo type="max"/>
        <color rgb="FF008AEF"/>
      </dataBar>
    </cfRule>
  </conditionalFormatting>
  <conditionalFormatting sqref="R106:U106 U107:U110">
    <cfRule type="dataBar" priority="98">
      <dataBar>
        <cfvo type="min"/>
        <cfvo type="max"/>
        <color rgb="FF008AEF"/>
      </dataBar>
    </cfRule>
  </conditionalFormatting>
  <conditionalFormatting sqref="I104">
    <cfRule type="dataBar" priority="80">
      <dataBar>
        <cfvo type="min"/>
        <cfvo type="max"/>
        <color rgb="FF008AEF"/>
      </dataBar>
    </cfRule>
  </conditionalFormatting>
  <conditionalFormatting sqref="I105">
    <cfRule type="dataBar" priority="79">
      <dataBar>
        <cfvo type="min"/>
        <cfvo type="max"/>
        <color rgb="FF008AEF"/>
      </dataBar>
    </cfRule>
  </conditionalFormatting>
  <conditionalFormatting sqref="N112">
    <cfRule type="cellIs" dxfId="1619" priority="77" stopIfTrue="1" operator="lessThan">
      <formula>-0.01</formula>
    </cfRule>
    <cfRule type="cellIs" dxfId="1618" priority="78" stopIfTrue="1" operator="greaterThan">
      <formula>0.01</formula>
    </cfRule>
  </conditionalFormatting>
  <conditionalFormatting sqref="I111">
    <cfRule type="dataBar" priority="76">
      <dataBar>
        <cfvo type="min"/>
        <cfvo type="max"/>
        <color rgb="FF008AEF"/>
      </dataBar>
    </cfRule>
  </conditionalFormatting>
  <conditionalFormatting sqref="I106">
    <cfRule type="dataBar" priority="75">
      <dataBar>
        <cfvo type="min"/>
        <cfvo type="max"/>
        <color rgb="FF008AEF"/>
      </dataBar>
    </cfRule>
    <cfRule type="dataBar" priority="70">
      <dataBar>
        <cfvo type="min"/>
        <cfvo type="max"/>
        <color rgb="FF008AEF"/>
      </dataBar>
    </cfRule>
  </conditionalFormatting>
  <conditionalFormatting sqref="I107">
    <cfRule type="dataBar" priority="74">
      <dataBar>
        <cfvo type="min"/>
        <cfvo type="max"/>
        <color rgb="FF008AEF"/>
      </dataBar>
    </cfRule>
    <cfRule type="dataBar" priority="69">
      <dataBar>
        <cfvo type="min"/>
        <cfvo type="max"/>
        <color rgb="FF008AEF"/>
      </dataBar>
    </cfRule>
  </conditionalFormatting>
  <conditionalFormatting sqref="I108:I109">
    <cfRule type="dataBar" priority="73">
      <dataBar>
        <cfvo type="min"/>
        <cfvo type="max"/>
        <color rgb="FF008AEF"/>
      </dataBar>
    </cfRule>
  </conditionalFormatting>
  <conditionalFormatting sqref="I110">
    <cfRule type="dataBar" priority="72">
      <dataBar>
        <cfvo type="min"/>
        <cfvo type="max"/>
        <color rgb="FF008AEF"/>
      </dataBar>
    </cfRule>
  </conditionalFormatting>
  <conditionalFormatting sqref="I108:I110">
    <cfRule type="dataBar" priority="71">
      <dataBar>
        <cfvo type="min"/>
        <cfvo type="max"/>
        <color rgb="FF008AEF"/>
      </dataBar>
    </cfRule>
  </conditionalFormatting>
  <conditionalFormatting sqref="J106:J110">
    <cfRule type="cellIs" dxfId="1617" priority="67" operator="greaterThan">
      <formula>0.03</formula>
    </cfRule>
    <cfRule type="cellIs" dxfId="1616" priority="68" stopIfTrue="1" operator="lessThan">
      <formula>-0.03</formula>
    </cfRule>
  </conditionalFormatting>
  <conditionalFormatting sqref="N111">
    <cfRule type="cellIs" dxfId="1615" priority="65" stopIfTrue="1" operator="lessThan">
      <formula>-0.01</formula>
    </cfRule>
    <cfRule type="cellIs" dxfId="1614" priority="66" stopIfTrue="1" operator="greaterThan">
      <formula>0.01</formula>
    </cfRule>
  </conditionalFormatting>
  <conditionalFormatting sqref="N106">
    <cfRule type="cellIs" dxfId="1613" priority="63" stopIfTrue="1" operator="lessThan">
      <formula>-0.01</formula>
    </cfRule>
    <cfRule type="cellIs" dxfId="1612" priority="64" stopIfTrue="1" operator="greaterThan">
      <formula>0.01</formula>
    </cfRule>
  </conditionalFormatting>
  <conditionalFormatting sqref="N107">
    <cfRule type="cellIs" dxfId="1611" priority="61" stopIfTrue="1" operator="lessThan">
      <formula>-0.01</formula>
    </cfRule>
    <cfRule type="cellIs" dxfId="1610" priority="62" stopIfTrue="1" operator="greaterThan">
      <formula>0.01</formula>
    </cfRule>
  </conditionalFormatting>
  <conditionalFormatting sqref="N108:N109">
    <cfRule type="cellIs" dxfId="1609" priority="59" stopIfTrue="1" operator="lessThan">
      <formula>-0.01</formula>
    </cfRule>
    <cfRule type="cellIs" dxfId="1608" priority="60" stopIfTrue="1" operator="greaterThan">
      <formula>0.01</formula>
    </cfRule>
  </conditionalFormatting>
  <conditionalFormatting sqref="N110">
    <cfRule type="cellIs" dxfId="1607" priority="57" stopIfTrue="1" operator="lessThan">
      <formula>-0.01</formula>
    </cfRule>
    <cfRule type="cellIs" dxfId="1606" priority="58" stopIfTrue="1" operator="greaterThan">
      <formula>0.01</formula>
    </cfRule>
  </conditionalFormatting>
  <conditionalFormatting sqref="P106">
    <cfRule type="cellIs" dxfId="1605" priority="55" operator="greaterThan">
      <formula>0.03</formula>
    </cfRule>
    <cfRule type="cellIs" dxfId="1604" priority="56" stopIfTrue="1" operator="lessThan">
      <formula>-0.03</formula>
    </cfRule>
  </conditionalFormatting>
  <conditionalFormatting sqref="P110">
    <cfRule type="cellIs" dxfId="1603" priority="53" operator="lessThan">
      <formula>-0.03</formula>
    </cfRule>
    <cfRule type="cellIs" dxfId="1602" priority="54" stopIfTrue="1" operator="greaterThan">
      <formula>0.03</formula>
    </cfRule>
  </conditionalFormatting>
  <conditionalFormatting sqref="R111:T112">
    <cfRule type="dataBar" priority="101">
      <dataBar>
        <cfvo type="min"/>
        <cfvo type="max"/>
        <color rgb="FF008AEF"/>
      </dataBar>
    </cfRule>
  </conditionalFormatting>
  <conditionalFormatting sqref="U111:U112">
    <cfRule type="dataBar" priority="102">
      <dataBar>
        <cfvo type="min"/>
        <cfvo type="max"/>
        <color rgb="FF008AEF"/>
      </dataBar>
    </cfRule>
  </conditionalFormatting>
  <conditionalFormatting sqref="I112">
    <cfRule type="dataBar" priority="103">
      <dataBar>
        <cfvo type="min"/>
        <cfvo type="max"/>
        <color rgb="FF008AEF"/>
      </dataBar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4">
    <cfRule type="cellIs" dxfId="1601" priority="49" stopIfTrue="1" operator="lessThan">
      <formula>-0.01</formula>
    </cfRule>
    <cfRule type="cellIs" dxfId="1600" priority="50" stopIfTrue="1" operator="greaterThan">
      <formula>0.01</formula>
    </cfRule>
  </conditionalFormatting>
  <conditionalFormatting sqref="I13:I14">
    <cfRule type="dataBar" priority="48">
      <dataBar>
        <cfvo type="min"/>
        <cfvo type="max"/>
        <color rgb="FF008AEF"/>
      </dataBar>
    </cfRule>
  </conditionalFormatting>
  <conditionalFormatting sqref="R12:T14">
    <cfRule type="dataBar" priority="47">
      <dataBar>
        <cfvo type="min"/>
        <cfvo type="max"/>
        <color rgb="FF008AEF"/>
      </dataBar>
    </cfRule>
  </conditionalFormatting>
  <conditionalFormatting sqref="U12:U14">
    <cfRule type="dataBar" priority="51">
      <dataBar>
        <cfvo type="min"/>
        <cfvo type="max"/>
        <color rgb="FF008AEF"/>
      </dataBar>
    </cfRule>
  </conditionalFormatting>
  <conditionalFormatting sqref="AB7">
    <cfRule type="cellIs" dxfId="1599" priority="44" operator="greaterThan">
      <formula>0.03</formula>
    </cfRule>
    <cfRule type="cellIs" dxfId="1598" priority="45" stopIfTrue="1" operator="lessThan">
      <formula>-0.03</formula>
    </cfRule>
  </conditionalFormatting>
  <conditionalFormatting sqref="AB11">
    <cfRule type="cellIs" dxfId="1597" priority="42" operator="lessThan">
      <formula>-0.03</formula>
    </cfRule>
    <cfRule type="cellIs" dxfId="1596" priority="43" stopIfTrue="1" operator="greaterThan">
      <formula>0.03</formula>
    </cfRule>
  </conditionalFormatting>
  <conditionalFormatting sqref="Z7">
    <cfRule type="cellIs" dxfId="1595" priority="40" stopIfTrue="1" operator="lessThan">
      <formula>-0.01</formula>
    </cfRule>
    <cfRule type="cellIs" dxfId="1594" priority="41" stopIfTrue="1" operator="greaterThan">
      <formula>0.01</formula>
    </cfRule>
  </conditionalFormatting>
  <conditionalFormatting sqref="Z8">
    <cfRule type="cellIs" dxfId="1593" priority="38" stopIfTrue="1" operator="lessThan">
      <formula>-0.01</formula>
    </cfRule>
    <cfRule type="cellIs" dxfId="1592" priority="39" stopIfTrue="1" operator="greaterThan">
      <formula>0.01</formula>
    </cfRule>
  </conditionalFormatting>
  <conditionalFormatting sqref="Z9:Z10">
    <cfRule type="cellIs" dxfId="1591" priority="36" stopIfTrue="1" operator="lessThan">
      <formula>-0.01</formula>
    </cfRule>
    <cfRule type="cellIs" dxfId="1590" priority="37" stopIfTrue="1" operator="greaterThan">
      <formula>0.01</formula>
    </cfRule>
  </conditionalFormatting>
  <conditionalFormatting sqref="Z11">
    <cfRule type="cellIs" dxfId="1589" priority="34" stopIfTrue="1" operator="lessThan">
      <formula>-0.01</formula>
    </cfRule>
    <cfRule type="cellIs" dxfId="1588" priority="35" stopIfTrue="1" operator="greaterThan">
      <formula>0.01</formula>
    </cfRule>
  </conditionalFormatting>
  <conditionalFormatting sqref="V7:V11">
    <cfRule type="cellIs" dxfId="1587" priority="32" operator="greaterThan">
      <formula>0.03</formula>
    </cfRule>
    <cfRule type="cellIs" dxfId="1586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:N14">
    <cfRule type="cellIs" dxfId="1585" priority="25" stopIfTrue="1" operator="lessThan">
      <formula>-0.01</formula>
    </cfRule>
    <cfRule type="cellIs" dxfId="1584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583" priority="15" stopIfTrue="1" operator="lessThan">
      <formula>-0.01</formula>
    </cfRule>
    <cfRule type="cellIs" dxfId="1582" priority="16" stopIfTrue="1" operator="greaterThan">
      <formula>0.01</formula>
    </cfRule>
  </conditionalFormatting>
  <conditionalFormatting sqref="J7:J11">
    <cfRule type="cellIs" dxfId="1581" priority="13" operator="greaterThan">
      <formula>0.03</formula>
    </cfRule>
    <cfRule type="cellIs" dxfId="1580" priority="14" stopIfTrue="1" operator="lessThan">
      <formula>-0.03</formula>
    </cfRule>
  </conditionalFormatting>
  <conditionalFormatting sqref="N7">
    <cfRule type="cellIs" dxfId="1579" priority="11" stopIfTrue="1" operator="lessThan">
      <formula>-0.01</formula>
    </cfRule>
    <cfRule type="cellIs" dxfId="1578" priority="12" stopIfTrue="1" operator="greaterThan">
      <formula>0.01</formula>
    </cfRule>
  </conditionalFormatting>
  <conditionalFormatting sqref="N8">
    <cfRule type="cellIs" dxfId="1577" priority="9" stopIfTrue="1" operator="lessThan">
      <formula>-0.01</formula>
    </cfRule>
    <cfRule type="cellIs" dxfId="1576" priority="10" stopIfTrue="1" operator="greaterThan">
      <formula>0.01</formula>
    </cfRule>
  </conditionalFormatting>
  <conditionalFormatting sqref="N9:N10">
    <cfRule type="cellIs" dxfId="1575" priority="7" stopIfTrue="1" operator="lessThan">
      <formula>-0.01</formula>
    </cfRule>
    <cfRule type="cellIs" dxfId="1574" priority="8" stopIfTrue="1" operator="greaterThan">
      <formula>0.01</formula>
    </cfRule>
  </conditionalFormatting>
  <conditionalFormatting sqref="N11">
    <cfRule type="cellIs" dxfId="1573" priority="5" stopIfTrue="1" operator="lessThan">
      <formula>-0.01</formula>
    </cfRule>
    <cfRule type="cellIs" dxfId="1572" priority="6" stopIfTrue="1" operator="greaterThan">
      <formula>0.01</formula>
    </cfRule>
  </conditionalFormatting>
  <conditionalFormatting sqref="P7">
    <cfRule type="cellIs" dxfId="1571" priority="3" operator="greaterThan">
      <formula>0.03</formula>
    </cfRule>
    <cfRule type="cellIs" dxfId="1570" priority="4" stopIfTrue="1" operator="lessThan">
      <formula>-0.03</formula>
    </cfRule>
  </conditionalFormatting>
  <conditionalFormatting sqref="P11">
    <cfRule type="cellIs" dxfId="1569" priority="1" operator="lessThan">
      <formula>-0.03</formula>
    </cfRule>
    <cfRule type="cellIs" dxfId="1568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/>
  <dimension ref="A1:AL221"/>
  <sheetViews>
    <sheetView zoomScale="85" zoomScaleNormal="85" workbookViewId="0">
      <selection activeCell="M21" sqref="M21"/>
    </sheetView>
  </sheetViews>
  <sheetFormatPr defaultColWidth="9" defaultRowHeight="15.6" x14ac:dyDescent="0.25"/>
  <cols>
    <col min="1" max="1" width="1.59765625" style="207" bestFit="1" customWidth="1"/>
    <col min="2" max="2" width="6.59765625" style="207" customWidth="1"/>
    <col min="3" max="3" width="9.3984375" style="207" customWidth="1"/>
    <col min="4" max="4" width="14.3984375" style="207" customWidth="1"/>
    <col min="5" max="5" width="4.59765625" style="207" customWidth="1"/>
    <col min="6" max="6" width="6.59765625" style="207" customWidth="1"/>
    <col min="7" max="7" width="9.3984375" style="207" customWidth="1"/>
    <col min="8" max="8" width="14.3984375" style="207" customWidth="1"/>
    <col min="9" max="9" width="4.59765625" style="207" customWidth="1"/>
    <col min="10" max="10" width="9.59765625" style="207" customWidth="1"/>
    <col min="11" max="11" width="4.59765625" style="207" customWidth="1"/>
    <col min="12" max="12" width="14.3984375" style="207" bestFit="1" customWidth="1"/>
    <col min="13" max="13" width="16.09765625" style="207" bestFit="1" customWidth="1"/>
    <col min="14" max="14" width="7.59765625" style="207" bestFit="1" customWidth="1"/>
    <col min="15" max="15" width="4.59765625" style="207" customWidth="1"/>
    <col min="16" max="16" width="9.59765625" style="207" bestFit="1" customWidth="1"/>
    <col min="17" max="17" width="4.59765625" style="207" customWidth="1"/>
    <col min="18" max="18" width="84.59765625" style="207" customWidth="1"/>
    <col min="19" max="19" width="6.5" style="207" bestFit="1" customWidth="1"/>
    <col min="20" max="20" width="9.59765625" style="207" bestFit="1" customWidth="1"/>
    <col min="21" max="21" width="1.59765625" style="207" bestFit="1" customWidth="1"/>
    <col min="22" max="22" width="7.59765625" style="207" bestFit="1" customWidth="1"/>
    <col min="23" max="23" width="1.59765625" style="207" bestFit="1" customWidth="1"/>
    <col min="24" max="24" width="14.3984375" style="207" bestFit="1" customWidth="1"/>
    <col min="25" max="25" width="16.09765625" style="207" bestFit="1" customWidth="1"/>
    <col min="26" max="26" width="5.09765625" style="207" bestFit="1" customWidth="1"/>
    <col min="27" max="27" width="1.59765625" style="207" bestFit="1" customWidth="1"/>
    <col min="28" max="28" width="8.09765625" style="208" bestFit="1" customWidth="1"/>
    <col min="29" max="29" width="9" style="207" customWidth="1"/>
    <col min="30" max="30" width="1.3984375" style="207" bestFit="1" customWidth="1"/>
    <col min="31" max="31" width="80.59765625" style="207" customWidth="1"/>
    <col min="32" max="32" width="1.3984375" style="207" bestFit="1" customWidth="1"/>
    <col min="33" max="38" width="9" style="207" customWidth="1"/>
  </cols>
  <sheetData>
    <row r="1" spans="1:32" x14ac:dyDescent="0.25">
      <c r="AD1" s="11"/>
      <c r="AF1" s="11"/>
    </row>
    <row r="2" spans="1:32" x14ac:dyDescent="0.25">
      <c r="B2" s="278" t="str">
        <f>'Summary (auto)'!C3</f>
        <v>12bit-quantize-raht-15-bit</v>
      </c>
      <c r="C2" s="274"/>
      <c r="D2" s="274"/>
      <c r="E2" s="198"/>
      <c r="F2" s="278" t="str">
        <f>'Summary (auto)'!C4</f>
        <v>10bit-quantize-raht-15-bit</v>
      </c>
      <c r="G2" s="274"/>
      <c r="H2" s="274"/>
      <c r="I2" s="208"/>
      <c r="J2" s="209" t="s">
        <v>19</v>
      </c>
      <c r="K2" s="208"/>
      <c r="L2" s="277" t="s">
        <v>20</v>
      </c>
      <c r="M2" s="274"/>
      <c r="N2" s="274"/>
      <c r="O2" s="208"/>
      <c r="P2" s="209" t="s">
        <v>21</v>
      </c>
      <c r="U2" s="209"/>
      <c r="V2" s="209"/>
    </row>
    <row r="3" spans="1:32" ht="16.5" customHeight="1" thickBot="1" x14ac:dyDescent="0.3">
      <c r="A3" s="173"/>
      <c r="B3" s="198"/>
      <c r="C3" s="198"/>
      <c r="D3" s="198"/>
      <c r="E3" s="198"/>
      <c r="F3" s="198"/>
      <c r="G3" s="198"/>
      <c r="H3" s="198"/>
      <c r="I3" s="208"/>
      <c r="J3" s="208"/>
      <c r="K3" s="174"/>
      <c r="L3" s="85" t="s">
        <v>36</v>
      </c>
      <c r="M3" s="85" t="s">
        <v>37</v>
      </c>
      <c r="N3" s="208"/>
      <c r="O3" s="174"/>
      <c r="P3" s="208"/>
      <c r="U3" s="173"/>
      <c r="W3" s="173"/>
    </row>
    <row r="4" spans="1:32" x14ac:dyDescent="0.25">
      <c r="B4" s="279" t="s">
        <v>8</v>
      </c>
      <c r="C4" s="280"/>
      <c r="D4" s="281"/>
      <c r="E4" s="3"/>
      <c r="F4" s="279" t="str">
        <f>B4</f>
        <v>fruit</v>
      </c>
      <c r="G4" s="280"/>
      <c r="H4" s="281"/>
      <c r="I4" s="3"/>
      <c r="J4" s="210"/>
      <c r="L4" s="282" t="str">
        <f>F4</f>
        <v>fruit</v>
      </c>
      <c r="M4" s="280"/>
      <c r="N4" s="281"/>
      <c r="O4" s="178"/>
      <c r="P4" s="210"/>
      <c r="Q4" s="178"/>
      <c r="R4" s="178"/>
      <c r="S4" s="178"/>
      <c r="T4" s="178"/>
      <c r="U4" s="208"/>
      <c r="V4" s="208"/>
      <c r="X4" s="283"/>
      <c r="Y4" s="274"/>
      <c r="Z4" s="274"/>
    </row>
    <row r="5" spans="1:32" x14ac:dyDescent="0.25">
      <c r="B5" s="276" t="s">
        <v>24</v>
      </c>
      <c r="C5" s="274"/>
      <c r="D5" s="69" t="s">
        <v>25</v>
      </c>
      <c r="E5" s="222"/>
      <c r="F5" s="276" t="s">
        <v>24</v>
      </c>
      <c r="G5" s="274"/>
      <c r="H5" s="69" t="s">
        <v>25</v>
      </c>
      <c r="I5" s="10"/>
      <c r="J5" s="211" t="s">
        <v>26</v>
      </c>
      <c r="L5" s="273" t="s">
        <v>38</v>
      </c>
      <c r="M5" s="274"/>
      <c r="N5" s="275"/>
      <c r="O5" s="67"/>
      <c r="P5" s="4"/>
      <c r="Q5" s="67"/>
      <c r="R5" s="277"/>
      <c r="S5" s="274"/>
      <c r="T5" s="274"/>
      <c r="U5" s="209"/>
      <c r="V5" s="209"/>
      <c r="X5" s="277"/>
      <c r="Y5" s="274"/>
      <c r="Z5" s="274"/>
    </row>
    <row r="6" spans="1:32" x14ac:dyDescent="0.25">
      <c r="B6" s="175" t="s">
        <v>0</v>
      </c>
      <c r="C6" s="99" t="s">
        <v>28</v>
      </c>
      <c r="D6" s="68" t="s">
        <v>29</v>
      </c>
      <c r="E6" s="222"/>
      <c r="F6" s="175" t="s">
        <v>0</v>
      </c>
      <c r="G6" s="99" t="s">
        <v>28</v>
      </c>
      <c r="H6" s="68" t="s">
        <v>29</v>
      </c>
      <c r="I6" s="10"/>
      <c r="J6" s="73"/>
      <c r="L6" s="176" t="str">
        <f>CONCATENATE(B$2," ",L4)</f>
        <v>12bit-quantize-raht-15-bit fruit</v>
      </c>
      <c r="M6" s="194" t="str">
        <f>CONCATENATE(F$2," ",L4)</f>
        <v>10bit-quantize-raht-15-bit fruit</v>
      </c>
      <c r="N6" s="177" t="s">
        <v>30</v>
      </c>
      <c r="O6" s="3"/>
      <c r="P6" s="4" t="s">
        <v>21</v>
      </c>
      <c r="Q6" s="3"/>
      <c r="R6" s="3"/>
      <c r="S6" s="3"/>
      <c r="T6" s="3"/>
      <c r="U6" s="3"/>
      <c r="V6" s="3"/>
      <c r="X6" s="178"/>
      <c r="Y6" s="178"/>
      <c r="Z6" s="178"/>
    </row>
    <row r="7" spans="1:32" x14ac:dyDescent="0.25">
      <c r="B7" s="92" t="str">
        <f>B4</f>
        <v>fruit</v>
      </c>
      <c r="C7" s="99" t="s">
        <v>31</v>
      </c>
      <c r="D7" s="223">
        <f ca="1">0.001*INDIRECT($B7&amp;"!E5")</f>
        <v>3.8055839999999996</v>
      </c>
      <c r="E7" s="222"/>
      <c r="F7" s="92" t="str">
        <f>F4</f>
        <v>fruit</v>
      </c>
      <c r="G7" s="99" t="s">
        <v>31</v>
      </c>
      <c r="H7" s="223">
        <f ca="1">0.001*INDIRECT($B7&amp;"!W5")</f>
        <v>2.4114800000000001</v>
      </c>
      <c r="I7" s="10"/>
      <c r="J7" s="224">
        <f ca="1">H7/D7-1</f>
        <v>-0.36633115968534646</v>
      </c>
      <c r="L7" s="74">
        <f ca="1">INDIRECT($B7&amp;"!"&amp;L$3&amp;"5")</f>
        <v>47.254513624999994</v>
      </c>
      <c r="M7" s="75">
        <f ca="1">INDIRECT($B7&amp;"!"&amp;M$3&amp;"5")</f>
        <v>37.8370435</v>
      </c>
      <c r="N7" s="76">
        <f ca="1">M7-L7</f>
        <v>-9.4174701249999941</v>
      </c>
      <c r="O7" s="222"/>
      <c r="P7" s="224">
        <f ca="1">bdrate(D7:D10,L7:L10,H7:H10,M7:M10)</f>
        <v>-0.12717179166561621</v>
      </c>
      <c r="Q7" s="222"/>
      <c r="R7" s="10"/>
      <c r="S7" s="10"/>
      <c r="T7" s="10"/>
      <c r="U7" s="10"/>
      <c r="V7" s="225"/>
      <c r="X7" s="7"/>
      <c r="Y7" s="7"/>
      <c r="Z7" s="64"/>
      <c r="AB7" s="226"/>
    </row>
    <row r="8" spans="1:32" x14ac:dyDescent="0.25">
      <c r="B8" s="92" t="str">
        <f>B7</f>
        <v>fruit</v>
      </c>
      <c r="C8" s="99" t="s">
        <v>32</v>
      </c>
      <c r="D8" s="223">
        <f ca="1">0.001*INDIRECT($B8&amp;"!E6")</f>
        <v>4.8162959999999995</v>
      </c>
      <c r="E8" s="222"/>
      <c r="F8" s="92" t="str">
        <f>F7</f>
        <v>fruit</v>
      </c>
      <c r="G8" s="99" t="s">
        <v>32</v>
      </c>
      <c r="H8" s="223">
        <f ca="1">0.001*INDIRECT($B8&amp;"!W6")</f>
        <v>3.3278240000000001</v>
      </c>
      <c r="I8" s="10"/>
      <c r="J8" s="224">
        <f ca="1">H8/D8-1</f>
        <v>-0.30904911159945314</v>
      </c>
      <c r="L8" s="74">
        <f ca="1">INDIRECT($B8&amp;"!"&amp;L$3&amp;"6")</f>
        <v>50.435263208333339</v>
      </c>
      <c r="M8" s="75">
        <f ca="1">INDIRECT($B8&amp;"!"&amp;M$3&amp;"6")</f>
        <v>46.41599025</v>
      </c>
      <c r="N8" s="76">
        <f ca="1">M8-L8</f>
        <v>-4.0192729583333389</v>
      </c>
      <c r="O8" s="222"/>
      <c r="P8" s="4"/>
      <c r="Q8" s="222"/>
      <c r="R8" s="10"/>
      <c r="S8" s="10"/>
      <c r="T8" s="10"/>
      <c r="U8" s="10"/>
      <c r="V8" s="225"/>
      <c r="X8" s="7"/>
      <c r="Y8" s="7"/>
      <c r="Z8" s="64"/>
    </row>
    <row r="9" spans="1:32" x14ac:dyDescent="0.25">
      <c r="B9" s="92" t="str">
        <f>B8</f>
        <v>fruit</v>
      </c>
      <c r="C9" s="99" t="s">
        <v>33</v>
      </c>
      <c r="D9" s="223">
        <f ca="1">0.001*INDIRECT($B9&amp;"!E7")</f>
        <v>6.1718480000000007</v>
      </c>
      <c r="E9" s="222"/>
      <c r="F9" s="92" t="str">
        <f>F8</f>
        <v>fruit</v>
      </c>
      <c r="G9" s="99" t="s">
        <v>33</v>
      </c>
      <c r="H9" s="223">
        <f ca="1">0.001*INDIRECT($B9&amp;"!W7")</f>
        <v>4.2834319999999995</v>
      </c>
      <c r="I9" s="10"/>
      <c r="J9" s="224">
        <f ca="1">H9/D9-1</f>
        <v>-0.30597253853302953</v>
      </c>
      <c r="L9" s="74">
        <f ca="1">INDIRECT($B9&amp;"!"&amp;L$3&amp;"7")</f>
        <v>51.732762416666652</v>
      </c>
      <c r="M9" s="75">
        <f ca="1">INDIRECT($B9&amp;"!"&amp;M$3&amp;"7")</f>
        <v>50.716364208333339</v>
      </c>
      <c r="N9" s="76">
        <f ca="1">M9-L9</f>
        <v>-1.0163982083333138</v>
      </c>
      <c r="O9" s="222"/>
      <c r="P9" s="4" t="s">
        <v>34</v>
      </c>
      <c r="Q9" s="222"/>
      <c r="R9" s="10"/>
      <c r="S9" s="10"/>
      <c r="T9" s="10"/>
      <c r="U9" s="10"/>
      <c r="V9" s="225"/>
      <c r="X9" s="7"/>
      <c r="Y9" s="7"/>
      <c r="Z9" s="64"/>
    </row>
    <row r="10" spans="1:32" x14ac:dyDescent="0.25">
      <c r="B10" s="92" t="str">
        <f>B9</f>
        <v>fruit</v>
      </c>
      <c r="C10" s="99" t="s">
        <v>35</v>
      </c>
      <c r="D10" s="223">
        <f ca="1">0.001*INDIRECT($B10&amp;"!E8")</f>
        <v>8.6232160000000011</v>
      </c>
      <c r="E10" s="222"/>
      <c r="F10" s="92" t="str">
        <f>F9</f>
        <v>fruit</v>
      </c>
      <c r="G10" s="99" t="s">
        <v>35</v>
      </c>
      <c r="H10" s="223">
        <f ca="1">0.001*INDIRECT($B10&amp;"!W8")</f>
        <v>5.3733279999999999</v>
      </c>
      <c r="I10" s="10"/>
      <c r="J10" s="224">
        <f ca="1">H10/D10-1</f>
        <v>-0.37687656206222842</v>
      </c>
      <c r="L10" s="74">
        <f ca="1">INDIRECT($B10&amp;"!"&amp;L$3&amp;"8")</f>
        <v>53.154724874999999</v>
      </c>
      <c r="M10" s="75">
        <f ca="1">INDIRECT($B10&amp;"!"&amp;M$3&amp;"8")</f>
        <v>52.268099291666658</v>
      </c>
      <c r="N10" s="76">
        <f ca="1">M10-L10</f>
        <v>-0.88662558333334118</v>
      </c>
      <c r="O10" s="222"/>
      <c r="P10" s="227">
        <f ca="1">bdrate(L7:L10,D7:D10,M7:M10,H7:H10)</f>
        <v>3.0224387821768062E-2</v>
      </c>
      <c r="Q10" s="222"/>
      <c r="R10" s="10"/>
      <c r="S10" s="10"/>
      <c r="T10" s="10"/>
      <c r="U10" s="10"/>
      <c r="V10" s="225"/>
      <c r="X10" s="7"/>
      <c r="Y10" s="7"/>
      <c r="Z10" s="64"/>
    </row>
    <row r="11" spans="1:32" ht="16.5" customHeight="1" thickBot="1" x14ac:dyDescent="0.3">
      <c r="B11" s="70"/>
      <c r="C11" s="100"/>
      <c r="D11" s="228"/>
      <c r="E11" s="222"/>
      <c r="F11" s="70"/>
      <c r="G11" s="100"/>
      <c r="H11" s="223"/>
      <c r="I11" s="10"/>
      <c r="J11" s="224"/>
      <c r="L11" s="74"/>
      <c r="M11" s="75"/>
      <c r="N11" s="77"/>
      <c r="O11" s="222"/>
      <c r="P11" s="229"/>
      <c r="Q11" s="222"/>
      <c r="R11" s="10"/>
      <c r="S11" s="10"/>
      <c r="T11" s="10"/>
      <c r="U11" s="10"/>
      <c r="V11" s="225"/>
      <c r="X11" s="7"/>
      <c r="Y11" s="7"/>
      <c r="Z11" s="64"/>
      <c r="AB11" s="226"/>
    </row>
    <row r="12" spans="1:32" ht="16.5" customHeight="1" x14ac:dyDescent="0.25">
      <c r="B12" s="71"/>
      <c r="C12" s="89"/>
      <c r="D12" s="230"/>
      <c r="F12" s="71"/>
      <c r="G12" s="89"/>
      <c r="H12" s="230"/>
      <c r="J12" s="78">
        <f ca="1">MIN(D7:D11,H7:H11)</f>
        <v>2.4114800000000001</v>
      </c>
      <c r="L12" s="79"/>
      <c r="M12" s="80"/>
      <c r="N12" s="81"/>
      <c r="O12" s="222"/>
      <c r="P12" s="210"/>
      <c r="Q12" s="222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28"/>
      <c r="E13" s="222"/>
      <c r="F13" s="70"/>
      <c r="G13" s="72"/>
      <c r="H13" s="228"/>
      <c r="I13" s="10"/>
      <c r="J13" s="82">
        <f ca="1">MAX(D7:D11,H7:H11)</f>
        <v>8.6232160000000011</v>
      </c>
      <c r="L13" s="83">
        <f>L12</f>
        <v>0</v>
      </c>
      <c r="M13" s="84">
        <f>M12</f>
        <v>0</v>
      </c>
      <c r="N13" s="77"/>
      <c r="O13" s="222"/>
      <c r="P13" s="6"/>
      <c r="Q13" s="222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79" t="s">
        <v>9</v>
      </c>
      <c r="C15" s="280"/>
      <c r="D15" s="281"/>
      <c r="E15" s="3"/>
      <c r="F15" s="279" t="str">
        <f>B15</f>
        <v>breakfast</v>
      </c>
      <c r="G15" s="280"/>
      <c r="H15" s="281"/>
      <c r="I15" s="3"/>
      <c r="J15" s="210"/>
      <c r="L15" s="282" t="str">
        <f>F15</f>
        <v>breakfast</v>
      </c>
      <c r="M15" s="280"/>
      <c r="N15" s="281"/>
      <c r="O15" s="178"/>
      <c r="P15" s="210"/>
      <c r="Q15" s="178"/>
      <c r="R15" s="178"/>
      <c r="S15" s="178"/>
      <c r="T15" s="178"/>
      <c r="U15" s="208"/>
      <c r="V15" s="208"/>
      <c r="X15" s="283"/>
      <c r="Y15" s="274"/>
      <c r="Z15" s="274"/>
    </row>
    <row r="16" spans="1:32" x14ac:dyDescent="0.25">
      <c r="B16" s="276" t="s">
        <v>24</v>
      </c>
      <c r="C16" s="274"/>
      <c r="D16" s="69" t="s">
        <v>25</v>
      </c>
      <c r="E16" s="222"/>
      <c r="F16" s="276" t="s">
        <v>24</v>
      </c>
      <c r="G16" s="274"/>
      <c r="H16" s="69" t="s">
        <v>25</v>
      </c>
      <c r="I16" s="10"/>
      <c r="J16" s="211" t="s">
        <v>26</v>
      </c>
      <c r="L16" s="273" t="s">
        <v>38</v>
      </c>
      <c r="M16" s="274"/>
      <c r="N16" s="275"/>
      <c r="O16" s="67"/>
      <c r="P16" s="4"/>
      <c r="Q16" s="67"/>
      <c r="R16" s="277"/>
      <c r="S16" s="274"/>
      <c r="T16" s="274"/>
      <c r="U16" s="209"/>
      <c r="V16" s="209"/>
      <c r="X16" s="277"/>
      <c r="Y16" s="274"/>
      <c r="Z16" s="274"/>
    </row>
    <row r="17" spans="2:28" x14ac:dyDescent="0.25">
      <c r="B17" s="175" t="s">
        <v>0</v>
      </c>
      <c r="C17" s="99" t="s">
        <v>28</v>
      </c>
      <c r="D17" s="68" t="s">
        <v>29</v>
      </c>
      <c r="E17" s="222"/>
      <c r="F17" s="175" t="s">
        <v>0</v>
      </c>
      <c r="G17" s="99" t="s">
        <v>28</v>
      </c>
      <c r="H17" s="68" t="s">
        <v>29</v>
      </c>
      <c r="I17" s="10"/>
      <c r="J17" s="73"/>
      <c r="L17" s="176" t="str">
        <f>CONCATENATE(B$2," ",L15)</f>
        <v>12bit-quantize-raht-15-bit breakfast</v>
      </c>
      <c r="M17" s="194" t="str">
        <f>CONCATENATE(F$2," ",L15)</f>
        <v>10bit-quantize-raht-15-bit breakfast</v>
      </c>
      <c r="N17" s="177" t="s">
        <v>30</v>
      </c>
      <c r="O17" s="3"/>
      <c r="P17" s="4" t="s">
        <v>21</v>
      </c>
      <c r="Q17" s="3"/>
      <c r="R17" s="3"/>
      <c r="S17" s="3"/>
      <c r="T17" s="3"/>
      <c r="U17" s="3"/>
      <c r="V17" s="3"/>
      <c r="X17" s="178"/>
      <c r="Y17" s="178"/>
      <c r="Z17" s="178"/>
    </row>
    <row r="18" spans="2:28" x14ac:dyDescent="0.25">
      <c r="B18" s="92" t="str">
        <f>B15</f>
        <v>breakfast</v>
      </c>
      <c r="C18" s="99" t="s">
        <v>31</v>
      </c>
      <c r="D18" s="223">
        <f ca="1">0.001*INDIRECT($B18&amp;"!E5")</f>
        <v>29.751368000000003</v>
      </c>
      <c r="E18" s="222"/>
      <c r="F18" s="92" t="str">
        <f>F15</f>
        <v>breakfast</v>
      </c>
      <c r="G18" s="99" t="s">
        <v>31</v>
      </c>
      <c r="H18" s="223">
        <f ca="1">0.001*INDIRECT($B18&amp;"!W5")</f>
        <v>18.405279999999998</v>
      </c>
      <c r="I18" s="10"/>
      <c r="J18" s="224">
        <f ca="1">H18/D18-1</f>
        <v>-0.38136357292881473</v>
      </c>
      <c r="L18" s="74">
        <f ca="1">INDIRECT($B18&amp;"!"&amp;L$3&amp;"5")</f>
        <v>38.896995266666664</v>
      </c>
      <c r="M18" s="75">
        <f ca="1">INDIRECT($B18&amp;"!"&amp;M$3&amp;"5")</f>
        <v>32.820073933333333</v>
      </c>
      <c r="N18" s="76">
        <f ca="1">M18-L18</f>
        <v>-6.0769213333333312</v>
      </c>
      <c r="O18" s="222"/>
      <c r="P18" s="224">
        <f ca="1">bdrate(D18:D21,L18:L21,H18:H21,M18:M21)</f>
        <v>-0.22646493287412828</v>
      </c>
      <c r="Q18" s="222"/>
      <c r="R18" s="10"/>
      <c r="S18" s="10"/>
      <c r="T18" s="10"/>
      <c r="U18" s="10"/>
      <c r="V18" s="225"/>
      <c r="X18" s="7"/>
      <c r="Y18" s="7"/>
      <c r="Z18" s="64"/>
      <c r="AB18" s="226"/>
    </row>
    <row r="19" spans="2:28" x14ac:dyDescent="0.25">
      <c r="B19" s="92" t="str">
        <f>B18</f>
        <v>breakfast</v>
      </c>
      <c r="C19" s="99" t="s">
        <v>32</v>
      </c>
      <c r="D19" s="223">
        <f ca="1">0.001*INDIRECT($B19&amp;"!E6")</f>
        <v>39.615535999999999</v>
      </c>
      <c r="E19" s="222"/>
      <c r="F19" s="92" t="str">
        <f>F18</f>
        <v>breakfast</v>
      </c>
      <c r="G19" s="99" t="s">
        <v>32</v>
      </c>
      <c r="H19" s="223">
        <f ca="1">0.001*INDIRECT($B19&amp;"!W6")</f>
        <v>25.590176</v>
      </c>
      <c r="I19" s="10"/>
      <c r="J19" s="224">
        <f ca="1">H19/D19-1</f>
        <v>-0.35403686069021001</v>
      </c>
      <c r="L19" s="74">
        <f ca="1">INDIRECT($B19&amp;"!"&amp;L$3&amp;"6")</f>
        <v>41.334714466666675</v>
      </c>
      <c r="M19" s="75">
        <f ca="1">INDIRECT($B19&amp;"!"&amp;M$3&amp;"6")</f>
        <v>38.682261333333336</v>
      </c>
      <c r="N19" s="76">
        <f ca="1">M19-L19</f>
        <v>-2.6524531333333385</v>
      </c>
      <c r="O19" s="222"/>
      <c r="P19" s="4"/>
      <c r="Q19" s="222"/>
      <c r="R19" s="10"/>
      <c r="S19" s="10"/>
      <c r="T19" s="10"/>
      <c r="U19" s="10"/>
      <c r="V19" s="225"/>
      <c r="X19" s="7"/>
      <c r="Y19" s="7"/>
      <c r="Z19" s="64"/>
    </row>
    <row r="20" spans="2:28" x14ac:dyDescent="0.25">
      <c r="B20" s="92" t="str">
        <f>B19</f>
        <v>breakfast</v>
      </c>
      <c r="C20" s="99" t="s">
        <v>33</v>
      </c>
      <c r="D20" s="223">
        <f ca="1">0.001*INDIRECT($B20&amp;"!E7")</f>
        <v>53.677455999999999</v>
      </c>
      <c r="E20" s="222"/>
      <c r="F20" s="92" t="str">
        <f>F19</f>
        <v>breakfast</v>
      </c>
      <c r="G20" s="99" t="s">
        <v>33</v>
      </c>
      <c r="H20" s="223">
        <f ca="1">0.001*INDIRECT($B20&amp;"!W7")</f>
        <v>34.221592000000008</v>
      </c>
      <c r="I20" s="10"/>
      <c r="J20" s="224">
        <f ca="1">H20/D20-1</f>
        <v>-0.36245875735988664</v>
      </c>
      <c r="L20" s="74">
        <f ca="1">INDIRECT($B20&amp;"!"&amp;L$3&amp;"7")</f>
        <v>42.532670000000003</v>
      </c>
      <c r="M20" s="75">
        <f ca="1">INDIRECT($B20&amp;"!"&amp;M$3&amp;"7")</f>
        <v>42.203739733333336</v>
      </c>
      <c r="N20" s="76">
        <f ca="1">M20-L20</f>
        <v>-0.32893026666666714</v>
      </c>
      <c r="O20" s="222"/>
      <c r="P20" s="4" t="s">
        <v>34</v>
      </c>
      <c r="Q20" s="222"/>
      <c r="R20" s="10"/>
      <c r="S20" s="10"/>
      <c r="T20" s="10"/>
      <c r="U20" s="10"/>
      <c r="V20" s="225"/>
      <c r="X20" s="7"/>
      <c r="Y20" s="7"/>
      <c r="Z20" s="64"/>
    </row>
    <row r="21" spans="2:28" x14ac:dyDescent="0.25">
      <c r="B21" s="92" t="str">
        <f>B20</f>
        <v>breakfast</v>
      </c>
      <c r="C21" s="99" t="s">
        <v>35</v>
      </c>
      <c r="D21" s="223">
        <f ca="1">0.001*INDIRECT($B21&amp;"!E8")</f>
        <v>75.127895999999993</v>
      </c>
      <c r="E21" s="222"/>
      <c r="F21" s="92" t="str">
        <f>F20</f>
        <v>breakfast</v>
      </c>
      <c r="G21" s="99" t="s">
        <v>35</v>
      </c>
      <c r="H21" s="223">
        <f ca="1">0.001*INDIRECT($B21&amp;"!W8")</f>
        <v>45.494279999999996</v>
      </c>
      <c r="I21" s="10"/>
      <c r="J21" s="224">
        <f ca="1">H21/D21-1</f>
        <v>-0.39444224552754681</v>
      </c>
      <c r="L21" s="74">
        <f ca="1">INDIRECT($B21&amp;"!"&amp;L$3&amp;"8")</f>
        <v>43.189662066666671</v>
      </c>
      <c r="M21" s="75">
        <f ca="1">INDIRECT($B21&amp;"!"&amp;M$3&amp;"8")</f>
        <v>44.036048399999999</v>
      </c>
      <c r="N21" s="76">
        <f ca="1">M21-L21</f>
        <v>0.84638633333332791</v>
      </c>
      <c r="O21" s="222"/>
      <c r="P21" s="227">
        <f ca="1">bdrate(L18:L21,D18:D21,M18:M21,H18:H21)</f>
        <v>4.9806935731537605E-2</v>
      </c>
      <c r="Q21" s="222"/>
      <c r="R21" s="10"/>
      <c r="S21" s="10"/>
      <c r="T21" s="10"/>
      <c r="U21" s="10"/>
      <c r="V21" s="225"/>
      <c r="X21" s="7"/>
      <c r="Y21" s="7"/>
      <c r="Z21" s="64"/>
    </row>
    <row r="22" spans="2:28" ht="16.5" customHeight="1" thickBot="1" x14ac:dyDescent="0.3">
      <c r="B22" s="70"/>
      <c r="C22" s="100"/>
      <c r="D22" s="228"/>
      <c r="E22" s="222"/>
      <c r="F22" s="70"/>
      <c r="G22" s="100"/>
      <c r="H22" s="223"/>
      <c r="I22" s="10"/>
      <c r="J22" s="224"/>
      <c r="L22" s="74"/>
      <c r="M22" s="75"/>
      <c r="N22" s="77"/>
      <c r="O22" s="222"/>
      <c r="P22" s="229"/>
      <c r="Q22" s="222"/>
      <c r="R22" s="10"/>
      <c r="S22" s="10"/>
      <c r="T22" s="10"/>
      <c r="U22" s="10"/>
      <c r="V22" s="225"/>
      <c r="X22" s="7"/>
      <c r="Y22" s="7"/>
      <c r="Z22" s="64"/>
      <c r="AB22" s="226"/>
    </row>
    <row r="23" spans="2:28" ht="16.5" customHeight="1" x14ac:dyDescent="0.25">
      <c r="B23" s="71"/>
      <c r="C23" s="89"/>
      <c r="D23" s="230"/>
      <c r="F23" s="71"/>
      <c r="G23" s="89"/>
      <c r="H23" s="230"/>
      <c r="J23" s="78">
        <f ca="1">MIN(D18:D22,H18:H22)</f>
        <v>18.405279999999998</v>
      </c>
      <c r="L23" s="79"/>
      <c r="M23" s="80"/>
      <c r="N23" s="81"/>
      <c r="O23" s="222"/>
      <c r="P23" s="210"/>
      <c r="Q23" s="222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28"/>
      <c r="E24" s="222"/>
      <c r="F24" s="70"/>
      <c r="G24" s="72"/>
      <c r="H24" s="228"/>
      <c r="I24" s="10"/>
      <c r="J24" s="82">
        <f ca="1">MAX(D18:D22,H18:H22)</f>
        <v>75.127895999999993</v>
      </c>
      <c r="L24" s="83">
        <f>L23</f>
        <v>0</v>
      </c>
      <c r="M24" s="84">
        <f>M23</f>
        <v>0</v>
      </c>
      <c r="N24" s="77"/>
      <c r="O24" s="222"/>
      <c r="P24" s="6"/>
      <c r="Q24" s="222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79" t="s">
        <v>10</v>
      </c>
      <c r="C26" s="280"/>
      <c r="D26" s="281"/>
      <c r="E26" s="3"/>
      <c r="F26" s="279" t="str">
        <f>B26</f>
        <v>breakfast_track</v>
      </c>
      <c r="G26" s="280"/>
      <c r="H26" s="281"/>
      <c r="I26" s="3"/>
      <c r="J26" s="210"/>
      <c r="L26" s="282" t="str">
        <f>F26</f>
        <v>breakfast_track</v>
      </c>
      <c r="M26" s="280"/>
      <c r="N26" s="281"/>
      <c r="O26" s="178"/>
      <c r="P26" s="210"/>
      <c r="U26" s="208"/>
      <c r="V26" s="208"/>
      <c r="X26" s="283"/>
      <c r="Y26" s="274"/>
      <c r="Z26" s="274"/>
    </row>
    <row r="27" spans="2:28" x14ac:dyDescent="0.25">
      <c r="B27" s="276" t="s">
        <v>24</v>
      </c>
      <c r="C27" s="274"/>
      <c r="D27" s="69" t="s">
        <v>25</v>
      </c>
      <c r="E27" s="222"/>
      <c r="F27" s="276" t="s">
        <v>24</v>
      </c>
      <c r="G27" s="274"/>
      <c r="H27" s="69" t="s">
        <v>25</v>
      </c>
      <c r="I27" s="10"/>
      <c r="J27" s="211" t="s">
        <v>26</v>
      </c>
      <c r="L27" s="273" t="s">
        <v>38</v>
      </c>
      <c r="M27" s="274"/>
      <c r="N27" s="275"/>
      <c r="O27" s="67"/>
      <c r="P27" s="4"/>
      <c r="R27" s="277"/>
      <c r="S27" s="274"/>
      <c r="T27" s="274"/>
      <c r="U27" s="209"/>
      <c r="V27" s="209"/>
      <c r="X27" s="277"/>
      <c r="Y27" s="274"/>
      <c r="Z27" s="274"/>
    </row>
    <row r="28" spans="2:28" x14ac:dyDescent="0.25">
      <c r="B28" s="175" t="s">
        <v>0</v>
      </c>
      <c r="C28" s="99" t="s">
        <v>28</v>
      </c>
      <c r="D28" s="68" t="s">
        <v>29</v>
      </c>
      <c r="E28" s="222"/>
      <c r="F28" s="175" t="s">
        <v>0</v>
      </c>
      <c r="G28" s="99" t="s">
        <v>28</v>
      </c>
      <c r="H28" s="68" t="s">
        <v>29</v>
      </c>
      <c r="I28" s="10"/>
      <c r="J28" s="73"/>
      <c r="L28" s="176" t="str">
        <f>CONCATENATE(B$2," ",L26)</f>
        <v>12bit-quantize-raht-15-bit breakfast_track</v>
      </c>
      <c r="M28" s="194" t="str">
        <f>CONCATENATE(F$2," ",L26)</f>
        <v>10bit-quantize-raht-15-bit breakfast_track</v>
      </c>
      <c r="N28" s="177" t="s">
        <v>30</v>
      </c>
      <c r="O28" s="3"/>
      <c r="P28" s="4" t="s">
        <v>21</v>
      </c>
      <c r="Q28" s="3"/>
      <c r="R28" s="3"/>
      <c r="S28" s="3"/>
      <c r="T28" s="3"/>
      <c r="U28" s="3"/>
      <c r="V28" s="3"/>
      <c r="X28" s="178"/>
      <c r="Y28" s="178"/>
      <c r="Z28" s="178"/>
    </row>
    <row r="29" spans="2:28" x14ac:dyDescent="0.25">
      <c r="B29" s="92" t="str">
        <f>B26</f>
        <v>breakfast_track</v>
      </c>
      <c r="C29" s="99" t="s">
        <v>31</v>
      </c>
      <c r="D29" s="223">
        <f ca="1">0.001*INDIRECT($B29&amp;"!E5")</f>
        <v>37.033472000000003</v>
      </c>
      <c r="E29" s="222"/>
      <c r="F29" s="92" t="str">
        <f>F26</f>
        <v>breakfast_track</v>
      </c>
      <c r="G29" s="99" t="s">
        <v>31</v>
      </c>
      <c r="H29" s="223">
        <f ca="1">0.001*INDIRECT($B29&amp;"!W5")</f>
        <v>21.858488000000001</v>
      </c>
      <c r="I29" s="10"/>
      <c r="J29" s="224">
        <f ca="1">H29/D29-1</f>
        <v>-0.4097640102445701</v>
      </c>
      <c r="L29" s="74">
        <f ca="1">INDIRECT($B29&amp;"!"&amp;L$3&amp;"5")</f>
        <v>32.467099999999995</v>
      </c>
      <c r="M29" s="75">
        <f ca="1">INDIRECT($B29&amp;"!"&amp;M$3&amp;"5")</f>
        <v>30.19925173333333</v>
      </c>
      <c r="N29" s="76">
        <f ca="1">M29-L29</f>
        <v>-2.2678482666666646</v>
      </c>
      <c r="O29" s="222"/>
      <c r="P29" s="224">
        <f ca="1">bdrate(D29:D32,L29:L32,H29:H32,M29:M32)</f>
        <v>-0.12388539422457845</v>
      </c>
      <c r="Q29" s="222"/>
      <c r="R29" s="10"/>
      <c r="S29" s="10"/>
      <c r="T29" s="10"/>
      <c r="U29" s="10"/>
      <c r="V29" s="225"/>
      <c r="X29" s="7"/>
      <c r="Y29" s="7"/>
      <c r="Z29" s="64"/>
      <c r="AB29" s="226"/>
    </row>
    <row r="30" spans="2:28" x14ac:dyDescent="0.25">
      <c r="B30" s="92" t="str">
        <f>B29</f>
        <v>breakfast_track</v>
      </c>
      <c r="C30" s="99" t="s">
        <v>32</v>
      </c>
      <c r="D30" s="223">
        <f ca="1">0.001*INDIRECT($B30&amp;"!E6")</f>
        <v>53.243408000000002</v>
      </c>
      <c r="E30" s="222"/>
      <c r="F30" s="92" t="str">
        <f>F29</f>
        <v>breakfast_track</v>
      </c>
      <c r="G30" s="99" t="s">
        <v>32</v>
      </c>
      <c r="H30" s="223">
        <f ca="1">0.001*INDIRECT($B30&amp;"!W6")</f>
        <v>31.048232000000002</v>
      </c>
      <c r="I30" s="10"/>
      <c r="J30" s="224">
        <f ca="1">H30/D30-1</f>
        <v>-0.41686242172927768</v>
      </c>
      <c r="L30" s="74">
        <f ca="1">INDIRECT($B30&amp;"!"&amp;L$3&amp;"6")</f>
        <v>35.240454933333332</v>
      </c>
      <c r="M30" s="75">
        <f ca="1">INDIRECT($B30&amp;"!"&amp;M$3&amp;"6")</f>
        <v>32.849839066666668</v>
      </c>
      <c r="N30" s="76">
        <f ca="1">M30-L30</f>
        <v>-2.3906158666666641</v>
      </c>
      <c r="O30" s="222"/>
      <c r="P30" s="4"/>
      <c r="Q30" s="222"/>
      <c r="R30" s="10"/>
      <c r="S30" s="10"/>
      <c r="T30" s="10"/>
      <c r="U30" s="10"/>
      <c r="V30" s="225"/>
      <c r="X30" s="7"/>
      <c r="Y30" s="7"/>
      <c r="Z30" s="64"/>
    </row>
    <row r="31" spans="2:28" x14ac:dyDescent="0.25">
      <c r="B31" s="92" t="str">
        <f>B30</f>
        <v>breakfast_track</v>
      </c>
      <c r="C31" s="99" t="s">
        <v>33</v>
      </c>
      <c r="D31" s="223">
        <f ca="1">0.001*INDIRECT($B31&amp;"!E7")</f>
        <v>76.773336000000015</v>
      </c>
      <c r="E31" s="222"/>
      <c r="F31" s="92" t="str">
        <f>F30</f>
        <v>breakfast_track</v>
      </c>
      <c r="G31" s="99" t="s">
        <v>33</v>
      </c>
      <c r="H31" s="223">
        <f ca="1">0.001*INDIRECT($B31&amp;"!W7")</f>
        <v>44.148175999999999</v>
      </c>
      <c r="I31" s="10"/>
      <c r="J31" s="224">
        <f ca="1">H31/D31-1</f>
        <v>-0.42495430965771774</v>
      </c>
      <c r="L31" s="74">
        <f ca="1">INDIRECT($B31&amp;"!"&amp;L$3&amp;"7")</f>
        <v>39.284910999999994</v>
      </c>
      <c r="M31" s="75">
        <f ca="1">INDIRECT($B31&amp;"!"&amp;M$3&amp;"7")</f>
        <v>34.770803866666668</v>
      </c>
      <c r="N31" s="76">
        <f ca="1">M31-L31</f>
        <v>-4.5141071333333258</v>
      </c>
      <c r="O31" s="222"/>
      <c r="P31" s="4" t="s">
        <v>34</v>
      </c>
      <c r="Q31" s="222"/>
      <c r="R31" s="10"/>
      <c r="S31" s="10"/>
      <c r="T31" s="10"/>
      <c r="U31" s="10"/>
      <c r="V31" s="225"/>
      <c r="X31" s="7"/>
      <c r="Y31" s="7"/>
      <c r="Z31" s="64"/>
    </row>
    <row r="32" spans="2:28" x14ac:dyDescent="0.25">
      <c r="B32" s="92" t="str">
        <f>B31</f>
        <v>breakfast_track</v>
      </c>
      <c r="C32" s="99" t="s">
        <v>35</v>
      </c>
      <c r="D32" s="223">
        <f ca="1">0.001*INDIRECT($B32&amp;"!E8")</f>
        <v>108.862088</v>
      </c>
      <c r="E32" s="222"/>
      <c r="F32" s="92" t="str">
        <f>F31</f>
        <v>breakfast_track</v>
      </c>
      <c r="G32" s="99" t="s">
        <v>35</v>
      </c>
      <c r="H32" s="223">
        <f ca="1">0.001*INDIRECT($B32&amp;"!W8")</f>
        <v>63.617095999999997</v>
      </c>
      <c r="I32" s="10"/>
      <c r="J32" s="224">
        <f ca="1">H32/D32-1</f>
        <v>-0.41561752884989678</v>
      </c>
      <c r="L32" s="74">
        <f ca="1">INDIRECT($B32&amp;"!"&amp;L$3&amp;"8")</f>
        <v>41.927219866666668</v>
      </c>
      <c r="M32" s="75">
        <f ca="1">INDIRECT($B32&amp;"!"&amp;M$3&amp;"8")</f>
        <v>37.890148533333338</v>
      </c>
      <c r="N32" s="76">
        <f ca="1">M32-L32</f>
        <v>-4.0370713333333299</v>
      </c>
      <c r="O32" s="222"/>
      <c r="P32" s="227">
        <f ca="1">bdrate(L29:L32,D29:D32,M29:M32,H29:H32)</f>
        <v>2.8947520611941613E-2</v>
      </c>
      <c r="Q32" s="222"/>
      <c r="R32" s="10"/>
      <c r="S32" s="10"/>
      <c r="T32" s="10"/>
      <c r="U32" s="10"/>
      <c r="V32" s="225"/>
      <c r="X32" s="7"/>
      <c r="Y32" s="7"/>
      <c r="Z32" s="64"/>
    </row>
    <row r="33" spans="2:28" ht="16.5" customHeight="1" thickBot="1" x14ac:dyDescent="0.3">
      <c r="B33" s="70"/>
      <c r="C33" s="100"/>
      <c r="D33" s="228"/>
      <c r="E33" s="222"/>
      <c r="F33" s="70"/>
      <c r="G33" s="100"/>
      <c r="H33" s="223"/>
      <c r="I33" s="10"/>
      <c r="J33" s="224"/>
      <c r="L33" s="74"/>
      <c r="M33" s="75"/>
      <c r="N33" s="77"/>
      <c r="O33" s="222"/>
      <c r="P33" s="229"/>
      <c r="Q33" s="222"/>
      <c r="R33" s="10"/>
      <c r="S33" s="10"/>
      <c r="T33" s="10"/>
      <c r="U33" s="10"/>
      <c r="V33" s="225"/>
      <c r="X33" s="7"/>
      <c r="Y33" s="7"/>
      <c r="Z33" s="64"/>
      <c r="AB33" s="226"/>
    </row>
    <row r="34" spans="2:28" ht="16.5" customHeight="1" x14ac:dyDescent="0.25">
      <c r="B34" s="71"/>
      <c r="C34" s="89"/>
      <c r="D34" s="230"/>
      <c r="F34" s="71"/>
      <c r="G34" s="89"/>
      <c r="H34" s="230"/>
      <c r="J34" s="78">
        <f ca="1">MIN(D29:D33,H29:H33)</f>
        <v>21.858488000000001</v>
      </c>
      <c r="L34" s="79"/>
      <c r="M34" s="80"/>
      <c r="N34" s="81"/>
      <c r="O34" s="222"/>
      <c r="P34" s="210"/>
      <c r="Q34" s="222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28"/>
      <c r="E35" s="222"/>
      <c r="F35" s="70"/>
      <c r="G35" s="72"/>
      <c r="H35" s="228"/>
      <c r="I35" s="10"/>
      <c r="J35" s="82">
        <f ca="1">MAX(D29:D33,H29:H33)</f>
        <v>108.862088</v>
      </c>
      <c r="L35" s="83">
        <f>L34</f>
        <v>0</v>
      </c>
      <c r="M35" s="84">
        <f>M34</f>
        <v>0</v>
      </c>
      <c r="N35" s="77"/>
      <c r="O35" s="222"/>
      <c r="P35" s="6"/>
      <c r="Q35" s="222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79" t="s">
        <v>11</v>
      </c>
      <c r="C37" s="280"/>
      <c r="D37" s="281"/>
      <c r="E37" s="3"/>
      <c r="F37" s="279" t="str">
        <f>B37</f>
        <v>breakfast_semitrack</v>
      </c>
      <c r="G37" s="280"/>
      <c r="H37" s="281"/>
      <c r="I37" s="3"/>
      <c r="J37" s="210"/>
      <c r="L37" s="282" t="str">
        <f>F37</f>
        <v>breakfast_semitrack</v>
      </c>
      <c r="M37" s="280"/>
      <c r="N37" s="281"/>
      <c r="O37" s="178"/>
      <c r="P37" s="210"/>
      <c r="U37" s="208"/>
      <c r="V37" s="208"/>
      <c r="X37" s="283"/>
      <c r="Y37" s="274"/>
      <c r="Z37" s="274"/>
    </row>
    <row r="38" spans="2:28" x14ac:dyDescent="0.25">
      <c r="B38" s="276" t="s">
        <v>24</v>
      </c>
      <c r="C38" s="274"/>
      <c r="D38" s="69" t="s">
        <v>25</v>
      </c>
      <c r="E38" s="222"/>
      <c r="F38" s="276" t="s">
        <v>24</v>
      </c>
      <c r="G38" s="274"/>
      <c r="H38" s="69" t="s">
        <v>25</v>
      </c>
      <c r="I38" s="10"/>
      <c r="J38" s="211" t="s">
        <v>26</v>
      </c>
      <c r="L38" s="273" t="s">
        <v>38</v>
      </c>
      <c r="M38" s="274"/>
      <c r="N38" s="275"/>
      <c r="O38" s="67"/>
      <c r="P38" s="4"/>
      <c r="R38" s="277"/>
      <c r="S38" s="274"/>
      <c r="T38" s="274"/>
      <c r="U38" s="209"/>
      <c r="V38" s="209"/>
      <c r="X38" s="277"/>
      <c r="Y38" s="274"/>
      <c r="Z38" s="274"/>
    </row>
    <row r="39" spans="2:28" x14ac:dyDescent="0.25">
      <c r="B39" s="175" t="s">
        <v>0</v>
      </c>
      <c r="C39" s="99" t="s">
        <v>28</v>
      </c>
      <c r="D39" s="68" t="s">
        <v>29</v>
      </c>
      <c r="E39" s="222"/>
      <c r="F39" s="175" t="s">
        <v>0</v>
      </c>
      <c r="G39" s="99" t="s">
        <v>28</v>
      </c>
      <c r="H39" s="68" t="s">
        <v>29</v>
      </c>
      <c r="I39" s="10"/>
      <c r="J39" s="73"/>
      <c r="L39" s="176" t="str">
        <f>CONCATENATE(B$2," ",L37)</f>
        <v>12bit-quantize-raht-15-bit breakfast_semitrack</v>
      </c>
      <c r="M39" s="194" t="str">
        <f>CONCATENATE(F$2," ",L37)</f>
        <v>10bit-quantize-raht-15-bit breakfast_semitrack</v>
      </c>
      <c r="N39" s="177" t="s">
        <v>30</v>
      </c>
      <c r="O39" s="3"/>
      <c r="P39" s="4" t="s">
        <v>21</v>
      </c>
      <c r="Q39" s="3"/>
      <c r="R39" s="3"/>
      <c r="S39" s="3"/>
      <c r="T39" s="3"/>
      <c r="U39" s="3"/>
      <c r="V39" s="3"/>
      <c r="X39" s="178"/>
      <c r="Y39" s="178"/>
      <c r="Z39" s="178"/>
    </row>
    <row r="40" spans="2:28" x14ac:dyDescent="0.25">
      <c r="B40" s="92" t="str">
        <f>B37</f>
        <v>breakfast_semitrack</v>
      </c>
      <c r="C40" s="99" t="s">
        <v>31</v>
      </c>
      <c r="D40" s="223">
        <f ca="1">0.001*INDIRECT($B40&amp;"!E5")</f>
        <v>37.945208000000001</v>
      </c>
      <c r="E40" s="222"/>
      <c r="F40" s="92" t="str">
        <f>F37</f>
        <v>breakfast_semitrack</v>
      </c>
      <c r="G40" s="99" t="s">
        <v>31</v>
      </c>
      <c r="H40" s="223">
        <f ca="1">0.001*INDIRECT($B40&amp;"!W5")</f>
        <v>22.430879999999998</v>
      </c>
      <c r="I40" s="10"/>
      <c r="J40" s="224">
        <f ca="1">H40/D40-1</f>
        <v>-0.40886132446552936</v>
      </c>
      <c r="L40" s="74">
        <f ca="1">INDIRECT($B40&amp;"!"&amp;L$3&amp;"5")</f>
        <v>32.317823466666667</v>
      </c>
      <c r="M40" s="75">
        <f ca="1">INDIRECT($B40&amp;"!"&amp;M$3&amp;"5")</f>
        <v>30.18153233333333</v>
      </c>
      <c r="N40" s="76">
        <f ca="1">M40-L40</f>
        <v>-2.1362911333333372</v>
      </c>
      <c r="O40" s="222"/>
      <c r="P40" s="224">
        <f ca="1">bdrate(D40:D43,L40:L43,H40:H43,M40:M43)</f>
        <v>-0.12103660149163276</v>
      </c>
      <c r="Q40" s="222"/>
      <c r="R40" s="10"/>
      <c r="S40" s="10"/>
      <c r="T40" s="10"/>
      <c r="U40" s="10"/>
      <c r="V40" s="225"/>
      <c r="X40" s="7"/>
      <c r="Y40" s="7"/>
      <c r="Z40" s="64"/>
      <c r="AB40" s="226"/>
    </row>
    <row r="41" spans="2:28" x14ac:dyDescent="0.25">
      <c r="B41" s="92" t="str">
        <f>B40</f>
        <v>breakfast_semitrack</v>
      </c>
      <c r="C41" s="99" t="s">
        <v>32</v>
      </c>
      <c r="D41" s="223">
        <f ca="1">0.001*INDIRECT($B41&amp;"!E6")</f>
        <v>54.681568000000006</v>
      </c>
      <c r="E41" s="222"/>
      <c r="F41" s="92" t="str">
        <f>F40</f>
        <v>breakfast_semitrack</v>
      </c>
      <c r="G41" s="99" t="s">
        <v>32</v>
      </c>
      <c r="H41" s="223">
        <f ca="1">0.001*INDIRECT($B41&amp;"!W6")</f>
        <v>31.805824000000001</v>
      </c>
      <c r="I41" s="10"/>
      <c r="J41" s="224">
        <f ca="1">H41/D41-1</f>
        <v>-0.41834469706501476</v>
      </c>
      <c r="L41" s="74">
        <f ca="1">INDIRECT($B41&amp;"!"&amp;L$3&amp;"6")</f>
        <v>35.228296533333335</v>
      </c>
      <c r="M41" s="75">
        <f ca="1">INDIRECT($B41&amp;"!"&amp;M$3&amp;"6")</f>
        <v>32.670429266666666</v>
      </c>
      <c r="N41" s="76">
        <f ca="1">M41-L41</f>
        <v>-2.5578672666666691</v>
      </c>
      <c r="O41" s="222"/>
      <c r="P41" s="4"/>
      <c r="Q41" s="222"/>
      <c r="R41" s="10"/>
      <c r="S41" s="10"/>
      <c r="T41" s="10"/>
      <c r="U41" s="10"/>
      <c r="V41" s="225"/>
      <c r="X41" s="7"/>
      <c r="Y41" s="7"/>
      <c r="Z41" s="64"/>
    </row>
    <row r="42" spans="2:28" x14ac:dyDescent="0.25">
      <c r="B42" s="92" t="str">
        <f>B41</f>
        <v>breakfast_semitrack</v>
      </c>
      <c r="C42" s="99" t="s">
        <v>33</v>
      </c>
      <c r="D42" s="223">
        <f ca="1">0.001*INDIRECT($B42&amp;"!E7")</f>
        <v>79.040791999999996</v>
      </c>
      <c r="E42" s="222"/>
      <c r="F42" s="92" t="str">
        <f>F41</f>
        <v>breakfast_semitrack</v>
      </c>
      <c r="G42" s="99" t="s">
        <v>33</v>
      </c>
      <c r="H42" s="223">
        <f ca="1">0.001*INDIRECT($B42&amp;"!W7")</f>
        <v>45.277951999999999</v>
      </c>
      <c r="I42" s="10"/>
      <c r="J42" s="224">
        <f ca="1">H42/D42-1</f>
        <v>-0.42715715702848722</v>
      </c>
      <c r="L42" s="74">
        <f ca="1">INDIRECT($B42&amp;"!"&amp;L$3&amp;"7")</f>
        <v>39.209074666666666</v>
      </c>
      <c r="M42" s="75">
        <f ca="1">INDIRECT($B42&amp;"!"&amp;M$3&amp;"7")</f>
        <v>34.705988733333335</v>
      </c>
      <c r="N42" s="76">
        <f ca="1">M42-L42</f>
        <v>-4.5030859333333311</v>
      </c>
      <c r="O42" s="222"/>
      <c r="P42" s="4" t="s">
        <v>34</v>
      </c>
      <c r="Q42" s="222"/>
      <c r="R42" s="10"/>
      <c r="S42" s="10"/>
      <c r="T42" s="10"/>
      <c r="U42" s="10"/>
      <c r="V42" s="225"/>
      <c r="X42" s="7"/>
      <c r="Y42" s="7"/>
      <c r="Z42" s="64"/>
    </row>
    <row r="43" spans="2:28" x14ac:dyDescent="0.25">
      <c r="B43" s="92" t="str">
        <f>B42</f>
        <v>breakfast_semitrack</v>
      </c>
      <c r="C43" s="99" t="s">
        <v>35</v>
      </c>
      <c r="D43" s="223">
        <f ca="1">0.001*INDIRECT($B43&amp;"!E8")</f>
        <v>112.14424799999999</v>
      </c>
      <c r="E43" s="222"/>
      <c r="F43" s="92" t="str">
        <f>F42</f>
        <v>breakfast_semitrack</v>
      </c>
      <c r="G43" s="99" t="s">
        <v>35</v>
      </c>
      <c r="H43" s="223">
        <f ca="1">0.001*INDIRECT($B43&amp;"!W8")</f>
        <v>65.439055999999994</v>
      </c>
      <c r="I43" s="10"/>
      <c r="J43" s="224">
        <f ca="1">H43/D43-1</f>
        <v>-0.41647425376645264</v>
      </c>
      <c r="L43" s="74">
        <f ca="1">INDIRECT($B43&amp;"!"&amp;L$3&amp;"8")</f>
        <v>41.685257266666667</v>
      </c>
      <c r="M43" s="75">
        <f ca="1">INDIRECT($B43&amp;"!"&amp;M$3&amp;"8")</f>
        <v>37.803489400000004</v>
      </c>
      <c r="N43" s="76">
        <f ca="1">M43-L43</f>
        <v>-3.8817678666666637</v>
      </c>
      <c r="O43" s="222"/>
      <c r="P43" s="227">
        <f ca="1">bdrate(L40:L43,D40:D43,M40:M43,H40:H43)</f>
        <v>2.8405342628182506E-2</v>
      </c>
      <c r="Q43" s="222"/>
      <c r="R43" s="10"/>
      <c r="S43" s="10"/>
      <c r="T43" s="10"/>
      <c r="U43" s="10"/>
      <c r="V43" s="225"/>
      <c r="X43" s="7"/>
      <c r="Y43" s="7"/>
      <c r="Z43" s="64"/>
    </row>
    <row r="44" spans="2:28" ht="16.5" customHeight="1" thickBot="1" x14ac:dyDescent="0.3">
      <c r="B44" s="70"/>
      <c r="C44" s="100"/>
      <c r="D44" s="228"/>
      <c r="E44" s="222"/>
      <c r="F44" s="70"/>
      <c r="G44" s="100"/>
      <c r="H44" s="223"/>
      <c r="I44" s="10"/>
      <c r="J44" s="224"/>
      <c r="L44" s="74"/>
      <c r="M44" s="75"/>
      <c r="N44" s="77"/>
      <c r="O44" s="222"/>
      <c r="P44" s="229"/>
      <c r="Q44" s="222"/>
      <c r="R44" s="10"/>
      <c r="S44" s="10"/>
      <c r="T44" s="10"/>
      <c r="U44" s="10"/>
      <c r="V44" s="225"/>
      <c r="X44" s="7"/>
      <c r="Y44" s="7"/>
      <c r="Z44" s="64"/>
      <c r="AB44" s="226"/>
    </row>
    <row r="45" spans="2:28" ht="16.5" customHeight="1" x14ac:dyDescent="0.25">
      <c r="B45" s="71"/>
      <c r="C45" s="89"/>
      <c r="D45" s="230"/>
      <c r="F45" s="71"/>
      <c r="G45" s="89"/>
      <c r="H45" s="230"/>
      <c r="J45" s="78">
        <f ca="1">MIN(D40:D44,H40:H44)</f>
        <v>22.430879999999998</v>
      </c>
      <c r="L45" s="79"/>
      <c r="M45" s="80"/>
      <c r="N45" s="81"/>
      <c r="O45" s="222"/>
      <c r="P45" s="210"/>
      <c r="Q45" s="222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28"/>
      <c r="E46" s="222"/>
      <c r="F46" s="70"/>
      <c r="G46" s="72"/>
      <c r="H46" s="228"/>
      <c r="I46" s="10"/>
      <c r="J46" s="82">
        <f ca="1">MAX(D40:D44,H40:H44)</f>
        <v>112.14424799999999</v>
      </c>
      <c r="L46" s="83">
        <f>L45</f>
        <v>0</v>
      </c>
      <c r="M46" s="84">
        <f>M45</f>
        <v>0</v>
      </c>
      <c r="N46" s="77"/>
      <c r="O46" s="222"/>
      <c r="P46" s="6"/>
      <c r="Q46" s="222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79" t="s">
        <v>12</v>
      </c>
      <c r="C48" s="280"/>
      <c r="D48" s="281"/>
      <c r="E48" s="3"/>
      <c r="F48" s="279" t="str">
        <f>B48</f>
        <v>cinema_track</v>
      </c>
      <c r="G48" s="280"/>
      <c r="H48" s="281"/>
      <c r="I48" s="3"/>
      <c r="J48" s="210"/>
      <c r="L48" s="282" t="str">
        <f>F48</f>
        <v>cinema_track</v>
      </c>
      <c r="M48" s="280"/>
      <c r="N48" s="281"/>
      <c r="O48" s="178"/>
      <c r="P48" s="210"/>
      <c r="U48" s="208"/>
      <c r="V48" s="208"/>
      <c r="X48" s="283"/>
      <c r="Y48" s="274"/>
      <c r="Z48" s="274"/>
    </row>
    <row r="49" spans="2:28" x14ac:dyDescent="0.25">
      <c r="B49" s="276" t="s">
        <v>24</v>
      </c>
      <c r="C49" s="274"/>
      <c r="D49" s="69" t="s">
        <v>25</v>
      </c>
      <c r="E49" s="222"/>
      <c r="F49" s="276" t="s">
        <v>24</v>
      </c>
      <c r="G49" s="274"/>
      <c r="H49" s="69" t="s">
        <v>25</v>
      </c>
      <c r="I49" s="10"/>
      <c r="J49" s="211" t="s">
        <v>26</v>
      </c>
      <c r="L49" s="273" t="s">
        <v>38</v>
      </c>
      <c r="M49" s="274"/>
      <c r="N49" s="275"/>
      <c r="O49" s="67"/>
      <c r="P49" s="4"/>
      <c r="R49" s="277"/>
      <c r="S49" s="274"/>
      <c r="T49" s="274"/>
      <c r="U49" s="209"/>
      <c r="V49" s="209"/>
      <c r="X49" s="277"/>
      <c r="Y49" s="274"/>
      <c r="Z49" s="274"/>
    </row>
    <row r="50" spans="2:28" x14ac:dyDescent="0.25">
      <c r="B50" s="175" t="s">
        <v>0</v>
      </c>
      <c r="C50" s="99" t="s">
        <v>28</v>
      </c>
      <c r="D50" s="68" t="s">
        <v>29</v>
      </c>
      <c r="E50" s="222"/>
      <c r="F50" s="175" t="s">
        <v>0</v>
      </c>
      <c r="G50" s="99" t="s">
        <v>28</v>
      </c>
      <c r="H50" s="68" t="s">
        <v>29</v>
      </c>
      <c r="I50" s="10"/>
      <c r="J50" s="73"/>
      <c r="L50" s="176" t="str">
        <f>CONCATENATE(B$2," ",L48)</f>
        <v>12bit-quantize-raht-15-bit cinema_track</v>
      </c>
      <c r="M50" s="194" t="str">
        <f>CONCATENATE(F$2," ",L48)</f>
        <v>10bit-quantize-raht-15-bit cinema_track</v>
      </c>
      <c r="N50" s="177" t="s">
        <v>30</v>
      </c>
      <c r="O50" s="3"/>
      <c r="P50" s="4" t="s">
        <v>21</v>
      </c>
      <c r="Q50" s="3"/>
      <c r="R50" s="3"/>
      <c r="S50" s="3"/>
      <c r="T50" s="3"/>
      <c r="U50" s="3"/>
      <c r="V50" s="3"/>
      <c r="X50" s="178"/>
      <c r="Y50" s="178"/>
      <c r="Z50" s="178"/>
    </row>
    <row r="51" spans="2:28" x14ac:dyDescent="0.25">
      <c r="B51" s="92" t="str">
        <f>B48</f>
        <v>cinema_track</v>
      </c>
      <c r="C51" s="99" t="s">
        <v>31</v>
      </c>
      <c r="D51" s="223">
        <f ca="1">0.001*INDIRECT($B51&amp;"!E5")</f>
        <v>27.457296000000003</v>
      </c>
      <c r="E51" s="222"/>
      <c r="F51" s="92" t="str">
        <f>F48</f>
        <v>cinema_track</v>
      </c>
      <c r="G51" s="99" t="s">
        <v>31</v>
      </c>
      <c r="H51" s="223">
        <f ca="1">0.001*INDIRECT($B51&amp;"!W5")</f>
        <v>16.283800000000003</v>
      </c>
      <c r="I51" s="10"/>
      <c r="J51" s="224">
        <f ca="1">H51/D51-1</f>
        <v>-0.40694087283758751</v>
      </c>
      <c r="L51" s="74">
        <f ca="1">INDIRECT($B51&amp;"!"&amp;L$3&amp;"5")</f>
        <v>34.314412904761902</v>
      </c>
      <c r="M51" s="75">
        <f ca="1">INDIRECT($B51&amp;"!"&amp;M$3&amp;"5")</f>
        <v>30.17531966666667</v>
      </c>
      <c r="N51" s="76">
        <f ca="1">M51-L51</f>
        <v>-4.1390932380952314</v>
      </c>
      <c r="O51" s="222"/>
      <c r="P51" s="224">
        <f ca="1">bdrate(D51:D54,L51:L54,H51:H54,M51:M54)</f>
        <v>-6.4091057738309143E-2</v>
      </c>
      <c r="Q51" s="222"/>
      <c r="R51" s="10"/>
      <c r="S51" s="10"/>
      <c r="T51" s="10"/>
      <c r="U51" s="10"/>
      <c r="V51" s="225"/>
      <c r="X51" s="7"/>
      <c r="Y51" s="7"/>
      <c r="Z51" s="64"/>
      <c r="AB51" s="226"/>
    </row>
    <row r="52" spans="2:28" x14ac:dyDescent="0.25">
      <c r="B52" s="92" t="str">
        <f>B51</f>
        <v>cinema_track</v>
      </c>
      <c r="C52" s="99" t="s">
        <v>32</v>
      </c>
      <c r="D52" s="223">
        <f ca="1">0.001*INDIRECT($B52&amp;"!E6")</f>
        <v>39.731791999999999</v>
      </c>
      <c r="E52" s="222"/>
      <c r="F52" s="92" t="str">
        <f>F51</f>
        <v>cinema_track</v>
      </c>
      <c r="G52" s="99" t="s">
        <v>32</v>
      </c>
      <c r="H52" s="223">
        <f ca="1">0.001*INDIRECT($B52&amp;"!W6")</f>
        <v>23.148880000000005</v>
      </c>
      <c r="I52" s="10"/>
      <c r="J52" s="224">
        <f ca="1">H52/D52-1</f>
        <v>-0.4173713584325619</v>
      </c>
      <c r="L52" s="74">
        <f ca="1">INDIRECT($B52&amp;"!"&amp;L$3&amp;"6")</f>
        <v>36.934864238095237</v>
      </c>
      <c r="M52" s="75">
        <f ca="1">INDIRECT($B52&amp;"!"&amp;M$3&amp;"6")</f>
        <v>33.600151095238097</v>
      </c>
      <c r="N52" s="76">
        <f ca="1">M52-L52</f>
        <v>-3.3347131428571402</v>
      </c>
      <c r="O52" s="222"/>
      <c r="P52" s="4"/>
      <c r="Q52" s="222"/>
      <c r="R52" s="10"/>
      <c r="S52" s="10"/>
      <c r="T52" s="10"/>
      <c r="U52" s="10"/>
      <c r="V52" s="225"/>
      <c r="X52" s="7"/>
      <c r="Y52" s="7"/>
      <c r="Z52" s="64"/>
    </row>
    <row r="53" spans="2:28" x14ac:dyDescent="0.25">
      <c r="B53" s="92" t="str">
        <f>B52</f>
        <v>cinema_track</v>
      </c>
      <c r="C53" s="99" t="s">
        <v>33</v>
      </c>
      <c r="D53" s="223">
        <f ca="1">0.001*INDIRECT($B53&amp;"!E7")</f>
        <v>59.551984000000004</v>
      </c>
      <c r="E53" s="222"/>
      <c r="F53" s="92" t="str">
        <f>F52</f>
        <v>cinema_track</v>
      </c>
      <c r="G53" s="99" t="s">
        <v>33</v>
      </c>
      <c r="H53" s="223">
        <f ca="1">0.001*INDIRECT($B53&amp;"!W7")</f>
        <v>32.683384000000004</v>
      </c>
      <c r="I53" s="10"/>
      <c r="J53" s="224">
        <f ca="1">H53/D53-1</f>
        <v>-0.45117892293899053</v>
      </c>
      <c r="L53" s="74">
        <f ca="1">INDIRECT($B53&amp;"!"&amp;L$3&amp;"7")</f>
        <v>40.48651685714286</v>
      </c>
      <c r="M53" s="75">
        <f ca="1">INDIRECT($B53&amp;"!"&amp;M$3&amp;"7")</f>
        <v>35.992007380952373</v>
      </c>
      <c r="N53" s="76">
        <f ca="1">M53-L53</f>
        <v>-4.4945094761904869</v>
      </c>
      <c r="O53" s="222"/>
      <c r="P53" s="4" t="s">
        <v>34</v>
      </c>
      <c r="Q53" s="222"/>
      <c r="R53" s="10"/>
      <c r="S53" s="10"/>
      <c r="T53" s="10"/>
      <c r="U53" s="10"/>
      <c r="V53" s="225"/>
      <c r="X53" s="7"/>
      <c r="Y53" s="7"/>
      <c r="Z53" s="64"/>
    </row>
    <row r="54" spans="2:28" x14ac:dyDescent="0.25">
      <c r="B54" s="92" t="str">
        <f>B53</f>
        <v>cinema_track</v>
      </c>
      <c r="C54" s="99" t="s">
        <v>35</v>
      </c>
      <c r="D54" s="223">
        <f ca="1">0.001*INDIRECT($B54&amp;"!E8")</f>
        <v>86.991584000000003</v>
      </c>
      <c r="E54" s="222"/>
      <c r="F54" s="92" t="str">
        <f>F53</f>
        <v>cinema_track</v>
      </c>
      <c r="G54" s="99" t="s">
        <v>35</v>
      </c>
      <c r="H54" s="223">
        <f ca="1">0.001*INDIRECT($B54&amp;"!W8")</f>
        <v>48.310079999999999</v>
      </c>
      <c r="I54" s="10"/>
      <c r="J54" s="224">
        <f ca="1">H54/D54-1</f>
        <v>-0.44465800277875156</v>
      </c>
      <c r="L54" s="74">
        <f ca="1">INDIRECT($B54&amp;"!"&amp;L$3&amp;"8")</f>
        <v>43.660332190476183</v>
      </c>
      <c r="M54" s="75">
        <f ca="1">INDIRECT($B54&amp;"!"&amp;M$3&amp;"8")</f>
        <v>39.036119904761911</v>
      </c>
      <c r="N54" s="76">
        <f ca="1">M54-L54</f>
        <v>-4.6242122857142718</v>
      </c>
      <c r="O54" s="222"/>
      <c r="P54" s="227">
        <f ca="1">bdrate(L51:L54,D51:D54,M51:M54,H51:H54)</f>
        <v>1.4533044739088119E-2</v>
      </c>
      <c r="Q54" s="222"/>
      <c r="R54" s="10"/>
      <c r="S54" s="10"/>
      <c r="T54" s="10"/>
      <c r="U54" s="10"/>
      <c r="V54" s="225"/>
      <c r="X54" s="7"/>
      <c r="Y54" s="7"/>
      <c r="Z54" s="64"/>
    </row>
    <row r="55" spans="2:28" ht="16.5" customHeight="1" thickBot="1" x14ac:dyDescent="0.3">
      <c r="B55" s="70"/>
      <c r="C55" s="100"/>
      <c r="D55" s="228"/>
      <c r="E55" s="222"/>
      <c r="F55" s="70"/>
      <c r="G55" s="100"/>
      <c r="H55" s="223"/>
      <c r="I55" s="10"/>
      <c r="J55" s="224"/>
      <c r="L55" s="74"/>
      <c r="M55" s="75"/>
      <c r="N55" s="77"/>
      <c r="O55" s="222"/>
      <c r="P55" s="229"/>
      <c r="Q55" s="222"/>
      <c r="R55" s="10"/>
      <c r="S55" s="10"/>
      <c r="T55" s="10"/>
      <c r="U55" s="10"/>
      <c r="V55" s="225"/>
      <c r="X55" s="7"/>
      <c r="Y55" s="7"/>
      <c r="Z55" s="64"/>
      <c r="AB55" s="226"/>
    </row>
    <row r="56" spans="2:28" ht="16.5" customHeight="1" x14ac:dyDescent="0.25">
      <c r="B56" s="88"/>
      <c r="C56" s="89"/>
      <c r="D56" s="230"/>
      <c r="F56" s="88"/>
      <c r="G56" s="89"/>
      <c r="H56" s="230"/>
      <c r="J56" s="78">
        <f ca="1">MIN(D51:D55,H51:H55)</f>
        <v>16.283800000000003</v>
      </c>
      <c r="L56" s="79"/>
      <c r="M56" s="80"/>
      <c r="N56" s="81"/>
      <c r="O56" s="222"/>
      <c r="P56" s="210"/>
      <c r="Q56" s="222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28"/>
      <c r="E57" s="222"/>
      <c r="F57" s="70"/>
      <c r="G57" s="72"/>
      <c r="H57" s="228"/>
      <c r="I57" s="10"/>
      <c r="J57" s="82">
        <f ca="1">MAX(D51:D55,H51:H55)</f>
        <v>86.991584000000003</v>
      </c>
      <c r="L57" s="83">
        <f>L56</f>
        <v>0</v>
      </c>
      <c r="M57" s="84">
        <f>M56</f>
        <v>0</v>
      </c>
      <c r="N57" s="77"/>
      <c r="O57" s="222"/>
      <c r="P57" s="6"/>
      <c r="Q57" s="222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79" t="s">
        <v>13</v>
      </c>
      <c r="C59" s="280"/>
      <c r="D59" s="281"/>
      <c r="E59" s="3"/>
      <c r="F59" s="279" t="str">
        <f>B59</f>
        <v>cinema_semitrack</v>
      </c>
      <c r="G59" s="280"/>
      <c r="H59" s="281"/>
      <c r="I59" s="3"/>
      <c r="J59" s="210"/>
      <c r="L59" s="282" t="str">
        <f>F59</f>
        <v>cinema_semitrack</v>
      </c>
      <c r="M59" s="280"/>
      <c r="N59" s="281"/>
      <c r="O59" s="178"/>
      <c r="P59" s="210"/>
      <c r="U59" s="208"/>
      <c r="V59" s="208"/>
      <c r="X59" s="283"/>
      <c r="Y59" s="274"/>
      <c r="Z59" s="274"/>
    </row>
    <row r="60" spans="2:28" x14ac:dyDescent="0.25">
      <c r="B60" s="276" t="s">
        <v>24</v>
      </c>
      <c r="C60" s="274"/>
      <c r="D60" s="69" t="s">
        <v>25</v>
      </c>
      <c r="E60" s="222"/>
      <c r="F60" s="276" t="s">
        <v>24</v>
      </c>
      <c r="G60" s="274"/>
      <c r="H60" s="69" t="s">
        <v>25</v>
      </c>
      <c r="I60" s="10"/>
      <c r="J60" s="211" t="s">
        <v>26</v>
      </c>
      <c r="L60" s="273" t="s">
        <v>38</v>
      </c>
      <c r="M60" s="274"/>
      <c r="N60" s="275"/>
      <c r="O60" s="67"/>
      <c r="P60" s="4"/>
      <c r="R60" s="277"/>
      <c r="S60" s="274"/>
      <c r="T60" s="274"/>
      <c r="U60" s="209"/>
      <c r="V60" s="209"/>
      <c r="X60" s="277"/>
      <c r="Y60" s="274"/>
      <c r="Z60" s="274"/>
    </row>
    <row r="61" spans="2:28" x14ac:dyDescent="0.25">
      <c r="B61" s="175" t="s">
        <v>0</v>
      </c>
      <c r="C61" s="99" t="s">
        <v>28</v>
      </c>
      <c r="D61" s="68" t="s">
        <v>29</v>
      </c>
      <c r="E61" s="222"/>
      <c r="F61" s="175" t="s">
        <v>0</v>
      </c>
      <c r="G61" s="99" t="s">
        <v>28</v>
      </c>
      <c r="H61" s="68" t="s">
        <v>29</v>
      </c>
      <c r="I61" s="10"/>
      <c r="J61" s="73"/>
      <c r="L61" s="176" t="str">
        <f>CONCATENATE(B$2," ",L59)</f>
        <v>12bit-quantize-raht-15-bit cinema_semitrack</v>
      </c>
      <c r="M61" s="194" t="str">
        <f>CONCATENATE(F$2," ",L59)</f>
        <v>10bit-quantize-raht-15-bit cinema_semitrack</v>
      </c>
      <c r="N61" s="177" t="s">
        <v>30</v>
      </c>
      <c r="O61" s="3"/>
      <c r="P61" s="4" t="s">
        <v>21</v>
      </c>
      <c r="Q61" s="3"/>
      <c r="R61" s="3"/>
      <c r="S61" s="3"/>
      <c r="T61" s="3"/>
      <c r="U61" s="3"/>
      <c r="V61" s="3"/>
      <c r="X61" s="178"/>
      <c r="Y61" s="178"/>
      <c r="Z61" s="178"/>
    </row>
    <row r="62" spans="2:28" x14ac:dyDescent="0.25">
      <c r="B62" s="92" t="str">
        <f>B59</f>
        <v>cinema_semitrack</v>
      </c>
      <c r="C62" s="99" t="s">
        <v>31</v>
      </c>
      <c r="D62" s="223">
        <f ca="1">0.001*INDIRECT($B62&amp;"!E5")</f>
        <v>28.316848</v>
      </c>
      <c r="E62" s="222"/>
      <c r="F62" s="92" t="str">
        <f>F59</f>
        <v>cinema_semitrack</v>
      </c>
      <c r="G62" s="99" t="s">
        <v>31</v>
      </c>
      <c r="H62" s="223">
        <f ca="1">0.001*INDIRECT($B62&amp;"!W5")</f>
        <v>16.871535999999999</v>
      </c>
      <c r="I62" s="10"/>
      <c r="J62" s="224">
        <f ca="1">H62/D62-1</f>
        <v>-0.40418735870602551</v>
      </c>
      <c r="L62" s="74">
        <f ca="1">INDIRECT($B62&amp;"!"&amp;L$3&amp;"5")</f>
        <v>34.175089714285711</v>
      </c>
      <c r="M62" s="75">
        <f ca="1">INDIRECT($B62&amp;"!"&amp;M$3&amp;"5")</f>
        <v>30.328469714285717</v>
      </c>
      <c r="N62" s="76">
        <f ca="1">M62-L62</f>
        <v>-3.8466199999999944</v>
      </c>
      <c r="O62" s="222"/>
      <c r="P62" s="224">
        <f ca="1">bdrate(D62:D65,L62:L65,H62:H65,M62:M65)</f>
        <v>-7.8813427386260293E-2</v>
      </c>
      <c r="Q62" s="222"/>
      <c r="R62" s="10"/>
      <c r="S62" s="10"/>
      <c r="T62" s="10"/>
      <c r="U62" s="10"/>
      <c r="V62" s="225"/>
      <c r="X62" s="7"/>
      <c r="Y62" s="7"/>
      <c r="Z62" s="64"/>
      <c r="AB62" s="226"/>
    </row>
    <row r="63" spans="2:28" x14ac:dyDescent="0.25">
      <c r="B63" s="92" t="str">
        <f>B62</f>
        <v>cinema_semitrack</v>
      </c>
      <c r="C63" s="99" t="s">
        <v>32</v>
      </c>
      <c r="D63" s="223">
        <f ca="1">0.001*INDIRECT($B63&amp;"!E6")</f>
        <v>41.126480000000001</v>
      </c>
      <c r="E63" s="222"/>
      <c r="F63" s="92" t="str">
        <f>F62</f>
        <v>cinema_semitrack</v>
      </c>
      <c r="G63" s="99" t="s">
        <v>32</v>
      </c>
      <c r="H63" s="223">
        <f ca="1">0.001*INDIRECT($B63&amp;"!W6")</f>
        <v>23.892504000000006</v>
      </c>
      <c r="I63" s="10"/>
      <c r="J63" s="224">
        <f ca="1">H63/D63-1</f>
        <v>-0.41904816556145807</v>
      </c>
      <c r="L63" s="74">
        <f ca="1">INDIRECT($B63&amp;"!"&amp;L$3&amp;"6")</f>
        <v>36.840509571428569</v>
      </c>
      <c r="M63" s="75">
        <f ca="1">INDIRECT($B63&amp;"!"&amp;M$3&amp;"6")</f>
        <v>33.60680957142857</v>
      </c>
      <c r="N63" s="76">
        <f ca="1">M63-L63</f>
        <v>-3.2336999999999989</v>
      </c>
      <c r="O63" s="222"/>
      <c r="P63" s="4"/>
      <c r="Q63" s="222"/>
      <c r="R63" s="10"/>
      <c r="S63" s="10"/>
      <c r="T63" s="10"/>
      <c r="U63" s="10"/>
      <c r="V63" s="225"/>
      <c r="X63" s="7"/>
      <c r="Y63" s="7"/>
      <c r="Z63" s="64"/>
    </row>
    <row r="64" spans="2:28" x14ac:dyDescent="0.25">
      <c r="B64" s="92" t="str">
        <f>B63</f>
        <v>cinema_semitrack</v>
      </c>
      <c r="C64" s="99" t="s">
        <v>33</v>
      </c>
      <c r="D64" s="223">
        <f ca="1">0.001*INDIRECT($B64&amp;"!E7")</f>
        <v>61.86504</v>
      </c>
      <c r="E64" s="222"/>
      <c r="F64" s="92" t="str">
        <f>F63</f>
        <v>cinema_semitrack</v>
      </c>
      <c r="G64" s="99" t="s">
        <v>33</v>
      </c>
      <c r="H64" s="223">
        <f ca="1">0.001*INDIRECT($B64&amp;"!W7")</f>
        <v>33.754896000000002</v>
      </c>
      <c r="I64" s="10"/>
      <c r="J64" s="224">
        <f ca="1">H64/D64-1</f>
        <v>-0.45437849874501013</v>
      </c>
      <c r="L64" s="74">
        <f ca="1">INDIRECT($B64&amp;"!"&amp;L$3&amp;"7")</f>
        <v>40.399201142857144</v>
      </c>
      <c r="M64" s="75">
        <f ca="1">INDIRECT($B64&amp;"!"&amp;M$3&amp;"7")</f>
        <v>36.026294999999998</v>
      </c>
      <c r="N64" s="76">
        <f ca="1">M64-L64</f>
        <v>-4.372906142857147</v>
      </c>
      <c r="O64" s="222"/>
      <c r="P64" s="4" t="s">
        <v>34</v>
      </c>
      <c r="Q64" s="222"/>
      <c r="R64" s="10"/>
      <c r="S64" s="10"/>
      <c r="T64" s="10"/>
      <c r="U64" s="10"/>
      <c r="V64" s="225"/>
      <c r="X64" s="7"/>
      <c r="Y64" s="7"/>
      <c r="Z64" s="64"/>
    </row>
    <row r="65" spans="2:28" x14ac:dyDescent="0.25">
      <c r="B65" s="92" t="str">
        <f>B64</f>
        <v>cinema_semitrack</v>
      </c>
      <c r="C65" s="99" t="s">
        <v>35</v>
      </c>
      <c r="D65" s="223">
        <f ca="1">0.001*INDIRECT($B65&amp;"!E8")</f>
        <v>90.416760000000011</v>
      </c>
      <c r="E65" s="222"/>
      <c r="F65" s="92" t="str">
        <f>F64</f>
        <v>cinema_semitrack</v>
      </c>
      <c r="G65" s="99" t="s">
        <v>35</v>
      </c>
      <c r="H65" s="223">
        <f ca="1">0.001*INDIRECT($B65&amp;"!W8")</f>
        <v>50.132744000000002</v>
      </c>
      <c r="I65" s="10"/>
      <c r="J65" s="224">
        <f ca="1">H65/D65-1</f>
        <v>-0.44553704423825857</v>
      </c>
      <c r="L65" s="74">
        <f ca="1">INDIRECT($B65&amp;"!"&amp;L$3&amp;"8")</f>
        <v>43.319599333333336</v>
      </c>
      <c r="M65" s="75">
        <f ca="1">INDIRECT($B65&amp;"!"&amp;M$3&amp;"8")</f>
        <v>38.979763095238091</v>
      </c>
      <c r="N65" s="76">
        <f ca="1">M65-L65</f>
        <v>-4.3398362380952449</v>
      </c>
      <c r="O65" s="222"/>
      <c r="P65" s="227">
        <f ca="1">bdrate(L62:L65,D62:D65,M62:M65,H62:H65)</f>
        <v>1.7680630879668424E-2</v>
      </c>
      <c r="Q65" s="222"/>
      <c r="R65" s="10"/>
      <c r="S65" s="10"/>
      <c r="T65" s="10"/>
      <c r="U65" s="10"/>
      <c r="V65" s="225"/>
      <c r="X65" s="7"/>
      <c r="Y65" s="7"/>
      <c r="Z65" s="64"/>
    </row>
    <row r="66" spans="2:28" ht="16.5" customHeight="1" thickBot="1" x14ac:dyDescent="0.3">
      <c r="B66" s="70"/>
      <c r="C66" s="100"/>
      <c r="D66" s="228"/>
      <c r="E66" s="222"/>
      <c r="F66" s="70"/>
      <c r="G66" s="100"/>
      <c r="H66" s="223"/>
      <c r="I66" s="10"/>
      <c r="J66" s="224"/>
      <c r="L66" s="74"/>
      <c r="M66" s="75"/>
      <c r="N66" s="77"/>
      <c r="O66" s="222"/>
      <c r="P66" s="229"/>
      <c r="Q66" s="222"/>
      <c r="R66" s="10"/>
      <c r="S66" s="10"/>
      <c r="T66" s="10"/>
      <c r="U66" s="10"/>
      <c r="V66" s="225"/>
      <c r="X66" s="7"/>
      <c r="Y66" s="7"/>
      <c r="Z66" s="64"/>
      <c r="AB66" s="226"/>
    </row>
    <row r="67" spans="2:28" ht="16.5" customHeight="1" x14ac:dyDescent="0.25">
      <c r="B67" s="88"/>
      <c r="C67" s="89"/>
      <c r="D67" s="230"/>
      <c r="F67" s="88"/>
      <c r="G67" s="89"/>
      <c r="H67" s="230"/>
      <c r="J67" s="78">
        <f ca="1">MIN(D62:D66,H62:H66)</f>
        <v>16.871535999999999</v>
      </c>
      <c r="L67" s="79"/>
      <c r="M67" s="80"/>
      <c r="N67" s="81"/>
      <c r="O67" s="222"/>
      <c r="P67" s="210"/>
      <c r="Q67" s="222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28"/>
      <c r="E68" s="222"/>
      <c r="F68" s="70"/>
      <c r="G68" s="72"/>
      <c r="H68" s="228"/>
      <c r="I68" s="10"/>
      <c r="J68" s="82">
        <f ca="1">MAX(D62:D66,H62:H66)</f>
        <v>90.416760000000011</v>
      </c>
      <c r="L68" s="83">
        <f>L67</f>
        <v>0</v>
      </c>
      <c r="M68" s="84">
        <f>M67</f>
        <v>0</v>
      </c>
      <c r="N68" s="77"/>
      <c r="O68" s="222"/>
      <c r="P68" s="6"/>
      <c r="Q68" s="222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79" t="s">
        <v>14</v>
      </c>
      <c r="C70" s="280"/>
      <c r="D70" s="281"/>
      <c r="E70" s="3"/>
      <c r="F70" s="279" t="str">
        <f>B70</f>
        <v>breakdance_track</v>
      </c>
      <c r="G70" s="280"/>
      <c r="H70" s="281"/>
      <c r="I70" s="3"/>
      <c r="J70" s="210"/>
      <c r="L70" s="282" t="str">
        <f>F70</f>
        <v>breakdance_track</v>
      </c>
      <c r="M70" s="280"/>
      <c r="N70" s="281"/>
      <c r="O70" s="178"/>
      <c r="P70" s="210"/>
      <c r="U70" s="208"/>
      <c r="V70" s="208"/>
      <c r="X70" s="283"/>
      <c r="Y70" s="274"/>
      <c r="Z70" s="274"/>
    </row>
    <row r="71" spans="2:28" x14ac:dyDescent="0.25">
      <c r="B71" s="276" t="s">
        <v>24</v>
      </c>
      <c r="C71" s="274"/>
      <c r="D71" s="69" t="s">
        <v>25</v>
      </c>
      <c r="E71" s="222"/>
      <c r="F71" s="276" t="s">
        <v>24</v>
      </c>
      <c r="G71" s="274"/>
      <c r="H71" s="69" t="s">
        <v>25</v>
      </c>
      <c r="I71" s="10"/>
      <c r="J71" s="211" t="s">
        <v>26</v>
      </c>
      <c r="L71" s="273" t="s">
        <v>38</v>
      </c>
      <c r="M71" s="274"/>
      <c r="N71" s="275"/>
      <c r="O71" s="67"/>
      <c r="P71" s="4"/>
      <c r="R71" s="277"/>
      <c r="S71" s="274"/>
      <c r="T71" s="274"/>
      <c r="U71" s="209"/>
      <c r="V71" s="209"/>
      <c r="X71" s="277"/>
      <c r="Y71" s="274"/>
      <c r="Z71" s="274"/>
    </row>
    <row r="72" spans="2:28" x14ac:dyDescent="0.25">
      <c r="B72" s="175" t="s">
        <v>0</v>
      </c>
      <c r="C72" s="99" t="s">
        <v>28</v>
      </c>
      <c r="D72" s="68" t="s">
        <v>29</v>
      </c>
      <c r="E72" s="222"/>
      <c r="F72" s="175" t="s">
        <v>0</v>
      </c>
      <c r="G72" s="99" t="s">
        <v>28</v>
      </c>
      <c r="H72" s="68" t="s">
        <v>29</v>
      </c>
      <c r="I72" s="10"/>
      <c r="J72" s="73"/>
      <c r="L72" s="176" t="str">
        <f>CONCATENATE(B$2," ",L70)</f>
        <v>12bit-quantize-raht-15-bit breakdance_track</v>
      </c>
      <c r="M72" s="194" t="str">
        <f>CONCATENATE(F$2," ",L70)</f>
        <v>10bit-quantize-raht-15-bit breakdance_track</v>
      </c>
      <c r="N72" s="177" t="s">
        <v>30</v>
      </c>
      <c r="O72" s="3"/>
      <c r="P72" s="4" t="s">
        <v>21</v>
      </c>
      <c r="Q72" s="3"/>
      <c r="R72" s="3"/>
      <c r="S72" s="3"/>
      <c r="T72" s="3"/>
      <c r="U72" s="3"/>
      <c r="V72" s="3"/>
      <c r="X72" s="178"/>
      <c r="Y72" s="178"/>
      <c r="Z72" s="178"/>
    </row>
    <row r="73" spans="2:28" x14ac:dyDescent="0.25">
      <c r="B73" s="92" t="str">
        <f>B70</f>
        <v>breakdance_track</v>
      </c>
      <c r="C73" s="99" t="s">
        <v>31</v>
      </c>
      <c r="D73" s="223">
        <f ca="1">0.001*INDIRECT($B73&amp;"!E5")</f>
        <v>126.58231200000002</v>
      </c>
      <c r="E73" s="222"/>
      <c r="F73" s="92" t="str">
        <f>F70</f>
        <v>breakdance_track</v>
      </c>
      <c r="G73" s="99" t="s">
        <v>31</v>
      </c>
      <c r="H73" s="223">
        <f ca="1">0.001*INDIRECT($B73&amp;"!W5")</f>
        <v>76.425623999999999</v>
      </c>
      <c r="I73" s="10"/>
      <c r="J73" s="224">
        <f ca="1">H73/D73-1</f>
        <v>-0.39623773027624909</v>
      </c>
      <c r="L73" s="74">
        <f ca="1">INDIRECT($B73&amp;"!"&amp;L$3&amp;"5")</f>
        <v>31.727322375000004</v>
      </c>
      <c r="M73" s="75">
        <f ca="1">INDIRECT($B73&amp;"!"&amp;M$3&amp;"5")</f>
        <v>27.434009624999995</v>
      </c>
      <c r="N73" s="76">
        <f ca="1">M73-L73</f>
        <v>-4.293312750000009</v>
      </c>
      <c r="O73" s="222"/>
      <c r="P73" s="224">
        <f ca="1">bdrate(D73:D76,L73:L76,H73:H76,M73:M76)</f>
        <v>-1.0584680788467637E-2</v>
      </c>
      <c r="Q73" s="222"/>
      <c r="R73" s="10"/>
      <c r="S73" s="10"/>
      <c r="T73" s="10"/>
      <c r="U73" s="10"/>
      <c r="V73" s="225"/>
      <c r="X73" s="7"/>
      <c r="Y73" s="7"/>
      <c r="Z73" s="64"/>
      <c r="AB73" s="226"/>
    </row>
    <row r="74" spans="2:28" x14ac:dyDescent="0.25">
      <c r="B74" s="92" t="str">
        <f>B73</f>
        <v>breakdance_track</v>
      </c>
      <c r="C74" s="99" t="s">
        <v>32</v>
      </c>
      <c r="D74" s="223">
        <f ca="1">0.001*INDIRECT($B74&amp;"!E6")</f>
        <v>181.19922399999999</v>
      </c>
      <c r="E74" s="222"/>
      <c r="F74" s="92" t="str">
        <f>F73</f>
        <v>breakdance_track</v>
      </c>
      <c r="G74" s="99" t="s">
        <v>32</v>
      </c>
      <c r="H74" s="223">
        <f ca="1">0.001*INDIRECT($B74&amp;"!W6")</f>
        <v>106.398144</v>
      </c>
      <c r="I74" s="10"/>
      <c r="J74" s="224">
        <f ca="1">H74/D74-1</f>
        <v>-0.41281126016301262</v>
      </c>
      <c r="L74" s="74">
        <f ca="1">INDIRECT($B74&amp;"!"&amp;L$3&amp;"6")</f>
        <v>35.829733562499996</v>
      </c>
      <c r="M74" s="75">
        <f ca="1">INDIRECT($B74&amp;"!"&amp;M$3&amp;"6")</f>
        <v>30.431552749999998</v>
      </c>
      <c r="N74" s="76">
        <f ca="1">M74-L74</f>
        <v>-5.3981808124999979</v>
      </c>
      <c r="O74" s="222"/>
      <c r="P74" s="4"/>
      <c r="Q74" s="222"/>
      <c r="R74" s="10"/>
      <c r="S74" s="10"/>
      <c r="T74" s="10"/>
      <c r="U74" s="10"/>
      <c r="V74" s="225"/>
      <c r="X74" s="7"/>
      <c r="Y74" s="7"/>
      <c r="Z74" s="64"/>
    </row>
    <row r="75" spans="2:28" x14ac:dyDescent="0.25">
      <c r="B75" s="92" t="str">
        <f>B74</f>
        <v>breakdance_track</v>
      </c>
      <c r="C75" s="99" t="s">
        <v>33</v>
      </c>
      <c r="D75" s="223">
        <f ca="1">0.001*INDIRECT($B75&amp;"!E7")</f>
        <v>256.27688799999999</v>
      </c>
      <c r="E75" s="222"/>
      <c r="F75" s="92" t="str">
        <f>F74</f>
        <v>breakdance_track</v>
      </c>
      <c r="G75" s="99" t="s">
        <v>33</v>
      </c>
      <c r="H75" s="223">
        <f ca="1">0.001*INDIRECT($B75&amp;"!W7")</f>
        <v>150.861424</v>
      </c>
      <c r="I75" s="10"/>
      <c r="J75" s="224">
        <f ca="1">H75/D75-1</f>
        <v>-0.41133425968556314</v>
      </c>
      <c r="L75" s="74">
        <f ca="1">INDIRECT($B75&amp;"!"&amp;L$3&amp;"7")</f>
        <v>40.548064250000003</v>
      </c>
      <c r="M75" s="75">
        <f ca="1">INDIRECT($B75&amp;"!"&amp;M$3&amp;"7")</f>
        <v>33.718942250000005</v>
      </c>
      <c r="N75" s="76">
        <f ca="1">M75-L75</f>
        <v>-6.8291219999999981</v>
      </c>
      <c r="O75" s="222"/>
      <c r="P75" s="4" t="s">
        <v>34</v>
      </c>
      <c r="Q75" s="222"/>
      <c r="R75" s="10"/>
      <c r="S75" s="10"/>
      <c r="T75" s="10"/>
      <c r="U75" s="10"/>
      <c r="V75" s="225"/>
      <c r="X75" s="7"/>
      <c r="Y75" s="7"/>
      <c r="Z75" s="64"/>
    </row>
    <row r="76" spans="2:28" x14ac:dyDescent="0.25">
      <c r="B76" s="92" t="str">
        <f>B75</f>
        <v>breakdance_track</v>
      </c>
      <c r="C76" s="99" t="s">
        <v>35</v>
      </c>
      <c r="D76" s="223">
        <f ca="1">0.001*INDIRECT($B76&amp;"!E8")</f>
        <v>356.432816</v>
      </c>
      <c r="E76" s="222"/>
      <c r="F76" s="92" t="str">
        <f>F75</f>
        <v>breakdance_track</v>
      </c>
      <c r="G76" s="99" t="s">
        <v>35</v>
      </c>
      <c r="H76" s="223">
        <f ca="1">0.001*INDIRECT($B76&amp;"!W8")</f>
        <v>214.88412000000002</v>
      </c>
      <c r="I76" s="10"/>
      <c r="J76" s="224">
        <f ca="1">H76/D76-1</f>
        <v>-0.39712588079993172</v>
      </c>
      <c r="L76" s="74">
        <f ca="1">INDIRECT($B76&amp;"!"&amp;L$3&amp;"8")</f>
        <v>43.708715093749994</v>
      </c>
      <c r="M76" s="75">
        <f ca="1">INDIRECT($B76&amp;"!"&amp;M$3&amp;"8")</f>
        <v>38.494442500000012</v>
      </c>
      <c r="N76" s="76">
        <f ca="1">M76-L76</f>
        <v>-5.2142725937499819</v>
      </c>
      <c r="O76" s="222"/>
      <c r="P76" s="227">
        <f ca="1">bdrate(L73:L76,D73:D76,M73:M76,H73:H76)</f>
        <v>4.9746247531412546E-3</v>
      </c>
      <c r="Q76" s="222"/>
      <c r="R76" s="10"/>
      <c r="S76" s="10"/>
      <c r="T76" s="10"/>
      <c r="U76" s="10"/>
      <c r="V76" s="225"/>
      <c r="X76" s="7"/>
      <c r="Y76" s="7"/>
      <c r="Z76" s="64"/>
    </row>
    <row r="77" spans="2:28" ht="16.5" customHeight="1" thickBot="1" x14ac:dyDescent="0.3">
      <c r="B77" s="70"/>
      <c r="C77" s="100"/>
      <c r="D77" s="228"/>
      <c r="E77" s="222"/>
      <c r="F77" s="70"/>
      <c r="G77" s="100"/>
      <c r="H77" s="223"/>
      <c r="I77" s="10"/>
      <c r="J77" s="224"/>
      <c r="L77" s="74"/>
      <c r="M77" s="75"/>
      <c r="N77" s="77"/>
      <c r="O77" s="222"/>
      <c r="P77" s="229"/>
      <c r="Q77" s="222"/>
      <c r="R77" s="10"/>
      <c r="S77" s="10"/>
      <c r="T77" s="10"/>
      <c r="U77" s="10"/>
      <c r="V77" s="225"/>
      <c r="X77" s="7"/>
      <c r="Y77" s="7"/>
      <c r="Z77" s="64"/>
      <c r="AB77" s="226"/>
    </row>
    <row r="78" spans="2:28" ht="16.5" customHeight="1" x14ac:dyDescent="0.25">
      <c r="B78" s="88"/>
      <c r="C78" s="89"/>
      <c r="D78" s="230"/>
      <c r="F78" s="88"/>
      <c r="G78" s="89"/>
      <c r="H78" s="230"/>
      <c r="J78" s="78">
        <f ca="1">MIN(D73:D77,H73:H77)</f>
        <v>76.425623999999999</v>
      </c>
      <c r="L78" s="79"/>
      <c r="M78" s="80"/>
      <c r="N78" s="81"/>
      <c r="O78" s="222"/>
      <c r="P78" s="210"/>
      <c r="Q78" s="222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28"/>
      <c r="E79" s="222"/>
      <c r="F79" s="70"/>
      <c r="G79" s="72"/>
      <c r="H79" s="228"/>
      <c r="I79" s="10"/>
      <c r="J79" s="82">
        <f ca="1">MAX(D73:D77,H73:H77)</f>
        <v>356.432816</v>
      </c>
      <c r="L79" s="83">
        <f>L78</f>
        <v>0</v>
      </c>
      <c r="M79" s="84">
        <f>M78</f>
        <v>0</v>
      </c>
      <c r="N79" s="77"/>
      <c r="O79" s="222"/>
      <c r="P79" s="6"/>
      <c r="Q79" s="222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79" t="s">
        <v>15</v>
      </c>
      <c r="C81" s="280"/>
      <c r="D81" s="281"/>
      <c r="E81" s="3"/>
      <c r="F81" s="279" t="str">
        <f>B81</f>
        <v>breakdance_semitrack</v>
      </c>
      <c r="G81" s="280"/>
      <c r="H81" s="281"/>
      <c r="I81" s="3"/>
      <c r="J81" s="210"/>
      <c r="L81" s="282" t="str">
        <f>F81</f>
        <v>breakdance_semitrack</v>
      </c>
      <c r="M81" s="280"/>
      <c r="N81" s="281"/>
      <c r="O81" s="178"/>
      <c r="P81" s="210"/>
      <c r="U81" s="208"/>
      <c r="V81" s="208"/>
      <c r="X81" s="283"/>
      <c r="Y81" s="274"/>
      <c r="Z81" s="274"/>
    </row>
    <row r="82" spans="2:28" x14ac:dyDescent="0.25">
      <c r="B82" s="276" t="s">
        <v>24</v>
      </c>
      <c r="C82" s="274"/>
      <c r="D82" s="69" t="s">
        <v>25</v>
      </c>
      <c r="E82" s="222"/>
      <c r="F82" s="276" t="s">
        <v>24</v>
      </c>
      <c r="G82" s="274"/>
      <c r="H82" s="69" t="s">
        <v>25</v>
      </c>
      <c r="I82" s="10"/>
      <c r="J82" s="211" t="s">
        <v>26</v>
      </c>
      <c r="L82" s="273" t="s">
        <v>38</v>
      </c>
      <c r="M82" s="274"/>
      <c r="N82" s="275"/>
      <c r="O82" s="67"/>
      <c r="P82" s="4"/>
      <c r="R82" s="277"/>
      <c r="S82" s="274"/>
      <c r="T82" s="274"/>
      <c r="U82" s="209"/>
      <c r="V82" s="209"/>
      <c r="X82" s="277"/>
      <c r="Y82" s="274"/>
      <c r="Z82" s="274"/>
    </row>
    <row r="83" spans="2:28" x14ac:dyDescent="0.25">
      <c r="B83" s="175" t="s">
        <v>0</v>
      </c>
      <c r="C83" s="99" t="s">
        <v>28</v>
      </c>
      <c r="D83" s="68" t="s">
        <v>29</v>
      </c>
      <c r="E83" s="222"/>
      <c r="F83" s="175" t="s">
        <v>0</v>
      </c>
      <c r="G83" s="99" t="s">
        <v>28</v>
      </c>
      <c r="H83" s="68" t="s">
        <v>29</v>
      </c>
      <c r="I83" s="10"/>
      <c r="J83" s="73"/>
      <c r="L83" s="176" t="str">
        <f>CONCATENATE(B$2," ",L81)</f>
        <v>12bit-quantize-raht-15-bit breakdance_semitrack</v>
      </c>
      <c r="M83" s="194" t="str">
        <f>CONCATENATE(F$2," ",L81)</f>
        <v>10bit-quantize-raht-15-bit breakdance_semitrack</v>
      </c>
      <c r="N83" s="177" t="s">
        <v>30</v>
      </c>
      <c r="O83" s="3"/>
      <c r="P83" s="4" t="s">
        <v>21</v>
      </c>
      <c r="Q83" s="3"/>
      <c r="R83" s="3"/>
      <c r="S83" s="3"/>
      <c r="T83" s="3"/>
      <c r="U83" s="3"/>
      <c r="V83" s="3"/>
      <c r="X83" s="178"/>
      <c r="Y83" s="178"/>
      <c r="Z83" s="178"/>
    </row>
    <row r="84" spans="2:28" x14ac:dyDescent="0.25">
      <c r="B84" s="92" t="str">
        <f>B81</f>
        <v>breakdance_semitrack</v>
      </c>
      <c r="C84" s="99" t="s">
        <v>31</v>
      </c>
      <c r="D84" s="223">
        <f ca="1">0.001*INDIRECT($B84&amp;"!E5")</f>
        <v>132.47429600000001</v>
      </c>
      <c r="E84" s="222"/>
      <c r="F84" s="92" t="str">
        <f>F81</f>
        <v>breakdance_semitrack</v>
      </c>
      <c r="G84" s="99" t="s">
        <v>31</v>
      </c>
      <c r="H84" s="223">
        <f ca="1">0.001*INDIRECT($B84&amp;"!W5")</f>
        <v>79.865600000000001</v>
      </c>
      <c r="I84" s="10"/>
      <c r="J84" s="224">
        <f ca="1">H84/D84-1</f>
        <v>-0.39712380128443936</v>
      </c>
      <c r="L84" s="74">
        <f ca="1">INDIRECT($B84&amp;"!"&amp;L$3&amp;"5")</f>
        <v>31.633154781249999</v>
      </c>
      <c r="M84" s="75">
        <f ca="1">INDIRECT($B84&amp;"!"&amp;M$3&amp;"5")</f>
        <v>26.94727156250001</v>
      </c>
      <c r="N84" s="76">
        <f ca="1">M84-L84</f>
        <v>-4.6858832187499893</v>
      </c>
      <c r="O84" s="222"/>
      <c r="P84" s="224">
        <f ca="1">bdrate(D84:D87,L84:L87,H84:H87,M84:M87)</f>
        <v>-1.0635685641291248E-2</v>
      </c>
      <c r="Q84" s="222"/>
      <c r="R84" s="10"/>
      <c r="S84" s="10"/>
      <c r="T84" s="10"/>
      <c r="U84" s="10"/>
      <c r="V84" s="225"/>
      <c r="X84" s="7"/>
      <c r="Y84" s="7"/>
      <c r="Z84" s="64"/>
      <c r="AB84" s="226"/>
    </row>
    <row r="85" spans="2:28" x14ac:dyDescent="0.25">
      <c r="B85" s="92" t="str">
        <f>B84</f>
        <v>breakdance_semitrack</v>
      </c>
      <c r="C85" s="99" t="s">
        <v>32</v>
      </c>
      <c r="D85" s="223">
        <f ca="1">0.001*INDIRECT($B85&amp;"!E6")</f>
        <v>189.77703999999997</v>
      </c>
      <c r="E85" s="222"/>
      <c r="F85" s="92" t="str">
        <f>F84</f>
        <v>breakdance_semitrack</v>
      </c>
      <c r="G85" s="99" t="s">
        <v>32</v>
      </c>
      <c r="H85" s="223">
        <f ca="1">0.001*INDIRECT($B85&amp;"!W6")</f>
        <v>111.183784</v>
      </c>
      <c r="I85" s="10"/>
      <c r="J85" s="224">
        <f ca="1">H85/D85-1</f>
        <v>-0.4141346919521981</v>
      </c>
      <c r="L85" s="74">
        <f ca="1">INDIRECT($B85&amp;"!"&amp;L$3&amp;"6")</f>
        <v>35.796777500000005</v>
      </c>
      <c r="M85" s="75">
        <f ca="1">INDIRECT($B85&amp;"!"&amp;M$3&amp;"6")</f>
        <v>30.338701468749992</v>
      </c>
      <c r="N85" s="76">
        <f ca="1">M85-L85</f>
        <v>-5.4580760312500125</v>
      </c>
      <c r="O85" s="222"/>
      <c r="P85" s="4"/>
      <c r="Q85" s="222"/>
      <c r="R85" s="10"/>
      <c r="S85" s="10"/>
      <c r="T85" s="10"/>
      <c r="U85" s="10"/>
      <c r="V85" s="225"/>
      <c r="X85" s="7"/>
      <c r="Y85" s="7"/>
      <c r="Z85" s="64"/>
    </row>
    <row r="86" spans="2:28" x14ac:dyDescent="0.25">
      <c r="B86" s="92" t="str">
        <f>B85</f>
        <v>breakdance_semitrack</v>
      </c>
      <c r="C86" s="99" t="s">
        <v>33</v>
      </c>
      <c r="D86" s="223">
        <f ca="1">0.001*INDIRECT($B86&amp;"!E7")</f>
        <v>268.24353600000001</v>
      </c>
      <c r="E86" s="222"/>
      <c r="F86" s="92" t="str">
        <f>F85</f>
        <v>breakdance_semitrack</v>
      </c>
      <c r="G86" s="99" t="s">
        <v>33</v>
      </c>
      <c r="H86" s="223">
        <f ca="1">0.001*INDIRECT($B86&amp;"!W7")</f>
        <v>158.00208800000001</v>
      </c>
      <c r="I86" s="10"/>
      <c r="J86" s="224">
        <f ca="1">H86/D86-1</f>
        <v>-0.41097522663136976</v>
      </c>
      <c r="L86" s="74">
        <f ca="1">INDIRECT($B86&amp;"!"&amp;L$3&amp;"7")</f>
        <v>40.292257375000013</v>
      </c>
      <c r="M86" s="75">
        <f ca="1">INDIRECT($B86&amp;"!"&amp;M$3&amp;"7")</f>
        <v>33.678915843749998</v>
      </c>
      <c r="N86" s="76">
        <f ca="1">M86-L86</f>
        <v>-6.6133415312500148</v>
      </c>
      <c r="O86" s="222"/>
      <c r="P86" s="4" t="s">
        <v>34</v>
      </c>
      <c r="Q86" s="222"/>
      <c r="R86" s="10"/>
      <c r="S86" s="10"/>
      <c r="T86" s="10"/>
      <c r="U86" s="10"/>
      <c r="V86" s="225"/>
      <c r="X86" s="7"/>
      <c r="Y86" s="7"/>
      <c r="Z86" s="64"/>
    </row>
    <row r="87" spans="2:28" x14ac:dyDescent="0.25">
      <c r="B87" s="92" t="str">
        <f>B86</f>
        <v>breakdance_semitrack</v>
      </c>
      <c r="C87" s="99" t="s">
        <v>35</v>
      </c>
      <c r="D87" s="223">
        <f ca="1">0.001*INDIRECT($B87&amp;"!E8")</f>
        <v>372.53076799999991</v>
      </c>
      <c r="E87" s="222"/>
      <c r="F87" s="92" t="str">
        <f>F86</f>
        <v>breakdance_semitrack</v>
      </c>
      <c r="G87" s="99" t="s">
        <v>35</v>
      </c>
      <c r="H87" s="223">
        <f ca="1">0.001*INDIRECT($B87&amp;"!W8")</f>
        <v>225.062736</v>
      </c>
      <c r="I87" s="10"/>
      <c r="J87" s="224">
        <f ca="1">H87/D87-1</f>
        <v>-0.39585463716650637</v>
      </c>
      <c r="L87" s="74">
        <f ca="1">INDIRECT($B87&amp;"!"&amp;L$3&amp;"8")</f>
        <v>43.124703437500003</v>
      </c>
      <c r="M87" s="75">
        <f ca="1">INDIRECT($B87&amp;"!"&amp;M$3&amp;"8")</f>
        <v>38.375465812500003</v>
      </c>
      <c r="N87" s="76">
        <f ca="1">M87-L87</f>
        <v>-4.7492376249999992</v>
      </c>
      <c r="O87" s="222"/>
      <c r="P87" s="227">
        <f ca="1">bdrate(L84:L87,D84:D87,M84:M87,H84:H87)</f>
        <v>4.8848548328925823E-3</v>
      </c>
      <c r="Q87" s="222"/>
      <c r="R87" s="10"/>
      <c r="S87" s="10"/>
      <c r="T87" s="10"/>
      <c r="U87" s="10"/>
      <c r="V87" s="225"/>
      <c r="X87" s="7"/>
      <c r="Y87" s="7"/>
      <c r="Z87" s="64"/>
    </row>
    <row r="88" spans="2:28" ht="16.5" customHeight="1" thickBot="1" x14ac:dyDescent="0.3">
      <c r="B88" s="70"/>
      <c r="C88" s="100"/>
      <c r="D88" s="228"/>
      <c r="E88" s="222"/>
      <c r="F88" s="70"/>
      <c r="G88" s="100"/>
      <c r="H88" s="223"/>
      <c r="I88" s="10"/>
      <c r="J88" s="224"/>
      <c r="L88" s="74"/>
      <c r="M88" s="75"/>
      <c r="N88" s="77"/>
      <c r="O88" s="222"/>
      <c r="P88" s="229"/>
      <c r="Q88" s="222"/>
      <c r="R88" s="10"/>
      <c r="S88" s="10"/>
      <c r="T88" s="10"/>
      <c r="U88" s="10"/>
      <c r="V88" s="225"/>
      <c r="X88" s="7"/>
      <c r="Y88" s="7"/>
      <c r="Z88" s="64"/>
      <c r="AB88" s="226"/>
    </row>
    <row r="89" spans="2:28" ht="16.5" customHeight="1" x14ac:dyDescent="0.25">
      <c r="B89" s="88"/>
      <c r="C89" s="89"/>
      <c r="D89" s="230"/>
      <c r="F89" s="88"/>
      <c r="G89" s="89"/>
      <c r="H89" s="230"/>
      <c r="J89" s="78">
        <f ca="1">MIN(D84:D88,H84:H88)</f>
        <v>79.865600000000001</v>
      </c>
      <c r="L89" s="79"/>
      <c r="M89" s="80"/>
      <c r="N89" s="81"/>
      <c r="O89" s="222"/>
      <c r="P89" s="210"/>
      <c r="Q89" s="222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28"/>
      <c r="E90" s="222"/>
      <c r="F90" s="70"/>
      <c r="G90" s="72"/>
      <c r="H90" s="228"/>
      <c r="I90" s="10"/>
      <c r="J90" s="82">
        <f ca="1">MAX(D84:D88,H84:H88)</f>
        <v>372.53076799999991</v>
      </c>
      <c r="L90" s="83">
        <f>L89</f>
        <v>0</v>
      </c>
      <c r="M90" s="84">
        <f>M89</f>
        <v>0</v>
      </c>
      <c r="N90" s="77"/>
      <c r="O90" s="222"/>
      <c r="P90" s="6"/>
      <c r="Q90" s="222"/>
      <c r="R90" s="10"/>
      <c r="S90" s="10"/>
      <c r="T90" s="10"/>
      <c r="U90" s="10"/>
      <c r="V90" s="65"/>
      <c r="X90" s="66"/>
      <c r="Y90" s="66"/>
      <c r="Z90" s="64"/>
    </row>
    <row r="91" spans="2:28" ht="16.5" customHeight="1" thickBot="1" x14ac:dyDescent="0.3"/>
    <row r="92" spans="2:28" x14ac:dyDescent="0.25">
      <c r="B92" s="279" t="s">
        <v>16</v>
      </c>
      <c r="C92" s="280"/>
      <c r="D92" s="281"/>
      <c r="E92" s="3"/>
      <c r="F92" s="279" t="str">
        <f>B92</f>
        <v>bartender_track</v>
      </c>
      <c r="G92" s="280"/>
      <c r="H92" s="281"/>
      <c r="I92" s="3"/>
      <c r="J92" s="210"/>
      <c r="L92" s="282" t="str">
        <f>F92</f>
        <v>bartender_track</v>
      </c>
      <c r="M92" s="280"/>
      <c r="N92" s="281"/>
      <c r="O92" s="178"/>
      <c r="P92" s="210"/>
      <c r="U92" s="208"/>
      <c r="V92" s="208"/>
      <c r="X92" s="283"/>
      <c r="Y92" s="274"/>
      <c r="Z92" s="274"/>
    </row>
    <row r="93" spans="2:28" x14ac:dyDescent="0.25">
      <c r="B93" s="276" t="s">
        <v>24</v>
      </c>
      <c r="C93" s="274"/>
      <c r="D93" s="69" t="s">
        <v>25</v>
      </c>
      <c r="E93" s="222"/>
      <c r="F93" s="276" t="s">
        <v>24</v>
      </c>
      <c r="G93" s="274"/>
      <c r="H93" s="69" t="s">
        <v>25</v>
      </c>
      <c r="I93" s="10"/>
      <c r="J93" s="211" t="s">
        <v>26</v>
      </c>
      <c r="L93" s="273" t="s">
        <v>38</v>
      </c>
      <c r="M93" s="274"/>
      <c r="N93" s="275"/>
      <c r="O93" s="67"/>
      <c r="P93" s="4"/>
      <c r="R93" s="277"/>
      <c r="S93" s="274"/>
      <c r="T93" s="274"/>
      <c r="U93" s="209"/>
      <c r="V93" s="209"/>
      <c r="X93" s="277"/>
      <c r="Y93" s="274"/>
      <c r="Z93" s="274"/>
    </row>
    <row r="94" spans="2:28" x14ac:dyDescent="0.25">
      <c r="B94" s="175" t="s">
        <v>0</v>
      </c>
      <c r="C94" s="99" t="s">
        <v>28</v>
      </c>
      <c r="D94" s="68" t="s">
        <v>29</v>
      </c>
      <c r="E94" s="222"/>
      <c r="F94" s="175" t="s">
        <v>0</v>
      </c>
      <c r="G94" s="99" t="s">
        <v>28</v>
      </c>
      <c r="H94" s="68" t="s">
        <v>29</v>
      </c>
      <c r="I94" s="10"/>
      <c r="J94" s="73"/>
      <c r="L94" s="176" t="str">
        <f>CONCATENATE(B$2," ",L92)</f>
        <v>12bit-quantize-raht-15-bit bartender_track</v>
      </c>
      <c r="M94" s="194" t="str">
        <f>CONCATENATE(F$2," ",L92)</f>
        <v>10bit-quantize-raht-15-bit bartender_track</v>
      </c>
      <c r="N94" s="177" t="s">
        <v>30</v>
      </c>
      <c r="O94" s="3"/>
      <c r="P94" s="4" t="s">
        <v>21</v>
      </c>
      <c r="Q94" s="3"/>
      <c r="R94" s="3"/>
      <c r="S94" s="3"/>
      <c r="T94" s="3"/>
      <c r="U94" s="3"/>
      <c r="V94" s="3"/>
      <c r="X94" s="178"/>
      <c r="Y94" s="178"/>
      <c r="Z94" s="178"/>
    </row>
    <row r="95" spans="2:28" x14ac:dyDescent="0.25">
      <c r="B95" s="92" t="str">
        <f>B92</f>
        <v>bartender_track</v>
      </c>
      <c r="C95" s="99" t="s">
        <v>31</v>
      </c>
      <c r="D95" s="223">
        <f ca="1">0.001*INDIRECT($B95&amp;"!E5")</f>
        <v>37.948527999999996</v>
      </c>
      <c r="E95" s="222"/>
      <c r="F95" s="92" t="str">
        <f>F92</f>
        <v>bartender_track</v>
      </c>
      <c r="G95" s="99" t="s">
        <v>31</v>
      </c>
      <c r="H95" s="223">
        <f ca="1">0.001*INDIRECT($B95&amp;"!W5")</f>
        <v>21.743672000000004</v>
      </c>
      <c r="I95" s="10"/>
      <c r="J95" s="224">
        <f ca="1">H95/D95-1</f>
        <v>-0.42702199147223829</v>
      </c>
      <c r="L95" s="74">
        <f ca="1">INDIRECT($B95&amp;"!"&amp;L$3&amp;"5")</f>
        <v>34.971935000000002</v>
      </c>
      <c r="M95" s="75">
        <f ca="1">INDIRECT($B95&amp;"!"&amp;M$3&amp;"5")</f>
        <v>31.169977380952382</v>
      </c>
      <c r="N95" s="76">
        <f ca="1">M95-L95</f>
        <v>-3.8019576190476201</v>
      </c>
      <c r="O95" s="222"/>
      <c r="P95" s="224">
        <f ca="1">bdrate(D95:D98,L95:L98,H95:H98,M95:M98)</f>
        <v>-5.7855788733681357E-2</v>
      </c>
      <c r="Q95" s="222"/>
      <c r="R95" s="10"/>
      <c r="S95" s="10"/>
      <c r="T95" s="10"/>
      <c r="U95" s="10"/>
      <c r="V95" s="225"/>
      <c r="X95" s="7"/>
      <c r="Y95" s="7"/>
      <c r="Z95" s="64"/>
      <c r="AB95" s="226"/>
    </row>
    <row r="96" spans="2:28" x14ac:dyDescent="0.25">
      <c r="B96" s="92" t="str">
        <f>B95</f>
        <v>bartender_track</v>
      </c>
      <c r="C96" s="99" t="s">
        <v>32</v>
      </c>
      <c r="D96" s="223">
        <f ca="1">0.001*INDIRECT($B96&amp;"!E6")</f>
        <v>56.081432</v>
      </c>
      <c r="E96" s="222"/>
      <c r="F96" s="92" t="str">
        <f>F95</f>
        <v>bartender_track</v>
      </c>
      <c r="G96" s="99" t="s">
        <v>32</v>
      </c>
      <c r="H96" s="223">
        <f ca="1">0.001*INDIRECT($B96&amp;"!W6")</f>
        <v>31.539159999999999</v>
      </c>
      <c r="I96" s="10"/>
      <c r="J96" s="224">
        <f ca="1">H96/D96-1</f>
        <v>-0.43761849733080993</v>
      </c>
      <c r="L96" s="74">
        <f ca="1">INDIRECT($B96&amp;"!"&amp;L$3&amp;"6")</f>
        <v>37.957441523809521</v>
      </c>
      <c r="M96" s="75">
        <f ca="1">INDIRECT($B96&amp;"!"&amp;M$3&amp;"6")</f>
        <v>34.314860047619042</v>
      </c>
      <c r="N96" s="76">
        <f ca="1">M96-L96</f>
        <v>-3.6425814761904789</v>
      </c>
      <c r="O96" s="222"/>
      <c r="P96" s="4"/>
      <c r="Q96" s="222"/>
      <c r="R96" s="10"/>
      <c r="S96" s="10"/>
      <c r="T96" s="10"/>
      <c r="U96" s="10"/>
      <c r="V96" s="225"/>
      <c r="X96" s="7"/>
      <c r="Y96" s="7"/>
      <c r="Z96" s="64"/>
    </row>
    <row r="97" spans="2:28" x14ac:dyDescent="0.25">
      <c r="B97" s="92" t="str">
        <f>B96</f>
        <v>bartender_track</v>
      </c>
      <c r="C97" s="99" t="s">
        <v>33</v>
      </c>
      <c r="D97" s="223">
        <f ca="1">0.001*INDIRECT($B97&amp;"!E7")</f>
        <v>83.899416000000002</v>
      </c>
      <c r="E97" s="222"/>
      <c r="F97" s="92" t="str">
        <f>F96</f>
        <v>bartender_track</v>
      </c>
      <c r="G97" s="99" t="s">
        <v>33</v>
      </c>
      <c r="H97" s="223">
        <f ca="1">0.001*INDIRECT($B97&amp;"!W7")</f>
        <v>45.780448000000007</v>
      </c>
      <c r="I97" s="10"/>
      <c r="J97" s="224">
        <f ca="1">H97/D97-1</f>
        <v>-0.45434127932428037</v>
      </c>
      <c r="L97" s="74">
        <f ca="1">INDIRECT($B97&amp;"!"&amp;L$3&amp;"7")</f>
        <v>41.642704333333349</v>
      </c>
      <c r="M97" s="75">
        <f ca="1">INDIRECT($B97&amp;"!"&amp;M$3&amp;"7")</f>
        <v>36.853805999999999</v>
      </c>
      <c r="N97" s="76">
        <f ca="1">M97-L97</f>
        <v>-4.7888983333333499</v>
      </c>
      <c r="O97" s="222"/>
      <c r="P97" s="4" t="s">
        <v>34</v>
      </c>
      <c r="Q97" s="222"/>
      <c r="R97" s="10"/>
      <c r="S97" s="10"/>
      <c r="T97" s="10"/>
      <c r="U97" s="10"/>
      <c r="V97" s="225"/>
      <c r="X97" s="7"/>
      <c r="Y97" s="7"/>
      <c r="Z97" s="64"/>
    </row>
    <row r="98" spans="2:28" x14ac:dyDescent="0.25">
      <c r="B98" s="92" t="str">
        <f>B97</f>
        <v>bartender_track</v>
      </c>
      <c r="C98" s="99" t="s">
        <v>35</v>
      </c>
      <c r="D98" s="223">
        <f ca="1">0.001*INDIRECT($B98&amp;"!E8")</f>
        <v>121.390568</v>
      </c>
      <c r="E98" s="222"/>
      <c r="F98" s="92" t="str">
        <f>F97</f>
        <v>bartender_track</v>
      </c>
      <c r="G98" s="99" t="s">
        <v>35</v>
      </c>
      <c r="H98" s="223">
        <f ca="1">0.001*INDIRECT($B98&amp;"!W8")</f>
        <v>68.288440000000008</v>
      </c>
      <c r="I98" s="10"/>
      <c r="J98" s="224">
        <f ca="1">H98/D98-1</f>
        <v>-0.43744855036842722</v>
      </c>
      <c r="L98" s="74">
        <f ca="1">INDIRECT($B98&amp;"!"&amp;L$3&amp;"8")</f>
        <v>44.420052047619052</v>
      </c>
      <c r="M98" s="75">
        <f ca="1">INDIRECT($B98&amp;"!"&amp;M$3&amp;"8")</f>
        <v>40.001150666666661</v>
      </c>
      <c r="N98" s="76">
        <f ca="1">M98-L98</f>
        <v>-4.4189013809523914</v>
      </c>
      <c r="O98" s="222"/>
      <c r="P98" s="227">
        <f ca="1">bdrate(L95:L98,D95:D98,M95:M98,H95:H98)</f>
        <v>1.2764012179287132E-2</v>
      </c>
      <c r="Q98" s="222"/>
      <c r="R98" s="10"/>
      <c r="S98" s="10"/>
      <c r="T98" s="10"/>
      <c r="U98" s="10"/>
      <c r="V98" s="225"/>
      <c r="X98" s="7"/>
      <c r="Y98" s="7"/>
      <c r="Z98" s="64"/>
    </row>
    <row r="99" spans="2:28" ht="16.5" customHeight="1" thickBot="1" x14ac:dyDescent="0.3">
      <c r="B99" s="70"/>
      <c r="C99" s="100"/>
      <c r="D99" s="228"/>
      <c r="E99" s="222"/>
      <c r="F99" s="70"/>
      <c r="G99" s="100"/>
      <c r="H99" s="223"/>
      <c r="I99" s="10"/>
      <c r="J99" s="224"/>
      <c r="L99" s="74"/>
      <c r="M99" s="75"/>
      <c r="N99" s="77"/>
      <c r="O99" s="222"/>
      <c r="P99" s="229"/>
      <c r="Q99" s="222"/>
      <c r="R99" s="10"/>
      <c r="S99" s="10"/>
      <c r="T99" s="10"/>
      <c r="U99" s="10"/>
      <c r="V99" s="225"/>
      <c r="X99" s="7"/>
      <c r="Y99" s="7"/>
      <c r="Z99" s="64"/>
      <c r="AB99" s="226"/>
    </row>
    <row r="100" spans="2:28" ht="16.5" customHeight="1" x14ac:dyDescent="0.25">
      <c r="B100" s="88"/>
      <c r="C100" s="89"/>
      <c r="D100" s="230"/>
      <c r="F100" s="88"/>
      <c r="G100" s="89"/>
      <c r="H100" s="230"/>
      <c r="J100" s="78">
        <f ca="1">MIN(D95:D99,H95:H99)</f>
        <v>21.743672000000004</v>
      </c>
      <c r="L100" s="79"/>
      <c r="M100" s="80"/>
      <c r="N100" s="81"/>
      <c r="O100" s="222"/>
      <c r="P100" s="210"/>
      <c r="Q100" s="222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28"/>
      <c r="E101" s="222"/>
      <c r="F101" s="70"/>
      <c r="G101" s="72"/>
      <c r="H101" s="228"/>
      <c r="I101" s="10"/>
      <c r="J101" s="82">
        <f ca="1">MAX(D95:D99,H95:H99)</f>
        <v>121.390568</v>
      </c>
      <c r="L101" s="83">
        <f>L100</f>
        <v>0</v>
      </c>
      <c r="M101" s="84">
        <f>M100</f>
        <v>0</v>
      </c>
      <c r="N101" s="77"/>
      <c r="O101" s="222"/>
      <c r="P101" s="6"/>
      <c r="Q101" s="222"/>
      <c r="R101" s="10"/>
      <c r="S101" s="10"/>
      <c r="T101" s="10"/>
      <c r="U101" s="10"/>
      <c r="V101" s="65"/>
      <c r="X101" s="66"/>
      <c r="Y101" s="66"/>
      <c r="Z101" s="64"/>
    </row>
    <row r="102" spans="2:28" ht="16.5" customHeight="1" thickBot="1" x14ac:dyDescent="0.3"/>
    <row r="103" spans="2:28" x14ac:dyDescent="0.25">
      <c r="B103" s="279" t="s">
        <v>17</v>
      </c>
      <c r="C103" s="280"/>
      <c r="D103" s="281"/>
      <c r="E103" s="3"/>
      <c r="F103" s="279" t="str">
        <f>B103</f>
        <v>bartender_semitrack</v>
      </c>
      <c r="G103" s="280"/>
      <c r="H103" s="281"/>
      <c r="I103" s="3"/>
      <c r="J103" s="210"/>
      <c r="L103" s="282" t="str">
        <f>F103</f>
        <v>bartender_semitrack</v>
      </c>
      <c r="M103" s="280"/>
      <c r="N103" s="281"/>
      <c r="O103" s="178"/>
      <c r="P103" s="210"/>
      <c r="U103" s="208"/>
      <c r="V103" s="208"/>
      <c r="X103" s="283"/>
      <c r="Y103" s="274"/>
      <c r="Z103" s="274"/>
    </row>
    <row r="104" spans="2:28" x14ac:dyDescent="0.25">
      <c r="B104" s="276" t="s">
        <v>24</v>
      </c>
      <c r="C104" s="274"/>
      <c r="D104" s="69" t="s">
        <v>25</v>
      </c>
      <c r="E104" s="222"/>
      <c r="F104" s="276" t="s">
        <v>24</v>
      </c>
      <c r="G104" s="274"/>
      <c r="H104" s="69" t="s">
        <v>25</v>
      </c>
      <c r="I104" s="10"/>
      <c r="J104" s="211" t="s">
        <v>26</v>
      </c>
      <c r="L104" s="273" t="s">
        <v>38</v>
      </c>
      <c r="M104" s="274"/>
      <c r="N104" s="275"/>
      <c r="O104" s="67"/>
      <c r="P104" s="4"/>
      <c r="R104" s="277"/>
      <c r="S104" s="274"/>
      <c r="T104" s="274"/>
      <c r="U104" s="209"/>
      <c r="V104" s="209"/>
      <c r="X104" s="277"/>
      <c r="Y104" s="274"/>
      <c r="Z104" s="274"/>
    </row>
    <row r="105" spans="2:28" x14ac:dyDescent="0.25">
      <c r="B105" s="175" t="s">
        <v>0</v>
      </c>
      <c r="C105" s="99" t="s">
        <v>28</v>
      </c>
      <c r="D105" s="68" t="s">
        <v>29</v>
      </c>
      <c r="E105" s="222"/>
      <c r="F105" s="175" t="s">
        <v>0</v>
      </c>
      <c r="G105" s="99" t="s">
        <v>28</v>
      </c>
      <c r="H105" s="68" t="s">
        <v>29</v>
      </c>
      <c r="I105" s="10"/>
      <c r="J105" s="73"/>
      <c r="L105" s="176" t="str">
        <f>CONCATENATE(B$2," ",L103)</f>
        <v>12bit-quantize-raht-15-bit bartender_semitrack</v>
      </c>
      <c r="M105" s="194" t="str">
        <f>CONCATENATE(F$2," ",L103)</f>
        <v>10bit-quantize-raht-15-bit bartender_semitrack</v>
      </c>
      <c r="N105" s="177" t="s">
        <v>30</v>
      </c>
      <c r="O105" s="3"/>
      <c r="P105" s="4" t="s">
        <v>21</v>
      </c>
      <c r="Q105" s="3"/>
      <c r="R105" s="3"/>
      <c r="S105" s="3"/>
      <c r="T105" s="3"/>
      <c r="U105" s="3"/>
      <c r="V105" s="3"/>
      <c r="X105" s="178"/>
      <c r="Y105" s="178"/>
      <c r="Z105" s="178"/>
    </row>
    <row r="106" spans="2:28" x14ac:dyDescent="0.25">
      <c r="B106" s="92" t="str">
        <f>B103</f>
        <v>bartender_semitrack</v>
      </c>
      <c r="C106" s="99" t="s">
        <v>31</v>
      </c>
      <c r="D106" s="223">
        <f ca="1">0.001*INDIRECT($B106&amp;"!E5")</f>
        <v>39.123160000000006</v>
      </c>
      <c r="E106" s="222"/>
      <c r="F106" s="92" t="str">
        <f>F103</f>
        <v>bartender_semitrack</v>
      </c>
      <c r="G106" s="99" t="s">
        <v>31</v>
      </c>
      <c r="H106" s="223">
        <f ca="1">0.001*INDIRECT($B106&amp;"!W5")</f>
        <v>22.517056</v>
      </c>
      <c r="I106" s="10"/>
      <c r="J106" s="224">
        <f ca="1">H106/D106-1</f>
        <v>-0.42445712462899221</v>
      </c>
      <c r="L106" s="74">
        <f ca="1">INDIRECT($B106&amp;"!"&amp;L$3&amp;"5")</f>
        <v>34.762131904761908</v>
      </c>
      <c r="M106" s="75">
        <f ca="1">INDIRECT($B106&amp;"!"&amp;M$3&amp;"5")</f>
        <v>30.832436476190477</v>
      </c>
      <c r="N106" s="76">
        <f ca="1">M106-L106</f>
        <v>-3.9296954285714314</v>
      </c>
      <c r="O106" s="222"/>
      <c r="P106" s="224">
        <f ca="1">bdrate(D106:D109,L106:L109,H106:H109,M106:M109)</f>
        <v>-4.9872072518487132E-2</v>
      </c>
      <c r="Q106" s="222"/>
      <c r="R106" s="10"/>
      <c r="S106" s="10"/>
      <c r="T106" s="10"/>
      <c r="U106" s="10"/>
      <c r="V106" s="225"/>
      <c r="X106" s="7"/>
      <c r="Y106" s="7"/>
      <c r="Z106" s="64"/>
      <c r="AB106" s="226"/>
    </row>
    <row r="107" spans="2:28" x14ac:dyDescent="0.25">
      <c r="B107" s="92" t="str">
        <f>B106</f>
        <v>bartender_semitrack</v>
      </c>
      <c r="C107" s="99" t="s">
        <v>32</v>
      </c>
      <c r="D107" s="223">
        <f ca="1">0.001*INDIRECT($B107&amp;"!E6")</f>
        <v>57.942776000000009</v>
      </c>
      <c r="E107" s="222"/>
      <c r="F107" s="92" t="str">
        <f>F106</f>
        <v>bartender_semitrack</v>
      </c>
      <c r="G107" s="99" t="s">
        <v>32</v>
      </c>
      <c r="H107" s="223">
        <f ca="1">0.001*INDIRECT($B107&amp;"!W6")</f>
        <v>32.529119999999999</v>
      </c>
      <c r="I107" s="10"/>
      <c r="J107" s="224">
        <f ca="1">H107/D107-1</f>
        <v>-0.4385992138174396</v>
      </c>
      <c r="L107" s="74">
        <f ca="1">INDIRECT($B107&amp;"!"&amp;L$3&amp;"6")</f>
        <v>37.87595809523809</v>
      </c>
      <c r="M107" s="75">
        <f ca="1">INDIRECT($B107&amp;"!"&amp;M$3&amp;"6")</f>
        <v>34.135962619047618</v>
      </c>
      <c r="N107" s="76">
        <f ca="1">M107-L107</f>
        <v>-3.7399954761904723</v>
      </c>
      <c r="O107" s="222"/>
      <c r="P107" s="4"/>
      <c r="Q107" s="222"/>
      <c r="R107" s="10"/>
      <c r="S107" s="10"/>
      <c r="T107" s="10"/>
      <c r="U107" s="10"/>
      <c r="V107" s="225"/>
      <c r="X107" s="7"/>
      <c r="Y107" s="7"/>
      <c r="Z107" s="64"/>
    </row>
    <row r="108" spans="2:28" x14ac:dyDescent="0.25">
      <c r="B108" s="92" t="str">
        <f>B107</f>
        <v>bartender_semitrack</v>
      </c>
      <c r="C108" s="99" t="s">
        <v>33</v>
      </c>
      <c r="D108" s="223">
        <f ca="1">0.001*INDIRECT($B108&amp;"!E7")</f>
        <v>86.871504000000002</v>
      </c>
      <c r="E108" s="222"/>
      <c r="F108" s="92" t="str">
        <f>F107</f>
        <v>bartender_semitrack</v>
      </c>
      <c r="G108" s="99" t="s">
        <v>33</v>
      </c>
      <c r="H108" s="223">
        <f ca="1">0.001*INDIRECT($B108&amp;"!W7")</f>
        <v>47.236736000000001</v>
      </c>
      <c r="I108" s="10"/>
      <c r="J108" s="224">
        <f ca="1">H108/D108-1</f>
        <v>-0.45624590544673893</v>
      </c>
      <c r="L108" s="74">
        <f ca="1">INDIRECT($B108&amp;"!"&amp;L$3&amp;"7")</f>
        <v>41.419684476190483</v>
      </c>
      <c r="M108" s="75">
        <f ca="1">INDIRECT($B108&amp;"!"&amp;M$3&amp;"7")</f>
        <v>36.641449857142852</v>
      </c>
      <c r="N108" s="76">
        <f ca="1">M108-L108</f>
        <v>-4.7782346190476304</v>
      </c>
      <c r="O108" s="222"/>
      <c r="P108" s="4" t="s">
        <v>34</v>
      </c>
      <c r="Q108" s="222"/>
      <c r="R108" s="10"/>
      <c r="S108" s="10"/>
      <c r="T108" s="10"/>
      <c r="U108" s="10"/>
      <c r="V108" s="225"/>
      <c r="X108" s="7"/>
      <c r="Y108" s="7"/>
      <c r="Z108" s="64"/>
    </row>
    <row r="109" spans="2:28" x14ac:dyDescent="0.25">
      <c r="B109" s="92" t="str">
        <f>B108</f>
        <v>bartender_semitrack</v>
      </c>
      <c r="C109" s="99" t="s">
        <v>35</v>
      </c>
      <c r="D109" s="223">
        <f ca="1">0.001*INDIRECT($B109&amp;"!E8")</f>
        <v>125.675568</v>
      </c>
      <c r="E109" s="222"/>
      <c r="F109" s="92" t="str">
        <f>F108</f>
        <v>bartender_semitrack</v>
      </c>
      <c r="G109" s="99" t="s">
        <v>35</v>
      </c>
      <c r="H109" s="223">
        <f ca="1">0.001*INDIRECT($B109&amp;"!W8")</f>
        <v>70.686040000000006</v>
      </c>
      <c r="I109" s="10"/>
      <c r="J109" s="224">
        <f ca="1">H109/D109-1</f>
        <v>-0.4375514578935501</v>
      </c>
      <c r="L109" s="74">
        <f ca="1">INDIRECT($B109&amp;"!"&amp;L$3&amp;"8")</f>
        <v>44.360895238095232</v>
      </c>
      <c r="M109" s="75">
        <f ca="1">INDIRECT($B109&amp;"!"&amp;M$3&amp;"8")</f>
        <v>39.854737809523812</v>
      </c>
      <c r="N109" s="76">
        <f ca="1">M109-L109</f>
        <v>-4.5061574285714201</v>
      </c>
      <c r="O109" s="222"/>
      <c r="P109" s="227">
        <f ca="1">bdrate(L106:L109,D106:D109,M106:M109,H106:H109)</f>
        <v>1.0818835793455328E-2</v>
      </c>
      <c r="Q109" s="222"/>
      <c r="R109" s="10"/>
      <c r="S109" s="10"/>
      <c r="T109" s="10"/>
      <c r="U109" s="10"/>
      <c r="V109" s="225"/>
      <c r="X109" s="7"/>
      <c r="Y109" s="7"/>
      <c r="Z109" s="64"/>
    </row>
    <row r="110" spans="2:28" ht="16.5" customHeight="1" thickBot="1" x14ac:dyDescent="0.3">
      <c r="B110" s="70"/>
      <c r="C110" s="100"/>
      <c r="D110" s="228"/>
      <c r="E110" s="222"/>
      <c r="F110" s="70"/>
      <c r="G110" s="100"/>
      <c r="H110" s="223"/>
      <c r="I110" s="10"/>
      <c r="J110" s="224"/>
      <c r="L110" s="74"/>
      <c r="M110" s="75"/>
      <c r="N110" s="77"/>
      <c r="O110" s="222"/>
      <c r="P110" s="229"/>
      <c r="Q110" s="222"/>
      <c r="R110" s="10"/>
      <c r="S110" s="10"/>
      <c r="T110" s="10"/>
      <c r="U110" s="10"/>
      <c r="V110" s="225"/>
      <c r="X110" s="7"/>
      <c r="Y110" s="7"/>
      <c r="Z110" s="64"/>
      <c r="AB110" s="226"/>
    </row>
    <row r="111" spans="2:28" ht="16.5" customHeight="1" x14ac:dyDescent="0.25">
      <c r="B111" s="88"/>
      <c r="C111" s="89"/>
      <c r="D111" s="230"/>
      <c r="F111" s="88"/>
      <c r="G111" s="89"/>
      <c r="H111" s="230"/>
      <c r="J111" s="78">
        <f ca="1">MIN(D106:D110,H106:H110)</f>
        <v>22.517056</v>
      </c>
      <c r="L111" s="79"/>
      <c r="M111" s="80"/>
      <c r="N111" s="81"/>
      <c r="O111" s="222"/>
      <c r="P111" s="210"/>
      <c r="Q111" s="222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28"/>
      <c r="E112" s="222"/>
      <c r="F112" s="70"/>
      <c r="G112" s="72"/>
      <c r="H112" s="228"/>
      <c r="I112" s="10"/>
      <c r="J112" s="82">
        <f ca="1">MAX(D106:D110,H106:H110)</f>
        <v>125.675568</v>
      </c>
      <c r="L112" s="83">
        <f>L111</f>
        <v>0</v>
      </c>
      <c r="M112" s="84">
        <f>M111</f>
        <v>0</v>
      </c>
      <c r="N112" s="77"/>
      <c r="O112" s="222"/>
      <c r="P112" s="6"/>
      <c r="Q112" s="222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26"/>
    </row>
    <row r="119" spans="28:28" ht="16.5" customHeight="1" x14ac:dyDescent="0.25">
      <c r="AB119" s="226"/>
    </row>
    <row r="121" spans="28:28" ht="16.5" customHeight="1" x14ac:dyDescent="0.25"/>
    <row r="122" spans="28:28" ht="16.5" customHeight="1" x14ac:dyDescent="0.25"/>
    <row r="126" spans="28:28" x14ac:dyDescent="0.25">
      <c r="AB126" s="226"/>
    </row>
    <row r="129" spans="28:28" ht="16.5" customHeight="1" x14ac:dyDescent="0.25">
      <c r="AB129" s="226"/>
    </row>
    <row r="131" spans="28:28" ht="16.5" customHeight="1" x14ac:dyDescent="0.25"/>
    <row r="132" spans="28:28" ht="16.5" customHeight="1" x14ac:dyDescent="0.25"/>
    <row r="136" spans="28:28" x14ac:dyDescent="0.25">
      <c r="AB136" s="226"/>
    </row>
    <row r="139" spans="28:28" ht="16.5" customHeight="1" x14ac:dyDescent="0.25">
      <c r="AB139" s="226"/>
    </row>
    <row r="141" spans="28:28" ht="16.5" customHeight="1" x14ac:dyDescent="0.25"/>
    <row r="142" spans="28:28" ht="16.5" customHeight="1" x14ac:dyDescent="0.25"/>
    <row r="146" spans="28:28" x14ac:dyDescent="0.25">
      <c r="AB146" s="226"/>
    </row>
    <row r="149" spans="28:28" ht="16.5" customHeight="1" x14ac:dyDescent="0.25">
      <c r="AB149" s="226"/>
    </row>
    <row r="151" spans="28:28" ht="16.5" customHeight="1" x14ac:dyDescent="0.25"/>
    <row r="152" spans="28:28" ht="16.5" customHeight="1" x14ac:dyDescent="0.25"/>
    <row r="156" spans="28:28" x14ac:dyDescent="0.25">
      <c r="AB156" s="226"/>
    </row>
    <row r="159" spans="28:28" ht="16.5" customHeight="1" x14ac:dyDescent="0.25">
      <c r="AB159" s="226"/>
    </row>
    <row r="161" spans="28:28" ht="16.5" customHeight="1" x14ac:dyDescent="0.25"/>
    <row r="162" spans="28:28" ht="16.5" customHeight="1" x14ac:dyDescent="0.25"/>
    <row r="166" spans="28:28" x14ac:dyDescent="0.25">
      <c r="AB166" s="226"/>
    </row>
    <row r="169" spans="28:28" ht="16.5" customHeight="1" x14ac:dyDescent="0.25">
      <c r="AB169" s="226"/>
    </row>
    <row r="171" spans="28:28" ht="16.5" customHeight="1" x14ac:dyDescent="0.25"/>
    <row r="172" spans="28:28" ht="16.5" customHeight="1" x14ac:dyDescent="0.25"/>
    <row r="176" spans="28:28" x14ac:dyDescent="0.25">
      <c r="AB176" s="226"/>
    </row>
    <row r="179" spans="28:28" ht="16.5" customHeight="1" x14ac:dyDescent="0.25">
      <c r="AB179" s="226"/>
    </row>
    <row r="181" spans="28:28" ht="16.5" customHeight="1" x14ac:dyDescent="0.25"/>
    <row r="182" spans="28:28" ht="16.5" customHeight="1" x14ac:dyDescent="0.25"/>
    <row r="186" spans="28:28" x14ac:dyDescent="0.25">
      <c r="AB186" s="226"/>
    </row>
    <row r="189" spans="28:28" ht="16.5" customHeight="1" x14ac:dyDescent="0.25">
      <c r="AB189" s="226"/>
    </row>
    <row r="191" spans="28:28" ht="16.5" customHeight="1" x14ac:dyDescent="0.25"/>
    <row r="192" spans="28:28" ht="16.5" customHeight="1" x14ac:dyDescent="0.25"/>
    <row r="196" spans="28:28" x14ac:dyDescent="0.25">
      <c r="AB196" s="226"/>
    </row>
    <row r="199" spans="28:28" ht="16.5" customHeight="1" x14ac:dyDescent="0.25">
      <c r="AB199" s="226"/>
    </row>
    <row r="201" spans="28:28" ht="16.5" customHeight="1" x14ac:dyDescent="0.25"/>
    <row r="202" spans="28:28" ht="16.5" customHeight="1" x14ac:dyDescent="0.25"/>
    <row r="206" spans="28:28" x14ac:dyDescent="0.25">
      <c r="AB206" s="226"/>
    </row>
    <row r="209" spans="2:28" ht="16.5" customHeight="1" x14ac:dyDescent="0.25">
      <c r="AB209" s="226"/>
    </row>
    <row r="211" spans="2:28" ht="16.5" customHeight="1" x14ac:dyDescent="0.25"/>
    <row r="212" spans="2:28" ht="16.5" customHeight="1" x14ac:dyDescent="0.25"/>
    <row r="215" spans="2:28" x14ac:dyDescent="0.25">
      <c r="B215" s="178"/>
      <c r="C215" s="178"/>
      <c r="D215" s="3"/>
      <c r="E215" s="3"/>
      <c r="F215" s="3"/>
      <c r="G215" s="3"/>
      <c r="H215" s="3"/>
      <c r="I215" s="3"/>
      <c r="J215" s="3"/>
      <c r="L215" s="178"/>
      <c r="M215" s="178"/>
      <c r="N215" s="3"/>
      <c r="O215" s="3"/>
      <c r="P215" s="3"/>
      <c r="Q215" s="3"/>
      <c r="R215" s="3"/>
      <c r="S215" s="3"/>
      <c r="T215" s="3"/>
      <c r="U215" s="3"/>
      <c r="V215" s="3"/>
      <c r="X215" s="178"/>
      <c r="Y215" s="178"/>
      <c r="Z215" s="178"/>
    </row>
    <row r="216" spans="2:28" x14ac:dyDescent="0.25">
      <c r="B216" s="38"/>
      <c r="C216" s="178"/>
      <c r="D216" s="222"/>
      <c r="E216" s="222"/>
      <c r="F216" s="222"/>
      <c r="G216" s="222"/>
      <c r="H216" s="10"/>
      <c r="I216" s="10"/>
      <c r="J216" s="10"/>
      <c r="L216" s="38"/>
      <c r="M216" s="178"/>
      <c r="N216" s="222"/>
      <c r="O216" s="222"/>
      <c r="P216" s="222"/>
      <c r="Q216" s="222"/>
      <c r="R216" s="10"/>
      <c r="S216" s="10"/>
      <c r="T216" s="10"/>
      <c r="U216" s="10"/>
      <c r="V216" s="225"/>
      <c r="X216" s="7"/>
      <c r="Y216" s="7"/>
      <c r="Z216" s="64"/>
      <c r="AB216" s="226"/>
    </row>
    <row r="217" spans="2:28" x14ac:dyDescent="0.25">
      <c r="B217" s="38"/>
      <c r="C217" s="178"/>
      <c r="D217" s="222"/>
      <c r="E217" s="222"/>
      <c r="F217" s="222"/>
      <c r="G217" s="222"/>
      <c r="H217" s="10"/>
      <c r="I217" s="10"/>
      <c r="J217" s="10"/>
      <c r="L217" s="38"/>
      <c r="M217" s="178"/>
      <c r="N217" s="222"/>
      <c r="O217" s="222"/>
      <c r="P217" s="222"/>
      <c r="Q217" s="222"/>
      <c r="R217" s="10"/>
      <c r="S217" s="10"/>
      <c r="T217" s="10"/>
      <c r="U217" s="10"/>
      <c r="V217" s="225"/>
      <c r="X217" s="7"/>
      <c r="Y217" s="7"/>
      <c r="Z217" s="64"/>
    </row>
    <row r="218" spans="2:28" x14ac:dyDescent="0.25">
      <c r="B218" s="38"/>
      <c r="C218" s="178"/>
      <c r="D218" s="222"/>
      <c r="E218" s="222"/>
      <c r="F218" s="222"/>
      <c r="G218" s="222"/>
      <c r="H218" s="10"/>
      <c r="I218" s="10"/>
      <c r="J218" s="10"/>
      <c r="L218" s="38"/>
      <c r="M218" s="178"/>
      <c r="N218" s="222"/>
      <c r="O218" s="222"/>
      <c r="P218" s="222"/>
      <c r="Q218" s="222"/>
      <c r="R218" s="10"/>
      <c r="S218" s="10"/>
      <c r="T218" s="10"/>
      <c r="U218" s="10"/>
      <c r="V218" s="225"/>
      <c r="X218" s="7"/>
      <c r="Y218" s="7"/>
      <c r="Z218" s="64"/>
    </row>
    <row r="219" spans="2:28" ht="16.5" customHeight="1" x14ac:dyDescent="0.25">
      <c r="B219" s="38"/>
      <c r="C219" s="178"/>
      <c r="D219" s="222"/>
      <c r="E219" s="222"/>
      <c r="F219" s="222"/>
      <c r="G219" s="222"/>
      <c r="H219" s="10"/>
      <c r="I219" s="10"/>
      <c r="J219" s="10"/>
      <c r="L219" s="38"/>
      <c r="M219" s="178"/>
      <c r="N219" s="222"/>
      <c r="O219" s="222"/>
      <c r="P219" s="222"/>
      <c r="Q219" s="222"/>
      <c r="R219" s="10"/>
      <c r="S219" s="10"/>
      <c r="T219" s="10"/>
      <c r="U219" s="10"/>
      <c r="V219" s="225"/>
      <c r="X219" s="7"/>
      <c r="Y219" s="7"/>
      <c r="Z219" s="64"/>
      <c r="AB219" s="226"/>
    </row>
    <row r="220" spans="2:28" x14ac:dyDescent="0.25">
      <c r="B220" s="38"/>
      <c r="C220" s="178"/>
      <c r="D220" s="222"/>
      <c r="E220" s="222"/>
      <c r="F220" s="222"/>
      <c r="G220" s="222"/>
      <c r="H220" s="10"/>
      <c r="I220" s="10"/>
      <c r="J220" s="10"/>
      <c r="L220" s="38"/>
      <c r="M220" s="178"/>
      <c r="N220" s="222"/>
      <c r="O220" s="222"/>
      <c r="P220" s="222"/>
      <c r="Q220" s="222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2"/>
      <c r="E221" s="222"/>
      <c r="F221" s="222"/>
      <c r="G221" s="222"/>
      <c r="H221" s="10"/>
      <c r="I221" s="10"/>
      <c r="J221" s="10"/>
      <c r="L221" s="38"/>
      <c r="M221" s="178"/>
      <c r="N221" s="222"/>
      <c r="O221" s="222"/>
      <c r="P221" s="222"/>
      <c r="Q221" s="222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R16:T16"/>
    <mergeCell ref="L93:N93"/>
    <mergeCell ref="F16:G16"/>
    <mergeCell ref="R27:T27"/>
    <mergeCell ref="B93:C93"/>
    <mergeCell ref="F2:H2"/>
    <mergeCell ref="B37:D37"/>
    <mergeCell ref="B4:D4"/>
    <mergeCell ref="B59:D59"/>
    <mergeCell ref="L37:N37"/>
    <mergeCell ref="F59:H59"/>
    <mergeCell ref="F15:H15"/>
    <mergeCell ref="B48:D48"/>
    <mergeCell ref="L2:N2"/>
    <mergeCell ref="B2:D2"/>
  </mergeCells>
  <phoneticPr fontId="28" type="noConversion"/>
  <conditionalFormatting sqref="U19:U22">
    <cfRule type="dataBar" priority="711">
      <dataBar>
        <cfvo type="min"/>
        <cfvo type="max"/>
        <color rgb="FF008AEF"/>
      </dataBar>
    </cfRule>
  </conditionalFormatting>
  <conditionalFormatting sqref="Z23:Z24">
    <cfRule type="cellIs" dxfId="1567" priority="703" stopIfTrue="1" operator="lessThan">
      <formula>-0.01</formula>
    </cfRule>
    <cfRule type="cellIs" dxfId="1566" priority="704" stopIfTrue="1" operator="greaterThan">
      <formula>0.01</formula>
    </cfRule>
  </conditionalFormatting>
  <conditionalFormatting sqref="I24">
    <cfRule type="dataBar" priority="702">
      <dataBar>
        <cfvo type="min"/>
        <cfvo type="max"/>
        <color rgb="FF008AEF"/>
      </dataBar>
    </cfRule>
  </conditionalFormatting>
  <conditionalFormatting sqref="R23:T24">
    <cfRule type="dataBar" priority="701">
      <dataBar>
        <cfvo type="min"/>
        <cfvo type="max"/>
        <color rgb="FF008AEF"/>
      </dataBar>
    </cfRule>
  </conditionalFormatting>
  <conditionalFormatting sqref="U23:U24">
    <cfRule type="dataBar" priority="705">
      <dataBar>
        <cfvo type="min"/>
        <cfvo type="max"/>
        <color rgb="FF008AEF"/>
      </dataBar>
    </cfRule>
  </conditionalFormatting>
  <conditionalFormatting sqref="AB18">
    <cfRule type="cellIs" dxfId="1565" priority="698" operator="greaterThan">
      <formula>0.03</formula>
    </cfRule>
    <cfRule type="cellIs" dxfId="1564" priority="699" stopIfTrue="1" operator="lessThan">
      <formula>-0.03</formula>
    </cfRule>
  </conditionalFormatting>
  <conditionalFormatting sqref="AB22">
    <cfRule type="cellIs" dxfId="1563" priority="696" operator="lessThan">
      <formula>-0.03</formula>
    </cfRule>
    <cfRule type="cellIs" dxfId="1562" priority="697" stopIfTrue="1" operator="greaterThan">
      <formula>0.03</formula>
    </cfRule>
  </conditionalFormatting>
  <conditionalFormatting sqref="Z18">
    <cfRule type="cellIs" dxfId="1561" priority="694" stopIfTrue="1" operator="lessThan">
      <formula>-0.01</formula>
    </cfRule>
    <cfRule type="cellIs" dxfId="1560" priority="695" stopIfTrue="1" operator="greaterThan">
      <formula>0.01</formula>
    </cfRule>
  </conditionalFormatting>
  <conditionalFormatting sqref="Z19">
    <cfRule type="cellIs" dxfId="1559" priority="692" stopIfTrue="1" operator="lessThan">
      <formula>-0.01</formula>
    </cfRule>
    <cfRule type="cellIs" dxfId="1558" priority="693" stopIfTrue="1" operator="greaterThan">
      <formula>0.01</formula>
    </cfRule>
  </conditionalFormatting>
  <conditionalFormatting sqref="Z20:Z21">
    <cfRule type="cellIs" dxfId="1557" priority="690" stopIfTrue="1" operator="lessThan">
      <formula>-0.01</formula>
    </cfRule>
    <cfRule type="cellIs" dxfId="1556" priority="691" stopIfTrue="1" operator="greaterThan">
      <formula>0.01</formula>
    </cfRule>
  </conditionalFormatting>
  <conditionalFormatting sqref="Z22">
    <cfRule type="cellIs" dxfId="1555" priority="688" stopIfTrue="1" operator="lessThan">
      <formula>-0.01</formula>
    </cfRule>
    <cfRule type="cellIs" dxfId="1554" priority="689" stopIfTrue="1" operator="greaterThan">
      <formula>0.01</formula>
    </cfRule>
  </conditionalFormatting>
  <conditionalFormatting sqref="V18:V22">
    <cfRule type="cellIs" dxfId="1553" priority="686" operator="greaterThan">
      <formula>0.03</formula>
    </cfRule>
    <cfRule type="cellIs" dxfId="1552" priority="687" stopIfTrue="1" operator="lessThan">
      <formula>-0.03</formula>
    </cfRule>
  </conditionalFormatting>
  <conditionalFormatting sqref="R19:T19">
    <cfRule type="dataBar" priority="685">
      <dataBar>
        <cfvo type="min"/>
        <cfvo type="max"/>
        <color rgb="FF008AEF"/>
      </dataBar>
    </cfRule>
  </conditionalFormatting>
  <conditionalFormatting sqref="R20:T21">
    <cfRule type="dataBar" priority="684">
      <dataBar>
        <cfvo type="min"/>
        <cfvo type="max"/>
        <color rgb="FF008AEF"/>
      </dataBar>
    </cfRule>
  </conditionalFormatting>
  <conditionalFormatting sqref="R22:T22">
    <cfRule type="dataBar" priority="683">
      <dataBar>
        <cfvo type="min"/>
        <cfvo type="max"/>
        <color rgb="FF008AEF"/>
      </dataBar>
    </cfRule>
  </conditionalFormatting>
  <conditionalFormatting sqref="R18:U18">
    <cfRule type="dataBar" priority="700">
      <dataBar>
        <cfvo type="min"/>
        <cfvo type="max"/>
        <color rgb="FF008AEF"/>
      </dataBar>
    </cfRule>
  </conditionalFormatting>
  <conditionalFormatting sqref="Z34:Z35">
    <cfRule type="cellIs" dxfId="1551" priority="680" stopIfTrue="1" operator="lessThan">
      <formula>-0.01</formula>
    </cfRule>
    <cfRule type="cellIs" dxfId="1550" priority="681" stopIfTrue="1" operator="greaterThan">
      <formula>0.01</formula>
    </cfRule>
  </conditionalFormatting>
  <conditionalFormatting sqref="R34:T35">
    <cfRule type="dataBar" priority="679">
      <dataBar>
        <cfvo type="min"/>
        <cfvo type="max"/>
        <color rgb="FF008AEF"/>
      </dataBar>
    </cfRule>
  </conditionalFormatting>
  <conditionalFormatting sqref="U34:U35">
    <cfRule type="dataBar" priority="682">
      <dataBar>
        <cfvo type="min"/>
        <cfvo type="max"/>
        <color rgb="FF008AEF"/>
      </dataBar>
    </cfRule>
  </conditionalFormatting>
  <conditionalFormatting sqref="AB29">
    <cfRule type="cellIs" dxfId="1549" priority="676" operator="greaterThan">
      <formula>0.03</formula>
    </cfRule>
    <cfRule type="cellIs" dxfId="1548" priority="677" stopIfTrue="1" operator="lessThan">
      <formula>-0.03</formula>
    </cfRule>
  </conditionalFormatting>
  <conditionalFormatting sqref="AB33">
    <cfRule type="cellIs" dxfId="1547" priority="674" operator="lessThan">
      <formula>-0.03</formula>
    </cfRule>
    <cfRule type="cellIs" dxfId="1546" priority="675" stopIfTrue="1" operator="greaterThan">
      <formula>0.03</formula>
    </cfRule>
  </conditionalFormatting>
  <conditionalFormatting sqref="Z29">
    <cfRule type="cellIs" dxfId="1545" priority="672" stopIfTrue="1" operator="lessThan">
      <formula>-0.01</formula>
    </cfRule>
    <cfRule type="cellIs" dxfId="1544" priority="673" stopIfTrue="1" operator="greaterThan">
      <formula>0.01</formula>
    </cfRule>
  </conditionalFormatting>
  <conditionalFormatting sqref="Z30">
    <cfRule type="cellIs" dxfId="1543" priority="670" stopIfTrue="1" operator="lessThan">
      <formula>-0.01</formula>
    </cfRule>
    <cfRule type="cellIs" dxfId="1542" priority="671" stopIfTrue="1" operator="greaterThan">
      <formula>0.01</formula>
    </cfRule>
  </conditionalFormatting>
  <conditionalFormatting sqref="Z31:Z32">
    <cfRule type="cellIs" dxfId="1541" priority="668" stopIfTrue="1" operator="lessThan">
      <formula>-0.01</formula>
    </cfRule>
    <cfRule type="cellIs" dxfId="1540" priority="669" stopIfTrue="1" operator="greaterThan">
      <formula>0.01</formula>
    </cfRule>
  </conditionalFormatting>
  <conditionalFormatting sqref="Z33">
    <cfRule type="cellIs" dxfId="1539" priority="666" stopIfTrue="1" operator="lessThan">
      <formula>-0.01</formula>
    </cfRule>
    <cfRule type="cellIs" dxfId="1538" priority="667" stopIfTrue="1" operator="greaterThan">
      <formula>0.01</formula>
    </cfRule>
  </conditionalFormatting>
  <conditionalFormatting sqref="V29:V33">
    <cfRule type="cellIs" dxfId="1537" priority="664" operator="greaterThan">
      <formula>0.03</formula>
    </cfRule>
    <cfRule type="cellIs" dxfId="1536" priority="665" stopIfTrue="1" operator="lessThan">
      <formula>-0.03</formula>
    </cfRule>
  </conditionalFormatting>
  <conditionalFormatting sqref="R30:T30">
    <cfRule type="dataBar" priority="663">
      <dataBar>
        <cfvo type="min"/>
        <cfvo type="max"/>
        <color rgb="FF008AEF"/>
      </dataBar>
    </cfRule>
  </conditionalFormatting>
  <conditionalFormatting sqref="R31:T32">
    <cfRule type="dataBar" priority="662">
      <dataBar>
        <cfvo type="min"/>
        <cfvo type="max"/>
        <color rgb="FF008AEF"/>
      </dataBar>
    </cfRule>
  </conditionalFormatting>
  <conditionalFormatting sqref="R33:T33">
    <cfRule type="dataBar" priority="661">
      <dataBar>
        <cfvo type="min"/>
        <cfvo type="max"/>
        <color rgb="FF008AEF"/>
      </dataBar>
    </cfRule>
  </conditionalFormatting>
  <conditionalFormatting sqref="R29:U29 U30:U33">
    <cfRule type="dataBar" priority="678">
      <dataBar>
        <cfvo type="min"/>
        <cfvo type="max"/>
        <color rgb="FF008AEF"/>
      </dataBar>
    </cfRule>
  </conditionalFormatting>
  <conditionalFormatting sqref="Z45:Z46">
    <cfRule type="cellIs" dxfId="1535" priority="658" stopIfTrue="1" operator="lessThan">
      <formula>-0.01</formula>
    </cfRule>
    <cfRule type="cellIs" dxfId="1534" priority="659" stopIfTrue="1" operator="greaterThan">
      <formula>0.01</formula>
    </cfRule>
  </conditionalFormatting>
  <conditionalFormatting sqref="R45:T46">
    <cfRule type="dataBar" priority="657">
      <dataBar>
        <cfvo type="min"/>
        <cfvo type="max"/>
        <color rgb="FF008AEF"/>
      </dataBar>
    </cfRule>
  </conditionalFormatting>
  <conditionalFormatting sqref="U45:U46">
    <cfRule type="dataBar" priority="660">
      <dataBar>
        <cfvo type="min"/>
        <cfvo type="max"/>
        <color rgb="FF008AEF"/>
      </dataBar>
    </cfRule>
  </conditionalFormatting>
  <conditionalFormatting sqref="AB40">
    <cfRule type="cellIs" dxfId="1533" priority="654" operator="greaterThan">
      <formula>0.03</formula>
    </cfRule>
    <cfRule type="cellIs" dxfId="1532" priority="655" stopIfTrue="1" operator="lessThan">
      <formula>-0.03</formula>
    </cfRule>
  </conditionalFormatting>
  <conditionalFormatting sqref="AB44">
    <cfRule type="cellIs" dxfId="1531" priority="652" operator="lessThan">
      <formula>-0.03</formula>
    </cfRule>
    <cfRule type="cellIs" dxfId="1530" priority="653" stopIfTrue="1" operator="greaterThan">
      <formula>0.03</formula>
    </cfRule>
  </conditionalFormatting>
  <conditionalFormatting sqref="Z40">
    <cfRule type="cellIs" dxfId="1529" priority="650" stopIfTrue="1" operator="lessThan">
      <formula>-0.01</formula>
    </cfRule>
    <cfRule type="cellIs" dxfId="1528" priority="651" stopIfTrue="1" operator="greaterThan">
      <formula>0.01</formula>
    </cfRule>
  </conditionalFormatting>
  <conditionalFormatting sqref="Z41">
    <cfRule type="cellIs" dxfId="1527" priority="648" stopIfTrue="1" operator="lessThan">
      <formula>-0.01</formula>
    </cfRule>
    <cfRule type="cellIs" dxfId="1526" priority="649" stopIfTrue="1" operator="greaterThan">
      <formula>0.01</formula>
    </cfRule>
  </conditionalFormatting>
  <conditionalFormatting sqref="Z42:Z43">
    <cfRule type="cellIs" dxfId="1525" priority="646" stopIfTrue="1" operator="lessThan">
      <formula>-0.01</formula>
    </cfRule>
    <cfRule type="cellIs" dxfId="1524" priority="647" stopIfTrue="1" operator="greaterThan">
      <formula>0.01</formula>
    </cfRule>
  </conditionalFormatting>
  <conditionalFormatting sqref="Z44">
    <cfRule type="cellIs" dxfId="1523" priority="644" stopIfTrue="1" operator="lessThan">
      <formula>-0.01</formula>
    </cfRule>
    <cfRule type="cellIs" dxfId="1522" priority="645" stopIfTrue="1" operator="greaterThan">
      <formula>0.01</formula>
    </cfRule>
  </conditionalFormatting>
  <conditionalFormatting sqref="V40:V44">
    <cfRule type="cellIs" dxfId="1521" priority="642" operator="greaterThan">
      <formula>0.03</formula>
    </cfRule>
    <cfRule type="cellIs" dxfId="1520" priority="643" stopIfTrue="1" operator="lessThan">
      <formula>-0.03</formula>
    </cfRule>
  </conditionalFormatting>
  <conditionalFormatting sqref="R41:T41">
    <cfRule type="dataBar" priority="641">
      <dataBar>
        <cfvo type="min"/>
        <cfvo type="max"/>
        <color rgb="FF008AEF"/>
      </dataBar>
    </cfRule>
  </conditionalFormatting>
  <conditionalFormatting sqref="R42:T43">
    <cfRule type="dataBar" priority="640">
      <dataBar>
        <cfvo type="min"/>
        <cfvo type="max"/>
        <color rgb="FF008AEF"/>
      </dataBar>
    </cfRule>
  </conditionalFormatting>
  <conditionalFormatting sqref="R44:T44">
    <cfRule type="dataBar" priority="639">
      <dataBar>
        <cfvo type="min"/>
        <cfvo type="max"/>
        <color rgb="FF008AEF"/>
      </dataBar>
    </cfRule>
  </conditionalFormatting>
  <conditionalFormatting sqref="R40:U40 U41:U44">
    <cfRule type="dataBar" priority="656">
      <dataBar>
        <cfvo type="min"/>
        <cfvo type="max"/>
        <color rgb="FF008AEF"/>
      </dataBar>
    </cfRule>
  </conditionalFormatting>
  <conditionalFormatting sqref="Z56:Z57">
    <cfRule type="cellIs" dxfId="1519" priority="636" stopIfTrue="1" operator="lessThan">
      <formula>-0.01</formula>
    </cfRule>
    <cfRule type="cellIs" dxfId="1518" priority="637" stopIfTrue="1" operator="greaterThan">
      <formula>0.01</formula>
    </cfRule>
  </conditionalFormatting>
  <conditionalFormatting sqref="R56:T57">
    <cfRule type="dataBar" priority="635">
      <dataBar>
        <cfvo type="min"/>
        <cfvo type="max"/>
        <color rgb="FF008AEF"/>
      </dataBar>
    </cfRule>
  </conditionalFormatting>
  <conditionalFormatting sqref="U56:U57">
    <cfRule type="dataBar" priority="638">
      <dataBar>
        <cfvo type="min"/>
        <cfvo type="max"/>
        <color rgb="FF008AEF"/>
      </dataBar>
    </cfRule>
  </conditionalFormatting>
  <conditionalFormatting sqref="AB51">
    <cfRule type="cellIs" dxfId="1517" priority="632" operator="greaterThan">
      <formula>0.03</formula>
    </cfRule>
    <cfRule type="cellIs" dxfId="1516" priority="633" stopIfTrue="1" operator="lessThan">
      <formula>-0.03</formula>
    </cfRule>
  </conditionalFormatting>
  <conditionalFormatting sqref="AB55">
    <cfRule type="cellIs" dxfId="1515" priority="630" operator="lessThan">
      <formula>-0.03</formula>
    </cfRule>
    <cfRule type="cellIs" dxfId="1514" priority="631" stopIfTrue="1" operator="greaterThan">
      <formula>0.03</formula>
    </cfRule>
  </conditionalFormatting>
  <conditionalFormatting sqref="Z51">
    <cfRule type="cellIs" dxfId="1513" priority="628" stopIfTrue="1" operator="lessThan">
      <formula>-0.01</formula>
    </cfRule>
    <cfRule type="cellIs" dxfId="1512" priority="629" stopIfTrue="1" operator="greaterThan">
      <formula>0.01</formula>
    </cfRule>
  </conditionalFormatting>
  <conditionalFormatting sqref="Z52">
    <cfRule type="cellIs" dxfId="1511" priority="626" stopIfTrue="1" operator="lessThan">
      <formula>-0.01</formula>
    </cfRule>
    <cfRule type="cellIs" dxfId="1510" priority="627" stopIfTrue="1" operator="greaterThan">
      <formula>0.01</formula>
    </cfRule>
  </conditionalFormatting>
  <conditionalFormatting sqref="Z53:Z54">
    <cfRule type="cellIs" dxfId="1509" priority="624" stopIfTrue="1" operator="lessThan">
      <formula>-0.01</formula>
    </cfRule>
    <cfRule type="cellIs" dxfId="1508" priority="625" stopIfTrue="1" operator="greaterThan">
      <formula>0.01</formula>
    </cfRule>
  </conditionalFormatting>
  <conditionalFormatting sqref="Z55">
    <cfRule type="cellIs" dxfId="1507" priority="622" stopIfTrue="1" operator="lessThan">
      <formula>-0.01</formula>
    </cfRule>
    <cfRule type="cellIs" dxfId="1506" priority="623" stopIfTrue="1" operator="greaterThan">
      <formula>0.01</formula>
    </cfRule>
  </conditionalFormatting>
  <conditionalFormatting sqref="V51:V55">
    <cfRule type="cellIs" dxfId="1505" priority="620" operator="greaterThan">
      <formula>0.03</formula>
    </cfRule>
    <cfRule type="cellIs" dxfId="1504" priority="621" stopIfTrue="1" operator="lessThan">
      <formula>-0.03</formula>
    </cfRule>
  </conditionalFormatting>
  <conditionalFormatting sqref="R52:T52">
    <cfRule type="dataBar" priority="619">
      <dataBar>
        <cfvo type="min"/>
        <cfvo type="max"/>
        <color rgb="FF008AEF"/>
      </dataBar>
    </cfRule>
  </conditionalFormatting>
  <conditionalFormatting sqref="R53:T54">
    <cfRule type="dataBar" priority="618">
      <dataBar>
        <cfvo type="min"/>
        <cfvo type="max"/>
        <color rgb="FF008AEF"/>
      </dataBar>
    </cfRule>
  </conditionalFormatting>
  <conditionalFormatting sqref="R55:T55">
    <cfRule type="dataBar" priority="617">
      <dataBar>
        <cfvo type="min"/>
        <cfvo type="max"/>
        <color rgb="FF008AEF"/>
      </dataBar>
    </cfRule>
  </conditionalFormatting>
  <conditionalFormatting sqref="R51:U51 U52:U55">
    <cfRule type="dataBar" priority="634">
      <dataBar>
        <cfvo type="min"/>
        <cfvo type="max"/>
        <color rgb="FF008AEF"/>
      </dataBar>
    </cfRule>
  </conditionalFormatting>
  <conditionalFormatting sqref="Z67:Z68">
    <cfRule type="cellIs" dxfId="1503" priority="614" stopIfTrue="1" operator="lessThan">
      <formula>-0.01</formula>
    </cfRule>
    <cfRule type="cellIs" dxfId="1502" priority="615" stopIfTrue="1" operator="greaterThan">
      <formula>0.01</formula>
    </cfRule>
  </conditionalFormatting>
  <conditionalFormatting sqref="R67:T68">
    <cfRule type="dataBar" priority="613">
      <dataBar>
        <cfvo type="min"/>
        <cfvo type="max"/>
        <color rgb="FF008AEF"/>
      </dataBar>
    </cfRule>
  </conditionalFormatting>
  <conditionalFormatting sqref="U67:U68">
    <cfRule type="dataBar" priority="616">
      <dataBar>
        <cfvo type="min"/>
        <cfvo type="max"/>
        <color rgb="FF008AEF"/>
      </dataBar>
    </cfRule>
  </conditionalFormatting>
  <conditionalFormatting sqref="AB62">
    <cfRule type="cellIs" dxfId="1501" priority="610" operator="greaterThan">
      <formula>0.03</formula>
    </cfRule>
    <cfRule type="cellIs" dxfId="1500" priority="611" stopIfTrue="1" operator="lessThan">
      <formula>-0.03</formula>
    </cfRule>
  </conditionalFormatting>
  <conditionalFormatting sqref="AB66">
    <cfRule type="cellIs" dxfId="1499" priority="608" operator="lessThan">
      <formula>-0.03</formula>
    </cfRule>
    <cfRule type="cellIs" dxfId="1498" priority="609" stopIfTrue="1" operator="greaterThan">
      <formula>0.03</formula>
    </cfRule>
  </conditionalFormatting>
  <conditionalFormatting sqref="Z62">
    <cfRule type="cellIs" dxfId="1497" priority="606" stopIfTrue="1" operator="lessThan">
      <formula>-0.01</formula>
    </cfRule>
    <cfRule type="cellIs" dxfId="1496" priority="607" stopIfTrue="1" operator="greaterThan">
      <formula>0.01</formula>
    </cfRule>
  </conditionalFormatting>
  <conditionalFormatting sqref="Z63">
    <cfRule type="cellIs" dxfId="1495" priority="604" stopIfTrue="1" operator="lessThan">
      <formula>-0.01</formula>
    </cfRule>
    <cfRule type="cellIs" dxfId="1494" priority="605" stopIfTrue="1" operator="greaterThan">
      <formula>0.01</formula>
    </cfRule>
  </conditionalFormatting>
  <conditionalFormatting sqref="Z64:Z65">
    <cfRule type="cellIs" dxfId="1493" priority="602" stopIfTrue="1" operator="lessThan">
      <formula>-0.01</formula>
    </cfRule>
    <cfRule type="cellIs" dxfId="1492" priority="603" stopIfTrue="1" operator="greaterThan">
      <formula>0.01</formula>
    </cfRule>
  </conditionalFormatting>
  <conditionalFormatting sqref="Z66">
    <cfRule type="cellIs" dxfId="1491" priority="600" stopIfTrue="1" operator="lessThan">
      <formula>-0.01</formula>
    </cfRule>
    <cfRule type="cellIs" dxfId="1490" priority="601" stopIfTrue="1" operator="greaterThan">
      <formula>0.01</formula>
    </cfRule>
  </conditionalFormatting>
  <conditionalFormatting sqref="V62:V66">
    <cfRule type="cellIs" dxfId="1489" priority="598" operator="greaterThan">
      <formula>0.03</formula>
    </cfRule>
    <cfRule type="cellIs" dxfId="1488" priority="599" stopIfTrue="1" operator="lessThan">
      <formula>-0.03</formula>
    </cfRule>
  </conditionalFormatting>
  <conditionalFormatting sqref="R63:T63">
    <cfRule type="dataBar" priority="597">
      <dataBar>
        <cfvo type="min"/>
        <cfvo type="max"/>
        <color rgb="FF008AEF"/>
      </dataBar>
    </cfRule>
  </conditionalFormatting>
  <conditionalFormatting sqref="R64:T65">
    <cfRule type="dataBar" priority="596">
      <dataBar>
        <cfvo type="min"/>
        <cfvo type="max"/>
        <color rgb="FF008AEF"/>
      </dataBar>
    </cfRule>
  </conditionalFormatting>
  <conditionalFormatting sqref="R66:T66">
    <cfRule type="dataBar" priority="595">
      <dataBar>
        <cfvo type="min"/>
        <cfvo type="max"/>
        <color rgb="FF008AEF"/>
      </dataBar>
    </cfRule>
  </conditionalFormatting>
  <conditionalFormatting sqref="R62:U62 U63:U66">
    <cfRule type="dataBar" priority="612">
      <dataBar>
        <cfvo type="min"/>
        <cfvo type="max"/>
        <color rgb="FF008AEF"/>
      </dataBar>
    </cfRule>
  </conditionalFormatting>
  <conditionalFormatting sqref="Z78:Z79">
    <cfRule type="cellIs" dxfId="1487" priority="592" stopIfTrue="1" operator="lessThan">
      <formula>-0.01</formula>
    </cfRule>
    <cfRule type="cellIs" dxfId="1486" priority="593" stopIfTrue="1" operator="greaterThan">
      <formula>0.01</formula>
    </cfRule>
  </conditionalFormatting>
  <conditionalFormatting sqref="R78:T79">
    <cfRule type="dataBar" priority="591">
      <dataBar>
        <cfvo type="min"/>
        <cfvo type="max"/>
        <color rgb="FF008AEF"/>
      </dataBar>
    </cfRule>
  </conditionalFormatting>
  <conditionalFormatting sqref="U78:U79">
    <cfRule type="dataBar" priority="594">
      <dataBar>
        <cfvo type="min"/>
        <cfvo type="max"/>
        <color rgb="FF008AEF"/>
      </dataBar>
    </cfRule>
  </conditionalFormatting>
  <conditionalFormatting sqref="AB73">
    <cfRule type="cellIs" dxfId="1485" priority="588" operator="greaterThan">
      <formula>0.03</formula>
    </cfRule>
    <cfRule type="cellIs" dxfId="1484" priority="589" stopIfTrue="1" operator="lessThan">
      <formula>-0.03</formula>
    </cfRule>
  </conditionalFormatting>
  <conditionalFormatting sqref="AB77">
    <cfRule type="cellIs" dxfId="1483" priority="586" operator="lessThan">
      <formula>-0.03</formula>
    </cfRule>
    <cfRule type="cellIs" dxfId="1482" priority="587" stopIfTrue="1" operator="greaterThan">
      <formula>0.03</formula>
    </cfRule>
  </conditionalFormatting>
  <conditionalFormatting sqref="Z73">
    <cfRule type="cellIs" dxfId="1481" priority="584" stopIfTrue="1" operator="lessThan">
      <formula>-0.01</formula>
    </cfRule>
    <cfRule type="cellIs" dxfId="1480" priority="585" stopIfTrue="1" operator="greaterThan">
      <formula>0.01</formula>
    </cfRule>
  </conditionalFormatting>
  <conditionalFormatting sqref="Z74">
    <cfRule type="cellIs" dxfId="1479" priority="582" stopIfTrue="1" operator="lessThan">
      <formula>-0.01</formula>
    </cfRule>
    <cfRule type="cellIs" dxfId="1478" priority="583" stopIfTrue="1" operator="greaterThan">
      <formula>0.01</formula>
    </cfRule>
  </conditionalFormatting>
  <conditionalFormatting sqref="Z75:Z76">
    <cfRule type="cellIs" dxfId="1477" priority="580" stopIfTrue="1" operator="lessThan">
      <formula>-0.01</formula>
    </cfRule>
    <cfRule type="cellIs" dxfId="1476" priority="581" stopIfTrue="1" operator="greaterThan">
      <formula>0.01</formula>
    </cfRule>
  </conditionalFormatting>
  <conditionalFormatting sqref="Z77">
    <cfRule type="cellIs" dxfId="1475" priority="578" stopIfTrue="1" operator="lessThan">
      <formula>-0.01</formula>
    </cfRule>
    <cfRule type="cellIs" dxfId="1474" priority="579" stopIfTrue="1" operator="greaterThan">
      <formula>0.01</formula>
    </cfRule>
  </conditionalFormatting>
  <conditionalFormatting sqref="V73:V77">
    <cfRule type="cellIs" dxfId="1473" priority="576" operator="greaterThan">
      <formula>0.03</formula>
    </cfRule>
    <cfRule type="cellIs" dxfId="1472" priority="577" stopIfTrue="1" operator="lessThan">
      <formula>-0.03</formula>
    </cfRule>
  </conditionalFormatting>
  <conditionalFormatting sqref="R74:T74">
    <cfRule type="dataBar" priority="575">
      <dataBar>
        <cfvo type="min"/>
        <cfvo type="max"/>
        <color rgb="FF008AEF"/>
      </dataBar>
    </cfRule>
  </conditionalFormatting>
  <conditionalFormatting sqref="R75:T76">
    <cfRule type="dataBar" priority="574">
      <dataBar>
        <cfvo type="min"/>
        <cfvo type="max"/>
        <color rgb="FF008AEF"/>
      </dataBar>
    </cfRule>
  </conditionalFormatting>
  <conditionalFormatting sqref="R77:T77">
    <cfRule type="dataBar" priority="573">
      <dataBar>
        <cfvo type="min"/>
        <cfvo type="max"/>
        <color rgb="FF008AEF"/>
      </dataBar>
    </cfRule>
  </conditionalFormatting>
  <conditionalFormatting sqref="R73:U73 U74:U77">
    <cfRule type="dataBar" priority="590">
      <dataBar>
        <cfvo type="min"/>
        <cfvo type="max"/>
        <color rgb="FF008AEF"/>
      </dataBar>
    </cfRule>
  </conditionalFormatting>
  <conditionalFormatting sqref="Z89:Z90">
    <cfRule type="cellIs" dxfId="1471" priority="570" stopIfTrue="1" operator="lessThan">
      <formula>-0.01</formula>
    </cfRule>
    <cfRule type="cellIs" dxfId="1470" priority="571" stopIfTrue="1" operator="greaterThan">
      <formula>0.01</formula>
    </cfRule>
  </conditionalFormatting>
  <conditionalFormatting sqref="U89:U90">
    <cfRule type="dataBar" priority="572">
      <dataBar>
        <cfvo type="min"/>
        <cfvo type="max"/>
        <color rgb="FF008AEF"/>
      </dataBar>
    </cfRule>
  </conditionalFormatting>
  <conditionalFormatting sqref="AB84">
    <cfRule type="cellIs" dxfId="1469" priority="567" operator="greaterThan">
      <formula>0.03</formula>
    </cfRule>
    <cfRule type="cellIs" dxfId="1468" priority="568" stopIfTrue="1" operator="lessThan">
      <formula>-0.03</formula>
    </cfRule>
  </conditionalFormatting>
  <conditionalFormatting sqref="AB88">
    <cfRule type="cellIs" dxfId="1467" priority="565" operator="lessThan">
      <formula>-0.03</formula>
    </cfRule>
    <cfRule type="cellIs" dxfId="1466" priority="566" stopIfTrue="1" operator="greaterThan">
      <formula>0.03</formula>
    </cfRule>
  </conditionalFormatting>
  <conditionalFormatting sqref="Z84">
    <cfRule type="cellIs" dxfId="1465" priority="563" stopIfTrue="1" operator="lessThan">
      <formula>-0.01</formula>
    </cfRule>
    <cfRule type="cellIs" dxfId="1464" priority="564" stopIfTrue="1" operator="greaterThan">
      <formula>0.01</formula>
    </cfRule>
  </conditionalFormatting>
  <conditionalFormatting sqref="Z85">
    <cfRule type="cellIs" dxfId="1463" priority="561" stopIfTrue="1" operator="lessThan">
      <formula>-0.01</formula>
    </cfRule>
    <cfRule type="cellIs" dxfId="1462" priority="562" stopIfTrue="1" operator="greaterThan">
      <formula>0.01</formula>
    </cfRule>
  </conditionalFormatting>
  <conditionalFormatting sqref="Z86:Z87">
    <cfRule type="cellIs" dxfId="1461" priority="559" stopIfTrue="1" operator="lessThan">
      <formula>-0.01</formula>
    </cfRule>
    <cfRule type="cellIs" dxfId="1460" priority="560" stopIfTrue="1" operator="greaterThan">
      <formula>0.01</formula>
    </cfRule>
  </conditionalFormatting>
  <conditionalFormatting sqref="Z88">
    <cfRule type="cellIs" dxfId="1459" priority="557" stopIfTrue="1" operator="lessThan">
      <formula>-0.01</formula>
    </cfRule>
    <cfRule type="cellIs" dxfId="1458" priority="558" stopIfTrue="1" operator="greaterThan">
      <formula>0.01</formula>
    </cfRule>
  </conditionalFormatting>
  <conditionalFormatting sqref="V84:V88">
    <cfRule type="cellIs" dxfId="1457" priority="555" operator="greaterThan">
      <formula>0.03</formula>
    </cfRule>
    <cfRule type="cellIs" dxfId="1456" priority="556" stopIfTrue="1" operator="lessThan">
      <formula>-0.03</formula>
    </cfRule>
  </conditionalFormatting>
  <conditionalFormatting sqref="U84:U88">
    <cfRule type="dataBar" priority="569">
      <dataBar>
        <cfvo type="min"/>
        <cfvo type="max"/>
        <color rgb="FF008AEF"/>
      </dataBar>
    </cfRule>
  </conditionalFormatting>
  <conditionalFormatting sqref="Z100:Z101">
    <cfRule type="cellIs" dxfId="1455" priority="552" stopIfTrue="1" operator="lessThan">
      <formula>-0.01</formula>
    </cfRule>
    <cfRule type="cellIs" dxfId="1454" priority="553" stopIfTrue="1" operator="greaterThan">
      <formula>0.01</formula>
    </cfRule>
  </conditionalFormatting>
  <conditionalFormatting sqref="U100:U101">
    <cfRule type="dataBar" priority="554">
      <dataBar>
        <cfvo type="min"/>
        <cfvo type="max"/>
        <color rgb="FF008AEF"/>
      </dataBar>
    </cfRule>
  </conditionalFormatting>
  <conditionalFormatting sqref="AB95">
    <cfRule type="cellIs" dxfId="1453" priority="549" operator="greaterThan">
      <formula>0.03</formula>
    </cfRule>
    <cfRule type="cellIs" dxfId="1452" priority="550" stopIfTrue="1" operator="lessThan">
      <formula>-0.03</formula>
    </cfRule>
  </conditionalFormatting>
  <conditionalFormatting sqref="AB99">
    <cfRule type="cellIs" dxfId="1451" priority="547" operator="lessThan">
      <formula>-0.03</formula>
    </cfRule>
    <cfRule type="cellIs" dxfId="1450" priority="548" stopIfTrue="1" operator="greaterThan">
      <formula>0.03</formula>
    </cfRule>
  </conditionalFormatting>
  <conditionalFormatting sqref="Z95">
    <cfRule type="cellIs" dxfId="1449" priority="545" stopIfTrue="1" operator="lessThan">
      <formula>-0.01</formula>
    </cfRule>
    <cfRule type="cellIs" dxfId="1448" priority="546" stopIfTrue="1" operator="greaterThan">
      <formula>0.01</formula>
    </cfRule>
  </conditionalFormatting>
  <conditionalFormatting sqref="Z96">
    <cfRule type="cellIs" dxfId="1447" priority="543" stopIfTrue="1" operator="lessThan">
      <formula>-0.01</formula>
    </cfRule>
    <cfRule type="cellIs" dxfId="1446" priority="544" stopIfTrue="1" operator="greaterThan">
      <formula>0.01</formula>
    </cfRule>
  </conditionalFormatting>
  <conditionalFormatting sqref="Z97:Z98">
    <cfRule type="cellIs" dxfId="1445" priority="541" stopIfTrue="1" operator="lessThan">
      <formula>-0.01</formula>
    </cfRule>
    <cfRule type="cellIs" dxfId="1444" priority="542" stopIfTrue="1" operator="greaterThan">
      <formula>0.01</formula>
    </cfRule>
  </conditionalFormatting>
  <conditionalFormatting sqref="Z99">
    <cfRule type="cellIs" dxfId="1443" priority="539" stopIfTrue="1" operator="lessThan">
      <formula>-0.01</formula>
    </cfRule>
    <cfRule type="cellIs" dxfId="1442" priority="540" stopIfTrue="1" operator="greaterThan">
      <formula>0.01</formula>
    </cfRule>
  </conditionalFormatting>
  <conditionalFormatting sqref="V95:V99">
    <cfRule type="cellIs" dxfId="1441" priority="537" operator="greaterThan">
      <formula>0.03</formula>
    </cfRule>
    <cfRule type="cellIs" dxfId="1440" priority="538" stopIfTrue="1" operator="lessThan">
      <formula>-0.03</formula>
    </cfRule>
  </conditionalFormatting>
  <conditionalFormatting sqref="U95:U99">
    <cfRule type="dataBar" priority="551">
      <dataBar>
        <cfvo type="min"/>
        <cfvo type="max"/>
        <color rgb="FF008AEF"/>
      </dataBar>
    </cfRule>
  </conditionalFormatting>
  <conditionalFormatting sqref="AB116">
    <cfRule type="cellIs" dxfId="1439" priority="513" operator="greaterThan">
      <formula>0.03</formula>
    </cfRule>
    <cfRule type="cellIs" dxfId="1438" priority="514" stopIfTrue="1" operator="lessThan">
      <formula>-0.03</formula>
    </cfRule>
  </conditionalFormatting>
  <conditionalFormatting sqref="AB119">
    <cfRule type="cellIs" dxfId="1437" priority="511" operator="lessThan">
      <formula>-0.03</formula>
    </cfRule>
    <cfRule type="cellIs" dxfId="1436" priority="512" stopIfTrue="1" operator="greaterThan">
      <formula>0.03</formula>
    </cfRule>
  </conditionalFormatting>
  <conditionalFormatting sqref="AB126">
    <cfRule type="cellIs" dxfId="1435" priority="509" operator="greaterThan">
      <formula>0.03</formula>
    </cfRule>
    <cfRule type="cellIs" dxfId="1434" priority="510" stopIfTrue="1" operator="lessThan">
      <formula>-0.03</formula>
    </cfRule>
  </conditionalFormatting>
  <conditionalFormatting sqref="AB129">
    <cfRule type="cellIs" dxfId="1433" priority="507" operator="lessThan">
      <formula>-0.03</formula>
    </cfRule>
    <cfRule type="cellIs" dxfId="1432" priority="508" stopIfTrue="1" operator="greaterThan">
      <formula>0.03</formula>
    </cfRule>
  </conditionalFormatting>
  <conditionalFormatting sqref="AB136">
    <cfRule type="cellIs" dxfId="1431" priority="505" operator="greaterThan">
      <formula>0.03</formula>
    </cfRule>
    <cfRule type="cellIs" dxfId="1430" priority="506" stopIfTrue="1" operator="lessThan">
      <formula>-0.03</formula>
    </cfRule>
  </conditionalFormatting>
  <conditionalFormatting sqref="AB139">
    <cfRule type="cellIs" dxfId="1429" priority="503" operator="lessThan">
      <formula>-0.03</formula>
    </cfRule>
    <cfRule type="cellIs" dxfId="1428" priority="504" stopIfTrue="1" operator="greaterThan">
      <formula>0.03</formula>
    </cfRule>
  </conditionalFormatting>
  <conditionalFormatting sqref="AB146">
    <cfRule type="cellIs" dxfId="1427" priority="501" operator="greaterThan">
      <formula>0.03</formula>
    </cfRule>
    <cfRule type="cellIs" dxfId="1426" priority="502" stopIfTrue="1" operator="lessThan">
      <formula>-0.03</formula>
    </cfRule>
  </conditionalFormatting>
  <conditionalFormatting sqref="AB149">
    <cfRule type="cellIs" dxfId="1425" priority="499" operator="lessThan">
      <formula>-0.03</formula>
    </cfRule>
    <cfRule type="cellIs" dxfId="1424" priority="500" stopIfTrue="1" operator="greaterThan">
      <formula>0.03</formula>
    </cfRule>
  </conditionalFormatting>
  <conditionalFormatting sqref="AB156">
    <cfRule type="cellIs" dxfId="1423" priority="497" operator="greaterThan">
      <formula>0.03</formula>
    </cfRule>
    <cfRule type="cellIs" dxfId="1422" priority="498" stopIfTrue="1" operator="lessThan">
      <formula>-0.03</formula>
    </cfRule>
  </conditionalFormatting>
  <conditionalFormatting sqref="AB159">
    <cfRule type="cellIs" dxfId="1421" priority="495" operator="lessThan">
      <formula>-0.03</formula>
    </cfRule>
    <cfRule type="cellIs" dxfId="1420" priority="496" stopIfTrue="1" operator="greaterThan">
      <formula>0.03</formula>
    </cfRule>
  </conditionalFormatting>
  <conditionalFormatting sqref="AB166">
    <cfRule type="cellIs" dxfId="1419" priority="493" operator="greaterThan">
      <formula>0.03</formula>
    </cfRule>
    <cfRule type="cellIs" dxfId="1418" priority="494" stopIfTrue="1" operator="lessThan">
      <formula>-0.03</formula>
    </cfRule>
  </conditionalFormatting>
  <conditionalFormatting sqref="AB169">
    <cfRule type="cellIs" dxfId="1417" priority="491" operator="lessThan">
      <formula>-0.03</formula>
    </cfRule>
    <cfRule type="cellIs" dxfId="1416" priority="492" stopIfTrue="1" operator="greaterThan">
      <formula>0.03</formula>
    </cfRule>
  </conditionalFormatting>
  <conditionalFormatting sqref="AB176">
    <cfRule type="cellIs" dxfId="1415" priority="489" operator="greaterThan">
      <formula>0.03</formula>
    </cfRule>
    <cfRule type="cellIs" dxfId="1414" priority="490" stopIfTrue="1" operator="lessThan">
      <formula>-0.03</formula>
    </cfRule>
  </conditionalFormatting>
  <conditionalFormatting sqref="AB179">
    <cfRule type="cellIs" dxfId="1413" priority="487" operator="lessThan">
      <formula>-0.03</formula>
    </cfRule>
    <cfRule type="cellIs" dxfId="1412" priority="488" stopIfTrue="1" operator="greaterThan">
      <formula>0.03</formula>
    </cfRule>
  </conditionalFormatting>
  <conditionalFormatting sqref="AB186">
    <cfRule type="cellIs" dxfId="1411" priority="485" operator="greaterThan">
      <formula>0.03</formula>
    </cfRule>
    <cfRule type="cellIs" dxfId="1410" priority="486" stopIfTrue="1" operator="lessThan">
      <formula>-0.03</formula>
    </cfRule>
  </conditionalFormatting>
  <conditionalFormatting sqref="AB189">
    <cfRule type="cellIs" dxfId="1409" priority="483" operator="lessThan">
      <formula>-0.03</formula>
    </cfRule>
    <cfRule type="cellIs" dxfId="1408" priority="484" stopIfTrue="1" operator="greaterThan">
      <formula>0.03</formula>
    </cfRule>
  </conditionalFormatting>
  <conditionalFormatting sqref="AB196">
    <cfRule type="cellIs" dxfId="1407" priority="481" operator="greaterThan">
      <formula>0.03</formula>
    </cfRule>
    <cfRule type="cellIs" dxfId="1406" priority="482" stopIfTrue="1" operator="lessThan">
      <formula>-0.03</formula>
    </cfRule>
  </conditionalFormatting>
  <conditionalFormatting sqref="AB199">
    <cfRule type="cellIs" dxfId="1405" priority="479" operator="lessThan">
      <formula>-0.03</formula>
    </cfRule>
    <cfRule type="cellIs" dxfId="1404" priority="480" stopIfTrue="1" operator="greaterThan">
      <formula>0.03</formula>
    </cfRule>
  </conditionalFormatting>
  <conditionalFormatting sqref="AB206">
    <cfRule type="cellIs" dxfId="1403" priority="477" operator="greaterThan">
      <formula>0.03</formula>
    </cfRule>
    <cfRule type="cellIs" dxfId="1402" priority="478" stopIfTrue="1" operator="lessThan">
      <formula>-0.03</formula>
    </cfRule>
  </conditionalFormatting>
  <conditionalFormatting sqref="AB209">
    <cfRule type="cellIs" dxfId="1401" priority="475" operator="lessThan">
      <formula>-0.03</formula>
    </cfRule>
    <cfRule type="cellIs" dxfId="1400" priority="476" stopIfTrue="1" operator="greaterThan">
      <formula>0.03</formula>
    </cfRule>
  </conditionalFormatting>
  <conditionalFormatting sqref="Z220:Z221">
    <cfRule type="cellIs" dxfId="1399" priority="472" stopIfTrue="1" operator="lessThan">
      <formula>-0.01</formula>
    </cfRule>
    <cfRule type="cellIs" dxfId="1398" priority="473" stopIfTrue="1" operator="greaterThan">
      <formula>0.01</formula>
    </cfRule>
  </conditionalFormatting>
  <conditionalFormatting sqref="H220:J221">
    <cfRule type="dataBar" priority="471">
      <dataBar>
        <cfvo type="min"/>
        <cfvo type="max"/>
        <color rgb="FF008AEF"/>
      </dataBar>
    </cfRule>
  </conditionalFormatting>
  <conditionalFormatting sqref="R220:T221">
    <cfRule type="dataBar" priority="470">
      <dataBar>
        <cfvo type="min"/>
        <cfvo type="max"/>
        <color rgb="FF008AEF"/>
      </dataBar>
    </cfRule>
  </conditionalFormatting>
  <conditionalFormatting sqref="U220:U221">
    <cfRule type="dataBar" priority="474">
      <dataBar>
        <cfvo type="min"/>
        <cfvo type="max"/>
        <color rgb="FF008AEF"/>
      </dataBar>
    </cfRule>
  </conditionalFormatting>
  <conditionalFormatting sqref="AB216">
    <cfRule type="cellIs" dxfId="1397" priority="467" operator="greaterThan">
      <formula>0.03</formula>
    </cfRule>
    <cfRule type="cellIs" dxfId="1396" priority="468" stopIfTrue="1" operator="lessThan">
      <formula>-0.03</formula>
    </cfRule>
  </conditionalFormatting>
  <conditionalFormatting sqref="AB219">
    <cfRule type="cellIs" dxfId="1395" priority="465" operator="lessThan">
      <formula>-0.03</formula>
    </cfRule>
    <cfRule type="cellIs" dxfId="1394" priority="466" stopIfTrue="1" operator="greaterThan">
      <formula>0.03</formula>
    </cfRule>
  </conditionalFormatting>
  <conditionalFormatting sqref="H216:J216">
    <cfRule type="dataBar" priority="464">
      <dataBar>
        <cfvo type="min"/>
        <cfvo type="max"/>
        <color rgb="FF008AEF"/>
      </dataBar>
    </cfRule>
  </conditionalFormatting>
  <conditionalFormatting sqref="Z216">
    <cfRule type="cellIs" dxfId="1393" priority="462" stopIfTrue="1" operator="lessThan">
      <formula>-0.01</formula>
    </cfRule>
    <cfRule type="cellIs" dxfId="1392" priority="463" stopIfTrue="1" operator="greaterThan">
      <formula>0.01</formula>
    </cfRule>
  </conditionalFormatting>
  <conditionalFormatting sqref="Z217">
    <cfRule type="cellIs" dxfId="1391" priority="460" stopIfTrue="1" operator="lessThan">
      <formula>-0.01</formula>
    </cfRule>
    <cfRule type="cellIs" dxfId="1390" priority="461" stopIfTrue="1" operator="greaterThan">
      <formula>0.01</formula>
    </cfRule>
  </conditionalFormatting>
  <conditionalFormatting sqref="Z218">
    <cfRule type="cellIs" dxfId="1389" priority="458" stopIfTrue="1" operator="lessThan">
      <formula>-0.01</formula>
    </cfRule>
    <cfRule type="cellIs" dxfId="1388" priority="459" stopIfTrue="1" operator="greaterThan">
      <formula>0.01</formula>
    </cfRule>
  </conditionalFormatting>
  <conditionalFormatting sqref="Z219">
    <cfRule type="cellIs" dxfId="1387" priority="456" stopIfTrue="1" operator="lessThan">
      <formula>-0.01</formula>
    </cfRule>
    <cfRule type="cellIs" dxfId="1386" priority="457" stopIfTrue="1" operator="greaterThan">
      <formula>0.01</formula>
    </cfRule>
  </conditionalFormatting>
  <conditionalFormatting sqref="V216:V219">
    <cfRule type="cellIs" dxfId="1385" priority="454" operator="greaterThan">
      <formula>0.03</formula>
    </cfRule>
    <cfRule type="cellIs" dxfId="1384" priority="455" stopIfTrue="1" operator="lessThan">
      <formula>-0.03</formula>
    </cfRule>
  </conditionalFormatting>
  <conditionalFormatting sqref="H217:J217">
    <cfRule type="dataBar" priority="453">
      <dataBar>
        <cfvo type="min"/>
        <cfvo type="max"/>
        <color rgb="FF008AEF"/>
      </dataBar>
    </cfRule>
  </conditionalFormatting>
  <conditionalFormatting sqref="H218:J218">
    <cfRule type="dataBar" priority="452">
      <dataBar>
        <cfvo type="min"/>
        <cfvo type="max"/>
        <color rgb="FF008AEF"/>
      </dataBar>
    </cfRule>
  </conditionalFormatting>
  <conditionalFormatting sqref="H219:J219">
    <cfRule type="dataBar" priority="451">
      <dataBar>
        <cfvo type="min"/>
        <cfvo type="max"/>
        <color rgb="FF008AEF"/>
      </dataBar>
    </cfRule>
  </conditionalFormatting>
  <conditionalFormatting sqref="R217:T217">
    <cfRule type="dataBar" priority="450">
      <dataBar>
        <cfvo type="min"/>
        <cfvo type="max"/>
        <color rgb="FF008AEF"/>
      </dataBar>
    </cfRule>
  </conditionalFormatting>
  <conditionalFormatting sqref="R218:T218">
    <cfRule type="dataBar" priority="449">
      <dataBar>
        <cfvo type="min"/>
        <cfvo type="max"/>
        <color rgb="FF008AEF"/>
      </dataBar>
    </cfRule>
  </conditionalFormatting>
  <conditionalFormatting sqref="R219:T219">
    <cfRule type="dataBar" priority="448">
      <dataBar>
        <cfvo type="min"/>
        <cfvo type="max"/>
        <color rgb="FF008AEF"/>
      </dataBar>
    </cfRule>
  </conditionalFormatting>
  <conditionalFormatting sqref="R216:U216 U217:U219">
    <cfRule type="dataBar" priority="469">
      <dataBar>
        <cfvo type="min"/>
        <cfvo type="max"/>
        <color rgb="FF008AEF"/>
      </dataBar>
    </cfRule>
  </conditionalFormatting>
  <conditionalFormatting sqref="I16">
    <cfRule type="dataBar" priority="447">
      <dataBar>
        <cfvo type="min"/>
        <cfvo type="max"/>
        <color rgb="FF008AEF"/>
      </dataBar>
    </cfRule>
  </conditionalFormatting>
  <conditionalFormatting sqref="I17">
    <cfRule type="dataBar" priority="446">
      <dataBar>
        <cfvo type="min"/>
        <cfvo type="max"/>
        <color rgb="FF008AEF"/>
      </dataBar>
    </cfRule>
  </conditionalFormatting>
  <conditionalFormatting sqref="N24">
    <cfRule type="cellIs" dxfId="1383" priority="434" stopIfTrue="1" operator="lessThan">
      <formula>-0.01</formula>
    </cfRule>
    <cfRule type="cellIs" dxfId="1382" priority="435" stopIfTrue="1" operator="greaterThan">
      <formula>0.01</formula>
    </cfRule>
  </conditionalFormatting>
  <conditionalFormatting sqref="I35">
    <cfRule type="dataBar" priority="433">
      <dataBar>
        <cfvo type="min"/>
        <cfvo type="max"/>
        <color rgb="FF008AEF"/>
      </dataBar>
    </cfRule>
  </conditionalFormatting>
  <conditionalFormatting sqref="I27">
    <cfRule type="dataBar" priority="432">
      <dataBar>
        <cfvo type="min"/>
        <cfvo type="max"/>
        <color rgb="FF008AEF"/>
      </dataBar>
    </cfRule>
  </conditionalFormatting>
  <conditionalFormatting sqref="I28">
    <cfRule type="dataBar" priority="431">
      <dataBar>
        <cfvo type="min"/>
        <cfvo type="max"/>
        <color rgb="FF008AEF"/>
      </dataBar>
    </cfRule>
  </conditionalFormatting>
  <conditionalFormatting sqref="N35">
    <cfRule type="cellIs" dxfId="1381" priority="429" stopIfTrue="1" operator="lessThan">
      <formula>-0.01</formula>
    </cfRule>
    <cfRule type="cellIs" dxfId="1380" priority="430" stopIfTrue="1" operator="greaterThan">
      <formula>0.01</formula>
    </cfRule>
  </conditionalFormatting>
  <conditionalFormatting sqref="I45:I46">
    <cfRule type="dataBar" priority="428">
      <dataBar>
        <cfvo type="min"/>
        <cfvo type="max"/>
        <color rgb="FF008AEF"/>
      </dataBar>
    </cfRule>
  </conditionalFormatting>
  <conditionalFormatting sqref="I40">
    <cfRule type="dataBar" priority="427">
      <dataBar>
        <cfvo type="min"/>
        <cfvo type="max"/>
        <color rgb="FF008AEF"/>
      </dataBar>
    </cfRule>
    <cfRule type="dataBar" priority="420">
      <dataBar>
        <cfvo type="min"/>
        <cfvo type="max"/>
        <color rgb="FF008AEF"/>
      </dataBar>
    </cfRule>
  </conditionalFormatting>
  <conditionalFormatting sqref="I41">
    <cfRule type="dataBar" priority="426">
      <dataBar>
        <cfvo type="min"/>
        <cfvo type="max"/>
        <color rgb="FF008AEF"/>
      </dataBar>
    </cfRule>
    <cfRule type="dataBar" priority="419">
      <dataBar>
        <cfvo type="min"/>
        <cfvo type="max"/>
        <color rgb="FF008AEF"/>
      </dataBar>
    </cfRule>
  </conditionalFormatting>
  <conditionalFormatting sqref="I42:I43">
    <cfRule type="dataBar" priority="425">
      <dataBar>
        <cfvo type="min"/>
        <cfvo type="max"/>
        <color rgb="FF008AEF"/>
      </dataBar>
    </cfRule>
  </conditionalFormatting>
  <conditionalFormatting sqref="I44">
    <cfRule type="dataBar" priority="424">
      <dataBar>
        <cfvo type="min"/>
        <cfvo type="max"/>
        <color rgb="FF008AEF"/>
      </dataBar>
    </cfRule>
  </conditionalFormatting>
  <conditionalFormatting sqref="I42:I44">
    <cfRule type="dataBar" priority="423">
      <dataBar>
        <cfvo type="min"/>
        <cfvo type="max"/>
        <color rgb="FF008AEF"/>
      </dataBar>
    </cfRule>
  </conditionalFormatting>
  <conditionalFormatting sqref="I38">
    <cfRule type="dataBar" priority="422">
      <dataBar>
        <cfvo type="min"/>
        <cfvo type="max"/>
        <color rgb="FF008AEF"/>
      </dataBar>
    </cfRule>
  </conditionalFormatting>
  <conditionalFormatting sqref="I39">
    <cfRule type="dataBar" priority="421">
      <dataBar>
        <cfvo type="min"/>
        <cfvo type="max"/>
        <color rgb="FF008AEF"/>
      </dataBar>
    </cfRule>
  </conditionalFormatting>
  <conditionalFormatting sqref="N45:N46">
    <cfRule type="cellIs" dxfId="1379" priority="417" stopIfTrue="1" operator="lessThan">
      <formula>-0.01</formula>
    </cfRule>
    <cfRule type="cellIs" dxfId="1378" priority="418" stopIfTrue="1" operator="greaterThan">
      <formula>0.01</formula>
    </cfRule>
  </conditionalFormatting>
  <conditionalFormatting sqref="I56:I57">
    <cfRule type="dataBar" priority="416">
      <dataBar>
        <cfvo type="min"/>
        <cfvo type="max"/>
        <color rgb="FF008AEF"/>
      </dataBar>
    </cfRule>
  </conditionalFormatting>
  <conditionalFormatting sqref="I51">
    <cfRule type="dataBar" priority="415">
      <dataBar>
        <cfvo type="min"/>
        <cfvo type="max"/>
        <color rgb="FF008AEF"/>
      </dataBar>
    </cfRule>
    <cfRule type="dataBar" priority="408">
      <dataBar>
        <cfvo type="min"/>
        <cfvo type="max"/>
        <color rgb="FF008AEF"/>
      </dataBar>
    </cfRule>
  </conditionalFormatting>
  <conditionalFormatting sqref="I52">
    <cfRule type="dataBar" priority="414">
      <dataBar>
        <cfvo type="min"/>
        <cfvo type="max"/>
        <color rgb="FF008AEF"/>
      </dataBar>
    </cfRule>
    <cfRule type="dataBar" priority="407">
      <dataBar>
        <cfvo type="min"/>
        <cfvo type="max"/>
        <color rgb="FF008AEF"/>
      </dataBar>
    </cfRule>
  </conditionalFormatting>
  <conditionalFormatting sqref="I53:I54">
    <cfRule type="dataBar" priority="413">
      <dataBar>
        <cfvo type="min"/>
        <cfvo type="max"/>
        <color rgb="FF008AEF"/>
      </dataBar>
    </cfRule>
  </conditionalFormatting>
  <conditionalFormatting sqref="I55">
    <cfRule type="dataBar" priority="412">
      <dataBar>
        <cfvo type="min"/>
        <cfvo type="max"/>
        <color rgb="FF008AEF"/>
      </dataBar>
    </cfRule>
  </conditionalFormatting>
  <conditionalFormatting sqref="I53:I55">
    <cfRule type="dataBar" priority="411">
      <dataBar>
        <cfvo type="min"/>
        <cfvo type="max"/>
        <color rgb="FF008AEF"/>
      </dataBar>
    </cfRule>
  </conditionalFormatting>
  <conditionalFormatting sqref="I49">
    <cfRule type="dataBar" priority="410">
      <dataBar>
        <cfvo type="min"/>
        <cfvo type="max"/>
        <color rgb="FF008AEF"/>
      </dataBar>
    </cfRule>
  </conditionalFormatting>
  <conditionalFormatting sqref="I50">
    <cfRule type="dataBar" priority="409">
      <dataBar>
        <cfvo type="min"/>
        <cfvo type="max"/>
        <color rgb="FF008AEF"/>
      </dataBar>
    </cfRule>
  </conditionalFormatting>
  <conditionalFormatting sqref="J51:J55">
    <cfRule type="cellIs" dxfId="1377" priority="405" operator="greaterThan">
      <formula>0.03</formula>
    </cfRule>
    <cfRule type="cellIs" dxfId="1376" priority="406" stopIfTrue="1" operator="lessThan">
      <formula>-0.03</formula>
    </cfRule>
  </conditionalFormatting>
  <conditionalFormatting sqref="N56:N57">
    <cfRule type="cellIs" dxfId="1375" priority="403" stopIfTrue="1" operator="lessThan">
      <formula>-0.01</formula>
    </cfRule>
    <cfRule type="cellIs" dxfId="1374" priority="404" stopIfTrue="1" operator="greaterThan">
      <formula>0.01</formula>
    </cfRule>
  </conditionalFormatting>
  <conditionalFormatting sqref="N51">
    <cfRule type="cellIs" dxfId="1373" priority="401" stopIfTrue="1" operator="lessThan">
      <formula>-0.01</formula>
    </cfRule>
    <cfRule type="cellIs" dxfId="1372" priority="402" stopIfTrue="1" operator="greaterThan">
      <formula>0.01</formula>
    </cfRule>
  </conditionalFormatting>
  <conditionalFormatting sqref="N52">
    <cfRule type="cellIs" dxfId="1371" priority="399" stopIfTrue="1" operator="lessThan">
      <formula>-0.01</formula>
    </cfRule>
    <cfRule type="cellIs" dxfId="1370" priority="400" stopIfTrue="1" operator="greaterThan">
      <formula>0.01</formula>
    </cfRule>
  </conditionalFormatting>
  <conditionalFormatting sqref="N53:N54">
    <cfRule type="cellIs" dxfId="1369" priority="397" stopIfTrue="1" operator="lessThan">
      <formula>-0.01</formula>
    </cfRule>
    <cfRule type="cellIs" dxfId="1368" priority="398" stopIfTrue="1" operator="greaterThan">
      <formula>0.01</formula>
    </cfRule>
  </conditionalFormatting>
  <conditionalFormatting sqref="N55">
    <cfRule type="cellIs" dxfId="1367" priority="395" stopIfTrue="1" operator="lessThan">
      <formula>-0.01</formula>
    </cfRule>
    <cfRule type="cellIs" dxfId="1366" priority="396" stopIfTrue="1" operator="greaterThan">
      <formula>0.01</formula>
    </cfRule>
  </conditionalFormatting>
  <conditionalFormatting sqref="P51">
    <cfRule type="cellIs" dxfId="1365" priority="393" operator="greaterThan">
      <formula>0.03</formula>
    </cfRule>
    <cfRule type="cellIs" dxfId="1364" priority="394" stopIfTrue="1" operator="lessThan">
      <formula>-0.03</formula>
    </cfRule>
  </conditionalFormatting>
  <conditionalFormatting sqref="P55">
    <cfRule type="cellIs" dxfId="1363" priority="391" operator="lessThan">
      <formula>-0.03</formula>
    </cfRule>
    <cfRule type="cellIs" dxfId="1362" priority="392" stopIfTrue="1" operator="greaterThan">
      <formula>0.03</formula>
    </cfRule>
  </conditionalFormatting>
  <conditionalFormatting sqref="I68">
    <cfRule type="dataBar" priority="390">
      <dataBar>
        <cfvo type="min"/>
        <cfvo type="max"/>
        <color rgb="FF008AEF"/>
      </dataBar>
    </cfRule>
  </conditionalFormatting>
  <conditionalFormatting sqref="I60">
    <cfRule type="dataBar" priority="389">
      <dataBar>
        <cfvo type="min"/>
        <cfvo type="max"/>
        <color rgb="FF008AEF"/>
      </dataBar>
    </cfRule>
  </conditionalFormatting>
  <conditionalFormatting sqref="I61">
    <cfRule type="dataBar" priority="388">
      <dataBar>
        <cfvo type="min"/>
        <cfvo type="max"/>
        <color rgb="FF008AEF"/>
      </dataBar>
    </cfRule>
  </conditionalFormatting>
  <conditionalFormatting sqref="N68">
    <cfRule type="cellIs" dxfId="1361" priority="386" stopIfTrue="1" operator="lessThan">
      <formula>-0.01</formula>
    </cfRule>
    <cfRule type="cellIs" dxfId="1360" priority="387" stopIfTrue="1" operator="greaterThan">
      <formula>0.01</formula>
    </cfRule>
  </conditionalFormatting>
  <conditionalFormatting sqref="I79">
    <cfRule type="dataBar" priority="385">
      <dataBar>
        <cfvo type="min"/>
        <cfvo type="max"/>
        <color rgb="FF008AEF"/>
      </dataBar>
    </cfRule>
  </conditionalFormatting>
  <conditionalFormatting sqref="I71">
    <cfRule type="dataBar" priority="384">
      <dataBar>
        <cfvo type="min"/>
        <cfvo type="max"/>
        <color rgb="FF008AEF"/>
      </dataBar>
    </cfRule>
  </conditionalFormatting>
  <conditionalFormatting sqref="I72">
    <cfRule type="dataBar" priority="383">
      <dataBar>
        <cfvo type="min"/>
        <cfvo type="max"/>
        <color rgb="FF008AEF"/>
      </dataBar>
    </cfRule>
  </conditionalFormatting>
  <conditionalFormatting sqref="N79">
    <cfRule type="cellIs" dxfId="1359" priority="381" stopIfTrue="1" operator="lessThan">
      <formula>-0.01</formula>
    </cfRule>
    <cfRule type="cellIs" dxfId="1358" priority="382" stopIfTrue="1" operator="greaterThan">
      <formula>0.01</formula>
    </cfRule>
  </conditionalFormatting>
  <conditionalFormatting sqref="R89:T90">
    <cfRule type="dataBar" priority="380">
      <dataBar>
        <cfvo type="min"/>
        <cfvo type="max"/>
        <color rgb="FF008AEF"/>
      </dataBar>
    </cfRule>
  </conditionalFormatting>
  <conditionalFormatting sqref="R85:T85">
    <cfRule type="dataBar" priority="378">
      <dataBar>
        <cfvo type="min"/>
        <cfvo type="max"/>
        <color rgb="FF008AEF"/>
      </dataBar>
    </cfRule>
  </conditionalFormatting>
  <conditionalFormatting sqref="R86:T87">
    <cfRule type="dataBar" priority="377">
      <dataBar>
        <cfvo type="min"/>
        <cfvo type="max"/>
        <color rgb="FF008AEF"/>
      </dataBar>
    </cfRule>
  </conditionalFormatting>
  <conditionalFormatting sqref="R88:T88">
    <cfRule type="dataBar" priority="376">
      <dataBar>
        <cfvo type="min"/>
        <cfvo type="max"/>
        <color rgb="FF008AEF"/>
      </dataBar>
    </cfRule>
  </conditionalFormatting>
  <conditionalFormatting sqref="R84:T84">
    <cfRule type="dataBar" priority="379">
      <dataBar>
        <cfvo type="min"/>
        <cfvo type="max"/>
        <color rgb="FF008AEF"/>
      </dataBar>
    </cfRule>
  </conditionalFormatting>
  <conditionalFormatting sqref="I90">
    <cfRule type="dataBar" priority="375">
      <dataBar>
        <cfvo type="min"/>
        <cfvo type="max"/>
        <color rgb="FF008AEF"/>
      </dataBar>
    </cfRule>
  </conditionalFormatting>
  <conditionalFormatting sqref="I82">
    <cfRule type="dataBar" priority="374">
      <dataBar>
        <cfvo type="min"/>
        <cfvo type="max"/>
        <color rgb="FF008AEF"/>
      </dataBar>
    </cfRule>
  </conditionalFormatting>
  <conditionalFormatting sqref="I83">
    <cfRule type="dataBar" priority="373">
      <dataBar>
        <cfvo type="min"/>
        <cfvo type="max"/>
        <color rgb="FF008AEF"/>
      </dataBar>
    </cfRule>
  </conditionalFormatting>
  <conditionalFormatting sqref="N90">
    <cfRule type="cellIs" dxfId="1357" priority="371" stopIfTrue="1" operator="lessThan">
      <formula>-0.01</formula>
    </cfRule>
    <cfRule type="cellIs" dxfId="1356" priority="372" stopIfTrue="1" operator="greaterThan">
      <formula>0.01</formula>
    </cfRule>
  </conditionalFormatting>
  <conditionalFormatting sqref="R100:T101">
    <cfRule type="dataBar" priority="370">
      <dataBar>
        <cfvo type="min"/>
        <cfvo type="max"/>
        <color rgb="FF008AEF"/>
      </dataBar>
    </cfRule>
  </conditionalFormatting>
  <conditionalFormatting sqref="R96:T96">
    <cfRule type="dataBar" priority="368">
      <dataBar>
        <cfvo type="min"/>
        <cfvo type="max"/>
        <color rgb="FF008AEF"/>
      </dataBar>
    </cfRule>
  </conditionalFormatting>
  <conditionalFormatting sqref="R97:T98">
    <cfRule type="dataBar" priority="367">
      <dataBar>
        <cfvo type="min"/>
        <cfvo type="max"/>
        <color rgb="FF008AEF"/>
      </dataBar>
    </cfRule>
  </conditionalFormatting>
  <conditionalFormatting sqref="R99:T99">
    <cfRule type="dataBar" priority="366">
      <dataBar>
        <cfvo type="min"/>
        <cfvo type="max"/>
        <color rgb="FF008AEF"/>
      </dataBar>
    </cfRule>
  </conditionalFormatting>
  <conditionalFormatting sqref="R95:T95">
    <cfRule type="dataBar" priority="369">
      <dataBar>
        <cfvo type="min"/>
        <cfvo type="max"/>
        <color rgb="FF008AEF"/>
      </dataBar>
    </cfRule>
  </conditionalFormatting>
  <conditionalFormatting sqref="I101">
    <cfRule type="dataBar" priority="365">
      <dataBar>
        <cfvo type="min"/>
        <cfvo type="max"/>
        <color rgb="FF008AEF"/>
      </dataBar>
    </cfRule>
  </conditionalFormatting>
  <conditionalFormatting sqref="I93">
    <cfRule type="dataBar" priority="364">
      <dataBar>
        <cfvo type="min"/>
        <cfvo type="max"/>
        <color rgb="FF008AEF"/>
      </dataBar>
    </cfRule>
  </conditionalFormatting>
  <conditionalFormatting sqref="I94">
    <cfRule type="dataBar" priority="363">
      <dataBar>
        <cfvo type="min"/>
        <cfvo type="max"/>
        <color rgb="FF008AEF"/>
      </dataBar>
    </cfRule>
  </conditionalFormatting>
  <conditionalFormatting sqref="N101">
    <cfRule type="cellIs" dxfId="1355" priority="361" stopIfTrue="1" operator="lessThan">
      <formula>-0.01</formula>
    </cfRule>
    <cfRule type="cellIs" dxfId="1354" priority="362" stopIfTrue="1" operator="greaterThan">
      <formula>0.01</formula>
    </cfRule>
  </conditionalFormatting>
  <conditionalFormatting sqref="J40:J44">
    <cfRule type="cellIs" dxfId="1353" priority="359" operator="greaterThan">
      <formula>0.03</formula>
    </cfRule>
    <cfRule type="cellIs" dxfId="1352" priority="360" stopIfTrue="1" operator="lessThan">
      <formula>-0.03</formula>
    </cfRule>
  </conditionalFormatting>
  <conditionalFormatting sqref="N40">
    <cfRule type="cellIs" dxfId="1351" priority="357" stopIfTrue="1" operator="lessThan">
      <formula>-0.01</formula>
    </cfRule>
    <cfRule type="cellIs" dxfId="1350" priority="358" stopIfTrue="1" operator="greaterThan">
      <formula>0.01</formula>
    </cfRule>
  </conditionalFormatting>
  <conditionalFormatting sqref="N41">
    <cfRule type="cellIs" dxfId="1349" priority="355" stopIfTrue="1" operator="lessThan">
      <formula>-0.01</formula>
    </cfRule>
    <cfRule type="cellIs" dxfId="1348" priority="356" stopIfTrue="1" operator="greaterThan">
      <formula>0.01</formula>
    </cfRule>
  </conditionalFormatting>
  <conditionalFormatting sqref="N42:N43">
    <cfRule type="cellIs" dxfId="1347" priority="353" stopIfTrue="1" operator="lessThan">
      <formula>-0.01</formula>
    </cfRule>
    <cfRule type="cellIs" dxfId="1346" priority="354" stopIfTrue="1" operator="greaterThan">
      <formula>0.01</formula>
    </cfRule>
  </conditionalFormatting>
  <conditionalFormatting sqref="N44">
    <cfRule type="cellIs" dxfId="1345" priority="351" stopIfTrue="1" operator="lessThan">
      <formula>-0.01</formula>
    </cfRule>
    <cfRule type="cellIs" dxfId="1344" priority="352" stopIfTrue="1" operator="greaterThan">
      <formula>0.01</formula>
    </cfRule>
  </conditionalFormatting>
  <conditionalFormatting sqref="P40">
    <cfRule type="cellIs" dxfId="1343" priority="349" operator="greaterThan">
      <formula>0.03</formula>
    </cfRule>
    <cfRule type="cellIs" dxfId="1342" priority="350" stopIfTrue="1" operator="lessThan">
      <formula>-0.03</formula>
    </cfRule>
  </conditionalFormatting>
  <conditionalFormatting sqref="P44">
    <cfRule type="cellIs" dxfId="1341" priority="347" operator="lessThan">
      <formula>-0.03</formula>
    </cfRule>
    <cfRule type="cellIs" dxfId="1340" priority="348" stopIfTrue="1" operator="greaterThan">
      <formula>0.03</formula>
    </cfRule>
  </conditionalFormatting>
  <conditionalFormatting sqref="I34">
    <cfRule type="dataBar" priority="346">
      <dataBar>
        <cfvo type="min"/>
        <cfvo type="max"/>
        <color rgb="FF008AEF"/>
      </dataBar>
    </cfRule>
  </conditionalFormatting>
  <conditionalFormatting sqref="I29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30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31:I32">
    <cfRule type="dataBar" priority="343">
      <dataBar>
        <cfvo type="min"/>
        <cfvo type="max"/>
        <color rgb="FF008AEF"/>
      </dataBar>
    </cfRule>
  </conditionalFormatting>
  <conditionalFormatting sqref="I33">
    <cfRule type="dataBar" priority="342">
      <dataBar>
        <cfvo type="min"/>
        <cfvo type="max"/>
        <color rgb="FF008AEF"/>
      </dataBar>
    </cfRule>
  </conditionalFormatting>
  <conditionalFormatting sqref="I31:I33">
    <cfRule type="dataBar" priority="341">
      <dataBar>
        <cfvo type="min"/>
        <cfvo type="max"/>
        <color rgb="FF008AEF"/>
      </dataBar>
    </cfRule>
  </conditionalFormatting>
  <conditionalFormatting sqref="N34">
    <cfRule type="cellIs" dxfId="1339" priority="337" stopIfTrue="1" operator="lessThan">
      <formula>-0.01</formula>
    </cfRule>
    <cfRule type="cellIs" dxfId="1338" priority="338" stopIfTrue="1" operator="greaterThan">
      <formula>0.01</formula>
    </cfRule>
  </conditionalFormatting>
  <conditionalFormatting sqref="J29:J33">
    <cfRule type="cellIs" dxfId="1337" priority="335" operator="greaterThan">
      <formula>0.03</formula>
    </cfRule>
    <cfRule type="cellIs" dxfId="1336" priority="336" stopIfTrue="1" operator="lessThan">
      <formula>-0.03</formula>
    </cfRule>
  </conditionalFormatting>
  <conditionalFormatting sqref="N29">
    <cfRule type="cellIs" dxfId="1335" priority="333" stopIfTrue="1" operator="lessThan">
      <formula>-0.01</formula>
    </cfRule>
    <cfRule type="cellIs" dxfId="1334" priority="334" stopIfTrue="1" operator="greaterThan">
      <formula>0.01</formula>
    </cfRule>
  </conditionalFormatting>
  <conditionalFormatting sqref="N30">
    <cfRule type="cellIs" dxfId="1333" priority="331" stopIfTrue="1" operator="lessThan">
      <formula>-0.01</formula>
    </cfRule>
    <cfRule type="cellIs" dxfId="1332" priority="332" stopIfTrue="1" operator="greaterThan">
      <formula>0.01</formula>
    </cfRule>
  </conditionalFormatting>
  <conditionalFormatting sqref="N31:N32">
    <cfRule type="cellIs" dxfId="1331" priority="329" stopIfTrue="1" operator="lessThan">
      <formula>-0.01</formula>
    </cfRule>
    <cfRule type="cellIs" dxfId="1330" priority="330" stopIfTrue="1" operator="greaterThan">
      <formula>0.01</formula>
    </cfRule>
  </conditionalFormatting>
  <conditionalFormatting sqref="N33">
    <cfRule type="cellIs" dxfId="1329" priority="327" stopIfTrue="1" operator="lessThan">
      <formula>-0.01</formula>
    </cfRule>
    <cfRule type="cellIs" dxfId="1328" priority="328" stopIfTrue="1" operator="greaterThan">
      <formula>0.01</formula>
    </cfRule>
  </conditionalFormatting>
  <conditionalFormatting sqref="P29">
    <cfRule type="cellIs" dxfId="1327" priority="325" operator="greaterThan">
      <formula>0.03</formula>
    </cfRule>
    <cfRule type="cellIs" dxfId="1326" priority="326" stopIfTrue="1" operator="lessThan">
      <formula>-0.03</formula>
    </cfRule>
  </conditionalFormatting>
  <conditionalFormatting sqref="P33">
    <cfRule type="cellIs" dxfId="1325" priority="323" operator="lessThan">
      <formula>-0.03</formula>
    </cfRule>
    <cfRule type="cellIs" dxfId="1324" priority="324" stopIfTrue="1" operator="greaterThan">
      <formula>0.03</formula>
    </cfRule>
  </conditionalFormatting>
  <conditionalFormatting sqref="I23">
    <cfRule type="dataBar" priority="322">
      <dataBar>
        <cfvo type="min"/>
        <cfvo type="max"/>
        <color rgb="FF008AEF"/>
      </dataBar>
    </cfRule>
  </conditionalFormatting>
  <conditionalFormatting sqref="I18">
    <cfRule type="dataBar" priority="321">
      <dataBar>
        <cfvo type="min"/>
        <cfvo type="max"/>
        <color rgb="FF008AEF"/>
      </dataBar>
    </cfRule>
    <cfRule type="dataBar" priority="316">
      <dataBar>
        <cfvo type="min"/>
        <cfvo type="max"/>
        <color rgb="FF008AEF"/>
      </dataBar>
    </cfRule>
  </conditionalFormatting>
  <conditionalFormatting sqref="I19">
    <cfRule type="dataBar" priority="320">
      <dataBar>
        <cfvo type="min"/>
        <cfvo type="max"/>
        <color rgb="FF008AEF"/>
      </dataBar>
    </cfRule>
    <cfRule type="dataBar" priority="315">
      <dataBar>
        <cfvo type="min"/>
        <cfvo type="max"/>
        <color rgb="FF008AEF"/>
      </dataBar>
    </cfRule>
  </conditionalFormatting>
  <conditionalFormatting sqref="I20:I21">
    <cfRule type="dataBar" priority="319">
      <dataBar>
        <cfvo type="min"/>
        <cfvo type="max"/>
        <color rgb="FF008AEF"/>
      </dataBar>
    </cfRule>
  </conditionalFormatting>
  <conditionalFormatting sqref="I22">
    <cfRule type="dataBar" priority="318">
      <dataBar>
        <cfvo type="min"/>
        <cfvo type="max"/>
        <color rgb="FF008AEF"/>
      </dataBar>
    </cfRule>
  </conditionalFormatting>
  <conditionalFormatting sqref="I20:I22">
    <cfRule type="dataBar" priority="317">
      <dataBar>
        <cfvo type="min"/>
        <cfvo type="max"/>
        <color rgb="FF008AEF"/>
      </dataBar>
    </cfRule>
  </conditionalFormatting>
  <conditionalFormatting sqref="N23">
    <cfRule type="cellIs" dxfId="1323" priority="313" stopIfTrue="1" operator="lessThan">
      <formula>-0.01</formula>
    </cfRule>
    <cfRule type="cellIs" dxfId="1322" priority="314" stopIfTrue="1" operator="greaterThan">
      <formula>0.01</formula>
    </cfRule>
  </conditionalFormatting>
  <conditionalFormatting sqref="J18:J22">
    <cfRule type="cellIs" dxfId="1321" priority="311" operator="greaterThan">
      <formula>0.03</formula>
    </cfRule>
    <cfRule type="cellIs" dxfId="1320" priority="312" stopIfTrue="1" operator="lessThan">
      <formula>-0.03</formula>
    </cfRule>
  </conditionalFormatting>
  <conditionalFormatting sqref="N18">
    <cfRule type="cellIs" dxfId="1319" priority="309" stopIfTrue="1" operator="lessThan">
      <formula>-0.01</formula>
    </cfRule>
    <cfRule type="cellIs" dxfId="1318" priority="310" stopIfTrue="1" operator="greaterThan">
      <formula>0.01</formula>
    </cfRule>
  </conditionalFormatting>
  <conditionalFormatting sqref="N19">
    <cfRule type="cellIs" dxfId="1317" priority="307" stopIfTrue="1" operator="lessThan">
      <formula>-0.01</formula>
    </cfRule>
    <cfRule type="cellIs" dxfId="1316" priority="308" stopIfTrue="1" operator="greaterThan">
      <formula>0.01</formula>
    </cfRule>
  </conditionalFormatting>
  <conditionalFormatting sqref="N20:N21">
    <cfRule type="cellIs" dxfId="1315" priority="305" stopIfTrue="1" operator="lessThan">
      <formula>-0.01</formula>
    </cfRule>
    <cfRule type="cellIs" dxfId="1314" priority="306" stopIfTrue="1" operator="greaterThan">
      <formula>0.01</formula>
    </cfRule>
  </conditionalFormatting>
  <conditionalFormatting sqref="N22">
    <cfRule type="cellIs" dxfId="1313" priority="303" stopIfTrue="1" operator="lessThan">
      <formula>-0.01</formula>
    </cfRule>
    <cfRule type="cellIs" dxfId="1312" priority="304" stopIfTrue="1" operator="greaterThan">
      <formula>0.01</formula>
    </cfRule>
  </conditionalFormatting>
  <conditionalFormatting sqref="P18">
    <cfRule type="cellIs" dxfId="1311" priority="301" operator="greaterThan">
      <formula>0.03</formula>
    </cfRule>
    <cfRule type="cellIs" dxfId="1310" priority="302" stopIfTrue="1" operator="lessThan">
      <formula>-0.03</formula>
    </cfRule>
  </conditionalFormatting>
  <conditionalFormatting sqref="P22">
    <cfRule type="cellIs" dxfId="1309" priority="299" operator="lessThan">
      <formula>-0.03</formula>
    </cfRule>
    <cfRule type="cellIs" dxfId="1308" priority="300" stopIfTrue="1" operator="greaterThan">
      <formula>0.03</formula>
    </cfRule>
  </conditionalFormatting>
  <conditionalFormatting sqref="I67">
    <cfRule type="dataBar" priority="274">
      <dataBar>
        <cfvo type="min"/>
        <cfvo type="max"/>
        <color rgb="FF008AEF"/>
      </dataBar>
    </cfRule>
  </conditionalFormatting>
  <conditionalFormatting sqref="I62">
    <cfRule type="dataBar" priority="273">
      <dataBar>
        <cfvo type="min"/>
        <cfvo type="max"/>
        <color rgb="FF008AEF"/>
      </dataBar>
    </cfRule>
    <cfRule type="dataBar" priority="268">
      <dataBar>
        <cfvo type="min"/>
        <cfvo type="max"/>
        <color rgb="FF008AEF"/>
      </dataBar>
    </cfRule>
  </conditionalFormatting>
  <conditionalFormatting sqref="I63">
    <cfRule type="dataBar" priority="272">
      <dataBar>
        <cfvo type="min"/>
        <cfvo type="max"/>
        <color rgb="FF008AEF"/>
      </dataBar>
    </cfRule>
    <cfRule type="dataBar" priority="267">
      <dataBar>
        <cfvo type="min"/>
        <cfvo type="max"/>
        <color rgb="FF008AEF"/>
      </dataBar>
    </cfRule>
  </conditionalFormatting>
  <conditionalFormatting sqref="I64:I65">
    <cfRule type="dataBar" priority="271">
      <dataBar>
        <cfvo type="min"/>
        <cfvo type="max"/>
        <color rgb="FF008AEF"/>
      </dataBar>
    </cfRule>
  </conditionalFormatting>
  <conditionalFormatting sqref="I66">
    <cfRule type="dataBar" priority="270">
      <dataBar>
        <cfvo type="min"/>
        <cfvo type="max"/>
        <color rgb="FF008AEF"/>
      </dataBar>
    </cfRule>
  </conditionalFormatting>
  <conditionalFormatting sqref="I64:I66">
    <cfRule type="dataBar" priority="269">
      <dataBar>
        <cfvo type="min"/>
        <cfvo type="max"/>
        <color rgb="FF008AEF"/>
      </dataBar>
    </cfRule>
  </conditionalFormatting>
  <conditionalFormatting sqref="J62:J66">
    <cfRule type="cellIs" dxfId="1307" priority="265" operator="greaterThan">
      <formula>0.03</formula>
    </cfRule>
    <cfRule type="cellIs" dxfId="1306" priority="266" stopIfTrue="1" operator="lessThan">
      <formula>-0.03</formula>
    </cfRule>
  </conditionalFormatting>
  <conditionalFormatting sqref="N67">
    <cfRule type="cellIs" dxfId="1305" priority="263" stopIfTrue="1" operator="lessThan">
      <formula>-0.01</formula>
    </cfRule>
    <cfRule type="cellIs" dxfId="1304" priority="264" stopIfTrue="1" operator="greaterThan">
      <formula>0.01</formula>
    </cfRule>
  </conditionalFormatting>
  <conditionalFormatting sqref="N62">
    <cfRule type="cellIs" dxfId="1303" priority="261" stopIfTrue="1" operator="lessThan">
      <formula>-0.01</formula>
    </cfRule>
    <cfRule type="cellIs" dxfId="1302" priority="262" stopIfTrue="1" operator="greaterThan">
      <formula>0.01</formula>
    </cfRule>
  </conditionalFormatting>
  <conditionalFormatting sqref="N63">
    <cfRule type="cellIs" dxfId="1301" priority="259" stopIfTrue="1" operator="lessThan">
      <formula>-0.01</formula>
    </cfRule>
    <cfRule type="cellIs" dxfId="1300" priority="260" stopIfTrue="1" operator="greaterThan">
      <formula>0.01</formula>
    </cfRule>
  </conditionalFormatting>
  <conditionalFormatting sqref="N64:N65">
    <cfRule type="cellIs" dxfId="1299" priority="257" stopIfTrue="1" operator="lessThan">
      <formula>-0.01</formula>
    </cfRule>
    <cfRule type="cellIs" dxfId="1298" priority="258" stopIfTrue="1" operator="greaterThan">
      <formula>0.01</formula>
    </cfRule>
  </conditionalFormatting>
  <conditionalFormatting sqref="N66">
    <cfRule type="cellIs" dxfId="1297" priority="255" stopIfTrue="1" operator="lessThan">
      <formula>-0.01</formula>
    </cfRule>
    <cfRule type="cellIs" dxfId="1296" priority="256" stopIfTrue="1" operator="greaterThan">
      <formula>0.01</formula>
    </cfRule>
  </conditionalFormatting>
  <conditionalFormatting sqref="P62">
    <cfRule type="cellIs" dxfId="1295" priority="253" operator="greaterThan">
      <formula>0.03</formula>
    </cfRule>
    <cfRule type="cellIs" dxfId="1294" priority="254" stopIfTrue="1" operator="lessThan">
      <formula>-0.03</formula>
    </cfRule>
  </conditionalFormatting>
  <conditionalFormatting sqref="P66">
    <cfRule type="cellIs" dxfId="1293" priority="251" operator="lessThan">
      <formula>-0.03</formula>
    </cfRule>
    <cfRule type="cellIs" dxfId="1292" priority="252" stopIfTrue="1" operator="greaterThan">
      <formula>0.03</formula>
    </cfRule>
  </conditionalFormatting>
  <conditionalFormatting sqref="I78">
    <cfRule type="dataBar" priority="250">
      <dataBar>
        <cfvo type="min"/>
        <cfvo type="max"/>
        <color rgb="FF008AEF"/>
      </dataBar>
    </cfRule>
  </conditionalFormatting>
  <conditionalFormatting sqref="I73">
    <cfRule type="dataBar" priority="249">
      <dataBar>
        <cfvo type="min"/>
        <cfvo type="max"/>
        <color rgb="FF008AEF"/>
      </dataBar>
    </cfRule>
    <cfRule type="dataBar" priority="244">
      <dataBar>
        <cfvo type="min"/>
        <cfvo type="max"/>
        <color rgb="FF008AEF"/>
      </dataBar>
    </cfRule>
  </conditionalFormatting>
  <conditionalFormatting sqref="I74">
    <cfRule type="dataBar" priority="248">
      <dataBar>
        <cfvo type="min"/>
        <cfvo type="max"/>
        <color rgb="FF008AEF"/>
      </dataBar>
    </cfRule>
    <cfRule type="dataBar" priority="243">
      <dataBar>
        <cfvo type="min"/>
        <cfvo type="max"/>
        <color rgb="FF008AEF"/>
      </dataBar>
    </cfRule>
  </conditionalFormatting>
  <conditionalFormatting sqref="I75:I76">
    <cfRule type="dataBar" priority="247">
      <dataBar>
        <cfvo type="min"/>
        <cfvo type="max"/>
        <color rgb="FF008AEF"/>
      </dataBar>
    </cfRule>
  </conditionalFormatting>
  <conditionalFormatting sqref="I77">
    <cfRule type="dataBar" priority="246">
      <dataBar>
        <cfvo type="min"/>
        <cfvo type="max"/>
        <color rgb="FF008AEF"/>
      </dataBar>
    </cfRule>
  </conditionalFormatting>
  <conditionalFormatting sqref="I75:I77">
    <cfRule type="dataBar" priority="245">
      <dataBar>
        <cfvo type="min"/>
        <cfvo type="max"/>
        <color rgb="FF008AEF"/>
      </dataBar>
    </cfRule>
  </conditionalFormatting>
  <conditionalFormatting sqref="J73:J77">
    <cfRule type="cellIs" dxfId="1291" priority="241" operator="greaterThan">
      <formula>0.03</formula>
    </cfRule>
    <cfRule type="cellIs" dxfId="1290" priority="242" stopIfTrue="1" operator="lessThan">
      <formula>-0.03</formula>
    </cfRule>
  </conditionalFormatting>
  <conditionalFormatting sqref="N78">
    <cfRule type="cellIs" dxfId="1289" priority="239" stopIfTrue="1" operator="lessThan">
      <formula>-0.01</formula>
    </cfRule>
    <cfRule type="cellIs" dxfId="1288" priority="240" stopIfTrue="1" operator="greaterThan">
      <formula>0.01</formula>
    </cfRule>
  </conditionalFormatting>
  <conditionalFormatting sqref="N73">
    <cfRule type="cellIs" dxfId="1287" priority="237" stopIfTrue="1" operator="lessThan">
      <formula>-0.01</formula>
    </cfRule>
    <cfRule type="cellIs" dxfId="1286" priority="238" stopIfTrue="1" operator="greaterThan">
      <formula>0.01</formula>
    </cfRule>
  </conditionalFormatting>
  <conditionalFormatting sqref="N74">
    <cfRule type="cellIs" dxfId="1285" priority="235" stopIfTrue="1" operator="lessThan">
      <formula>-0.01</formula>
    </cfRule>
    <cfRule type="cellIs" dxfId="1284" priority="236" stopIfTrue="1" operator="greaterThan">
      <formula>0.01</formula>
    </cfRule>
  </conditionalFormatting>
  <conditionalFormatting sqref="N75:N76">
    <cfRule type="cellIs" dxfId="1283" priority="233" stopIfTrue="1" operator="lessThan">
      <formula>-0.01</formula>
    </cfRule>
    <cfRule type="cellIs" dxfId="1282" priority="234" stopIfTrue="1" operator="greaterThan">
      <formula>0.01</formula>
    </cfRule>
  </conditionalFormatting>
  <conditionalFormatting sqref="N77">
    <cfRule type="cellIs" dxfId="1281" priority="231" stopIfTrue="1" operator="lessThan">
      <formula>-0.01</formula>
    </cfRule>
    <cfRule type="cellIs" dxfId="1280" priority="232" stopIfTrue="1" operator="greaterThan">
      <formula>0.01</formula>
    </cfRule>
  </conditionalFormatting>
  <conditionalFormatting sqref="P73">
    <cfRule type="cellIs" dxfId="1279" priority="229" operator="greaterThan">
      <formula>0.03</formula>
    </cfRule>
    <cfRule type="cellIs" dxfId="1278" priority="230" stopIfTrue="1" operator="lessThan">
      <formula>-0.03</formula>
    </cfRule>
  </conditionalFormatting>
  <conditionalFormatting sqref="P77">
    <cfRule type="cellIs" dxfId="1277" priority="227" operator="lessThan">
      <formula>-0.03</formula>
    </cfRule>
    <cfRule type="cellIs" dxfId="1276" priority="228" stopIfTrue="1" operator="greaterThan">
      <formula>0.03</formula>
    </cfRule>
  </conditionalFormatting>
  <conditionalFormatting sqref="I89">
    <cfRule type="dataBar" priority="226">
      <dataBar>
        <cfvo type="min"/>
        <cfvo type="max"/>
        <color rgb="FF008AEF"/>
      </dataBar>
    </cfRule>
  </conditionalFormatting>
  <conditionalFormatting sqref="I84">
    <cfRule type="dataBar" priority="225">
      <dataBar>
        <cfvo type="min"/>
        <cfvo type="max"/>
        <color rgb="FF008AEF"/>
      </dataBar>
    </cfRule>
    <cfRule type="dataBar" priority="220">
      <dataBar>
        <cfvo type="min"/>
        <cfvo type="max"/>
        <color rgb="FF008AEF"/>
      </dataBar>
    </cfRule>
  </conditionalFormatting>
  <conditionalFormatting sqref="I85">
    <cfRule type="dataBar" priority="224">
      <dataBar>
        <cfvo type="min"/>
        <cfvo type="max"/>
        <color rgb="FF008AEF"/>
      </dataBar>
    </cfRule>
    <cfRule type="dataBar" priority="219">
      <dataBar>
        <cfvo type="min"/>
        <cfvo type="max"/>
        <color rgb="FF008AEF"/>
      </dataBar>
    </cfRule>
  </conditionalFormatting>
  <conditionalFormatting sqref="I86:I87">
    <cfRule type="dataBar" priority="223">
      <dataBar>
        <cfvo type="min"/>
        <cfvo type="max"/>
        <color rgb="FF008AEF"/>
      </dataBar>
    </cfRule>
  </conditionalFormatting>
  <conditionalFormatting sqref="I88">
    <cfRule type="dataBar" priority="222">
      <dataBar>
        <cfvo type="min"/>
        <cfvo type="max"/>
        <color rgb="FF008AEF"/>
      </dataBar>
    </cfRule>
  </conditionalFormatting>
  <conditionalFormatting sqref="I86:I88">
    <cfRule type="dataBar" priority="221">
      <dataBar>
        <cfvo type="min"/>
        <cfvo type="max"/>
        <color rgb="FF008AEF"/>
      </dataBar>
    </cfRule>
  </conditionalFormatting>
  <conditionalFormatting sqref="J84:J88">
    <cfRule type="cellIs" dxfId="1275" priority="217" operator="greaterThan">
      <formula>0.03</formula>
    </cfRule>
    <cfRule type="cellIs" dxfId="1274" priority="218" stopIfTrue="1" operator="lessThan">
      <formula>-0.03</formula>
    </cfRule>
  </conditionalFormatting>
  <conditionalFormatting sqref="N89">
    <cfRule type="cellIs" dxfId="1273" priority="215" stopIfTrue="1" operator="lessThan">
      <formula>-0.01</formula>
    </cfRule>
    <cfRule type="cellIs" dxfId="1272" priority="216" stopIfTrue="1" operator="greaterThan">
      <formula>0.01</formula>
    </cfRule>
  </conditionalFormatting>
  <conditionalFormatting sqref="N84">
    <cfRule type="cellIs" dxfId="1271" priority="213" stopIfTrue="1" operator="lessThan">
      <formula>-0.01</formula>
    </cfRule>
    <cfRule type="cellIs" dxfId="1270" priority="214" stopIfTrue="1" operator="greaterThan">
      <formula>0.01</formula>
    </cfRule>
  </conditionalFormatting>
  <conditionalFormatting sqref="N85">
    <cfRule type="cellIs" dxfId="1269" priority="211" stopIfTrue="1" operator="lessThan">
      <formula>-0.01</formula>
    </cfRule>
    <cfRule type="cellIs" dxfId="1268" priority="212" stopIfTrue="1" operator="greaterThan">
      <formula>0.01</formula>
    </cfRule>
  </conditionalFormatting>
  <conditionalFormatting sqref="N86:N87">
    <cfRule type="cellIs" dxfId="1267" priority="209" stopIfTrue="1" operator="lessThan">
      <formula>-0.01</formula>
    </cfRule>
    <cfRule type="cellIs" dxfId="1266" priority="210" stopIfTrue="1" operator="greaterThan">
      <formula>0.01</formula>
    </cfRule>
  </conditionalFormatting>
  <conditionalFormatting sqref="N88">
    <cfRule type="cellIs" dxfId="1265" priority="207" stopIfTrue="1" operator="lessThan">
      <formula>-0.01</formula>
    </cfRule>
    <cfRule type="cellIs" dxfId="1264" priority="208" stopIfTrue="1" operator="greaterThan">
      <formula>0.01</formula>
    </cfRule>
  </conditionalFormatting>
  <conditionalFormatting sqref="P84">
    <cfRule type="cellIs" dxfId="1263" priority="205" operator="greaterThan">
      <formula>0.03</formula>
    </cfRule>
    <cfRule type="cellIs" dxfId="1262" priority="206" stopIfTrue="1" operator="lessThan">
      <formula>-0.03</formula>
    </cfRule>
  </conditionalFormatting>
  <conditionalFormatting sqref="P88">
    <cfRule type="cellIs" dxfId="1261" priority="203" operator="lessThan">
      <formula>-0.03</formula>
    </cfRule>
    <cfRule type="cellIs" dxfId="1260" priority="204" stopIfTrue="1" operator="greaterThan">
      <formula>0.03</formula>
    </cfRule>
  </conditionalFormatting>
  <conditionalFormatting sqref="I100">
    <cfRule type="dataBar" priority="202">
      <dataBar>
        <cfvo type="min"/>
        <cfvo type="max"/>
        <color rgb="FF008AEF"/>
      </dataBar>
    </cfRule>
  </conditionalFormatting>
  <conditionalFormatting sqref="I95">
    <cfRule type="dataBar" priority="201">
      <dataBar>
        <cfvo type="min"/>
        <cfvo type="max"/>
        <color rgb="FF008AEF"/>
      </dataBar>
    </cfRule>
    <cfRule type="dataBar" priority="196">
      <dataBar>
        <cfvo type="min"/>
        <cfvo type="max"/>
        <color rgb="FF008AEF"/>
      </dataBar>
    </cfRule>
  </conditionalFormatting>
  <conditionalFormatting sqref="I96">
    <cfRule type="dataBar" priority="200">
      <dataBar>
        <cfvo type="min"/>
        <cfvo type="max"/>
        <color rgb="FF008AEF"/>
      </dataBar>
    </cfRule>
    <cfRule type="dataBar" priority="195">
      <dataBar>
        <cfvo type="min"/>
        <cfvo type="max"/>
        <color rgb="FF008AEF"/>
      </dataBar>
    </cfRule>
  </conditionalFormatting>
  <conditionalFormatting sqref="I97:I98">
    <cfRule type="dataBar" priority="199">
      <dataBar>
        <cfvo type="min"/>
        <cfvo type="max"/>
        <color rgb="FF008AEF"/>
      </dataBar>
    </cfRule>
  </conditionalFormatting>
  <conditionalFormatting sqref="I99">
    <cfRule type="dataBar" priority="198">
      <dataBar>
        <cfvo type="min"/>
        <cfvo type="max"/>
        <color rgb="FF008AEF"/>
      </dataBar>
    </cfRule>
  </conditionalFormatting>
  <conditionalFormatting sqref="I97:I99">
    <cfRule type="dataBar" priority="197">
      <dataBar>
        <cfvo type="min"/>
        <cfvo type="max"/>
        <color rgb="FF008AEF"/>
      </dataBar>
    </cfRule>
  </conditionalFormatting>
  <conditionalFormatting sqref="J95:J99">
    <cfRule type="cellIs" dxfId="1259" priority="193" operator="greaterThan">
      <formula>0.03</formula>
    </cfRule>
    <cfRule type="cellIs" dxfId="1258" priority="194" stopIfTrue="1" operator="lessThan">
      <formula>-0.03</formula>
    </cfRule>
  </conditionalFormatting>
  <conditionalFormatting sqref="N100">
    <cfRule type="cellIs" dxfId="1257" priority="191" stopIfTrue="1" operator="lessThan">
      <formula>-0.01</formula>
    </cfRule>
    <cfRule type="cellIs" dxfId="1256" priority="192" stopIfTrue="1" operator="greaterThan">
      <formula>0.01</formula>
    </cfRule>
  </conditionalFormatting>
  <conditionalFormatting sqref="N95">
    <cfRule type="cellIs" dxfId="1255" priority="189" stopIfTrue="1" operator="lessThan">
      <formula>-0.01</formula>
    </cfRule>
    <cfRule type="cellIs" dxfId="1254" priority="190" stopIfTrue="1" operator="greaterThan">
      <formula>0.01</formula>
    </cfRule>
  </conditionalFormatting>
  <conditionalFormatting sqref="N96">
    <cfRule type="cellIs" dxfId="1253" priority="187" stopIfTrue="1" operator="lessThan">
      <formula>-0.01</formula>
    </cfRule>
    <cfRule type="cellIs" dxfId="1252" priority="188" stopIfTrue="1" operator="greaterThan">
      <formula>0.01</formula>
    </cfRule>
  </conditionalFormatting>
  <conditionalFormatting sqref="N97:N98">
    <cfRule type="cellIs" dxfId="1251" priority="185" stopIfTrue="1" operator="lessThan">
      <formula>-0.01</formula>
    </cfRule>
    <cfRule type="cellIs" dxfId="1250" priority="186" stopIfTrue="1" operator="greaterThan">
      <formula>0.01</formula>
    </cfRule>
  </conditionalFormatting>
  <conditionalFormatting sqref="N99">
    <cfRule type="cellIs" dxfId="1249" priority="183" stopIfTrue="1" operator="lessThan">
      <formula>-0.01</formula>
    </cfRule>
    <cfRule type="cellIs" dxfId="1248" priority="184" stopIfTrue="1" operator="greaterThan">
      <formula>0.01</formula>
    </cfRule>
  </conditionalFormatting>
  <conditionalFormatting sqref="P95">
    <cfRule type="cellIs" dxfId="1247" priority="181" operator="greaterThan">
      <formula>0.03</formula>
    </cfRule>
    <cfRule type="cellIs" dxfId="1246" priority="182" stopIfTrue="1" operator="lessThan">
      <formula>-0.03</formula>
    </cfRule>
  </conditionalFormatting>
  <conditionalFormatting sqref="P99">
    <cfRule type="cellIs" dxfId="1245" priority="179" operator="lessThan">
      <formula>-0.03</formula>
    </cfRule>
    <cfRule type="cellIs" dxfId="1244" priority="180" stopIfTrue="1" operator="greaterThan">
      <formula>0.03</formula>
    </cfRule>
  </conditionalFormatting>
  <conditionalFormatting sqref="Z111:Z112">
    <cfRule type="cellIs" dxfId="1243" priority="174" stopIfTrue="1" operator="lessThan">
      <formula>-0.01</formula>
    </cfRule>
    <cfRule type="cellIs" dxfId="1242" priority="175" stopIfTrue="1" operator="greaterThan">
      <formula>0.01</formula>
    </cfRule>
  </conditionalFormatting>
  <conditionalFormatting sqref="AB106">
    <cfRule type="cellIs" dxfId="1241" priority="171" operator="greaterThan">
      <formula>0.03</formula>
    </cfRule>
    <cfRule type="cellIs" dxfId="1240" priority="172" stopIfTrue="1" operator="lessThan">
      <formula>-0.03</formula>
    </cfRule>
  </conditionalFormatting>
  <conditionalFormatting sqref="AB110">
    <cfRule type="cellIs" dxfId="1239" priority="169" operator="lessThan">
      <formula>-0.03</formula>
    </cfRule>
    <cfRule type="cellIs" dxfId="1238" priority="170" stopIfTrue="1" operator="greaterThan">
      <formula>0.03</formula>
    </cfRule>
  </conditionalFormatting>
  <conditionalFormatting sqref="Z106">
    <cfRule type="cellIs" dxfId="1237" priority="167" stopIfTrue="1" operator="lessThan">
      <formula>-0.01</formula>
    </cfRule>
    <cfRule type="cellIs" dxfId="1236" priority="168" stopIfTrue="1" operator="greaterThan">
      <formula>0.01</formula>
    </cfRule>
  </conditionalFormatting>
  <conditionalFormatting sqref="Z107">
    <cfRule type="cellIs" dxfId="1235" priority="165" stopIfTrue="1" operator="lessThan">
      <formula>-0.01</formula>
    </cfRule>
    <cfRule type="cellIs" dxfId="1234" priority="166" stopIfTrue="1" operator="greaterThan">
      <formula>0.01</formula>
    </cfRule>
  </conditionalFormatting>
  <conditionalFormatting sqref="Z108:Z109">
    <cfRule type="cellIs" dxfId="1233" priority="163" stopIfTrue="1" operator="lessThan">
      <formula>-0.01</formula>
    </cfRule>
    <cfRule type="cellIs" dxfId="1232" priority="164" stopIfTrue="1" operator="greaterThan">
      <formula>0.01</formula>
    </cfRule>
  </conditionalFormatting>
  <conditionalFormatting sqref="Z110">
    <cfRule type="cellIs" dxfId="1231" priority="161" stopIfTrue="1" operator="lessThan">
      <formula>-0.01</formula>
    </cfRule>
    <cfRule type="cellIs" dxfId="1230" priority="162" stopIfTrue="1" operator="greaterThan">
      <formula>0.01</formula>
    </cfRule>
  </conditionalFormatting>
  <conditionalFormatting sqref="V106:V110">
    <cfRule type="cellIs" dxfId="1229" priority="159" operator="greaterThan">
      <formula>0.03</formula>
    </cfRule>
    <cfRule type="cellIs" dxfId="1228" priority="160" stopIfTrue="1" operator="lessThan">
      <formula>-0.03</formula>
    </cfRule>
  </conditionalFormatting>
  <conditionalFormatting sqref="R107:T107">
    <cfRule type="dataBar" priority="158">
      <dataBar>
        <cfvo type="min"/>
        <cfvo type="max"/>
        <color rgb="FF008AEF"/>
      </dataBar>
    </cfRule>
  </conditionalFormatting>
  <conditionalFormatting sqref="R108:T109">
    <cfRule type="dataBar" priority="157">
      <dataBar>
        <cfvo type="min"/>
        <cfvo type="max"/>
        <color rgb="FF008AEF"/>
      </dataBar>
    </cfRule>
  </conditionalFormatting>
  <conditionalFormatting sqref="R110:T110">
    <cfRule type="dataBar" priority="156">
      <dataBar>
        <cfvo type="min"/>
        <cfvo type="max"/>
        <color rgb="FF008AEF"/>
      </dataBar>
    </cfRule>
  </conditionalFormatting>
  <conditionalFormatting sqref="R106:U106 U107:U110">
    <cfRule type="dataBar" priority="173">
      <dataBar>
        <cfvo type="min"/>
        <cfvo type="max"/>
        <color rgb="FF008AEF"/>
      </dataBar>
    </cfRule>
  </conditionalFormatting>
  <conditionalFormatting sqref="N112">
    <cfRule type="cellIs" dxfId="1227" priority="152" stopIfTrue="1" operator="lessThan">
      <formula>-0.01</formula>
    </cfRule>
    <cfRule type="cellIs" dxfId="1226" priority="153" stopIfTrue="1" operator="greaterThan">
      <formula>0.01</formula>
    </cfRule>
  </conditionalFormatting>
  <conditionalFormatting sqref="I111">
    <cfRule type="dataBar" priority="151">
      <dataBar>
        <cfvo type="min"/>
        <cfvo type="max"/>
        <color rgb="FF008AEF"/>
      </dataBar>
    </cfRule>
  </conditionalFormatting>
  <conditionalFormatting sqref="N111">
    <cfRule type="cellIs" dxfId="1225" priority="140" stopIfTrue="1" operator="lessThan">
      <formula>-0.01</formula>
    </cfRule>
    <cfRule type="cellIs" dxfId="1224" priority="141" stopIfTrue="1" operator="greaterThan">
      <formula>0.01</formula>
    </cfRule>
  </conditionalFormatting>
  <conditionalFormatting sqref="R111:T112">
    <cfRule type="dataBar" priority="176">
      <dataBar>
        <cfvo type="min"/>
        <cfvo type="max"/>
        <color rgb="FF008AEF"/>
      </dataBar>
    </cfRule>
  </conditionalFormatting>
  <conditionalFormatting sqref="U111:U112">
    <cfRule type="dataBar" priority="177">
      <dataBar>
        <cfvo type="min"/>
        <cfvo type="max"/>
        <color rgb="FF008AEF"/>
      </dataBar>
    </cfRule>
  </conditionalFormatting>
  <conditionalFormatting sqref="I112">
    <cfRule type="dataBar" priority="178">
      <dataBar>
        <cfvo type="min"/>
        <cfvo type="max"/>
        <color rgb="FF008AEF"/>
      </dataBar>
    </cfRule>
  </conditionalFormatting>
  <conditionalFormatting sqref="I104">
    <cfRule type="dataBar" priority="127">
      <dataBar>
        <cfvo type="min"/>
        <cfvo type="max"/>
        <color rgb="FF008AEF"/>
      </dataBar>
    </cfRule>
  </conditionalFormatting>
  <conditionalFormatting sqref="I105">
    <cfRule type="dataBar" priority="126">
      <dataBar>
        <cfvo type="min"/>
        <cfvo type="max"/>
        <color rgb="FF008AEF"/>
      </dataBar>
    </cfRule>
  </conditionalFormatting>
  <conditionalFormatting sqref="I10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107">
    <cfRule type="dataBar" priority="124">
      <dataBar>
        <cfvo type="min"/>
        <cfvo type="max"/>
        <color rgb="FF008AEF"/>
      </dataBar>
    </cfRule>
    <cfRule type="dataBar" priority="119">
      <dataBar>
        <cfvo type="min"/>
        <cfvo type="max"/>
        <color rgb="FF008AEF"/>
      </dataBar>
    </cfRule>
  </conditionalFormatting>
  <conditionalFormatting sqref="I108:I109">
    <cfRule type="dataBar" priority="123">
      <dataBar>
        <cfvo type="min"/>
        <cfvo type="max"/>
        <color rgb="FF008AEF"/>
      </dataBar>
    </cfRule>
  </conditionalFormatting>
  <conditionalFormatting sqref="I110">
    <cfRule type="dataBar" priority="122">
      <dataBar>
        <cfvo type="min"/>
        <cfvo type="max"/>
        <color rgb="FF008AEF"/>
      </dataBar>
    </cfRule>
  </conditionalFormatting>
  <conditionalFormatting sqref="I108:I110">
    <cfRule type="dataBar" priority="121">
      <dataBar>
        <cfvo type="min"/>
        <cfvo type="max"/>
        <color rgb="FF008AEF"/>
      </dataBar>
    </cfRule>
  </conditionalFormatting>
  <conditionalFormatting sqref="J106:J110">
    <cfRule type="cellIs" dxfId="1223" priority="117" operator="greaterThan">
      <formula>0.03</formula>
    </cfRule>
    <cfRule type="cellIs" dxfId="1222" priority="118" stopIfTrue="1" operator="lessThan">
      <formula>-0.03</formula>
    </cfRule>
  </conditionalFormatting>
  <conditionalFormatting sqref="N106">
    <cfRule type="cellIs" dxfId="1221" priority="115" stopIfTrue="1" operator="lessThan">
      <formula>-0.01</formula>
    </cfRule>
    <cfRule type="cellIs" dxfId="1220" priority="116" stopIfTrue="1" operator="greaterThan">
      <formula>0.01</formula>
    </cfRule>
  </conditionalFormatting>
  <conditionalFormatting sqref="N107">
    <cfRule type="cellIs" dxfId="1219" priority="113" stopIfTrue="1" operator="lessThan">
      <formula>-0.01</formula>
    </cfRule>
    <cfRule type="cellIs" dxfId="1218" priority="114" stopIfTrue="1" operator="greaterThan">
      <formula>0.01</formula>
    </cfRule>
  </conditionalFormatting>
  <conditionalFormatting sqref="N108:N109">
    <cfRule type="cellIs" dxfId="1217" priority="111" stopIfTrue="1" operator="lessThan">
      <formula>-0.01</formula>
    </cfRule>
    <cfRule type="cellIs" dxfId="1216" priority="112" stopIfTrue="1" operator="greaterThan">
      <formula>0.01</formula>
    </cfRule>
  </conditionalFormatting>
  <conditionalFormatting sqref="N110">
    <cfRule type="cellIs" dxfId="1215" priority="109" stopIfTrue="1" operator="lessThan">
      <formula>-0.01</formula>
    </cfRule>
    <cfRule type="cellIs" dxfId="1214" priority="110" stopIfTrue="1" operator="greaterThan">
      <formula>0.01</formula>
    </cfRule>
  </conditionalFormatting>
  <conditionalFormatting sqref="P106">
    <cfRule type="cellIs" dxfId="1213" priority="107" operator="greaterThan">
      <formula>0.03</formula>
    </cfRule>
    <cfRule type="cellIs" dxfId="1212" priority="108" stopIfTrue="1" operator="lessThan">
      <formula>-0.03</formula>
    </cfRule>
  </conditionalFormatting>
  <conditionalFormatting sqref="P110">
    <cfRule type="cellIs" dxfId="1211" priority="105" operator="lessThan">
      <formula>-0.03</formula>
    </cfRule>
    <cfRule type="cellIs" dxfId="1210" priority="106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1209" priority="49" stopIfTrue="1" operator="lessThan">
      <formula>-0.01</formula>
    </cfRule>
    <cfRule type="cellIs" dxfId="1208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1207" priority="44" operator="greaterThan">
      <formula>0.03</formula>
    </cfRule>
    <cfRule type="cellIs" dxfId="1206" priority="45" stopIfTrue="1" operator="lessThan">
      <formula>-0.03</formula>
    </cfRule>
  </conditionalFormatting>
  <conditionalFormatting sqref="AB11">
    <cfRule type="cellIs" dxfId="1205" priority="42" operator="lessThan">
      <formula>-0.03</formula>
    </cfRule>
    <cfRule type="cellIs" dxfId="1204" priority="43" stopIfTrue="1" operator="greaterThan">
      <formula>0.03</formula>
    </cfRule>
  </conditionalFormatting>
  <conditionalFormatting sqref="Z7">
    <cfRule type="cellIs" dxfId="1203" priority="40" stopIfTrue="1" operator="lessThan">
      <formula>-0.01</formula>
    </cfRule>
    <cfRule type="cellIs" dxfId="1202" priority="41" stopIfTrue="1" operator="greaterThan">
      <formula>0.01</formula>
    </cfRule>
  </conditionalFormatting>
  <conditionalFormatting sqref="Z8">
    <cfRule type="cellIs" dxfId="1201" priority="38" stopIfTrue="1" operator="lessThan">
      <formula>-0.01</formula>
    </cfRule>
    <cfRule type="cellIs" dxfId="1200" priority="39" stopIfTrue="1" operator="greaterThan">
      <formula>0.01</formula>
    </cfRule>
  </conditionalFormatting>
  <conditionalFormatting sqref="Z9:Z10">
    <cfRule type="cellIs" dxfId="1199" priority="36" stopIfTrue="1" operator="lessThan">
      <formula>-0.01</formula>
    </cfRule>
    <cfRule type="cellIs" dxfId="1198" priority="37" stopIfTrue="1" operator="greaterThan">
      <formula>0.01</formula>
    </cfRule>
  </conditionalFormatting>
  <conditionalFormatting sqref="Z11">
    <cfRule type="cellIs" dxfId="1197" priority="34" stopIfTrue="1" operator="lessThan">
      <formula>-0.01</formula>
    </cfRule>
    <cfRule type="cellIs" dxfId="1196" priority="35" stopIfTrue="1" operator="greaterThan">
      <formula>0.01</formula>
    </cfRule>
  </conditionalFormatting>
  <conditionalFormatting sqref="V7:V11">
    <cfRule type="cellIs" dxfId="1195" priority="32" operator="greaterThan">
      <formula>0.03</formula>
    </cfRule>
    <cfRule type="cellIs" dxfId="1194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193" priority="25" stopIfTrue="1" operator="lessThan">
      <formula>-0.01</formula>
    </cfRule>
    <cfRule type="cellIs" dxfId="1192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191" priority="15" stopIfTrue="1" operator="lessThan">
      <formula>-0.01</formula>
    </cfRule>
    <cfRule type="cellIs" dxfId="1190" priority="16" stopIfTrue="1" operator="greaterThan">
      <formula>0.01</formula>
    </cfRule>
  </conditionalFormatting>
  <conditionalFormatting sqref="J7:J11">
    <cfRule type="cellIs" dxfId="1189" priority="13" operator="greaterThan">
      <formula>0.03</formula>
    </cfRule>
    <cfRule type="cellIs" dxfId="1188" priority="14" stopIfTrue="1" operator="lessThan">
      <formula>-0.03</formula>
    </cfRule>
  </conditionalFormatting>
  <conditionalFormatting sqref="N7">
    <cfRule type="cellIs" dxfId="1187" priority="11" stopIfTrue="1" operator="lessThan">
      <formula>-0.01</formula>
    </cfRule>
    <cfRule type="cellIs" dxfId="1186" priority="12" stopIfTrue="1" operator="greaterThan">
      <formula>0.01</formula>
    </cfRule>
  </conditionalFormatting>
  <conditionalFormatting sqref="N8">
    <cfRule type="cellIs" dxfId="1185" priority="9" stopIfTrue="1" operator="lessThan">
      <formula>-0.01</formula>
    </cfRule>
    <cfRule type="cellIs" dxfId="1184" priority="10" stopIfTrue="1" operator="greaterThan">
      <formula>0.01</formula>
    </cfRule>
  </conditionalFormatting>
  <conditionalFormatting sqref="N9:N10">
    <cfRule type="cellIs" dxfId="1183" priority="7" stopIfTrue="1" operator="lessThan">
      <formula>-0.01</formula>
    </cfRule>
    <cfRule type="cellIs" dxfId="1182" priority="8" stopIfTrue="1" operator="greaterThan">
      <formula>0.01</formula>
    </cfRule>
  </conditionalFormatting>
  <conditionalFormatting sqref="N11">
    <cfRule type="cellIs" dxfId="1181" priority="5" stopIfTrue="1" operator="lessThan">
      <formula>-0.01</formula>
    </cfRule>
    <cfRule type="cellIs" dxfId="1180" priority="6" stopIfTrue="1" operator="greaterThan">
      <formula>0.01</formula>
    </cfRule>
  </conditionalFormatting>
  <conditionalFormatting sqref="P7">
    <cfRule type="cellIs" dxfId="1179" priority="3" operator="greaterThan">
      <formula>0.03</formula>
    </cfRule>
    <cfRule type="cellIs" dxfId="1178" priority="4" stopIfTrue="1" operator="lessThan">
      <formula>-0.03</formula>
    </cfRule>
  </conditionalFormatting>
  <conditionalFormatting sqref="P11">
    <cfRule type="cellIs" dxfId="1177" priority="1" operator="lessThan">
      <formula>-0.03</formula>
    </cfRule>
    <cfRule type="cellIs" dxfId="1176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5"/>
  <dimension ref="A1:AL221"/>
  <sheetViews>
    <sheetView topLeftCell="A82" workbookViewId="0">
      <selection activeCell="B103" sqref="B103:D103"/>
    </sheetView>
  </sheetViews>
  <sheetFormatPr defaultColWidth="9" defaultRowHeight="15.6" x14ac:dyDescent="0.25"/>
  <cols>
    <col min="1" max="1" width="1.59765625" style="207" bestFit="1" customWidth="1"/>
    <col min="2" max="2" width="6.59765625" style="207" customWidth="1"/>
    <col min="3" max="3" width="9.3984375" style="207" customWidth="1"/>
    <col min="4" max="4" width="14.3984375" style="207" customWidth="1"/>
    <col min="5" max="5" width="4.59765625" style="207" customWidth="1"/>
    <col min="6" max="6" width="6.59765625" style="207" customWidth="1"/>
    <col min="7" max="7" width="9.3984375" style="207" customWidth="1"/>
    <col min="8" max="8" width="14.3984375" style="207" customWidth="1"/>
    <col min="9" max="9" width="4.59765625" style="207" customWidth="1"/>
    <col min="10" max="10" width="9.59765625" style="207" customWidth="1"/>
    <col min="11" max="11" width="4.59765625" style="207" customWidth="1"/>
    <col min="12" max="12" width="14.3984375" style="207" bestFit="1" customWidth="1"/>
    <col min="13" max="13" width="16.09765625" style="207" bestFit="1" customWidth="1"/>
    <col min="14" max="14" width="8" style="207" bestFit="1" customWidth="1"/>
    <col min="15" max="15" width="4.59765625" style="207" customWidth="1"/>
    <col min="16" max="16" width="9.69921875" style="207" bestFit="1" customWidth="1"/>
    <col min="17" max="17" width="4.59765625" style="207" customWidth="1"/>
    <col min="18" max="18" width="84.59765625" style="207" customWidth="1"/>
    <col min="19" max="19" width="6.5" style="207" bestFit="1" customWidth="1"/>
    <col min="20" max="20" width="9.59765625" style="207" bestFit="1" customWidth="1"/>
    <col min="21" max="21" width="1.59765625" style="207" bestFit="1" customWidth="1"/>
    <col min="22" max="22" width="7.59765625" style="207" bestFit="1" customWidth="1"/>
    <col min="23" max="23" width="1.59765625" style="207" bestFit="1" customWidth="1"/>
    <col min="24" max="24" width="14.3984375" style="207" bestFit="1" customWidth="1"/>
    <col min="25" max="25" width="16.09765625" style="207" bestFit="1" customWidth="1"/>
    <col min="26" max="26" width="5.09765625" style="207" bestFit="1" customWidth="1"/>
    <col min="27" max="27" width="1.59765625" style="207" bestFit="1" customWidth="1"/>
    <col min="28" max="28" width="8.09765625" style="208" bestFit="1" customWidth="1"/>
    <col min="29" max="29" width="9" style="207" customWidth="1"/>
    <col min="30" max="30" width="1.3984375" style="207" bestFit="1" customWidth="1"/>
    <col min="31" max="31" width="80.59765625" style="207" customWidth="1"/>
    <col min="32" max="32" width="1.3984375" style="207" bestFit="1" customWidth="1"/>
    <col min="33" max="38" width="9" style="207" customWidth="1"/>
  </cols>
  <sheetData>
    <row r="1" spans="1:32" x14ac:dyDescent="0.25">
      <c r="AD1" s="11"/>
      <c r="AF1" s="11"/>
    </row>
    <row r="2" spans="1:32" x14ac:dyDescent="0.25">
      <c r="B2" s="278" t="str">
        <f>'Summary (auto)'!C3</f>
        <v>12bit-quantize-raht-15-bit</v>
      </c>
      <c r="C2" s="274"/>
      <c r="D2" s="274"/>
      <c r="E2" s="198"/>
      <c r="F2" s="278" t="str">
        <f>'Summary (auto)'!C4</f>
        <v>10bit-quantize-raht-15-bit</v>
      </c>
      <c r="G2" s="274"/>
      <c r="H2" s="274"/>
      <c r="I2" s="208"/>
      <c r="J2" s="209" t="s">
        <v>19</v>
      </c>
      <c r="K2" s="208"/>
      <c r="L2" s="277" t="s">
        <v>20</v>
      </c>
      <c r="M2" s="274"/>
      <c r="N2" s="274"/>
      <c r="O2" s="208"/>
      <c r="P2" s="209" t="s">
        <v>21</v>
      </c>
      <c r="U2" s="209"/>
      <c r="V2" s="209"/>
    </row>
    <row r="3" spans="1:32" ht="16.5" customHeight="1" thickBot="1" x14ac:dyDescent="0.3">
      <c r="A3" s="173"/>
      <c r="B3" s="198"/>
      <c r="C3" s="198"/>
      <c r="D3" s="198"/>
      <c r="E3" s="198"/>
      <c r="F3" s="198"/>
      <c r="G3" s="198"/>
      <c r="H3" s="198"/>
      <c r="I3" s="208"/>
      <c r="J3" s="208"/>
      <c r="K3" s="174"/>
      <c r="L3" s="85" t="s">
        <v>39</v>
      </c>
      <c r="M3" s="85" t="s">
        <v>40</v>
      </c>
      <c r="N3" s="208"/>
      <c r="O3" s="174"/>
      <c r="P3" s="208"/>
      <c r="U3" s="173"/>
      <c r="W3" s="173"/>
    </row>
    <row r="4" spans="1:32" x14ac:dyDescent="0.25">
      <c r="B4" s="279" t="s">
        <v>8</v>
      </c>
      <c r="C4" s="280"/>
      <c r="D4" s="281"/>
      <c r="E4" s="3"/>
      <c r="F4" s="279" t="str">
        <f>B4</f>
        <v>fruit</v>
      </c>
      <c r="G4" s="280"/>
      <c r="H4" s="281"/>
      <c r="I4" s="3"/>
      <c r="J4" s="210"/>
      <c r="L4" s="282" t="str">
        <f>F4</f>
        <v>fruit</v>
      </c>
      <c r="M4" s="280"/>
      <c r="N4" s="281"/>
      <c r="O4" s="178"/>
      <c r="P4" s="210"/>
      <c r="Q4" s="178"/>
      <c r="R4" s="178"/>
      <c r="S4" s="178"/>
      <c r="T4" s="178"/>
      <c r="U4" s="208"/>
      <c r="V4" s="208"/>
      <c r="X4" s="283"/>
      <c r="Y4" s="274"/>
      <c r="Z4" s="274"/>
    </row>
    <row r="5" spans="1:32" x14ac:dyDescent="0.25">
      <c r="B5" s="276" t="s">
        <v>24</v>
      </c>
      <c r="C5" s="274"/>
      <c r="D5" s="69" t="s">
        <v>25</v>
      </c>
      <c r="E5" s="222"/>
      <c r="F5" s="276" t="s">
        <v>24</v>
      </c>
      <c r="G5" s="274"/>
      <c r="H5" s="69" t="s">
        <v>25</v>
      </c>
      <c r="I5" s="10"/>
      <c r="J5" s="211" t="s">
        <v>26</v>
      </c>
      <c r="L5" s="273" t="s">
        <v>41</v>
      </c>
      <c r="M5" s="274"/>
      <c r="N5" s="275"/>
      <c r="O5" s="67"/>
      <c r="P5" s="4"/>
      <c r="Q5" s="67"/>
      <c r="R5" s="277"/>
      <c r="S5" s="274"/>
      <c r="T5" s="274"/>
      <c r="U5" s="209"/>
      <c r="V5" s="209"/>
      <c r="X5" s="277"/>
      <c r="Y5" s="274"/>
      <c r="Z5" s="274"/>
    </row>
    <row r="6" spans="1:32" x14ac:dyDescent="0.25">
      <c r="B6" s="175" t="s">
        <v>0</v>
      </c>
      <c r="C6" s="99" t="s">
        <v>28</v>
      </c>
      <c r="D6" s="68" t="s">
        <v>29</v>
      </c>
      <c r="E6" s="222"/>
      <c r="F6" s="175" t="s">
        <v>0</v>
      </c>
      <c r="G6" s="99" t="s">
        <v>28</v>
      </c>
      <c r="H6" s="68" t="s">
        <v>29</v>
      </c>
      <c r="I6" s="10"/>
      <c r="J6" s="73"/>
      <c r="L6" s="176" t="str">
        <f>CONCATENATE(B$2," ",L4)</f>
        <v>12bit-quantize-raht-15-bit fruit</v>
      </c>
      <c r="M6" s="194" t="str">
        <f>CONCATENATE(F$2," ",L4)</f>
        <v>10bit-quantize-raht-15-bit fruit</v>
      </c>
      <c r="N6" s="177" t="s">
        <v>30</v>
      </c>
      <c r="O6" s="3"/>
      <c r="P6" s="4" t="s">
        <v>21</v>
      </c>
      <c r="Q6" s="3"/>
      <c r="R6" s="3"/>
      <c r="S6" s="3"/>
      <c r="T6" s="3"/>
      <c r="U6" s="3"/>
      <c r="V6" s="3"/>
      <c r="X6" s="178"/>
      <c r="Y6" s="178"/>
      <c r="Z6" s="178"/>
    </row>
    <row r="7" spans="1:32" x14ac:dyDescent="0.25">
      <c r="B7" s="92" t="str">
        <f>B4</f>
        <v>fruit</v>
      </c>
      <c r="C7" s="99" t="s">
        <v>31</v>
      </c>
      <c r="D7" s="223">
        <f ca="1">0.001*INDIRECT($B7&amp;"!E5")</f>
        <v>3.8055839999999996</v>
      </c>
      <c r="E7" s="222"/>
      <c r="F7" s="92" t="str">
        <f>F4</f>
        <v>fruit</v>
      </c>
      <c r="G7" s="99" t="s">
        <v>31</v>
      </c>
      <c r="H7" s="223">
        <f ca="1">0.001*INDIRECT($B7&amp;"!W5")</f>
        <v>2.4114800000000001</v>
      </c>
      <c r="I7" s="10"/>
      <c r="J7" s="224">
        <f ca="1">H7/D7-1</f>
        <v>-0.36633115968534646</v>
      </c>
      <c r="L7" s="74">
        <f ca="1">INDIRECT($B7&amp;"!"&amp;L$3&amp;"5")</f>
        <v>0.99789476916666675</v>
      </c>
      <c r="M7" s="75">
        <f ca="1">INDIRECT($B7&amp;"!"&amp;M$3&amp;"5")</f>
        <v>0.98918205625000011</v>
      </c>
      <c r="N7" s="76">
        <f ca="1">M7-L7</f>
        <v>-8.7127129166666428E-3</v>
      </c>
      <c r="O7" s="222"/>
      <c r="P7" s="224">
        <f ca="1">bdrate(D7:D10,L7:L10,H7:H10,M7:M10)</f>
        <v>1.4919592447066643E-2</v>
      </c>
      <c r="Q7" s="222"/>
      <c r="R7" s="10"/>
      <c r="S7" s="10"/>
      <c r="T7" s="10"/>
      <c r="U7" s="10"/>
      <c r="V7" s="225"/>
      <c r="X7" s="7"/>
      <c r="Y7" s="7"/>
      <c r="Z7" s="64"/>
      <c r="AB7" s="226"/>
    </row>
    <row r="8" spans="1:32" x14ac:dyDescent="0.25">
      <c r="B8" s="92" t="str">
        <f>B7</f>
        <v>fruit</v>
      </c>
      <c r="C8" s="99" t="s">
        <v>32</v>
      </c>
      <c r="D8" s="223">
        <f ca="1">0.001*INDIRECT($B8&amp;"!E6")</f>
        <v>4.8162959999999995</v>
      </c>
      <c r="E8" s="222"/>
      <c r="F8" s="92" t="str">
        <f>F7</f>
        <v>fruit</v>
      </c>
      <c r="G8" s="99" t="s">
        <v>32</v>
      </c>
      <c r="H8" s="223">
        <f ca="1">0.001*INDIRECT($B8&amp;"!W6")</f>
        <v>3.3278240000000001</v>
      </c>
      <c r="I8" s="10"/>
      <c r="J8" s="224">
        <f ca="1">H8/D8-1</f>
        <v>-0.30904911159945314</v>
      </c>
      <c r="L8" s="74">
        <f ca="1">INDIRECT($B8&amp;"!"&amp;L$3&amp;"6")</f>
        <v>0.99867078999999981</v>
      </c>
      <c r="M8" s="75">
        <f ca="1">INDIRECT($B8&amp;"!"&amp;M$3&amp;"6")</f>
        <v>0.99678877958333334</v>
      </c>
      <c r="N8" s="76">
        <f ca="1">M8-L8</f>
        <v>-1.8820104166664686E-3</v>
      </c>
      <c r="O8" s="222"/>
      <c r="P8" s="4"/>
      <c r="Q8" s="222"/>
      <c r="R8" s="10"/>
      <c r="S8" s="10"/>
      <c r="T8" s="10"/>
      <c r="U8" s="10"/>
      <c r="V8" s="225"/>
      <c r="X8" s="7"/>
      <c r="Y8" s="7"/>
      <c r="Z8" s="64"/>
    </row>
    <row r="9" spans="1:32" x14ac:dyDescent="0.25">
      <c r="B9" s="92" t="str">
        <f>B8</f>
        <v>fruit</v>
      </c>
      <c r="C9" s="99" t="s">
        <v>33</v>
      </c>
      <c r="D9" s="223">
        <f ca="1">0.001*INDIRECT($B9&amp;"!E7")</f>
        <v>6.1718480000000007</v>
      </c>
      <c r="E9" s="222"/>
      <c r="F9" s="92" t="str">
        <f>F8</f>
        <v>fruit</v>
      </c>
      <c r="G9" s="99" t="s">
        <v>33</v>
      </c>
      <c r="H9" s="223">
        <f ca="1">0.001*INDIRECT($B9&amp;"!W7")</f>
        <v>4.2834319999999995</v>
      </c>
      <c r="I9" s="10"/>
      <c r="J9" s="224">
        <f ca="1">H9/D9-1</f>
        <v>-0.30597253853302953</v>
      </c>
      <c r="L9" s="74">
        <f ca="1">INDIRECT($B9&amp;"!"&amp;L$3&amp;"7")</f>
        <v>0.99891922250000009</v>
      </c>
      <c r="M9" s="75">
        <f ca="1">INDIRECT($B9&amp;"!"&amp;M$3&amp;"7")</f>
        <v>0.9984091979166666</v>
      </c>
      <c r="N9" s="76">
        <f ca="1">M9-L9</f>
        <v>-5.1002458333349043E-4</v>
      </c>
      <c r="O9" s="222"/>
      <c r="P9" s="4" t="s">
        <v>34</v>
      </c>
      <c r="Q9" s="222"/>
      <c r="R9" s="10"/>
      <c r="S9" s="10"/>
      <c r="T9" s="10"/>
      <c r="U9" s="10"/>
      <c r="V9" s="225"/>
      <c r="X9" s="7"/>
      <c r="Y9" s="7"/>
      <c r="Z9" s="64"/>
    </row>
    <row r="10" spans="1:32" x14ac:dyDescent="0.25">
      <c r="B10" s="92" t="str">
        <f>B9</f>
        <v>fruit</v>
      </c>
      <c r="C10" s="99" t="s">
        <v>35</v>
      </c>
      <c r="D10" s="223">
        <f ca="1">0.001*INDIRECT($B10&amp;"!E8")</f>
        <v>8.6232160000000011</v>
      </c>
      <c r="E10" s="222"/>
      <c r="F10" s="92" t="str">
        <f>F9</f>
        <v>fruit</v>
      </c>
      <c r="G10" s="99" t="s">
        <v>35</v>
      </c>
      <c r="H10" s="223">
        <f ca="1">0.001*INDIRECT($B10&amp;"!W8")</f>
        <v>5.3733279999999999</v>
      </c>
      <c r="I10" s="10"/>
      <c r="J10" s="224">
        <f ca="1">H10/D10-1</f>
        <v>-0.37687656206222842</v>
      </c>
      <c r="L10" s="74">
        <f ca="1">INDIRECT($B10&amp;"!"&amp;L$3&amp;"8")</f>
        <v>0.9991094437500001</v>
      </c>
      <c r="M10" s="75">
        <f ca="1">INDIRECT($B10&amp;"!"&amp;M$3&amp;"8")</f>
        <v>0.99878496041666676</v>
      </c>
      <c r="N10" s="76">
        <f ca="1">M10-L10</f>
        <v>-3.2448333333334745E-4</v>
      </c>
      <c r="O10" s="222"/>
      <c r="P10" s="227">
        <f ca="1">bdrate(L7:L10,D7:D10,M7:M10,H7:H10)</f>
        <v>2.2251144153884184E-5</v>
      </c>
      <c r="Q10" s="222"/>
      <c r="R10" s="10"/>
      <c r="S10" s="10"/>
      <c r="T10" s="10"/>
      <c r="U10" s="10"/>
      <c r="V10" s="225"/>
      <c r="X10" s="7"/>
      <c r="Y10" s="7"/>
      <c r="Z10" s="64"/>
    </row>
    <row r="11" spans="1:32" ht="16.5" customHeight="1" thickBot="1" x14ac:dyDescent="0.3">
      <c r="B11" s="70"/>
      <c r="C11" s="100"/>
      <c r="D11" s="228"/>
      <c r="E11" s="222"/>
      <c r="F11" s="70"/>
      <c r="G11" s="100"/>
      <c r="H11" s="223"/>
      <c r="I11" s="10"/>
      <c r="J11" s="224"/>
      <c r="L11" s="74"/>
      <c r="M11" s="75"/>
      <c r="N11" s="77"/>
      <c r="O11" s="222"/>
      <c r="P11" s="229"/>
      <c r="Q11" s="222"/>
      <c r="R11" s="10"/>
      <c r="S11" s="10"/>
      <c r="T11" s="10"/>
      <c r="U11" s="10"/>
      <c r="V11" s="225"/>
      <c r="X11" s="7"/>
      <c r="Y11" s="7"/>
      <c r="Z11" s="64"/>
      <c r="AB11" s="226"/>
    </row>
    <row r="12" spans="1:32" ht="16.5" customHeight="1" x14ac:dyDescent="0.25">
      <c r="B12" s="71"/>
      <c r="C12" s="89"/>
      <c r="D12" s="230"/>
      <c r="F12" s="71"/>
      <c r="G12" s="89"/>
      <c r="H12" s="230"/>
      <c r="J12" s="78">
        <f ca="1">MIN(D7:D11,H7:H11)</f>
        <v>2.4114800000000001</v>
      </c>
      <c r="L12" s="79"/>
      <c r="M12" s="80"/>
      <c r="N12" s="81"/>
      <c r="O12" s="222"/>
      <c r="P12" s="210"/>
      <c r="Q12" s="222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28"/>
      <c r="E13" s="222"/>
      <c r="F13" s="70"/>
      <c r="G13" s="72"/>
      <c r="H13" s="228"/>
      <c r="I13" s="10"/>
      <c r="J13" s="82">
        <f ca="1">MAX(D7:D11,H7:H11)</f>
        <v>8.6232160000000011</v>
      </c>
      <c r="L13" s="83">
        <f>L12</f>
        <v>0</v>
      </c>
      <c r="M13" s="84">
        <f>M12</f>
        <v>0</v>
      </c>
      <c r="N13" s="77"/>
      <c r="O13" s="222"/>
      <c r="P13" s="6"/>
      <c r="Q13" s="222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79" t="s">
        <v>9</v>
      </c>
      <c r="C15" s="280"/>
      <c r="D15" s="281"/>
      <c r="E15" s="3"/>
      <c r="F15" s="279" t="str">
        <f>B15</f>
        <v>breakfast</v>
      </c>
      <c r="G15" s="280"/>
      <c r="H15" s="281"/>
      <c r="I15" s="3"/>
      <c r="J15" s="210"/>
      <c r="L15" s="282" t="str">
        <f>F15</f>
        <v>breakfast</v>
      </c>
      <c r="M15" s="280"/>
      <c r="N15" s="281"/>
      <c r="O15" s="178"/>
      <c r="P15" s="210"/>
      <c r="Q15" s="178"/>
      <c r="R15" s="178"/>
      <c r="S15" s="178"/>
      <c r="T15" s="178"/>
      <c r="U15" s="208"/>
      <c r="V15" s="208"/>
      <c r="X15" s="283"/>
      <c r="Y15" s="274"/>
      <c r="Z15" s="274"/>
    </row>
    <row r="16" spans="1:32" x14ac:dyDescent="0.25">
      <c r="B16" s="276" t="s">
        <v>24</v>
      </c>
      <c r="C16" s="274"/>
      <c r="D16" s="69" t="s">
        <v>25</v>
      </c>
      <c r="E16" s="222"/>
      <c r="F16" s="276" t="s">
        <v>24</v>
      </c>
      <c r="G16" s="274"/>
      <c r="H16" s="69" t="s">
        <v>25</v>
      </c>
      <c r="I16" s="10"/>
      <c r="J16" s="211" t="s">
        <v>26</v>
      </c>
      <c r="L16" s="273" t="s">
        <v>41</v>
      </c>
      <c r="M16" s="274"/>
      <c r="N16" s="275"/>
      <c r="O16" s="67"/>
      <c r="P16" s="4"/>
      <c r="Q16" s="67"/>
      <c r="R16" s="277"/>
      <c r="S16" s="274"/>
      <c r="T16" s="274"/>
      <c r="U16" s="209"/>
      <c r="V16" s="209"/>
      <c r="X16" s="277"/>
      <c r="Y16" s="274"/>
      <c r="Z16" s="274"/>
    </row>
    <row r="17" spans="2:28" x14ac:dyDescent="0.25">
      <c r="B17" s="175" t="s">
        <v>0</v>
      </c>
      <c r="C17" s="99" t="s">
        <v>28</v>
      </c>
      <c r="D17" s="68" t="s">
        <v>29</v>
      </c>
      <c r="E17" s="222"/>
      <c r="F17" s="175" t="s">
        <v>0</v>
      </c>
      <c r="G17" s="99" t="s">
        <v>28</v>
      </c>
      <c r="H17" s="68" t="s">
        <v>29</v>
      </c>
      <c r="I17" s="10"/>
      <c r="J17" s="73"/>
      <c r="L17" s="176" t="str">
        <f>CONCATENATE(B$2," ",L15)</f>
        <v>12bit-quantize-raht-15-bit breakfast</v>
      </c>
      <c r="M17" s="194" t="str">
        <f>CONCATENATE(F$2," ",L15)</f>
        <v>10bit-quantize-raht-15-bit breakfast</v>
      </c>
      <c r="N17" s="177" t="s">
        <v>30</v>
      </c>
      <c r="O17" s="3"/>
      <c r="P17" s="4" t="s">
        <v>21</v>
      </c>
      <c r="Q17" s="3"/>
      <c r="R17" s="3"/>
      <c r="S17" s="3"/>
      <c r="T17" s="3"/>
      <c r="U17" s="3"/>
      <c r="V17" s="3"/>
      <c r="X17" s="178"/>
      <c r="Y17" s="178"/>
      <c r="Z17" s="178"/>
    </row>
    <row r="18" spans="2:28" x14ac:dyDescent="0.25">
      <c r="B18" s="92" t="str">
        <f>B15</f>
        <v>breakfast</v>
      </c>
      <c r="C18" s="99" t="s">
        <v>31</v>
      </c>
      <c r="D18" s="223">
        <f ca="1">0.001*INDIRECT($B18&amp;"!E5")</f>
        <v>29.751368000000003</v>
      </c>
      <c r="E18" s="222"/>
      <c r="F18" s="92" t="str">
        <f>F15</f>
        <v>breakfast</v>
      </c>
      <c r="G18" s="99" t="s">
        <v>31</v>
      </c>
      <c r="H18" s="223">
        <f ca="1">0.001*INDIRECT($B18&amp;"!W5")</f>
        <v>18.405279999999998</v>
      </c>
      <c r="I18" s="10"/>
      <c r="J18" s="224">
        <f ca="1">H18/D18-1</f>
        <v>-0.38136357292881473</v>
      </c>
      <c r="L18" s="74">
        <f ca="1">INDIRECT($B18&amp;"!"&amp;L$3&amp;"5")</f>
        <v>0.98575294599999996</v>
      </c>
      <c r="M18" s="75">
        <f ca="1">INDIRECT($B18&amp;"!"&amp;M$3&amp;"5")</f>
        <v>0.92530509200000011</v>
      </c>
      <c r="N18" s="76">
        <f ca="1">M18-L18</f>
        <v>-6.0447853999999857E-2</v>
      </c>
      <c r="O18" s="222"/>
      <c r="P18" s="224">
        <f ca="1">bdrate(D18:D21,L18:L21,H18:H21,M18:M21)</f>
        <v>1.3860806092686584E-2</v>
      </c>
      <c r="Q18" s="222"/>
      <c r="R18" s="10"/>
      <c r="S18" s="10"/>
      <c r="T18" s="10"/>
      <c r="U18" s="10"/>
      <c r="V18" s="225"/>
      <c r="X18" s="7"/>
      <c r="Y18" s="7"/>
      <c r="Z18" s="64"/>
      <c r="AB18" s="226"/>
    </row>
    <row r="19" spans="2:28" x14ac:dyDescent="0.25">
      <c r="B19" s="92" t="str">
        <f>B18</f>
        <v>breakfast</v>
      </c>
      <c r="C19" s="99" t="s">
        <v>32</v>
      </c>
      <c r="D19" s="223">
        <f ca="1">0.001*INDIRECT($B19&amp;"!E6")</f>
        <v>39.615535999999999</v>
      </c>
      <c r="E19" s="222"/>
      <c r="F19" s="92" t="str">
        <f>F18</f>
        <v>breakfast</v>
      </c>
      <c r="G19" s="99" t="s">
        <v>32</v>
      </c>
      <c r="H19" s="223">
        <f ca="1">0.001*INDIRECT($B19&amp;"!W6")</f>
        <v>25.590176</v>
      </c>
      <c r="I19" s="10"/>
      <c r="J19" s="224">
        <f ca="1">H19/D19-1</f>
        <v>-0.35403686069021001</v>
      </c>
      <c r="L19" s="74">
        <f ca="1">INDIRECT($B19&amp;"!"&amp;L$3&amp;"6")</f>
        <v>0.99170901333333339</v>
      </c>
      <c r="M19" s="75">
        <f ca="1">INDIRECT($B19&amp;"!"&amp;M$3&amp;"6")</f>
        <v>0.97755409866666665</v>
      </c>
      <c r="N19" s="76">
        <f ca="1">M19-L19</f>
        <v>-1.415491466666674E-2</v>
      </c>
      <c r="O19" s="222"/>
      <c r="P19" s="4"/>
      <c r="Q19" s="222"/>
      <c r="R19" s="10"/>
      <c r="S19" s="10"/>
      <c r="T19" s="10"/>
      <c r="U19" s="10"/>
      <c r="V19" s="225"/>
      <c r="X19" s="7"/>
      <c r="Y19" s="7"/>
      <c r="Z19" s="64"/>
    </row>
    <row r="20" spans="2:28" x14ac:dyDescent="0.25">
      <c r="B20" s="92" t="str">
        <f>B19</f>
        <v>breakfast</v>
      </c>
      <c r="C20" s="99" t="s">
        <v>33</v>
      </c>
      <c r="D20" s="223">
        <f ca="1">0.001*INDIRECT($B20&amp;"!E7")</f>
        <v>53.677455999999999</v>
      </c>
      <c r="E20" s="222"/>
      <c r="F20" s="92" t="str">
        <f>F19</f>
        <v>breakfast</v>
      </c>
      <c r="G20" s="99" t="s">
        <v>33</v>
      </c>
      <c r="H20" s="223">
        <f ca="1">0.001*INDIRECT($B20&amp;"!W7")</f>
        <v>34.221592000000008</v>
      </c>
      <c r="I20" s="10"/>
      <c r="J20" s="224">
        <f ca="1">H20/D20-1</f>
        <v>-0.36245875735988664</v>
      </c>
      <c r="L20" s="74">
        <f ca="1">INDIRECT($B20&amp;"!"&amp;L$3&amp;"7")</f>
        <v>0.99345479600000008</v>
      </c>
      <c r="M20" s="75">
        <f ca="1">INDIRECT($B20&amp;"!"&amp;M$3&amp;"7")</f>
        <v>0.98965182200000001</v>
      </c>
      <c r="N20" s="76">
        <f ca="1">M20-L20</f>
        <v>-3.80297400000007E-3</v>
      </c>
      <c r="O20" s="222"/>
      <c r="P20" s="4" t="s">
        <v>34</v>
      </c>
      <c r="Q20" s="222"/>
      <c r="R20" s="10"/>
      <c r="S20" s="10"/>
      <c r="T20" s="10"/>
      <c r="U20" s="10"/>
      <c r="V20" s="225"/>
      <c r="X20" s="7"/>
      <c r="Y20" s="7"/>
      <c r="Z20" s="64"/>
    </row>
    <row r="21" spans="2:28" x14ac:dyDescent="0.25">
      <c r="B21" s="92" t="str">
        <f>B20</f>
        <v>breakfast</v>
      </c>
      <c r="C21" s="99" t="s">
        <v>35</v>
      </c>
      <c r="D21" s="223">
        <f ca="1">0.001*INDIRECT($B21&amp;"!E8")</f>
        <v>75.127895999999993</v>
      </c>
      <c r="E21" s="222"/>
      <c r="F21" s="92" t="str">
        <f>F20</f>
        <v>breakfast</v>
      </c>
      <c r="G21" s="99" t="s">
        <v>35</v>
      </c>
      <c r="H21" s="223">
        <f ca="1">0.001*INDIRECT($B21&amp;"!W8")</f>
        <v>45.494279999999996</v>
      </c>
      <c r="I21" s="10"/>
      <c r="J21" s="224">
        <f ca="1">H21/D21-1</f>
        <v>-0.39444224552754681</v>
      </c>
      <c r="L21" s="74">
        <f ca="1">INDIRECT($B21&amp;"!"&amp;L$3&amp;"8")</f>
        <v>0.99423304933333345</v>
      </c>
      <c r="M21" s="75">
        <f ca="1">INDIRECT($B21&amp;"!"&amp;M$3&amp;"8")</f>
        <v>0.99286353533333338</v>
      </c>
      <c r="N21" s="76">
        <f ca="1">M21-L21</f>
        <v>-1.3695140000000716E-3</v>
      </c>
      <c r="O21" s="222"/>
      <c r="P21" s="227">
        <f ca="1">bdrate(L18:L21,D18:D21,M18:M21,H18:H21)</f>
        <v>2.8762493548839529E-4</v>
      </c>
      <c r="Q21" s="222"/>
      <c r="R21" s="10"/>
      <c r="S21" s="10"/>
      <c r="T21" s="10"/>
      <c r="U21" s="10"/>
      <c r="V21" s="225"/>
      <c r="X21" s="7"/>
      <c r="Y21" s="7"/>
      <c r="Z21" s="64"/>
    </row>
    <row r="22" spans="2:28" ht="16.5" customHeight="1" thickBot="1" x14ac:dyDescent="0.3">
      <c r="B22" s="70"/>
      <c r="C22" s="100"/>
      <c r="D22" s="228"/>
      <c r="E22" s="222"/>
      <c r="F22" s="70"/>
      <c r="G22" s="100"/>
      <c r="H22" s="223"/>
      <c r="I22" s="10"/>
      <c r="J22" s="224"/>
      <c r="L22" s="74"/>
      <c r="M22" s="75"/>
      <c r="N22" s="77"/>
      <c r="O22" s="222"/>
      <c r="P22" s="229"/>
      <c r="Q22" s="222"/>
      <c r="R22" s="10"/>
      <c r="S22" s="10"/>
      <c r="T22" s="10"/>
      <c r="U22" s="10"/>
      <c r="V22" s="225"/>
      <c r="X22" s="7"/>
      <c r="Y22" s="7"/>
      <c r="Z22" s="64"/>
      <c r="AB22" s="226"/>
    </row>
    <row r="23" spans="2:28" ht="16.5" customHeight="1" x14ac:dyDescent="0.25">
      <c r="B23" s="71"/>
      <c r="C23" s="89"/>
      <c r="D23" s="230"/>
      <c r="F23" s="71"/>
      <c r="G23" s="89"/>
      <c r="H23" s="230"/>
      <c r="J23" s="78">
        <f ca="1">MIN(D18:D22,H18:H22)</f>
        <v>18.405279999999998</v>
      </c>
      <c r="L23" s="79"/>
      <c r="M23" s="80"/>
      <c r="N23" s="81"/>
      <c r="O23" s="222"/>
      <c r="P23" s="210"/>
      <c r="Q23" s="222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28"/>
      <c r="E24" s="222"/>
      <c r="F24" s="70"/>
      <c r="G24" s="72"/>
      <c r="H24" s="228"/>
      <c r="I24" s="10"/>
      <c r="J24" s="82">
        <f ca="1">MAX(D18:D22,H18:H22)</f>
        <v>75.127895999999993</v>
      </c>
      <c r="L24" s="83">
        <f>L23</f>
        <v>0</v>
      </c>
      <c r="M24" s="84">
        <f>M23</f>
        <v>0</v>
      </c>
      <c r="N24" s="77"/>
      <c r="O24" s="222"/>
      <c r="P24" s="6"/>
      <c r="Q24" s="222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79" t="s">
        <v>10</v>
      </c>
      <c r="C26" s="280"/>
      <c r="D26" s="281"/>
      <c r="E26" s="3"/>
      <c r="F26" s="279" t="str">
        <f>B26</f>
        <v>breakfast_track</v>
      </c>
      <c r="G26" s="280"/>
      <c r="H26" s="281"/>
      <c r="I26" s="3"/>
      <c r="J26" s="210"/>
      <c r="L26" s="282" t="str">
        <f>F26</f>
        <v>breakfast_track</v>
      </c>
      <c r="M26" s="280"/>
      <c r="N26" s="281"/>
      <c r="O26" s="178"/>
      <c r="P26" s="210"/>
      <c r="U26" s="208"/>
      <c r="V26" s="208"/>
      <c r="X26" s="283"/>
      <c r="Y26" s="274"/>
      <c r="Z26" s="274"/>
    </row>
    <row r="27" spans="2:28" x14ac:dyDescent="0.25">
      <c r="B27" s="276" t="s">
        <v>24</v>
      </c>
      <c r="C27" s="274"/>
      <c r="D27" s="69" t="s">
        <v>25</v>
      </c>
      <c r="E27" s="222"/>
      <c r="F27" s="276" t="s">
        <v>24</v>
      </c>
      <c r="G27" s="274"/>
      <c r="H27" s="69" t="s">
        <v>25</v>
      </c>
      <c r="I27" s="10"/>
      <c r="J27" s="211" t="s">
        <v>26</v>
      </c>
      <c r="L27" s="273" t="s">
        <v>41</v>
      </c>
      <c r="M27" s="274"/>
      <c r="N27" s="275"/>
      <c r="O27" s="67"/>
      <c r="P27" s="4"/>
      <c r="R27" s="277"/>
      <c r="S27" s="274"/>
      <c r="T27" s="274"/>
      <c r="U27" s="209"/>
      <c r="V27" s="209"/>
      <c r="X27" s="277"/>
      <c r="Y27" s="274"/>
      <c r="Z27" s="274"/>
    </row>
    <row r="28" spans="2:28" x14ac:dyDescent="0.25">
      <c r="B28" s="175" t="s">
        <v>0</v>
      </c>
      <c r="C28" s="99" t="s">
        <v>28</v>
      </c>
      <c r="D28" s="68" t="s">
        <v>29</v>
      </c>
      <c r="E28" s="222"/>
      <c r="F28" s="175" t="s">
        <v>0</v>
      </c>
      <c r="G28" s="99" t="s">
        <v>28</v>
      </c>
      <c r="H28" s="68" t="s">
        <v>29</v>
      </c>
      <c r="I28" s="10"/>
      <c r="J28" s="73"/>
      <c r="L28" s="176" t="str">
        <f>CONCATENATE(B$2," ",L26)</f>
        <v>12bit-quantize-raht-15-bit breakfast_track</v>
      </c>
      <c r="M28" s="194" t="str">
        <f>CONCATENATE(F$2," ",L26)</f>
        <v>10bit-quantize-raht-15-bit breakfast_track</v>
      </c>
      <c r="N28" s="177" t="s">
        <v>30</v>
      </c>
      <c r="O28" s="3"/>
      <c r="P28" s="4" t="s">
        <v>21</v>
      </c>
      <c r="Q28" s="3"/>
      <c r="R28" s="3"/>
      <c r="S28" s="3"/>
      <c r="T28" s="3"/>
      <c r="U28" s="3"/>
      <c r="V28" s="3"/>
      <c r="X28" s="178"/>
      <c r="Y28" s="178"/>
      <c r="Z28" s="178"/>
    </row>
    <row r="29" spans="2:28" x14ac:dyDescent="0.25">
      <c r="B29" s="92" t="str">
        <f>B26</f>
        <v>breakfast_track</v>
      </c>
      <c r="C29" s="99" t="s">
        <v>31</v>
      </c>
      <c r="D29" s="223">
        <f ca="1">0.001*INDIRECT($B29&amp;"!E5")</f>
        <v>37.033472000000003</v>
      </c>
      <c r="E29" s="222"/>
      <c r="F29" s="92" t="str">
        <f>F26</f>
        <v>breakfast_track</v>
      </c>
      <c r="G29" s="99" t="s">
        <v>31</v>
      </c>
      <c r="H29" s="223">
        <f ca="1">0.001*INDIRECT($B29&amp;"!W5")</f>
        <v>21.858488000000001</v>
      </c>
      <c r="I29" s="10"/>
      <c r="J29" s="224">
        <f ca="1">H29/D29-1</f>
        <v>-0.4097640102445701</v>
      </c>
      <c r="L29" s="74">
        <f ca="1">INDIRECT($B29&amp;"!"&amp;L$3&amp;"5")</f>
        <v>0.95833688400000006</v>
      </c>
      <c r="M29" s="75">
        <f ca="1">INDIRECT($B29&amp;"!"&amp;M$3&amp;"5")</f>
        <v>0.88297050999999993</v>
      </c>
      <c r="N29" s="76">
        <f ca="1">M29-L29</f>
        <v>-7.5366374000000125E-2</v>
      </c>
      <c r="O29" s="222"/>
      <c r="P29" s="224">
        <f ca="1">bdrate(D29:D32,L29:L32,H29:H32,M29:M32)</f>
        <v>1.4811291999724974E-2</v>
      </c>
      <c r="Q29" s="222"/>
      <c r="R29" s="10"/>
      <c r="S29" s="10"/>
      <c r="T29" s="10"/>
      <c r="U29" s="10"/>
      <c r="V29" s="225"/>
      <c r="X29" s="7"/>
      <c r="Y29" s="7"/>
      <c r="Z29" s="64"/>
      <c r="AB29" s="226"/>
    </row>
    <row r="30" spans="2:28" x14ac:dyDescent="0.25">
      <c r="B30" s="92" t="str">
        <f>B29</f>
        <v>breakfast_track</v>
      </c>
      <c r="C30" s="99" t="s">
        <v>32</v>
      </c>
      <c r="D30" s="223">
        <f ca="1">0.001*INDIRECT($B30&amp;"!E6")</f>
        <v>53.243408000000002</v>
      </c>
      <c r="E30" s="222"/>
      <c r="F30" s="92" t="str">
        <f>F29</f>
        <v>breakfast_track</v>
      </c>
      <c r="G30" s="99" t="s">
        <v>32</v>
      </c>
      <c r="H30" s="223">
        <f ca="1">0.001*INDIRECT($B30&amp;"!W6")</f>
        <v>31.048232000000002</v>
      </c>
      <c r="I30" s="10"/>
      <c r="J30" s="224">
        <f ca="1">H30/D30-1</f>
        <v>-0.41686242172927768</v>
      </c>
      <c r="L30" s="74">
        <f ca="1">INDIRECT($B30&amp;"!"&amp;L$3&amp;"6")</f>
        <v>0.97572322399999978</v>
      </c>
      <c r="M30" s="75">
        <f ca="1">INDIRECT($B30&amp;"!"&amp;M$3&amp;"6")</f>
        <v>0.94567528600000006</v>
      </c>
      <c r="N30" s="76">
        <f ca="1">M30-L30</f>
        <v>-3.0047937999999719E-2</v>
      </c>
      <c r="O30" s="222"/>
      <c r="P30" s="4"/>
      <c r="Q30" s="222"/>
      <c r="R30" s="10"/>
      <c r="S30" s="10"/>
      <c r="T30" s="10"/>
      <c r="U30" s="10"/>
      <c r="V30" s="225"/>
      <c r="X30" s="7"/>
      <c r="Y30" s="7"/>
      <c r="Z30" s="64"/>
    </row>
    <row r="31" spans="2:28" x14ac:dyDescent="0.25">
      <c r="B31" s="92" t="str">
        <f>B30</f>
        <v>breakfast_track</v>
      </c>
      <c r="C31" s="99" t="s">
        <v>33</v>
      </c>
      <c r="D31" s="223">
        <f ca="1">0.001*INDIRECT($B31&amp;"!E7")</f>
        <v>76.773336000000015</v>
      </c>
      <c r="E31" s="222"/>
      <c r="F31" s="92" t="str">
        <f>F30</f>
        <v>breakfast_track</v>
      </c>
      <c r="G31" s="99" t="s">
        <v>33</v>
      </c>
      <c r="H31" s="223">
        <f ca="1">0.001*INDIRECT($B31&amp;"!W7")</f>
        <v>44.148175999999999</v>
      </c>
      <c r="I31" s="10"/>
      <c r="J31" s="224">
        <f ca="1">H31/D31-1</f>
        <v>-0.42495430965771774</v>
      </c>
      <c r="L31" s="74">
        <f ca="1">INDIRECT($B31&amp;"!"&amp;L$3&amp;"7")</f>
        <v>0.98810872066666655</v>
      </c>
      <c r="M31" s="75">
        <f ca="1">INDIRECT($B31&amp;"!"&amp;M$3&amp;"7")</f>
        <v>0.96695977599999983</v>
      </c>
      <c r="N31" s="76">
        <f ca="1">M31-L31</f>
        <v>-2.1148944666666725E-2</v>
      </c>
      <c r="O31" s="222"/>
      <c r="P31" s="4" t="s">
        <v>34</v>
      </c>
      <c r="Q31" s="222"/>
      <c r="R31" s="10"/>
      <c r="S31" s="10"/>
      <c r="T31" s="10"/>
      <c r="U31" s="10"/>
      <c r="V31" s="225"/>
      <c r="X31" s="7"/>
      <c r="Y31" s="7"/>
      <c r="Z31" s="64"/>
    </row>
    <row r="32" spans="2:28" x14ac:dyDescent="0.25">
      <c r="B32" s="92" t="str">
        <f>B31</f>
        <v>breakfast_track</v>
      </c>
      <c r="C32" s="99" t="s">
        <v>35</v>
      </c>
      <c r="D32" s="223">
        <f ca="1">0.001*INDIRECT($B32&amp;"!E8")</f>
        <v>108.862088</v>
      </c>
      <c r="E32" s="222"/>
      <c r="F32" s="92" t="str">
        <f>F31</f>
        <v>breakfast_track</v>
      </c>
      <c r="G32" s="99" t="s">
        <v>35</v>
      </c>
      <c r="H32" s="223">
        <f ca="1">0.001*INDIRECT($B32&amp;"!W8")</f>
        <v>63.617095999999997</v>
      </c>
      <c r="I32" s="10"/>
      <c r="J32" s="224">
        <f ca="1">H32/D32-1</f>
        <v>-0.41561752884989678</v>
      </c>
      <c r="L32" s="74">
        <f ca="1">INDIRECT($B32&amp;"!"&amp;L$3&amp;"8")</f>
        <v>0.99241338533333334</v>
      </c>
      <c r="M32" s="75">
        <f ca="1">INDIRECT($B32&amp;"!"&amp;M$3&amp;"8")</f>
        <v>0.98200943533333329</v>
      </c>
      <c r="N32" s="76">
        <f ca="1">M32-L32</f>
        <v>-1.0403950000000051E-2</v>
      </c>
      <c r="O32" s="222"/>
      <c r="P32" s="227">
        <f ca="1">bdrate(L29:L32,D29:D32,M29:M32,H29:H32)</f>
        <v>7.6539734492619971E-5</v>
      </c>
      <c r="Q32" s="222"/>
      <c r="R32" s="10"/>
      <c r="S32" s="10"/>
      <c r="T32" s="10"/>
      <c r="U32" s="10"/>
      <c r="V32" s="225"/>
      <c r="X32" s="7"/>
      <c r="Y32" s="7"/>
      <c r="Z32" s="64"/>
    </row>
    <row r="33" spans="2:28" ht="16.5" customHeight="1" thickBot="1" x14ac:dyDescent="0.3">
      <c r="B33" s="70"/>
      <c r="C33" s="100"/>
      <c r="D33" s="228"/>
      <c r="E33" s="222"/>
      <c r="F33" s="70"/>
      <c r="G33" s="100"/>
      <c r="H33" s="223"/>
      <c r="I33" s="10"/>
      <c r="J33" s="224"/>
      <c r="L33" s="74"/>
      <c r="M33" s="75"/>
      <c r="N33" s="77"/>
      <c r="O33" s="222"/>
      <c r="P33" s="229"/>
      <c r="Q33" s="222"/>
      <c r="R33" s="10"/>
      <c r="S33" s="10"/>
      <c r="T33" s="10"/>
      <c r="U33" s="10"/>
      <c r="V33" s="225"/>
      <c r="X33" s="7"/>
      <c r="Y33" s="7"/>
      <c r="Z33" s="64"/>
      <c r="AB33" s="226"/>
    </row>
    <row r="34" spans="2:28" ht="16.5" customHeight="1" x14ac:dyDescent="0.25">
      <c r="B34" s="71"/>
      <c r="C34" s="89"/>
      <c r="D34" s="230"/>
      <c r="F34" s="71"/>
      <c r="G34" s="89"/>
      <c r="H34" s="230"/>
      <c r="J34" s="78">
        <f ca="1">MIN(D29:D33,H29:H33)</f>
        <v>21.858488000000001</v>
      </c>
      <c r="L34" s="79"/>
      <c r="M34" s="80"/>
      <c r="N34" s="81"/>
      <c r="O34" s="222"/>
      <c r="P34" s="210"/>
      <c r="Q34" s="222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28"/>
      <c r="E35" s="222"/>
      <c r="F35" s="70"/>
      <c r="G35" s="72"/>
      <c r="H35" s="228"/>
      <c r="I35" s="10"/>
      <c r="J35" s="82">
        <f ca="1">MAX(D29:D33,H29:H33)</f>
        <v>108.862088</v>
      </c>
      <c r="L35" s="83">
        <f>L34</f>
        <v>0</v>
      </c>
      <c r="M35" s="84">
        <f>M34</f>
        <v>0</v>
      </c>
      <c r="N35" s="77"/>
      <c r="O35" s="222"/>
      <c r="P35" s="6"/>
      <c r="Q35" s="222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79" t="s">
        <v>11</v>
      </c>
      <c r="C37" s="280"/>
      <c r="D37" s="281"/>
      <c r="E37" s="3"/>
      <c r="F37" s="279" t="str">
        <f>B37</f>
        <v>breakfast_semitrack</v>
      </c>
      <c r="G37" s="280"/>
      <c r="H37" s="281"/>
      <c r="I37" s="3"/>
      <c r="J37" s="210"/>
      <c r="L37" s="282" t="str">
        <f>F37</f>
        <v>breakfast_semitrack</v>
      </c>
      <c r="M37" s="280"/>
      <c r="N37" s="281"/>
      <c r="O37" s="178"/>
      <c r="P37" s="210"/>
      <c r="U37" s="208"/>
      <c r="V37" s="208"/>
      <c r="X37" s="283"/>
      <c r="Y37" s="274"/>
      <c r="Z37" s="274"/>
    </row>
    <row r="38" spans="2:28" x14ac:dyDescent="0.25">
      <c r="B38" s="276" t="s">
        <v>24</v>
      </c>
      <c r="C38" s="274"/>
      <c r="D38" s="69" t="s">
        <v>25</v>
      </c>
      <c r="E38" s="222"/>
      <c r="F38" s="276" t="s">
        <v>24</v>
      </c>
      <c r="G38" s="274"/>
      <c r="H38" s="69" t="s">
        <v>25</v>
      </c>
      <c r="I38" s="10"/>
      <c r="J38" s="211" t="s">
        <v>26</v>
      </c>
      <c r="L38" s="273" t="s">
        <v>41</v>
      </c>
      <c r="M38" s="274"/>
      <c r="N38" s="275"/>
      <c r="O38" s="67"/>
      <c r="P38" s="4"/>
      <c r="R38" s="277"/>
      <c r="S38" s="274"/>
      <c r="T38" s="274"/>
      <c r="U38" s="209"/>
      <c r="V38" s="209"/>
      <c r="X38" s="277"/>
      <c r="Y38" s="274"/>
      <c r="Z38" s="274"/>
    </row>
    <row r="39" spans="2:28" x14ac:dyDescent="0.25">
      <c r="B39" s="175" t="s">
        <v>0</v>
      </c>
      <c r="C39" s="99" t="s">
        <v>28</v>
      </c>
      <c r="D39" s="68" t="s">
        <v>29</v>
      </c>
      <c r="E39" s="222"/>
      <c r="F39" s="175" t="s">
        <v>0</v>
      </c>
      <c r="G39" s="99" t="s">
        <v>28</v>
      </c>
      <c r="H39" s="68" t="s">
        <v>29</v>
      </c>
      <c r="I39" s="10"/>
      <c r="J39" s="73"/>
      <c r="L39" s="176" t="str">
        <f>CONCATENATE(B$2," ",L37)</f>
        <v>12bit-quantize-raht-15-bit breakfast_semitrack</v>
      </c>
      <c r="M39" s="194" t="str">
        <f>CONCATENATE(F$2," ",L37)</f>
        <v>10bit-quantize-raht-15-bit breakfast_semitrack</v>
      </c>
      <c r="N39" s="177" t="s">
        <v>30</v>
      </c>
      <c r="O39" s="3"/>
      <c r="P39" s="4" t="s">
        <v>21</v>
      </c>
      <c r="Q39" s="3"/>
      <c r="R39" s="3"/>
      <c r="S39" s="3"/>
      <c r="T39" s="3"/>
      <c r="U39" s="3"/>
      <c r="V39" s="3"/>
      <c r="X39" s="178"/>
      <c r="Y39" s="178"/>
      <c r="Z39" s="178"/>
    </row>
    <row r="40" spans="2:28" x14ac:dyDescent="0.25">
      <c r="B40" s="92" t="str">
        <f>B37</f>
        <v>breakfast_semitrack</v>
      </c>
      <c r="C40" s="99" t="s">
        <v>31</v>
      </c>
      <c r="D40" s="223">
        <f ca="1">0.001*INDIRECT($B40&amp;"!E5")</f>
        <v>37.945208000000001</v>
      </c>
      <c r="E40" s="222"/>
      <c r="F40" s="92" t="str">
        <f>F37</f>
        <v>breakfast_semitrack</v>
      </c>
      <c r="G40" s="99" t="s">
        <v>31</v>
      </c>
      <c r="H40" s="223">
        <f ca="1">0.001*INDIRECT($B40&amp;"!W5")</f>
        <v>22.430879999999998</v>
      </c>
      <c r="I40" s="10"/>
      <c r="J40" s="224">
        <f ca="1">H40/D40-1</f>
        <v>-0.40886132446552936</v>
      </c>
      <c r="L40" s="74">
        <f ca="1">INDIRECT($B40&amp;"!"&amp;L$3&amp;"5")</f>
        <v>0.95698564733333324</v>
      </c>
      <c r="M40" s="75">
        <f ca="1">INDIRECT($B40&amp;"!"&amp;M$3&amp;"5")</f>
        <v>0.87817360066666661</v>
      </c>
      <c r="N40" s="76">
        <f ca="1">M40-L40</f>
        <v>-7.8812046666666635E-2</v>
      </c>
      <c r="O40" s="222"/>
      <c r="P40" s="224">
        <f ca="1">bdrate(D40:D43,L40:L43,H40:H43,M40:M43)</f>
        <v>1.3517569253073569E-2</v>
      </c>
      <c r="Q40" s="222"/>
      <c r="R40" s="10"/>
      <c r="S40" s="10"/>
      <c r="T40" s="10"/>
      <c r="U40" s="10"/>
      <c r="V40" s="225"/>
      <c r="X40" s="7"/>
      <c r="Y40" s="7"/>
      <c r="Z40" s="64"/>
      <c r="AB40" s="226"/>
    </row>
    <row r="41" spans="2:28" x14ac:dyDescent="0.25">
      <c r="B41" s="92" t="str">
        <f>B40</f>
        <v>breakfast_semitrack</v>
      </c>
      <c r="C41" s="99" t="s">
        <v>32</v>
      </c>
      <c r="D41" s="223">
        <f ca="1">0.001*INDIRECT($B41&amp;"!E6")</f>
        <v>54.681568000000006</v>
      </c>
      <c r="E41" s="222"/>
      <c r="F41" s="92" t="str">
        <f>F40</f>
        <v>breakfast_semitrack</v>
      </c>
      <c r="G41" s="99" t="s">
        <v>32</v>
      </c>
      <c r="H41" s="223">
        <f ca="1">0.001*INDIRECT($B41&amp;"!W6")</f>
        <v>31.805824000000001</v>
      </c>
      <c r="I41" s="10"/>
      <c r="J41" s="224">
        <f ca="1">H41/D41-1</f>
        <v>-0.41834469706501476</v>
      </c>
      <c r="L41" s="74">
        <f ca="1">INDIRECT($B41&amp;"!"&amp;L$3&amp;"6")</f>
        <v>0.9749194326666667</v>
      </c>
      <c r="M41" s="75">
        <f ca="1">INDIRECT($B41&amp;"!"&amp;M$3&amp;"6")</f>
        <v>0.94314919600000002</v>
      </c>
      <c r="N41" s="76">
        <f ca="1">M41-L41</f>
        <v>-3.1770236666666674E-2</v>
      </c>
      <c r="O41" s="222"/>
      <c r="P41" s="4"/>
      <c r="Q41" s="222"/>
      <c r="R41" s="10"/>
      <c r="S41" s="10"/>
      <c r="T41" s="10"/>
      <c r="U41" s="10"/>
      <c r="V41" s="225"/>
      <c r="X41" s="7"/>
      <c r="Y41" s="7"/>
      <c r="Z41" s="64"/>
    </row>
    <row r="42" spans="2:28" x14ac:dyDescent="0.25">
      <c r="B42" s="92" t="str">
        <f>B41</f>
        <v>breakfast_semitrack</v>
      </c>
      <c r="C42" s="99" t="s">
        <v>33</v>
      </c>
      <c r="D42" s="223">
        <f ca="1">0.001*INDIRECT($B42&amp;"!E7")</f>
        <v>79.040791999999996</v>
      </c>
      <c r="E42" s="222"/>
      <c r="F42" s="92" t="str">
        <f>F41</f>
        <v>breakfast_semitrack</v>
      </c>
      <c r="G42" s="99" t="s">
        <v>33</v>
      </c>
      <c r="H42" s="223">
        <f ca="1">0.001*INDIRECT($B42&amp;"!W7")</f>
        <v>45.277951999999999</v>
      </c>
      <c r="I42" s="10"/>
      <c r="J42" s="224">
        <f ca="1">H42/D42-1</f>
        <v>-0.42715715702848722</v>
      </c>
      <c r="L42" s="74">
        <f ca="1">INDIRECT($B42&amp;"!"&amp;L$3&amp;"7")</f>
        <v>0.98757303066666668</v>
      </c>
      <c r="M42" s="75">
        <f ca="1">INDIRECT($B42&amp;"!"&amp;M$3&amp;"7")</f>
        <v>0.96599961400000001</v>
      </c>
      <c r="N42" s="76">
        <f ca="1">M42-L42</f>
        <v>-2.1573416666666678E-2</v>
      </c>
      <c r="O42" s="222"/>
      <c r="P42" s="4" t="s">
        <v>34</v>
      </c>
      <c r="Q42" s="222"/>
      <c r="R42" s="10"/>
      <c r="S42" s="10"/>
      <c r="T42" s="10"/>
      <c r="U42" s="10"/>
      <c r="V42" s="225"/>
      <c r="X42" s="7"/>
      <c r="Y42" s="7"/>
      <c r="Z42" s="64"/>
    </row>
    <row r="43" spans="2:28" x14ac:dyDescent="0.25">
      <c r="B43" s="92" t="str">
        <f>B42</f>
        <v>breakfast_semitrack</v>
      </c>
      <c r="C43" s="99" t="s">
        <v>35</v>
      </c>
      <c r="D43" s="223">
        <f ca="1">0.001*INDIRECT($B43&amp;"!E8")</f>
        <v>112.14424799999999</v>
      </c>
      <c r="E43" s="222"/>
      <c r="F43" s="92" t="str">
        <f>F42</f>
        <v>breakfast_semitrack</v>
      </c>
      <c r="G43" s="99" t="s">
        <v>35</v>
      </c>
      <c r="H43" s="223">
        <f ca="1">0.001*INDIRECT($B43&amp;"!W8")</f>
        <v>65.439055999999994</v>
      </c>
      <c r="I43" s="10"/>
      <c r="J43" s="224">
        <f ca="1">H43/D43-1</f>
        <v>-0.41647425376645264</v>
      </c>
      <c r="L43" s="74">
        <f ca="1">INDIRECT($B43&amp;"!"&amp;L$3&amp;"8")</f>
        <v>0.99193356466666682</v>
      </c>
      <c r="M43" s="75">
        <f ca="1">INDIRECT($B43&amp;"!"&amp;M$3&amp;"8")</f>
        <v>0.98143267599999995</v>
      </c>
      <c r="N43" s="76">
        <f ca="1">M43-L43</f>
        <v>-1.0500888666666874E-2</v>
      </c>
      <c r="O43" s="222"/>
      <c r="P43" s="227">
        <f ca="1">bdrate(L40:L43,D40:D43,M40:M43,H40:H43)</f>
        <v>2.2138260009052502E-4</v>
      </c>
      <c r="Q43" s="222"/>
      <c r="R43" s="10"/>
      <c r="S43" s="10"/>
      <c r="T43" s="10"/>
      <c r="U43" s="10"/>
      <c r="V43" s="225"/>
      <c r="X43" s="7"/>
      <c r="Y43" s="7"/>
      <c r="Z43" s="64"/>
    </row>
    <row r="44" spans="2:28" ht="16.5" customHeight="1" thickBot="1" x14ac:dyDescent="0.3">
      <c r="B44" s="70"/>
      <c r="C44" s="100"/>
      <c r="D44" s="228"/>
      <c r="E44" s="222"/>
      <c r="F44" s="70"/>
      <c r="G44" s="100"/>
      <c r="H44" s="223"/>
      <c r="I44" s="10"/>
      <c r="J44" s="224"/>
      <c r="L44" s="74"/>
      <c r="M44" s="75"/>
      <c r="N44" s="77"/>
      <c r="O44" s="222"/>
      <c r="P44" s="229"/>
      <c r="Q44" s="222"/>
      <c r="R44" s="10"/>
      <c r="S44" s="10"/>
      <c r="T44" s="10"/>
      <c r="U44" s="10"/>
      <c r="V44" s="225"/>
      <c r="X44" s="7"/>
      <c r="Y44" s="7"/>
      <c r="Z44" s="64"/>
      <c r="AB44" s="226"/>
    </row>
    <row r="45" spans="2:28" ht="16.5" customHeight="1" x14ac:dyDescent="0.25">
      <c r="B45" s="71"/>
      <c r="C45" s="89"/>
      <c r="D45" s="230"/>
      <c r="F45" s="71"/>
      <c r="G45" s="89"/>
      <c r="H45" s="230"/>
      <c r="J45" s="78">
        <f ca="1">MIN(D40:D44,H40:H44)</f>
        <v>22.430879999999998</v>
      </c>
      <c r="L45" s="79"/>
      <c r="M45" s="80"/>
      <c r="N45" s="81"/>
      <c r="O45" s="222"/>
      <c r="P45" s="210"/>
      <c r="Q45" s="222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28"/>
      <c r="E46" s="222"/>
      <c r="F46" s="70"/>
      <c r="G46" s="72"/>
      <c r="H46" s="228"/>
      <c r="I46" s="10"/>
      <c r="J46" s="82">
        <f ca="1">MAX(D40:D44,H40:H44)</f>
        <v>112.14424799999999</v>
      </c>
      <c r="L46" s="83">
        <f>L45</f>
        <v>0</v>
      </c>
      <c r="M46" s="84">
        <f>M45</f>
        <v>0</v>
      </c>
      <c r="N46" s="77"/>
      <c r="O46" s="222"/>
      <c r="P46" s="6"/>
      <c r="Q46" s="222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79" t="s">
        <v>12</v>
      </c>
      <c r="C48" s="280"/>
      <c r="D48" s="281"/>
      <c r="E48" s="3"/>
      <c r="F48" s="279" t="str">
        <f>B48</f>
        <v>cinema_track</v>
      </c>
      <c r="G48" s="280"/>
      <c r="H48" s="281"/>
      <c r="I48" s="3"/>
      <c r="J48" s="210"/>
      <c r="L48" s="282" t="str">
        <f>F48</f>
        <v>cinema_track</v>
      </c>
      <c r="M48" s="280"/>
      <c r="N48" s="281"/>
      <c r="O48" s="178"/>
      <c r="P48" s="210"/>
      <c r="U48" s="208"/>
      <c r="V48" s="208"/>
      <c r="X48" s="283"/>
      <c r="Y48" s="274"/>
      <c r="Z48" s="274"/>
    </row>
    <row r="49" spans="2:28" x14ac:dyDescent="0.25">
      <c r="B49" s="276" t="s">
        <v>24</v>
      </c>
      <c r="C49" s="274"/>
      <c r="D49" s="69" t="s">
        <v>25</v>
      </c>
      <c r="E49" s="222"/>
      <c r="F49" s="276" t="s">
        <v>24</v>
      </c>
      <c r="G49" s="274"/>
      <c r="H49" s="69" t="s">
        <v>25</v>
      </c>
      <c r="I49" s="10"/>
      <c r="J49" s="211" t="s">
        <v>26</v>
      </c>
      <c r="L49" s="273" t="s">
        <v>41</v>
      </c>
      <c r="M49" s="274"/>
      <c r="N49" s="275"/>
      <c r="O49" s="67"/>
      <c r="P49" s="4"/>
      <c r="R49" s="277"/>
      <c r="S49" s="274"/>
      <c r="T49" s="274"/>
      <c r="U49" s="209"/>
      <c r="V49" s="209"/>
      <c r="X49" s="277"/>
      <c r="Y49" s="274"/>
      <c r="Z49" s="274"/>
    </row>
    <row r="50" spans="2:28" x14ac:dyDescent="0.25">
      <c r="B50" s="175" t="s">
        <v>0</v>
      </c>
      <c r="C50" s="99" t="s">
        <v>28</v>
      </c>
      <c r="D50" s="68" t="s">
        <v>29</v>
      </c>
      <c r="E50" s="222"/>
      <c r="F50" s="175" t="s">
        <v>0</v>
      </c>
      <c r="G50" s="99" t="s">
        <v>28</v>
      </c>
      <c r="H50" s="68" t="s">
        <v>29</v>
      </c>
      <c r="I50" s="10"/>
      <c r="J50" s="73"/>
      <c r="L50" s="176" t="str">
        <f>CONCATENATE(B$2," ",L48)</f>
        <v>12bit-quantize-raht-15-bit cinema_track</v>
      </c>
      <c r="M50" s="194" t="str">
        <f>CONCATENATE(F$2," ",L48)</f>
        <v>10bit-quantize-raht-15-bit cinema_track</v>
      </c>
      <c r="N50" s="177" t="s">
        <v>30</v>
      </c>
      <c r="O50" s="3"/>
      <c r="P50" s="4" t="s">
        <v>21</v>
      </c>
      <c r="Q50" s="3"/>
      <c r="R50" s="3"/>
      <c r="S50" s="3"/>
      <c r="T50" s="3"/>
      <c r="U50" s="3"/>
      <c r="V50" s="3"/>
      <c r="X50" s="178"/>
      <c r="Y50" s="178"/>
      <c r="Z50" s="178"/>
    </row>
    <row r="51" spans="2:28" x14ac:dyDescent="0.25">
      <c r="B51" s="92" t="str">
        <f>B48</f>
        <v>cinema_track</v>
      </c>
      <c r="C51" s="99" t="s">
        <v>31</v>
      </c>
      <c r="D51" s="223">
        <f ca="1">0.001*INDIRECT($B51&amp;"!E5")</f>
        <v>27.457296000000003</v>
      </c>
      <c r="E51" s="222"/>
      <c r="F51" s="92" t="str">
        <f>F48</f>
        <v>cinema_track</v>
      </c>
      <c r="G51" s="99" t="s">
        <v>31</v>
      </c>
      <c r="H51" s="223">
        <f ca="1">0.001*INDIRECT($B51&amp;"!W5")</f>
        <v>16.283800000000003</v>
      </c>
      <c r="I51" s="10"/>
      <c r="J51" s="224">
        <f ca="1">H51/D51-1</f>
        <v>-0.40694087283758751</v>
      </c>
      <c r="L51" s="74">
        <f ca="1">INDIRECT($B51&amp;"!"&amp;L$3&amp;"5")</f>
        <v>0.96903136380952382</v>
      </c>
      <c r="M51" s="75">
        <f ca="1">INDIRECT($B51&amp;"!"&amp;M$3&amp;"5")</f>
        <v>0.90715291190476188</v>
      </c>
      <c r="N51" s="76">
        <f ca="1">M51-L51</f>
        <v>-6.1878451904761933E-2</v>
      </c>
      <c r="O51" s="222"/>
      <c r="P51" s="224">
        <f ca="1">bdrate(D51:D54,L51:L54,H51:H54,M51:M54)</f>
        <v>1.5897758395636341E-2</v>
      </c>
      <c r="Q51" s="222"/>
      <c r="R51" s="10"/>
      <c r="S51" s="10"/>
      <c r="T51" s="10"/>
      <c r="U51" s="10"/>
      <c r="V51" s="225"/>
      <c r="X51" s="7"/>
      <c r="Y51" s="7"/>
      <c r="Z51" s="64"/>
      <c r="AB51" s="226"/>
    </row>
    <row r="52" spans="2:28" x14ac:dyDescent="0.25">
      <c r="B52" s="92" t="str">
        <f>B51</f>
        <v>cinema_track</v>
      </c>
      <c r="C52" s="99" t="s">
        <v>32</v>
      </c>
      <c r="D52" s="223">
        <f ca="1">0.001*INDIRECT($B52&amp;"!E6")</f>
        <v>39.731791999999999</v>
      </c>
      <c r="E52" s="222"/>
      <c r="F52" s="92" t="str">
        <f>F51</f>
        <v>cinema_track</v>
      </c>
      <c r="G52" s="99" t="s">
        <v>32</v>
      </c>
      <c r="H52" s="223">
        <f ca="1">0.001*INDIRECT($B52&amp;"!W6")</f>
        <v>23.148880000000005</v>
      </c>
      <c r="I52" s="10"/>
      <c r="J52" s="224">
        <f ca="1">H52/D52-1</f>
        <v>-0.4173713584325619</v>
      </c>
      <c r="L52" s="74">
        <f ca="1">INDIRECT($B52&amp;"!"&amp;L$3&amp;"6")</f>
        <v>0.98082668380952365</v>
      </c>
      <c r="M52" s="75">
        <f ca="1">INDIRECT($B52&amp;"!"&amp;M$3&amp;"6")</f>
        <v>0.95878291476190491</v>
      </c>
      <c r="N52" s="76">
        <f ca="1">M52-L52</f>
        <v>-2.2043769047618733E-2</v>
      </c>
      <c r="O52" s="222"/>
      <c r="P52" s="4"/>
      <c r="Q52" s="222"/>
      <c r="R52" s="10"/>
      <c r="S52" s="10"/>
      <c r="T52" s="10"/>
      <c r="U52" s="10"/>
      <c r="V52" s="225"/>
      <c r="X52" s="7"/>
      <c r="Y52" s="7"/>
      <c r="Z52" s="64"/>
    </row>
    <row r="53" spans="2:28" x14ac:dyDescent="0.25">
      <c r="B53" s="92" t="str">
        <f>B52</f>
        <v>cinema_track</v>
      </c>
      <c r="C53" s="99" t="s">
        <v>33</v>
      </c>
      <c r="D53" s="223">
        <f ca="1">0.001*INDIRECT($B53&amp;"!E7")</f>
        <v>59.551984000000004</v>
      </c>
      <c r="E53" s="222"/>
      <c r="F53" s="92" t="str">
        <f>F52</f>
        <v>cinema_track</v>
      </c>
      <c r="G53" s="99" t="s">
        <v>33</v>
      </c>
      <c r="H53" s="223">
        <f ca="1">0.001*INDIRECT($B53&amp;"!W7")</f>
        <v>32.683384000000004</v>
      </c>
      <c r="I53" s="10"/>
      <c r="J53" s="224">
        <f ca="1">H53/D53-1</f>
        <v>-0.45117892293899053</v>
      </c>
      <c r="L53" s="74">
        <f ca="1">INDIRECT($B53&amp;"!"&amp;L$3&amp;"7")</f>
        <v>0.98939370380952374</v>
      </c>
      <c r="M53" s="75">
        <f ca="1">INDIRECT($B53&amp;"!"&amp;M$3&amp;"7")</f>
        <v>0.97504312047619057</v>
      </c>
      <c r="N53" s="76">
        <f ca="1">M53-L53</f>
        <v>-1.4350583333333167E-2</v>
      </c>
      <c r="O53" s="222"/>
      <c r="P53" s="4" t="s">
        <v>34</v>
      </c>
      <c r="Q53" s="222"/>
      <c r="R53" s="10"/>
      <c r="S53" s="10"/>
      <c r="T53" s="10"/>
      <c r="U53" s="10"/>
      <c r="V53" s="225"/>
      <c r="X53" s="7"/>
      <c r="Y53" s="7"/>
      <c r="Z53" s="64"/>
    </row>
    <row r="54" spans="2:28" x14ac:dyDescent="0.25">
      <c r="B54" s="92" t="str">
        <f>B53</f>
        <v>cinema_track</v>
      </c>
      <c r="C54" s="99" t="s">
        <v>35</v>
      </c>
      <c r="D54" s="223">
        <f ca="1">0.001*INDIRECT($B54&amp;"!E8")</f>
        <v>86.991584000000003</v>
      </c>
      <c r="E54" s="222"/>
      <c r="F54" s="92" t="str">
        <f>F53</f>
        <v>cinema_track</v>
      </c>
      <c r="G54" s="99" t="s">
        <v>35</v>
      </c>
      <c r="H54" s="223">
        <f ca="1">0.001*INDIRECT($B54&amp;"!W8")</f>
        <v>48.310079999999999</v>
      </c>
      <c r="I54" s="10"/>
      <c r="J54" s="224">
        <f ca="1">H54/D54-1</f>
        <v>-0.44465800277875156</v>
      </c>
      <c r="L54" s="74">
        <f ca="1">INDIRECT($B54&amp;"!"&amp;L$3&amp;"8")</f>
        <v>0.99380515857142848</v>
      </c>
      <c r="M54" s="75">
        <f ca="1">INDIRECT($B54&amp;"!"&amp;M$3&amp;"8")</f>
        <v>0.98474839952380955</v>
      </c>
      <c r="N54" s="76">
        <f ca="1">M54-L54</f>
        <v>-9.0567590476189341E-3</v>
      </c>
      <c r="O54" s="222"/>
      <c r="P54" s="227">
        <f ca="1">bdrate(L51:L54,D51:D54,M51:M54,H51:H54)</f>
        <v>1.8628548183174942E-4</v>
      </c>
      <c r="Q54" s="222"/>
      <c r="R54" s="10"/>
      <c r="S54" s="10"/>
      <c r="T54" s="10"/>
      <c r="U54" s="10"/>
      <c r="V54" s="225"/>
      <c r="X54" s="7"/>
      <c r="Y54" s="7"/>
      <c r="Z54" s="64"/>
    </row>
    <row r="55" spans="2:28" ht="16.5" customHeight="1" thickBot="1" x14ac:dyDescent="0.3">
      <c r="B55" s="70"/>
      <c r="C55" s="100"/>
      <c r="D55" s="228"/>
      <c r="E55" s="222"/>
      <c r="F55" s="70"/>
      <c r="G55" s="100"/>
      <c r="H55" s="223"/>
      <c r="I55" s="10"/>
      <c r="J55" s="224"/>
      <c r="L55" s="74"/>
      <c r="M55" s="75"/>
      <c r="N55" s="77"/>
      <c r="O55" s="222"/>
      <c r="P55" s="229"/>
      <c r="Q55" s="222"/>
      <c r="R55" s="10"/>
      <c r="S55" s="10"/>
      <c r="T55" s="10"/>
      <c r="U55" s="10"/>
      <c r="V55" s="225"/>
      <c r="X55" s="7"/>
      <c r="Y55" s="7"/>
      <c r="Z55" s="64"/>
      <c r="AB55" s="226"/>
    </row>
    <row r="56" spans="2:28" ht="16.5" customHeight="1" x14ac:dyDescent="0.25">
      <c r="B56" s="88"/>
      <c r="C56" s="89"/>
      <c r="D56" s="230"/>
      <c r="F56" s="88"/>
      <c r="G56" s="89"/>
      <c r="H56" s="230"/>
      <c r="J56" s="78">
        <f ca="1">MIN(D51:D55,H51:H55)</f>
        <v>16.283800000000003</v>
      </c>
      <c r="L56" s="79"/>
      <c r="M56" s="80"/>
      <c r="N56" s="81"/>
      <c r="O56" s="222"/>
      <c r="P56" s="210"/>
      <c r="Q56" s="222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28"/>
      <c r="E57" s="222"/>
      <c r="F57" s="70"/>
      <c r="G57" s="72"/>
      <c r="H57" s="228"/>
      <c r="I57" s="10"/>
      <c r="J57" s="82">
        <f ca="1">MAX(D51:D55,H51:H55)</f>
        <v>86.991584000000003</v>
      </c>
      <c r="L57" s="83">
        <f>L56</f>
        <v>0</v>
      </c>
      <c r="M57" s="84">
        <f>M56</f>
        <v>0</v>
      </c>
      <c r="N57" s="77"/>
      <c r="O57" s="222"/>
      <c r="P57" s="6"/>
      <c r="Q57" s="222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79" t="s">
        <v>13</v>
      </c>
      <c r="C59" s="280"/>
      <c r="D59" s="281"/>
      <c r="E59" s="3"/>
      <c r="F59" s="279" t="str">
        <f>B59</f>
        <v>cinema_semitrack</v>
      </c>
      <c r="G59" s="280"/>
      <c r="H59" s="281"/>
      <c r="I59" s="3"/>
      <c r="J59" s="210"/>
      <c r="L59" s="282" t="str">
        <f>F59</f>
        <v>cinema_semitrack</v>
      </c>
      <c r="M59" s="280"/>
      <c r="N59" s="281"/>
      <c r="O59" s="178"/>
      <c r="P59" s="210"/>
      <c r="U59" s="208"/>
      <c r="V59" s="208"/>
      <c r="X59" s="283"/>
      <c r="Y59" s="274"/>
      <c r="Z59" s="274"/>
    </row>
    <row r="60" spans="2:28" x14ac:dyDescent="0.25">
      <c r="B60" s="276" t="s">
        <v>24</v>
      </c>
      <c r="C60" s="274"/>
      <c r="D60" s="69" t="s">
        <v>25</v>
      </c>
      <c r="E60" s="222"/>
      <c r="F60" s="276" t="s">
        <v>24</v>
      </c>
      <c r="G60" s="274"/>
      <c r="H60" s="69" t="s">
        <v>25</v>
      </c>
      <c r="I60" s="10"/>
      <c r="J60" s="211" t="s">
        <v>26</v>
      </c>
      <c r="L60" s="273" t="s">
        <v>41</v>
      </c>
      <c r="M60" s="274"/>
      <c r="N60" s="275"/>
      <c r="O60" s="67"/>
      <c r="P60" s="4"/>
      <c r="R60" s="277"/>
      <c r="S60" s="274"/>
      <c r="T60" s="274"/>
      <c r="U60" s="209"/>
      <c r="V60" s="209"/>
      <c r="X60" s="277"/>
      <c r="Y60" s="274"/>
      <c r="Z60" s="274"/>
    </row>
    <row r="61" spans="2:28" x14ac:dyDescent="0.25">
      <c r="B61" s="175" t="s">
        <v>0</v>
      </c>
      <c r="C61" s="99" t="s">
        <v>28</v>
      </c>
      <c r="D61" s="68" t="s">
        <v>29</v>
      </c>
      <c r="E61" s="222"/>
      <c r="F61" s="175" t="s">
        <v>0</v>
      </c>
      <c r="G61" s="99" t="s">
        <v>28</v>
      </c>
      <c r="H61" s="68" t="s">
        <v>29</v>
      </c>
      <c r="I61" s="10"/>
      <c r="J61" s="73"/>
      <c r="L61" s="176" t="str">
        <f>CONCATENATE(B$2," ",L59)</f>
        <v>12bit-quantize-raht-15-bit cinema_semitrack</v>
      </c>
      <c r="M61" s="194" t="str">
        <f>CONCATENATE(F$2," ",L59)</f>
        <v>10bit-quantize-raht-15-bit cinema_semitrack</v>
      </c>
      <c r="N61" s="177" t="s">
        <v>30</v>
      </c>
      <c r="O61" s="3"/>
      <c r="P61" s="4" t="s">
        <v>21</v>
      </c>
      <c r="Q61" s="3"/>
      <c r="R61" s="3"/>
      <c r="S61" s="3"/>
      <c r="T61" s="3"/>
      <c r="U61" s="3"/>
      <c r="V61" s="3"/>
      <c r="X61" s="178"/>
      <c r="Y61" s="178"/>
      <c r="Z61" s="178"/>
    </row>
    <row r="62" spans="2:28" x14ac:dyDescent="0.25">
      <c r="B62" s="92" t="str">
        <f>B59</f>
        <v>cinema_semitrack</v>
      </c>
      <c r="C62" s="99" t="s">
        <v>31</v>
      </c>
      <c r="D62" s="223">
        <f ca="1">0.001*INDIRECT($B62&amp;"!E5")</f>
        <v>28.316848</v>
      </c>
      <c r="E62" s="222"/>
      <c r="F62" s="92" t="str">
        <f>F59</f>
        <v>cinema_semitrack</v>
      </c>
      <c r="G62" s="99" t="s">
        <v>31</v>
      </c>
      <c r="H62" s="223">
        <f ca="1">0.001*INDIRECT($B62&amp;"!W5")</f>
        <v>16.871535999999999</v>
      </c>
      <c r="I62" s="10"/>
      <c r="J62" s="224">
        <f ca="1">H62/D62-1</f>
        <v>-0.40418735870602551</v>
      </c>
      <c r="L62" s="74">
        <f ca="1">INDIRECT($B62&amp;"!"&amp;L$3&amp;"5")</f>
        <v>0.96755116761904758</v>
      </c>
      <c r="M62" s="75">
        <f ca="1">INDIRECT($B62&amp;"!"&amp;M$3&amp;"5")</f>
        <v>0.90607712714285715</v>
      </c>
      <c r="N62" s="76">
        <f ca="1">M62-L62</f>
        <v>-6.1474040476190428E-2</v>
      </c>
      <c r="O62" s="222"/>
      <c r="P62" s="224">
        <f ca="1">bdrate(D62:D65,L62:L65,H62:H65,M62:M65)</f>
        <v>9.7572873040592256E-3</v>
      </c>
      <c r="Q62" s="222"/>
      <c r="R62" s="10"/>
      <c r="S62" s="10"/>
      <c r="T62" s="10"/>
      <c r="U62" s="10"/>
      <c r="V62" s="225"/>
      <c r="X62" s="7"/>
      <c r="Y62" s="7"/>
      <c r="Z62" s="64"/>
      <c r="AB62" s="226"/>
    </row>
    <row r="63" spans="2:28" x14ac:dyDescent="0.25">
      <c r="B63" s="92" t="str">
        <f>B62</f>
        <v>cinema_semitrack</v>
      </c>
      <c r="C63" s="99" t="s">
        <v>32</v>
      </c>
      <c r="D63" s="223">
        <f ca="1">0.001*INDIRECT($B63&amp;"!E6")</f>
        <v>41.126480000000001</v>
      </c>
      <c r="E63" s="222"/>
      <c r="F63" s="92" t="str">
        <f>F62</f>
        <v>cinema_semitrack</v>
      </c>
      <c r="G63" s="99" t="s">
        <v>32</v>
      </c>
      <c r="H63" s="223">
        <f ca="1">0.001*INDIRECT($B63&amp;"!W6")</f>
        <v>23.892504000000006</v>
      </c>
      <c r="I63" s="10"/>
      <c r="J63" s="224">
        <f ca="1">H63/D63-1</f>
        <v>-0.41904816556145807</v>
      </c>
      <c r="L63" s="74">
        <f ca="1">INDIRECT($B63&amp;"!"&amp;L$3&amp;"6")</f>
        <v>0.97986977619047599</v>
      </c>
      <c r="M63" s="75">
        <f ca="1">INDIRECT($B63&amp;"!"&amp;M$3&amp;"6")</f>
        <v>0.95682563238095242</v>
      </c>
      <c r="N63" s="76">
        <f ca="1">M63-L63</f>
        <v>-2.3044143809523576E-2</v>
      </c>
      <c r="O63" s="222"/>
      <c r="P63" s="4"/>
      <c r="Q63" s="222"/>
      <c r="R63" s="10"/>
      <c r="S63" s="10"/>
      <c r="T63" s="10"/>
      <c r="U63" s="10"/>
      <c r="V63" s="225"/>
      <c r="X63" s="7"/>
      <c r="Y63" s="7"/>
      <c r="Z63" s="64"/>
    </row>
    <row r="64" spans="2:28" x14ac:dyDescent="0.25">
      <c r="B64" s="92" t="str">
        <f>B63</f>
        <v>cinema_semitrack</v>
      </c>
      <c r="C64" s="99" t="s">
        <v>33</v>
      </c>
      <c r="D64" s="223">
        <f ca="1">0.001*INDIRECT($B64&amp;"!E7")</f>
        <v>61.86504</v>
      </c>
      <c r="E64" s="222"/>
      <c r="F64" s="92" t="str">
        <f>F63</f>
        <v>cinema_semitrack</v>
      </c>
      <c r="G64" s="99" t="s">
        <v>33</v>
      </c>
      <c r="H64" s="223">
        <f ca="1">0.001*INDIRECT($B64&amp;"!W7")</f>
        <v>33.754896000000002</v>
      </c>
      <c r="I64" s="10"/>
      <c r="J64" s="224">
        <f ca="1">H64/D64-1</f>
        <v>-0.45437849874501013</v>
      </c>
      <c r="L64" s="74">
        <f ca="1">INDIRECT($B64&amp;"!"&amp;L$3&amp;"7")</f>
        <v>0.98891836142857159</v>
      </c>
      <c r="M64" s="75">
        <f ca="1">INDIRECT($B64&amp;"!"&amp;M$3&amp;"7")</f>
        <v>0.97400515095238116</v>
      </c>
      <c r="N64" s="76">
        <f ca="1">M64-L64</f>
        <v>-1.491321047619043E-2</v>
      </c>
      <c r="O64" s="222"/>
      <c r="P64" s="4" t="s">
        <v>34</v>
      </c>
      <c r="Q64" s="222"/>
      <c r="R64" s="10"/>
      <c r="S64" s="10"/>
      <c r="T64" s="10"/>
      <c r="U64" s="10"/>
      <c r="V64" s="225"/>
      <c r="X64" s="7"/>
      <c r="Y64" s="7"/>
      <c r="Z64" s="64"/>
    </row>
    <row r="65" spans="2:28" x14ac:dyDescent="0.25">
      <c r="B65" s="92" t="str">
        <f>B64</f>
        <v>cinema_semitrack</v>
      </c>
      <c r="C65" s="99" t="s">
        <v>35</v>
      </c>
      <c r="D65" s="223">
        <f ca="1">0.001*INDIRECT($B65&amp;"!E8")</f>
        <v>90.416760000000011</v>
      </c>
      <c r="E65" s="222"/>
      <c r="F65" s="92" t="str">
        <f>F64</f>
        <v>cinema_semitrack</v>
      </c>
      <c r="G65" s="99" t="s">
        <v>35</v>
      </c>
      <c r="H65" s="223">
        <f ca="1">0.001*INDIRECT($B65&amp;"!W8")</f>
        <v>50.132744000000002</v>
      </c>
      <c r="I65" s="10"/>
      <c r="J65" s="224">
        <f ca="1">H65/D65-1</f>
        <v>-0.44553704423825857</v>
      </c>
      <c r="L65" s="74">
        <f ca="1">INDIRECT($B65&amp;"!"&amp;L$3&amp;"8")</f>
        <v>0.99346047666666659</v>
      </c>
      <c r="M65" s="75">
        <f ca="1">INDIRECT($B65&amp;"!"&amp;M$3&amp;"8")</f>
        <v>0.9841991195238099</v>
      </c>
      <c r="N65" s="76">
        <f ca="1">M65-L65</f>
        <v>-9.2613571428566965E-3</v>
      </c>
      <c r="O65" s="222"/>
      <c r="P65" s="227">
        <f ca="1">bdrate(L62:L65,D62:D65,M62:M65,H62:H65)</f>
        <v>3.8162435433286568E-4</v>
      </c>
      <c r="Q65" s="222"/>
      <c r="R65" s="10"/>
      <c r="S65" s="10"/>
      <c r="T65" s="10"/>
      <c r="U65" s="10"/>
      <c r="V65" s="225"/>
      <c r="X65" s="7"/>
      <c r="Y65" s="7"/>
      <c r="Z65" s="64"/>
    </row>
    <row r="66" spans="2:28" ht="16.5" customHeight="1" thickBot="1" x14ac:dyDescent="0.3">
      <c r="B66" s="70"/>
      <c r="C66" s="100"/>
      <c r="D66" s="228"/>
      <c r="E66" s="222"/>
      <c r="F66" s="70"/>
      <c r="G66" s="100"/>
      <c r="H66" s="223"/>
      <c r="I66" s="10"/>
      <c r="J66" s="224"/>
      <c r="L66" s="74"/>
      <c r="M66" s="75"/>
      <c r="N66" s="77"/>
      <c r="O66" s="222"/>
      <c r="P66" s="229"/>
      <c r="Q66" s="222"/>
      <c r="R66" s="10"/>
      <c r="S66" s="10"/>
      <c r="T66" s="10"/>
      <c r="U66" s="10"/>
      <c r="V66" s="225"/>
      <c r="X66" s="7"/>
      <c r="Y66" s="7"/>
      <c r="Z66" s="64"/>
      <c r="AB66" s="226"/>
    </row>
    <row r="67" spans="2:28" ht="16.5" customHeight="1" x14ac:dyDescent="0.25">
      <c r="B67" s="88"/>
      <c r="C67" s="89"/>
      <c r="D67" s="230"/>
      <c r="F67" s="88"/>
      <c r="G67" s="89"/>
      <c r="H67" s="230"/>
      <c r="J67" s="78">
        <f ca="1">MIN(D62:D66,H62:H66)</f>
        <v>16.871535999999999</v>
      </c>
      <c r="L67" s="79"/>
      <c r="M67" s="80"/>
      <c r="N67" s="81"/>
      <c r="O67" s="222"/>
      <c r="P67" s="210"/>
      <c r="Q67" s="222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28"/>
      <c r="E68" s="222"/>
      <c r="F68" s="70"/>
      <c r="G68" s="72"/>
      <c r="H68" s="228"/>
      <c r="I68" s="10"/>
      <c r="J68" s="82">
        <f ca="1">MAX(D62:D66,H62:H66)</f>
        <v>90.416760000000011</v>
      </c>
      <c r="L68" s="83">
        <f>L67</f>
        <v>0</v>
      </c>
      <c r="M68" s="84">
        <f>M67</f>
        <v>0</v>
      </c>
      <c r="N68" s="77"/>
      <c r="O68" s="222"/>
      <c r="P68" s="6"/>
      <c r="Q68" s="222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79" t="s">
        <v>14</v>
      </c>
      <c r="C70" s="280"/>
      <c r="D70" s="281"/>
      <c r="E70" s="3"/>
      <c r="F70" s="279" t="str">
        <f>B70</f>
        <v>breakdance_track</v>
      </c>
      <c r="G70" s="280"/>
      <c r="H70" s="281"/>
      <c r="I70" s="3"/>
      <c r="J70" s="210"/>
      <c r="L70" s="282" t="str">
        <f>F70</f>
        <v>breakdance_track</v>
      </c>
      <c r="M70" s="280"/>
      <c r="N70" s="281"/>
      <c r="O70" s="178"/>
      <c r="P70" s="210"/>
      <c r="U70" s="208"/>
      <c r="V70" s="208"/>
      <c r="X70" s="283"/>
      <c r="Y70" s="274"/>
      <c r="Z70" s="274"/>
    </row>
    <row r="71" spans="2:28" x14ac:dyDescent="0.25">
      <c r="B71" s="276" t="s">
        <v>24</v>
      </c>
      <c r="C71" s="274"/>
      <c r="D71" s="69" t="s">
        <v>25</v>
      </c>
      <c r="E71" s="222"/>
      <c r="F71" s="276" t="s">
        <v>24</v>
      </c>
      <c r="G71" s="274"/>
      <c r="H71" s="69" t="s">
        <v>25</v>
      </c>
      <c r="I71" s="10"/>
      <c r="J71" s="211" t="s">
        <v>26</v>
      </c>
      <c r="L71" s="273" t="s">
        <v>41</v>
      </c>
      <c r="M71" s="274"/>
      <c r="N71" s="275"/>
      <c r="O71" s="67"/>
      <c r="P71" s="4"/>
      <c r="R71" s="277"/>
      <c r="S71" s="274"/>
      <c r="T71" s="274"/>
      <c r="U71" s="209"/>
      <c r="V71" s="209"/>
      <c r="X71" s="277"/>
      <c r="Y71" s="274"/>
      <c r="Z71" s="274"/>
    </row>
    <row r="72" spans="2:28" x14ac:dyDescent="0.25">
      <c r="B72" s="175" t="s">
        <v>0</v>
      </c>
      <c r="C72" s="99" t="s">
        <v>28</v>
      </c>
      <c r="D72" s="68" t="s">
        <v>29</v>
      </c>
      <c r="E72" s="222"/>
      <c r="F72" s="175" t="s">
        <v>0</v>
      </c>
      <c r="G72" s="99" t="s">
        <v>28</v>
      </c>
      <c r="H72" s="68" t="s">
        <v>29</v>
      </c>
      <c r="I72" s="10"/>
      <c r="J72" s="73"/>
      <c r="L72" s="176" t="str">
        <f>CONCATENATE(B$2," ",L70)</f>
        <v>12bit-quantize-raht-15-bit breakdance_track</v>
      </c>
      <c r="M72" s="194" t="str">
        <f>CONCATENATE(F$2," ",L70)</f>
        <v>10bit-quantize-raht-15-bit breakdance_track</v>
      </c>
      <c r="N72" s="177" t="s">
        <v>30</v>
      </c>
      <c r="O72" s="3"/>
      <c r="P72" s="4" t="s">
        <v>21</v>
      </c>
      <c r="Q72" s="3"/>
      <c r="R72" s="3"/>
      <c r="S72" s="3"/>
      <c r="T72" s="3"/>
      <c r="U72" s="3"/>
      <c r="V72" s="3"/>
      <c r="X72" s="178"/>
      <c r="Y72" s="178"/>
      <c r="Z72" s="178"/>
    </row>
    <row r="73" spans="2:28" x14ac:dyDescent="0.25">
      <c r="B73" s="92" t="str">
        <f>B70</f>
        <v>breakdance_track</v>
      </c>
      <c r="C73" s="99" t="s">
        <v>31</v>
      </c>
      <c r="D73" s="223">
        <f ca="1">0.001*INDIRECT($B73&amp;"!E5")</f>
        <v>126.58231200000002</v>
      </c>
      <c r="E73" s="222"/>
      <c r="F73" s="92" t="str">
        <f>F70</f>
        <v>breakdance_track</v>
      </c>
      <c r="G73" s="99" t="s">
        <v>31</v>
      </c>
      <c r="H73" s="223">
        <f ca="1">0.001*INDIRECT($B73&amp;"!W5")</f>
        <v>76.425623999999999</v>
      </c>
      <c r="I73" s="10"/>
      <c r="J73" s="224">
        <f ca="1">H73/D73-1</f>
        <v>-0.39623773027624909</v>
      </c>
      <c r="L73" s="74">
        <f ca="1">INDIRECT($B73&amp;"!"&amp;L$3&amp;"5")</f>
        <v>0.93688656531250003</v>
      </c>
      <c r="M73" s="75">
        <f ca="1">INDIRECT($B73&amp;"!"&amp;M$3&amp;"5")</f>
        <v>0.84443670468749998</v>
      </c>
      <c r="N73" s="76">
        <f ca="1">M73-L73</f>
        <v>-9.2449860625000047E-2</v>
      </c>
      <c r="O73" s="222"/>
      <c r="P73" s="224">
        <f ca="1">bdrate(D73:D76,L73:L76,H73:H76,M73:M76)</f>
        <v>2.674064962835887E-2</v>
      </c>
      <c r="Q73" s="222"/>
      <c r="R73" s="10"/>
      <c r="S73" s="10"/>
      <c r="T73" s="10"/>
      <c r="U73" s="10"/>
      <c r="V73" s="225"/>
      <c r="X73" s="7"/>
      <c r="Y73" s="7"/>
      <c r="Z73" s="64"/>
      <c r="AB73" s="226"/>
    </row>
    <row r="74" spans="2:28" x14ac:dyDescent="0.25">
      <c r="B74" s="92" t="str">
        <f>B73</f>
        <v>breakdance_track</v>
      </c>
      <c r="C74" s="99" t="s">
        <v>32</v>
      </c>
      <c r="D74" s="223">
        <f ca="1">0.001*INDIRECT($B74&amp;"!E6")</f>
        <v>181.19922399999999</v>
      </c>
      <c r="E74" s="222"/>
      <c r="F74" s="92" t="str">
        <f>F73</f>
        <v>breakdance_track</v>
      </c>
      <c r="G74" s="99" t="s">
        <v>32</v>
      </c>
      <c r="H74" s="223">
        <f ca="1">0.001*INDIRECT($B74&amp;"!W6")</f>
        <v>106.398144</v>
      </c>
      <c r="I74" s="10"/>
      <c r="J74" s="224">
        <f ca="1">H74/D74-1</f>
        <v>-0.41281126016301262</v>
      </c>
      <c r="L74" s="74">
        <f ca="1">INDIRECT($B74&amp;"!"&amp;L$3&amp;"6")</f>
        <v>0.97254385749999983</v>
      </c>
      <c r="M74" s="75">
        <f ca="1">INDIRECT($B74&amp;"!"&amp;M$3&amp;"6")</f>
        <v>0.91393903250000008</v>
      </c>
      <c r="N74" s="76">
        <f ca="1">M74-L74</f>
        <v>-5.8604824999999749E-2</v>
      </c>
      <c r="O74" s="222"/>
      <c r="P74" s="4"/>
      <c r="Q74" s="222"/>
      <c r="R74" s="10"/>
      <c r="S74" s="10"/>
      <c r="T74" s="10"/>
      <c r="U74" s="10"/>
      <c r="V74" s="225"/>
      <c r="X74" s="7"/>
      <c r="Y74" s="7"/>
      <c r="Z74" s="64"/>
    </row>
    <row r="75" spans="2:28" x14ac:dyDescent="0.25">
      <c r="B75" s="92" t="str">
        <f>B74</f>
        <v>breakdance_track</v>
      </c>
      <c r="C75" s="99" t="s">
        <v>33</v>
      </c>
      <c r="D75" s="223">
        <f ca="1">0.001*INDIRECT($B75&amp;"!E7")</f>
        <v>256.27688799999999</v>
      </c>
      <c r="E75" s="222"/>
      <c r="F75" s="92" t="str">
        <f>F74</f>
        <v>breakdance_track</v>
      </c>
      <c r="G75" s="99" t="s">
        <v>33</v>
      </c>
      <c r="H75" s="223">
        <f ca="1">0.001*INDIRECT($B75&amp;"!W7")</f>
        <v>150.861424</v>
      </c>
      <c r="I75" s="10"/>
      <c r="J75" s="224">
        <f ca="1">H75/D75-1</f>
        <v>-0.41133425968556314</v>
      </c>
      <c r="L75" s="74">
        <f ca="1">INDIRECT($B75&amp;"!"&amp;L$3&amp;"7")</f>
        <v>0.98944849312499994</v>
      </c>
      <c r="M75" s="75">
        <f ca="1">INDIRECT($B75&amp;"!"&amp;M$3&amp;"7")</f>
        <v>0.95563891281249991</v>
      </c>
      <c r="N75" s="76">
        <f ca="1">M75-L75</f>
        <v>-3.3809580312500032E-2</v>
      </c>
      <c r="O75" s="222"/>
      <c r="P75" s="4" t="s">
        <v>34</v>
      </c>
      <c r="Q75" s="222"/>
      <c r="R75" s="10"/>
      <c r="S75" s="10"/>
      <c r="T75" s="10"/>
      <c r="U75" s="10"/>
      <c r="V75" s="225"/>
      <c r="X75" s="7"/>
      <c r="Y75" s="7"/>
      <c r="Z75" s="64"/>
    </row>
    <row r="76" spans="2:28" x14ac:dyDescent="0.25">
      <c r="B76" s="92" t="str">
        <f>B75</f>
        <v>breakdance_track</v>
      </c>
      <c r="C76" s="99" t="s">
        <v>35</v>
      </c>
      <c r="D76" s="223">
        <f ca="1">0.001*INDIRECT($B76&amp;"!E8")</f>
        <v>356.432816</v>
      </c>
      <c r="E76" s="222"/>
      <c r="F76" s="92" t="str">
        <f>F75</f>
        <v>breakdance_track</v>
      </c>
      <c r="G76" s="99" t="s">
        <v>35</v>
      </c>
      <c r="H76" s="223">
        <f ca="1">0.001*INDIRECT($B76&amp;"!W8")</f>
        <v>214.88412000000002</v>
      </c>
      <c r="I76" s="10"/>
      <c r="J76" s="224">
        <f ca="1">H76/D76-1</f>
        <v>-0.39712588079993172</v>
      </c>
      <c r="L76" s="74">
        <f ca="1">INDIRECT($B76&amp;"!"&amp;L$3&amp;"8")</f>
        <v>0.99455648124999985</v>
      </c>
      <c r="M76" s="75">
        <f ca="1">INDIRECT($B76&amp;"!"&amp;M$3&amp;"8")</f>
        <v>0.98256723031249982</v>
      </c>
      <c r="N76" s="76">
        <f ca="1">M76-L76</f>
        <v>-1.1989250937500029E-2</v>
      </c>
      <c r="O76" s="222"/>
      <c r="P76" s="227">
        <f ca="1">bdrate(L73:L76,D73:D76,M73:M76,H73:H76)</f>
        <v>1.30228866169535E-4</v>
      </c>
      <c r="Q76" s="222"/>
      <c r="R76" s="10"/>
      <c r="S76" s="10"/>
      <c r="T76" s="10"/>
      <c r="U76" s="10"/>
      <c r="V76" s="225"/>
      <c r="X76" s="7"/>
      <c r="Y76" s="7"/>
      <c r="Z76" s="64"/>
    </row>
    <row r="77" spans="2:28" ht="16.5" customHeight="1" thickBot="1" x14ac:dyDescent="0.3">
      <c r="B77" s="70"/>
      <c r="C77" s="100"/>
      <c r="D77" s="228"/>
      <c r="E77" s="222"/>
      <c r="F77" s="70"/>
      <c r="G77" s="100"/>
      <c r="H77" s="223"/>
      <c r="I77" s="10"/>
      <c r="J77" s="224"/>
      <c r="L77" s="74"/>
      <c r="M77" s="75"/>
      <c r="N77" s="77"/>
      <c r="O77" s="222"/>
      <c r="P77" s="229"/>
      <c r="Q77" s="222"/>
      <c r="R77" s="10"/>
      <c r="S77" s="10"/>
      <c r="T77" s="10"/>
      <c r="U77" s="10"/>
      <c r="V77" s="225"/>
      <c r="X77" s="7"/>
      <c r="Y77" s="7"/>
      <c r="Z77" s="64"/>
      <c r="AB77" s="226"/>
    </row>
    <row r="78" spans="2:28" ht="16.5" customHeight="1" x14ac:dyDescent="0.25">
      <c r="B78" s="88"/>
      <c r="C78" s="89"/>
      <c r="D78" s="230"/>
      <c r="F78" s="88"/>
      <c r="G78" s="89"/>
      <c r="H78" s="230"/>
      <c r="J78" s="78">
        <f ca="1">MIN(D73:D77,H73:H77)</f>
        <v>76.425623999999999</v>
      </c>
      <c r="L78" s="79"/>
      <c r="M78" s="80"/>
      <c r="N78" s="81"/>
      <c r="O78" s="222"/>
      <c r="P78" s="210"/>
      <c r="Q78" s="222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28"/>
      <c r="E79" s="222"/>
      <c r="F79" s="70"/>
      <c r="G79" s="72"/>
      <c r="H79" s="228"/>
      <c r="I79" s="10"/>
      <c r="J79" s="82">
        <f ca="1">MAX(D73:D77,H73:H77)</f>
        <v>356.432816</v>
      </c>
      <c r="L79" s="83">
        <f>L78</f>
        <v>0</v>
      </c>
      <c r="M79" s="84">
        <f>M78</f>
        <v>0</v>
      </c>
      <c r="N79" s="77"/>
      <c r="O79" s="222"/>
      <c r="P79" s="6"/>
      <c r="Q79" s="222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79" t="s">
        <v>15</v>
      </c>
      <c r="C81" s="280"/>
      <c r="D81" s="281"/>
      <c r="E81" s="3"/>
      <c r="F81" s="279" t="str">
        <f>B81</f>
        <v>breakdance_semitrack</v>
      </c>
      <c r="G81" s="280"/>
      <c r="H81" s="281"/>
      <c r="I81" s="3"/>
      <c r="J81" s="210"/>
      <c r="L81" s="282" t="str">
        <f>F81</f>
        <v>breakdance_semitrack</v>
      </c>
      <c r="M81" s="280"/>
      <c r="N81" s="281"/>
      <c r="O81" s="178"/>
      <c r="P81" s="210"/>
      <c r="U81" s="208"/>
      <c r="V81" s="208"/>
      <c r="X81" s="283"/>
      <c r="Y81" s="274"/>
      <c r="Z81" s="274"/>
    </row>
    <row r="82" spans="2:28" x14ac:dyDescent="0.25">
      <c r="B82" s="276" t="s">
        <v>24</v>
      </c>
      <c r="C82" s="274"/>
      <c r="D82" s="69" t="s">
        <v>25</v>
      </c>
      <c r="E82" s="222"/>
      <c r="F82" s="276" t="s">
        <v>24</v>
      </c>
      <c r="G82" s="274"/>
      <c r="H82" s="69" t="s">
        <v>25</v>
      </c>
      <c r="I82" s="10"/>
      <c r="J82" s="211" t="s">
        <v>26</v>
      </c>
      <c r="L82" s="273" t="s">
        <v>41</v>
      </c>
      <c r="M82" s="274"/>
      <c r="N82" s="275"/>
      <c r="O82" s="67"/>
      <c r="P82" s="4"/>
      <c r="R82" s="277"/>
      <c r="S82" s="274"/>
      <c r="T82" s="274"/>
      <c r="U82" s="209"/>
      <c r="V82" s="209"/>
      <c r="X82" s="277"/>
      <c r="Y82" s="274"/>
      <c r="Z82" s="274"/>
    </row>
    <row r="83" spans="2:28" x14ac:dyDescent="0.25">
      <c r="B83" s="175" t="s">
        <v>0</v>
      </c>
      <c r="C83" s="99" t="s">
        <v>28</v>
      </c>
      <c r="D83" s="68" t="s">
        <v>29</v>
      </c>
      <c r="E83" s="222"/>
      <c r="F83" s="175" t="s">
        <v>0</v>
      </c>
      <c r="G83" s="99" t="s">
        <v>28</v>
      </c>
      <c r="H83" s="68" t="s">
        <v>29</v>
      </c>
      <c r="I83" s="10"/>
      <c r="J83" s="73"/>
      <c r="L83" s="176" t="str">
        <f>CONCATENATE(B$2," ",L81)</f>
        <v>12bit-quantize-raht-15-bit breakdance_semitrack</v>
      </c>
      <c r="M83" s="194" t="str">
        <f>CONCATENATE(F$2," ",L81)</f>
        <v>10bit-quantize-raht-15-bit breakdance_semitrack</v>
      </c>
      <c r="N83" s="177" t="s">
        <v>30</v>
      </c>
      <c r="O83" s="3"/>
      <c r="P83" s="4" t="s">
        <v>21</v>
      </c>
      <c r="Q83" s="3"/>
      <c r="R83" s="3"/>
      <c r="S83" s="3"/>
      <c r="T83" s="3"/>
      <c r="U83" s="3"/>
      <c r="V83" s="3"/>
      <c r="X83" s="178"/>
      <c r="Y83" s="178"/>
      <c r="Z83" s="178"/>
    </row>
    <row r="84" spans="2:28" x14ac:dyDescent="0.25">
      <c r="B84" s="92" t="str">
        <f>B81</f>
        <v>breakdance_semitrack</v>
      </c>
      <c r="C84" s="99" t="s">
        <v>31</v>
      </c>
      <c r="D84" s="223">
        <f ca="1">0.001*INDIRECT($B84&amp;"!E5")</f>
        <v>132.47429600000001</v>
      </c>
      <c r="E84" s="222"/>
      <c r="F84" s="92" t="str">
        <f>F81</f>
        <v>breakdance_semitrack</v>
      </c>
      <c r="G84" s="99" t="s">
        <v>31</v>
      </c>
      <c r="H84" s="223">
        <f ca="1">0.001*INDIRECT($B84&amp;"!W5")</f>
        <v>79.865600000000001</v>
      </c>
      <c r="I84" s="10"/>
      <c r="J84" s="224">
        <f ca="1">H84/D84-1</f>
        <v>-0.39712380128443936</v>
      </c>
      <c r="L84" s="74">
        <f ca="1">INDIRECT($B84&amp;"!"&amp;L$3&amp;"5")</f>
        <v>0.92944511875000002</v>
      </c>
      <c r="M84" s="75">
        <f ca="1">INDIRECT($B84&amp;"!"&amp;M$3&amp;"5")</f>
        <v>0.82971006843749995</v>
      </c>
      <c r="N84" s="76">
        <f ca="1">M84-L84</f>
        <v>-9.9735050312500073E-2</v>
      </c>
      <c r="O84" s="222"/>
      <c r="P84" s="224">
        <f ca="1">bdrate(D84:D87,L84:L87,H84:H87,M84:M87)</f>
        <v>2.6262046476787759E-2</v>
      </c>
      <c r="Q84" s="222"/>
      <c r="R84" s="10"/>
      <c r="S84" s="10"/>
      <c r="T84" s="10"/>
      <c r="U84" s="10"/>
      <c r="V84" s="225"/>
      <c r="X84" s="7"/>
      <c r="Y84" s="7"/>
      <c r="Z84" s="64"/>
      <c r="AB84" s="226"/>
    </row>
    <row r="85" spans="2:28" x14ac:dyDescent="0.25">
      <c r="B85" s="92" t="str">
        <f>B84</f>
        <v>breakdance_semitrack</v>
      </c>
      <c r="C85" s="99" t="s">
        <v>32</v>
      </c>
      <c r="D85" s="223">
        <f ca="1">0.001*INDIRECT($B85&amp;"!E6")</f>
        <v>189.77703999999997</v>
      </c>
      <c r="E85" s="222"/>
      <c r="F85" s="92" t="str">
        <f>F84</f>
        <v>breakdance_semitrack</v>
      </c>
      <c r="G85" s="99" t="s">
        <v>32</v>
      </c>
      <c r="H85" s="223">
        <f ca="1">0.001*INDIRECT($B85&amp;"!W6")</f>
        <v>111.183784</v>
      </c>
      <c r="I85" s="10"/>
      <c r="J85" s="224">
        <f ca="1">H85/D85-1</f>
        <v>-0.4141346919521981</v>
      </c>
      <c r="L85" s="74">
        <f ca="1">INDIRECT($B85&amp;"!"&amp;L$3&amp;"6")</f>
        <v>0.96953595656249991</v>
      </c>
      <c r="M85" s="75">
        <f ca="1">INDIRECT($B85&amp;"!"&amp;M$3&amp;"6")</f>
        <v>0.90370364468749997</v>
      </c>
      <c r="N85" s="76">
        <f ca="1">M85-L85</f>
        <v>-6.5832311874999938E-2</v>
      </c>
      <c r="O85" s="222"/>
      <c r="P85" s="4"/>
      <c r="Q85" s="222"/>
      <c r="R85" s="10"/>
      <c r="S85" s="10"/>
      <c r="T85" s="10"/>
      <c r="U85" s="10"/>
      <c r="V85" s="225"/>
      <c r="X85" s="7"/>
      <c r="Y85" s="7"/>
      <c r="Z85" s="64"/>
    </row>
    <row r="86" spans="2:28" x14ac:dyDescent="0.25">
      <c r="B86" s="92" t="str">
        <f>B85</f>
        <v>breakdance_semitrack</v>
      </c>
      <c r="C86" s="99" t="s">
        <v>33</v>
      </c>
      <c r="D86" s="223">
        <f ca="1">0.001*INDIRECT($B86&amp;"!E7")</f>
        <v>268.24353600000001</v>
      </c>
      <c r="E86" s="222"/>
      <c r="F86" s="92" t="str">
        <f>F85</f>
        <v>breakdance_semitrack</v>
      </c>
      <c r="G86" s="99" t="s">
        <v>33</v>
      </c>
      <c r="H86" s="223">
        <f ca="1">0.001*INDIRECT($B86&amp;"!W7")</f>
        <v>158.00208800000001</v>
      </c>
      <c r="I86" s="10"/>
      <c r="J86" s="224">
        <f ca="1">H86/D86-1</f>
        <v>-0.41097522663136976</v>
      </c>
      <c r="L86" s="74">
        <f ca="1">INDIRECT($B86&amp;"!"&amp;L$3&amp;"7")</f>
        <v>0.98823150374999991</v>
      </c>
      <c r="M86" s="75">
        <f ca="1">INDIRECT($B86&amp;"!"&amp;M$3&amp;"7")</f>
        <v>0.95070742125000007</v>
      </c>
      <c r="N86" s="76">
        <f ca="1">M86-L86</f>
        <v>-3.7524082499999833E-2</v>
      </c>
      <c r="O86" s="222"/>
      <c r="P86" s="4" t="s">
        <v>34</v>
      </c>
      <c r="Q86" s="222"/>
      <c r="R86" s="10"/>
      <c r="S86" s="10"/>
      <c r="T86" s="10"/>
      <c r="U86" s="10"/>
      <c r="V86" s="225"/>
      <c r="X86" s="7"/>
      <c r="Y86" s="7"/>
      <c r="Z86" s="64"/>
    </row>
    <row r="87" spans="2:28" x14ac:dyDescent="0.25">
      <c r="B87" s="92" t="str">
        <f>B86</f>
        <v>breakdance_semitrack</v>
      </c>
      <c r="C87" s="99" t="s">
        <v>35</v>
      </c>
      <c r="D87" s="223">
        <f ca="1">0.001*INDIRECT($B87&amp;"!E8")</f>
        <v>372.53076799999991</v>
      </c>
      <c r="E87" s="222"/>
      <c r="F87" s="92" t="str">
        <f>F86</f>
        <v>breakdance_semitrack</v>
      </c>
      <c r="G87" s="99" t="s">
        <v>35</v>
      </c>
      <c r="H87" s="223">
        <f ca="1">0.001*INDIRECT($B87&amp;"!W8")</f>
        <v>225.062736</v>
      </c>
      <c r="I87" s="10"/>
      <c r="J87" s="224">
        <f ca="1">H87/D87-1</f>
        <v>-0.39585463716650637</v>
      </c>
      <c r="L87" s="74">
        <f ca="1">INDIRECT($B87&amp;"!"&amp;L$3&amp;"8")</f>
        <v>0.99383825499999989</v>
      </c>
      <c r="M87" s="75">
        <f ca="1">INDIRECT($B87&amp;"!"&amp;M$3&amp;"8")</f>
        <v>0.98081274562499998</v>
      </c>
      <c r="N87" s="76">
        <f ca="1">M87-L87</f>
        <v>-1.3025509374999911E-2</v>
      </c>
      <c r="O87" s="222"/>
      <c r="P87" s="227">
        <f ca="1">bdrate(L84:L87,D84:D87,M84:M87,H84:H87)</f>
        <v>2.6114017726563965E-4</v>
      </c>
      <c r="Q87" s="222"/>
      <c r="R87" s="10"/>
      <c r="S87" s="10"/>
      <c r="T87" s="10"/>
      <c r="U87" s="10"/>
      <c r="V87" s="225"/>
      <c r="X87" s="7"/>
      <c r="Y87" s="7"/>
      <c r="Z87" s="64"/>
    </row>
    <row r="88" spans="2:28" ht="16.5" customHeight="1" thickBot="1" x14ac:dyDescent="0.3">
      <c r="B88" s="70"/>
      <c r="C88" s="100"/>
      <c r="D88" s="228"/>
      <c r="E88" s="222"/>
      <c r="F88" s="70"/>
      <c r="G88" s="100"/>
      <c r="H88" s="223"/>
      <c r="I88" s="10"/>
      <c r="J88" s="224"/>
      <c r="L88" s="74"/>
      <c r="M88" s="75"/>
      <c r="N88" s="77"/>
      <c r="O88" s="222"/>
      <c r="P88" s="229"/>
      <c r="Q88" s="222"/>
      <c r="R88" s="10"/>
      <c r="S88" s="10"/>
      <c r="T88" s="10"/>
      <c r="U88" s="10"/>
      <c r="V88" s="225"/>
      <c r="X88" s="7"/>
      <c r="Y88" s="7"/>
      <c r="Z88" s="64"/>
      <c r="AB88" s="226"/>
    </row>
    <row r="89" spans="2:28" ht="16.5" customHeight="1" x14ac:dyDescent="0.25">
      <c r="B89" s="88"/>
      <c r="C89" s="89"/>
      <c r="D89" s="230"/>
      <c r="F89" s="88"/>
      <c r="G89" s="89"/>
      <c r="H89" s="230"/>
      <c r="J89" s="78">
        <f ca="1">MIN(D84:D88,H84:H88)</f>
        <v>79.865600000000001</v>
      </c>
      <c r="L89" s="79"/>
      <c r="M89" s="80"/>
      <c r="N89" s="81"/>
      <c r="O89" s="222"/>
      <c r="P89" s="210"/>
      <c r="Q89" s="222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28"/>
      <c r="E90" s="222"/>
      <c r="F90" s="70"/>
      <c r="G90" s="72"/>
      <c r="H90" s="228"/>
      <c r="I90" s="10"/>
      <c r="J90" s="82">
        <f ca="1">MAX(D84:D88,H84:H88)</f>
        <v>372.53076799999991</v>
      </c>
      <c r="L90" s="83">
        <f>L89</f>
        <v>0</v>
      </c>
      <c r="M90" s="84">
        <f>M89</f>
        <v>0</v>
      </c>
      <c r="N90" s="77"/>
      <c r="O90" s="222"/>
      <c r="P90" s="6"/>
      <c r="Q90" s="222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79" t="s">
        <v>16</v>
      </c>
      <c r="C92" s="280"/>
      <c r="D92" s="281"/>
      <c r="E92" s="3"/>
      <c r="F92" s="279" t="str">
        <f>B92</f>
        <v>bartender_track</v>
      </c>
      <c r="G92" s="280"/>
      <c r="H92" s="281"/>
      <c r="I92" s="3"/>
      <c r="J92" s="210"/>
      <c r="L92" s="282" t="str">
        <f>F92</f>
        <v>bartender_track</v>
      </c>
      <c r="M92" s="280"/>
      <c r="N92" s="281"/>
      <c r="O92" s="178"/>
      <c r="P92" s="210"/>
      <c r="U92" s="208"/>
      <c r="V92" s="208"/>
      <c r="X92" s="283"/>
      <c r="Y92" s="274"/>
      <c r="Z92" s="274"/>
    </row>
    <row r="93" spans="2:28" x14ac:dyDescent="0.25">
      <c r="B93" s="276" t="s">
        <v>24</v>
      </c>
      <c r="C93" s="274"/>
      <c r="D93" s="69" t="s">
        <v>25</v>
      </c>
      <c r="E93" s="222"/>
      <c r="F93" s="276" t="s">
        <v>24</v>
      </c>
      <c r="G93" s="274"/>
      <c r="H93" s="69" t="s">
        <v>25</v>
      </c>
      <c r="I93" s="10"/>
      <c r="J93" s="211" t="s">
        <v>26</v>
      </c>
      <c r="L93" s="273" t="s">
        <v>41</v>
      </c>
      <c r="M93" s="274"/>
      <c r="N93" s="275"/>
      <c r="O93" s="67"/>
      <c r="P93" s="4"/>
      <c r="R93" s="277"/>
      <c r="S93" s="274"/>
      <c r="T93" s="274"/>
      <c r="U93" s="209"/>
      <c r="V93" s="209"/>
      <c r="X93" s="277"/>
      <c r="Y93" s="274"/>
      <c r="Z93" s="274"/>
    </row>
    <row r="94" spans="2:28" x14ac:dyDescent="0.25">
      <c r="B94" s="175" t="s">
        <v>0</v>
      </c>
      <c r="C94" s="99" t="s">
        <v>28</v>
      </c>
      <c r="D94" s="68" t="s">
        <v>29</v>
      </c>
      <c r="E94" s="222"/>
      <c r="F94" s="175" t="s">
        <v>0</v>
      </c>
      <c r="G94" s="99" t="s">
        <v>28</v>
      </c>
      <c r="H94" s="68" t="s">
        <v>29</v>
      </c>
      <c r="I94" s="10"/>
      <c r="J94" s="73"/>
      <c r="L94" s="176" t="str">
        <f>CONCATENATE(B$2," ",L92)</f>
        <v>12bit-quantize-raht-15-bit bartender_track</v>
      </c>
      <c r="M94" s="194" t="str">
        <f>CONCATENATE(F$2," ",L92)</f>
        <v>10bit-quantize-raht-15-bit bartender_track</v>
      </c>
      <c r="N94" s="177" t="s">
        <v>30</v>
      </c>
      <c r="O94" s="3"/>
      <c r="P94" s="4" t="s">
        <v>21</v>
      </c>
      <c r="Q94" s="3"/>
      <c r="R94" s="3"/>
      <c r="S94" s="3"/>
      <c r="T94" s="3"/>
      <c r="U94" s="3"/>
      <c r="V94" s="3"/>
      <c r="X94" s="178"/>
      <c r="Y94" s="178"/>
      <c r="Z94" s="178"/>
    </row>
    <row r="95" spans="2:28" x14ac:dyDescent="0.25">
      <c r="B95" s="92" t="str">
        <f>B92</f>
        <v>bartender_track</v>
      </c>
      <c r="C95" s="99" t="s">
        <v>31</v>
      </c>
      <c r="D95" s="223">
        <f ca="1">0.001*INDIRECT($B95&amp;"!E5")</f>
        <v>37.948527999999996</v>
      </c>
      <c r="E95" s="222"/>
      <c r="F95" s="92" t="str">
        <f>F92</f>
        <v>bartender_track</v>
      </c>
      <c r="G95" s="99" t="s">
        <v>31</v>
      </c>
      <c r="H95" s="223">
        <f ca="1">0.001*INDIRECT($B95&amp;"!W5")</f>
        <v>21.743672000000004</v>
      </c>
      <c r="I95" s="10"/>
      <c r="J95" s="224">
        <f ca="1">H95/D95-1</f>
        <v>-0.42702199147223829</v>
      </c>
      <c r="L95" s="74">
        <f ca="1">INDIRECT($B95&amp;"!"&amp;L$3&amp;"5")</f>
        <v>0.97019467904761891</v>
      </c>
      <c r="M95" s="75">
        <f ca="1">INDIRECT($B95&amp;"!"&amp;M$3&amp;"5")</f>
        <v>0.92798850333333338</v>
      </c>
      <c r="N95" s="76">
        <f ca="1">M95-L95</f>
        <v>-4.2206175714285532E-2</v>
      </c>
      <c r="O95" s="222"/>
      <c r="P95" s="224">
        <f ca="1">bdrate(D95:D98,L95:L98,H95:H98,M95:M98)</f>
        <v>1.8590082754227133E-2</v>
      </c>
      <c r="Q95" s="222"/>
      <c r="R95" s="10"/>
      <c r="S95" s="10"/>
      <c r="T95" s="10"/>
      <c r="U95" s="10"/>
      <c r="V95" s="225"/>
      <c r="X95" s="7"/>
      <c r="Y95" s="7"/>
      <c r="Z95" s="64"/>
      <c r="AB95" s="226"/>
    </row>
    <row r="96" spans="2:28" x14ac:dyDescent="0.25">
      <c r="B96" s="92" t="str">
        <f>B95</f>
        <v>bartender_track</v>
      </c>
      <c r="C96" s="99" t="s">
        <v>32</v>
      </c>
      <c r="D96" s="223">
        <f ca="1">0.001*INDIRECT($B96&amp;"!E6")</f>
        <v>56.081432</v>
      </c>
      <c r="E96" s="222"/>
      <c r="F96" s="92" t="str">
        <f>F95</f>
        <v>bartender_track</v>
      </c>
      <c r="G96" s="99" t="s">
        <v>32</v>
      </c>
      <c r="H96" s="223">
        <f ca="1">0.001*INDIRECT($B96&amp;"!W6")</f>
        <v>31.539159999999999</v>
      </c>
      <c r="I96" s="10"/>
      <c r="J96" s="224">
        <f ca="1">H96/D96-1</f>
        <v>-0.43761849733080993</v>
      </c>
      <c r="L96" s="74">
        <f ca="1">INDIRECT($B96&amp;"!"&amp;L$3&amp;"6")</f>
        <v>0.98123514571428549</v>
      </c>
      <c r="M96" s="75">
        <f ca="1">INDIRECT($B96&amp;"!"&amp;M$3&amp;"6")</f>
        <v>0.96238198190476187</v>
      </c>
      <c r="N96" s="76">
        <f ca="1">M96-L96</f>
        <v>-1.8853163809523621E-2</v>
      </c>
      <c r="O96" s="222"/>
      <c r="P96" s="4"/>
      <c r="Q96" s="222"/>
      <c r="R96" s="10"/>
      <c r="S96" s="10"/>
      <c r="T96" s="10"/>
      <c r="U96" s="10"/>
      <c r="V96" s="225"/>
      <c r="X96" s="7"/>
      <c r="Y96" s="7"/>
      <c r="Z96" s="64"/>
    </row>
    <row r="97" spans="2:28" x14ac:dyDescent="0.25">
      <c r="B97" s="92" t="str">
        <f>B96</f>
        <v>bartender_track</v>
      </c>
      <c r="C97" s="99" t="s">
        <v>33</v>
      </c>
      <c r="D97" s="223">
        <f ca="1">0.001*INDIRECT($B97&amp;"!E7")</f>
        <v>83.899416000000002</v>
      </c>
      <c r="E97" s="222"/>
      <c r="F97" s="92" t="str">
        <f>F96</f>
        <v>bartender_track</v>
      </c>
      <c r="G97" s="99" t="s">
        <v>33</v>
      </c>
      <c r="H97" s="223">
        <f ca="1">0.001*INDIRECT($B97&amp;"!W7")</f>
        <v>45.780448000000007</v>
      </c>
      <c r="I97" s="10"/>
      <c r="J97" s="224">
        <f ca="1">H97/D97-1</f>
        <v>-0.45434127932428037</v>
      </c>
      <c r="L97" s="74">
        <f ca="1">INDIRECT($B97&amp;"!"&amp;L$3&amp;"7")</f>
        <v>0.99006418190476186</v>
      </c>
      <c r="M97" s="75">
        <f ca="1">INDIRECT($B97&amp;"!"&amp;M$3&amp;"7")</f>
        <v>0.97535605904761891</v>
      </c>
      <c r="N97" s="76">
        <f ca="1">M97-L97</f>
        <v>-1.4708122857142958E-2</v>
      </c>
      <c r="O97" s="222"/>
      <c r="P97" s="4" t="s">
        <v>34</v>
      </c>
      <c r="Q97" s="222"/>
      <c r="R97" s="10"/>
      <c r="S97" s="10"/>
      <c r="T97" s="10"/>
      <c r="U97" s="10"/>
      <c r="V97" s="225"/>
      <c r="X97" s="7"/>
      <c r="Y97" s="7"/>
      <c r="Z97" s="64"/>
    </row>
    <row r="98" spans="2:28" x14ac:dyDescent="0.25">
      <c r="B98" s="92" t="str">
        <f>B97</f>
        <v>bartender_track</v>
      </c>
      <c r="C98" s="99" t="s">
        <v>35</v>
      </c>
      <c r="D98" s="223">
        <f ca="1">0.001*INDIRECT($B98&amp;"!E8")</f>
        <v>121.390568</v>
      </c>
      <c r="E98" s="222"/>
      <c r="F98" s="92" t="str">
        <f>F97</f>
        <v>bartender_track</v>
      </c>
      <c r="G98" s="99" t="s">
        <v>35</v>
      </c>
      <c r="H98" s="223">
        <f ca="1">0.001*INDIRECT($B98&amp;"!W8")</f>
        <v>68.288440000000008</v>
      </c>
      <c r="I98" s="10"/>
      <c r="J98" s="224">
        <f ca="1">H98/D98-1</f>
        <v>-0.43744855036842722</v>
      </c>
      <c r="L98" s="74">
        <f ca="1">INDIRECT($B98&amp;"!"&amp;L$3&amp;"8")</f>
        <v>0.99394777333333351</v>
      </c>
      <c r="M98" s="75">
        <f ca="1">INDIRECT($B98&amp;"!"&amp;M$3&amp;"8")</f>
        <v>0.98554816523809508</v>
      </c>
      <c r="N98" s="76">
        <f ca="1">M98-L98</f>
        <v>-8.3996080952384311E-3</v>
      </c>
      <c r="O98" s="222"/>
      <c r="P98" s="227">
        <f ca="1">bdrate(L95:L98,D95:D98,M95:M98,H95:H98)</f>
        <v>-9.7839384071596314E-5</v>
      </c>
      <c r="Q98" s="222"/>
      <c r="R98" s="10"/>
      <c r="S98" s="10"/>
      <c r="T98" s="10"/>
      <c r="U98" s="10"/>
      <c r="V98" s="225"/>
      <c r="X98" s="7"/>
      <c r="Y98" s="7"/>
      <c r="Z98" s="64"/>
    </row>
    <row r="99" spans="2:28" ht="16.5" customHeight="1" thickBot="1" x14ac:dyDescent="0.3">
      <c r="B99" s="70"/>
      <c r="C99" s="100"/>
      <c r="D99" s="228"/>
      <c r="E99" s="222"/>
      <c r="F99" s="70"/>
      <c r="G99" s="100"/>
      <c r="H99" s="223"/>
      <c r="I99" s="10"/>
      <c r="J99" s="224"/>
      <c r="L99" s="74"/>
      <c r="M99" s="75"/>
      <c r="N99" s="77"/>
      <c r="O99" s="222"/>
      <c r="P99" s="229"/>
      <c r="Q99" s="222"/>
      <c r="R99" s="10"/>
      <c r="S99" s="10"/>
      <c r="T99" s="10"/>
      <c r="U99" s="10"/>
      <c r="V99" s="225"/>
      <c r="X99" s="7"/>
      <c r="Y99" s="7"/>
      <c r="Z99" s="64"/>
      <c r="AB99" s="226"/>
    </row>
    <row r="100" spans="2:28" ht="16.5" customHeight="1" x14ac:dyDescent="0.25">
      <c r="B100" s="88"/>
      <c r="C100" s="89"/>
      <c r="D100" s="230"/>
      <c r="F100" s="88"/>
      <c r="G100" s="89"/>
      <c r="H100" s="230"/>
      <c r="J100" s="78">
        <f ca="1">MIN(D95:D99,H95:H99)</f>
        <v>21.743672000000004</v>
      </c>
      <c r="L100" s="79"/>
      <c r="M100" s="80"/>
      <c r="N100" s="81"/>
      <c r="O100" s="222"/>
      <c r="P100" s="210"/>
      <c r="Q100" s="222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28"/>
      <c r="E101" s="222"/>
      <c r="F101" s="70"/>
      <c r="G101" s="72"/>
      <c r="H101" s="228"/>
      <c r="I101" s="10"/>
      <c r="J101" s="82">
        <f ca="1">MAX(D95:D99,H95:H99)</f>
        <v>121.390568</v>
      </c>
      <c r="L101" s="83">
        <f>L100</f>
        <v>0</v>
      </c>
      <c r="M101" s="84">
        <f>M100</f>
        <v>0</v>
      </c>
      <c r="N101" s="77"/>
      <c r="O101" s="222"/>
      <c r="P101" s="6"/>
      <c r="Q101" s="222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79" t="s">
        <v>17</v>
      </c>
      <c r="C103" s="280"/>
      <c r="D103" s="281"/>
      <c r="E103" s="3"/>
      <c r="F103" s="279" t="str">
        <f>B103</f>
        <v>bartender_semitrack</v>
      </c>
      <c r="G103" s="280"/>
      <c r="H103" s="281"/>
      <c r="I103" s="3"/>
      <c r="J103" s="210"/>
      <c r="L103" s="282" t="str">
        <f>F103</f>
        <v>bartender_semitrack</v>
      </c>
      <c r="M103" s="280"/>
      <c r="N103" s="281"/>
      <c r="O103" s="178"/>
      <c r="P103" s="210"/>
      <c r="U103" s="208"/>
      <c r="V103" s="208"/>
      <c r="X103" s="283"/>
      <c r="Y103" s="274"/>
      <c r="Z103" s="274"/>
    </row>
    <row r="104" spans="2:28" x14ac:dyDescent="0.25">
      <c r="B104" s="276" t="s">
        <v>24</v>
      </c>
      <c r="C104" s="274"/>
      <c r="D104" s="69" t="s">
        <v>25</v>
      </c>
      <c r="E104" s="222"/>
      <c r="F104" s="276" t="s">
        <v>24</v>
      </c>
      <c r="G104" s="274"/>
      <c r="H104" s="69" t="s">
        <v>25</v>
      </c>
      <c r="I104" s="10"/>
      <c r="J104" s="211" t="s">
        <v>26</v>
      </c>
      <c r="L104" s="273" t="s">
        <v>41</v>
      </c>
      <c r="M104" s="274"/>
      <c r="N104" s="275"/>
      <c r="O104" s="67"/>
      <c r="P104" s="4"/>
      <c r="R104" s="277"/>
      <c r="S104" s="274"/>
      <c r="T104" s="274"/>
      <c r="U104" s="209"/>
      <c r="V104" s="209"/>
      <c r="X104" s="277"/>
      <c r="Y104" s="274"/>
      <c r="Z104" s="274"/>
    </row>
    <row r="105" spans="2:28" x14ac:dyDescent="0.25">
      <c r="B105" s="175" t="s">
        <v>0</v>
      </c>
      <c r="C105" s="99" t="s">
        <v>28</v>
      </c>
      <c r="D105" s="68" t="s">
        <v>29</v>
      </c>
      <c r="E105" s="222"/>
      <c r="F105" s="175" t="s">
        <v>0</v>
      </c>
      <c r="G105" s="99" t="s">
        <v>28</v>
      </c>
      <c r="H105" s="68" t="s">
        <v>29</v>
      </c>
      <c r="I105" s="10"/>
      <c r="J105" s="73"/>
      <c r="L105" s="176" t="str">
        <f>CONCATENATE(B$2," ",L103)</f>
        <v>12bit-quantize-raht-15-bit bartender_semitrack</v>
      </c>
      <c r="M105" s="194" t="str">
        <f>CONCATENATE(F$2," ",L103)</f>
        <v>10bit-quantize-raht-15-bit bartender_semitrack</v>
      </c>
      <c r="N105" s="177" t="s">
        <v>30</v>
      </c>
      <c r="O105" s="3"/>
      <c r="P105" s="4" t="s">
        <v>21</v>
      </c>
      <c r="Q105" s="3"/>
      <c r="R105" s="3"/>
      <c r="S105" s="3"/>
      <c r="T105" s="3"/>
      <c r="U105" s="3"/>
      <c r="V105" s="3"/>
      <c r="X105" s="178"/>
      <c r="Y105" s="178"/>
      <c r="Z105" s="178"/>
    </row>
    <row r="106" spans="2:28" x14ac:dyDescent="0.25">
      <c r="B106" s="92" t="str">
        <f>B103</f>
        <v>bartender_semitrack</v>
      </c>
      <c r="C106" s="99" t="s">
        <v>31</v>
      </c>
      <c r="D106" s="223">
        <f ca="1">0.001*INDIRECT($B106&amp;"!E5")</f>
        <v>39.123160000000006</v>
      </c>
      <c r="E106" s="222"/>
      <c r="F106" s="92" t="str">
        <f>F103</f>
        <v>bartender_semitrack</v>
      </c>
      <c r="G106" s="99" t="s">
        <v>31</v>
      </c>
      <c r="H106" s="223">
        <f ca="1">0.001*INDIRECT($B106&amp;"!W5")</f>
        <v>22.517056</v>
      </c>
      <c r="I106" s="10"/>
      <c r="J106" s="224">
        <f ca="1">H106/D106-1</f>
        <v>-0.42445712462899221</v>
      </c>
      <c r="L106" s="74">
        <f ca="1">INDIRECT($B106&amp;"!"&amp;L$3&amp;"5")</f>
        <v>0.96837816095238116</v>
      </c>
      <c r="M106" s="75">
        <f ca="1">INDIRECT($B106&amp;"!"&amp;M$3&amp;"5")</f>
        <v>0.92398346285714283</v>
      </c>
      <c r="N106" s="76">
        <f ca="1">M106-L106</f>
        <v>-4.4394698095238327E-2</v>
      </c>
      <c r="O106" s="222"/>
      <c r="P106" s="224">
        <f ca="1">bdrate(D106:D109,L106:L109,H106:H109,M106:M109)</f>
        <v>1.1931669801169553E-2</v>
      </c>
      <c r="Q106" s="222"/>
      <c r="R106" s="10"/>
      <c r="S106" s="10"/>
      <c r="T106" s="10"/>
      <c r="U106" s="10"/>
      <c r="V106" s="225"/>
      <c r="X106" s="7"/>
      <c r="Y106" s="7"/>
      <c r="Z106" s="64"/>
      <c r="AB106" s="226"/>
    </row>
    <row r="107" spans="2:28" x14ac:dyDescent="0.25">
      <c r="B107" s="92" t="str">
        <f>B106</f>
        <v>bartender_semitrack</v>
      </c>
      <c r="C107" s="99" t="s">
        <v>32</v>
      </c>
      <c r="D107" s="223">
        <f ca="1">0.001*INDIRECT($B107&amp;"!E6")</f>
        <v>57.942776000000009</v>
      </c>
      <c r="E107" s="222"/>
      <c r="F107" s="92" t="str">
        <f>F106</f>
        <v>bartender_semitrack</v>
      </c>
      <c r="G107" s="99" t="s">
        <v>32</v>
      </c>
      <c r="H107" s="223">
        <f ca="1">0.001*INDIRECT($B107&amp;"!W6")</f>
        <v>32.529119999999999</v>
      </c>
      <c r="I107" s="10"/>
      <c r="J107" s="224">
        <f ca="1">H107/D107-1</f>
        <v>-0.4385992138174396</v>
      </c>
      <c r="L107" s="74">
        <f ca="1">INDIRECT($B107&amp;"!"&amp;L$3&amp;"6")</f>
        <v>0.98000944999999984</v>
      </c>
      <c r="M107" s="75">
        <f ca="1">INDIRECT($B107&amp;"!"&amp;M$3&amp;"6")</f>
        <v>0.96016062571428573</v>
      </c>
      <c r="N107" s="76">
        <f ca="1">M107-L107</f>
        <v>-1.9848824285714106E-2</v>
      </c>
      <c r="O107" s="222"/>
      <c r="P107" s="4"/>
      <c r="Q107" s="222"/>
      <c r="R107" s="10"/>
      <c r="S107" s="10"/>
      <c r="T107" s="10"/>
      <c r="U107" s="10"/>
      <c r="V107" s="225"/>
      <c r="X107" s="7"/>
      <c r="Y107" s="7"/>
      <c r="Z107" s="64"/>
    </row>
    <row r="108" spans="2:28" x14ac:dyDescent="0.25">
      <c r="B108" s="92" t="str">
        <f>B107</f>
        <v>bartender_semitrack</v>
      </c>
      <c r="C108" s="99" t="s">
        <v>33</v>
      </c>
      <c r="D108" s="223">
        <f ca="1">0.001*INDIRECT($B108&amp;"!E7")</f>
        <v>86.871504000000002</v>
      </c>
      <c r="E108" s="222"/>
      <c r="F108" s="92" t="str">
        <f>F107</f>
        <v>bartender_semitrack</v>
      </c>
      <c r="G108" s="99" t="s">
        <v>33</v>
      </c>
      <c r="H108" s="223">
        <f ca="1">0.001*INDIRECT($B108&amp;"!W7")</f>
        <v>47.236736000000001</v>
      </c>
      <c r="I108" s="10"/>
      <c r="J108" s="224">
        <f ca="1">H108/D108-1</f>
        <v>-0.45624590544673893</v>
      </c>
      <c r="L108" s="74">
        <f ca="1">INDIRECT($B108&amp;"!"&amp;L$3&amp;"7")</f>
        <v>0.98935317476190476</v>
      </c>
      <c r="M108" s="75">
        <f ca="1">INDIRECT($B108&amp;"!"&amp;M$3&amp;"7")</f>
        <v>0.9740198552380952</v>
      </c>
      <c r="N108" s="76">
        <f ca="1">M108-L108</f>
        <v>-1.5333319523809563E-2</v>
      </c>
      <c r="O108" s="222"/>
      <c r="P108" s="4" t="s">
        <v>34</v>
      </c>
      <c r="Q108" s="222"/>
      <c r="R108" s="10"/>
      <c r="S108" s="10"/>
      <c r="T108" s="10"/>
      <c r="U108" s="10"/>
      <c r="V108" s="225"/>
      <c r="X108" s="7"/>
      <c r="Y108" s="7"/>
      <c r="Z108" s="64"/>
    </row>
    <row r="109" spans="2:28" x14ac:dyDescent="0.25">
      <c r="B109" s="92" t="str">
        <f>B108</f>
        <v>bartender_semitrack</v>
      </c>
      <c r="C109" s="99" t="s">
        <v>35</v>
      </c>
      <c r="D109" s="223">
        <f ca="1">0.001*INDIRECT($B109&amp;"!E8")</f>
        <v>125.675568</v>
      </c>
      <c r="E109" s="222"/>
      <c r="F109" s="92" t="str">
        <f>F108</f>
        <v>bartender_semitrack</v>
      </c>
      <c r="G109" s="99" t="s">
        <v>35</v>
      </c>
      <c r="H109" s="223">
        <f ca="1">0.001*INDIRECT($B109&amp;"!W8")</f>
        <v>70.686040000000006</v>
      </c>
      <c r="I109" s="10"/>
      <c r="J109" s="224">
        <f ca="1">H109/D109-1</f>
        <v>-0.4375514578935501</v>
      </c>
      <c r="L109" s="74">
        <f ca="1">INDIRECT($B109&amp;"!"&amp;L$3&amp;"8")</f>
        <v>0.99349843380952385</v>
      </c>
      <c r="M109" s="75">
        <f ca="1">INDIRECT($B109&amp;"!"&amp;M$3&amp;"8")</f>
        <v>0.98471605238095228</v>
      </c>
      <c r="N109" s="76">
        <f ca="1">M109-L109</f>
        <v>-8.7823814285715729E-3</v>
      </c>
      <c r="O109" s="222"/>
      <c r="P109" s="227">
        <f ca="1">bdrate(L106:L109,D106:D109,M106:M109,H106:H109)</f>
        <v>1.0575080443198104E-4</v>
      </c>
      <c r="Q109" s="222"/>
      <c r="R109" s="10"/>
      <c r="S109" s="10"/>
      <c r="T109" s="10"/>
      <c r="U109" s="10"/>
      <c r="V109" s="225"/>
      <c r="X109" s="7"/>
      <c r="Y109" s="7"/>
      <c r="Z109" s="64"/>
    </row>
    <row r="110" spans="2:28" ht="16.5" customHeight="1" thickBot="1" x14ac:dyDescent="0.3">
      <c r="B110" s="70"/>
      <c r="C110" s="100"/>
      <c r="D110" s="228"/>
      <c r="E110" s="222"/>
      <c r="F110" s="70"/>
      <c r="G110" s="100"/>
      <c r="H110" s="223"/>
      <c r="I110" s="10"/>
      <c r="J110" s="224"/>
      <c r="L110" s="74"/>
      <c r="M110" s="75"/>
      <c r="N110" s="77"/>
      <c r="O110" s="222"/>
      <c r="P110" s="229"/>
      <c r="Q110" s="222"/>
      <c r="R110" s="10"/>
      <c r="S110" s="10"/>
      <c r="T110" s="10"/>
      <c r="U110" s="10"/>
      <c r="V110" s="225"/>
      <c r="X110" s="7"/>
      <c r="Y110" s="7"/>
      <c r="Z110" s="64"/>
      <c r="AB110" s="226"/>
    </row>
    <row r="111" spans="2:28" ht="16.5" customHeight="1" x14ac:dyDescent="0.25">
      <c r="B111" s="88"/>
      <c r="C111" s="89"/>
      <c r="D111" s="230"/>
      <c r="F111" s="88"/>
      <c r="G111" s="89"/>
      <c r="H111" s="230"/>
      <c r="J111" s="78">
        <f ca="1">MIN(D106:D110,H106:H110)</f>
        <v>22.517056</v>
      </c>
      <c r="L111" s="79"/>
      <c r="M111" s="80"/>
      <c r="N111" s="81"/>
      <c r="O111" s="222"/>
      <c r="P111" s="210"/>
      <c r="Q111" s="222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28"/>
      <c r="E112" s="222"/>
      <c r="F112" s="70"/>
      <c r="G112" s="72"/>
      <c r="H112" s="228"/>
      <c r="I112" s="10"/>
      <c r="J112" s="82">
        <f ca="1">MAX(D106:D110,H106:H110)</f>
        <v>125.675568</v>
      </c>
      <c r="L112" s="83">
        <f>L111</f>
        <v>0</v>
      </c>
      <c r="M112" s="84">
        <f>M111</f>
        <v>0</v>
      </c>
      <c r="N112" s="77"/>
      <c r="O112" s="222"/>
      <c r="P112" s="6"/>
      <c r="Q112" s="222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26"/>
    </row>
    <row r="119" spans="28:28" ht="16.5" customHeight="1" x14ac:dyDescent="0.25">
      <c r="AB119" s="226"/>
    </row>
    <row r="121" spans="28:28" ht="16.5" customHeight="1" x14ac:dyDescent="0.25"/>
    <row r="122" spans="28:28" ht="16.5" customHeight="1" x14ac:dyDescent="0.25"/>
    <row r="126" spans="28:28" x14ac:dyDescent="0.25">
      <c r="AB126" s="226"/>
    </row>
    <row r="129" spans="28:28" ht="16.5" customHeight="1" x14ac:dyDescent="0.25">
      <c r="AB129" s="226"/>
    </row>
    <row r="131" spans="28:28" ht="16.5" customHeight="1" x14ac:dyDescent="0.25"/>
    <row r="132" spans="28:28" ht="16.5" customHeight="1" x14ac:dyDescent="0.25"/>
    <row r="136" spans="28:28" x14ac:dyDescent="0.25">
      <c r="AB136" s="226"/>
    </row>
    <row r="139" spans="28:28" ht="16.5" customHeight="1" x14ac:dyDescent="0.25">
      <c r="AB139" s="226"/>
    </row>
    <row r="141" spans="28:28" ht="16.5" customHeight="1" x14ac:dyDescent="0.25"/>
    <row r="142" spans="28:28" ht="16.5" customHeight="1" x14ac:dyDescent="0.25"/>
    <row r="146" spans="28:28" x14ac:dyDescent="0.25">
      <c r="AB146" s="226"/>
    </row>
    <row r="149" spans="28:28" ht="16.5" customHeight="1" x14ac:dyDescent="0.25">
      <c r="AB149" s="226"/>
    </row>
    <row r="151" spans="28:28" ht="16.5" customHeight="1" x14ac:dyDescent="0.25"/>
    <row r="152" spans="28:28" ht="16.5" customHeight="1" x14ac:dyDescent="0.25"/>
    <row r="156" spans="28:28" x14ac:dyDescent="0.25">
      <c r="AB156" s="226"/>
    </row>
    <row r="159" spans="28:28" ht="16.5" customHeight="1" x14ac:dyDescent="0.25">
      <c r="AB159" s="226"/>
    </row>
    <row r="161" spans="28:28" ht="16.5" customHeight="1" x14ac:dyDescent="0.25"/>
    <row r="162" spans="28:28" ht="16.5" customHeight="1" x14ac:dyDescent="0.25"/>
    <row r="166" spans="28:28" x14ac:dyDescent="0.25">
      <c r="AB166" s="226"/>
    </row>
    <row r="169" spans="28:28" ht="16.5" customHeight="1" x14ac:dyDescent="0.25">
      <c r="AB169" s="226"/>
    </row>
    <row r="171" spans="28:28" ht="16.5" customHeight="1" x14ac:dyDescent="0.25"/>
    <row r="172" spans="28:28" ht="16.5" customHeight="1" x14ac:dyDescent="0.25"/>
    <row r="176" spans="28:28" x14ac:dyDescent="0.25">
      <c r="AB176" s="226"/>
    </row>
    <row r="179" spans="28:28" ht="16.5" customHeight="1" x14ac:dyDescent="0.25">
      <c r="AB179" s="226"/>
    </row>
    <row r="181" spans="28:28" ht="16.5" customHeight="1" x14ac:dyDescent="0.25"/>
    <row r="182" spans="28:28" ht="16.5" customHeight="1" x14ac:dyDescent="0.25"/>
    <row r="186" spans="28:28" x14ac:dyDescent="0.25">
      <c r="AB186" s="226"/>
    </row>
    <row r="189" spans="28:28" ht="16.5" customHeight="1" x14ac:dyDescent="0.25">
      <c r="AB189" s="226"/>
    </row>
    <row r="191" spans="28:28" ht="16.5" customHeight="1" x14ac:dyDescent="0.25"/>
    <row r="192" spans="28:28" ht="16.5" customHeight="1" x14ac:dyDescent="0.25"/>
    <row r="196" spans="28:28" x14ac:dyDescent="0.25">
      <c r="AB196" s="226"/>
    </row>
    <row r="199" spans="28:28" ht="16.5" customHeight="1" x14ac:dyDescent="0.25">
      <c r="AB199" s="226"/>
    </row>
    <row r="201" spans="28:28" ht="16.5" customHeight="1" x14ac:dyDescent="0.25"/>
    <row r="202" spans="28:28" ht="16.5" customHeight="1" x14ac:dyDescent="0.25"/>
    <row r="206" spans="28:28" x14ac:dyDescent="0.25">
      <c r="AB206" s="226"/>
    </row>
    <row r="209" spans="2:28" ht="16.5" customHeight="1" x14ac:dyDescent="0.25">
      <c r="AB209" s="226"/>
    </row>
    <row r="211" spans="2:28" ht="16.5" customHeight="1" x14ac:dyDescent="0.25"/>
    <row r="212" spans="2:28" ht="16.5" customHeight="1" x14ac:dyDescent="0.25"/>
    <row r="215" spans="2:28" x14ac:dyDescent="0.25">
      <c r="B215" s="178"/>
      <c r="C215" s="178"/>
      <c r="D215" s="3"/>
      <c r="E215" s="3"/>
      <c r="F215" s="3"/>
      <c r="G215" s="3"/>
      <c r="H215" s="3"/>
      <c r="I215" s="3"/>
      <c r="J215" s="3"/>
      <c r="L215" s="178"/>
      <c r="M215" s="178"/>
      <c r="N215" s="3"/>
      <c r="O215" s="3"/>
      <c r="P215" s="3"/>
      <c r="Q215" s="3"/>
      <c r="R215" s="3"/>
      <c r="S215" s="3"/>
      <c r="T215" s="3"/>
      <c r="U215" s="3"/>
      <c r="V215" s="3"/>
      <c r="X215" s="178"/>
      <c r="Y215" s="178"/>
      <c r="Z215" s="178"/>
    </row>
    <row r="216" spans="2:28" x14ac:dyDescent="0.25">
      <c r="B216" s="38"/>
      <c r="C216" s="178"/>
      <c r="D216" s="222"/>
      <c r="E216" s="222"/>
      <c r="F216" s="222"/>
      <c r="G216" s="222"/>
      <c r="H216" s="10"/>
      <c r="I216" s="10"/>
      <c r="J216" s="10"/>
      <c r="L216" s="38"/>
      <c r="M216" s="178"/>
      <c r="N216" s="222"/>
      <c r="O216" s="222"/>
      <c r="P216" s="222"/>
      <c r="Q216" s="222"/>
      <c r="R216" s="10"/>
      <c r="S216" s="10"/>
      <c r="T216" s="10"/>
      <c r="U216" s="10"/>
      <c r="V216" s="225"/>
      <c r="X216" s="7"/>
      <c r="Y216" s="7"/>
      <c r="Z216" s="64"/>
      <c r="AB216" s="226"/>
    </row>
    <row r="217" spans="2:28" x14ac:dyDescent="0.25">
      <c r="B217" s="38"/>
      <c r="C217" s="178"/>
      <c r="D217" s="222"/>
      <c r="E217" s="222"/>
      <c r="F217" s="222"/>
      <c r="G217" s="222"/>
      <c r="H217" s="10"/>
      <c r="I217" s="10"/>
      <c r="J217" s="10"/>
      <c r="L217" s="38"/>
      <c r="M217" s="178"/>
      <c r="N217" s="222"/>
      <c r="O217" s="222"/>
      <c r="P217" s="222"/>
      <c r="Q217" s="222"/>
      <c r="R217" s="10"/>
      <c r="S217" s="10"/>
      <c r="T217" s="10"/>
      <c r="U217" s="10"/>
      <c r="V217" s="225"/>
      <c r="X217" s="7"/>
      <c r="Y217" s="7"/>
      <c r="Z217" s="64"/>
    </row>
    <row r="218" spans="2:28" x14ac:dyDescent="0.25">
      <c r="B218" s="38"/>
      <c r="C218" s="178"/>
      <c r="D218" s="222"/>
      <c r="E218" s="222"/>
      <c r="F218" s="222"/>
      <c r="G218" s="222"/>
      <c r="H218" s="10"/>
      <c r="I218" s="10"/>
      <c r="J218" s="10"/>
      <c r="L218" s="38"/>
      <c r="M218" s="178"/>
      <c r="N218" s="222"/>
      <c r="O218" s="222"/>
      <c r="P218" s="222"/>
      <c r="Q218" s="222"/>
      <c r="R218" s="10"/>
      <c r="S218" s="10"/>
      <c r="T218" s="10"/>
      <c r="U218" s="10"/>
      <c r="V218" s="225"/>
      <c r="X218" s="7"/>
      <c r="Y218" s="7"/>
      <c r="Z218" s="64"/>
    </row>
    <row r="219" spans="2:28" ht="16.5" customHeight="1" x14ac:dyDescent="0.25">
      <c r="B219" s="38"/>
      <c r="C219" s="178"/>
      <c r="D219" s="222"/>
      <c r="E219" s="222"/>
      <c r="F219" s="222"/>
      <c r="G219" s="222"/>
      <c r="H219" s="10"/>
      <c r="I219" s="10"/>
      <c r="J219" s="10"/>
      <c r="L219" s="38"/>
      <c r="M219" s="178"/>
      <c r="N219" s="222"/>
      <c r="O219" s="222"/>
      <c r="P219" s="222"/>
      <c r="Q219" s="222"/>
      <c r="R219" s="10"/>
      <c r="S219" s="10"/>
      <c r="T219" s="10"/>
      <c r="U219" s="10"/>
      <c r="V219" s="225"/>
      <c r="X219" s="7"/>
      <c r="Y219" s="7"/>
      <c r="Z219" s="64"/>
      <c r="AB219" s="226"/>
    </row>
    <row r="220" spans="2:28" x14ac:dyDescent="0.25">
      <c r="B220" s="38"/>
      <c r="C220" s="178"/>
      <c r="D220" s="222"/>
      <c r="E220" s="222"/>
      <c r="F220" s="222"/>
      <c r="G220" s="222"/>
      <c r="H220" s="10"/>
      <c r="I220" s="10"/>
      <c r="J220" s="10"/>
      <c r="L220" s="38"/>
      <c r="M220" s="178"/>
      <c r="N220" s="222"/>
      <c r="O220" s="222"/>
      <c r="P220" s="222"/>
      <c r="Q220" s="222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2"/>
      <c r="E221" s="222"/>
      <c r="F221" s="222"/>
      <c r="G221" s="222"/>
      <c r="H221" s="10"/>
      <c r="I221" s="10"/>
      <c r="J221" s="10"/>
      <c r="L221" s="38"/>
      <c r="M221" s="178"/>
      <c r="N221" s="222"/>
      <c r="O221" s="222"/>
      <c r="P221" s="222"/>
      <c r="Q221" s="222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R16:T16"/>
    <mergeCell ref="L93:N93"/>
    <mergeCell ref="F16:G16"/>
    <mergeCell ref="R27:T27"/>
    <mergeCell ref="B93:C93"/>
    <mergeCell ref="F2:H2"/>
    <mergeCell ref="B37:D37"/>
    <mergeCell ref="B4:D4"/>
    <mergeCell ref="B59:D59"/>
    <mergeCell ref="L37:N37"/>
    <mergeCell ref="F59:H59"/>
    <mergeCell ref="F15:H15"/>
    <mergeCell ref="B48:D48"/>
    <mergeCell ref="L2:N2"/>
    <mergeCell ref="B2:D2"/>
  </mergeCells>
  <phoneticPr fontId="28" type="noConversion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1175" priority="799" stopIfTrue="1" operator="lessThan">
      <formula>-0.01</formula>
    </cfRule>
    <cfRule type="cellIs" dxfId="1174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1173" priority="794" operator="greaterThan">
      <formula>0.03</formula>
    </cfRule>
    <cfRule type="cellIs" dxfId="1172" priority="795" stopIfTrue="1" operator="lessThan">
      <formula>-0.03</formula>
    </cfRule>
  </conditionalFormatting>
  <conditionalFormatting sqref="AB22">
    <cfRule type="cellIs" dxfId="1171" priority="792" operator="lessThan">
      <formula>-0.03</formula>
    </cfRule>
    <cfRule type="cellIs" dxfId="1170" priority="793" stopIfTrue="1" operator="greaterThan">
      <formula>0.03</formula>
    </cfRule>
  </conditionalFormatting>
  <conditionalFormatting sqref="Z18">
    <cfRule type="cellIs" dxfId="1169" priority="790" stopIfTrue="1" operator="lessThan">
      <formula>-0.01</formula>
    </cfRule>
    <cfRule type="cellIs" dxfId="1168" priority="791" stopIfTrue="1" operator="greaterThan">
      <formula>0.01</formula>
    </cfRule>
  </conditionalFormatting>
  <conditionalFormatting sqref="Z19">
    <cfRule type="cellIs" dxfId="1167" priority="788" stopIfTrue="1" operator="lessThan">
      <formula>-0.01</formula>
    </cfRule>
    <cfRule type="cellIs" dxfId="1166" priority="789" stopIfTrue="1" operator="greaterThan">
      <formula>0.01</formula>
    </cfRule>
  </conditionalFormatting>
  <conditionalFormatting sqref="Z20:Z21">
    <cfRule type="cellIs" dxfId="1165" priority="786" stopIfTrue="1" operator="lessThan">
      <formula>-0.01</formula>
    </cfRule>
    <cfRule type="cellIs" dxfId="1164" priority="787" stopIfTrue="1" operator="greaterThan">
      <formula>0.01</formula>
    </cfRule>
  </conditionalFormatting>
  <conditionalFormatting sqref="Z22">
    <cfRule type="cellIs" dxfId="1163" priority="784" stopIfTrue="1" operator="lessThan">
      <formula>-0.01</formula>
    </cfRule>
    <cfRule type="cellIs" dxfId="1162" priority="785" stopIfTrue="1" operator="greaterThan">
      <formula>0.01</formula>
    </cfRule>
  </conditionalFormatting>
  <conditionalFormatting sqref="V18:V22">
    <cfRule type="cellIs" dxfId="1161" priority="782" operator="greaterThan">
      <formula>0.03</formula>
    </cfRule>
    <cfRule type="cellIs" dxfId="1160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1159" priority="776" stopIfTrue="1" operator="lessThan">
      <formula>-0.01</formula>
    </cfRule>
    <cfRule type="cellIs" dxfId="1158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1157" priority="772" operator="greaterThan">
      <formula>0.03</formula>
    </cfRule>
    <cfRule type="cellIs" dxfId="1156" priority="773" stopIfTrue="1" operator="lessThan">
      <formula>-0.03</formula>
    </cfRule>
  </conditionalFormatting>
  <conditionalFormatting sqref="AB33">
    <cfRule type="cellIs" dxfId="1155" priority="770" operator="lessThan">
      <formula>-0.03</formula>
    </cfRule>
    <cfRule type="cellIs" dxfId="1154" priority="771" stopIfTrue="1" operator="greaterThan">
      <formula>0.03</formula>
    </cfRule>
  </conditionalFormatting>
  <conditionalFormatting sqref="Z29">
    <cfRule type="cellIs" dxfId="1153" priority="768" stopIfTrue="1" operator="lessThan">
      <formula>-0.01</formula>
    </cfRule>
    <cfRule type="cellIs" dxfId="1152" priority="769" stopIfTrue="1" operator="greaterThan">
      <formula>0.01</formula>
    </cfRule>
  </conditionalFormatting>
  <conditionalFormatting sqref="Z30">
    <cfRule type="cellIs" dxfId="1151" priority="766" stopIfTrue="1" operator="lessThan">
      <formula>-0.01</formula>
    </cfRule>
    <cfRule type="cellIs" dxfId="1150" priority="767" stopIfTrue="1" operator="greaterThan">
      <formula>0.01</formula>
    </cfRule>
  </conditionalFormatting>
  <conditionalFormatting sqref="Z31:Z32">
    <cfRule type="cellIs" dxfId="1149" priority="764" stopIfTrue="1" operator="lessThan">
      <formula>-0.01</formula>
    </cfRule>
    <cfRule type="cellIs" dxfId="1148" priority="765" stopIfTrue="1" operator="greaterThan">
      <formula>0.01</formula>
    </cfRule>
  </conditionalFormatting>
  <conditionalFormatting sqref="Z33">
    <cfRule type="cellIs" dxfId="1147" priority="762" stopIfTrue="1" operator="lessThan">
      <formula>-0.01</formula>
    </cfRule>
    <cfRule type="cellIs" dxfId="1146" priority="763" stopIfTrue="1" operator="greaterThan">
      <formula>0.01</formula>
    </cfRule>
  </conditionalFormatting>
  <conditionalFormatting sqref="V29:V33">
    <cfRule type="cellIs" dxfId="1145" priority="760" operator="greaterThan">
      <formula>0.03</formula>
    </cfRule>
    <cfRule type="cellIs" dxfId="1144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1143" priority="754" stopIfTrue="1" operator="lessThan">
      <formula>-0.01</formula>
    </cfRule>
    <cfRule type="cellIs" dxfId="1142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1141" priority="750" operator="greaterThan">
      <formula>0.03</formula>
    </cfRule>
    <cfRule type="cellIs" dxfId="1140" priority="751" stopIfTrue="1" operator="lessThan">
      <formula>-0.03</formula>
    </cfRule>
  </conditionalFormatting>
  <conditionalFormatting sqref="AB44">
    <cfRule type="cellIs" dxfId="1139" priority="748" operator="lessThan">
      <formula>-0.03</formula>
    </cfRule>
    <cfRule type="cellIs" dxfId="1138" priority="749" stopIfTrue="1" operator="greaterThan">
      <formula>0.03</formula>
    </cfRule>
  </conditionalFormatting>
  <conditionalFormatting sqref="Z40">
    <cfRule type="cellIs" dxfId="1137" priority="746" stopIfTrue="1" operator="lessThan">
      <formula>-0.01</formula>
    </cfRule>
    <cfRule type="cellIs" dxfId="1136" priority="747" stopIfTrue="1" operator="greaterThan">
      <formula>0.01</formula>
    </cfRule>
  </conditionalFormatting>
  <conditionalFormatting sqref="Z41">
    <cfRule type="cellIs" dxfId="1135" priority="744" stopIfTrue="1" operator="lessThan">
      <formula>-0.01</formula>
    </cfRule>
    <cfRule type="cellIs" dxfId="1134" priority="745" stopIfTrue="1" operator="greaterThan">
      <formula>0.01</formula>
    </cfRule>
  </conditionalFormatting>
  <conditionalFormatting sqref="Z42:Z43">
    <cfRule type="cellIs" dxfId="1133" priority="742" stopIfTrue="1" operator="lessThan">
      <formula>-0.01</formula>
    </cfRule>
    <cfRule type="cellIs" dxfId="1132" priority="743" stopIfTrue="1" operator="greaterThan">
      <formula>0.01</formula>
    </cfRule>
  </conditionalFormatting>
  <conditionalFormatting sqref="Z44">
    <cfRule type="cellIs" dxfId="1131" priority="740" stopIfTrue="1" operator="lessThan">
      <formula>-0.01</formula>
    </cfRule>
    <cfRule type="cellIs" dxfId="1130" priority="741" stopIfTrue="1" operator="greaterThan">
      <formula>0.01</formula>
    </cfRule>
  </conditionalFormatting>
  <conditionalFormatting sqref="V40:V44">
    <cfRule type="cellIs" dxfId="1129" priority="738" operator="greaterThan">
      <formula>0.03</formula>
    </cfRule>
    <cfRule type="cellIs" dxfId="1128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1127" priority="732" stopIfTrue="1" operator="lessThan">
      <formula>-0.01</formula>
    </cfRule>
    <cfRule type="cellIs" dxfId="1126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1125" priority="728" operator="greaterThan">
      <formula>0.03</formula>
    </cfRule>
    <cfRule type="cellIs" dxfId="1124" priority="729" stopIfTrue="1" operator="lessThan">
      <formula>-0.03</formula>
    </cfRule>
  </conditionalFormatting>
  <conditionalFormatting sqref="AB55">
    <cfRule type="cellIs" dxfId="1123" priority="726" operator="lessThan">
      <formula>-0.03</formula>
    </cfRule>
    <cfRule type="cellIs" dxfId="1122" priority="727" stopIfTrue="1" operator="greaterThan">
      <formula>0.03</formula>
    </cfRule>
  </conditionalFormatting>
  <conditionalFormatting sqref="Z51">
    <cfRule type="cellIs" dxfId="1121" priority="724" stopIfTrue="1" operator="lessThan">
      <formula>-0.01</formula>
    </cfRule>
    <cfRule type="cellIs" dxfId="1120" priority="725" stopIfTrue="1" operator="greaterThan">
      <formula>0.01</formula>
    </cfRule>
  </conditionalFormatting>
  <conditionalFormatting sqref="Z52">
    <cfRule type="cellIs" dxfId="1119" priority="722" stopIfTrue="1" operator="lessThan">
      <formula>-0.01</formula>
    </cfRule>
    <cfRule type="cellIs" dxfId="1118" priority="723" stopIfTrue="1" operator="greaterThan">
      <formula>0.01</formula>
    </cfRule>
  </conditionalFormatting>
  <conditionalFormatting sqref="Z53:Z54">
    <cfRule type="cellIs" dxfId="1117" priority="720" stopIfTrue="1" operator="lessThan">
      <formula>-0.01</formula>
    </cfRule>
    <cfRule type="cellIs" dxfId="1116" priority="721" stopIfTrue="1" operator="greaterThan">
      <formula>0.01</formula>
    </cfRule>
  </conditionalFormatting>
  <conditionalFormatting sqref="Z55">
    <cfRule type="cellIs" dxfId="1115" priority="718" stopIfTrue="1" operator="lessThan">
      <formula>-0.01</formula>
    </cfRule>
    <cfRule type="cellIs" dxfId="1114" priority="719" stopIfTrue="1" operator="greaterThan">
      <formula>0.01</formula>
    </cfRule>
  </conditionalFormatting>
  <conditionalFormatting sqref="V51:V55">
    <cfRule type="cellIs" dxfId="1113" priority="716" operator="greaterThan">
      <formula>0.03</formula>
    </cfRule>
    <cfRule type="cellIs" dxfId="1112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1111" priority="710" stopIfTrue="1" operator="lessThan">
      <formula>-0.01</formula>
    </cfRule>
    <cfRule type="cellIs" dxfId="1110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1109" priority="706" operator="greaterThan">
      <formula>0.03</formula>
    </cfRule>
    <cfRule type="cellIs" dxfId="1108" priority="707" stopIfTrue="1" operator="lessThan">
      <formula>-0.03</formula>
    </cfRule>
  </conditionalFormatting>
  <conditionalFormatting sqref="AB66">
    <cfRule type="cellIs" dxfId="1107" priority="704" operator="lessThan">
      <formula>-0.03</formula>
    </cfRule>
    <cfRule type="cellIs" dxfId="1106" priority="705" stopIfTrue="1" operator="greaterThan">
      <formula>0.03</formula>
    </cfRule>
  </conditionalFormatting>
  <conditionalFormatting sqref="Z62">
    <cfRule type="cellIs" dxfId="1105" priority="702" stopIfTrue="1" operator="lessThan">
      <formula>-0.01</formula>
    </cfRule>
    <cfRule type="cellIs" dxfId="1104" priority="703" stopIfTrue="1" operator="greaterThan">
      <formula>0.01</formula>
    </cfRule>
  </conditionalFormatting>
  <conditionalFormatting sqref="Z63">
    <cfRule type="cellIs" dxfId="1103" priority="700" stopIfTrue="1" operator="lessThan">
      <formula>-0.01</formula>
    </cfRule>
    <cfRule type="cellIs" dxfId="1102" priority="701" stopIfTrue="1" operator="greaterThan">
      <formula>0.01</formula>
    </cfRule>
  </conditionalFormatting>
  <conditionalFormatting sqref="Z64:Z65">
    <cfRule type="cellIs" dxfId="1101" priority="698" stopIfTrue="1" operator="lessThan">
      <formula>-0.01</formula>
    </cfRule>
    <cfRule type="cellIs" dxfId="1100" priority="699" stopIfTrue="1" operator="greaterThan">
      <formula>0.01</formula>
    </cfRule>
  </conditionalFormatting>
  <conditionalFormatting sqref="Z66">
    <cfRule type="cellIs" dxfId="1099" priority="696" stopIfTrue="1" operator="lessThan">
      <formula>-0.01</formula>
    </cfRule>
    <cfRule type="cellIs" dxfId="1098" priority="697" stopIfTrue="1" operator="greaterThan">
      <formula>0.01</formula>
    </cfRule>
  </conditionalFormatting>
  <conditionalFormatting sqref="V62:V66">
    <cfRule type="cellIs" dxfId="1097" priority="694" operator="greaterThan">
      <formula>0.03</formula>
    </cfRule>
    <cfRule type="cellIs" dxfId="1096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1095" priority="688" stopIfTrue="1" operator="lessThan">
      <formula>-0.01</formula>
    </cfRule>
    <cfRule type="cellIs" dxfId="1094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1093" priority="684" operator="greaterThan">
      <formula>0.03</formula>
    </cfRule>
    <cfRule type="cellIs" dxfId="1092" priority="685" stopIfTrue="1" operator="lessThan">
      <formula>-0.03</formula>
    </cfRule>
  </conditionalFormatting>
  <conditionalFormatting sqref="AB77">
    <cfRule type="cellIs" dxfId="1091" priority="682" operator="lessThan">
      <formula>-0.03</formula>
    </cfRule>
    <cfRule type="cellIs" dxfId="1090" priority="683" stopIfTrue="1" operator="greaterThan">
      <formula>0.03</formula>
    </cfRule>
  </conditionalFormatting>
  <conditionalFormatting sqref="Z73">
    <cfRule type="cellIs" dxfId="1089" priority="680" stopIfTrue="1" operator="lessThan">
      <formula>-0.01</formula>
    </cfRule>
    <cfRule type="cellIs" dxfId="1088" priority="681" stopIfTrue="1" operator="greaterThan">
      <formula>0.01</formula>
    </cfRule>
  </conditionalFormatting>
  <conditionalFormatting sqref="Z74">
    <cfRule type="cellIs" dxfId="1087" priority="678" stopIfTrue="1" operator="lessThan">
      <formula>-0.01</formula>
    </cfRule>
    <cfRule type="cellIs" dxfId="1086" priority="679" stopIfTrue="1" operator="greaterThan">
      <formula>0.01</formula>
    </cfRule>
  </conditionalFormatting>
  <conditionalFormatting sqref="Z75:Z76">
    <cfRule type="cellIs" dxfId="1085" priority="676" stopIfTrue="1" operator="lessThan">
      <formula>-0.01</formula>
    </cfRule>
    <cfRule type="cellIs" dxfId="1084" priority="677" stopIfTrue="1" operator="greaterThan">
      <formula>0.01</formula>
    </cfRule>
  </conditionalFormatting>
  <conditionalFormatting sqref="Z77">
    <cfRule type="cellIs" dxfId="1083" priority="674" stopIfTrue="1" operator="lessThan">
      <formula>-0.01</formula>
    </cfRule>
    <cfRule type="cellIs" dxfId="1082" priority="675" stopIfTrue="1" operator="greaterThan">
      <formula>0.01</formula>
    </cfRule>
  </conditionalFormatting>
  <conditionalFormatting sqref="V73:V77">
    <cfRule type="cellIs" dxfId="1081" priority="672" operator="greaterThan">
      <formula>0.03</formula>
    </cfRule>
    <cfRule type="cellIs" dxfId="1080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1079" priority="609" operator="greaterThan">
      <formula>0.03</formula>
    </cfRule>
    <cfRule type="cellIs" dxfId="1078" priority="610" stopIfTrue="1" operator="lessThan">
      <formula>-0.03</formula>
    </cfRule>
  </conditionalFormatting>
  <conditionalFormatting sqref="AB119">
    <cfRule type="cellIs" dxfId="1077" priority="607" operator="lessThan">
      <formula>-0.03</formula>
    </cfRule>
    <cfRule type="cellIs" dxfId="1076" priority="608" stopIfTrue="1" operator="greaterThan">
      <formula>0.03</formula>
    </cfRule>
  </conditionalFormatting>
  <conditionalFormatting sqref="AB126">
    <cfRule type="cellIs" dxfId="1075" priority="605" operator="greaterThan">
      <formula>0.03</formula>
    </cfRule>
    <cfRule type="cellIs" dxfId="1074" priority="606" stopIfTrue="1" operator="lessThan">
      <formula>-0.03</formula>
    </cfRule>
  </conditionalFormatting>
  <conditionalFormatting sqref="AB129">
    <cfRule type="cellIs" dxfId="1073" priority="603" operator="lessThan">
      <formula>-0.03</formula>
    </cfRule>
    <cfRule type="cellIs" dxfId="1072" priority="604" stopIfTrue="1" operator="greaterThan">
      <formula>0.03</formula>
    </cfRule>
  </conditionalFormatting>
  <conditionalFormatting sqref="AB136">
    <cfRule type="cellIs" dxfId="1071" priority="601" operator="greaterThan">
      <formula>0.03</formula>
    </cfRule>
    <cfRule type="cellIs" dxfId="1070" priority="602" stopIfTrue="1" operator="lessThan">
      <formula>-0.03</formula>
    </cfRule>
  </conditionalFormatting>
  <conditionalFormatting sqref="AB139">
    <cfRule type="cellIs" dxfId="1069" priority="599" operator="lessThan">
      <formula>-0.03</formula>
    </cfRule>
    <cfRule type="cellIs" dxfId="1068" priority="600" stopIfTrue="1" operator="greaterThan">
      <formula>0.03</formula>
    </cfRule>
  </conditionalFormatting>
  <conditionalFormatting sqref="AB146">
    <cfRule type="cellIs" dxfId="1067" priority="597" operator="greaterThan">
      <formula>0.03</formula>
    </cfRule>
    <cfRule type="cellIs" dxfId="1066" priority="598" stopIfTrue="1" operator="lessThan">
      <formula>-0.03</formula>
    </cfRule>
  </conditionalFormatting>
  <conditionalFormatting sqref="AB149">
    <cfRule type="cellIs" dxfId="1065" priority="595" operator="lessThan">
      <formula>-0.03</formula>
    </cfRule>
    <cfRule type="cellIs" dxfId="1064" priority="596" stopIfTrue="1" operator="greaterThan">
      <formula>0.03</formula>
    </cfRule>
  </conditionalFormatting>
  <conditionalFormatting sqref="AB156">
    <cfRule type="cellIs" dxfId="1063" priority="593" operator="greaterThan">
      <formula>0.03</formula>
    </cfRule>
    <cfRule type="cellIs" dxfId="1062" priority="594" stopIfTrue="1" operator="lessThan">
      <formula>-0.03</formula>
    </cfRule>
  </conditionalFormatting>
  <conditionalFormatting sqref="AB159">
    <cfRule type="cellIs" dxfId="1061" priority="591" operator="lessThan">
      <formula>-0.03</formula>
    </cfRule>
    <cfRule type="cellIs" dxfId="1060" priority="592" stopIfTrue="1" operator="greaterThan">
      <formula>0.03</formula>
    </cfRule>
  </conditionalFormatting>
  <conditionalFormatting sqref="AB166">
    <cfRule type="cellIs" dxfId="1059" priority="589" operator="greaterThan">
      <formula>0.03</formula>
    </cfRule>
    <cfRule type="cellIs" dxfId="1058" priority="590" stopIfTrue="1" operator="lessThan">
      <formula>-0.03</formula>
    </cfRule>
  </conditionalFormatting>
  <conditionalFormatting sqref="AB169">
    <cfRule type="cellIs" dxfId="1057" priority="587" operator="lessThan">
      <formula>-0.03</formula>
    </cfRule>
    <cfRule type="cellIs" dxfId="1056" priority="588" stopIfTrue="1" operator="greaterThan">
      <formula>0.03</formula>
    </cfRule>
  </conditionalFormatting>
  <conditionalFormatting sqref="AB176">
    <cfRule type="cellIs" dxfId="1055" priority="585" operator="greaterThan">
      <formula>0.03</formula>
    </cfRule>
    <cfRule type="cellIs" dxfId="1054" priority="586" stopIfTrue="1" operator="lessThan">
      <formula>-0.03</formula>
    </cfRule>
  </conditionalFormatting>
  <conditionalFormatting sqref="AB179">
    <cfRule type="cellIs" dxfId="1053" priority="583" operator="lessThan">
      <formula>-0.03</formula>
    </cfRule>
    <cfRule type="cellIs" dxfId="1052" priority="584" stopIfTrue="1" operator="greaterThan">
      <formula>0.03</formula>
    </cfRule>
  </conditionalFormatting>
  <conditionalFormatting sqref="AB186">
    <cfRule type="cellIs" dxfId="1051" priority="581" operator="greaterThan">
      <formula>0.03</formula>
    </cfRule>
    <cfRule type="cellIs" dxfId="1050" priority="582" stopIfTrue="1" operator="lessThan">
      <formula>-0.03</formula>
    </cfRule>
  </conditionalFormatting>
  <conditionalFormatting sqref="AB189">
    <cfRule type="cellIs" dxfId="1049" priority="579" operator="lessThan">
      <formula>-0.03</formula>
    </cfRule>
    <cfRule type="cellIs" dxfId="1048" priority="580" stopIfTrue="1" operator="greaterThan">
      <formula>0.03</formula>
    </cfRule>
  </conditionalFormatting>
  <conditionalFormatting sqref="AB196">
    <cfRule type="cellIs" dxfId="1047" priority="577" operator="greaterThan">
      <formula>0.03</formula>
    </cfRule>
    <cfRule type="cellIs" dxfId="1046" priority="578" stopIfTrue="1" operator="lessThan">
      <formula>-0.03</formula>
    </cfRule>
  </conditionalFormatting>
  <conditionalFormatting sqref="AB199">
    <cfRule type="cellIs" dxfId="1045" priority="575" operator="lessThan">
      <formula>-0.03</formula>
    </cfRule>
    <cfRule type="cellIs" dxfId="1044" priority="576" stopIfTrue="1" operator="greaterThan">
      <formula>0.03</formula>
    </cfRule>
  </conditionalFormatting>
  <conditionalFormatting sqref="AB206">
    <cfRule type="cellIs" dxfId="1043" priority="573" operator="greaterThan">
      <formula>0.03</formula>
    </cfRule>
    <cfRule type="cellIs" dxfId="1042" priority="574" stopIfTrue="1" operator="lessThan">
      <formula>-0.03</formula>
    </cfRule>
  </conditionalFormatting>
  <conditionalFormatting sqref="AB209">
    <cfRule type="cellIs" dxfId="1041" priority="571" operator="lessThan">
      <formula>-0.03</formula>
    </cfRule>
    <cfRule type="cellIs" dxfId="1040" priority="572" stopIfTrue="1" operator="greaterThan">
      <formula>0.03</formula>
    </cfRule>
  </conditionalFormatting>
  <conditionalFormatting sqref="Z220:Z221">
    <cfRule type="cellIs" dxfId="1039" priority="568" stopIfTrue="1" operator="lessThan">
      <formula>-0.01</formula>
    </cfRule>
    <cfRule type="cellIs" dxfId="1038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1037" priority="563" operator="greaterThan">
      <formula>0.03</formula>
    </cfRule>
    <cfRule type="cellIs" dxfId="1036" priority="564" stopIfTrue="1" operator="lessThan">
      <formula>-0.03</formula>
    </cfRule>
  </conditionalFormatting>
  <conditionalFormatting sqref="AB219">
    <cfRule type="cellIs" dxfId="1035" priority="561" operator="lessThan">
      <formula>-0.03</formula>
    </cfRule>
    <cfRule type="cellIs" dxfId="1034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1033" priority="558" stopIfTrue="1" operator="lessThan">
      <formula>-0.01</formula>
    </cfRule>
    <cfRule type="cellIs" dxfId="1032" priority="559" stopIfTrue="1" operator="greaterThan">
      <formula>0.01</formula>
    </cfRule>
  </conditionalFormatting>
  <conditionalFormatting sqref="Z217">
    <cfRule type="cellIs" dxfId="1031" priority="556" stopIfTrue="1" operator="lessThan">
      <formula>-0.01</formula>
    </cfRule>
    <cfRule type="cellIs" dxfId="1030" priority="557" stopIfTrue="1" operator="greaterThan">
      <formula>0.01</formula>
    </cfRule>
  </conditionalFormatting>
  <conditionalFormatting sqref="Z218">
    <cfRule type="cellIs" dxfId="1029" priority="554" stopIfTrue="1" operator="lessThan">
      <formula>-0.01</formula>
    </cfRule>
    <cfRule type="cellIs" dxfId="1028" priority="555" stopIfTrue="1" operator="greaterThan">
      <formula>0.01</formula>
    </cfRule>
  </conditionalFormatting>
  <conditionalFormatting sqref="Z219">
    <cfRule type="cellIs" dxfId="1027" priority="552" stopIfTrue="1" operator="lessThan">
      <formula>-0.01</formula>
    </cfRule>
    <cfRule type="cellIs" dxfId="1026" priority="553" stopIfTrue="1" operator="greaterThan">
      <formula>0.01</formula>
    </cfRule>
  </conditionalFormatting>
  <conditionalFormatting sqref="V216:V219">
    <cfRule type="cellIs" dxfId="1025" priority="550" operator="greaterThan">
      <formula>0.03</formula>
    </cfRule>
    <cfRule type="cellIs" dxfId="1024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1023" priority="530" stopIfTrue="1" operator="lessThan">
      <formula>-0.01</formula>
    </cfRule>
    <cfRule type="cellIs" dxfId="1022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1021" priority="525" stopIfTrue="1" operator="lessThan">
      <formula>-0.01</formula>
    </cfRule>
    <cfRule type="cellIs" dxfId="1020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dxfId="1019" priority="513" stopIfTrue="1" operator="lessThan">
      <formula>-0.01</formula>
    </cfRule>
    <cfRule type="cellIs" dxfId="1018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dxfId="1017" priority="501" operator="greaterThan">
      <formula>0.03</formula>
    </cfRule>
    <cfRule type="cellIs" dxfId="1016" priority="502" stopIfTrue="1" operator="lessThan">
      <formula>-0.03</formula>
    </cfRule>
  </conditionalFormatting>
  <conditionalFormatting sqref="N56:N57">
    <cfRule type="cellIs" dxfId="1015" priority="499" stopIfTrue="1" operator="lessThan">
      <formula>-0.01</formula>
    </cfRule>
    <cfRule type="cellIs" dxfId="1014" priority="500" stopIfTrue="1" operator="greaterThan">
      <formula>0.01</formula>
    </cfRule>
  </conditionalFormatting>
  <conditionalFormatting sqref="N51">
    <cfRule type="cellIs" dxfId="1013" priority="497" stopIfTrue="1" operator="lessThan">
      <formula>-0.01</formula>
    </cfRule>
    <cfRule type="cellIs" dxfId="1012" priority="498" stopIfTrue="1" operator="greaterThan">
      <formula>0.01</formula>
    </cfRule>
  </conditionalFormatting>
  <conditionalFormatting sqref="N52">
    <cfRule type="cellIs" dxfId="1011" priority="495" stopIfTrue="1" operator="lessThan">
      <formula>-0.01</formula>
    </cfRule>
    <cfRule type="cellIs" dxfId="1010" priority="496" stopIfTrue="1" operator="greaterThan">
      <formula>0.01</formula>
    </cfRule>
  </conditionalFormatting>
  <conditionalFormatting sqref="N53:N54">
    <cfRule type="cellIs" dxfId="1009" priority="493" stopIfTrue="1" operator="lessThan">
      <formula>-0.01</formula>
    </cfRule>
    <cfRule type="cellIs" dxfId="1008" priority="494" stopIfTrue="1" operator="greaterThan">
      <formula>0.01</formula>
    </cfRule>
  </conditionalFormatting>
  <conditionalFormatting sqref="N55">
    <cfRule type="cellIs" dxfId="1007" priority="491" stopIfTrue="1" operator="lessThan">
      <formula>-0.01</formula>
    </cfRule>
    <cfRule type="cellIs" dxfId="1006" priority="492" stopIfTrue="1" operator="greaterThan">
      <formula>0.01</formula>
    </cfRule>
  </conditionalFormatting>
  <conditionalFormatting sqref="P51">
    <cfRule type="cellIs" dxfId="1005" priority="489" operator="greaterThan">
      <formula>0.03</formula>
    </cfRule>
    <cfRule type="cellIs" dxfId="1004" priority="490" stopIfTrue="1" operator="lessThan">
      <formula>-0.03</formula>
    </cfRule>
  </conditionalFormatting>
  <conditionalFormatting sqref="P55">
    <cfRule type="cellIs" dxfId="1003" priority="487" operator="lessThan">
      <formula>-0.03</formula>
    </cfRule>
    <cfRule type="cellIs" dxfId="1002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1001" priority="482" stopIfTrue="1" operator="lessThan">
      <formula>-0.01</formula>
    </cfRule>
    <cfRule type="cellIs" dxfId="1000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999" priority="477" stopIfTrue="1" operator="lessThan">
      <formula>-0.01</formula>
    </cfRule>
    <cfRule type="cellIs" dxfId="998" priority="478" stopIfTrue="1" operator="greaterThan">
      <formula>0.01</formula>
    </cfRule>
  </conditionalFormatting>
  <conditionalFormatting sqref="J40:J44">
    <cfRule type="cellIs" dxfId="997" priority="455" operator="greaterThan">
      <formula>0.03</formula>
    </cfRule>
    <cfRule type="cellIs" dxfId="996" priority="456" stopIfTrue="1" operator="lessThan">
      <formula>-0.03</formula>
    </cfRule>
  </conditionalFormatting>
  <conditionalFormatting sqref="N40">
    <cfRule type="cellIs" dxfId="995" priority="453" stopIfTrue="1" operator="lessThan">
      <formula>-0.01</formula>
    </cfRule>
    <cfRule type="cellIs" dxfId="994" priority="454" stopIfTrue="1" operator="greaterThan">
      <formula>0.01</formula>
    </cfRule>
  </conditionalFormatting>
  <conditionalFormatting sqref="N41">
    <cfRule type="cellIs" dxfId="993" priority="451" stopIfTrue="1" operator="lessThan">
      <formula>-0.01</formula>
    </cfRule>
    <cfRule type="cellIs" dxfId="992" priority="452" stopIfTrue="1" operator="greaterThan">
      <formula>0.01</formula>
    </cfRule>
  </conditionalFormatting>
  <conditionalFormatting sqref="N42:N43">
    <cfRule type="cellIs" dxfId="991" priority="449" stopIfTrue="1" operator="lessThan">
      <formula>-0.01</formula>
    </cfRule>
    <cfRule type="cellIs" dxfId="990" priority="450" stopIfTrue="1" operator="greaterThan">
      <formula>0.01</formula>
    </cfRule>
  </conditionalFormatting>
  <conditionalFormatting sqref="N44">
    <cfRule type="cellIs" dxfId="989" priority="447" stopIfTrue="1" operator="lessThan">
      <formula>-0.01</formula>
    </cfRule>
    <cfRule type="cellIs" dxfId="988" priority="448" stopIfTrue="1" operator="greaterThan">
      <formula>0.01</formula>
    </cfRule>
  </conditionalFormatting>
  <conditionalFormatting sqref="P40">
    <cfRule type="cellIs" dxfId="987" priority="445" operator="greaterThan">
      <formula>0.03</formula>
    </cfRule>
    <cfRule type="cellIs" dxfId="986" priority="446" stopIfTrue="1" operator="lessThan">
      <formula>-0.03</formula>
    </cfRule>
  </conditionalFormatting>
  <conditionalFormatting sqref="P44">
    <cfRule type="cellIs" dxfId="985" priority="443" operator="lessThan">
      <formula>-0.03</formula>
    </cfRule>
    <cfRule type="cellIs" dxfId="984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dxfId="983" priority="433" stopIfTrue="1" operator="lessThan">
      <formula>-0.01</formula>
    </cfRule>
    <cfRule type="cellIs" dxfId="982" priority="434" stopIfTrue="1" operator="greaterThan">
      <formula>0.01</formula>
    </cfRule>
  </conditionalFormatting>
  <conditionalFormatting sqref="J29:J33">
    <cfRule type="cellIs" dxfId="981" priority="431" operator="greaterThan">
      <formula>0.03</formula>
    </cfRule>
    <cfRule type="cellIs" dxfId="980" priority="432" stopIfTrue="1" operator="lessThan">
      <formula>-0.03</formula>
    </cfRule>
  </conditionalFormatting>
  <conditionalFormatting sqref="N29">
    <cfRule type="cellIs" dxfId="979" priority="429" stopIfTrue="1" operator="lessThan">
      <formula>-0.01</formula>
    </cfRule>
    <cfRule type="cellIs" dxfId="978" priority="430" stopIfTrue="1" operator="greaterThan">
      <formula>0.01</formula>
    </cfRule>
  </conditionalFormatting>
  <conditionalFormatting sqref="N30">
    <cfRule type="cellIs" dxfId="977" priority="427" stopIfTrue="1" operator="lessThan">
      <formula>-0.01</formula>
    </cfRule>
    <cfRule type="cellIs" dxfId="976" priority="428" stopIfTrue="1" operator="greaterThan">
      <formula>0.01</formula>
    </cfRule>
  </conditionalFormatting>
  <conditionalFormatting sqref="N31:N32">
    <cfRule type="cellIs" dxfId="975" priority="425" stopIfTrue="1" operator="lessThan">
      <formula>-0.01</formula>
    </cfRule>
    <cfRule type="cellIs" dxfId="974" priority="426" stopIfTrue="1" operator="greaterThan">
      <formula>0.01</formula>
    </cfRule>
  </conditionalFormatting>
  <conditionalFormatting sqref="N33">
    <cfRule type="cellIs" dxfId="973" priority="423" stopIfTrue="1" operator="lessThan">
      <formula>-0.01</formula>
    </cfRule>
    <cfRule type="cellIs" dxfId="972" priority="424" stopIfTrue="1" operator="greaterThan">
      <formula>0.01</formula>
    </cfRule>
  </conditionalFormatting>
  <conditionalFormatting sqref="P29">
    <cfRule type="cellIs" dxfId="971" priority="421" operator="greaterThan">
      <formula>0.03</formula>
    </cfRule>
    <cfRule type="cellIs" dxfId="970" priority="422" stopIfTrue="1" operator="lessThan">
      <formula>-0.03</formula>
    </cfRule>
  </conditionalFormatting>
  <conditionalFormatting sqref="P33">
    <cfRule type="cellIs" dxfId="969" priority="419" operator="lessThan">
      <formula>-0.03</formula>
    </cfRule>
    <cfRule type="cellIs" dxfId="968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dxfId="967" priority="409" stopIfTrue="1" operator="lessThan">
      <formula>-0.01</formula>
    </cfRule>
    <cfRule type="cellIs" dxfId="966" priority="410" stopIfTrue="1" operator="greaterThan">
      <formula>0.01</formula>
    </cfRule>
  </conditionalFormatting>
  <conditionalFormatting sqref="J18:J22">
    <cfRule type="cellIs" dxfId="965" priority="407" operator="greaterThan">
      <formula>0.03</formula>
    </cfRule>
    <cfRule type="cellIs" dxfId="964" priority="408" stopIfTrue="1" operator="lessThan">
      <formula>-0.03</formula>
    </cfRule>
  </conditionalFormatting>
  <conditionalFormatting sqref="N18">
    <cfRule type="cellIs" dxfId="963" priority="405" stopIfTrue="1" operator="lessThan">
      <formula>-0.01</formula>
    </cfRule>
    <cfRule type="cellIs" dxfId="962" priority="406" stopIfTrue="1" operator="greaterThan">
      <formula>0.01</formula>
    </cfRule>
  </conditionalFormatting>
  <conditionalFormatting sqref="N19">
    <cfRule type="cellIs" dxfId="961" priority="403" stopIfTrue="1" operator="lessThan">
      <formula>-0.01</formula>
    </cfRule>
    <cfRule type="cellIs" dxfId="960" priority="404" stopIfTrue="1" operator="greaterThan">
      <formula>0.01</formula>
    </cfRule>
  </conditionalFormatting>
  <conditionalFormatting sqref="N20:N21">
    <cfRule type="cellIs" dxfId="959" priority="401" stopIfTrue="1" operator="lessThan">
      <formula>-0.01</formula>
    </cfRule>
    <cfRule type="cellIs" dxfId="958" priority="402" stopIfTrue="1" operator="greaterThan">
      <formula>0.01</formula>
    </cfRule>
  </conditionalFormatting>
  <conditionalFormatting sqref="N22">
    <cfRule type="cellIs" dxfId="957" priority="399" stopIfTrue="1" operator="lessThan">
      <formula>-0.01</formula>
    </cfRule>
    <cfRule type="cellIs" dxfId="956" priority="400" stopIfTrue="1" operator="greaterThan">
      <formula>0.01</formula>
    </cfRule>
  </conditionalFormatting>
  <conditionalFormatting sqref="P18">
    <cfRule type="cellIs" dxfId="955" priority="397" operator="greaterThan">
      <formula>0.03</formula>
    </cfRule>
    <cfRule type="cellIs" dxfId="954" priority="398" stopIfTrue="1" operator="lessThan">
      <formula>-0.03</formula>
    </cfRule>
  </conditionalFormatting>
  <conditionalFormatting sqref="P22">
    <cfRule type="cellIs" dxfId="953" priority="395" operator="lessThan">
      <formula>-0.03</formula>
    </cfRule>
    <cfRule type="cellIs" dxfId="952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951" priority="361" operator="greaterThan">
      <formula>0.03</formula>
    </cfRule>
    <cfRule type="cellIs" dxfId="950" priority="362" stopIfTrue="1" operator="lessThan">
      <formula>-0.03</formula>
    </cfRule>
  </conditionalFormatting>
  <conditionalFormatting sqref="N67">
    <cfRule type="cellIs" dxfId="949" priority="359" stopIfTrue="1" operator="lessThan">
      <formula>-0.01</formula>
    </cfRule>
    <cfRule type="cellIs" dxfId="948" priority="360" stopIfTrue="1" operator="greaterThan">
      <formula>0.01</formula>
    </cfRule>
  </conditionalFormatting>
  <conditionalFormatting sqref="N62">
    <cfRule type="cellIs" dxfId="947" priority="357" stopIfTrue="1" operator="lessThan">
      <formula>-0.01</formula>
    </cfRule>
    <cfRule type="cellIs" dxfId="946" priority="358" stopIfTrue="1" operator="greaterThan">
      <formula>0.01</formula>
    </cfRule>
  </conditionalFormatting>
  <conditionalFormatting sqref="N63">
    <cfRule type="cellIs" dxfId="945" priority="355" stopIfTrue="1" operator="lessThan">
      <formula>-0.01</formula>
    </cfRule>
    <cfRule type="cellIs" dxfId="944" priority="356" stopIfTrue="1" operator="greaterThan">
      <formula>0.01</formula>
    </cfRule>
  </conditionalFormatting>
  <conditionalFormatting sqref="N64:N65">
    <cfRule type="cellIs" dxfId="943" priority="353" stopIfTrue="1" operator="lessThan">
      <formula>-0.01</formula>
    </cfRule>
    <cfRule type="cellIs" dxfId="942" priority="354" stopIfTrue="1" operator="greaterThan">
      <formula>0.01</formula>
    </cfRule>
  </conditionalFormatting>
  <conditionalFormatting sqref="N66">
    <cfRule type="cellIs" dxfId="941" priority="351" stopIfTrue="1" operator="lessThan">
      <formula>-0.01</formula>
    </cfRule>
    <cfRule type="cellIs" dxfId="940" priority="352" stopIfTrue="1" operator="greaterThan">
      <formula>0.01</formula>
    </cfRule>
  </conditionalFormatting>
  <conditionalFormatting sqref="P62">
    <cfRule type="cellIs" dxfId="939" priority="349" operator="greaterThan">
      <formula>0.03</formula>
    </cfRule>
    <cfRule type="cellIs" dxfId="938" priority="350" stopIfTrue="1" operator="lessThan">
      <formula>-0.03</formula>
    </cfRule>
  </conditionalFormatting>
  <conditionalFormatting sqref="P66">
    <cfRule type="cellIs" dxfId="937" priority="347" operator="lessThan">
      <formula>-0.03</formula>
    </cfRule>
    <cfRule type="cellIs" dxfId="936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935" priority="337" operator="greaterThan">
      <formula>0.03</formula>
    </cfRule>
    <cfRule type="cellIs" dxfId="934" priority="338" stopIfTrue="1" operator="lessThan">
      <formula>-0.03</formula>
    </cfRule>
  </conditionalFormatting>
  <conditionalFormatting sqref="N78">
    <cfRule type="cellIs" dxfId="933" priority="335" stopIfTrue="1" operator="lessThan">
      <formula>-0.01</formula>
    </cfRule>
    <cfRule type="cellIs" dxfId="932" priority="336" stopIfTrue="1" operator="greaterThan">
      <formula>0.01</formula>
    </cfRule>
  </conditionalFormatting>
  <conditionalFormatting sqref="N73">
    <cfRule type="cellIs" dxfId="931" priority="333" stopIfTrue="1" operator="lessThan">
      <formula>-0.01</formula>
    </cfRule>
    <cfRule type="cellIs" dxfId="930" priority="334" stopIfTrue="1" operator="greaterThan">
      <formula>0.01</formula>
    </cfRule>
  </conditionalFormatting>
  <conditionalFormatting sqref="N74">
    <cfRule type="cellIs" dxfId="929" priority="331" stopIfTrue="1" operator="lessThan">
      <formula>-0.01</formula>
    </cfRule>
    <cfRule type="cellIs" dxfId="928" priority="332" stopIfTrue="1" operator="greaterThan">
      <formula>0.01</formula>
    </cfRule>
  </conditionalFormatting>
  <conditionalFormatting sqref="N75:N76">
    <cfRule type="cellIs" dxfId="927" priority="329" stopIfTrue="1" operator="lessThan">
      <formula>-0.01</formula>
    </cfRule>
    <cfRule type="cellIs" dxfId="926" priority="330" stopIfTrue="1" operator="greaterThan">
      <formula>0.01</formula>
    </cfRule>
  </conditionalFormatting>
  <conditionalFormatting sqref="N77">
    <cfRule type="cellIs" dxfId="925" priority="327" stopIfTrue="1" operator="lessThan">
      <formula>-0.01</formula>
    </cfRule>
    <cfRule type="cellIs" dxfId="924" priority="328" stopIfTrue="1" operator="greaterThan">
      <formula>0.01</formula>
    </cfRule>
  </conditionalFormatting>
  <conditionalFormatting sqref="P73">
    <cfRule type="cellIs" dxfId="923" priority="325" operator="greaterThan">
      <formula>0.03</formula>
    </cfRule>
    <cfRule type="cellIs" dxfId="922" priority="326" stopIfTrue="1" operator="lessThan">
      <formula>-0.03</formula>
    </cfRule>
  </conditionalFormatting>
  <conditionalFormatting sqref="P77">
    <cfRule type="cellIs" dxfId="921" priority="323" operator="lessThan">
      <formula>-0.03</formula>
    </cfRule>
    <cfRule type="cellIs" dxfId="920" priority="324" stopIfTrue="1" operator="greaterThan">
      <formula>0.03</formula>
    </cfRule>
  </conditionalFormatting>
  <conditionalFormatting sqref="Z89:Z90">
    <cfRule type="cellIs" dxfId="919" priority="270" stopIfTrue="1" operator="lessThan">
      <formula>-0.01</formula>
    </cfRule>
    <cfRule type="cellIs" dxfId="918" priority="271" stopIfTrue="1" operator="greaterThan">
      <formula>0.01</formula>
    </cfRule>
  </conditionalFormatting>
  <conditionalFormatting sqref="AB84">
    <cfRule type="cellIs" dxfId="917" priority="267" operator="greaterThan">
      <formula>0.03</formula>
    </cfRule>
    <cfRule type="cellIs" dxfId="916" priority="268" stopIfTrue="1" operator="lessThan">
      <formula>-0.03</formula>
    </cfRule>
  </conditionalFormatting>
  <conditionalFormatting sqref="AB88">
    <cfRule type="cellIs" dxfId="915" priority="265" operator="lessThan">
      <formula>-0.03</formula>
    </cfRule>
    <cfRule type="cellIs" dxfId="914" priority="266" stopIfTrue="1" operator="greaterThan">
      <formula>0.03</formula>
    </cfRule>
  </conditionalFormatting>
  <conditionalFormatting sqref="Z84">
    <cfRule type="cellIs" dxfId="913" priority="263" stopIfTrue="1" operator="lessThan">
      <formula>-0.01</formula>
    </cfRule>
    <cfRule type="cellIs" dxfId="912" priority="264" stopIfTrue="1" operator="greaterThan">
      <formula>0.01</formula>
    </cfRule>
  </conditionalFormatting>
  <conditionalFormatting sqref="Z85">
    <cfRule type="cellIs" dxfId="911" priority="261" stopIfTrue="1" operator="lessThan">
      <formula>-0.01</formula>
    </cfRule>
    <cfRule type="cellIs" dxfId="910" priority="262" stopIfTrue="1" operator="greaterThan">
      <formula>0.01</formula>
    </cfRule>
  </conditionalFormatting>
  <conditionalFormatting sqref="Z86:Z87">
    <cfRule type="cellIs" dxfId="909" priority="259" stopIfTrue="1" operator="lessThan">
      <formula>-0.01</formula>
    </cfRule>
    <cfRule type="cellIs" dxfId="908" priority="260" stopIfTrue="1" operator="greaterThan">
      <formula>0.01</formula>
    </cfRule>
  </conditionalFormatting>
  <conditionalFormatting sqref="Z88">
    <cfRule type="cellIs" dxfId="907" priority="257" stopIfTrue="1" operator="lessThan">
      <formula>-0.01</formula>
    </cfRule>
    <cfRule type="cellIs" dxfId="906" priority="258" stopIfTrue="1" operator="greaterThan">
      <formula>0.01</formula>
    </cfRule>
  </conditionalFormatting>
  <conditionalFormatting sqref="V84:V88">
    <cfRule type="cellIs" dxfId="905" priority="255" operator="greaterThan">
      <formula>0.03</formula>
    </cfRule>
    <cfRule type="cellIs" dxfId="904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903" priority="248" stopIfTrue="1" operator="lessThan">
      <formula>-0.01</formula>
    </cfRule>
    <cfRule type="cellIs" dxfId="902" priority="249" stopIfTrue="1" operator="greaterThan">
      <formula>0.01</formula>
    </cfRule>
  </conditionalFormatting>
  <conditionalFormatting sqref="I89">
    <cfRule type="dataBar" priority="247">
      <dataBar>
        <cfvo type="min"/>
        <cfvo type="max"/>
        <color rgb="FF008AEF"/>
      </dataBar>
    </cfRule>
  </conditionalFormatting>
  <conditionalFormatting sqref="N89">
    <cfRule type="cellIs" dxfId="901" priority="236" stopIfTrue="1" operator="lessThan">
      <formula>-0.01</formula>
    </cfRule>
    <cfRule type="cellIs" dxfId="900" priority="237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899" priority="219" stopIfTrue="1" operator="lessThan">
      <formula>-0.01</formula>
    </cfRule>
    <cfRule type="cellIs" dxfId="898" priority="220" stopIfTrue="1" operator="greaterThan">
      <formula>0.01</formula>
    </cfRule>
  </conditionalFormatting>
  <conditionalFormatting sqref="AB95">
    <cfRule type="cellIs" dxfId="897" priority="216" operator="greaterThan">
      <formula>0.03</formula>
    </cfRule>
    <cfRule type="cellIs" dxfId="896" priority="217" stopIfTrue="1" operator="lessThan">
      <formula>-0.03</formula>
    </cfRule>
  </conditionalFormatting>
  <conditionalFormatting sqref="AB99">
    <cfRule type="cellIs" dxfId="895" priority="214" operator="lessThan">
      <formula>-0.03</formula>
    </cfRule>
    <cfRule type="cellIs" dxfId="894" priority="215" stopIfTrue="1" operator="greaterThan">
      <formula>0.03</formula>
    </cfRule>
  </conditionalFormatting>
  <conditionalFormatting sqref="Z95">
    <cfRule type="cellIs" dxfId="893" priority="212" stopIfTrue="1" operator="lessThan">
      <formula>-0.01</formula>
    </cfRule>
    <cfRule type="cellIs" dxfId="892" priority="213" stopIfTrue="1" operator="greaterThan">
      <formula>0.01</formula>
    </cfRule>
  </conditionalFormatting>
  <conditionalFormatting sqref="Z96">
    <cfRule type="cellIs" dxfId="891" priority="210" stopIfTrue="1" operator="lessThan">
      <formula>-0.01</formula>
    </cfRule>
    <cfRule type="cellIs" dxfId="890" priority="211" stopIfTrue="1" operator="greaterThan">
      <formula>0.01</formula>
    </cfRule>
  </conditionalFormatting>
  <conditionalFormatting sqref="Z97:Z98">
    <cfRule type="cellIs" dxfId="889" priority="208" stopIfTrue="1" operator="lessThan">
      <formula>-0.01</formula>
    </cfRule>
    <cfRule type="cellIs" dxfId="888" priority="209" stopIfTrue="1" operator="greaterThan">
      <formula>0.01</formula>
    </cfRule>
  </conditionalFormatting>
  <conditionalFormatting sqref="Z99">
    <cfRule type="cellIs" dxfId="887" priority="206" stopIfTrue="1" operator="lessThan">
      <formula>-0.01</formula>
    </cfRule>
    <cfRule type="cellIs" dxfId="886" priority="207" stopIfTrue="1" operator="greaterThan">
      <formula>0.01</formula>
    </cfRule>
  </conditionalFormatting>
  <conditionalFormatting sqref="V95:V99">
    <cfRule type="cellIs" dxfId="885" priority="204" operator="greaterThan">
      <formula>0.03</formula>
    </cfRule>
    <cfRule type="cellIs" dxfId="884" priority="205" stopIfTrue="1" operator="lessThan">
      <formula>-0.03</formula>
    </cfRule>
  </conditionalFormatting>
  <conditionalFormatting sqref="R96:T96">
    <cfRule type="dataBar" priority="203">
      <dataBar>
        <cfvo type="min"/>
        <cfvo type="max"/>
        <color rgb="FF008AEF"/>
      </dataBar>
    </cfRule>
  </conditionalFormatting>
  <conditionalFormatting sqref="R97:T98">
    <cfRule type="dataBar" priority="202">
      <dataBar>
        <cfvo type="min"/>
        <cfvo type="max"/>
        <color rgb="FF008AEF"/>
      </dataBar>
    </cfRule>
  </conditionalFormatting>
  <conditionalFormatting sqref="R99:T99">
    <cfRule type="dataBar" priority="201">
      <dataBar>
        <cfvo type="min"/>
        <cfvo type="max"/>
        <color rgb="FF008AEF"/>
      </dataBar>
    </cfRule>
  </conditionalFormatting>
  <conditionalFormatting sqref="R95:U95 U96:U99">
    <cfRule type="dataBar" priority="218">
      <dataBar>
        <cfvo type="min"/>
        <cfvo type="max"/>
        <color rgb="FF008AEF"/>
      </dataBar>
    </cfRule>
  </conditionalFormatting>
  <conditionalFormatting sqref="N101">
    <cfRule type="cellIs" dxfId="883" priority="197" stopIfTrue="1" operator="lessThan">
      <formula>-0.01</formula>
    </cfRule>
    <cfRule type="cellIs" dxfId="882" priority="198" stopIfTrue="1" operator="greaterThan">
      <formula>0.01</formula>
    </cfRule>
  </conditionalFormatting>
  <conditionalFormatting sqref="I100">
    <cfRule type="dataBar" priority="196">
      <dataBar>
        <cfvo type="min"/>
        <cfvo type="max"/>
        <color rgb="FF008AEF"/>
      </dataBar>
    </cfRule>
  </conditionalFormatting>
  <conditionalFormatting sqref="N100">
    <cfRule type="cellIs" dxfId="881" priority="185" stopIfTrue="1" operator="lessThan">
      <formula>-0.01</formula>
    </cfRule>
    <cfRule type="cellIs" dxfId="880" priority="186" stopIfTrue="1" operator="greaterThan">
      <formula>0.01</formula>
    </cfRule>
  </conditionalFormatting>
  <conditionalFormatting sqref="R100:T101">
    <cfRule type="dataBar" priority="221">
      <dataBar>
        <cfvo type="min"/>
        <cfvo type="max"/>
        <color rgb="FF008AEF"/>
      </dataBar>
    </cfRule>
  </conditionalFormatting>
  <conditionalFormatting sqref="U100:U101">
    <cfRule type="dataBar" priority="222">
      <dataBar>
        <cfvo type="min"/>
        <cfvo type="max"/>
        <color rgb="FF008AEF"/>
      </dataBar>
    </cfRule>
  </conditionalFormatting>
  <conditionalFormatting sqref="I101">
    <cfRule type="dataBar" priority="223">
      <dataBar>
        <cfvo type="min"/>
        <cfvo type="max"/>
        <color rgb="FF008AEF"/>
      </dataBar>
    </cfRule>
  </conditionalFormatting>
  <conditionalFormatting sqref="Z111:Z112">
    <cfRule type="cellIs" dxfId="879" priority="168" stopIfTrue="1" operator="lessThan">
      <formula>-0.01</formula>
    </cfRule>
    <cfRule type="cellIs" dxfId="878" priority="169" stopIfTrue="1" operator="greaterThan">
      <formula>0.01</formula>
    </cfRule>
  </conditionalFormatting>
  <conditionalFormatting sqref="AB106">
    <cfRule type="cellIs" dxfId="877" priority="165" operator="greaterThan">
      <formula>0.03</formula>
    </cfRule>
    <cfRule type="cellIs" dxfId="876" priority="166" stopIfTrue="1" operator="lessThan">
      <formula>-0.03</formula>
    </cfRule>
  </conditionalFormatting>
  <conditionalFormatting sqref="AB110">
    <cfRule type="cellIs" dxfId="875" priority="163" operator="lessThan">
      <formula>-0.03</formula>
    </cfRule>
    <cfRule type="cellIs" dxfId="874" priority="164" stopIfTrue="1" operator="greaterThan">
      <formula>0.03</formula>
    </cfRule>
  </conditionalFormatting>
  <conditionalFormatting sqref="Z106">
    <cfRule type="cellIs" dxfId="873" priority="161" stopIfTrue="1" operator="lessThan">
      <formula>-0.01</formula>
    </cfRule>
    <cfRule type="cellIs" dxfId="872" priority="162" stopIfTrue="1" operator="greaterThan">
      <formula>0.01</formula>
    </cfRule>
  </conditionalFormatting>
  <conditionalFormatting sqref="Z107">
    <cfRule type="cellIs" dxfId="871" priority="159" stopIfTrue="1" operator="lessThan">
      <formula>-0.01</formula>
    </cfRule>
    <cfRule type="cellIs" dxfId="870" priority="160" stopIfTrue="1" operator="greaterThan">
      <formula>0.01</formula>
    </cfRule>
  </conditionalFormatting>
  <conditionalFormatting sqref="Z108:Z109">
    <cfRule type="cellIs" dxfId="869" priority="157" stopIfTrue="1" operator="lessThan">
      <formula>-0.01</formula>
    </cfRule>
    <cfRule type="cellIs" dxfId="868" priority="158" stopIfTrue="1" operator="greaterThan">
      <formula>0.01</formula>
    </cfRule>
  </conditionalFormatting>
  <conditionalFormatting sqref="Z110">
    <cfRule type="cellIs" dxfId="867" priority="155" stopIfTrue="1" operator="lessThan">
      <formula>-0.01</formula>
    </cfRule>
    <cfRule type="cellIs" dxfId="866" priority="156" stopIfTrue="1" operator="greaterThan">
      <formula>0.01</formula>
    </cfRule>
  </conditionalFormatting>
  <conditionalFormatting sqref="V106:V110">
    <cfRule type="cellIs" dxfId="865" priority="153" operator="greaterThan">
      <formula>0.03</formula>
    </cfRule>
    <cfRule type="cellIs" dxfId="864" priority="154" stopIfTrue="1" operator="lessThan">
      <formula>-0.03</formula>
    </cfRule>
  </conditionalFormatting>
  <conditionalFormatting sqref="R107:T107">
    <cfRule type="dataBar" priority="152">
      <dataBar>
        <cfvo type="min"/>
        <cfvo type="max"/>
        <color rgb="FF008AEF"/>
      </dataBar>
    </cfRule>
  </conditionalFormatting>
  <conditionalFormatting sqref="R108:T109">
    <cfRule type="dataBar" priority="151">
      <dataBar>
        <cfvo type="min"/>
        <cfvo type="max"/>
        <color rgb="FF008AEF"/>
      </dataBar>
    </cfRule>
  </conditionalFormatting>
  <conditionalFormatting sqref="R110:T110">
    <cfRule type="dataBar" priority="150">
      <dataBar>
        <cfvo type="min"/>
        <cfvo type="max"/>
        <color rgb="FF008AEF"/>
      </dataBar>
    </cfRule>
  </conditionalFormatting>
  <conditionalFormatting sqref="R106:U106 U107:U110">
    <cfRule type="dataBar" priority="167">
      <dataBar>
        <cfvo type="min"/>
        <cfvo type="max"/>
        <color rgb="FF008AEF"/>
      </dataBar>
    </cfRule>
  </conditionalFormatting>
  <conditionalFormatting sqref="N112">
    <cfRule type="cellIs" dxfId="863" priority="146" stopIfTrue="1" operator="lessThan">
      <formula>-0.01</formula>
    </cfRule>
    <cfRule type="cellIs" dxfId="862" priority="147" stopIfTrue="1" operator="greaterThan">
      <formula>0.01</formula>
    </cfRule>
  </conditionalFormatting>
  <conditionalFormatting sqref="I111">
    <cfRule type="dataBar" priority="145">
      <dataBar>
        <cfvo type="min"/>
        <cfvo type="max"/>
        <color rgb="FF008AEF"/>
      </dataBar>
    </cfRule>
  </conditionalFormatting>
  <conditionalFormatting sqref="N111">
    <cfRule type="cellIs" dxfId="861" priority="134" stopIfTrue="1" operator="lessThan">
      <formula>-0.01</formula>
    </cfRule>
    <cfRule type="cellIs" dxfId="860" priority="135" stopIfTrue="1" operator="greaterThan">
      <formula>0.01</formula>
    </cfRule>
  </conditionalFormatting>
  <conditionalFormatting sqref="R111:T112">
    <cfRule type="dataBar" priority="170">
      <dataBar>
        <cfvo type="min"/>
        <cfvo type="max"/>
        <color rgb="FF008AEF"/>
      </dataBar>
    </cfRule>
  </conditionalFormatting>
  <conditionalFormatting sqref="U111:U112">
    <cfRule type="dataBar" priority="171">
      <dataBar>
        <cfvo type="min"/>
        <cfvo type="max"/>
        <color rgb="FF008AEF"/>
      </dataBar>
    </cfRule>
  </conditionalFormatting>
  <conditionalFormatting sqref="I112">
    <cfRule type="dataBar" priority="172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859" priority="111" operator="greaterThan">
      <formula>0.03</formula>
    </cfRule>
    <cfRule type="cellIs" dxfId="858" priority="112" stopIfTrue="1" operator="lessThan">
      <formula>-0.03</formula>
    </cfRule>
  </conditionalFormatting>
  <conditionalFormatting sqref="N84">
    <cfRule type="cellIs" dxfId="857" priority="109" stopIfTrue="1" operator="lessThan">
      <formula>-0.01</formula>
    </cfRule>
    <cfRule type="cellIs" dxfId="856" priority="110" stopIfTrue="1" operator="greaterThan">
      <formula>0.01</formula>
    </cfRule>
  </conditionalFormatting>
  <conditionalFormatting sqref="N85">
    <cfRule type="cellIs" dxfId="855" priority="107" stopIfTrue="1" operator="lessThan">
      <formula>-0.01</formula>
    </cfRule>
    <cfRule type="cellIs" dxfId="854" priority="108" stopIfTrue="1" operator="greaterThan">
      <formula>0.01</formula>
    </cfRule>
  </conditionalFormatting>
  <conditionalFormatting sqref="N86:N87">
    <cfRule type="cellIs" dxfId="853" priority="105" stopIfTrue="1" operator="lessThan">
      <formula>-0.01</formula>
    </cfRule>
    <cfRule type="cellIs" dxfId="852" priority="106" stopIfTrue="1" operator="greaterThan">
      <formula>0.01</formula>
    </cfRule>
  </conditionalFormatting>
  <conditionalFormatting sqref="N88">
    <cfRule type="cellIs" dxfId="851" priority="103" stopIfTrue="1" operator="lessThan">
      <formula>-0.01</formula>
    </cfRule>
    <cfRule type="cellIs" dxfId="850" priority="104" stopIfTrue="1" operator="greaterThan">
      <formula>0.01</formula>
    </cfRule>
  </conditionalFormatting>
  <conditionalFormatting sqref="P84">
    <cfRule type="cellIs" dxfId="849" priority="101" operator="greaterThan">
      <formula>0.03</formula>
    </cfRule>
    <cfRule type="cellIs" dxfId="848" priority="102" stopIfTrue="1" operator="lessThan">
      <formula>-0.03</formula>
    </cfRule>
  </conditionalFormatting>
  <conditionalFormatting sqref="P88">
    <cfRule type="cellIs" dxfId="847" priority="99" operator="lessThan">
      <formula>-0.03</formula>
    </cfRule>
    <cfRule type="cellIs" dxfId="846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845" priority="88" operator="greaterThan">
      <formula>0.03</formula>
    </cfRule>
    <cfRule type="cellIs" dxfId="844" priority="89" stopIfTrue="1" operator="lessThan">
      <formula>-0.03</formula>
    </cfRule>
  </conditionalFormatting>
  <conditionalFormatting sqref="N95">
    <cfRule type="cellIs" dxfId="843" priority="86" stopIfTrue="1" operator="lessThan">
      <formula>-0.01</formula>
    </cfRule>
    <cfRule type="cellIs" dxfId="842" priority="87" stopIfTrue="1" operator="greaterThan">
      <formula>0.01</formula>
    </cfRule>
  </conditionalFormatting>
  <conditionalFormatting sqref="N96">
    <cfRule type="cellIs" dxfId="841" priority="84" stopIfTrue="1" operator="lessThan">
      <formula>-0.01</formula>
    </cfRule>
    <cfRule type="cellIs" dxfId="840" priority="85" stopIfTrue="1" operator="greaterThan">
      <formula>0.01</formula>
    </cfRule>
  </conditionalFormatting>
  <conditionalFormatting sqref="N97:N98">
    <cfRule type="cellIs" dxfId="839" priority="82" stopIfTrue="1" operator="lessThan">
      <formula>-0.01</formula>
    </cfRule>
    <cfRule type="cellIs" dxfId="838" priority="83" stopIfTrue="1" operator="greaterThan">
      <formula>0.01</formula>
    </cfRule>
  </conditionalFormatting>
  <conditionalFormatting sqref="N99">
    <cfRule type="cellIs" dxfId="837" priority="80" stopIfTrue="1" operator="lessThan">
      <formula>-0.01</formula>
    </cfRule>
    <cfRule type="cellIs" dxfId="836" priority="81" stopIfTrue="1" operator="greaterThan">
      <formula>0.01</formula>
    </cfRule>
  </conditionalFormatting>
  <conditionalFormatting sqref="P95">
    <cfRule type="cellIs" dxfId="835" priority="78" operator="greaterThan">
      <formula>0.03</formula>
    </cfRule>
    <cfRule type="cellIs" dxfId="834" priority="79" stopIfTrue="1" operator="lessThan">
      <formula>-0.03</formula>
    </cfRule>
  </conditionalFormatting>
  <conditionalFormatting sqref="P99">
    <cfRule type="cellIs" dxfId="833" priority="76" operator="lessThan">
      <formula>-0.03</formula>
    </cfRule>
    <cfRule type="cellIs" dxfId="832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831" priority="65" operator="greaterThan">
      <formula>0.03</formula>
    </cfRule>
    <cfRule type="cellIs" dxfId="830" priority="66" stopIfTrue="1" operator="lessThan">
      <formula>-0.03</formula>
    </cfRule>
  </conditionalFormatting>
  <conditionalFormatting sqref="N106">
    <cfRule type="cellIs" dxfId="829" priority="63" stopIfTrue="1" operator="lessThan">
      <formula>-0.01</formula>
    </cfRule>
    <cfRule type="cellIs" dxfId="828" priority="64" stopIfTrue="1" operator="greaterThan">
      <formula>0.01</formula>
    </cfRule>
  </conditionalFormatting>
  <conditionalFormatting sqref="N107">
    <cfRule type="cellIs" dxfId="827" priority="61" stopIfTrue="1" operator="lessThan">
      <formula>-0.01</formula>
    </cfRule>
    <cfRule type="cellIs" dxfId="826" priority="62" stopIfTrue="1" operator="greaterThan">
      <formula>0.01</formula>
    </cfRule>
  </conditionalFormatting>
  <conditionalFormatting sqref="N108:N109">
    <cfRule type="cellIs" dxfId="825" priority="59" stopIfTrue="1" operator="lessThan">
      <formula>-0.01</formula>
    </cfRule>
    <cfRule type="cellIs" dxfId="824" priority="60" stopIfTrue="1" operator="greaterThan">
      <formula>0.01</formula>
    </cfRule>
  </conditionalFormatting>
  <conditionalFormatting sqref="N110">
    <cfRule type="cellIs" dxfId="823" priority="57" stopIfTrue="1" operator="lessThan">
      <formula>-0.01</formula>
    </cfRule>
    <cfRule type="cellIs" dxfId="822" priority="58" stopIfTrue="1" operator="greaterThan">
      <formula>0.01</formula>
    </cfRule>
  </conditionalFormatting>
  <conditionalFormatting sqref="P106">
    <cfRule type="cellIs" dxfId="821" priority="55" operator="greaterThan">
      <formula>0.03</formula>
    </cfRule>
    <cfRule type="cellIs" dxfId="820" priority="56" stopIfTrue="1" operator="lessThan">
      <formula>-0.03</formula>
    </cfRule>
  </conditionalFormatting>
  <conditionalFormatting sqref="P110">
    <cfRule type="cellIs" dxfId="819" priority="53" operator="lessThan">
      <formula>-0.03</formula>
    </cfRule>
    <cfRule type="cellIs" dxfId="818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817" priority="49" stopIfTrue="1" operator="lessThan">
      <formula>-0.01</formula>
    </cfRule>
    <cfRule type="cellIs" dxfId="816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815" priority="44" operator="greaterThan">
      <formula>0.03</formula>
    </cfRule>
    <cfRule type="cellIs" dxfId="814" priority="45" stopIfTrue="1" operator="lessThan">
      <formula>-0.03</formula>
    </cfRule>
  </conditionalFormatting>
  <conditionalFormatting sqref="AB11">
    <cfRule type="cellIs" dxfId="813" priority="42" operator="lessThan">
      <formula>-0.03</formula>
    </cfRule>
    <cfRule type="cellIs" dxfId="812" priority="43" stopIfTrue="1" operator="greaterThan">
      <formula>0.03</formula>
    </cfRule>
  </conditionalFormatting>
  <conditionalFormatting sqref="Z7">
    <cfRule type="cellIs" dxfId="811" priority="40" stopIfTrue="1" operator="lessThan">
      <formula>-0.01</formula>
    </cfRule>
    <cfRule type="cellIs" dxfId="810" priority="41" stopIfTrue="1" operator="greaterThan">
      <formula>0.01</formula>
    </cfRule>
  </conditionalFormatting>
  <conditionalFormatting sqref="Z8">
    <cfRule type="cellIs" dxfId="809" priority="38" stopIfTrue="1" operator="lessThan">
      <formula>-0.01</formula>
    </cfRule>
    <cfRule type="cellIs" dxfId="808" priority="39" stopIfTrue="1" operator="greaterThan">
      <formula>0.01</formula>
    </cfRule>
  </conditionalFormatting>
  <conditionalFormatting sqref="Z9:Z10">
    <cfRule type="cellIs" dxfId="807" priority="36" stopIfTrue="1" operator="lessThan">
      <formula>-0.01</formula>
    </cfRule>
    <cfRule type="cellIs" dxfId="806" priority="37" stopIfTrue="1" operator="greaterThan">
      <formula>0.01</formula>
    </cfRule>
  </conditionalFormatting>
  <conditionalFormatting sqref="Z11">
    <cfRule type="cellIs" dxfId="805" priority="34" stopIfTrue="1" operator="lessThan">
      <formula>-0.01</formula>
    </cfRule>
    <cfRule type="cellIs" dxfId="804" priority="35" stopIfTrue="1" operator="greaterThan">
      <formula>0.01</formula>
    </cfRule>
  </conditionalFormatting>
  <conditionalFormatting sqref="V7:V11">
    <cfRule type="cellIs" dxfId="803" priority="32" operator="greaterThan">
      <formula>0.03</formula>
    </cfRule>
    <cfRule type="cellIs" dxfId="802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801" priority="25" stopIfTrue="1" operator="lessThan">
      <formula>-0.01</formula>
    </cfRule>
    <cfRule type="cellIs" dxfId="800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799" priority="15" stopIfTrue="1" operator="lessThan">
      <formula>-0.01</formula>
    </cfRule>
    <cfRule type="cellIs" dxfId="798" priority="16" stopIfTrue="1" operator="greaterThan">
      <formula>0.01</formula>
    </cfRule>
  </conditionalFormatting>
  <conditionalFormatting sqref="J7:J11">
    <cfRule type="cellIs" dxfId="797" priority="13" operator="greaterThan">
      <formula>0.03</formula>
    </cfRule>
    <cfRule type="cellIs" dxfId="796" priority="14" stopIfTrue="1" operator="lessThan">
      <formula>-0.03</formula>
    </cfRule>
  </conditionalFormatting>
  <conditionalFormatting sqref="N7">
    <cfRule type="cellIs" dxfId="795" priority="11" stopIfTrue="1" operator="lessThan">
      <formula>-0.01</formula>
    </cfRule>
    <cfRule type="cellIs" dxfId="794" priority="12" stopIfTrue="1" operator="greaterThan">
      <formula>0.01</formula>
    </cfRule>
  </conditionalFormatting>
  <conditionalFormatting sqref="N8">
    <cfRule type="cellIs" dxfId="793" priority="9" stopIfTrue="1" operator="lessThan">
      <formula>-0.01</formula>
    </cfRule>
    <cfRule type="cellIs" dxfId="792" priority="10" stopIfTrue="1" operator="greaterThan">
      <formula>0.01</formula>
    </cfRule>
  </conditionalFormatting>
  <conditionalFormatting sqref="N9:N10">
    <cfRule type="cellIs" dxfId="791" priority="7" stopIfTrue="1" operator="lessThan">
      <formula>-0.01</formula>
    </cfRule>
    <cfRule type="cellIs" dxfId="790" priority="8" stopIfTrue="1" operator="greaterThan">
      <formula>0.01</formula>
    </cfRule>
  </conditionalFormatting>
  <conditionalFormatting sqref="N11">
    <cfRule type="cellIs" dxfId="789" priority="5" stopIfTrue="1" operator="lessThan">
      <formula>-0.01</formula>
    </cfRule>
    <cfRule type="cellIs" dxfId="788" priority="6" stopIfTrue="1" operator="greaterThan">
      <formula>0.01</formula>
    </cfRule>
  </conditionalFormatting>
  <conditionalFormatting sqref="P7">
    <cfRule type="cellIs" dxfId="787" priority="3" operator="greaterThan">
      <formula>0.03</formula>
    </cfRule>
    <cfRule type="cellIs" dxfId="786" priority="4" stopIfTrue="1" operator="lessThan">
      <formula>-0.03</formula>
    </cfRule>
  </conditionalFormatting>
  <conditionalFormatting sqref="P11">
    <cfRule type="cellIs" dxfId="785" priority="1" operator="lessThan">
      <formula>-0.03</formula>
    </cfRule>
    <cfRule type="cellIs" dxfId="784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1:AL221"/>
  <sheetViews>
    <sheetView topLeftCell="B1" zoomScaleNormal="100" workbookViewId="0">
      <selection activeCell="F4" sqref="F4:H4"/>
    </sheetView>
  </sheetViews>
  <sheetFormatPr defaultColWidth="9" defaultRowHeight="15.6" x14ac:dyDescent="0.25"/>
  <cols>
    <col min="1" max="1" width="1.59765625" style="207" bestFit="1" customWidth="1"/>
    <col min="2" max="2" width="6.59765625" style="207" customWidth="1"/>
    <col min="3" max="3" width="9.3984375" style="207" customWidth="1"/>
    <col min="4" max="4" width="14.3984375" style="207" customWidth="1"/>
    <col min="5" max="5" width="4.59765625" style="207" customWidth="1"/>
    <col min="6" max="6" width="6.59765625" style="207" customWidth="1"/>
    <col min="7" max="7" width="9.3984375" style="207" customWidth="1"/>
    <col min="8" max="8" width="14.3984375" style="207" customWidth="1"/>
    <col min="9" max="9" width="4.59765625" style="207" customWidth="1"/>
    <col min="10" max="10" width="9.59765625" style="207" customWidth="1"/>
    <col min="11" max="11" width="4.59765625" style="207" customWidth="1"/>
    <col min="12" max="12" width="14.3984375" style="207" bestFit="1" customWidth="1"/>
    <col min="13" max="13" width="16.09765625" style="207" bestFit="1" customWidth="1"/>
    <col min="14" max="14" width="7.59765625" style="207" bestFit="1" customWidth="1"/>
    <col min="15" max="15" width="4.59765625" style="207" customWidth="1"/>
    <col min="16" max="16" width="9.59765625" style="207" bestFit="1" customWidth="1"/>
    <col min="17" max="17" width="4.59765625" style="207" customWidth="1"/>
    <col min="18" max="18" width="84.59765625" style="207" customWidth="1"/>
    <col min="19" max="19" width="6.5" style="207" bestFit="1" customWidth="1"/>
    <col min="20" max="20" width="9.59765625" style="207" bestFit="1" customWidth="1"/>
    <col min="21" max="21" width="1.59765625" style="207" bestFit="1" customWidth="1"/>
    <col min="22" max="22" width="7.59765625" style="207" bestFit="1" customWidth="1"/>
    <col min="23" max="23" width="1.59765625" style="207" bestFit="1" customWidth="1"/>
    <col min="24" max="24" width="14.3984375" style="207" bestFit="1" customWidth="1"/>
    <col min="25" max="25" width="16.09765625" style="207" bestFit="1" customWidth="1"/>
    <col min="26" max="26" width="5.09765625" style="207" bestFit="1" customWidth="1"/>
    <col min="27" max="27" width="1.59765625" style="207" bestFit="1" customWidth="1"/>
    <col min="28" max="28" width="8.09765625" style="208" bestFit="1" customWidth="1"/>
    <col min="29" max="29" width="9" style="207" customWidth="1"/>
    <col min="30" max="30" width="1.3984375" style="207" bestFit="1" customWidth="1"/>
    <col min="31" max="31" width="80.59765625" style="207" customWidth="1"/>
    <col min="32" max="32" width="1.3984375" style="207" bestFit="1" customWidth="1"/>
    <col min="33" max="38" width="9" style="207" customWidth="1"/>
  </cols>
  <sheetData>
    <row r="1" spans="1:32" x14ac:dyDescent="0.25">
      <c r="AD1" s="11"/>
      <c r="AF1" s="11"/>
    </row>
    <row r="2" spans="1:32" x14ac:dyDescent="0.25">
      <c r="B2" s="278" t="str">
        <f>'Summary (auto)'!C3</f>
        <v>12bit-quantize-raht-15-bit</v>
      </c>
      <c r="C2" s="274"/>
      <c r="D2" s="274"/>
      <c r="E2" s="198"/>
      <c r="F2" s="278" t="str">
        <f>'Summary (auto)'!C4</f>
        <v>10bit-quantize-raht-15-bit</v>
      </c>
      <c r="G2" s="274"/>
      <c r="H2" s="274"/>
      <c r="I2" s="208"/>
      <c r="J2" s="209" t="s">
        <v>19</v>
      </c>
      <c r="K2" s="208"/>
      <c r="L2" s="277" t="s">
        <v>20</v>
      </c>
      <c r="M2" s="274"/>
      <c r="N2" s="274"/>
      <c r="O2" s="208"/>
      <c r="P2" s="209" t="s">
        <v>21</v>
      </c>
      <c r="U2" s="209"/>
      <c r="V2" s="209"/>
    </row>
    <row r="3" spans="1:32" ht="16.5" customHeight="1" thickBot="1" x14ac:dyDescent="0.3">
      <c r="A3" s="173"/>
      <c r="B3" s="198"/>
      <c r="C3" s="198"/>
      <c r="D3" s="198"/>
      <c r="E3" s="198"/>
      <c r="F3" s="198"/>
      <c r="G3" s="198"/>
      <c r="H3" s="198"/>
      <c r="I3" s="208"/>
      <c r="J3" s="208"/>
      <c r="K3" s="174"/>
      <c r="L3" s="85" t="s">
        <v>42</v>
      </c>
      <c r="M3" s="85" t="s">
        <v>43</v>
      </c>
      <c r="N3" s="208"/>
      <c r="O3" s="174"/>
      <c r="P3" s="208"/>
      <c r="U3" s="173"/>
      <c r="W3" s="173"/>
    </row>
    <row r="4" spans="1:32" x14ac:dyDescent="0.25">
      <c r="B4" s="279" t="s">
        <v>8</v>
      </c>
      <c r="C4" s="280"/>
      <c r="D4" s="281"/>
      <c r="E4" s="3"/>
      <c r="F4" s="279" t="str">
        <f>B4</f>
        <v>fruit</v>
      </c>
      <c r="G4" s="280"/>
      <c r="H4" s="281"/>
      <c r="I4" s="3"/>
      <c r="J4" s="210"/>
      <c r="L4" s="282" t="str">
        <f>F4</f>
        <v>fruit</v>
      </c>
      <c r="M4" s="280"/>
      <c r="N4" s="281"/>
      <c r="O4" s="178"/>
      <c r="P4" s="210"/>
      <c r="Q4" s="178"/>
      <c r="R4" s="178"/>
      <c r="S4" s="178"/>
      <c r="T4" s="178"/>
      <c r="U4" s="208"/>
      <c r="V4" s="208"/>
      <c r="X4" s="283"/>
      <c r="Y4" s="274"/>
      <c r="Z4" s="274"/>
    </row>
    <row r="5" spans="1:32" x14ac:dyDescent="0.25">
      <c r="B5" s="276" t="s">
        <v>24</v>
      </c>
      <c r="C5" s="274"/>
      <c r="D5" s="69" t="s">
        <v>25</v>
      </c>
      <c r="E5" s="222"/>
      <c r="F5" s="276" t="s">
        <v>24</v>
      </c>
      <c r="G5" s="274"/>
      <c r="H5" s="69" t="s">
        <v>25</v>
      </c>
      <c r="I5" s="10"/>
      <c r="J5" s="211" t="s">
        <v>26</v>
      </c>
      <c r="L5" s="273" t="s">
        <v>44</v>
      </c>
      <c r="M5" s="274"/>
      <c r="N5" s="275"/>
      <c r="O5" s="67"/>
      <c r="P5" s="4"/>
      <c r="Q5" s="67"/>
      <c r="R5" s="277"/>
      <c r="S5" s="274"/>
      <c r="T5" s="274"/>
      <c r="U5" s="209"/>
      <c r="V5" s="209"/>
      <c r="X5" s="277"/>
      <c r="Y5" s="274"/>
      <c r="Z5" s="274"/>
    </row>
    <row r="6" spans="1:32" x14ac:dyDescent="0.25">
      <c r="B6" s="175" t="s">
        <v>0</v>
      </c>
      <c r="C6" s="99" t="s">
        <v>28</v>
      </c>
      <c r="D6" s="68" t="s">
        <v>29</v>
      </c>
      <c r="E6" s="222"/>
      <c r="F6" s="175" t="s">
        <v>0</v>
      </c>
      <c r="G6" s="99" t="s">
        <v>28</v>
      </c>
      <c r="H6" s="68" t="s">
        <v>29</v>
      </c>
      <c r="I6" s="10"/>
      <c r="J6" s="73"/>
      <c r="L6" s="176" t="str">
        <f>CONCATENATE(B$2," ",L4)</f>
        <v>12bit-quantize-raht-15-bit fruit</v>
      </c>
      <c r="M6" s="194" t="str">
        <f>CONCATENATE(F$2," ",L4)</f>
        <v>10bit-quantize-raht-15-bit fruit</v>
      </c>
      <c r="N6" s="177" t="s">
        <v>30</v>
      </c>
      <c r="O6" s="3"/>
      <c r="P6" s="4" t="s">
        <v>21</v>
      </c>
      <c r="Q6" s="3"/>
      <c r="R6" s="3"/>
      <c r="S6" s="3"/>
      <c r="T6" s="3"/>
      <c r="U6" s="3"/>
      <c r="V6" s="3"/>
      <c r="X6" s="178"/>
      <c r="Y6" s="178"/>
      <c r="Z6" s="178"/>
    </row>
    <row r="7" spans="1:32" x14ac:dyDescent="0.25">
      <c r="B7" s="92" t="str">
        <f>B4</f>
        <v>fruit</v>
      </c>
      <c r="C7" s="99" t="s">
        <v>31</v>
      </c>
      <c r="D7" s="223">
        <f ca="1">0.001*INDIRECT($B7&amp;"!E5")</f>
        <v>3.8055839999999996</v>
      </c>
      <c r="E7" s="222"/>
      <c r="F7" s="92" t="str">
        <f>F4</f>
        <v>fruit</v>
      </c>
      <c r="G7" s="99" t="s">
        <v>31</v>
      </c>
      <c r="H7" s="223">
        <f ca="1">0.001*INDIRECT($B7&amp;"!W5")</f>
        <v>2.4114800000000001</v>
      </c>
      <c r="I7" s="10"/>
      <c r="J7" s="224">
        <f ca="1">H7/D7-1</f>
        <v>-0.36633115968534646</v>
      </c>
      <c r="L7" s="74">
        <f ca="1">INDIRECT($B7&amp;"!"&amp;L$3&amp;"5")</f>
        <v>0.99837623125000008</v>
      </c>
      <c r="M7" s="75">
        <f ca="1">INDIRECT($B7&amp;"!"&amp;M$3&amp;"5")</f>
        <v>0.95029656875000013</v>
      </c>
      <c r="N7" s="76">
        <f ca="1">M7-L7</f>
        <v>-4.8079662499999953E-2</v>
      </c>
      <c r="O7" s="222"/>
      <c r="P7" s="224">
        <f ca="1">bdrate(D7:D10,L7:L10,H7:H10,M7:M10)</f>
        <v>-2.356366788104991E-2</v>
      </c>
      <c r="Q7" s="222"/>
      <c r="R7" s="10"/>
      <c r="S7" s="10"/>
      <c r="T7" s="10"/>
      <c r="U7" s="10"/>
      <c r="V7" s="225"/>
      <c r="X7" s="7"/>
      <c r="Y7" s="7"/>
      <c r="Z7" s="64"/>
      <c r="AB7" s="226"/>
    </row>
    <row r="8" spans="1:32" x14ac:dyDescent="0.25">
      <c r="B8" s="92" t="str">
        <f>B7</f>
        <v>fruit</v>
      </c>
      <c r="C8" s="99" t="s">
        <v>32</v>
      </c>
      <c r="D8" s="223">
        <f ca="1">0.001*INDIRECT($B8&amp;"!E6")</f>
        <v>4.8162959999999995</v>
      </c>
      <c r="E8" s="222"/>
      <c r="F8" s="92" t="str">
        <f>F7</f>
        <v>fruit</v>
      </c>
      <c r="G8" s="99" t="s">
        <v>32</v>
      </c>
      <c r="H8" s="223">
        <f ca="1">0.001*INDIRECT($B8&amp;"!W6")</f>
        <v>3.3278240000000001</v>
      </c>
      <c r="I8" s="10"/>
      <c r="J8" s="224">
        <f ca="1">H8/D8-1</f>
        <v>-0.30904911159945314</v>
      </c>
      <c r="L8" s="74">
        <f ca="1">INDIRECT($B8&amp;"!"&amp;L$3&amp;"6")</f>
        <v>0.99920279708333315</v>
      </c>
      <c r="M8" s="75">
        <f ca="1">INDIRECT($B8&amp;"!"&amp;M$3&amp;"6")</f>
        <v>0.9971605558333333</v>
      </c>
      <c r="N8" s="76">
        <f ca="1">M8-L8</f>
        <v>-2.0422412499998543E-3</v>
      </c>
      <c r="O8" s="222"/>
      <c r="P8" s="4"/>
      <c r="Q8" s="222"/>
      <c r="R8" s="10"/>
      <c r="S8" s="10"/>
      <c r="T8" s="10"/>
      <c r="U8" s="10"/>
      <c r="V8" s="225"/>
      <c r="X8" s="7"/>
      <c r="Y8" s="7"/>
      <c r="Z8" s="64"/>
    </row>
    <row r="9" spans="1:32" x14ac:dyDescent="0.25">
      <c r="B9" s="92" t="str">
        <f>B8</f>
        <v>fruit</v>
      </c>
      <c r="C9" s="99" t="s">
        <v>33</v>
      </c>
      <c r="D9" s="223">
        <f ca="1">0.001*INDIRECT($B9&amp;"!E7")</f>
        <v>6.1718480000000007</v>
      </c>
      <c r="E9" s="222"/>
      <c r="F9" s="92" t="str">
        <f>F8</f>
        <v>fruit</v>
      </c>
      <c r="G9" s="99" t="s">
        <v>33</v>
      </c>
      <c r="H9" s="223">
        <f ca="1">0.001*INDIRECT($B9&amp;"!W7")</f>
        <v>4.2834319999999995</v>
      </c>
      <c r="I9" s="10"/>
      <c r="J9" s="224">
        <f ca="1">H9/D9-1</f>
        <v>-0.30597253853302953</v>
      </c>
      <c r="L9" s="74">
        <f ca="1">INDIRECT($B9&amp;"!"&amp;L$3&amp;"7")</f>
        <v>0.99937497375000028</v>
      </c>
      <c r="M9" s="75">
        <f ca="1">INDIRECT($B9&amp;"!"&amp;M$3&amp;"7")</f>
        <v>0.99907063416666653</v>
      </c>
      <c r="N9" s="76">
        <f ca="1">M9-L9</f>
        <v>-3.0433958333375699E-4</v>
      </c>
      <c r="O9" s="222"/>
      <c r="P9" s="4" t="s">
        <v>34</v>
      </c>
      <c r="Q9" s="222"/>
      <c r="R9" s="10"/>
      <c r="S9" s="10"/>
      <c r="T9" s="10"/>
      <c r="U9" s="10"/>
      <c r="V9" s="225"/>
      <c r="X9" s="7"/>
      <c r="Y9" s="7"/>
      <c r="Z9" s="64"/>
    </row>
    <row r="10" spans="1:32" x14ac:dyDescent="0.25">
      <c r="B10" s="92" t="str">
        <f>B9</f>
        <v>fruit</v>
      </c>
      <c r="C10" s="99" t="s">
        <v>35</v>
      </c>
      <c r="D10" s="223">
        <f ca="1">0.001*INDIRECT($B10&amp;"!E8")</f>
        <v>8.6232160000000011</v>
      </c>
      <c r="E10" s="222"/>
      <c r="F10" s="92" t="str">
        <f>F9</f>
        <v>fruit</v>
      </c>
      <c r="G10" s="99" t="s">
        <v>35</v>
      </c>
      <c r="H10" s="223">
        <f ca="1">0.001*INDIRECT($B10&amp;"!W8")</f>
        <v>5.3733279999999999</v>
      </c>
      <c r="I10" s="10"/>
      <c r="J10" s="224">
        <f ca="1">H10/D10-1</f>
        <v>-0.37687656206222842</v>
      </c>
      <c r="L10" s="74">
        <f ca="1">INDIRECT($B10&amp;"!"&amp;L$3&amp;"8")</f>
        <v>0.99952589916666668</v>
      </c>
      <c r="M10" s="75">
        <f ca="1">INDIRECT($B10&amp;"!"&amp;M$3&amp;"8")</f>
        <v>0.99931852916666675</v>
      </c>
      <c r="N10" s="76">
        <f ca="1">M10-L10</f>
        <v>-2.07369999999929E-4</v>
      </c>
      <c r="O10" s="222"/>
      <c r="P10" s="227">
        <f ca="1">bdrate(L7:L10,D7:D10,M7:M10,H7:H10)</f>
        <v>1.1581670371541009E-4</v>
      </c>
      <c r="Q10" s="222"/>
      <c r="R10" s="10"/>
      <c r="S10" s="10"/>
      <c r="T10" s="10"/>
      <c r="U10" s="10"/>
      <c r="V10" s="225"/>
      <c r="X10" s="7"/>
      <c r="Y10" s="7"/>
      <c r="Z10" s="64"/>
    </row>
    <row r="11" spans="1:32" ht="16.5" customHeight="1" thickBot="1" x14ac:dyDescent="0.3">
      <c r="B11" s="70"/>
      <c r="C11" s="100"/>
      <c r="D11" s="228"/>
      <c r="E11" s="222"/>
      <c r="F11" s="70"/>
      <c r="G11" s="100"/>
      <c r="H11" s="223"/>
      <c r="I11" s="10"/>
      <c r="J11" s="224"/>
      <c r="L11" s="74"/>
      <c r="M11" s="75"/>
      <c r="N11" s="77"/>
      <c r="O11" s="222"/>
      <c r="P11" s="229"/>
      <c r="Q11" s="222"/>
      <c r="R11" s="10"/>
      <c r="S11" s="10"/>
      <c r="T11" s="10"/>
      <c r="U11" s="10"/>
      <c r="V11" s="225"/>
      <c r="X11" s="7"/>
      <c r="Y11" s="7"/>
      <c r="Z11" s="64"/>
      <c r="AB11" s="226"/>
    </row>
    <row r="12" spans="1:32" ht="16.5" customHeight="1" x14ac:dyDescent="0.25">
      <c r="B12" s="71"/>
      <c r="C12" s="89"/>
      <c r="D12" s="230"/>
      <c r="F12" s="71"/>
      <c r="G12" s="89"/>
      <c r="H12" s="230"/>
      <c r="J12" s="78">
        <f ca="1">MIN(D7:D11,H7:H11)</f>
        <v>2.4114800000000001</v>
      </c>
      <c r="L12" s="79"/>
      <c r="M12" s="80"/>
      <c r="N12" s="81"/>
      <c r="O12" s="222"/>
      <c r="P12" s="210"/>
      <c r="Q12" s="222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28"/>
      <c r="E13" s="222"/>
      <c r="F13" s="70"/>
      <c r="G13" s="72"/>
      <c r="H13" s="228"/>
      <c r="I13" s="10"/>
      <c r="J13" s="82">
        <f ca="1">MAX(D7:D11,H7:H11)</f>
        <v>8.6232160000000011</v>
      </c>
      <c r="L13" s="83">
        <f>L12</f>
        <v>0</v>
      </c>
      <c r="M13" s="84">
        <f>M12</f>
        <v>0</v>
      </c>
      <c r="N13" s="77"/>
      <c r="O13" s="222"/>
      <c r="P13" s="6"/>
      <c r="Q13" s="222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79" t="s">
        <v>9</v>
      </c>
      <c r="C15" s="280"/>
      <c r="D15" s="281"/>
      <c r="E15" s="3"/>
      <c r="F15" s="279" t="str">
        <f>B15</f>
        <v>breakfast</v>
      </c>
      <c r="G15" s="280"/>
      <c r="H15" s="281"/>
      <c r="I15" s="3"/>
      <c r="J15" s="210"/>
      <c r="L15" s="282" t="str">
        <f>F15</f>
        <v>breakfast</v>
      </c>
      <c r="M15" s="280"/>
      <c r="N15" s="281"/>
      <c r="O15" s="178"/>
      <c r="P15" s="210"/>
      <c r="Q15" s="178"/>
      <c r="R15" s="178"/>
      <c r="S15" s="178"/>
      <c r="T15" s="178"/>
      <c r="U15" s="208"/>
      <c r="V15" s="208"/>
      <c r="X15" s="283"/>
      <c r="Y15" s="274"/>
      <c r="Z15" s="274"/>
    </row>
    <row r="16" spans="1:32" x14ac:dyDescent="0.25">
      <c r="B16" s="276" t="s">
        <v>24</v>
      </c>
      <c r="C16" s="274"/>
      <c r="D16" s="69" t="s">
        <v>25</v>
      </c>
      <c r="E16" s="222"/>
      <c r="F16" s="276" t="s">
        <v>24</v>
      </c>
      <c r="G16" s="274"/>
      <c r="H16" s="69" t="s">
        <v>25</v>
      </c>
      <c r="I16" s="10"/>
      <c r="J16" s="211" t="s">
        <v>26</v>
      </c>
      <c r="L16" s="273" t="s">
        <v>44</v>
      </c>
      <c r="M16" s="274"/>
      <c r="N16" s="275"/>
      <c r="O16" s="67"/>
      <c r="P16" s="4"/>
      <c r="Q16" s="67"/>
      <c r="R16" s="277"/>
      <c r="S16" s="274"/>
      <c r="T16" s="274"/>
      <c r="U16" s="209"/>
      <c r="V16" s="209"/>
      <c r="X16" s="277"/>
      <c r="Y16" s="274"/>
      <c r="Z16" s="274"/>
    </row>
    <row r="17" spans="2:28" x14ac:dyDescent="0.25">
      <c r="B17" s="175" t="s">
        <v>0</v>
      </c>
      <c r="C17" s="99" t="s">
        <v>28</v>
      </c>
      <c r="D17" s="68" t="s">
        <v>29</v>
      </c>
      <c r="E17" s="222"/>
      <c r="F17" s="175" t="s">
        <v>0</v>
      </c>
      <c r="G17" s="99" t="s">
        <v>28</v>
      </c>
      <c r="H17" s="68" t="s">
        <v>29</v>
      </c>
      <c r="I17" s="10"/>
      <c r="J17" s="73"/>
      <c r="L17" s="176" t="str">
        <f>CONCATENATE(B$2," ",L15)</f>
        <v>12bit-quantize-raht-15-bit breakfast</v>
      </c>
      <c r="M17" s="194" t="str">
        <f>CONCATENATE(F$2," ",L15)</f>
        <v>10bit-quantize-raht-15-bit breakfast</v>
      </c>
      <c r="N17" s="177" t="s">
        <v>30</v>
      </c>
      <c r="O17" s="3"/>
      <c r="P17" s="4" t="s">
        <v>21</v>
      </c>
      <c r="Q17" s="3"/>
      <c r="R17" s="3"/>
      <c r="S17" s="3"/>
      <c r="T17" s="3"/>
      <c r="U17" s="3"/>
      <c r="V17" s="3"/>
      <c r="X17" s="178"/>
      <c r="Y17" s="178"/>
      <c r="Z17" s="178"/>
    </row>
    <row r="18" spans="2:28" x14ac:dyDescent="0.25">
      <c r="B18" s="92" t="str">
        <f>B15</f>
        <v>breakfast</v>
      </c>
      <c r="C18" s="99" t="s">
        <v>31</v>
      </c>
      <c r="D18" s="223">
        <f ca="1">0.001*INDIRECT($B18&amp;"!E5")</f>
        <v>29.751368000000003</v>
      </c>
      <c r="E18" s="222"/>
      <c r="F18" s="92" t="str">
        <f>F15</f>
        <v>breakfast</v>
      </c>
      <c r="G18" s="99" t="s">
        <v>31</v>
      </c>
      <c r="H18" s="223">
        <f ca="1">0.001*INDIRECT($B18&amp;"!W5")</f>
        <v>18.405279999999998</v>
      </c>
      <c r="I18" s="10"/>
      <c r="J18" s="224">
        <f ca="1">H18/D18-1</f>
        <v>-0.38136357292881473</v>
      </c>
      <c r="L18" s="74">
        <f ca="1">INDIRECT($B18&amp;"!"&amp;L$3&amp;"5")</f>
        <v>0.99025311599999999</v>
      </c>
      <c r="M18" s="75">
        <f ca="1">INDIRECT($B18&amp;"!"&amp;M$3&amp;"5")</f>
        <v>0.96055734400000004</v>
      </c>
      <c r="N18" s="76">
        <f ca="1">M18-L18</f>
        <v>-2.9695771999999954E-2</v>
      </c>
      <c r="O18" s="222"/>
      <c r="P18" s="224">
        <f ca="1">bdrate(D18:D21,L18:L21,H18:H21,M18:M21)</f>
        <v>-0.34502263876639394</v>
      </c>
      <c r="Q18" s="222"/>
      <c r="R18" s="10"/>
      <c r="S18" s="10"/>
      <c r="T18" s="10"/>
      <c r="U18" s="10"/>
      <c r="V18" s="225"/>
      <c r="X18" s="7"/>
      <c r="Y18" s="7"/>
      <c r="Z18" s="64"/>
      <c r="AB18" s="226"/>
    </row>
    <row r="19" spans="2:28" x14ac:dyDescent="0.25">
      <c r="B19" s="92" t="str">
        <f>B18</f>
        <v>breakfast</v>
      </c>
      <c r="C19" s="99" t="s">
        <v>32</v>
      </c>
      <c r="D19" s="223">
        <f ca="1">0.001*INDIRECT($B19&amp;"!E6")</f>
        <v>39.615535999999999</v>
      </c>
      <c r="E19" s="222"/>
      <c r="F19" s="92" t="str">
        <f>F18</f>
        <v>breakfast</v>
      </c>
      <c r="G19" s="99" t="s">
        <v>32</v>
      </c>
      <c r="H19" s="223">
        <f ca="1">0.001*INDIRECT($B19&amp;"!W6")</f>
        <v>25.590176</v>
      </c>
      <c r="I19" s="10"/>
      <c r="J19" s="224">
        <f ca="1">H19/D19-1</f>
        <v>-0.35403686069021001</v>
      </c>
      <c r="L19" s="74">
        <f ca="1">INDIRECT($B19&amp;"!"&amp;L$3&amp;"6")</f>
        <v>0.99195924199999985</v>
      </c>
      <c r="M19" s="75">
        <f ca="1">INDIRECT($B19&amp;"!"&amp;M$3&amp;"6")</f>
        <v>0.98894121933333368</v>
      </c>
      <c r="N19" s="76">
        <f ca="1">M19-L19</f>
        <v>-3.0180226666661758E-3</v>
      </c>
      <c r="O19" s="222"/>
      <c r="P19" s="4"/>
      <c r="Q19" s="222"/>
      <c r="R19" s="10"/>
      <c r="S19" s="10"/>
      <c r="T19" s="10"/>
      <c r="U19" s="10"/>
      <c r="V19" s="225"/>
      <c r="X19" s="7"/>
      <c r="Y19" s="7"/>
      <c r="Z19" s="64"/>
    </row>
    <row r="20" spans="2:28" x14ac:dyDescent="0.25">
      <c r="B20" s="92" t="str">
        <f>B19</f>
        <v>breakfast</v>
      </c>
      <c r="C20" s="99" t="s">
        <v>33</v>
      </c>
      <c r="D20" s="223">
        <f ca="1">0.001*INDIRECT($B20&amp;"!E7")</f>
        <v>53.677455999999999</v>
      </c>
      <c r="E20" s="222"/>
      <c r="F20" s="92" t="str">
        <f>F19</f>
        <v>breakfast</v>
      </c>
      <c r="G20" s="99" t="s">
        <v>33</v>
      </c>
      <c r="H20" s="223">
        <f ca="1">0.001*INDIRECT($B20&amp;"!W7")</f>
        <v>34.221592000000008</v>
      </c>
      <c r="I20" s="10"/>
      <c r="J20" s="224">
        <f ca="1">H20/D20-1</f>
        <v>-0.36245875735988664</v>
      </c>
      <c r="L20" s="74">
        <f ca="1">INDIRECT($B20&amp;"!"&amp;L$3&amp;"7")</f>
        <v>0.99302144466666675</v>
      </c>
      <c r="M20" s="75">
        <f ca="1">INDIRECT($B20&amp;"!"&amp;M$3&amp;"7")</f>
        <v>0.99432328733333331</v>
      </c>
      <c r="N20" s="76">
        <f ca="1">M20-L20</f>
        <v>1.3018426666665528E-3</v>
      </c>
      <c r="O20" s="222"/>
      <c r="P20" s="4" t="s">
        <v>34</v>
      </c>
      <c r="Q20" s="222"/>
      <c r="R20" s="10"/>
      <c r="S20" s="10"/>
      <c r="T20" s="10"/>
      <c r="U20" s="10"/>
      <c r="V20" s="225"/>
      <c r="X20" s="7"/>
      <c r="Y20" s="7"/>
      <c r="Z20" s="64"/>
    </row>
    <row r="21" spans="2:28" x14ac:dyDescent="0.25">
      <c r="B21" s="92" t="str">
        <f>B20</f>
        <v>breakfast</v>
      </c>
      <c r="C21" s="99" t="s">
        <v>35</v>
      </c>
      <c r="D21" s="223">
        <f ca="1">0.001*INDIRECT($B21&amp;"!E8")</f>
        <v>75.127895999999993</v>
      </c>
      <c r="E21" s="222"/>
      <c r="F21" s="92" t="str">
        <f>F20</f>
        <v>breakfast</v>
      </c>
      <c r="G21" s="99" t="s">
        <v>35</v>
      </c>
      <c r="H21" s="223">
        <f ca="1">0.001*INDIRECT($B21&amp;"!W8")</f>
        <v>45.494279999999996</v>
      </c>
      <c r="I21" s="10"/>
      <c r="J21" s="224">
        <f ca="1">H21/D21-1</f>
        <v>-0.39444224552754681</v>
      </c>
      <c r="L21" s="74">
        <f ca="1">INDIRECT($B21&amp;"!"&amp;L$3&amp;"8")</f>
        <v>0.99441893800000003</v>
      </c>
      <c r="M21" s="75">
        <f ca="1">INDIRECT($B21&amp;"!"&amp;M$3&amp;"8")</f>
        <v>0.99569984533333344</v>
      </c>
      <c r="N21" s="76">
        <f ca="1">M21-L21</f>
        <v>1.2809073333334142E-3</v>
      </c>
      <c r="O21" s="222"/>
      <c r="P21" s="227">
        <f ca="1">bdrate(L18:L21,D18:D21,M18:M21,H18:H21)</f>
        <v>3.1873651781704204E-3</v>
      </c>
      <c r="Q21" s="222"/>
      <c r="R21" s="10"/>
      <c r="S21" s="10"/>
      <c r="T21" s="10"/>
      <c r="U21" s="10"/>
      <c r="V21" s="225"/>
      <c r="X21" s="7"/>
      <c r="Y21" s="7"/>
      <c r="Z21" s="64"/>
    </row>
    <row r="22" spans="2:28" ht="16.5" customHeight="1" thickBot="1" x14ac:dyDescent="0.3">
      <c r="B22" s="70"/>
      <c r="C22" s="100"/>
      <c r="D22" s="228"/>
      <c r="E22" s="222"/>
      <c r="F22" s="70"/>
      <c r="G22" s="100"/>
      <c r="H22" s="223"/>
      <c r="I22" s="10"/>
      <c r="J22" s="224"/>
      <c r="L22" s="74"/>
      <c r="M22" s="75"/>
      <c r="N22" s="77"/>
      <c r="O22" s="222"/>
      <c r="P22" s="229"/>
      <c r="Q22" s="222"/>
      <c r="R22" s="10"/>
      <c r="S22" s="10"/>
      <c r="T22" s="10"/>
      <c r="U22" s="10"/>
      <c r="V22" s="225"/>
      <c r="X22" s="7"/>
      <c r="Y22" s="7"/>
      <c r="Z22" s="64"/>
      <c r="AB22" s="226"/>
    </row>
    <row r="23" spans="2:28" ht="16.5" customHeight="1" x14ac:dyDescent="0.25">
      <c r="B23" s="71"/>
      <c r="C23" s="89"/>
      <c r="D23" s="230"/>
      <c r="F23" s="71"/>
      <c r="G23" s="89"/>
      <c r="H23" s="230"/>
      <c r="J23" s="78">
        <f ca="1">MIN(D18:D22,H18:H22)</f>
        <v>18.405279999999998</v>
      </c>
      <c r="L23" s="79"/>
      <c r="M23" s="80"/>
      <c r="N23" s="81"/>
      <c r="O23" s="222"/>
      <c r="P23" s="210"/>
      <c r="Q23" s="222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28"/>
      <c r="E24" s="222"/>
      <c r="F24" s="70"/>
      <c r="G24" s="72"/>
      <c r="H24" s="228"/>
      <c r="I24" s="10"/>
      <c r="J24" s="82">
        <f ca="1">MAX(D18:D22,H18:H22)</f>
        <v>75.127895999999993</v>
      </c>
      <c r="L24" s="83">
        <f>L23</f>
        <v>0</v>
      </c>
      <c r="M24" s="84">
        <f>M23</f>
        <v>0</v>
      </c>
      <c r="N24" s="77"/>
      <c r="O24" s="222"/>
      <c r="P24" s="6"/>
      <c r="Q24" s="222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79" t="s">
        <v>10</v>
      </c>
      <c r="C26" s="280"/>
      <c r="D26" s="281"/>
      <c r="E26" s="3"/>
      <c r="F26" s="279" t="str">
        <f>B26</f>
        <v>breakfast_track</v>
      </c>
      <c r="G26" s="280"/>
      <c r="H26" s="281"/>
      <c r="I26" s="3"/>
      <c r="J26" s="210"/>
      <c r="L26" s="282" t="str">
        <f>F26</f>
        <v>breakfast_track</v>
      </c>
      <c r="M26" s="280"/>
      <c r="N26" s="281"/>
      <c r="O26" s="178"/>
      <c r="P26" s="210"/>
      <c r="U26" s="208"/>
      <c r="V26" s="208"/>
      <c r="X26" s="283"/>
      <c r="Y26" s="274"/>
      <c r="Z26" s="274"/>
    </row>
    <row r="27" spans="2:28" x14ac:dyDescent="0.25">
      <c r="B27" s="276" t="s">
        <v>24</v>
      </c>
      <c r="C27" s="274"/>
      <c r="D27" s="69" t="s">
        <v>25</v>
      </c>
      <c r="E27" s="222"/>
      <c r="F27" s="276" t="s">
        <v>24</v>
      </c>
      <c r="G27" s="274"/>
      <c r="H27" s="69" t="s">
        <v>25</v>
      </c>
      <c r="I27" s="10"/>
      <c r="J27" s="211" t="s">
        <v>26</v>
      </c>
      <c r="L27" s="273" t="s">
        <v>44</v>
      </c>
      <c r="M27" s="274"/>
      <c r="N27" s="275"/>
      <c r="O27" s="67"/>
      <c r="P27" s="4"/>
      <c r="R27" s="277"/>
      <c r="S27" s="274"/>
      <c r="T27" s="274"/>
      <c r="U27" s="209"/>
      <c r="V27" s="209"/>
      <c r="X27" s="277"/>
      <c r="Y27" s="274"/>
      <c r="Z27" s="274"/>
    </row>
    <row r="28" spans="2:28" x14ac:dyDescent="0.25">
      <c r="B28" s="175" t="s">
        <v>0</v>
      </c>
      <c r="C28" s="99" t="s">
        <v>28</v>
      </c>
      <c r="D28" s="68" t="s">
        <v>29</v>
      </c>
      <c r="E28" s="222"/>
      <c r="F28" s="175" t="s">
        <v>0</v>
      </c>
      <c r="G28" s="99" t="s">
        <v>28</v>
      </c>
      <c r="H28" s="68" t="s">
        <v>29</v>
      </c>
      <c r="I28" s="10"/>
      <c r="J28" s="73"/>
      <c r="L28" s="176" t="str">
        <f>CONCATENATE(B$2," ",L26)</f>
        <v>12bit-quantize-raht-15-bit breakfast_track</v>
      </c>
      <c r="M28" s="194" t="str">
        <f>CONCATENATE(F$2," ",L26)</f>
        <v>10bit-quantize-raht-15-bit breakfast_track</v>
      </c>
      <c r="N28" s="177" t="s">
        <v>30</v>
      </c>
      <c r="O28" s="3"/>
      <c r="P28" s="4" t="s">
        <v>21</v>
      </c>
      <c r="Q28" s="3"/>
      <c r="R28" s="3"/>
      <c r="S28" s="3"/>
      <c r="T28" s="3"/>
      <c r="U28" s="3"/>
      <c r="V28" s="3"/>
      <c r="X28" s="178"/>
      <c r="Y28" s="178"/>
      <c r="Z28" s="178"/>
    </row>
    <row r="29" spans="2:28" x14ac:dyDescent="0.25">
      <c r="B29" s="92" t="str">
        <f>B26</f>
        <v>breakfast_track</v>
      </c>
      <c r="C29" s="99" t="s">
        <v>31</v>
      </c>
      <c r="D29" s="223">
        <f ca="1">0.001*INDIRECT($B29&amp;"!E5")</f>
        <v>37.033472000000003</v>
      </c>
      <c r="E29" s="222"/>
      <c r="F29" s="92" t="str">
        <f>F26</f>
        <v>breakfast_track</v>
      </c>
      <c r="G29" s="99" t="s">
        <v>31</v>
      </c>
      <c r="H29" s="223">
        <f ca="1">0.001*INDIRECT($B29&amp;"!W5")</f>
        <v>21.858488000000001</v>
      </c>
      <c r="I29" s="10"/>
      <c r="J29" s="224">
        <f ca="1">H29/D29-1</f>
        <v>-0.4097640102445701</v>
      </c>
      <c r="L29" s="74">
        <f ca="1">INDIRECT($B29&amp;"!"&amp;L$3&amp;"5")</f>
        <v>0.95452699866666679</v>
      </c>
      <c r="M29" s="75">
        <f ca="1">INDIRECT($B29&amp;"!"&amp;M$3&amp;"5")</f>
        <v>0.92334212533333315</v>
      </c>
      <c r="N29" s="76">
        <f ca="1">M29-L29</f>
        <v>-3.118487333333364E-2</v>
      </c>
      <c r="O29" s="222"/>
      <c r="P29" s="224">
        <f ca="1">bdrate(D29:D32,L29:L32,H29:H32,M29:M32)</f>
        <v>1.6302156967098247E-2</v>
      </c>
      <c r="Q29" s="222"/>
      <c r="R29" s="10"/>
      <c r="S29" s="10"/>
      <c r="T29" s="10"/>
      <c r="U29" s="10"/>
      <c r="V29" s="225"/>
      <c r="X29" s="7"/>
      <c r="Y29" s="7"/>
      <c r="Z29" s="64"/>
      <c r="AB29" s="226"/>
    </row>
    <row r="30" spans="2:28" x14ac:dyDescent="0.25">
      <c r="B30" s="92" t="str">
        <f>B29</f>
        <v>breakfast_track</v>
      </c>
      <c r="C30" s="99" t="s">
        <v>32</v>
      </c>
      <c r="D30" s="223">
        <f ca="1">0.001*INDIRECT($B30&amp;"!E6")</f>
        <v>53.243408000000002</v>
      </c>
      <c r="E30" s="222"/>
      <c r="F30" s="92" t="str">
        <f>F29</f>
        <v>breakfast_track</v>
      </c>
      <c r="G30" s="99" t="s">
        <v>32</v>
      </c>
      <c r="H30" s="223">
        <f ca="1">0.001*INDIRECT($B30&amp;"!W6")</f>
        <v>31.048232000000002</v>
      </c>
      <c r="I30" s="10"/>
      <c r="J30" s="224">
        <f ca="1">H30/D30-1</f>
        <v>-0.41686242172927768</v>
      </c>
      <c r="L30" s="74">
        <f ca="1">INDIRECT($B30&amp;"!"&amp;L$3&amp;"6")</f>
        <v>0.97254070799999992</v>
      </c>
      <c r="M30" s="75">
        <f ca="1">INDIRECT($B30&amp;"!"&amp;M$3&amp;"6")</f>
        <v>0.94839304999999996</v>
      </c>
      <c r="N30" s="76">
        <f ca="1">M30-L30</f>
        <v>-2.4147657999999961E-2</v>
      </c>
      <c r="O30" s="222"/>
      <c r="P30" s="4"/>
      <c r="Q30" s="222"/>
      <c r="R30" s="10"/>
      <c r="S30" s="10"/>
      <c r="T30" s="10"/>
      <c r="U30" s="10"/>
      <c r="V30" s="225"/>
      <c r="X30" s="7"/>
      <c r="Y30" s="7"/>
      <c r="Z30" s="64"/>
    </row>
    <row r="31" spans="2:28" x14ac:dyDescent="0.25">
      <c r="B31" s="92" t="str">
        <f>B30</f>
        <v>breakfast_track</v>
      </c>
      <c r="C31" s="99" t="s">
        <v>33</v>
      </c>
      <c r="D31" s="223">
        <f ca="1">0.001*INDIRECT($B31&amp;"!E7")</f>
        <v>76.773336000000015</v>
      </c>
      <c r="E31" s="222"/>
      <c r="F31" s="92" t="str">
        <f>F30</f>
        <v>breakfast_track</v>
      </c>
      <c r="G31" s="99" t="s">
        <v>33</v>
      </c>
      <c r="H31" s="223">
        <f ca="1">0.001*INDIRECT($B31&amp;"!W7")</f>
        <v>44.148175999999999</v>
      </c>
      <c r="I31" s="10"/>
      <c r="J31" s="224">
        <f ca="1">H31/D31-1</f>
        <v>-0.42495430965771774</v>
      </c>
      <c r="L31" s="74">
        <f ca="1">INDIRECT($B31&amp;"!"&amp;L$3&amp;"7")</f>
        <v>0.99034704333333323</v>
      </c>
      <c r="M31" s="75">
        <f ca="1">INDIRECT($B31&amp;"!"&amp;M$3&amp;"7")</f>
        <v>0.96254043866666672</v>
      </c>
      <c r="N31" s="76">
        <f ca="1">M31-L31</f>
        <v>-2.7806604666666512E-2</v>
      </c>
      <c r="O31" s="222"/>
      <c r="P31" s="4" t="s">
        <v>34</v>
      </c>
      <c r="Q31" s="222"/>
      <c r="R31" s="10"/>
      <c r="S31" s="10"/>
      <c r="T31" s="10"/>
      <c r="U31" s="10"/>
      <c r="V31" s="225"/>
      <c r="X31" s="7"/>
      <c r="Y31" s="7"/>
      <c r="Z31" s="64"/>
    </row>
    <row r="32" spans="2:28" x14ac:dyDescent="0.25">
      <c r="B32" s="92" t="str">
        <f>B31</f>
        <v>breakfast_track</v>
      </c>
      <c r="C32" s="99" t="s">
        <v>35</v>
      </c>
      <c r="D32" s="223">
        <f ca="1">0.001*INDIRECT($B32&amp;"!E8")</f>
        <v>108.862088</v>
      </c>
      <c r="E32" s="222"/>
      <c r="F32" s="92" t="str">
        <f>F31</f>
        <v>breakfast_track</v>
      </c>
      <c r="G32" s="99" t="s">
        <v>35</v>
      </c>
      <c r="H32" s="223">
        <f ca="1">0.001*INDIRECT($B32&amp;"!W8")</f>
        <v>63.617095999999997</v>
      </c>
      <c r="I32" s="10"/>
      <c r="J32" s="224">
        <f ca="1">H32/D32-1</f>
        <v>-0.41561752884989678</v>
      </c>
      <c r="L32" s="74">
        <f ca="1">INDIRECT($B32&amp;"!"&amp;L$3&amp;"8")</f>
        <v>0.9951982220000003</v>
      </c>
      <c r="M32" s="75">
        <f ca="1">INDIRECT($B32&amp;"!"&amp;M$3&amp;"8")</f>
        <v>0.98085735666666662</v>
      </c>
      <c r="N32" s="76">
        <f ca="1">M32-L32</f>
        <v>-1.4340865333333674E-2</v>
      </c>
      <c r="O32" s="222"/>
      <c r="P32" s="227">
        <f ca="1">bdrate(L29:L32,D29:D32,M29:M32,H29:H32)</f>
        <v>-6.9513897091177945E-4</v>
      </c>
      <c r="Q32" s="222"/>
      <c r="R32" s="10"/>
      <c r="S32" s="10"/>
      <c r="T32" s="10"/>
      <c r="U32" s="10"/>
      <c r="V32" s="225"/>
      <c r="X32" s="7"/>
      <c r="Y32" s="7"/>
      <c r="Z32" s="64"/>
    </row>
    <row r="33" spans="2:28" ht="16.5" customHeight="1" thickBot="1" x14ac:dyDescent="0.3">
      <c r="B33" s="70"/>
      <c r="C33" s="100"/>
      <c r="D33" s="228"/>
      <c r="E33" s="222"/>
      <c r="F33" s="70"/>
      <c r="G33" s="100"/>
      <c r="H33" s="223"/>
      <c r="I33" s="10"/>
      <c r="J33" s="224"/>
      <c r="L33" s="74"/>
      <c r="M33" s="75"/>
      <c r="N33" s="77"/>
      <c r="O33" s="222"/>
      <c r="P33" s="229"/>
      <c r="Q33" s="222"/>
      <c r="R33" s="10"/>
      <c r="S33" s="10"/>
      <c r="T33" s="10"/>
      <c r="U33" s="10"/>
      <c r="V33" s="225"/>
      <c r="X33" s="7"/>
      <c r="Y33" s="7"/>
      <c r="Z33" s="64"/>
      <c r="AB33" s="226"/>
    </row>
    <row r="34" spans="2:28" ht="16.5" customHeight="1" x14ac:dyDescent="0.25">
      <c r="B34" s="71"/>
      <c r="C34" s="89"/>
      <c r="D34" s="230"/>
      <c r="F34" s="71"/>
      <c r="G34" s="89"/>
      <c r="H34" s="230"/>
      <c r="J34" s="78">
        <f ca="1">MIN(D29:D33,H29:H33)</f>
        <v>21.858488000000001</v>
      </c>
      <c r="L34" s="79"/>
      <c r="M34" s="80"/>
      <c r="N34" s="81"/>
      <c r="O34" s="222"/>
      <c r="P34" s="210"/>
      <c r="Q34" s="222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28"/>
      <c r="E35" s="222"/>
      <c r="F35" s="70"/>
      <c r="G35" s="72"/>
      <c r="H35" s="228"/>
      <c r="I35" s="10"/>
      <c r="J35" s="82">
        <f ca="1">MAX(D29:D33,H29:H33)</f>
        <v>108.862088</v>
      </c>
      <c r="L35" s="83">
        <f>L34</f>
        <v>0</v>
      </c>
      <c r="M35" s="84">
        <f>M34</f>
        <v>0</v>
      </c>
      <c r="N35" s="77"/>
      <c r="O35" s="222"/>
      <c r="P35" s="6"/>
      <c r="Q35" s="222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79" t="s">
        <v>11</v>
      </c>
      <c r="C37" s="280"/>
      <c r="D37" s="281"/>
      <c r="E37" s="3"/>
      <c r="F37" s="279" t="str">
        <f>B37</f>
        <v>breakfast_semitrack</v>
      </c>
      <c r="G37" s="280"/>
      <c r="H37" s="281"/>
      <c r="I37" s="3"/>
      <c r="J37" s="210"/>
      <c r="L37" s="282" t="str">
        <f>F37</f>
        <v>breakfast_semitrack</v>
      </c>
      <c r="M37" s="280"/>
      <c r="N37" s="281"/>
      <c r="O37" s="178"/>
      <c r="P37" s="210"/>
      <c r="U37" s="208"/>
      <c r="V37" s="208"/>
      <c r="X37" s="283"/>
      <c r="Y37" s="274"/>
      <c r="Z37" s="274"/>
    </row>
    <row r="38" spans="2:28" x14ac:dyDescent="0.25">
      <c r="B38" s="276" t="s">
        <v>24</v>
      </c>
      <c r="C38" s="274"/>
      <c r="D38" s="69" t="s">
        <v>25</v>
      </c>
      <c r="E38" s="222"/>
      <c r="F38" s="276" t="s">
        <v>24</v>
      </c>
      <c r="G38" s="274"/>
      <c r="H38" s="69" t="s">
        <v>25</v>
      </c>
      <c r="I38" s="10"/>
      <c r="J38" s="211" t="s">
        <v>26</v>
      </c>
      <c r="L38" s="273" t="s">
        <v>44</v>
      </c>
      <c r="M38" s="274"/>
      <c r="N38" s="275"/>
      <c r="O38" s="67"/>
      <c r="P38" s="4"/>
      <c r="R38" s="277"/>
      <c r="S38" s="274"/>
      <c r="T38" s="274"/>
      <c r="U38" s="209"/>
      <c r="V38" s="209"/>
      <c r="X38" s="277"/>
      <c r="Y38" s="274"/>
      <c r="Z38" s="274"/>
    </row>
    <row r="39" spans="2:28" x14ac:dyDescent="0.25">
      <c r="B39" s="175" t="s">
        <v>0</v>
      </c>
      <c r="C39" s="99" t="s">
        <v>28</v>
      </c>
      <c r="D39" s="68" t="s">
        <v>29</v>
      </c>
      <c r="E39" s="222"/>
      <c r="F39" s="175" t="s">
        <v>0</v>
      </c>
      <c r="G39" s="99" t="s">
        <v>28</v>
      </c>
      <c r="H39" s="68" t="s">
        <v>29</v>
      </c>
      <c r="I39" s="10"/>
      <c r="J39" s="73"/>
      <c r="L39" s="176" t="str">
        <f>CONCATENATE(B$2," ",L37)</f>
        <v>12bit-quantize-raht-15-bit breakfast_semitrack</v>
      </c>
      <c r="M39" s="194" t="str">
        <f>CONCATENATE(F$2," ",L37)</f>
        <v>10bit-quantize-raht-15-bit breakfast_semitrack</v>
      </c>
      <c r="N39" s="177" t="s">
        <v>30</v>
      </c>
      <c r="O39" s="3"/>
      <c r="P39" s="4" t="s">
        <v>21</v>
      </c>
      <c r="Q39" s="3"/>
      <c r="R39" s="3"/>
      <c r="S39" s="3"/>
      <c r="T39" s="3"/>
      <c r="U39" s="3"/>
      <c r="V39" s="3"/>
      <c r="X39" s="178"/>
      <c r="Y39" s="178"/>
      <c r="Z39" s="178"/>
    </row>
    <row r="40" spans="2:28" x14ac:dyDescent="0.25">
      <c r="B40" s="92" t="str">
        <f>B37</f>
        <v>breakfast_semitrack</v>
      </c>
      <c r="C40" s="99" t="s">
        <v>31</v>
      </c>
      <c r="D40" s="223">
        <f ca="1">0.001*INDIRECT($B40&amp;"!E5")</f>
        <v>37.945208000000001</v>
      </c>
      <c r="E40" s="222"/>
      <c r="F40" s="92" t="str">
        <f>F37</f>
        <v>breakfast_semitrack</v>
      </c>
      <c r="G40" s="99" t="s">
        <v>31</v>
      </c>
      <c r="H40" s="223">
        <f ca="1">0.001*INDIRECT($B40&amp;"!W5")</f>
        <v>22.430879999999998</v>
      </c>
      <c r="I40" s="10"/>
      <c r="J40" s="224">
        <f ca="1">H40/D40-1</f>
        <v>-0.40886132446552936</v>
      </c>
      <c r="L40" s="74">
        <f ca="1">INDIRECT($B40&amp;"!"&amp;L$3&amp;"5")</f>
        <v>0.95391290933333339</v>
      </c>
      <c r="M40" s="75">
        <f ca="1">INDIRECT($B40&amp;"!"&amp;M$3&amp;"5")</f>
        <v>0.92332613266666674</v>
      </c>
      <c r="N40" s="76">
        <f ca="1">M40-L40</f>
        <v>-3.0586776666666649E-2</v>
      </c>
      <c r="O40" s="222"/>
      <c r="P40" s="224">
        <f ca="1">bdrate(D40:D43,L40:L43,H40:H43,M40:M43)</f>
        <v>6.9873980999517471E-3</v>
      </c>
      <c r="Q40" s="222"/>
      <c r="R40" s="10"/>
      <c r="S40" s="10"/>
      <c r="T40" s="10"/>
      <c r="U40" s="10"/>
      <c r="V40" s="225"/>
      <c r="X40" s="7"/>
      <c r="Y40" s="7"/>
      <c r="Z40" s="64"/>
      <c r="AB40" s="226"/>
    </row>
    <row r="41" spans="2:28" x14ac:dyDescent="0.25">
      <c r="B41" s="92" t="str">
        <f>B40</f>
        <v>breakfast_semitrack</v>
      </c>
      <c r="C41" s="99" t="s">
        <v>32</v>
      </c>
      <c r="D41" s="223">
        <f ca="1">0.001*INDIRECT($B41&amp;"!E6")</f>
        <v>54.681568000000006</v>
      </c>
      <c r="E41" s="222"/>
      <c r="F41" s="92" t="str">
        <f>F40</f>
        <v>breakfast_semitrack</v>
      </c>
      <c r="G41" s="99" t="s">
        <v>32</v>
      </c>
      <c r="H41" s="223">
        <f ca="1">0.001*INDIRECT($B41&amp;"!W6")</f>
        <v>31.805824000000001</v>
      </c>
      <c r="I41" s="10"/>
      <c r="J41" s="224">
        <f ca="1">H41/D41-1</f>
        <v>-0.41834469706501476</v>
      </c>
      <c r="L41" s="74">
        <f ca="1">INDIRECT($B41&amp;"!"&amp;L$3&amp;"6")</f>
        <v>0.97218706533333332</v>
      </c>
      <c r="M41" s="75">
        <f ca="1">INDIRECT($B41&amp;"!"&amp;M$3&amp;"6")</f>
        <v>0.94771673266666656</v>
      </c>
      <c r="N41" s="76">
        <f ca="1">M41-L41</f>
        <v>-2.4470332666666761E-2</v>
      </c>
      <c r="O41" s="222"/>
      <c r="P41" s="4"/>
      <c r="Q41" s="222"/>
      <c r="R41" s="10"/>
      <c r="S41" s="10"/>
      <c r="T41" s="10"/>
      <c r="U41" s="10"/>
      <c r="V41" s="225"/>
      <c r="X41" s="7"/>
      <c r="Y41" s="7"/>
      <c r="Z41" s="64"/>
    </row>
    <row r="42" spans="2:28" x14ac:dyDescent="0.25">
      <c r="B42" s="92" t="str">
        <f>B41</f>
        <v>breakfast_semitrack</v>
      </c>
      <c r="C42" s="99" t="s">
        <v>33</v>
      </c>
      <c r="D42" s="223">
        <f ca="1">0.001*INDIRECT($B42&amp;"!E7")</f>
        <v>79.040791999999996</v>
      </c>
      <c r="E42" s="222"/>
      <c r="F42" s="92" t="str">
        <f>F41</f>
        <v>breakfast_semitrack</v>
      </c>
      <c r="G42" s="99" t="s">
        <v>33</v>
      </c>
      <c r="H42" s="223">
        <f ca="1">0.001*INDIRECT($B42&amp;"!W7")</f>
        <v>45.277951999999999</v>
      </c>
      <c r="I42" s="10"/>
      <c r="J42" s="224">
        <f ca="1">H42/D42-1</f>
        <v>-0.42715715702848722</v>
      </c>
      <c r="L42" s="74">
        <f ca="1">INDIRECT($B42&amp;"!"&amp;L$3&amp;"7")</f>
        <v>0.99002121133333343</v>
      </c>
      <c r="M42" s="75">
        <f ca="1">INDIRECT($B42&amp;"!"&amp;M$3&amp;"7")</f>
        <v>0.96251046799999995</v>
      </c>
      <c r="N42" s="76">
        <f ca="1">M42-L42</f>
        <v>-2.7510743333333476E-2</v>
      </c>
      <c r="O42" s="222"/>
      <c r="P42" s="4" t="s">
        <v>34</v>
      </c>
      <c r="Q42" s="222"/>
      <c r="R42" s="10"/>
      <c r="S42" s="10"/>
      <c r="T42" s="10"/>
      <c r="U42" s="10"/>
      <c r="V42" s="225"/>
      <c r="X42" s="7"/>
      <c r="Y42" s="7"/>
      <c r="Z42" s="64"/>
    </row>
    <row r="43" spans="2:28" x14ac:dyDescent="0.25">
      <c r="B43" s="92" t="str">
        <f>B42</f>
        <v>breakfast_semitrack</v>
      </c>
      <c r="C43" s="99" t="s">
        <v>35</v>
      </c>
      <c r="D43" s="223">
        <f ca="1">0.001*INDIRECT($B43&amp;"!E8")</f>
        <v>112.14424799999999</v>
      </c>
      <c r="E43" s="222"/>
      <c r="F43" s="92" t="str">
        <f>F42</f>
        <v>breakfast_semitrack</v>
      </c>
      <c r="G43" s="99" t="s">
        <v>35</v>
      </c>
      <c r="H43" s="223">
        <f ca="1">0.001*INDIRECT($B43&amp;"!W8")</f>
        <v>65.439055999999994</v>
      </c>
      <c r="I43" s="10"/>
      <c r="J43" s="224">
        <f ca="1">H43/D43-1</f>
        <v>-0.41647425376645264</v>
      </c>
      <c r="L43" s="74">
        <f ca="1">INDIRECT($B43&amp;"!"&amp;L$3&amp;"8")</f>
        <v>0.99514774999999989</v>
      </c>
      <c r="M43" s="75">
        <f ca="1">INDIRECT($B43&amp;"!"&amp;M$3&amp;"8")</f>
        <v>0.98101094599999994</v>
      </c>
      <c r="N43" s="76">
        <f ca="1">M43-L43</f>
        <v>-1.4136803999999947E-2</v>
      </c>
      <c r="O43" s="222"/>
      <c r="P43" s="227">
        <f ca="1">bdrate(L40:L43,D40:D43,M40:M43,H40:H43)</f>
        <v>-2.1343586174460416E-4</v>
      </c>
      <c r="Q43" s="222"/>
      <c r="R43" s="10"/>
      <c r="S43" s="10"/>
      <c r="T43" s="10"/>
      <c r="U43" s="10"/>
      <c r="V43" s="225"/>
      <c r="X43" s="7"/>
      <c r="Y43" s="7"/>
      <c r="Z43" s="64"/>
    </row>
    <row r="44" spans="2:28" ht="16.5" customHeight="1" thickBot="1" x14ac:dyDescent="0.3">
      <c r="B44" s="70"/>
      <c r="C44" s="100"/>
      <c r="D44" s="228"/>
      <c r="E44" s="222"/>
      <c r="F44" s="70"/>
      <c r="G44" s="100"/>
      <c r="H44" s="223"/>
      <c r="I44" s="10"/>
      <c r="J44" s="224"/>
      <c r="L44" s="74"/>
      <c r="M44" s="75"/>
      <c r="N44" s="77"/>
      <c r="O44" s="222"/>
      <c r="P44" s="229"/>
      <c r="Q44" s="222"/>
      <c r="R44" s="10"/>
      <c r="S44" s="10"/>
      <c r="T44" s="10"/>
      <c r="U44" s="10"/>
      <c r="V44" s="225"/>
      <c r="X44" s="7"/>
      <c r="Y44" s="7"/>
      <c r="Z44" s="64"/>
      <c r="AB44" s="226"/>
    </row>
    <row r="45" spans="2:28" ht="16.5" customHeight="1" x14ac:dyDescent="0.25">
      <c r="B45" s="71"/>
      <c r="C45" s="89"/>
      <c r="D45" s="230"/>
      <c r="F45" s="71"/>
      <c r="G45" s="89"/>
      <c r="H45" s="230"/>
      <c r="J45" s="78">
        <f ca="1">MIN(D40:D44,H40:H44)</f>
        <v>22.430879999999998</v>
      </c>
      <c r="L45" s="79"/>
      <c r="M45" s="80"/>
      <c r="N45" s="81"/>
      <c r="O45" s="222"/>
      <c r="P45" s="210"/>
      <c r="Q45" s="222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28"/>
      <c r="E46" s="222"/>
      <c r="F46" s="70"/>
      <c r="G46" s="72"/>
      <c r="H46" s="228"/>
      <c r="I46" s="10"/>
      <c r="J46" s="82">
        <f ca="1">MAX(D40:D44,H40:H44)</f>
        <v>112.14424799999999</v>
      </c>
      <c r="L46" s="83">
        <f>L45</f>
        <v>0</v>
      </c>
      <c r="M46" s="84">
        <f>M45</f>
        <v>0</v>
      </c>
      <c r="N46" s="77"/>
      <c r="O46" s="222"/>
      <c r="P46" s="6"/>
      <c r="Q46" s="222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79" t="s">
        <v>12</v>
      </c>
      <c r="C48" s="280"/>
      <c r="D48" s="281"/>
      <c r="E48" s="3"/>
      <c r="F48" s="279" t="str">
        <f>B48</f>
        <v>cinema_track</v>
      </c>
      <c r="G48" s="280"/>
      <c r="H48" s="281"/>
      <c r="I48" s="3"/>
      <c r="J48" s="210"/>
      <c r="L48" s="282" t="str">
        <f>F48</f>
        <v>cinema_track</v>
      </c>
      <c r="M48" s="280"/>
      <c r="N48" s="281"/>
      <c r="O48" s="178"/>
      <c r="P48" s="210"/>
      <c r="U48" s="208"/>
      <c r="V48" s="208"/>
      <c r="X48" s="283"/>
      <c r="Y48" s="274"/>
      <c r="Z48" s="274"/>
    </row>
    <row r="49" spans="2:28" x14ac:dyDescent="0.25">
      <c r="B49" s="276" t="s">
        <v>24</v>
      </c>
      <c r="C49" s="274"/>
      <c r="D49" s="69" t="s">
        <v>25</v>
      </c>
      <c r="E49" s="222"/>
      <c r="F49" s="276" t="s">
        <v>24</v>
      </c>
      <c r="G49" s="274"/>
      <c r="H49" s="69" t="s">
        <v>25</v>
      </c>
      <c r="I49" s="10"/>
      <c r="J49" s="211" t="s">
        <v>26</v>
      </c>
      <c r="L49" s="273" t="s">
        <v>44</v>
      </c>
      <c r="M49" s="274"/>
      <c r="N49" s="275"/>
      <c r="O49" s="67"/>
      <c r="P49" s="4"/>
      <c r="R49" s="277"/>
      <c r="S49" s="274"/>
      <c r="T49" s="274"/>
      <c r="U49" s="209"/>
      <c r="V49" s="209"/>
      <c r="X49" s="277"/>
      <c r="Y49" s="274"/>
      <c r="Z49" s="274"/>
    </row>
    <row r="50" spans="2:28" x14ac:dyDescent="0.25">
      <c r="B50" s="175" t="s">
        <v>0</v>
      </c>
      <c r="C50" s="99" t="s">
        <v>28</v>
      </c>
      <c r="D50" s="68" t="s">
        <v>29</v>
      </c>
      <c r="E50" s="222"/>
      <c r="F50" s="175" t="s">
        <v>0</v>
      </c>
      <c r="G50" s="99" t="s">
        <v>28</v>
      </c>
      <c r="H50" s="68" t="s">
        <v>29</v>
      </c>
      <c r="I50" s="10"/>
      <c r="J50" s="73"/>
      <c r="L50" s="176" t="str">
        <f>CONCATENATE(B$2," ",L48)</f>
        <v>12bit-quantize-raht-15-bit cinema_track</v>
      </c>
      <c r="M50" s="194" t="str">
        <f>CONCATENATE(F$2," ",L48)</f>
        <v>10bit-quantize-raht-15-bit cinema_track</v>
      </c>
      <c r="N50" s="177" t="s">
        <v>30</v>
      </c>
      <c r="O50" s="3"/>
      <c r="P50" s="4" t="s">
        <v>21</v>
      </c>
      <c r="Q50" s="3"/>
      <c r="R50" s="3"/>
      <c r="S50" s="3"/>
      <c r="T50" s="3"/>
      <c r="U50" s="3"/>
      <c r="V50" s="3"/>
      <c r="X50" s="178"/>
      <c r="Y50" s="178"/>
      <c r="Z50" s="178"/>
    </row>
    <row r="51" spans="2:28" x14ac:dyDescent="0.25">
      <c r="B51" s="92" t="str">
        <f>B48</f>
        <v>cinema_track</v>
      </c>
      <c r="C51" s="99" t="s">
        <v>31</v>
      </c>
      <c r="D51" s="223">
        <f ca="1">0.001*INDIRECT($B51&amp;"!E5")</f>
        <v>27.457296000000003</v>
      </c>
      <c r="E51" s="222"/>
      <c r="F51" s="92" t="str">
        <f>F48</f>
        <v>cinema_track</v>
      </c>
      <c r="G51" s="99" t="s">
        <v>31</v>
      </c>
      <c r="H51" s="223">
        <f ca="1">0.001*INDIRECT($B51&amp;"!W5")</f>
        <v>16.283800000000003</v>
      </c>
      <c r="I51" s="10"/>
      <c r="J51" s="224">
        <f ca="1">H51/D51-1</f>
        <v>-0.40694087283758751</v>
      </c>
      <c r="L51" s="74">
        <f ca="1">INDIRECT($B51&amp;"!"&amp;L$3&amp;"5")</f>
        <v>0.97449244047619055</v>
      </c>
      <c r="M51" s="75">
        <f ca="1">INDIRECT($B51&amp;"!"&amp;M$3&amp;"5")</f>
        <v>0.9390816466666666</v>
      </c>
      <c r="N51" s="76">
        <f ca="1">M51-L51</f>
        <v>-3.5410793809523944E-2</v>
      </c>
      <c r="O51" s="222"/>
      <c r="P51" s="224">
        <f ca="1">bdrate(D51:D54,L51:L54,H51:H54,M51:M54)</f>
        <v>1.9241776543422295E-2</v>
      </c>
      <c r="Q51" s="222"/>
      <c r="R51" s="10"/>
      <c r="S51" s="10"/>
      <c r="T51" s="10"/>
      <c r="U51" s="10"/>
      <c r="V51" s="225"/>
      <c r="X51" s="7"/>
      <c r="Y51" s="7"/>
      <c r="Z51" s="64"/>
      <c r="AB51" s="226"/>
    </row>
    <row r="52" spans="2:28" x14ac:dyDescent="0.25">
      <c r="B52" s="92" t="str">
        <f>B51</f>
        <v>cinema_track</v>
      </c>
      <c r="C52" s="99" t="s">
        <v>32</v>
      </c>
      <c r="D52" s="223">
        <f ca="1">0.001*INDIRECT($B52&amp;"!E6")</f>
        <v>39.731791999999999</v>
      </c>
      <c r="E52" s="222"/>
      <c r="F52" s="92" t="str">
        <f>F51</f>
        <v>cinema_track</v>
      </c>
      <c r="G52" s="99" t="s">
        <v>32</v>
      </c>
      <c r="H52" s="223">
        <f ca="1">0.001*INDIRECT($B52&amp;"!W6")</f>
        <v>23.148880000000005</v>
      </c>
      <c r="I52" s="10"/>
      <c r="J52" s="224">
        <f ca="1">H52/D52-1</f>
        <v>-0.4173713584325619</v>
      </c>
      <c r="L52" s="74">
        <f ca="1">INDIRECT($B52&amp;"!"&amp;L$3&amp;"6")</f>
        <v>0.98494449047619048</v>
      </c>
      <c r="M52" s="75">
        <f ca="1">INDIRECT($B52&amp;"!"&amp;M$3&amp;"6")</f>
        <v>0.96741039904761927</v>
      </c>
      <c r="N52" s="76">
        <f ca="1">M52-L52</f>
        <v>-1.7534091428571208E-2</v>
      </c>
      <c r="O52" s="222"/>
      <c r="P52" s="4"/>
      <c r="Q52" s="222"/>
      <c r="R52" s="10"/>
      <c r="S52" s="10"/>
      <c r="T52" s="10"/>
      <c r="U52" s="10"/>
      <c r="V52" s="225"/>
      <c r="X52" s="7"/>
      <c r="Y52" s="7"/>
      <c r="Z52" s="64"/>
    </row>
    <row r="53" spans="2:28" x14ac:dyDescent="0.25">
      <c r="B53" s="92" t="str">
        <f>B52</f>
        <v>cinema_track</v>
      </c>
      <c r="C53" s="99" t="s">
        <v>33</v>
      </c>
      <c r="D53" s="223">
        <f ca="1">0.001*INDIRECT($B53&amp;"!E7")</f>
        <v>59.551984000000004</v>
      </c>
      <c r="E53" s="222"/>
      <c r="F53" s="92" t="str">
        <f>F52</f>
        <v>cinema_track</v>
      </c>
      <c r="G53" s="99" t="s">
        <v>33</v>
      </c>
      <c r="H53" s="223">
        <f ca="1">0.001*INDIRECT($B53&amp;"!W7")</f>
        <v>32.683384000000004</v>
      </c>
      <c r="I53" s="10"/>
      <c r="J53" s="224">
        <f ca="1">H53/D53-1</f>
        <v>-0.45117892293899053</v>
      </c>
      <c r="L53" s="74">
        <f ca="1">INDIRECT($B53&amp;"!"&amp;L$3&amp;"7")</f>
        <v>0.99257969380952371</v>
      </c>
      <c r="M53" s="75">
        <f ca="1">INDIRECT($B53&amp;"!"&amp;M$3&amp;"7")</f>
        <v>0.9795141909523809</v>
      </c>
      <c r="N53" s="76">
        <f ca="1">M53-L53</f>
        <v>-1.3065502857142808E-2</v>
      </c>
      <c r="O53" s="222"/>
      <c r="P53" s="4" t="s">
        <v>34</v>
      </c>
      <c r="Q53" s="222"/>
      <c r="R53" s="10"/>
      <c r="S53" s="10"/>
      <c r="T53" s="10"/>
      <c r="U53" s="10"/>
      <c r="V53" s="225"/>
      <c r="X53" s="7"/>
      <c r="Y53" s="7"/>
      <c r="Z53" s="64"/>
    </row>
    <row r="54" spans="2:28" x14ac:dyDescent="0.25">
      <c r="B54" s="92" t="str">
        <f>B53</f>
        <v>cinema_track</v>
      </c>
      <c r="C54" s="99" t="s">
        <v>35</v>
      </c>
      <c r="D54" s="223">
        <f ca="1">0.001*INDIRECT($B54&amp;"!E8")</f>
        <v>86.991584000000003</v>
      </c>
      <c r="E54" s="222"/>
      <c r="F54" s="92" t="str">
        <f>F53</f>
        <v>cinema_track</v>
      </c>
      <c r="G54" s="99" t="s">
        <v>35</v>
      </c>
      <c r="H54" s="223">
        <f ca="1">0.001*INDIRECT($B54&amp;"!W8")</f>
        <v>48.310079999999999</v>
      </c>
      <c r="I54" s="10"/>
      <c r="J54" s="224">
        <f ca="1">H54/D54-1</f>
        <v>-0.44465800277875156</v>
      </c>
      <c r="L54" s="74">
        <f ca="1">INDIRECT($B54&amp;"!"&amp;L$3&amp;"8")</f>
        <v>0.99605770809523819</v>
      </c>
      <c r="M54" s="75">
        <f ca="1">INDIRECT($B54&amp;"!"&amp;M$3&amp;"8")</f>
        <v>0.98875538714285716</v>
      </c>
      <c r="N54" s="76">
        <f ca="1">M54-L54</f>
        <v>-7.3023209523810362E-3</v>
      </c>
      <c r="O54" s="222"/>
      <c r="P54" s="227">
        <f ca="1">bdrate(L51:L54,D51:D54,M51:M54,H51:H54)</f>
        <v>-2.8229968962678598E-5</v>
      </c>
      <c r="Q54" s="222"/>
      <c r="R54" s="10"/>
      <c r="S54" s="10"/>
      <c r="T54" s="10"/>
      <c r="U54" s="10"/>
      <c r="V54" s="225"/>
      <c r="X54" s="7"/>
      <c r="Y54" s="7"/>
      <c r="Z54" s="64"/>
    </row>
    <row r="55" spans="2:28" ht="16.5" customHeight="1" thickBot="1" x14ac:dyDescent="0.3">
      <c r="B55" s="70"/>
      <c r="C55" s="100"/>
      <c r="D55" s="228"/>
      <c r="E55" s="222"/>
      <c r="F55" s="70"/>
      <c r="G55" s="100"/>
      <c r="H55" s="223"/>
      <c r="I55" s="10"/>
      <c r="J55" s="224"/>
      <c r="L55" s="74"/>
      <c r="M55" s="75"/>
      <c r="N55" s="77"/>
      <c r="O55" s="222"/>
      <c r="P55" s="229"/>
      <c r="Q55" s="222"/>
      <c r="R55" s="10"/>
      <c r="S55" s="10"/>
      <c r="T55" s="10"/>
      <c r="U55" s="10"/>
      <c r="V55" s="225"/>
      <c r="X55" s="7"/>
      <c r="Y55" s="7"/>
      <c r="Z55" s="64"/>
      <c r="AB55" s="226"/>
    </row>
    <row r="56" spans="2:28" ht="16.5" customHeight="1" x14ac:dyDescent="0.25">
      <c r="B56" s="88"/>
      <c r="C56" s="89"/>
      <c r="D56" s="230"/>
      <c r="F56" s="88"/>
      <c r="G56" s="89"/>
      <c r="H56" s="230"/>
      <c r="J56" s="78">
        <f ca="1">MIN(D51:D55,H51:H55)</f>
        <v>16.283800000000003</v>
      </c>
      <c r="L56" s="79"/>
      <c r="M56" s="80"/>
      <c r="N56" s="81"/>
      <c r="O56" s="222"/>
      <c r="P56" s="210"/>
      <c r="Q56" s="222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28"/>
      <c r="E57" s="222"/>
      <c r="F57" s="70"/>
      <c r="G57" s="72"/>
      <c r="H57" s="228"/>
      <c r="I57" s="10"/>
      <c r="J57" s="82">
        <f ca="1">MAX(D51:D55,H51:H55)</f>
        <v>86.991584000000003</v>
      </c>
      <c r="L57" s="83">
        <f>L56</f>
        <v>0</v>
      </c>
      <c r="M57" s="84">
        <f>M56</f>
        <v>0</v>
      </c>
      <c r="N57" s="77"/>
      <c r="O57" s="222"/>
      <c r="P57" s="6"/>
      <c r="Q57" s="222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79" t="s">
        <v>13</v>
      </c>
      <c r="C59" s="280"/>
      <c r="D59" s="281"/>
      <c r="E59" s="3"/>
      <c r="F59" s="279" t="str">
        <f>B59</f>
        <v>cinema_semitrack</v>
      </c>
      <c r="G59" s="280"/>
      <c r="H59" s="281"/>
      <c r="I59" s="3"/>
      <c r="J59" s="210"/>
      <c r="L59" s="282" t="str">
        <f>F59</f>
        <v>cinema_semitrack</v>
      </c>
      <c r="M59" s="280"/>
      <c r="N59" s="281"/>
      <c r="O59" s="178"/>
      <c r="P59" s="210"/>
      <c r="U59" s="208"/>
      <c r="V59" s="208"/>
      <c r="X59" s="283"/>
      <c r="Y59" s="274"/>
      <c r="Z59" s="274"/>
    </row>
    <row r="60" spans="2:28" x14ac:dyDescent="0.25">
      <c r="B60" s="276" t="s">
        <v>24</v>
      </c>
      <c r="C60" s="274"/>
      <c r="D60" s="69" t="s">
        <v>25</v>
      </c>
      <c r="E60" s="222"/>
      <c r="F60" s="276" t="s">
        <v>24</v>
      </c>
      <c r="G60" s="274"/>
      <c r="H60" s="69" t="s">
        <v>25</v>
      </c>
      <c r="I60" s="10"/>
      <c r="J60" s="211" t="s">
        <v>26</v>
      </c>
      <c r="L60" s="273" t="s">
        <v>44</v>
      </c>
      <c r="M60" s="274"/>
      <c r="N60" s="275"/>
      <c r="O60" s="67"/>
      <c r="P60" s="4"/>
      <c r="R60" s="277"/>
      <c r="S60" s="274"/>
      <c r="T60" s="274"/>
      <c r="U60" s="209"/>
      <c r="V60" s="209"/>
      <c r="X60" s="277"/>
      <c r="Y60" s="274"/>
      <c r="Z60" s="274"/>
    </row>
    <row r="61" spans="2:28" x14ac:dyDescent="0.25">
      <c r="B61" s="175" t="s">
        <v>0</v>
      </c>
      <c r="C61" s="99" t="s">
        <v>28</v>
      </c>
      <c r="D61" s="68" t="s">
        <v>29</v>
      </c>
      <c r="E61" s="222"/>
      <c r="F61" s="175" t="s">
        <v>0</v>
      </c>
      <c r="G61" s="99" t="s">
        <v>28</v>
      </c>
      <c r="H61" s="68" t="s">
        <v>29</v>
      </c>
      <c r="I61" s="10"/>
      <c r="J61" s="73"/>
      <c r="L61" s="176" t="str">
        <f>CONCATENATE(B$2," ",L59)</f>
        <v>12bit-quantize-raht-15-bit cinema_semitrack</v>
      </c>
      <c r="M61" s="194" t="str">
        <f>CONCATENATE(F$2," ",L59)</f>
        <v>10bit-quantize-raht-15-bit cinema_semitrack</v>
      </c>
      <c r="N61" s="177" t="s">
        <v>30</v>
      </c>
      <c r="O61" s="3"/>
      <c r="P61" s="4" t="s">
        <v>21</v>
      </c>
      <c r="Q61" s="3"/>
      <c r="R61" s="3"/>
      <c r="S61" s="3"/>
      <c r="T61" s="3"/>
      <c r="U61" s="3"/>
      <c r="V61" s="3"/>
      <c r="X61" s="178"/>
      <c r="Y61" s="178"/>
      <c r="Z61" s="178"/>
    </row>
    <row r="62" spans="2:28" x14ac:dyDescent="0.25">
      <c r="B62" s="92" t="str">
        <f>B59</f>
        <v>cinema_semitrack</v>
      </c>
      <c r="C62" s="99" t="s">
        <v>31</v>
      </c>
      <c r="D62" s="223">
        <f ca="1">0.001*INDIRECT($B62&amp;"!E5")</f>
        <v>28.316848</v>
      </c>
      <c r="E62" s="222"/>
      <c r="F62" s="92" t="str">
        <f>F59</f>
        <v>cinema_semitrack</v>
      </c>
      <c r="G62" s="99" t="s">
        <v>31</v>
      </c>
      <c r="H62" s="223">
        <f ca="1">0.001*INDIRECT($B62&amp;"!W5")</f>
        <v>16.871535999999999</v>
      </c>
      <c r="I62" s="10"/>
      <c r="J62" s="224">
        <f ca="1">H62/D62-1</f>
        <v>-0.40418735870602551</v>
      </c>
      <c r="L62" s="74">
        <f ca="1">INDIRECT($B62&amp;"!"&amp;L$3&amp;"5")</f>
        <v>0.97329683999999994</v>
      </c>
      <c r="M62" s="75">
        <f ca="1">INDIRECT($B62&amp;"!"&amp;M$3&amp;"5")</f>
        <v>0.9381745528571428</v>
      </c>
      <c r="N62" s="76">
        <f ca="1">M62-L62</f>
        <v>-3.5122287142857145E-2</v>
      </c>
      <c r="O62" s="222"/>
      <c r="P62" s="224">
        <f ca="1">bdrate(D62:D65,L62:L65,H62:H65,M62:M65)</f>
        <v>-5.0465814535906039E-3</v>
      </c>
      <c r="Q62" s="222"/>
      <c r="R62" s="10"/>
      <c r="S62" s="10"/>
      <c r="T62" s="10"/>
      <c r="U62" s="10"/>
      <c r="V62" s="225"/>
      <c r="X62" s="7"/>
      <c r="Y62" s="7"/>
      <c r="Z62" s="64"/>
      <c r="AB62" s="226"/>
    </row>
    <row r="63" spans="2:28" x14ac:dyDescent="0.25">
      <c r="B63" s="92" t="str">
        <f>B62</f>
        <v>cinema_semitrack</v>
      </c>
      <c r="C63" s="99" t="s">
        <v>32</v>
      </c>
      <c r="D63" s="223">
        <f ca="1">0.001*INDIRECT($B63&amp;"!E6")</f>
        <v>41.126480000000001</v>
      </c>
      <c r="E63" s="222"/>
      <c r="F63" s="92" t="str">
        <f>F62</f>
        <v>cinema_semitrack</v>
      </c>
      <c r="G63" s="99" t="s">
        <v>32</v>
      </c>
      <c r="H63" s="223">
        <f ca="1">0.001*INDIRECT($B63&amp;"!W6")</f>
        <v>23.892504000000006</v>
      </c>
      <c r="I63" s="10"/>
      <c r="J63" s="224">
        <f ca="1">H63/D63-1</f>
        <v>-0.41904816556145807</v>
      </c>
      <c r="L63" s="74">
        <f ca="1">INDIRECT($B63&amp;"!"&amp;L$3&amp;"6")</f>
        <v>0.98444683619047624</v>
      </c>
      <c r="M63" s="75">
        <f ca="1">INDIRECT($B63&amp;"!"&amp;M$3&amp;"6")</f>
        <v>0.96748753238095242</v>
      </c>
      <c r="N63" s="76">
        <f ca="1">M63-L63</f>
        <v>-1.6959303809523818E-2</v>
      </c>
      <c r="O63" s="222"/>
      <c r="P63" s="4"/>
      <c r="Q63" s="222"/>
      <c r="R63" s="10"/>
      <c r="S63" s="10"/>
      <c r="T63" s="10"/>
      <c r="U63" s="10"/>
      <c r="V63" s="225"/>
      <c r="X63" s="7"/>
      <c r="Y63" s="7"/>
      <c r="Z63" s="64"/>
    </row>
    <row r="64" spans="2:28" x14ac:dyDescent="0.25">
      <c r="B64" s="92" t="str">
        <f>B63</f>
        <v>cinema_semitrack</v>
      </c>
      <c r="C64" s="99" t="s">
        <v>33</v>
      </c>
      <c r="D64" s="223">
        <f ca="1">0.001*INDIRECT($B64&amp;"!E7")</f>
        <v>61.86504</v>
      </c>
      <c r="E64" s="222"/>
      <c r="F64" s="92" t="str">
        <f>F63</f>
        <v>cinema_semitrack</v>
      </c>
      <c r="G64" s="99" t="s">
        <v>33</v>
      </c>
      <c r="H64" s="223">
        <f ca="1">0.001*INDIRECT($B64&amp;"!W7")</f>
        <v>33.754896000000002</v>
      </c>
      <c r="I64" s="10"/>
      <c r="J64" s="224">
        <f ca="1">H64/D64-1</f>
        <v>-0.45437849874501013</v>
      </c>
      <c r="L64" s="74">
        <f ca="1">INDIRECT($B64&amp;"!"&amp;L$3&amp;"7")</f>
        <v>0.99233596333333352</v>
      </c>
      <c r="M64" s="75">
        <f ca="1">INDIRECT($B64&amp;"!"&amp;M$3&amp;"7")</f>
        <v>0.97951101142857144</v>
      </c>
      <c r="N64" s="76">
        <f ca="1">M64-L64</f>
        <v>-1.2824951904762072E-2</v>
      </c>
      <c r="O64" s="222"/>
      <c r="P64" s="4" t="s">
        <v>34</v>
      </c>
      <c r="Q64" s="222"/>
      <c r="R64" s="10"/>
      <c r="S64" s="10"/>
      <c r="T64" s="10"/>
      <c r="U64" s="10"/>
      <c r="V64" s="225"/>
      <c r="X64" s="7"/>
      <c r="Y64" s="7"/>
      <c r="Z64" s="64"/>
    </row>
    <row r="65" spans="2:28" x14ac:dyDescent="0.25">
      <c r="B65" s="92" t="str">
        <f>B64</f>
        <v>cinema_semitrack</v>
      </c>
      <c r="C65" s="99" t="s">
        <v>35</v>
      </c>
      <c r="D65" s="223">
        <f ca="1">0.001*INDIRECT($B65&amp;"!E8")</f>
        <v>90.416760000000011</v>
      </c>
      <c r="E65" s="222"/>
      <c r="F65" s="92" t="str">
        <f>F64</f>
        <v>cinema_semitrack</v>
      </c>
      <c r="G65" s="99" t="s">
        <v>35</v>
      </c>
      <c r="H65" s="223">
        <f ca="1">0.001*INDIRECT($B65&amp;"!W8")</f>
        <v>50.132744000000002</v>
      </c>
      <c r="I65" s="10"/>
      <c r="J65" s="224">
        <f ca="1">H65/D65-1</f>
        <v>-0.44553704423825857</v>
      </c>
      <c r="L65" s="74">
        <f ca="1">INDIRECT($B65&amp;"!"&amp;L$3&amp;"8")</f>
        <v>0.99586930666666673</v>
      </c>
      <c r="M65" s="75">
        <f ca="1">INDIRECT($B65&amp;"!"&amp;M$3&amp;"8")</f>
        <v>0.9886036104761905</v>
      </c>
      <c r="N65" s="76">
        <f ca="1">M65-L65</f>
        <v>-7.2656961904762341E-3</v>
      </c>
      <c r="O65" s="222"/>
      <c r="P65" s="227">
        <f ca="1">bdrate(L62:L65,D62:D65,M62:M65,H62:H65)</f>
        <v>5.820579409669957E-4</v>
      </c>
      <c r="Q65" s="222"/>
      <c r="R65" s="10"/>
      <c r="S65" s="10"/>
      <c r="T65" s="10"/>
      <c r="U65" s="10"/>
      <c r="V65" s="225"/>
      <c r="X65" s="7"/>
      <c r="Y65" s="7"/>
      <c r="Z65" s="64"/>
    </row>
    <row r="66" spans="2:28" ht="16.5" customHeight="1" thickBot="1" x14ac:dyDescent="0.3">
      <c r="B66" s="70"/>
      <c r="C66" s="100"/>
      <c r="D66" s="228"/>
      <c r="E66" s="222"/>
      <c r="F66" s="70"/>
      <c r="G66" s="100"/>
      <c r="H66" s="223"/>
      <c r="I66" s="10"/>
      <c r="J66" s="224"/>
      <c r="L66" s="74"/>
      <c r="M66" s="75"/>
      <c r="N66" s="77"/>
      <c r="O66" s="222"/>
      <c r="P66" s="229"/>
      <c r="Q66" s="222"/>
      <c r="R66" s="10"/>
      <c r="S66" s="10"/>
      <c r="T66" s="10"/>
      <c r="U66" s="10"/>
      <c r="V66" s="225"/>
      <c r="X66" s="7"/>
      <c r="Y66" s="7"/>
      <c r="Z66" s="64"/>
      <c r="AB66" s="226"/>
    </row>
    <row r="67" spans="2:28" ht="16.5" customHeight="1" x14ac:dyDescent="0.25">
      <c r="B67" s="88"/>
      <c r="C67" s="89"/>
      <c r="D67" s="230"/>
      <c r="F67" s="88"/>
      <c r="G67" s="89"/>
      <c r="H67" s="230"/>
      <c r="J67" s="78">
        <f ca="1">MIN(D62:D66,H62:H66)</f>
        <v>16.871535999999999</v>
      </c>
      <c r="L67" s="79"/>
      <c r="M67" s="80"/>
      <c r="N67" s="81"/>
      <c r="O67" s="222"/>
      <c r="P67" s="210"/>
      <c r="Q67" s="222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28"/>
      <c r="E68" s="222"/>
      <c r="F68" s="70"/>
      <c r="G68" s="72"/>
      <c r="H68" s="228"/>
      <c r="I68" s="10"/>
      <c r="J68" s="82">
        <f ca="1">MAX(D62:D66,H62:H66)</f>
        <v>90.416760000000011</v>
      </c>
      <c r="L68" s="83">
        <f>L67</f>
        <v>0</v>
      </c>
      <c r="M68" s="84">
        <f>M67</f>
        <v>0</v>
      </c>
      <c r="N68" s="77"/>
      <c r="O68" s="222"/>
      <c r="P68" s="6"/>
      <c r="Q68" s="222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79" t="s">
        <v>14</v>
      </c>
      <c r="C70" s="280"/>
      <c r="D70" s="281"/>
      <c r="E70" s="3"/>
      <c r="F70" s="279" t="str">
        <f>B70</f>
        <v>breakdance_track</v>
      </c>
      <c r="G70" s="280"/>
      <c r="H70" s="281"/>
      <c r="I70" s="3"/>
      <c r="J70" s="210"/>
      <c r="L70" s="282" t="str">
        <f>F70</f>
        <v>breakdance_track</v>
      </c>
      <c r="M70" s="280"/>
      <c r="N70" s="281"/>
      <c r="O70" s="178"/>
      <c r="P70" s="210"/>
      <c r="U70" s="208"/>
      <c r="V70" s="208"/>
      <c r="X70" s="283"/>
      <c r="Y70" s="274"/>
      <c r="Z70" s="274"/>
    </row>
    <row r="71" spans="2:28" x14ac:dyDescent="0.25">
      <c r="B71" s="276" t="s">
        <v>24</v>
      </c>
      <c r="C71" s="274"/>
      <c r="D71" s="69" t="s">
        <v>25</v>
      </c>
      <c r="E71" s="222"/>
      <c r="F71" s="276" t="s">
        <v>24</v>
      </c>
      <c r="G71" s="274"/>
      <c r="H71" s="69" t="s">
        <v>25</v>
      </c>
      <c r="I71" s="10"/>
      <c r="J71" s="211" t="s">
        <v>26</v>
      </c>
      <c r="L71" s="273" t="s">
        <v>44</v>
      </c>
      <c r="M71" s="274"/>
      <c r="N71" s="275"/>
      <c r="O71" s="67"/>
      <c r="P71" s="4"/>
      <c r="R71" s="277"/>
      <c r="S71" s="274"/>
      <c r="T71" s="274"/>
      <c r="U71" s="209"/>
      <c r="V71" s="209"/>
      <c r="X71" s="277"/>
      <c r="Y71" s="274"/>
      <c r="Z71" s="274"/>
    </row>
    <row r="72" spans="2:28" x14ac:dyDescent="0.25">
      <c r="B72" s="175" t="s">
        <v>0</v>
      </c>
      <c r="C72" s="99" t="s">
        <v>28</v>
      </c>
      <c r="D72" s="68" t="s">
        <v>29</v>
      </c>
      <c r="E72" s="222"/>
      <c r="F72" s="175" t="s">
        <v>0</v>
      </c>
      <c r="G72" s="99" t="s">
        <v>28</v>
      </c>
      <c r="H72" s="68" t="s">
        <v>29</v>
      </c>
      <c r="I72" s="10"/>
      <c r="J72" s="73"/>
      <c r="L72" s="176" t="str">
        <f>CONCATENATE(B$2," ",L70)</f>
        <v>12bit-quantize-raht-15-bit breakdance_track</v>
      </c>
      <c r="M72" s="194" t="str">
        <f>CONCATENATE(F$2," ",L70)</f>
        <v>10bit-quantize-raht-15-bit breakdance_track</v>
      </c>
      <c r="N72" s="177" t="s">
        <v>30</v>
      </c>
      <c r="O72" s="3"/>
      <c r="P72" s="4" t="s">
        <v>21</v>
      </c>
      <c r="Q72" s="3"/>
      <c r="R72" s="3"/>
      <c r="S72" s="3"/>
      <c r="T72" s="3"/>
      <c r="U72" s="3"/>
      <c r="V72" s="3"/>
      <c r="X72" s="178"/>
      <c r="Y72" s="178"/>
      <c r="Z72" s="178"/>
    </row>
    <row r="73" spans="2:28" x14ac:dyDescent="0.25">
      <c r="B73" s="92" t="str">
        <f>B70</f>
        <v>breakdance_track</v>
      </c>
      <c r="C73" s="99" t="s">
        <v>31</v>
      </c>
      <c r="D73" s="223">
        <f ca="1">0.001*INDIRECT($B73&amp;"!E5")</f>
        <v>126.58231200000002</v>
      </c>
      <c r="E73" s="222"/>
      <c r="F73" s="92" t="str">
        <f>F70</f>
        <v>breakdance_track</v>
      </c>
      <c r="G73" s="99" t="s">
        <v>31</v>
      </c>
      <c r="H73" s="223">
        <f ca="1">0.001*INDIRECT($B73&amp;"!W5")</f>
        <v>76.425623999999999</v>
      </c>
      <c r="I73" s="10"/>
      <c r="J73" s="224">
        <f ca="1">H73/D73-1</f>
        <v>-0.39623773027624909</v>
      </c>
      <c r="L73" s="74">
        <f ca="1">INDIRECT($B73&amp;"!"&amp;L$3&amp;"5")</f>
        <v>0.96381933531250008</v>
      </c>
      <c r="M73" s="75">
        <f ca="1">INDIRECT($B73&amp;"!"&amp;M$3&amp;"5")</f>
        <v>0.92041458125000009</v>
      </c>
      <c r="N73" s="76">
        <f ca="1">M73-L73</f>
        <v>-4.3404754062499995E-2</v>
      </c>
      <c r="O73" s="222"/>
      <c r="P73" s="224">
        <f ca="1">bdrate(D73:D76,L73:L76,H73:H76,M73:M76)</f>
        <v>2.2266893619776074E-2</v>
      </c>
      <c r="Q73" s="222"/>
      <c r="R73" s="10"/>
      <c r="S73" s="10"/>
      <c r="T73" s="10"/>
      <c r="U73" s="10"/>
      <c r="V73" s="225"/>
      <c r="X73" s="7"/>
      <c r="Y73" s="7"/>
      <c r="Z73" s="64"/>
      <c r="AB73" s="226"/>
    </row>
    <row r="74" spans="2:28" x14ac:dyDescent="0.25">
      <c r="B74" s="92" t="str">
        <f>B73</f>
        <v>breakdance_track</v>
      </c>
      <c r="C74" s="99" t="s">
        <v>32</v>
      </c>
      <c r="D74" s="223">
        <f ca="1">0.001*INDIRECT($B74&amp;"!E6")</f>
        <v>181.19922399999999</v>
      </c>
      <c r="E74" s="222"/>
      <c r="F74" s="92" t="str">
        <f>F73</f>
        <v>breakdance_track</v>
      </c>
      <c r="G74" s="99" t="s">
        <v>32</v>
      </c>
      <c r="H74" s="223">
        <f ca="1">0.001*INDIRECT($B74&amp;"!W6")</f>
        <v>106.398144</v>
      </c>
      <c r="I74" s="10"/>
      <c r="J74" s="224">
        <f ca="1">H74/D74-1</f>
        <v>-0.41281126016301262</v>
      </c>
      <c r="L74" s="74">
        <f ca="1">INDIRECT($B74&amp;"!"&amp;L$3&amp;"6")</f>
        <v>0.98289698375000001</v>
      </c>
      <c r="M74" s="75">
        <f ca="1">INDIRECT($B74&amp;"!"&amp;M$3&amp;"6")</f>
        <v>0.95403328499999995</v>
      </c>
      <c r="N74" s="76">
        <f ca="1">M74-L74</f>
        <v>-2.8863698750000055E-2</v>
      </c>
      <c r="O74" s="222"/>
      <c r="P74" s="4"/>
      <c r="Q74" s="222"/>
      <c r="R74" s="10"/>
      <c r="S74" s="10"/>
      <c r="T74" s="10"/>
      <c r="U74" s="10"/>
      <c r="V74" s="225"/>
      <c r="X74" s="7"/>
      <c r="Y74" s="7"/>
      <c r="Z74" s="64"/>
    </row>
    <row r="75" spans="2:28" x14ac:dyDescent="0.25">
      <c r="B75" s="92" t="str">
        <f>B74</f>
        <v>breakdance_track</v>
      </c>
      <c r="C75" s="99" t="s">
        <v>33</v>
      </c>
      <c r="D75" s="223">
        <f ca="1">0.001*INDIRECT($B75&amp;"!E7")</f>
        <v>256.27688799999999</v>
      </c>
      <c r="E75" s="222"/>
      <c r="F75" s="92" t="str">
        <f>F74</f>
        <v>breakdance_track</v>
      </c>
      <c r="G75" s="99" t="s">
        <v>33</v>
      </c>
      <c r="H75" s="223">
        <f ca="1">0.001*INDIRECT($B75&amp;"!W7")</f>
        <v>150.861424</v>
      </c>
      <c r="I75" s="10"/>
      <c r="J75" s="224">
        <f ca="1">H75/D75-1</f>
        <v>-0.41133425968556314</v>
      </c>
      <c r="L75" s="74">
        <f ca="1">INDIRECT($B75&amp;"!"&amp;L$3&amp;"7")</f>
        <v>0.99287583718749994</v>
      </c>
      <c r="M75" s="75">
        <f ca="1">INDIRECT($B75&amp;"!"&amp;M$3&amp;"7")</f>
        <v>0.97350986781250004</v>
      </c>
      <c r="N75" s="76">
        <f ca="1">M75-L75</f>
        <v>-1.9365969374999903E-2</v>
      </c>
      <c r="O75" s="222"/>
      <c r="P75" s="4" t="s">
        <v>34</v>
      </c>
      <c r="Q75" s="222"/>
      <c r="R75" s="10"/>
      <c r="S75" s="10"/>
      <c r="T75" s="10"/>
      <c r="U75" s="10"/>
      <c r="V75" s="225"/>
      <c r="X75" s="7"/>
      <c r="Y75" s="7"/>
      <c r="Z75" s="64"/>
    </row>
    <row r="76" spans="2:28" x14ac:dyDescent="0.25">
      <c r="B76" s="92" t="str">
        <f>B75</f>
        <v>breakdance_track</v>
      </c>
      <c r="C76" s="99" t="s">
        <v>35</v>
      </c>
      <c r="D76" s="223">
        <f ca="1">0.001*INDIRECT($B76&amp;"!E8")</f>
        <v>356.432816</v>
      </c>
      <c r="E76" s="222"/>
      <c r="F76" s="92" t="str">
        <f>F75</f>
        <v>breakdance_track</v>
      </c>
      <c r="G76" s="99" t="s">
        <v>35</v>
      </c>
      <c r="H76" s="223">
        <f ca="1">0.001*INDIRECT($B76&amp;"!W8")</f>
        <v>214.88412000000002</v>
      </c>
      <c r="I76" s="10"/>
      <c r="J76" s="224">
        <f ca="1">H76/D76-1</f>
        <v>-0.39712588079993172</v>
      </c>
      <c r="L76" s="74">
        <f ca="1">INDIRECT($B76&amp;"!"&amp;L$3&amp;"8")</f>
        <v>0.99625927531250025</v>
      </c>
      <c r="M76" s="75">
        <f ca="1">INDIRECT($B76&amp;"!"&amp;M$3&amp;"8")</f>
        <v>0.98884467968750001</v>
      </c>
      <c r="N76" s="76">
        <f ca="1">M76-L76</f>
        <v>-7.4145956250002421E-3</v>
      </c>
      <c r="O76" s="222"/>
      <c r="P76" s="227">
        <f ca="1">bdrate(L73:L76,D73:D76,M73:M76,H73:H76)</f>
        <v>-1.4304388800545631E-4</v>
      </c>
      <c r="Q76" s="222"/>
      <c r="R76" s="10"/>
      <c r="S76" s="10"/>
      <c r="T76" s="10"/>
      <c r="U76" s="10"/>
      <c r="V76" s="225"/>
      <c r="X76" s="7"/>
      <c r="Y76" s="7"/>
      <c r="Z76" s="64"/>
    </row>
    <row r="77" spans="2:28" ht="16.5" customHeight="1" thickBot="1" x14ac:dyDescent="0.3">
      <c r="B77" s="70"/>
      <c r="C77" s="100"/>
      <c r="D77" s="228"/>
      <c r="E77" s="222"/>
      <c r="F77" s="70"/>
      <c r="G77" s="100"/>
      <c r="H77" s="223"/>
      <c r="I77" s="10"/>
      <c r="J77" s="224"/>
      <c r="L77" s="74"/>
      <c r="M77" s="75"/>
      <c r="N77" s="77"/>
      <c r="O77" s="222"/>
      <c r="P77" s="229"/>
      <c r="Q77" s="222"/>
      <c r="R77" s="10"/>
      <c r="S77" s="10"/>
      <c r="T77" s="10"/>
      <c r="U77" s="10"/>
      <c r="V77" s="225"/>
      <c r="X77" s="7"/>
      <c r="Y77" s="7"/>
      <c r="Z77" s="64"/>
      <c r="AB77" s="226"/>
    </row>
    <row r="78" spans="2:28" ht="16.5" customHeight="1" x14ac:dyDescent="0.25">
      <c r="B78" s="88"/>
      <c r="C78" s="89"/>
      <c r="D78" s="230"/>
      <c r="F78" s="88"/>
      <c r="G78" s="89"/>
      <c r="H78" s="230"/>
      <c r="J78" s="78">
        <f ca="1">MIN(D73:D77,H73:H77)</f>
        <v>76.425623999999999</v>
      </c>
      <c r="L78" s="79"/>
      <c r="M78" s="80"/>
      <c r="N78" s="81"/>
      <c r="O78" s="222"/>
      <c r="P78" s="210"/>
      <c r="Q78" s="222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28"/>
      <c r="E79" s="222"/>
      <c r="F79" s="70"/>
      <c r="G79" s="72"/>
      <c r="H79" s="228"/>
      <c r="I79" s="10"/>
      <c r="J79" s="82">
        <f ca="1">MAX(D73:D77,H73:H77)</f>
        <v>356.432816</v>
      </c>
      <c r="L79" s="83">
        <f>L78</f>
        <v>0</v>
      </c>
      <c r="M79" s="84">
        <f>M78</f>
        <v>0</v>
      </c>
      <c r="N79" s="77"/>
      <c r="O79" s="222"/>
      <c r="P79" s="6"/>
      <c r="Q79" s="222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79" t="s">
        <v>15</v>
      </c>
      <c r="C81" s="280"/>
      <c r="D81" s="281"/>
      <c r="E81" s="3"/>
      <c r="F81" s="279" t="str">
        <f>B81</f>
        <v>breakdance_semitrack</v>
      </c>
      <c r="G81" s="280"/>
      <c r="H81" s="281"/>
      <c r="I81" s="3"/>
      <c r="J81" s="210"/>
      <c r="L81" s="282" t="str">
        <f>F81</f>
        <v>breakdance_semitrack</v>
      </c>
      <c r="M81" s="280"/>
      <c r="N81" s="281"/>
      <c r="O81" s="178"/>
      <c r="P81" s="210"/>
      <c r="U81" s="208"/>
      <c r="V81" s="208"/>
      <c r="X81" s="283"/>
      <c r="Y81" s="274"/>
      <c r="Z81" s="274"/>
    </row>
    <row r="82" spans="2:28" x14ac:dyDescent="0.25">
      <c r="B82" s="276" t="s">
        <v>24</v>
      </c>
      <c r="C82" s="274"/>
      <c r="D82" s="69" t="s">
        <v>25</v>
      </c>
      <c r="E82" s="222"/>
      <c r="F82" s="276" t="s">
        <v>24</v>
      </c>
      <c r="G82" s="274"/>
      <c r="H82" s="69" t="s">
        <v>25</v>
      </c>
      <c r="I82" s="10"/>
      <c r="J82" s="211" t="s">
        <v>26</v>
      </c>
      <c r="L82" s="273" t="s">
        <v>44</v>
      </c>
      <c r="M82" s="274"/>
      <c r="N82" s="275"/>
      <c r="O82" s="67"/>
      <c r="P82" s="4"/>
      <c r="R82" s="277"/>
      <c r="S82" s="274"/>
      <c r="T82" s="274"/>
      <c r="U82" s="209"/>
      <c r="V82" s="209"/>
      <c r="X82" s="277"/>
      <c r="Y82" s="274"/>
      <c r="Z82" s="274"/>
    </row>
    <row r="83" spans="2:28" x14ac:dyDescent="0.25">
      <c r="B83" s="175" t="s">
        <v>0</v>
      </c>
      <c r="C83" s="99" t="s">
        <v>28</v>
      </c>
      <c r="D83" s="68" t="s">
        <v>29</v>
      </c>
      <c r="E83" s="222"/>
      <c r="F83" s="175" t="s">
        <v>0</v>
      </c>
      <c r="G83" s="99" t="s">
        <v>28</v>
      </c>
      <c r="H83" s="68" t="s">
        <v>29</v>
      </c>
      <c r="I83" s="10"/>
      <c r="J83" s="73"/>
      <c r="L83" s="176" t="str">
        <f>CONCATENATE(B$2," ",L81)</f>
        <v>12bit-quantize-raht-15-bit breakdance_semitrack</v>
      </c>
      <c r="M83" s="194" t="str">
        <f>CONCATENATE(F$2," ",L81)</f>
        <v>10bit-quantize-raht-15-bit breakdance_semitrack</v>
      </c>
      <c r="N83" s="177" t="s">
        <v>30</v>
      </c>
      <c r="O83" s="3"/>
      <c r="P83" s="4" t="s">
        <v>21</v>
      </c>
      <c r="Q83" s="3"/>
      <c r="R83" s="3"/>
      <c r="S83" s="3"/>
      <c r="T83" s="3"/>
      <c r="U83" s="3"/>
      <c r="V83" s="3"/>
      <c r="X83" s="178"/>
      <c r="Y83" s="178"/>
      <c r="Z83" s="178"/>
    </row>
    <row r="84" spans="2:28" x14ac:dyDescent="0.25">
      <c r="B84" s="92" t="str">
        <f>B81</f>
        <v>breakdance_semitrack</v>
      </c>
      <c r="C84" s="99" t="s">
        <v>31</v>
      </c>
      <c r="D84" s="223">
        <f ca="1">0.001*INDIRECT($B84&amp;"!E5")</f>
        <v>132.47429600000001</v>
      </c>
      <c r="E84" s="222"/>
      <c r="F84" s="92" t="str">
        <f>F81</f>
        <v>breakdance_semitrack</v>
      </c>
      <c r="G84" s="99" t="s">
        <v>31</v>
      </c>
      <c r="H84" s="223">
        <f ca="1">0.001*INDIRECT($B84&amp;"!W5")</f>
        <v>79.865600000000001</v>
      </c>
      <c r="I84" s="10"/>
      <c r="J84" s="224">
        <f ca="1">H84/D84-1</f>
        <v>-0.39712380128443936</v>
      </c>
      <c r="L84" s="74">
        <f ca="1">INDIRECT($B84&amp;"!"&amp;L$3&amp;"5")</f>
        <v>0.96216957468750008</v>
      </c>
      <c r="M84" s="75">
        <f ca="1">INDIRECT($B84&amp;"!"&amp;M$3&amp;"5")</f>
        <v>0.91179501812500019</v>
      </c>
      <c r="N84" s="76">
        <f ca="1">M84-L84</f>
        <v>-5.0374556562499895E-2</v>
      </c>
      <c r="O84" s="222"/>
      <c r="P84" s="224">
        <f ca="1">bdrate(D84:D87,L84:L87,H84:H87,M84:M87)</f>
        <v>2.1048841982339361E-2</v>
      </c>
      <c r="Q84" s="222"/>
      <c r="R84" s="10"/>
      <c r="S84" s="10"/>
      <c r="T84" s="10"/>
      <c r="U84" s="10"/>
      <c r="V84" s="225"/>
      <c r="X84" s="7"/>
      <c r="Y84" s="7"/>
      <c r="Z84" s="64"/>
      <c r="AB84" s="226"/>
    </row>
    <row r="85" spans="2:28" x14ac:dyDescent="0.25">
      <c r="B85" s="92" t="str">
        <f>B84</f>
        <v>breakdance_semitrack</v>
      </c>
      <c r="C85" s="99" t="s">
        <v>32</v>
      </c>
      <c r="D85" s="223">
        <f ca="1">0.001*INDIRECT($B85&amp;"!E6")</f>
        <v>189.77703999999997</v>
      </c>
      <c r="E85" s="222"/>
      <c r="F85" s="92" t="str">
        <f>F84</f>
        <v>breakdance_semitrack</v>
      </c>
      <c r="G85" s="99" t="s">
        <v>32</v>
      </c>
      <c r="H85" s="223">
        <f ca="1">0.001*INDIRECT($B85&amp;"!W6")</f>
        <v>111.183784</v>
      </c>
      <c r="I85" s="10"/>
      <c r="J85" s="224">
        <f ca="1">H85/D85-1</f>
        <v>-0.4141346919521981</v>
      </c>
      <c r="L85" s="74">
        <f ca="1">INDIRECT($B85&amp;"!"&amp;L$3&amp;"6")</f>
        <v>0.98207449125000013</v>
      </c>
      <c r="M85" s="75">
        <f ca="1">INDIRECT($B85&amp;"!"&amp;M$3&amp;"6")</f>
        <v>0.95166974812499994</v>
      </c>
      <c r="N85" s="76">
        <f ca="1">M85-L85</f>
        <v>-3.0404743125000189E-2</v>
      </c>
      <c r="O85" s="222"/>
      <c r="P85" s="4"/>
      <c r="Q85" s="222"/>
      <c r="R85" s="10"/>
      <c r="S85" s="10"/>
      <c r="T85" s="10"/>
      <c r="U85" s="10"/>
      <c r="V85" s="225"/>
      <c r="X85" s="7"/>
      <c r="Y85" s="7"/>
      <c r="Z85" s="64"/>
    </row>
    <row r="86" spans="2:28" x14ac:dyDescent="0.25">
      <c r="B86" s="92" t="str">
        <f>B85</f>
        <v>breakdance_semitrack</v>
      </c>
      <c r="C86" s="99" t="s">
        <v>33</v>
      </c>
      <c r="D86" s="223">
        <f ca="1">0.001*INDIRECT($B86&amp;"!E7")</f>
        <v>268.24353600000001</v>
      </c>
      <c r="E86" s="222"/>
      <c r="F86" s="92" t="str">
        <f>F85</f>
        <v>breakdance_semitrack</v>
      </c>
      <c r="G86" s="99" t="s">
        <v>33</v>
      </c>
      <c r="H86" s="223">
        <f ca="1">0.001*INDIRECT($B86&amp;"!W7")</f>
        <v>158.00208800000001</v>
      </c>
      <c r="I86" s="10"/>
      <c r="J86" s="224">
        <f ca="1">H86/D86-1</f>
        <v>-0.41097522663136976</v>
      </c>
      <c r="L86" s="74">
        <f ca="1">INDIRECT($B86&amp;"!"&amp;L$3&amp;"7")</f>
        <v>0.99251801968750009</v>
      </c>
      <c r="M86" s="75">
        <f ca="1">INDIRECT($B86&amp;"!"&amp;M$3&amp;"7")</f>
        <v>0.97230684843749993</v>
      </c>
      <c r="N86" s="76">
        <f ca="1">M86-L86</f>
        <v>-2.0211171250000159E-2</v>
      </c>
      <c r="O86" s="222"/>
      <c r="P86" s="4" t="s">
        <v>34</v>
      </c>
      <c r="Q86" s="222"/>
      <c r="R86" s="10"/>
      <c r="S86" s="10"/>
      <c r="T86" s="10"/>
      <c r="U86" s="10"/>
      <c r="V86" s="225"/>
      <c r="X86" s="7"/>
      <c r="Y86" s="7"/>
      <c r="Z86" s="64"/>
    </row>
    <row r="87" spans="2:28" x14ac:dyDescent="0.25">
      <c r="B87" s="92" t="str">
        <f>B86</f>
        <v>breakdance_semitrack</v>
      </c>
      <c r="C87" s="99" t="s">
        <v>35</v>
      </c>
      <c r="D87" s="223">
        <f ca="1">0.001*INDIRECT($B87&amp;"!E8")</f>
        <v>372.53076799999991</v>
      </c>
      <c r="E87" s="222"/>
      <c r="F87" s="92" t="str">
        <f>F86</f>
        <v>breakdance_semitrack</v>
      </c>
      <c r="G87" s="99" t="s">
        <v>35</v>
      </c>
      <c r="H87" s="223">
        <f ca="1">0.001*INDIRECT($B87&amp;"!W8")</f>
        <v>225.062736</v>
      </c>
      <c r="I87" s="10"/>
      <c r="J87" s="224">
        <f ca="1">H87/D87-1</f>
        <v>-0.39585463716650637</v>
      </c>
      <c r="L87" s="74">
        <f ca="1">INDIRECT($B87&amp;"!"&amp;L$3&amp;"8")</f>
        <v>0.99602294281250014</v>
      </c>
      <c r="M87" s="75">
        <f ca="1">INDIRECT($B87&amp;"!"&amp;M$3&amp;"8")</f>
        <v>0.98839404375000006</v>
      </c>
      <c r="N87" s="76">
        <f ca="1">M87-L87</f>
        <v>-7.628899062500083E-3</v>
      </c>
      <c r="O87" s="222"/>
      <c r="P87" s="227">
        <f ca="1">bdrate(L84:L87,D84:D87,M84:M87,H84:H87)</f>
        <v>-8.2429035932030104E-5</v>
      </c>
      <c r="Q87" s="222"/>
      <c r="R87" s="10"/>
      <c r="S87" s="10"/>
      <c r="T87" s="10"/>
      <c r="U87" s="10"/>
      <c r="V87" s="225"/>
      <c r="X87" s="7"/>
      <c r="Y87" s="7"/>
      <c r="Z87" s="64"/>
    </row>
    <row r="88" spans="2:28" ht="16.5" customHeight="1" thickBot="1" x14ac:dyDescent="0.3">
      <c r="B88" s="70"/>
      <c r="C88" s="100"/>
      <c r="D88" s="228"/>
      <c r="E88" s="222"/>
      <c r="F88" s="70"/>
      <c r="G88" s="100"/>
      <c r="H88" s="223"/>
      <c r="I88" s="10"/>
      <c r="J88" s="224"/>
      <c r="L88" s="74"/>
      <c r="M88" s="75"/>
      <c r="N88" s="77"/>
      <c r="O88" s="222"/>
      <c r="P88" s="229"/>
      <c r="Q88" s="222"/>
      <c r="R88" s="10"/>
      <c r="S88" s="10"/>
      <c r="T88" s="10"/>
      <c r="U88" s="10"/>
      <c r="V88" s="225"/>
      <c r="X88" s="7"/>
      <c r="Y88" s="7"/>
      <c r="Z88" s="64"/>
      <c r="AB88" s="226"/>
    </row>
    <row r="89" spans="2:28" ht="16.5" customHeight="1" x14ac:dyDescent="0.25">
      <c r="B89" s="88"/>
      <c r="C89" s="89"/>
      <c r="D89" s="230"/>
      <c r="F89" s="88"/>
      <c r="G89" s="89"/>
      <c r="H89" s="230"/>
      <c r="J89" s="78">
        <f ca="1">MIN(D84:D88,H84:H88)</f>
        <v>79.865600000000001</v>
      </c>
      <c r="L89" s="79"/>
      <c r="M89" s="80"/>
      <c r="N89" s="81"/>
      <c r="O89" s="222"/>
      <c r="P89" s="210"/>
      <c r="Q89" s="222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28"/>
      <c r="E90" s="222"/>
      <c r="F90" s="70"/>
      <c r="G90" s="72"/>
      <c r="H90" s="228"/>
      <c r="I90" s="10"/>
      <c r="J90" s="82">
        <f ca="1">MAX(D84:D88,H84:H88)</f>
        <v>372.53076799999991</v>
      </c>
      <c r="L90" s="83">
        <f>L89</f>
        <v>0</v>
      </c>
      <c r="M90" s="84">
        <f>M89</f>
        <v>0</v>
      </c>
      <c r="N90" s="77"/>
      <c r="O90" s="222"/>
      <c r="P90" s="6"/>
      <c r="Q90" s="222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79" t="s">
        <v>16</v>
      </c>
      <c r="C92" s="280"/>
      <c r="D92" s="281"/>
      <c r="E92" s="3"/>
      <c r="F92" s="279" t="str">
        <f>B92</f>
        <v>bartender_track</v>
      </c>
      <c r="G92" s="280"/>
      <c r="H92" s="281"/>
      <c r="I92" s="3"/>
      <c r="J92" s="210"/>
      <c r="L92" s="282" t="str">
        <f>F92</f>
        <v>bartender_track</v>
      </c>
      <c r="M92" s="280"/>
      <c r="N92" s="281"/>
      <c r="O92" s="178"/>
      <c r="P92" s="210"/>
      <c r="U92" s="208"/>
      <c r="V92" s="208"/>
      <c r="X92" s="283"/>
      <c r="Y92" s="274"/>
      <c r="Z92" s="274"/>
    </row>
    <row r="93" spans="2:28" x14ac:dyDescent="0.25">
      <c r="B93" s="276" t="s">
        <v>24</v>
      </c>
      <c r="C93" s="274"/>
      <c r="D93" s="69" t="s">
        <v>25</v>
      </c>
      <c r="E93" s="222"/>
      <c r="F93" s="276" t="s">
        <v>24</v>
      </c>
      <c r="G93" s="274"/>
      <c r="H93" s="69" t="s">
        <v>25</v>
      </c>
      <c r="I93" s="10"/>
      <c r="J93" s="211" t="s">
        <v>26</v>
      </c>
      <c r="L93" s="273" t="s">
        <v>44</v>
      </c>
      <c r="M93" s="274"/>
      <c r="N93" s="275"/>
      <c r="O93" s="67"/>
      <c r="P93" s="4"/>
      <c r="R93" s="277"/>
      <c r="S93" s="274"/>
      <c r="T93" s="274"/>
      <c r="U93" s="209"/>
      <c r="V93" s="209"/>
      <c r="X93" s="277"/>
      <c r="Y93" s="274"/>
      <c r="Z93" s="274"/>
    </row>
    <row r="94" spans="2:28" x14ac:dyDescent="0.25">
      <c r="B94" s="175" t="s">
        <v>0</v>
      </c>
      <c r="C94" s="99" t="s">
        <v>28</v>
      </c>
      <c r="D94" s="68" t="s">
        <v>29</v>
      </c>
      <c r="E94" s="222"/>
      <c r="F94" s="175" t="s">
        <v>0</v>
      </c>
      <c r="G94" s="99" t="s">
        <v>28</v>
      </c>
      <c r="H94" s="68" t="s">
        <v>29</v>
      </c>
      <c r="I94" s="10"/>
      <c r="J94" s="73"/>
      <c r="L94" s="176" t="str">
        <f>CONCATENATE(B$2," ",L92)</f>
        <v>12bit-quantize-raht-15-bit bartender_track</v>
      </c>
      <c r="M94" s="194" t="str">
        <f>CONCATENATE(F$2," ",L92)</f>
        <v>10bit-quantize-raht-15-bit bartender_track</v>
      </c>
      <c r="N94" s="177" t="s">
        <v>30</v>
      </c>
      <c r="O94" s="3"/>
      <c r="P94" s="4" t="s">
        <v>21</v>
      </c>
      <c r="Q94" s="3"/>
      <c r="R94" s="3"/>
      <c r="S94" s="3"/>
      <c r="T94" s="3"/>
      <c r="U94" s="3"/>
      <c r="V94" s="3"/>
      <c r="X94" s="178"/>
      <c r="Y94" s="178"/>
      <c r="Z94" s="178"/>
    </row>
    <row r="95" spans="2:28" x14ac:dyDescent="0.25">
      <c r="B95" s="92" t="str">
        <f>B92</f>
        <v>bartender_track</v>
      </c>
      <c r="C95" s="99" t="s">
        <v>31</v>
      </c>
      <c r="D95" s="223">
        <f ca="1">0.001*INDIRECT($B95&amp;"!E5")</f>
        <v>37.948527999999996</v>
      </c>
      <c r="E95" s="222"/>
      <c r="F95" s="92" t="str">
        <f>F92</f>
        <v>bartender_track</v>
      </c>
      <c r="G95" s="99" t="s">
        <v>31</v>
      </c>
      <c r="H95" s="223">
        <f ca="1">0.001*INDIRECT($B95&amp;"!W5")</f>
        <v>21.743672000000004</v>
      </c>
      <c r="I95" s="10"/>
      <c r="J95" s="224">
        <f ca="1">H95/D95-1</f>
        <v>-0.42702199147223829</v>
      </c>
      <c r="L95" s="74">
        <f ca="1">INDIRECT($B95&amp;"!"&amp;L$3&amp;"5")</f>
        <v>0.97618636761904753</v>
      </c>
      <c r="M95" s="75">
        <f ca="1">INDIRECT($B95&amp;"!"&amp;M$3&amp;"5")</f>
        <v>0.95021327523809518</v>
      </c>
      <c r="N95" s="76">
        <f ca="1">M95-L95</f>
        <v>-2.5973092380952356E-2</v>
      </c>
      <c r="O95" s="222"/>
      <c r="P95" s="224">
        <f ca="1">bdrate(D95:D98,L95:L98,H95:H98,M95:M98)</f>
        <v>1.5923398609816841E-2</v>
      </c>
      <c r="Q95" s="222"/>
      <c r="R95" s="10"/>
      <c r="S95" s="10"/>
      <c r="T95" s="10"/>
      <c r="U95" s="10"/>
      <c r="V95" s="225"/>
      <c r="X95" s="7"/>
      <c r="Y95" s="7"/>
      <c r="Z95" s="64"/>
      <c r="AB95" s="226"/>
    </row>
    <row r="96" spans="2:28" x14ac:dyDescent="0.25">
      <c r="B96" s="92" t="str">
        <f>B95</f>
        <v>bartender_track</v>
      </c>
      <c r="C96" s="99" t="s">
        <v>32</v>
      </c>
      <c r="D96" s="223">
        <f ca="1">0.001*INDIRECT($B96&amp;"!E6")</f>
        <v>56.081432</v>
      </c>
      <c r="E96" s="222"/>
      <c r="F96" s="92" t="str">
        <f>F95</f>
        <v>bartender_track</v>
      </c>
      <c r="G96" s="99" t="s">
        <v>32</v>
      </c>
      <c r="H96" s="223">
        <f ca="1">0.001*INDIRECT($B96&amp;"!W6")</f>
        <v>31.539159999999999</v>
      </c>
      <c r="I96" s="10"/>
      <c r="J96" s="224">
        <f ca="1">H96/D96-1</f>
        <v>-0.43761849733080993</v>
      </c>
      <c r="L96" s="74">
        <f ca="1">INDIRECT($B96&amp;"!"&amp;L$3&amp;"6")</f>
        <v>0.98590186619047637</v>
      </c>
      <c r="M96" s="75">
        <f ca="1">INDIRECT($B96&amp;"!"&amp;M$3&amp;"6")</f>
        <v>0.97060602952380914</v>
      </c>
      <c r="N96" s="76">
        <f ca="1">M96-L96</f>
        <v>-1.5295836666667229E-2</v>
      </c>
      <c r="O96" s="222"/>
      <c r="P96" s="4"/>
      <c r="Q96" s="222"/>
      <c r="R96" s="10"/>
      <c r="S96" s="10"/>
      <c r="T96" s="10"/>
      <c r="U96" s="10"/>
      <c r="V96" s="225"/>
      <c r="X96" s="7"/>
      <c r="Y96" s="7"/>
      <c r="Z96" s="64"/>
    </row>
    <row r="97" spans="2:28" x14ac:dyDescent="0.25">
      <c r="B97" s="92" t="str">
        <f>B96</f>
        <v>bartender_track</v>
      </c>
      <c r="C97" s="99" t="s">
        <v>33</v>
      </c>
      <c r="D97" s="223">
        <f ca="1">0.001*INDIRECT($B97&amp;"!E7")</f>
        <v>83.899416000000002</v>
      </c>
      <c r="E97" s="222"/>
      <c r="F97" s="92" t="str">
        <f>F96</f>
        <v>bartender_track</v>
      </c>
      <c r="G97" s="99" t="s">
        <v>33</v>
      </c>
      <c r="H97" s="223">
        <f ca="1">0.001*INDIRECT($B97&amp;"!W7")</f>
        <v>45.780448000000007</v>
      </c>
      <c r="I97" s="10"/>
      <c r="J97" s="224">
        <f ca="1">H97/D97-1</f>
        <v>-0.45434127932428037</v>
      </c>
      <c r="L97" s="74">
        <f ca="1">INDIRECT($B97&amp;"!"&amp;L$3&amp;"7")</f>
        <v>0.99313430571428574</v>
      </c>
      <c r="M97" s="75">
        <f ca="1">INDIRECT($B97&amp;"!"&amp;M$3&amp;"7")</f>
        <v>0.9809683366666665</v>
      </c>
      <c r="N97" s="76">
        <f ca="1">M97-L97</f>
        <v>-1.2165969047619241E-2</v>
      </c>
      <c r="O97" s="222"/>
      <c r="P97" s="4" t="s">
        <v>34</v>
      </c>
      <c r="Q97" s="222"/>
      <c r="R97" s="10"/>
      <c r="S97" s="10"/>
      <c r="T97" s="10"/>
      <c r="U97" s="10"/>
      <c r="V97" s="225"/>
      <c r="X97" s="7"/>
      <c r="Y97" s="7"/>
      <c r="Z97" s="64"/>
    </row>
    <row r="98" spans="2:28" x14ac:dyDescent="0.25">
      <c r="B98" s="92" t="str">
        <f>B97</f>
        <v>bartender_track</v>
      </c>
      <c r="C98" s="99" t="s">
        <v>35</v>
      </c>
      <c r="D98" s="223">
        <f ca="1">0.001*INDIRECT($B98&amp;"!E8")</f>
        <v>121.390568</v>
      </c>
      <c r="E98" s="222"/>
      <c r="F98" s="92" t="str">
        <f>F97</f>
        <v>bartender_track</v>
      </c>
      <c r="G98" s="99" t="s">
        <v>35</v>
      </c>
      <c r="H98" s="223">
        <f ca="1">0.001*INDIRECT($B98&amp;"!W8")</f>
        <v>68.288440000000008</v>
      </c>
      <c r="I98" s="10"/>
      <c r="J98" s="224">
        <f ca="1">H98/D98-1</f>
        <v>-0.43744855036842722</v>
      </c>
      <c r="L98" s="74">
        <f ca="1">INDIRECT($B98&amp;"!"&amp;L$3&amp;"8")</f>
        <v>0.99616589142857137</v>
      </c>
      <c r="M98" s="75">
        <f ca="1">INDIRECT($B98&amp;"!"&amp;M$3&amp;"8")</f>
        <v>0.98939366666666662</v>
      </c>
      <c r="N98" s="76">
        <f ca="1">M98-L98</f>
        <v>-6.7722247619047549E-3</v>
      </c>
      <c r="O98" s="222"/>
      <c r="P98" s="227">
        <f ca="1">bdrate(L95:L98,D95:D98,M95:M98,H95:H98)</f>
        <v>-5.695943560246608E-5</v>
      </c>
      <c r="Q98" s="222"/>
      <c r="R98" s="10"/>
      <c r="S98" s="10"/>
      <c r="T98" s="10"/>
      <c r="U98" s="10"/>
      <c r="V98" s="225"/>
      <c r="X98" s="7"/>
      <c r="Y98" s="7"/>
      <c r="Z98" s="64"/>
    </row>
    <row r="99" spans="2:28" ht="16.5" customHeight="1" thickBot="1" x14ac:dyDescent="0.3">
      <c r="B99" s="70"/>
      <c r="C99" s="100"/>
      <c r="D99" s="228"/>
      <c r="E99" s="222"/>
      <c r="F99" s="70"/>
      <c r="G99" s="100"/>
      <c r="H99" s="223"/>
      <c r="I99" s="10"/>
      <c r="J99" s="224"/>
      <c r="L99" s="74"/>
      <c r="M99" s="75"/>
      <c r="N99" s="77"/>
      <c r="O99" s="222"/>
      <c r="P99" s="229"/>
      <c r="Q99" s="222"/>
      <c r="R99" s="10"/>
      <c r="S99" s="10"/>
      <c r="T99" s="10"/>
      <c r="U99" s="10"/>
      <c r="V99" s="225"/>
      <c r="X99" s="7"/>
      <c r="Y99" s="7"/>
      <c r="Z99" s="64"/>
      <c r="AB99" s="226"/>
    </row>
    <row r="100" spans="2:28" ht="16.5" customHeight="1" x14ac:dyDescent="0.25">
      <c r="B100" s="88"/>
      <c r="C100" s="89"/>
      <c r="D100" s="230"/>
      <c r="F100" s="88"/>
      <c r="G100" s="89"/>
      <c r="H100" s="230"/>
      <c r="J100" s="78">
        <f ca="1">MIN(D95:D99,H95:H99)</f>
        <v>21.743672000000004</v>
      </c>
      <c r="L100" s="79"/>
      <c r="M100" s="80"/>
      <c r="N100" s="81"/>
      <c r="O100" s="222"/>
      <c r="P100" s="210"/>
      <c r="Q100" s="222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28"/>
      <c r="E101" s="222"/>
      <c r="F101" s="70"/>
      <c r="G101" s="72"/>
      <c r="H101" s="228"/>
      <c r="I101" s="10"/>
      <c r="J101" s="82">
        <f ca="1">MAX(D95:D99,H95:H99)</f>
        <v>121.390568</v>
      </c>
      <c r="L101" s="83">
        <f>L100</f>
        <v>0</v>
      </c>
      <c r="M101" s="84">
        <f>M100</f>
        <v>0</v>
      </c>
      <c r="N101" s="77"/>
      <c r="O101" s="222"/>
      <c r="P101" s="6"/>
      <c r="Q101" s="222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79" t="s">
        <v>17</v>
      </c>
      <c r="C103" s="280"/>
      <c r="D103" s="281"/>
      <c r="E103" s="3"/>
      <c r="F103" s="279" t="str">
        <f>B103</f>
        <v>bartender_semitrack</v>
      </c>
      <c r="G103" s="280"/>
      <c r="H103" s="281"/>
      <c r="I103" s="3"/>
      <c r="J103" s="210"/>
      <c r="L103" s="282" t="str">
        <f>F103</f>
        <v>bartender_semitrack</v>
      </c>
      <c r="M103" s="280"/>
      <c r="N103" s="281"/>
      <c r="O103" s="178"/>
      <c r="P103" s="210"/>
      <c r="U103" s="208"/>
      <c r="V103" s="208"/>
      <c r="X103" s="283"/>
      <c r="Y103" s="274"/>
      <c r="Z103" s="274"/>
    </row>
    <row r="104" spans="2:28" x14ac:dyDescent="0.25">
      <c r="B104" s="276" t="s">
        <v>24</v>
      </c>
      <c r="C104" s="274"/>
      <c r="D104" s="69" t="s">
        <v>25</v>
      </c>
      <c r="E104" s="222"/>
      <c r="F104" s="276" t="s">
        <v>24</v>
      </c>
      <c r="G104" s="274"/>
      <c r="H104" s="69" t="s">
        <v>25</v>
      </c>
      <c r="I104" s="10"/>
      <c r="J104" s="211" t="s">
        <v>26</v>
      </c>
      <c r="L104" s="273" t="s">
        <v>44</v>
      </c>
      <c r="M104" s="274"/>
      <c r="N104" s="275"/>
      <c r="O104" s="67"/>
      <c r="P104" s="4"/>
      <c r="R104" s="277"/>
      <c r="S104" s="274"/>
      <c r="T104" s="274"/>
      <c r="U104" s="209"/>
      <c r="V104" s="209"/>
      <c r="X104" s="277"/>
      <c r="Y104" s="274"/>
      <c r="Z104" s="274"/>
    </row>
    <row r="105" spans="2:28" x14ac:dyDescent="0.25">
      <c r="B105" s="175" t="s">
        <v>0</v>
      </c>
      <c r="C105" s="99" t="s">
        <v>28</v>
      </c>
      <c r="D105" s="68" t="s">
        <v>29</v>
      </c>
      <c r="E105" s="222"/>
      <c r="F105" s="175" t="s">
        <v>0</v>
      </c>
      <c r="G105" s="99" t="s">
        <v>28</v>
      </c>
      <c r="H105" s="68" t="s">
        <v>29</v>
      </c>
      <c r="I105" s="10"/>
      <c r="J105" s="73"/>
      <c r="L105" s="176" t="str">
        <f>CONCATENATE(B$2," ",L103)</f>
        <v>12bit-quantize-raht-15-bit bartender_semitrack</v>
      </c>
      <c r="M105" s="194" t="str">
        <f>CONCATENATE(F$2," ",L103)</f>
        <v>10bit-quantize-raht-15-bit bartender_semitrack</v>
      </c>
      <c r="N105" s="177" t="s">
        <v>30</v>
      </c>
      <c r="O105" s="3"/>
      <c r="P105" s="4" t="s">
        <v>21</v>
      </c>
      <c r="Q105" s="3"/>
      <c r="R105" s="3"/>
      <c r="S105" s="3"/>
      <c r="T105" s="3"/>
      <c r="U105" s="3"/>
      <c r="V105" s="3"/>
      <c r="X105" s="178"/>
      <c r="Y105" s="178"/>
      <c r="Z105" s="178"/>
    </row>
    <row r="106" spans="2:28" x14ac:dyDescent="0.25">
      <c r="B106" s="92" t="str">
        <f>B103</f>
        <v>bartender_semitrack</v>
      </c>
      <c r="C106" s="99" t="s">
        <v>31</v>
      </c>
      <c r="D106" s="223">
        <f ca="1">0.001*INDIRECT($B106&amp;"!E5")</f>
        <v>39.123160000000006</v>
      </c>
      <c r="E106" s="222"/>
      <c r="F106" s="92" t="str">
        <f>F103</f>
        <v>bartender_semitrack</v>
      </c>
      <c r="G106" s="99" t="s">
        <v>31</v>
      </c>
      <c r="H106" s="223">
        <f ca="1">0.001*INDIRECT($B106&amp;"!W5")</f>
        <v>22.517056</v>
      </c>
      <c r="I106" s="10"/>
      <c r="J106" s="224">
        <f ca="1">H106/D106-1</f>
        <v>-0.42445712462899221</v>
      </c>
      <c r="L106" s="74">
        <f ca="1">INDIRECT($B106&amp;"!"&amp;L$3&amp;"5")</f>
        <v>0.97487475571428583</v>
      </c>
      <c r="M106" s="75">
        <f ca="1">INDIRECT($B106&amp;"!"&amp;M$3&amp;"5")</f>
        <v>0.94646549476190467</v>
      </c>
      <c r="N106" s="76">
        <f ca="1">M106-L106</f>
        <v>-2.8409260952381166E-2</v>
      </c>
      <c r="O106" s="222"/>
      <c r="P106" s="224">
        <f ca="1">bdrate(D106:D109,L106:L109,H106:H109,M106:M109)</f>
        <v>-9.3106268283615901E-4</v>
      </c>
      <c r="Q106" s="222"/>
      <c r="R106" s="10"/>
      <c r="S106" s="10"/>
      <c r="T106" s="10"/>
      <c r="U106" s="10"/>
      <c r="V106" s="225"/>
      <c r="X106" s="7"/>
      <c r="Y106" s="7"/>
      <c r="Z106" s="64"/>
      <c r="AB106" s="226"/>
    </row>
    <row r="107" spans="2:28" x14ac:dyDescent="0.25">
      <c r="B107" s="92" t="str">
        <f>B106</f>
        <v>bartender_semitrack</v>
      </c>
      <c r="C107" s="99" t="s">
        <v>32</v>
      </c>
      <c r="D107" s="223">
        <f ca="1">0.001*INDIRECT($B107&amp;"!E6")</f>
        <v>57.942776000000009</v>
      </c>
      <c r="E107" s="222"/>
      <c r="F107" s="92" t="str">
        <f>F106</f>
        <v>bartender_semitrack</v>
      </c>
      <c r="G107" s="99" t="s">
        <v>32</v>
      </c>
      <c r="H107" s="223">
        <f ca="1">0.001*INDIRECT($B107&amp;"!W6")</f>
        <v>32.529119999999999</v>
      </c>
      <c r="I107" s="10"/>
      <c r="J107" s="224">
        <f ca="1">H107/D107-1</f>
        <v>-0.4385992138174396</v>
      </c>
      <c r="L107" s="74">
        <f ca="1">INDIRECT($B107&amp;"!"&amp;L$3&amp;"6")</f>
        <v>0.98511816190476176</v>
      </c>
      <c r="M107" s="75">
        <f ca="1">INDIRECT($B107&amp;"!"&amp;M$3&amp;"6")</f>
        <v>0.9692677480952383</v>
      </c>
      <c r="N107" s="76">
        <f ca="1">M107-L107</f>
        <v>-1.5850413809523456E-2</v>
      </c>
      <c r="O107" s="222"/>
      <c r="P107" s="4"/>
      <c r="Q107" s="222"/>
      <c r="R107" s="10"/>
      <c r="S107" s="10"/>
      <c r="T107" s="10"/>
      <c r="U107" s="10"/>
      <c r="V107" s="225"/>
      <c r="X107" s="7"/>
      <c r="Y107" s="7"/>
      <c r="Z107" s="64"/>
    </row>
    <row r="108" spans="2:28" x14ac:dyDescent="0.25">
      <c r="B108" s="92" t="str">
        <f>B107</f>
        <v>bartender_semitrack</v>
      </c>
      <c r="C108" s="99" t="s">
        <v>33</v>
      </c>
      <c r="D108" s="223">
        <f ca="1">0.001*INDIRECT($B108&amp;"!E7")</f>
        <v>86.871504000000002</v>
      </c>
      <c r="E108" s="222"/>
      <c r="F108" s="92" t="str">
        <f>F107</f>
        <v>bartender_semitrack</v>
      </c>
      <c r="G108" s="99" t="s">
        <v>33</v>
      </c>
      <c r="H108" s="223">
        <f ca="1">0.001*INDIRECT($B108&amp;"!W7")</f>
        <v>47.236736000000001</v>
      </c>
      <c r="I108" s="10"/>
      <c r="J108" s="224">
        <f ca="1">H108/D108-1</f>
        <v>-0.45624590544673893</v>
      </c>
      <c r="L108" s="74">
        <f ca="1">INDIRECT($B108&amp;"!"&amp;L$3&amp;"7")</f>
        <v>0.99272395999999996</v>
      </c>
      <c r="M108" s="75">
        <f ca="1">INDIRECT($B108&amp;"!"&amp;M$3&amp;"7")</f>
        <v>0.980350231904762</v>
      </c>
      <c r="N108" s="76">
        <f ca="1">M108-L108</f>
        <v>-1.2373728095237957E-2</v>
      </c>
      <c r="O108" s="222"/>
      <c r="P108" s="4" t="s">
        <v>34</v>
      </c>
      <c r="Q108" s="222"/>
      <c r="R108" s="10"/>
      <c r="S108" s="10"/>
      <c r="T108" s="10"/>
      <c r="U108" s="10"/>
      <c r="V108" s="225"/>
      <c r="X108" s="7"/>
      <c r="Y108" s="7"/>
      <c r="Z108" s="64"/>
    </row>
    <row r="109" spans="2:28" x14ac:dyDescent="0.25">
      <c r="B109" s="92" t="str">
        <f>B108</f>
        <v>bartender_semitrack</v>
      </c>
      <c r="C109" s="99" t="s">
        <v>35</v>
      </c>
      <c r="D109" s="223">
        <f ca="1">0.001*INDIRECT($B109&amp;"!E8")</f>
        <v>125.675568</v>
      </c>
      <c r="E109" s="222"/>
      <c r="F109" s="92" t="str">
        <f>F108</f>
        <v>bartender_semitrack</v>
      </c>
      <c r="G109" s="99" t="s">
        <v>35</v>
      </c>
      <c r="H109" s="223">
        <f ca="1">0.001*INDIRECT($B109&amp;"!W8")</f>
        <v>70.686040000000006</v>
      </c>
      <c r="I109" s="10"/>
      <c r="J109" s="224">
        <f ca="1">H109/D109-1</f>
        <v>-0.4375514578935501</v>
      </c>
      <c r="L109" s="74">
        <f ca="1">INDIRECT($B109&amp;"!"&amp;L$3&amp;"8")</f>
        <v>0.99606481857142859</v>
      </c>
      <c r="M109" s="75">
        <f ca="1">INDIRECT($B109&amp;"!"&amp;M$3&amp;"8")</f>
        <v>0.98911807666666651</v>
      </c>
      <c r="N109" s="76">
        <f ca="1">M109-L109</f>
        <v>-6.9467419047620771E-3</v>
      </c>
      <c r="O109" s="222"/>
      <c r="P109" s="227">
        <f ca="1">bdrate(L106:L109,D106:D109,M106:M109,H106:H109)</f>
        <v>3.6381131407559053E-4</v>
      </c>
      <c r="Q109" s="222"/>
      <c r="R109" s="10"/>
      <c r="S109" s="10"/>
      <c r="T109" s="10"/>
      <c r="U109" s="10"/>
      <c r="V109" s="225"/>
      <c r="X109" s="7"/>
      <c r="Y109" s="7"/>
      <c r="Z109" s="64"/>
    </row>
    <row r="110" spans="2:28" ht="16.5" customHeight="1" thickBot="1" x14ac:dyDescent="0.3">
      <c r="B110" s="70"/>
      <c r="C110" s="100"/>
      <c r="D110" s="228"/>
      <c r="E110" s="222"/>
      <c r="F110" s="70"/>
      <c r="G110" s="100"/>
      <c r="H110" s="223"/>
      <c r="I110" s="10"/>
      <c r="J110" s="224"/>
      <c r="L110" s="74"/>
      <c r="M110" s="75"/>
      <c r="N110" s="77"/>
      <c r="O110" s="222"/>
      <c r="P110" s="229"/>
      <c r="Q110" s="222"/>
      <c r="R110" s="10"/>
      <c r="S110" s="10"/>
      <c r="T110" s="10"/>
      <c r="U110" s="10"/>
      <c r="V110" s="225"/>
      <c r="X110" s="7"/>
      <c r="Y110" s="7"/>
      <c r="Z110" s="64"/>
      <c r="AB110" s="226"/>
    </row>
    <row r="111" spans="2:28" ht="16.5" customHeight="1" x14ac:dyDescent="0.25">
      <c r="B111" s="88"/>
      <c r="C111" s="89"/>
      <c r="D111" s="230"/>
      <c r="F111" s="88"/>
      <c r="G111" s="89"/>
      <c r="H111" s="230"/>
      <c r="J111" s="78">
        <f ca="1">MIN(D106:D110,H106:H110)</f>
        <v>22.517056</v>
      </c>
      <c r="L111" s="79"/>
      <c r="M111" s="80"/>
      <c r="N111" s="81"/>
      <c r="O111" s="222"/>
      <c r="P111" s="210"/>
      <c r="Q111" s="222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28"/>
      <c r="E112" s="222"/>
      <c r="F112" s="70"/>
      <c r="G112" s="72"/>
      <c r="H112" s="228"/>
      <c r="I112" s="10"/>
      <c r="J112" s="82">
        <f ca="1">MAX(D106:D110,H106:H110)</f>
        <v>125.675568</v>
      </c>
      <c r="L112" s="83">
        <f>L111</f>
        <v>0</v>
      </c>
      <c r="M112" s="84">
        <f>M111</f>
        <v>0</v>
      </c>
      <c r="N112" s="77"/>
      <c r="O112" s="222"/>
      <c r="P112" s="6"/>
      <c r="Q112" s="222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26"/>
    </row>
    <row r="119" spans="28:28" ht="16.5" customHeight="1" x14ac:dyDescent="0.25">
      <c r="AB119" s="226"/>
    </row>
    <row r="121" spans="28:28" ht="16.5" customHeight="1" x14ac:dyDescent="0.25"/>
    <row r="122" spans="28:28" ht="16.5" customHeight="1" x14ac:dyDescent="0.25"/>
    <row r="126" spans="28:28" x14ac:dyDescent="0.25">
      <c r="AB126" s="226"/>
    </row>
    <row r="129" spans="28:28" ht="16.5" customHeight="1" x14ac:dyDescent="0.25">
      <c r="AB129" s="226"/>
    </row>
    <row r="131" spans="28:28" ht="16.5" customHeight="1" x14ac:dyDescent="0.25"/>
    <row r="132" spans="28:28" ht="16.5" customHeight="1" x14ac:dyDescent="0.25"/>
    <row r="136" spans="28:28" x14ac:dyDescent="0.25">
      <c r="AB136" s="226"/>
    </row>
    <row r="139" spans="28:28" ht="16.5" customHeight="1" x14ac:dyDescent="0.25">
      <c r="AB139" s="226"/>
    </row>
    <row r="141" spans="28:28" ht="16.5" customHeight="1" x14ac:dyDescent="0.25"/>
    <row r="142" spans="28:28" ht="16.5" customHeight="1" x14ac:dyDescent="0.25"/>
    <row r="146" spans="28:28" x14ac:dyDescent="0.25">
      <c r="AB146" s="226"/>
    </row>
    <row r="149" spans="28:28" ht="16.5" customHeight="1" x14ac:dyDescent="0.25">
      <c r="AB149" s="226"/>
    </row>
    <row r="151" spans="28:28" ht="16.5" customHeight="1" x14ac:dyDescent="0.25"/>
    <row r="152" spans="28:28" ht="16.5" customHeight="1" x14ac:dyDescent="0.25"/>
    <row r="156" spans="28:28" x14ac:dyDescent="0.25">
      <c r="AB156" s="226"/>
    </row>
    <row r="159" spans="28:28" ht="16.5" customHeight="1" x14ac:dyDescent="0.25">
      <c r="AB159" s="226"/>
    </row>
    <row r="161" spans="28:28" ht="16.5" customHeight="1" x14ac:dyDescent="0.25"/>
    <row r="162" spans="28:28" ht="16.5" customHeight="1" x14ac:dyDescent="0.25"/>
    <row r="166" spans="28:28" x14ac:dyDescent="0.25">
      <c r="AB166" s="226"/>
    </row>
    <row r="169" spans="28:28" ht="16.5" customHeight="1" x14ac:dyDescent="0.25">
      <c r="AB169" s="226"/>
    </row>
    <row r="171" spans="28:28" ht="16.5" customHeight="1" x14ac:dyDescent="0.25"/>
    <row r="172" spans="28:28" ht="16.5" customHeight="1" x14ac:dyDescent="0.25"/>
    <row r="176" spans="28:28" x14ac:dyDescent="0.25">
      <c r="AB176" s="226"/>
    </row>
    <row r="179" spans="28:28" ht="16.5" customHeight="1" x14ac:dyDescent="0.25">
      <c r="AB179" s="226"/>
    </row>
    <row r="181" spans="28:28" ht="16.5" customHeight="1" x14ac:dyDescent="0.25"/>
    <row r="182" spans="28:28" ht="16.5" customHeight="1" x14ac:dyDescent="0.25"/>
    <row r="186" spans="28:28" x14ac:dyDescent="0.25">
      <c r="AB186" s="226"/>
    </row>
    <row r="189" spans="28:28" ht="16.5" customHeight="1" x14ac:dyDescent="0.25">
      <c r="AB189" s="226"/>
    </row>
    <row r="191" spans="28:28" ht="16.5" customHeight="1" x14ac:dyDescent="0.25"/>
    <row r="192" spans="28:28" ht="16.5" customHeight="1" x14ac:dyDescent="0.25"/>
    <row r="196" spans="28:28" x14ac:dyDescent="0.25">
      <c r="AB196" s="226"/>
    </row>
    <row r="199" spans="28:28" ht="16.5" customHeight="1" x14ac:dyDescent="0.25">
      <c r="AB199" s="226"/>
    </row>
    <row r="201" spans="28:28" ht="16.5" customHeight="1" x14ac:dyDescent="0.25"/>
    <row r="202" spans="28:28" ht="16.5" customHeight="1" x14ac:dyDescent="0.25"/>
    <row r="206" spans="28:28" x14ac:dyDescent="0.25">
      <c r="AB206" s="226"/>
    </row>
    <row r="209" spans="2:28" ht="16.5" customHeight="1" x14ac:dyDescent="0.25">
      <c r="AB209" s="226"/>
    </row>
    <row r="211" spans="2:28" ht="16.5" customHeight="1" x14ac:dyDescent="0.25"/>
    <row r="212" spans="2:28" ht="16.5" customHeight="1" x14ac:dyDescent="0.25"/>
    <row r="215" spans="2:28" x14ac:dyDescent="0.25">
      <c r="B215" s="178"/>
      <c r="C215" s="178"/>
      <c r="D215" s="3"/>
      <c r="E215" s="3"/>
      <c r="F215" s="3"/>
      <c r="G215" s="3"/>
      <c r="H215" s="3"/>
      <c r="I215" s="3"/>
      <c r="J215" s="3"/>
      <c r="L215" s="178"/>
      <c r="M215" s="178"/>
      <c r="N215" s="3"/>
      <c r="O215" s="3"/>
      <c r="P215" s="3"/>
      <c r="Q215" s="3"/>
      <c r="R215" s="3"/>
      <c r="S215" s="3"/>
      <c r="T215" s="3"/>
      <c r="U215" s="3"/>
      <c r="V215" s="3"/>
      <c r="X215" s="178"/>
      <c r="Y215" s="178"/>
      <c r="Z215" s="178"/>
    </row>
    <row r="216" spans="2:28" x14ac:dyDescent="0.25">
      <c r="B216" s="38"/>
      <c r="C216" s="178"/>
      <c r="D216" s="222"/>
      <c r="E216" s="222"/>
      <c r="F216" s="222"/>
      <c r="G216" s="222"/>
      <c r="H216" s="10"/>
      <c r="I216" s="10"/>
      <c r="J216" s="10"/>
      <c r="L216" s="38"/>
      <c r="M216" s="178"/>
      <c r="N216" s="222"/>
      <c r="O216" s="222"/>
      <c r="P216" s="222"/>
      <c r="Q216" s="222"/>
      <c r="R216" s="10"/>
      <c r="S216" s="10"/>
      <c r="T216" s="10"/>
      <c r="U216" s="10"/>
      <c r="V216" s="225"/>
      <c r="X216" s="7"/>
      <c r="Y216" s="7"/>
      <c r="Z216" s="64"/>
      <c r="AB216" s="226"/>
    </row>
    <row r="217" spans="2:28" x14ac:dyDescent="0.25">
      <c r="B217" s="38"/>
      <c r="C217" s="178"/>
      <c r="D217" s="222"/>
      <c r="E217" s="222"/>
      <c r="F217" s="222"/>
      <c r="G217" s="222"/>
      <c r="H217" s="10"/>
      <c r="I217" s="10"/>
      <c r="J217" s="10"/>
      <c r="L217" s="38"/>
      <c r="M217" s="178"/>
      <c r="N217" s="222"/>
      <c r="O217" s="222"/>
      <c r="P217" s="222"/>
      <c r="Q217" s="222"/>
      <c r="R217" s="10"/>
      <c r="S217" s="10"/>
      <c r="T217" s="10"/>
      <c r="U217" s="10"/>
      <c r="V217" s="225"/>
      <c r="X217" s="7"/>
      <c r="Y217" s="7"/>
      <c r="Z217" s="64"/>
    </row>
    <row r="218" spans="2:28" x14ac:dyDescent="0.25">
      <c r="B218" s="38"/>
      <c r="C218" s="178"/>
      <c r="D218" s="222"/>
      <c r="E218" s="222"/>
      <c r="F218" s="222"/>
      <c r="G218" s="222"/>
      <c r="H218" s="10"/>
      <c r="I218" s="10"/>
      <c r="J218" s="10"/>
      <c r="L218" s="38"/>
      <c r="M218" s="178"/>
      <c r="N218" s="222"/>
      <c r="O218" s="222"/>
      <c r="P218" s="222"/>
      <c r="Q218" s="222"/>
      <c r="R218" s="10"/>
      <c r="S218" s="10"/>
      <c r="T218" s="10"/>
      <c r="U218" s="10"/>
      <c r="V218" s="225"/>
      <c r="X218" s="7"/>
      <c r="Y218" s="7"/>
      <c r="Z218" s="64"/>
    </row>
    <row r="219" spans="2:28" ht="16.5" customHeight="1" x14ac:dyDescent="0.25">
      <c r="B219" s="38"/>
      <c r="C219" s="178"/>
      <c r="D219" s="222"/>
      <c r="E219" s="222"/>
      <c r="F219" s="222"/>
      <c r="G219" s="222"/>
      <c r="H219" s="10"/>
      <c r="I219" s="10"/>
      <c r="J219" s="10"/>
      <c r="L219" s="38"/>
      <c r="M219" s="178"/>
      <c r="N219" s="222"/>
      <c r="O219" s="222"/>
      <c r="P219" s="222"/>
      <c r="Q219" s="222"/>
      <c r="R219" s="10"/>
      <c r="S219" s="10"/>
      <c r="T219" s="10"/>
      <c r="U219" s="10"/>
      <c r="V219" s="225"/>
      <c r="X219" s="7"/>
      <c r="Y219" s="7"/>
      <c r="Z219" s="64"/>
      <c r="AB219" s="226"/>
    </row>
    <row r="220" spans="2:28" x14ac:dyDescent="0.25">
      <c r="B220" s="38"/>
      <c r="C220" s="178"/>
      <c r="D220" s="222"/>
      <c r="E220" s="222"/>
      <c r="F220" s="222"/>
      <c r="G220" s="222"/>
      <c r="H220" s="10"/>
      <c r="I220" s="10"/>
      <c r="J220" s="10"/>
      <c r="L220" s="38"/>
      <c r="M220" s="178"/>
      <c r="N220" s="222"/>
      <c r="O220" s="222"/>
      <c r="P220" s="222"/>
      <c r="Q220" s="222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2"/>
      <c r="E221" s="222"/>
      <c r="F221" s="222"/>
      <c r="G221" s="222"/>
      <c r="H221" s="10"/>
      <c r="I221" s="10"/>
      <c r="J221" s="10"/>
      <c r="L221" s="38"/>
      <c r="M221" s="178"/>
      <c r="N221" s="222"/>
      <c r="O221" s="222"/>
      <c r="P221" s="222"/>
      <c r="Q221" s="222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R16:T16"/>
    <mergeCell ref="L93:N93"/>
    <mergeCell ref="F16:G16"/>
    <mergeCell ref="R27:T27"/>
    <mergeCell ref="B93:C93"/>
    <mergeCell ref="F2:H2"/>
    <mergeCell ref="B37:D37"/>
    <mergeCell ref="B4:D4"/>
    <mergeCell ref="B59:D59"/>
    <mergeCell ref="L37:N37"/>
    <mergeCell ref="F59:H59"/>
    <mergeCell ref="F15:H15"/>
    <mergeCell ref="B48:D48"/>
    <mergeCell ref="L2:N2"/>
    <mergeCell ref="B2:D2"/>
  </mergeCells>
  <phoneticPr fontId="28" type="noConversion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783" priority="799" stopIfTrue="1" operator="lessThan">
      <formula>-0.01</formula>
    </cfRule>
    <cfRule type="cellIs" dxfId="782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781" priority="794" operator="greaterThan">
      <formula>0.03</formula>
    </cfRule>
    <cfRule type="cellIs" dxfId="780" priority="795" stopIfTrue="1" operator="lessThan">
      <formula>-0.03</formula>
    </cfRule>
  </conditionalFormatting>
  <conditionalFormatting sqref="AB22">
    <cfRule type="cellIs" dxfId="779" priority="792" operator="lessThan">
      <formula>-0.03</formula>
    </cfRule>
    <cfRule type="cellIs" dxfId="778" priority="793" stopIfTrue="1" operator="greaterThan">
      <formula>0.03</formula>
    </cfRule>
  </conditionalFormatting>
  <conditionalFormatting sqref="Z18">
    <cfRule type="cellIs" dxfId="777" priority="790" stopIfTrue="1" operator="lessThan">
      <formula>-0.01</formula>
    </cfRule>
    <cfRule type="cellIs" dxfId="776" priority="791" stopIfTrue="1" operator="greaterThan">
      <formula>0.01</formula>
    </cfRule>
  </conditionalFormatting>
  <conditionalFormatting sqref="Z19">
    <cfRule type="cellIs" dxfId="775" priority="788" stopIfTrue="1" operator="lessThan">
      <formula>-0.01</formula>
    </cfRule>
    <cfRule type="cellIs" dxfId="774" priority="789" stopIfTrue="1" operator="greaterThan">
      <formula>0.01</formula>
    </cfRule>
  </conditionalFormatting>
  <conditionalFormatting sqref="Z20:Z21">
    <cfRule type="cellIs" dxfId="773" priority="786" stopIfTrue="1" operator="lessThan">
      <formula>-0.01</formula>
    </cfRule>
    <cfRule type="cellIs" dxfId="772" priority="787" stopIfTrue="1" operator="greaterThan">
      <formula>0.01</formula>
    </cfRule>
  </conditionalFormatting>
  <conditionalFormatting sqref="Z22">
    <cfRule type="cellIs" dxfId="771" priority="784" stopIfTrue="1" operator="lessThan">
      <formula>-0.01</formula>
    </cfRule>
    <cfRule type="cellIs" dxfId="770" priority="785" stopIfTrue="1" operator="greaterThan">
      <formula>0.01</formula>
    </cfRule>
  </conditionalFormatting>
  <conditionalFormatting sqref="V18:V22">
    <cfRule type="cellIs" dxfId="769" priority="782" operator="greaterThan">
      <formula>0.03</formula>
    </cfRule>
    <cfRule type="cellIs" dxfId="768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767" priority="776" stopIfTrue="1" operator="lessThan">
      <formula>-0.01</formula>
    </cfRule>
    <cfRule type="cellIs" dxfId="766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765" priority="772" operator="greaterThan">
      <formula>0.03</formula>
    </cfRule>
    <cfRule type="cellIs" dxfId="764" priority="773" stopIfTrue="1" operator="lessThan">
      <formula>-0.03</formula>
    </cfRule>
  </conditionalFormatting>
  <conditionalFormatting sqref="AB33">
    <cfRule type="cellIs" dxfId="763" priority="770" operator="lessThan">
      <formula>-0.03</formula>
    </cfRule>
    <cfRule type="cellIs" dxfId="762" priority="771" stopIfTrue="1" operator="greaterThan">
      <formula>0.03</formula>
    </cfRule>
  </conditionalFormatting>
  <conditionalFormatting sqref="Z29">
    <cfRule type="cellIs" dxfId="761" priority="768" stopIfTrue="1" operator="lessThan">
      <formula>-0.01</formula>
    </cfRule>
    <cfRule type="cellIs" dxfId="760" priority="769" stopIfTrue="1" operator="greaterThan">
      <formula>0.01</formula>
    </cfRule>
  </conditionalFormatting>
  <conditionalFormatting sqref="Z30">
    <cfRule type="cellIs" dxfId="759" priority="766" stopIfTrue="1" operator="lessThan">
      <formula>-0.01</formula>
    </cfRule>
    <cfRule type="cellIs" dxfId="758" priority="767" stopIfTrue="1" operator="greaterThan">
      <formula>0.01</formula>
    </cfRule>
  </conditionalFormatting>
  <conditionalFormatting sqref="Z31:Z32">
    <cfRule type="cellIs" dxfId="757" priority="764" stopIfTrue="1" operator="lessThan">
      <formula>-0.01</formula>
    </cfRule>
    <cfRule type="cellIs" dxfId="756" priority="765" stopIfTrue="1" operator="greaterThan">
      <formula>0.01</formula>
    </cfRule>
  </conditionalFormatting>
  <conditionalFormatting sqref="Z33">
    <cfRule type="cellIs" dxfId="755" priority="762" stopIfTrue="1" operator="lessThan">
      <formula>-0.01</formula>
    </cfRule>
    <cfRule type="cellIs" dxfId="754" priority="763" stopIfTrue="1" operator="greaterThan">
      <formula>0.01</formula>
    </cfRule>
  </conditionalFormatting>
  <conditionalFormatting sqref="V29:V33">
    <cfRule type="cellIs" dxfId="753" priority="760" operator="greaterThan">
      <formula>0.03</formula>
    </cfRule>
    <cfRule type="cellIs" dxfId="752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751" priority="754" stopIfTrue="1" operator="lessThan">
      <formula>-0.01</formula>
    </cfRule>
    <cfRule type="cellIs" dxfId="750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749" priority="750" operator="greaterThan">
      <formula>0.03</formula>
    </cfRule>
    <cfRule type="cellIs" dxfId="748" priority="751" stopIfTrue="1" operator="lessThan">
      <formula>-0.03</formula>
    </cfRule>
  </conditionalFormatting>
  <conditionalFormatting sqref="AB44">
    <cfRule type="cellIs" dxfId="747" priority="748" operator="lessThan">
      <formula>-0.03</formula>
    </cfRule>
    <cfRule type="cellIs" dxfId="746" priority="749" stopIfTrue="1" operator="greaterThan">
      <formula>0.03</formula>
    </cfRule>
  </conditionalFormatting>
  <conditionalFormatting sqref="Z40">
    <cfRule type="cellIs" dxfId="745" priority="746" stopIfTrue="1" operator="lessThan">
      <formula>-0.01</formula>
    </cfRule>
    <cfRule type="cellIs" dxfId="744" priority="747" stopIfTrue="1" operator="greaterThan">
      <formula>0.01</formula>
    </cfRule>
  </conditionalFormatting>
  <conditionalFormatting sqref="Z41">
    <cfRule type="cellIs" dxfId="743" priority="744" stopIfTrue="1" operator="lessThan">
      <formula>-0.01</formula>
    </cfRule>
    <cfRule type="cellIs" dxfId="742" priority="745" stopIfTrue="1" operator="greaterThan">
      <formula>0.01</formula>
    </cfRule>
  </conditionalFormatting>
  <conditionalFormatting sqref="Z42:Z43">
    <cfRule type="cellIs" dxfId="741" priority="742" stopIfTrue="1" operator="lessThan">
      <formula>-0.01</formula>
    </cfRule>
    <cfRule type="cellIs" dxfId="740" priority="743" stopIfTrue="1" operator="greaterThan">
      <formula>0.01</formula>
    </cfRule>
  </conditionalFormatting>
  <conditionalFormatting sqref="Z44">
    <cfRule type="cellIs" dxfId="739" priority="740" stopIfTrue="1" operator="lessThan">
      <formula>-0.01</formula>
    </cfRule>
    <cfRule type="cellIs" dxfId="738" priority="741" stopIfTrue="1" operator="greaterThan">
      <formula>0.01</formula>
    </cfRule>
  </conditionalFormatting>
  <conditionalFormatting sqref="V40:V44">
    <cfRule type="cellIs" dxfId="737" priority="738" operator="greaterThan">
      <formula>0.03</formula>
    </cfRule>
    <cfRule type="cellIs" dxfId="736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735" priority="732" stopIfTrue="1" operator="lessThan">
      <formula>-0.01</formula>
    </cfRule>
    <cfRule type="cellIs" dxfId="734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733" priority="728" operator="greaterThan">
      <formula>0.03</formula>
    </cfRule>
    <cfRule type="cellIs" dxfId="732" priority="729" stopIfTrue="1" operator="lessThan">
      <formula>-0.03</formula>
    </cfRule>
  </conditionalFormatting>
  <conditionalFormatting sqref="AB55">
    <cfRule type="cellIs" dxfId="731" priority="726" operator="lessThan">
      <formula>-0.03</formula>
    </cfRule>
    <cfRule type="cellIs" dxfId="730" priority="727" stopIfTrue="1" operator="greaterThan">
      <formula>0.03</formula>
    </cfRule>
  </conditionalFormatting>
  <conditionalFormatting sqref="Z51">
    <cfRule type="cellIs" dxfId="729" priority="724" stopIfTrue="1" operator="lessThan">
      <formula>-0.01</formula>
    </cfRule>
    <cfRule type="cellIs" dxfId="728" priority="725" stopIfTrue="1" operator="greaterThan">
      <formula>0.01</formula>
    </cfRule>
  </conditionalFormatting>
  <conditionalFormatting sqref="Z52">
    <cfRule type="cellIs" dxfId="727" priority="722" stopIfTrue="1" operator="lessThan">
      <formula>-0.01</formula>
    </cfRule>
    <cfRule type="cellIs" dxfId="726" priority="723" stopIfTrue="1" operator="greaterThan">
      <formula>0.01</formula>
    </cfRule>
  </conditionalFormatting>
  <conditionalFormatting sqref="Z53:Z54">
    <cfRule type="cellIs" dxfId="725" priority="720" stopIfTrue="1" operator="lessThan">
      <formula>-0.01</formula>
    </cfRule>
    <cfRule type="cellIs" dxfId="724" priority="721" stopIfTrue="1" operator="greaterThan">
      <formula>0.01</formula>
    </cfRule>
  </conditionalFormatting>
  <conditionalFormatting sqref="Z55">
    <cfRule type="cellIs" dxfId="723" priority="718" stopIfTrue="1" operator="lessThan">
      <formula>-0.01</formula>
    </cfRule>
    <cfRule type="cellIs" dxfId="722" priority="719" stopIfTrue="1" operator="greaterThan">
      <formula>0.01</formula>
    </cfRule>
  </conditionalFormatting>
  <conditionalFormatting sqref="V51:V55">
    <cfRule type="cellIs" dxfId="721" priority="716" operator="greaterThan">
      <formula>0.03</formula>
    </cfRule>
    <cfRule type="cellIs" dxfId="720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719" priority="710" stopIfTrue="1" operator="lessThan">
      <formula>-0.01</formula>
    </cfRule>
    <cfRule type="cellIs" dxfId="718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717" priority="706" operator="greaterThan">
      <formula>0.03</formula>
    </cfRule>
    <cfRule type="cellIs" dxfId="716" priority="707" stopIfTrue="1" operator="lessThan">
      <formula>-0.03</formula>
    </cfRule>
  </conditionalFormatting>
  <conditionalFormatting sqref="AB66">
    <cfRule type="cellIs" dxfId="715" priority="704" operator="lessThan">
      <formula>-0.03</formula>
    </cfRule>
    <cfRule type="cellIs" dxfId="714" priority="705" stopIfTrue="1" operator="greaterThan">
      <formula>0.03</formula>
    </cfRule>
  </conditionalFormatting>
  <conditionalFormatting sqref="Z62">
    <cfRule type="cellIs" dxfId="713" priority="702" stopIfTrue="1" operator="lessThan">
      <formula>-0.01</formula>
    </cfRule>
    <cfRule type="cellIs" dxfId="712" priority="703" stopIfTrue="1" operator="greaterThan">
      <formula>0.01</formula>
    </cfRule>
  </conditionalFormatting>
  <conditionalFormatting sqref="Z63">
    <cfRule type="cellIs" dxfId="711" priority="700" stopIfTrue="1" operator="lessThan">
      <formula>-0.01</formula>
    </cfRule>
    <cfRule type="cellIs" dxfId="710" priority="701" stopIfTrue="1" operator="greaterThan">
      <formula>0.01</formula>
    </cfRule>
  </conditionalFormatting>
  <conditionalFormatting sqref="Z64:Z65">
    <cfRule type="cellIs" dxfId="709" priority="698" stopIfTrue="1" operator="lessThan">
      <formula>-0.01</formula>
    </cfRule>
    <cfRule type="cellIs" dxfId="708" priority="699" stopIfTrue="1" operator="greaterThan">
      <formula>0.01</formula>
    </cfRule>
  </conditionalFormatting>
  <conditionalFormatting sqref="Z66">
    <cfRule type="cellIs" dxfId="707" priority="696" stopIfTrue="1" operator="lessThan">
      <formula>-0.01</formula>
    </cfRule>
    <cfRule type="cellIs" dxfId="706" priority="697" stopIfTrue="1" operator="greaterThan">
      <formula>0.01</formula>
    </cfRule>
  </conditionalFormatting>
  <conditionalFormatting sqref="V62:V66">
    <cfRule type="cellIs" dxfId="705" priority="694" operator="greaterThan">
      <formula>0.03</formula>
    </cfRule>
    <cfRule type="cellIs" dxfId="704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703" priority="688" stopIfTrue="1" operator="lessThan">
      <formula>-0.01</formula>
    </cfRule>
    <cfRule type="cellIs" dxfId="702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701" priority="684" operator="greaterThan">
      <formula>0.03</formula>
    </cfRule>
    <cfRule type="cellIs" dxfId="700" priority="685" stopIfTrue="1" operator="lessThan">
      <formula>-0.03</formula>
    </cfRule>
  </conditionalFormatting>
  <conditionalFormatting sqref="AB77">
    <cfRule type="cellIs" dxfId="699" priority="682" operator="lessThan">
      <formula>-0.03</formula>
    </cfRule>
    <cfRule type="cellIs" dxfId="698" priority="683" stopIfTrue="1" operator="greaterThan">
      <formula>0.03</formula>
    </cfRule>
  </conditionalFormatting>
  <conditionalFormatting sqref="Z73">
    <cfRule type="cellIs" dxfId="697" priority="680" stopIfTrue="1" operator="lessThan">
      <formula>-0.01</formula>
    </cfRule>
    <cfRule type="cellIs" dxfId="696" priority="681" stopIfTrue="1" operator="greaterThan">
      <formula>0.01</formula>
    </cfRule>
  </conditionalFormatting>
  <conditionalFormatting sqref="Z74">
    <cfRule type="cellIs" dxfId="695" priority="678" stopIfTrue="1" operator="lessThan">
      <formula>-0.01</formula>
    </cfRule>
    <cfRule type="cellIs" dxfId="694" priority="679" stopIfTrue="1" operator="greaterThan">
      <formula>0.01</formula>
    </cfRule>
  </conditionalFormatting>
  <conditionalFormatting sqref="Z75:Z76">
    <cfRule type="cellIs" dxfId="693" priority="676" stopIfTrue="1" operator="lessThan">
      <formula>-0.01</formula>
    </cfRule>
    <cfRule type="cellIs" dxfId="692" priority="677" stopIfTrue="1" operator="greaterThan">
      <formula>0.01</formula>
    </cfRule>
  </conditionalFormatting>
  <conditionalFormatting sqref="Z77">
    <cfRule type="cellIs" dxfId="691" priority="674" stopIfTrue="1" operator="lessThan">
      <formula>-0.01</formula>
    </cfRule>
    <cfRule type="cellIs" dxfId="690" priority="675" stopIfTrue="1" operator="greaterThan">
      <formula>0.01</formula>
    </cfRule>
  </conditionalFormatting>
  <conditionalFormatting sqref="V73:V77">
    <cfRule type="cellIs" dxfId="689" priority="672" operator="greaterThan">
      <formula>0.03</formula>
    </cfRule>
    <cfRule type="cellIs" dxfId="688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687" priority="609" operator="greaterThan">
      <formula>0.03</formula>
    </cfRule>
    <cfRule type="cellIs" dxfId="686" priority="610" stopIfTrue="1" operator="lessThan">
      <formula>-0.03</formula>
    </cfRule>
  </conditionalFormatting>
  <conditionalFormatting sqref="AB119">
    <cfRule type="cellIs" dxfId="685" priority="607" operator="lessThan">
      <formula>-0.03</formula>
    </cfRule>
    <cfRule type="cellIs" dxfId="684" priority="608" stopIfTrue="1" operator="greaterThan">
      <formula>0.03</formula>
    </cfRule>
  </conditionalFormatting>
  <conditionalFormatting sqref="AB126">
    <cfRule type="cellIs" dxfId="683" priority="605" operator="greaterThan">
      <formula>0.03</formula>
    </cfRule>
    <cfRule type="cellIs" dxfId="682" priority="606" stopIfTrue="1" operator="lessThan">
      <formula>-0.03</formula>
    </cfRule>
  </conditionalFormatting>
  <conditionalFormatting sqref="AB129">
    <cfRule type="cellIs" dxfId="681" priority="603" operator="lessThan">
      <formula>-0.03</formula>
    </cfRule>
    <cfRule type="cellIs" dxfId="680" priority="604" stopIfTrue="1" operator="greaterThan">
      <formula>0.03</formula>
    </cfRule>
  </conditionalFormatting>
  <conditionalFormatting sqref="AB136">
    <cfRule type="cellIs" dxfId="679" priority="601" operator="greaterThan">
      <formula>0.03</formula>
    </cfRule>
    <cfRule type="cellIs" dxfId="678" priority="602" stopIfTrue="1" operator="lessThan">
      <formula>-0.03</formula>
    </cfRule>
  </conditionalFormatting>
  <conditionalFormatting sqref="AB139">
    <cfRule type="cellIs" dxfId="677" priority="599" operator="lessThan">
      <formula>-0.03</formula>
    </cfRule>
    <cfRule type="cellIs" dxfId="676" priority="600" stopIfTrue="1" operator="greaterThan">
      <formula>0.03</formula>
    </cfRule>
  </conditionalFormatting>
  <conditionalFormatting sqref="AB146">
    <cfRule type="cellIs" dxfId="675" priority="597" operator="greaterThan">
      <formula>0.03</formula>
    </cfRule>
    <cfRule type="cellIs" dxfId="674" priority="598" stopIfTrue="1" operator="lessThan">
      <formula>-0.03</formula>
    </cfRule>
  </conditionalFormatting>
  <conditionalFormatting sqref="AB149">
    <cfRule type="cellIs" dxfId="673" priority="595" operator="lessThan">
      <formula>-0.03</formula>
    </cfRule>
    <cfRule type="cellIs" dxfId="672" priority="596" stopIfTrue="1" operator="greaterThan">
      <formula>0.03</formula>
    </cfRule>
  </conditionalFormatting>
  <conditionalFormatting sqref="AB156">
    <cfRule type="cellIs" dxfId="671" priority="593" operator="greaterThan">
      <formula>0.03</formula>
    </cfRule>
    <cfRule type="cellIs" dxfId="670" priority="594" stopIfTrue="1" operator="lessThan">
      <formula>-0.03</formula>
    </cfRule>
  </conditionalFormatting>
  <conditionalFormatting sqref="AB159">
    <cfRule type="cellIs" dxfId="669" priority="591" operator="lessThan">
      <formula>-0.03</formula>
    </cfRule>
    <cfRule type="cellIs" dxfId="668" priority="592" stopIfTrue="1" operator="greaterThan">
      <formula>0.03</formula>
    </cfRule>
  </conditionalFormatting>
  <conditionalFormatting sqref="AB166">
    <cfRule type="cellIs" dxfId="667" priority="589" operator="greaterThan">
      <formula>0.03</formula>
    </cfRule>
    <cfRule type="cellIs" dxfId="666" priority="590" stopIfTrue="1" operator="lessThan">
      <formula>-0.03</formula>
    </cfRule>
  </conditionalFormatting>
  <conditionalFormatting sqref="AB169">
    <cfRule type="cellIs" dxfId="665" priority="587" operator="lessThan">
      <formula>-0.03</formula>
    </cfRule>
    <cfRule type="cellIs" dxfId="664" priority="588" stopIfTrue="1" operator="greaterThan">
      <formula>0.03</formula>
    </cfRule>
  </conditionalFormatting>
  <conditionalFormatting sqref="AB176">
    <cfRule type="cellIs" dxfId="663" priority="585" operator="greaterThan">
      <formula>0.03</formula>
    </cfRule>
    <cfRule type="cellIs" dxfId="662" priority="586" stopIfTrue="1" operator="lessThan">
      <formula>-0.03</formula>
    </cfRule>
  </conditionalFormatting>
  <conditionalFormatting sqref="AB179">
    <cfRule type="cellIs" dxfId="661" priority="583" operator="lessThan">
      <formula>-0.03</formula>
    </cfRule>
    <cfRule type="cellIs" dxfId="660" priority="584" stopIfTrue="1" operator="greaterThan">
      <formula>0.03</formula>
    </cfRule>
  </conditionalFormatting>
  <conditionalFormatting sqref="AB186">
    <cfRule type="cellIs" dxfId="659" priority="581" operator="greaterThan">
      <formula>0.03</formula>
    </cfRule>
    <cfRule type="cellIs" dxfId="658" priority="582" stopIfTrue="1" operator="lessThan">
      <formula>-0.03</formula>
    </cfRule>
  </conditionalFormatting>
  <conditionalFormatting sqref="AB189">
    <cfRule type="cellIs" dxfId="657" priority="579" operator="lessThan">
      <formula>-0.03</formula>
    </cfRule>
    <cfRule type="cellIs" dxfId="656" priority="580" stopIfTrue="1" operator="greaterThan">
      <formula>0.03</formula>
    </cfRule>
  </conditionalFormatting>
  <conditionalFormatting sqref="AB196">
    <cfRule type="cellIs" dxfId="655" priority="577" operator="greaterThan">
      <formula>0.03</formula>
    </cfRule>
    <cfRule type="cellIs" dxfId="654" priority="578" stopIfTrue="1" operator="lessThan">
      <formula>-0.03</formula>
    </cfRule>
  </conditionalFormatting>
  <conditionalFormatting sqref="AB199">
    <cfRule type="cellIs" dxfId="653" priority="575" operator="lessThan">
      <formula>-0.03</formula>
    </cfRule>
    <cfRule type="cellIs" dxfId="652" priority="576" stopIfTrue="1" operator="greaterThan">
      <formula>0.03</formula>
    </cfRule>
  </conditionalFormatting>
  <conditionalFormatting sqref="AB206">
    <cfRule type="cellIs" dxfId="651" priority="573" operator="greaterThan">
      <formula>0.03</formula>
    </cfRule>
    <cfRule type="cellIs" dxfId="650" priority="574" stopIfTrue="1" operator="lessThan">
      <formula>-0.03</formula>
    </cfRule>
  </conditionalFormatting>
  <conditionalFormatting sqref="AB209">
    <cfRule type="cellIs" dxfId="649" priority="571" operator="lessThan">
      <formula>-0.03</formula>
    </cfRule>
    <cfRule type="cellIs" dxfId="648" priority="572" stopIfTrue="1" operator="greaterThan">
      <formula>0.03</formula>
    </cfRule>
  </conditionalFormatting>
  <conditionalFormatting sqref="Z220:Z221">
    <cfRule type="cellIs" dxfId="647" priority="568" stopIfTrue="1" operator="lessThan">
      <formula>-0.01</formula>
    </cfRule>
    <cfRule type="cellIs" dxfId="646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645" priority="563" operator="greaterThan">
      <formula>0.03</formula>
    </cfRule>
    <cfRule type="cellIs" dxfId="644" priority="564" stopIfTrue="1" operator="lessThan">
      <formula>-0.03</formula>
    </cfRule>
  </conditionalFormatting>
  <conditionalFormatting sqref="AB219">
    <cfRule type="cellIs" dxfId="643" priority="561" operator="lessThan">
      <formula>-0.03</formula>
    </cfRule>
    <cfRule type="cellIs" dxfId="642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641" priority="558" stopIfTrue="1" operator="lessThan">
      <formula>-0.01</formula>
    </cfRule>
    <cfRule type="cellIs" dxfId="640" priority="559" stopIfTrue="1" operator="greaterThan">
      <formula>0.01</formula>
    </cfRule>
  </conditionalFormatting>
  <conditionalFormatting sqref="Z217">
    <cfRule type="cellIs" dxfId="639" priority="556" stopIfTrue="1" operator="lessThan">
      <formula>-0.01</formula>
    </cfRule>
    <cfRule type="cellIs" dxfId="638" priority="557" stopIfTrue="1" operator="greaterThan">
      <formula>0.01</formula>
    </cfRule>
  </conditionalFormatting>
  <conditionalFormatting sqref="Z218">
    <cfRule type="cellIs" dxfId="637" priority="554" stopIfTrue="1" operator="lessThan">
      <formula>-0.01</formula>
    </cfRule>
    <cfRule type="cellIs" dxfId="636" priority="555" stopIfTrue="1" operator="greaterThan">
      <formula>0.01</formula>
    </cfRule>
  </conditionalFormatting>
  <conditionalFormatting sqref="Z219">
    <cfRule type="cellIs" dxfId="635" priority="552" stopIfTrue="1" operator="lessThan">
      <formula>-0.01</formula>
    </cfRule>
    <cfRule type="cellIs" dxfId="634" priority="553" stopIfTrue="1" operator="greaterThan">
      <formula>0.01</formula>
    </cfRule>
  </conditionalFormatting>
  <conditionalFormatting sqref="V216:V219">
    <cfRule type="cellIs" dxfId="633" priority="550" operator="greaterThan">
      <formula>0.03</formula>
    </cfRule>
    <cfRule type="cellIs" dxfId="632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631" priority="530" stopIfTrue="1" operator="lessThan">
      <formula>-0.01</formula>
    </cfRule>
    <cfRule type="cellIs" dxfId="630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629" priority="525" stopIfTrue="1" operator="lessThan">
      <formula>-0.01</formula>
    </cfRule>
    <cfRule type="cellIs" dxfId="628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dxfId="627" priority="513" stopIfTrue="1" operator="lessThan">
      <formula>-0.01</formula>
    </cfRule>
    <cfRule type="cellIs" dxfId="626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dxfId="625" priority="501" operator="greaterThan">
      <formula>0.03</formula>
    </cfRule>
    <cfRule type="cellIs" dxfId="624" priority="502" stopIfTrue="1" operator="lessThan">
      <formula>-0.03</formula>
    </cfRule>
  </conditionalFormatting>
  <conditionalFormatting sqref="N56:N57">
    <cfRule type="cellIs" dxfId="623" priority="499" stopIfTrue="1" operator="lessThan">
      <formula>-0.01</formula>
    </cfRule>
    <cfRule type="cellIs" dxfId="622" priority="500" stopIfTrue="1" operator="greaterThan">
      <formula>0.01</formula>
    </cfRule>
  </conditionalFormatting>
  <conditionalFormatting sqref="N51">
    <cfRule type="cellIs" dxfId="621" priority="497" stopIfTrue="1" operator="lessThan">
      <formula>-0.01</formula>
    </cfRule>
    <cfRule type="cellIs" dxfId="620" priority="498" stopIfTrue="1" operator="greaterThan">
      <formula>0.01</formula>
    </cfRule>
  </conditionalFormatting>
  <conditionalFormatting sqref="N52">
    <cfRule type="cellIs" dxfId="619" priority="495" stopIfTrue="1" operator="lessThan">
      <formula>-0.01</formula>
    </cfRule>
    <cfRule type="cellIs" dxfId="618" priority="496" stopIfTrue="1" operator="greaterThan">
      <formula>0.01</formula>
    </cfRule>
  </conditionalFormatting>
  <conditionalFormatting sqref="N53:N54">
    <cfRule type="cellIs" dxfId="617" priority="493" stopIfTrue="1" operator="lessThan">
      <formula>-0.01</formula>
    </cfRule>
    <cfRule type="cellIs" dxfId="616" priority="494" stopIfTrue="1" operator="greaterThan">
      <formula>0.01</formula>
    </cfRule>
  </conditionalFormatting>
  <conditionalFormatting sqref="N55">
    <cfRule type="cellIs" dxfId="615" priority="491" stopIfTrue="1" operator="lessThan">
      <formula>-0.01</formula>
    </cfRule>
    <cfRule type="cellIs" dxfId="614" priority="492" stopIfTrue="1" operator="greaterThan">
      <formula>0.01</formula>
    </cfRule>
  </conditionalFormatting>
  <conditionalFormatting sqref="P51">
    <cfRule type="cellIs" dxfId="613" priority="489" operator="greaterThan">
      <formula>0.03</formula>
    </cfRule>
    <cfRule type="cellIs" dxfId="612" priority="490" stopIfTrue="1" operator="lessThan">
      <formula>-0.03</formula>
    </cfRule>
  </conditionalFormatting>
  <conditionalFormatting sqref="P55">
    <cfRule type="cellIs" dxfId="611" priority="487" operator="lessThan">
      <formula>-0.03</formula>
    </cfRule>
    <cfRule type="cellIs" dxfId="610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609" priority="482" stopIfTrue="1" operator="lessThan">
      <formula>-0.01</formula>
    </cfRule>
    <cfRule type="cellIs" dxfId="608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607" priority="477" stopIfTrue="1" operator="lessThan">
      <formula>-0.01</formula>
    </cfRule>
    <cfRule type="cellIs" dxfId="606" priority="478" stopIfTrue="1" operator="greaterThan">
      <formula>0.01</formula>
    </cfRule>
  </conditionalFormatting>
  <conditionalFormatting sqref="J40:J44">
    <cfRule type="cellIs" dxfId="605" priority="455" operator="greaterThan">
      <formula>0.03</formula>
    </cfRule>
    <cfRule type="cellIs" dxfId="604" priority="456" stopIfTrue="1" operator="lessThan">
      <formula>-0.03</formula>
    </cfRule>
  </conditionalFormatting>
  <conditionalFormatting sqref="N40">
    <cfRule type="cellIs" dxfId="603" priority="453" stopIfTrue="1" operator="lessThan">
      <formula>-0.01</formula>
    </cfRule>
    <cfRule type="cellIs" dxfId="602" priority="454" stopIfTrue="1" operator="greaterThan">
      <formula>0.01</formula>
    </cfRule>
  </conditionalFormatting>
  <conditionalFormatting sqref="N41">
    <cfRule type="cellIs" dxfId="601" priority="451" stopIfTrue="1" operator="lessThan">
      <formula>-0.01</formula>
    </cfRule>
    <cfRule type="cellIs" dxfId="600" priority="452" stopIfTrue="1" operator="greaterThan">
      <formula>0.01</formula>
    </cfRule>
  </conditionalFormatting>
  <conditionalFormatting sqref="N42:N43">
    <cfRule type="cellIs" dxfId="599" priority="449" stopIfTrue="1" operator="lessThan">
      <formula>-0.01</formula>
    </cfRule>
    <cfRule type="cellIs" dxfId="598" priority="450" stopIfTrue="1" operator="greaterThan">
      <formula>0.01</formula>
    </cfRule>
  </conditionalFormatting>
  <conditionalFormatting sqref="N44">
    <cfRule type="cellIs" dxfId="597" priority="447" stopIfTrue="1" operator="lessThan">
      <formula>-0.01</formula>
    </cfRule>
    <cfRule type="cellIs" dxfId="596" priority="448" stopIfTrue="1" operator="greaterThan">
      <formula>0.01</formula>
    </cfRule>
  </conditionalFormatting>
  <conditionalFormatting sqref="P40">
    <cfRule type="cellIs" dxfId="595" priority="445" operator="greaterThan">
      <formula>0.03</formula>
    </cfRule>
    <cfRule type="cellIs" dxfId="594" priority="446" stopIfTrue="1" operator="lessThan">
      <formula>-0.03</formula>
    </cfRule>
  </conditionalFormatting>
  <conditionalFormatting sqref="P44">
    <cfRule type="cellIs" dxfId="593" priority="443" operator="lessThan">
      <formula>-0.03</formula>
    </cfRule>
    <cfRule type="cellIs" dxfId="592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dxfId="591" priority="433" stopIfTrue="1" operator="lessThan">
      <formula>-0.01</formula>
    </cfRule>
    <cfRule type="cellIs" dxfId="590" priority="434" stopIfTrue="1" operator="greaterThan">
      <formula>0.01</formula>
    </cfRule>
  </conditionalFormatting>
  <conditionalFormatting sqref="J29:J33">
    <cfRule type="cellIs" dxfId="589" priority="431" operator="greaterThan">
      <formula>0.03</formula>
    </cfRule>
    <cfRule type="cellIs" dxfId="588" priority="432" stopIfTrue="1" operator="lessThan">
      <formula>-0.03</formula>
    </cfRule>
  </conditionalFormatting>
  <conditionalFormatting sqref="N29">
    <cfRule type="cellIs" dxfId="587" priority="429" stopIfTrue="1" operator="lessThan">
      <formula>-0.01</formula>
    </cfRule>
    <cfRule type="cellIs" dxfId="586" priority="430" stopIfTrue="1" operator="greaterThan">
      <formula>0.01</formula>
    </cfRule>
  </conditionalFormatting>
  <conditionalFormatting sqref="N30">
    <cfRule type="cellIs" dxfId="585" priority="427" stopIfTrue="1" operator="lessThan">
      <formula>-0.01</formula>
    </cfRule>
    <cfRule type="cellIs" dxfId="584" priority="428" stopIfTrue="1" operator="greaterThan">
      <formula>0.01</formula>
    </cfRule>
  </conditionalFormatting>
  <conditionalFormatting sqref="N31:N32">
    <cfRule type="cellIs" dxfId="583" priority="425" stopIfTrue="1" operator="lessThan">
      <formula>-0.01</formula>
    </cfRule>
    <cfRule type="cellIs" dxfId="582" priority="426" stopIfTrue="1" operator="greaterThan">
      <formula>0.01</formula>
    </cfRule>
  </conditionalFormatting>
  <conditionalFormatting sqref="N33">
    <cfRule type="cellIs" dxfId="581" priority="423" stopIfTrue="1" operator="lessThan">
      <formula>-0.01</formula>
    </cfRule>
    <cfRule type="cellIs" dxfId="580" priority="424" stopIfTrue="1" operator="greaterThan">
      <formula>0.01</formula>
    </cfRule>
  </conditionalFormatting>
  <conditionalFormatting sqref="P29">
    <cfRule type="cellIs" dxfId="579" priority="421" operator="greaterThan">
      <formula>0.03</formula>
    </cfRule>
    <cfRule type="cellIs" dxfId="578" priority="422" stopIfTrue="1" operator="lessThan">
      <formula>-0.03</formula>
    </cfRule>
  </conditionalFormatting>
  <conditionalFormatting sqref="P33">
    <cfRule type="cellIs" dxfId="577" priority="419" operator="lessThan">
      <formula>-0.03</formula>
    </cfRule>
    <cfRule type="cellIs" dxfId="576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dxfId="575" priority="409" stopIfTrue="1" operator="lessThan">
      <formula>-0.01</formula>
    </cfRule>
    <cfRule type="cellIs" dxfId="574" priority="410" stopIfTrue="1" operator="greaterThan">
      <formula>0.01</formula>
    </cfRule>
  </conditionalFormatting>
  <conditionalFormatting sqref="J18:J22">
    <cfRule type="cellIs" dxfId="573" priority="407" operator="greaterThan">
      <formula>0.03</formula>
    </cfRule>
    <cfRule type="cellIs" dxfId="572" priority="408" stopIfTrue="1" operator="lessThan">
      <formula>-0.03</formula>
    </cfRule>
  </conditionalFormatting>
  <conditionalFormatting sqref="N18">
    <cfRule type="cellIs" dxfId="571" priority="405" stopIfTrue="1" operator="lessThan">
      <formula>-0.01</formula>
    </cfRule>
    <cfRule type="cellIs" dxfId="570" priority="406" stopIfTrue="1" operator="greaterThan">
      <formula>0.01</formula>
    </cfRule>
  </conditionalFormatting>
  <conditionalFormatting sqref="N19">
    <cfRule type="cellIs" dxfId="569" priority="403" stopIfTrue="1" operator="lessThan">
      <formula>-0.01</formula>
    </cfRule>
    <cfRule type="cellIs" dxfId="568" priority="404" stopIfTrue="1" operator="greaterThan">
      <formula>0.01</formula>
    </cfRule>
  </conditionalFormatting>
  <conditionalFormatting sqref="N20:N21">
    <cfRule type="cellIs" dxfId="567" priority="401" stopIfTrue="1" operator="lessThan">
      <formula>-0.01</formula>
    </cfRule>
    <cfRule type="cellIs" dxfId="566" priority="402" stopIfTrue="1" operator="greaterThan">
      <formula>0.01</formula>
    </cfRule>
  </conditionalFormatting>
  <conditionalFormatting sqref="N22">
    <cfRule type="cellIs" dxfId="565" priority="399" stopIfTrue="1" operator="lessThan">
      <formula>-0.01</formula>
    </cfRule>
    <cfRule type="cellIs" dxfId="564" priority="400" stopIfTrue="1" operator="greaterThan">
      <formula>0.01</formula>
    </cfRule>
  </conditionalFormatting>
  <conditionalFormatting sqref="P18">
    <cfRule type="cellIs" dxfId="563" priority="397" operator="greaterThan">
      <formula>0.03</formula>
    </cfRule>
    <cfRule type="cellIs" dxfId="562" priority="398" stopIfTrue="1" operator="lessThan">
      <formula>-0.03</formula>
    </cfRule>
  </conditionalFormatting>
  <conditionalFormatting sqref="P22">
    <cfRule type="cellIs" dxfId="561" priority="395" operator="lessThan">
      <formula>-0.03</formula>
    </cfRule>
    <cfRule type="cellIs" dxfId="560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559" priority="361" operator="greaterThan">
      <formula>0.03</formula>
    </cfRule>
    <cfRule type="cellIs" dxfId="558" priority="362" stopIfTrue="1" operator="lessThan">
      <formula>-0.03</formula>
    </cfRule>
  </conditionalFormatting>
  <conditionalFormatting sqref="N67">
    <cfRule type="cellIs" dxfId="557" priority="359" stopIfTrue="1" operator="lessThan">
      <formula>-0.01</formula>
    </cfRule>
    <cfRule type="cellIs" dxfId="556" priority="360" stopIfTrue="1" operator="greaterThan">
      <formula>0.01</formula>
    </cfRule>
  </conditionalFormatting>
  <conditionalFormatting sqref="N62">
    <cfRule type="cellIs" dxfId="555" priority="357" stopIfTrue="1" operator="lessThan">
      <formula>-0.01</formula>
    </cfRule>
    <cfRule type="cellIs" dxfId="554" priority="358" stopIfTrue="1" operator="greaterThan">
      <formula>0.01</formula>
    </cfRule>
  </conditionalFormatting>
  <conditionalFormatting sqref="N63">
    <cfRule type="cellIs" dxfId="553" priority="355" stopIfTrue="1" operator="lessThan">
      <formula>-0.01</formula>
    </cfRule>
    <cfRule type="cellIs" dxfId="552" priority="356" stopIfTrue="1" operator="greaterThan">
      <formula>0.01</formula>
    </cfRule>
  </conditionalFormatting>
  <conditionalFormatting sqref="N64:N65">
    <cfRule type="cellIs" dxfId="551" priority="353" stopIfTrue="1" operator="lessThan">
      <formula>-0.01</formula>
    </cfRule>
    <cfRule type="cellIs" dxfId="550" priority="354" stopIfTrue="1" operator="greaterThan">
      <formula>0.01</formula>
    </cfRule>
  </conditionalFormatting>
  <conditionalFormatting sqref="N66">
    <cfRule type="cellIs" dxfId="549" priority="351" stopIfTrue="1" operator="lessThan">
      <formula>-0.01</formula>
    </cfRule>
    <cfRule type="cellIs" dxfId="548" priority="352" stopIfTrue="1" operator="greaterThan">
      <formula>0.01</formula>
    </cfRule>
  </conditionalFormatting>
  <conditionalFormatting sqref="P62">
    <cfRule type="cellIs" dxfId="547" priority="349" operator="greaterThan">
      <formula>0.03</formula>
    </cfRule>
    <cfRule type="cellIs" dxfId="546" priority="350" stopIfTrue="1" operator="lessThan">
      <formula>-0.03</formula>
    </cfRule>
  </conditionalFormatting>
  <conditionalFormatting sqref="P66">
    <cfRule type="cellIs" dxfId="545" priority="347" operator="lessThan">
      <formula>-0.03</formula>
    </cfRule>
    <cfRule type="cellIs" dxfId="544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543" priority="337" operator="greaterThan">
      <formula>0.03</formula>
    </cfRule>
    <cfRule type="cellIs" dxfId="542" priority="338" stopIfTrue="1" operator="lessThan">
      <formula>-0.03</formula>
    </cfRule>
  </conditionalFormatting>
  <conditionalFormatting sqref="N78">
    <cfRule type="cellIs" dxfId="541" priority="335" stopIfTrue="1" operator="lessThan">
      <formula>-0.01</formula>
    </cfRule>
    <cfRule type="cellIs" dxfId="540" priority="336" stopIfTrue="1" operator="greaterThan">
      <formula>0.01</formula>
    </cfRule>
  </conditionalFormatting>
  <conditionalFormatting sqref="N73">
    <cfRule type="cellIs" dxfId="539" priority="333" stopIfTrue="1" operator="lessThan">
      <formula>-0.01</formula>
    </cfRule>
    <cfRule type="cellIs" dxfId="538" priority="334" stopIfTrue="1" operator="greaterThan">
      <formula>0.01</formula>
    </cfRule>
  </conditionalFormatting>
  <conditionalFormatting sqref="N74">
    <cfRule type="cellIs" dxfId="537" priority="331" stopIfTrue="1" operator="lessThan">
      <formula>-0.01</formula>
    </cfRule>
    <cfRule type="cellIs" dxfId="536" priority="332" stopIfTrue="1" operator="greaterThan">
      <formula>0.01</formula>
    </cfRule>
  </conditionalFormatting>
  <conditionalFormatting sqref="N75:N76">
    <cfRule type="cellIs" dxfId="535" priority="329" stopIfTrue="1" operator="lessThan">
      <formula>-0.01</formula>
    </cfRule>
    <cfRule type="cellIs" dxfId="534" priority="330" stopIfTrue="1" operator="greaterThan">
      <formula>0.01</formula>
    </cfRule>
  </conditionalFormatting>
  <conditionalFormatting sqref="N77">
    <cfRule type="cellIs" dxfId="533" priority="327" stopIfTrue="1" operator="lessThan">
      <formula>-0.01</formula>
    </cfRule>
    <cfRule type="cellIs" dxfId="532" priority="328" stopIfTrue="1" operator="greaterThan">
      <formula>0.01</formula>
    </cfRule>
  </conditionalFormatting>
  <conditionalFormatting sqref="P73">
    <cfRule type="cellIs" dxfId="531" priority="325" operator="greaterThan">
      <formula>0.03</formula>
    </cfRule>
    <cfRule type="cellIs" dxfId="530" priority="326" stopIfTrue="1" operator="lessThan">
      <formula>-0.03</formula>
    </cfRule>
  </conditionalFormatting>
  <conditionalFormatting sqref="P77">
    <cfRule type="cellIs" dxfId="529" priority="323" operator="lessThan">
      <formula>-0.03</formula>
    </cfRule>
    <cfRule type="cellIs" dxfId="528" priority="324" stopIfTrue="1" operator="greaterThan">
      <formula>0.03</formula>
    </cfRule>
  </conditionalFormatting>
  <conditionalFormatting sqref="Z89:Z90">
    <cfRule type="cellIs" dxfId="527" priority="270" stopIfTrue="1" operator="lessThan">
      <formula>-0.01</formula>
    </cfRule>
    <cfRule type="cellIs" dxfId="526" priority="271" stopIfTrue="1" operator="greaterThan">
      <formula>0.01</formula>
    </cfRule>
  </conditionalFormatting>
  <conditionalFormatting sqref="AB84">
    <cfRule type="cellIs" dxfId="525" priority="267" operator="greaterThan">
      <formula>0.03</formula>
    </cfRule>
    <cfRule type="cellIs" dxfId="524" priority="268" stopIfTrue="1" operator="lessThan">
      <formula>-0.03</formula>
    </cfRule>
  </conditionalFormatting>
  <conditionalFormatting sqref="AB88">
    <cfRule type="cellIs" dxfId="523" priority="265" operator="lessThan">
      <formula>-0.03</formula>
    </cfRule>
    <cfRule type="cellIs" dxfId="522" priority="266" stopIfTrue="1" operator="greaterThan">
      <formula>0.03</formula>
    </cfRule>
  </conditionalFormatting>
  <conditionalFormatting sqref="Z84">
    <cfRule type="cellIs" dxfId="521" priority="263" stopIfTrue="1" operator="lessThan">
      <formula>-0.01</formula>
    </cfRule>
    <cfRule type="cellIs" dxfId="520" priority="264" stopIfTrue="1" operator="greaterThan">
      <formula>0.01</formula>
    </cfRule>
  </conditionalFormatting>
  <conditionalFormatting sqref="Z85">
    <cfRule type="cellIs" dxfId="519" priority="261" stopIfTrue="1" operator="lessThan">
      <formula>-0.01</formula>
    </cfRule>
    <cfRule type="cellIs" dxfId="518" priority="262" stopIfTrue="1" operator="greaterThan">
      <formula>0.01</formula>
    </cfRule>
  </conditionalFormatting>
  <conditionalFormatting sqref="Z86:Z87">
    <cfRule type="cellIs" dxfId="517" priority="259" stopIfTrue="1" operator="lessThan">
      <formula>-0.01</formula>
    </cfRule>
    <cfRule type="cellIs" dxfId="516" priority="260" stopIfTrue="1" operator="greaterThan">
      <formula>0.01</formula>
    </cfRule>
  </conditionalFormatting>
  <conditionalFormatting sqref="Z88">
    <cfRule type="cellIs" dxfId="515" priority="257" stopIfTrue="1" operator="lessThan">
      <formula>-0.01</formula>
    </cfRule>
    <cfRule type="cellIs" dxfId="514" priority="258" stopIfTrue="1" operator="greaterThan">
      <formula>0.01</formula>
    </cfRule>
  </conditionalFormatting>
  <conditionalFormatting sqref="V84:V88">
    <cfRule type="cellIs" dxfId="513" priority="255" operator="greaterThan">
      <formula>0.03</formula>
    </cfRule>
    <cfRule type="cellIs" dxfId="512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511" priority="250" stopIfTrue="1" operator="lessThan">
      <formula>-0.01</formula>
    </cfRule>
    <cfRule type="cellIs" dxfId="510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509" priority="247" stopIfTrue="1" operator="lessThan">
      <formula>-0.01</formula>
    </cfRule>
    <cfRule type="cellIs" dxfId="508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507" priority="242" stopIfTrue="1" operator="lessThan">
      <formula>-0.01</formula>
    </cfRule>
    <cfRule type="cellIs" dxfId="506" priority="243" stopIfTrue="1" operator="greaterThan">
      <formula>0.01</formula>
    </cfRule>
  </conditionalFormatting>
  <conditionalFormatting sqref="AB95">
    <cfRule type="cellIs" dxfId="505" priority="239" operator="greaterThan">
      <formula>0.03</formula>
    </cfRule>
    <cfRule type="cellIs" dxfId="504" priority="240" stopIfTrue="1" operator="lessThan">
      <formula>-0.03</formula>
    </cfRule>
  </conditionalFormatting>
  <conditionalFormatting sqref="AB99">
    <cfRule type="cellIs" dxfId="503" priority="237" operator="lessThan">
      <formula>-0.03</formula>
    </cfRule>
    <cfRule type="cellIs" dxfId="502" priority="238" stopIfTrue="1" operator="greaterThan">
      <formula>0.03</formula>
    </cfRule>
  </conditionalFormatting>
  <conditionalFormatting sqref="Z95">
    <cfRule type="cellIs" dxfId="501" priority="235" stopIfTrue="1" operator="lessThan">
      <formula>-0.01</formula>
    </cfRule>
    <cfRule type="cellIs" dxfId="500" priority="236" stopIfTrue="1" operator="greaterThan">
      <formula>0.01</formula>
    </cfRule>
  </conditionalFormatting>
  <conditionalFormatting sqref="Z96">
    <cfRule type="cellIs" dxfId="499" priority="233" stopIfTrue="1" operator="lessThan">
      <formula>-0.01</formula>
    </cfRule>
    <cfRule type="cellIs" dxfId="498" priority="234" stopIfTrue="1" operator="greaterThan">
      <formula>0.01</formula>
    </cfRule>
  </conditionalFormatting>
  <conditionalFormatting sqref="Z97:Z98">
    <cfRule type="cellIs" dxfId="497" priority="231" stopIfTrue="1" operator="lessThan">
      <formula>-0.01</formula>
    </cfRule>
    <cfRule type="cellIs" dxfId="496" priority="232" stopIfTrue="1" operator="greaterThan">
      <formula>0.01</formula>
    </cfRule>
  </conditionalFormatting>
  <conditionalFormatting sqref="Z99">
    <cfRule type="cellIs" dxfId="495" priority="229" stopIfTrue="1" operator="lessThan">
      <formula>-0.01</formula>
    </cfRule>
    <cfRule type="cellIs" dxfId="494" priority="230" stopIfTrue="1" operator="greaterThan">
      <formula>0.01</formula>
    </cfRule>
  </conditionalFormatting>
  <conditionalFormatting sqref="V95:V99">
    <cfRule type="cellIs" dxfId="493" priority="227" operator="greaterThan">
      <formula>0.03</formula>
    </cfRule>
    <cfRule type="cellIs" dxfId="492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491" priority="222" stopIfTrue="1" operator="lessThan">
      <formula>-0.01</formula>
    </cfRule>
    <cfRule type="cellIs" dxfId="490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489" priority="219" stopIfTrue="1" operator="lessThan">
      <formula>-0.01</formula>
    </cfRule>
    <cfRule type="cellIs" dxfId="488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487" priority="214" stopIfTrue="1" operator="lessThan">
      <formula>-0.01</formula>
    </cfRule>
    <cfRule type="cellIs" dxfId="486" priority="215" stopIfTrue="1" operator="greaterThan">
      <formula>0.01</formula>
    </cfRule>
  </conditionalFormatting>
  <conditionalFormatting sqref="AB106">
    <cfRule type="cellIs" dxfId="485" priority="211" operator="greaterThan">
      <formula>0.03</formula>
    </cfRule>
    <cfRule type="cellIs" dxfId="484" priority="212" stopIfTrue="1" operator="lessThan">
      <formula>-0.03</formula>
    </cfRule>
  </conditionalFormatting>
  <conditionalFormatting sqref="AB110">
    <cfRule type="cellIs" dxfId="483" priority="209" operator="lessThan">
      <formula>-0.03</formula>
    </cfRule>
    <cfRule type="cellIs" dxfId="482" priority="210" stopIfTrue="1" operator="greaterThan">
      <formula>0.03</formula>
    </cfRule>
  </conditionalFormatting>
  <conditionalFormatting sqref="Z106">
    <cfRule type="cellIs" dxfId="481" priority="207" stopIfTrue="1" operator="lessThan">
      <formula>-0.01</formula>
    </cfRule>
    <cfRule type="cellIs" dxfId="480" priority="208" stopIfTrue="1" operator="greaterThan">
      <formula>0.01</formula>
    </cfRule>
  </conditionalFormatting>
  <conditionalFormatting sqref="Z107">
    <cfRule type="cellIs" dxfId="479" priority="205" stopIfTrue="1" operator="lessThan">
      <formula>-0.01</formula>
    </cfRule>
    <cfRule type="cellIs" dxfId="478" priority="206" stopIfTrue="1" operator="greaterThan">
      <formula>0.01</formula>
    </cfRule>
  </conditionalFormatting>
  <conditionalFormatting sqref="Z108:Z109">
    <cfRule type="cellIs" dxfId="477" priority="203" stopIfTrue="1" operator="lessThan">
      <formula>-0.01</formula>
    </cfRule>
    <cfRule type="cellIs" dxfId="476" priority="204" stopIfTrue="1" operator="greaterThan">
      <formula>0.01</formula>
    </cfRule>
  </conditionalFormatting>
  <conditionalFormatting sqref="Z110">
    <cfRule type="cellIs" dxfId="475" priority="201" stopIfTrue="1" operator="lessThan">
      <formula>-0.01</formula>
    </cfRule>
    <cfRule type="cellIs" dxfId="474" priority="202" stopIfTrue="1" operator="greaterThan">
      <formula>0.01</formula>
    </cfRule>
  </conditionalFormatting>
  <conditionalFormatting sqref="V106:V110">
    <cfRule type="cellIs" dxfId="473" priority="199" operator="greaterThan">
      <formula>0.03</formula>
    </cfRule>
    <cfRule type="cellIs" dxfId="472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471" priority="194" stopIfTrue="1" operator="lessThan">
      <formula>-0.01</formula>
    </cfRule>
    <cfRule type="cellIs" dxfId="470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469" priority="191" stopIfTrue="1" operator="lessThan">
      <formula>-0.01</formula>
    </cfRule>
    <cfRule type="cellIs" dxfId="468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467" priority="111" operator="greaterThan">
      <formula>0.03</formula>
    </cfRule>
    <cfRule type="cellIs" dxfId="466" priority="112" stopIfTrue="1" operator="lessThan">
      <formula>-0.03</formula>
    </cfRule>
  </conditionalFormatting>
  <conditionalFormatting sqref="N84">
    <cfRule type="cellIs" dxfId="465" priority="109" stopIfTrue="1" operator="lessThan">
      <formula>-0.01</formula>
    </cfRule>
    <cfRule type="cellIs" dxfId="464" priority="110" stopIfTrue="1" operator="greaterThan">
      <formula>0.01</formula>
    </cfRule>
  </conditionalFormatting>
  <conditionalFormatting sqref="N85">
    <cfRule type="cellIs" dxfId="463" priority="107" stopIfTrue="1" operator="lessThan">
      <formula>-0.01</formula>
    </cfRule>
    <cfRule type="cellIs" dxfId="462" priority="108" stopIfTrue="1" operator="greaterThan">
      <formula>0.01</formula>
    </cfRule>
  </conditionalFormatting>
  <conditionalFormatting sqref="N86:N87">
    <cfRule type="cellIs" dxfId="461" priority="105" stopIfTrue="1" operator="lessThan">
      <formula>-0.01</formula>
    </cfRule>
    <cfRule type="cellIs" dxfId="460" priority="106" stopIfTrue="1" operator="greaterThan">
      <formula>0.01</formula>
    </cfRule>
  </conditionalFormatting>
  <conditionalFormatting sqref="N88">
    <cfRule type="cellIs" dxfId="459" priority="103" stopIfTrue="1" operator="lessThan">
      <formula>-0.01</formula>
    </cfRule>
    <cfRule type="cellIs" dxfId="458" priority="104" stopIfTrue="1" operator="greaterThan">
      <formula>0.01</formula>
    </cfRule>
  </conditionalFormatting>
  <conditionalFormatting sqref="P84">
    <cfRule type="cellIs" dxfId="457" priority="101" operator="greaterThan">
      <formula>0.03</formula>
    </cfRule>
    <cfRule type="cellIs" dxfId="456" priority="102" stopIfTrue="1" operator="lessThan">
      <formula>-0.03</formula>
    </cfRule>
  </conditionalFormatting>
  <conditionalFormatting sqref="P88">
    <cfRule type="cellIs" dxfId="455" priority="99" operator="lessThan">
      <formula>-0.03</formula>
    </cfRule>
    <cfRule type="cellIs" dxfId="454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453" priority="88" operator="greaterThan">
      <formula>0.03</formula>
    </cfRule>
    <cfRule type="cellIs" dxfId="452" priority="89" stopIfTrue="1" operator="lessThan">
      <formula>-0.03</formula>
    </cfRule>
  </conditionalFormatting>
  <conditionalFormatting sqref="N95">
    <cfRule type="cellIs" dxfId="451" priority="86" stopIfTrue="1" operator="lessThan">
      <formula>-0.01</formula>
    </cfRule>
    <cfRule type="cellIs" dxfId="450" priority="87" stopIfTrue="1" operator="greaterThan">
      <formula>0.01</formula>
    </cfRule>
  </conditionalFormatting>
  <conditionalFormatting sqref="N96">
    <cfRule type="cellIs" dxfId="449" priority="84" stopIfTrue="1" operator="lessThan">
      <formula>-0.01</formula>
    </cfRule>
    <cfRule type="cellIs" dxfId="448" priority="85" stopIfTrue="1" operator="greaterThan">
      <formula>0.01</formula>
    </cfRule>
  </conditionalFormatting>
  <conditionalFormatting sqref="N97:N98">
    <cfRule type="cellIs" dxfId="447" priority="82" stopIfTrue="1" operator="lessThan">
      <formula>-0.01</formula>
    </cfRule>
    <cfRule type="cellIs" dxfId="446" priority="83" stopIfTrue="1" operator="greaterThan">
      <formula>0.01</formula>
    </cfRule>
  </conditionalFormatting>
  <conditionalFormatting sqref="N99">
    <cfRule type="cellIs" dxfId="445" priority="80" stopIfTrue="1" operator="lessThan">
      <formula>-0.01</formula>
    </cfRule>
    <cfRule type="cellIs" dxfId="444" priority="81" stopIfTrue="1" operator="greaterThan">
      <formula>0.01</formula>
    </cfRule>
  </conditionalFormatting>
  <conditionalFormatting sqref="P95">
    <cfRule type="cellIs" dxfId="443" priority="78" operator="greaterThan">
      <formula>0.03</formula>
    </cfRule>
    <cfRule type="cellIs" dxfId="442" priority="79" stopIfTrue="1" operator="lessThan">
      <formula>-0.03</formula>
    </cfRule>
  </conditionalFormatting>
  <conditionalFormatting sqref="P99">
    <cfRule type="cellIs" dxfId="441" priority="76" operator="lessThan">
      <formula>-0.03</formula>
    </cfRule>
    <cfRule type="cellIs" dxfId="440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439" priority="65" operator="greaterThan">
      <formula>0.03</formula>
    </cfRule>
    <cfRule type="cellIs" dxfId="438" priority="66" stopIfTrue="1" operator="lessThan">
      <formula>-0.03</formula>
    </cfRule>
  </conditionalFormatting>
  <conditionalFormatting sqref="N106">
    <cfRule type="cellIs" dxfId="437" priority="63" stopIfTrue="1" operator="lessThan">
      <formula>-0.01</formula>
    </cfRule>
    <cfRule type="cellIs" dxfId="436" priority="64" stopIfTrue="1" operator="greaterThan">
      <formula>0.01</formula>
    </cfRule>
  </conditionalFormatting>
  <conditionalFormatting sqref="N107">
    <cfRule type="cellIs" dxfId="435" priority="61" stopIfTrue="1" operator="lessThan">
      <formula>-0.01</formula>
    </cfRule>
    <cfRule type="cellIs" dxfId="434" priority="62" stopIfTrue="1" operator="greaterThan">
      <formula>0.01</formula>
    </cfRule>
  </conditionalFormatting>
  <conditionalFormatting sqref="N108:N109">
    <cfRule type="cellIs" dxfId="433" priority="59" stopIfTrue="1" operator="lessThan">
      <formula>-0.01</formula>
    </cfRule>
    <cfRule type="cellIs" dxfId="432" priority="60" stopIfTrue="1" operator="greaterThan">
      <formula>0.01</formula>
    </cfRule>
  </conditionalFormatting>
  <conditionalFormatting sqref="N110">
    <cfRule type="cellIs" dxfId="431" priority="57" stopIfTrue="1" operator="lessThan">
      <formula>-0.01</formula>
    </cfRule>
    <cfRule type="cellIs" dxfId="430" priority="58" stopIfTrue="1" operator="greaterThan">
      <formula>0.01</formula>
    </cfRule>
  </conditionalFormatting>
  <conditionalFormatting sqref="P106">
    <cfRule type="cellIs" dxfId="429" priority="55" operator="greaterThan">
      <formula>0.03</formula>
    </cfRule>
    <cfRule type="cellIs" dxfId="428" priority="56" stopIfTrue="1" operator="lessThan">
      <formula>-0.03</formula>
    </cfRule>
  </conditionalFormatting>
  <conditionalFormatting sqref="P110">
    <cfRule type="cellIs" dxfId="427" priority="53" operator="lessThan">
      <formula>-0.03</formula>
    </cfRule>
    <cfRule type="cellIs" dxfId="426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425" priority="49" stopIfTrue="1" operator="lessThan">
      <formula>-0.01</formula>
    </cfRule>
    <cfRule type="cellIs" dxfId="424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423" priority="44" operator="greaterThan">
      <formula>0.03</formula>
    </cfRule>
    <cfRule type="cellIs" dxfId="422" priority="45" stopIfTrue="1" operator="lessThan">
      <formula>-0.03</formula>
    </cfRule>
  </conditionalFormatting>
  <conditionalFormatting sqref="AB11">
    <cfRule type="cellIs" dxfId="421" priority="42" operator="lessThan">
      <formula>-0.03</formula>
    </cfRule>
    <cfRule type="cellIs" dxfId="420" priority="43" stopIfTrue="1" operator="greaterThan">
      <formula>0.03</formula>
    </cfRule>
  </conditionalFormatting>
  <conditionalFormatting sqref="Z7">
    <cfRule type="cellIs" dxfId="419" priority="40" stopIfTrue="1" operator="lessThan">
      <formula>-0.01</formula>
    </cfRule>
    <cfRule type="cellIs" dxfId="418" priority="41" stopIfTrue="1" operator="greaterThan">
      <formula>0.01</formula>
    </cfRule>
  </conditionalFormatting>
  <conditionalFormatting sqref="Z8">
    <cfRule type="cellIs" dxfId="417" priority="38" stopIfTrue="1" operator="lessThan">
      <formula>-0.01</formula>
    </cfRule>
    <cfRule type="cellIs" dxfId="416" priority="39" stopIfTrue="1" operator="greaterThan">
      <formula>0.01</formula>
    </cfRule>
  </conditionalFormatting>
  <conditionalFormatting sqref="Z9:Z10">
    <cfRule type="cellIs" dxfId="415" priority="36" stopIfTrue="1" operator="lessThan">
      <formula>-0.01</formula>
    </cfRule>
    <cfRule type="cellIs" dxfId="414" priority="37" stopIfTrue="1" operator="greaterThan">
      <formula>0.01</formula>
    </cfRule>
  </conditionalFormatting>
  <conditionalFormatting sqref="Z11">
    <cfRule type="cellIs" dxfId="413" priority="34" stopIfTrue="1" operator="lessThan">
      <formula>-0.01</formula>
    </cfRule>
    <cfRule type="cellIs" dxfId="412" priority="35" stopIfTrue="1" operator="greaterThan">
      <formula>0.01</formula>
    </cfRule>
  </conditionalFormatting>
  <conditionalFormatting sqref="V7:V11">
    <cfRule type="cellIs" dxfId="411" priority="32" operator="greaterThan">
      <formula>0.03</formula>
    </cfRule>
    <cfRule type="cellIs" dxfId="410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409" priority="25" stopIfTrue="1" operator="lessThan">
      <formula>-0.01</formula>
    </cfRule>
    <cfRule type="cellIs" dxfId="408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407" priority="15" stopIfTrue="1" operator="lessThan">
      <formula>-0.01</formula>
    </cfRule>
    <cfRule type="cellIs" dxfId="406" priority="16" stopIfTrue="1" operator="greaterThan">
      <formula>0.01</formula>
    </cfRule>
  </conditionalFormatting>
  <conditionalFormatting sqref="J7:J11">
    <cfRule type="cellIs" dxfId="405" priority="13" operator="greaterThan">
      <formula>0.03</formula>
    </cfRule>
    <cfRule type="cellIs" dxfId="404" priority="14" stopIfTrue="1" operator="lessThan">
      <formula>-0.03</formula>
    </cfRule>
  </conditionalFormatting>
  <conditionalFormatting sqref="N7">
    <cfRule type="cellIs" dxfId="403" priority="11" stopIfTrue="1" operator="lessThan">
      <formula>-0.01</formula>
    </cfRule>
    <cfRule type="cellIs" dxfId="402" priority="12" stopIfTrue="1" operator="greaterThan">
      <formula>0.01</formula>
    </cfRule>
  </conditionalFormatting>
  <conditionalFormatting sqref="N8">
    <cfRule type="cellIs" dxfId="401" priority="9" stopIfTrue="1" operator="lessThan">
      <formula>-0.01</formula>
    </cfRule>
    <cfRule type="cellIs" dxfId="400" priority="10" stopIfTrue="1" operator="greaterThan">
      <formula>0.01</formula>
    </cfRule>
  </conditionalFormatting>
  <conditionalFormatting sqref="N9:N10">
    <cfRule type="cellIs" dxfId="399" priority="7" stopIfTrue="1" operator="lessThan">
      <formula>-0.01</formula>
    </cfRule>
    <cfRule type="cellIs" dxfId="398" priority="8" stopIfTrue="1" operator="greaterThan">
      <formula>0.01</formula>
    </cfRule>
  </conditionalFormatting>
  <conditionalFormatting sqref="N11">
    <cfRule type="cellIs" dxfId="397" priority="5" stopIfTrue="1" operator="lessThan">
      <formula>-0.01</formula>
    </cfRule>
    <cfRule type="cellIs" dxfId="396" priority="6" stopIfTrue="1" operator="greaterThan">
      <formula>0.01</formula>
    </cfRule>
  </conditionalFormatting>
  <conditionalFormatting sqref="P7">
    <cfRule type="cellIs" dxfId="395" priority="3" operator="greaterThan">
      <formula>0.03</formula>
    </cfRule>
    <cfRule type="cellIs" dxfId="394" priority="4" stopIfTrue="1" operator="lessThan">
      <formula>-0.03</formula>
    </cfRule>
  </conditionalFormatting>
  <conditionalFormatting sqref="P11">
    <cfRule type="cellIs" dxfId="393" priority="1" operator="lessThan">
      <formula>-0.03</formula>
    </cfRule>
    <cfRule type="cellIs" dxfId="392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7"/>
  <dimension ref="A1:AF221"/>
  <sheetViews>
    <sheetView workbookViewId="0">
      <selection activeCell="H20" sqref="H20"/>
    </sheetView>
  </sheetViews>
  <sheetFormatPr defaultColWidth="9" defaultRowHeight="15.6" x14ac:dyDescent="0.25"/>
  <cols>
    <col min="1" max="1" width="1.59765625" style="207" bestFit="1" customWidth="1"/>
    <col min="2" max="2" width="6.59765625" style="207" customWidth="1"/>
    <col min="3" max="3" width="9.3984375" style="207" customWidth="1"/>
    <col min="4" max="4" width="14.3984375" style="207" customWidth="1"/>
    <col min="5" max="5" width="4.59765625" style="207" customWidth="1"/>
    <col min="6" max="6" width="6.59765625" style="207" customWidth="1"/>
    <col min="7" max="7" width="9.3984375" style="207" customWidth="1"/>
    <col min="8" max="8" width="14.3984375" style="207" customWidth="1"/>
    <col min="9" max="9" width="4.59765625" style="207" customWidth="1"/>
    <col min="10" max="10" width="9.59765625" style="207" customWidth="1"/>
    <col min="11" max="11" width="4.59765625" style="207" customWidth="1"/>
    <col min="12" max="12" width="14.3984375" style="207" bestFit="1" customWidth="1"/>
    <col min="13" max="13" width="16.09765625" style="207" bestFit="1" customWidth="1"/>
    <col min="14" max="14" width="7.59765625" style="207" bestFit="1" customWidth="1"/>
    <col min="15" max="15" width="4.59765625" style="207" customWidth="1"/>
    <col min="16" max="16" width="9.59765625" style="207" bestFit="1" customWidth="1"/>
    <col min="17" max="17" width="4.59765625" style="207" customWidth="1"/>
    <col min="18" max="18" width="84.59765625" style="207" customWidth="1"/>
    <col min="19" max="19" width="6.5" style="207" bestFit="1" customWidth="1"/>
    <col min="20" max="20" width="9.59765625" style="207" bestFit="1" customWidth="1"/>
    <col min="21" max="21" width="1.59765625" style="207" bestFit="1" customWidth="1"/>
    <col min="22" max="22" width="7.59765625" style="207" bestFit="1" customWidth="1"/>
    <col min="23" max="23" width="1.59765625" style="207" bestFit="1" customWidth="1"/>
    <col min="24" max="24" width="14.3984375" style="207" bestFit="1" customWidth="1"/>
    <col min="25" max="25" width="16.09765625" style="207" bestFit="1" customWidth="1"/>
    <col min="26" max="26" width="5.09765625" style="207" bestFit="1" customWidth="1"/>
    <col min="27" max="27" width="1.59765625" style="207" bestFit="1" customWidth="1"/>
    <col min="28" max="28" width="8.09765625" style="208" bestFit="1" customWidth="1"/>
    <col min="29" max="29" width="9" style="207" customWidth="1"/>
    <col min="30" max="30" width="1.3984375" style="207" bestFit="1" customWidth="1"/>
    <col min="31" max="31" width="80.59765625" style="207" customWidth="1"/>
    <col min="32" max="32" width="1.3984375" style="207" bestFit="1" customWidth="1"/>
    <col min="33" max="41" width="9" style="207" customWidth="1"/>
    <col min="42" max="16384" width="9" style="207"/>
  </cols>
  <sheetData>
    <row r="1" spans="1:32" x14ac:dyDescent="0.25">
      <c r="AD1" s="11"/>
      <c r="AF1" s="11"/>
    </row>
    <row r="2" spans="1:32" x14ac:dyDescent="0.25">
      <c r="B2" s="278" t="str">
        <f>'Summary (auto)'!C3</f>
        <v>12bit-quantize-raht-15-bit</v>
      </c>
      <c r="C2" s="274"/>
      <c r="D2" s="274"/>
      <c r="E2" s="198"/>
      <c r="F2" s="278" t="str">
        <f>'Summary (auto)'!C4</f>
        <v>10bit-quantize-raht-15-bit</v>
      </c>
      <c r="G2" s="274"/>
      <c r="H2" s="274"/>
      <c r="I2" s="208"/>
      <c r="J2" s="209" t="s">
        <v>19</v>
      </c>
      <c r="K2" s="208"/>
      <c r="L2" s="277" t="s">
        <v>20</v>
      </c>
      <c r="M2" s="274"/>
      <c r="N2" s="274"/>
      <c r="O2" s="208"/>
      <c r="P2" s="209" t="s">
        <v>21</v>
      </c>
      <c r="U2" s="209"/>
      <c r="V2" s="209"/>
    </row>
    <row r="3" spans="1:32" ht="16.5" customHeight="1" thickBot="1" x14ac:dyDescent="0.3">
      <c r="A3" s="173"/>
      <c r="B3" s="198"/>
      <c r="C3" s="198"/>
      <c r="D3" s="198"/>
      <c r="E3" s="198"/>
      <c r="F3" s="198"/>
      <c r="G3" s="198"/>
      <c r="H3" s="198"/>
      <c r="I3" s="208"/>
      <c r="J3" s="208"/>
      <c r="K3" s="174"/>
      <c r="L3" s="85" t="s">
        <v>45</v>
      </c>
      <c r="M3" s="85" t="s">
        <v>46</v>
      </c>
      <c r="N3" s="208"/>
      <c r="O3" s="174"/>
      <c r="P3" s="208"/>
      <c r="U3" s="173"/>
      <c r="W3" s="173"/>
    </row>
    <row r="4" spans="1:32" x14ac:dyDescent="0.25">
      <c r="B4" s="279" t="s">
        <v>8</v>
      </c>
      <c r="C4" s="280"/>
      <c r="D4" s="281"/>
      <c r="E4" s="3"/>
      <c r="F4" s="279" t="str">
        <f>B4</f>
        <v>fruit</v>
      </c>
      <c r="G4" s="280"/>
      <c r="H4" s="281"/>
      <c r="I4" s="3"/>
      <c r="J4" s="210"/>
      <c r="L4" s="282" t="str">
        <f>F4</f>
        <v>fruit</v>
      </c>
      <c r="M4" s="280"/>
      <c r="N4" s="281"/>
      <c r="O4" s="178"/>
      <c r="P4" s="210"/>
      <c r="Q4" s="178"/>
      <c r="R4" s="178"/>
      <c r="S4" s="178"/>
      <c r="T4" s="178"/>
      <c r="U4" s="208"/>
      <c r="V4" s="208"/>
      <c r="X4" s="283"/>
      <c r="Y4" s="274"/>
      <c r="Z4" s="274"/>
    </row>
    <row r="5" spans="1:32" x14ac:dyDescent="0.25">
      <c r="B5" s="276" t="s">
        <v>24</v>
      </c>
      <c r="C5" s="274"/>
      <c r="D5" s="69" t="s">
        <v>25</v>
      </c>
      <c r="E5" s="222"/>
      <c r="F5" s="276" t="s">
        <v>24</v>
      </c>
      <c r="G5" s="274"/>
      <c r="H5" s="69" t="s">
        <v>25</v>
      </c>
      <c r="I5" s="10"/>
      <c r="J5" s="211" t="s">
        <v>26</v>
      </c>
      <c r="L5" s="273" t="s">
        <v>44</v>
      </c>
      <c r="M5" s="274"/>
      <c r="N5" s="275"/>
      <c r="O5" s="67"/>
      <c r="P5" s="4"/>
      <c r="Q5" s="67"/>
      <c r="R5" s="277"/>
      <c r="S5" s="274"/>
      <c r="T5" s="274"/>
      <c r="U5" s="209"/>
      <c r="V5" s="209"/>
      <c r="X5" s="277"/>
      <c r="Y5" s="274"/>
      <c r="Z5" s="274"/>
    </row>
    <row r="6" spans="1:32" x14ac:dyDescent="0.25">
      <c r="B6" s="175" t="s">
        <v>0</v>
      </c>
      <c r="C6" s="99" t="s">
        <v>28</v>
      </c>
      <c r="D6" s="68" t="s">
        <v>29</v>
      </c>
      <c r="E6" s="222"/>
      <c r="F6" s="175" t="s">
        <v>0</v>
      </c>
      <c r="G6" s="99" t="s">
        <v>28</v>
      </c>
      <c r="H6" s="68" t="s">
        <v>29</v>
      </c>
      <c r="I6" s="10"/>
      <c r="J6" s="73"/>
      <c r="L6" s="176" t="str">
        <f>CONCATENATE(B$2," ",L4)</f>
        <v>12bit-quantize-raht-15-bit fruit</v>
      </c>
      <c r="M6" s="194" t="str">
        <f>CONCATENATE(F$2," ",L4)</f>
        <v>10bit-quantize-raht-15-bit fruit</v>
      </c>
      <c r="N6" s="177" t="s">
        <v>30</v>
      </c>
      <c r="O6" s="3"/>
      <c r="P6" s="4" t="s">
        <v>21</v>
      </c>
      <c r="Q6" s="3"/>
      <c r="R6" s="3"/>
      <c r="S6" s="3"/>
      <c r="T6" s="3"/>
      <c r="U6" s="3"/>
      <c r="V6" s="3"/>
      <c r="X6" s="178"/>
      <c r="Y6" s="178"/>
      <c r="Z6" s="178"/>
    </row>
    <row r="7" spans="1:32" x14ac:dyDescent="0.25">
      <c r="B7" s="92" t="str">
        <f>B4</f>
        <v>fruit</v>
      </c>
      <c r="C7" s="99" t="s">
        <v>31</v>
      </c>
      <c r="D7" s="223">
        <f ca="1">0.001*INDIRECT($B7&amp;"!E5")</f>
        <v>3.8055839999999996</v>
      </c>
      <c r="E7" s="222"/>
      <c r="F7" s="92" t="str">
        <f>F4</f>
        <v>fruit</v>
      </c>
      <c r="G7" s="99" t="s">
        <v>31</v>
      </c>
      <c r="H7" s="223">
        <f ca="1">0.001*INDIRECT($B7&amp;"!W5")</f>
        <v>2.4114800000000001</v>
      </c>
      <c r="I7" s="10"/>
      <c r="J7" s="224">
        <f ca="1">H7/D7-1</f>
        <v>-0.36633115968534646</v>
      </c>
      <c r="L7" s="74">
        <f ca="1">INDIRECT($B7&amp;"!"&amp;L$3&amp;"5")</f>
        <v>8.1516018749999992E-3</v>
      </c>
      <c r="M7" s="75">
        <f ca="1">INDIRECT($B7&amp;"!"&amp;M$3&amp;"5")</f>
        <v>4.6319380291666677E-2</v>
      </c>
      <c r="N7" s="76">
        <f ca="1">M7-L7</f>
        <v>3.816777841666668E-2</v>
      </c>
      <c r="O7" s="222"/>
      <c r="P7" s="224">
        <f ca="1">bdrate(D7:D10,L7:L10,H7:H10,M7:M10)</f>
        <v>0</v>
      </c>
      <c r="Q7" s="222"/>
      <c r="R7" s="10"/>
      <c r="S7" s="10"/>
      <c r="T7" s="10"/>
      <c r="U7" s="10"/>
      <c r="V7" s="225"/>
      <c r="X7" s="7"/>
      <c r="Y7" s="7"/>
      <c r="Z7" s="64"/>
      <c r="AB7" s="226"/>
    </row>
    <row r="8" spans="1:32" x14ac:dyDescent="0.25">
      <c r="B8" s="92" t="str">
        <f>B7</f>
        <v>fruit</v>
      </c>
      <c r="C8" s="99" t="s">
        <v>32</v>
      </c>
      <c r="D8" s="223">
        <f ca="1">0.001*INDIRECT($B8&amp;"!E6")</f>
        <v>4.8162959999999995</v>
      </c>
      <c r="E8" s="222"/>
      <c r="F8" s="92" t="str">
        <f>F7</f>
        <v>fruit</v>
      </c>
      <c r="G8" s="99" t="s">
        <v>32</v>
      </c>
      <c r="H8" s="223">
        <f ca="1">0.001*INDIRECT($B8&amp;"!W6")</f>
        <v>3.3278240000000001</v>
      </c>
      <c r="I8" s="10"/>
      <c r="J8" s="224">
        <f ca="1">H8/D8-1</f>
        <v>-0.30904911159945314</v>
      </c>
      <c r="L8" s="74">
        <f ca="1">INDIRECT($B8&amp;"!"&amp;L$3&amp;"6")</f>
        <v>4.5681070708333332E-3</v>
      </c>
      <c r="M8" s="75">
        <f ca="1">INDIRECT($B8&amp;"!"&amp;M$3&amp;"6")</f>
        <v>1.1290128583333331E-2</v>
      </c>
      <c r="N8" s="76">
        <f ca="1">M8-L8</f>
        <v>6.7220215124999981E-3</v>
      </c>
      <c r="O8" s="222"/>
      <c r="P8" s="4"/>
      <c r="Q8" s="222"/>
      <c r="R8" s="10"/>
      <c r="S8" s="10"/>
      <c r="T8" s="10"/>
      <c r="U8" s="10"/>
      <c r="V8" s="225"/>
      <c r="X8" s="7"/>
      <c r="Y8" s="7"/>
      <c r="Z8" s="64"/>
    </row>
    <row r="9" spans="1:32" x14ac:dyDescent="0.25">
      <c r="B9" s="92" t="str">
        <f>B8</f>
        <v>fruit</v>
      </c>
      <c r="C9" s="99" t="s">
        <v>33</v>
      </c>
      <c r="D9" s="223">
        <f ca="1">0.001*INDIRECT($B9&amp;"!E7")</f>
        <v>6.1718480000000007</v>
      </c>
      <c r="E9" s="222"/>
      <c r="F9" s="92" t="str">
        <f>F8</f>
        <v>fruit</v>
      </c>
      <c r="G9" s="99" t="s">
        <v>33</v>
      </c>
      <c r="H9" s="223">
        <f ca="1">0.001*INDIRECT($B9&amp;"!W7")</f>
        <v>4.2834319999999995</v>
      </c>
      <c r="I9" s="10"/>
      <c r="J9" s="224">
        <f ca="1">H9/D9-1</f>
        <v>-0.30597253853302953</v>
      </c>
      <c r="L9" s="74">
        <f ca="1">INDIRECT($B9&amp;"!"&amp;L$3&amp;"7")</f>
        <v>3.3346815416666667E-3</v>
      </c>
      <c r="M9" s="75">
        <f ca="1">INDIRECT($B9&amp;"!"&amp;M$3&amp;"7")</f>
        <v>4.7366805749999999E-3</v>
      </c>
      <c r="N9" s="76">
        <f ca="1">M9-L9</f>
        <v>1.4019990333333332E-3</v>
      </c>
      <c r="O9" s="222"/>
      <c r="P9" s="4" t="s">
        <v>34</v>
      </c>
      <c r="Q9" s="222"/>
      <c r="R9" s="10"/>
      <c r="S9" s="10"/>
      <c r="T9" s="10"/>
      <c r="U9" s="10"/>
      <c r="V9" s="225"/>
      <c r="X9" s="7"/>
      <c r="Y9" s="7"/>
      <c r="Z9" s="64"/>
    </row>
    <row r="10" spans="1:32" x14ac:dyDescent="0.25">
      <c r="B10" s="92" t="str">
        <f>B9</f>
        <v>fruit</v>
      </c>
      <c r="C10" s="99" t="s">
        <v>35</v>
      </c>
      <c r="D10" s="223">
        <f ca="1">0.001*INDIRECT($B10&amp;"!E8")</f>
        <v>8.6232160000000011</v>
      </c>
      <c r="E10" s="222"/>
      <c r="F10" s="92" t="str">
        <f>F9</f>
        <v>fruit</v>
      </c>
      <c r="G10" s="99" t="s">
        <v>35</v>
      </c>
      <c r="H10" s="223">
        <f ca="1">0.001*INDIRECT($B10&amp;"!W8")</f>
        <v>5.3733279999999999</v>
      </c>
      <c r="I10" s="10"/>
      <c r="J10" s="224">
        <f ca="1">H10/D10-1</f>
        <v>-0.37687656206222842</v>
      </c>
      <c r="L10" s="74">
        <f ca="1">INDIRECT($B10&amp;"!"&amp;L$3&amp;"8")</f>
        <v>2.3079262666666667E-3</v>
      </c>
      <c r="M10" s="75">
        <f ca="1">INDIRECT($B10&amp;"!"&amp;M$3&amp;"8")</f>
        <v>3.1905366416666672E-3</v>
      </c>
      <c r="N10" s="76">
        <f ca="1">M10-L10</f>
        <v>8.8261037500000049E-4</v>
      </c>
      <c r="O10" s="222"/>
      <c r="P10" s="227">
        <f ca="1">bdrate(L7:L10,D7:D10,M7:M10,H7:H10)</f>
        <v>-0.1946401220616869</v>
      </c>
      <c r="Q10" s="222"/>
      <c r="R10" s="10"/>
      <c r="S10" s="10"/>
      <c r="T10" s="10"/>
      <c r="U10" s="10"/>
      <c r="V10" s="225"/>
      <c r="X10" s="7"/>
      <c r="Y10" s="7"/>
      <c r="Z10" s="64"/>
    </row>
    <row r="11" spans="1:32" ht="16.5" customHeight="1" thickBot="1" x14ac:dyDescent="0.3">
      <c r="B11" s="70"/>
      <c r="C11" s="100"/>
      <c r="D11" s="228"/>
      <c r="E11" s="222"/>
      <c r="F11" s="70"/>
      <c r="G11" s="100"/>
      <c r="H11" s="223"/>
      <c r="I11" s="10"/>
      <c r="J11" s="224"/>
      <c r="L11" s="74"/>
      <c r="M11" s="75"/>
      <c r="N11" s="77"/>
      <c r="O11" s="222"/>
      <c r="P11" s="229"/>
      <c r="Q11" s="222"/>
      <c r="R11" s="10"/>
      <c r="S11" s="10"/>
      <c r="T11" s="10"/>
      <c r="U11" s="10"/>
      <c r="V11" s="225"/>
      <c r="X11" s="7"/>
      <c r="Y11" s="7"/>
      <c r="Z11" s="64"/>
      <c r="AB11" s="226"/>
    </row>
    <row r="12" spans="1:32" ht="16.5" customHeight="1" x14ac:dyDescent="0.25">
      <c r="B12" s="71"/>
      <c r="C12" s="89"/>
      <c r="D12" s="230"/>
      <c r="F12" s="71"/>
      <c r="G12" s="89"/>
      <c r="H12" s="230"/>
      <c r="J12" s="78">
        <f ca="1">MIN(D7:D11,H7:H11)</f>
        <v>2.4114800000000001</v>
      </c>
      <c r="L12" s="79"/>
      <c r="M12" s="80"/>
      <c r="N12" s="81"/>
      <c r="O12" s="222"/>
      <c r="P12" s="210"/>
      <c r="Q12" s="222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28"/>
      <c r="E13" s="222"/>
      <c r="F13" s="70"/>
      <c r="G13" s="72"/>
      <c r="H13" s="228"/>
      <c r="I13" s="10"/>
      <c r="J13" s="82">
        <f ca="1">MAX(D7:D11,H7:H11)</f>
        <v>8.6232160000000011</v>
      </c>
      <c r="L13" s="83">
        <f>L12</f>
        <v>0</v>
      </c>
      <c r="M13" s="84">
        <f>M12</f>
        <v>0</v>
      </c>
      <c r="N13" s="77"/>
      <c r="O13" s="222"/>
      <c r="P13" s="6"/>
      <c r="Q13" s="222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79" t="s">
        <v>9</v>
      </c>
      <c r="C15" s="280"/>
      <c r="D15" s="281"/>
      <c r="E15" s="3"/>
      <c r="F15" s="279" t="str">
        <f>B15</f>
        <v>breakfast</v>
      </c>
      <c r="G15" s="280"/>
      <c r="H15" s="281"/>
      <c r="I15" s="3"/>
      <c r="J15" s="210"/>
      <c r="L15" s="282" t="str">
        <f>F15</f>
        <v>breakfast</v>
      </c>
      <c r="M15" s="280"/>
      <c r="N15" s="281"/>
      <c r="O15" s="178"/>
      <c r="P15" s="210"/>
      <c r="Q15" s="178"/>
      <c r="R15" s="178"/>
      <c r="S15" s="178"/>
      <c r="T15" s="178"/>
      <c r="U15" s="208"/>
      <c r="V15" s="208"/>
      <c r="X15" s="283"/>
      <c r="Y15" s="274"/>
      <c r="Z15" s="274"/>
    </row>
    <row r="16" spans="1:32" x14ac:dyDescent="0.25">
      <c r="B16" s="276" t="s">
        <v>24</v>
      </c>
      <c r="C16" s="274"/>
      <c r="D16" s="69" t="s">
        <v>25</v>
      </c>
      <c r="E16" s="222"/>
      <c r="F16" s="276" t="s">
        <v>24</v>
      </c>
      <c r="G16" s="274"/>
      <c r="H16" s="69" t="s">
        <v>25</v>
      </c>
      <c r="I16" s="10"/>
      <c r="J16" s="211" t="s">
        <v>26</v>
      </c>
      <c r="L16" s="273" t="s">
        <v>44</v>
      </c>
      <c r="M16" s="274"/>
      <c r="N16" s="275"/>
      <c r="O16" s="67"/>
      <c r="P16" s="4"/>
      <c r="Q16" s="67"/>
      <c r="R16" s="277"/>
      <c r="S16" s="274"/>
      <c r="T16" s="274"/>
      <c r="U16" s="209"/>
      <c r="V16" s="209"/>
      <c r="X16" s="277"/>
      <c r="Y16" s="274"/>
      <c r="Z16" s="274"/>
    </row>
    <row r="17" spans="2:28" x14ac:dyDescent="0.25">
      <c r="B17" s="175" t="s">
        <v>0</v>
      </c>
      <c r="C17" s="99" t="s">
        <v>28</v>
      </c>
      <c r="D17" s="68" t="s">
        <v>29</v>
      </c>
      <c r="E17" s="222"/>
      <c r="F17" s="175" t="s">
        <v>0</v>
      </c>
      <c r="G17" s="99" t="s">
        <v>28</v>
      </c>
      <c r="H17" s="68" t="s">
        <v>29</v>
      </c>
      <c r="I17" s="10"/>
      <c r="J17" s="73"/>
      <c r="L17" s="176" t="str">
        <f>CONCATENATE(B$2," ",L15)</f>
        <v>12bit-quantize-raht-15-bit breakfast</v>
      </c>
      <c r="M17" s="194" t="str">
        <f>CONCATENATE(F$2," ",L15)</f>
        <v>10bit-quantize-raht-15-bit breakfast</v>
      </c>
      <c r="N17" s="177" t="s">
        <v>30</v>
      </c>
      <c r="O17" s="3"/>
      <c r="P17" s="4" t="s">
        <v>21</v>
      </c>
      <c r="Q17" s="3"/>
      <c r="R17" s="3"/>
      <c r="S17" s="3"/>
      <c r="T17" s="3"/>
      <c r="U17" s="3"/>
      <c r="V17" s="3"/>
      <c r="X17" s="178"/>
      <c r="Y17" s="178"/>
      <c r="Z17" s="178"/>
    </row>
    <row r="18" spans="2:28" x14ac:dyDescent="0.25">
      <c r="B18" s="92" t="str">
        <f>B15</f>
        <v>breakfast</v>
      </c>
      <c r="C18" s="99" t="s">
        <v>31</v>
      </c>
      <c r="D18" s="223">
        <f ca="1">0.001*INDIRECT($B18&amp;"!E5")</f>
        <v>29.751368000000003</v>
      </c>
      <c r="E18" s="222"/>
      <c r="F18" s="92" t="str">
        <f>F15</f>
        <v>breakfast</v>
      </c>
      <c r="G18" s="99" t="s">
        <v>31</v>
      </c>
      <c r="H18" s="223">
        <f ca="1">0.001*INDIRECT($B18&amp;"!W5")</f>
        <v>18.405279999999998</v>
      </c>
      <c r="I18" s="10"/>
      <c r="J18" s="224">
        <f ca="1">H18/D18-1</f>
        <v>-0.38136357292881473</v>
      </c>
      <c r="L18" s="74">
        <f ca="1">INDIRECT($B18&amp;"!"&amp;L$3&amp;"5")</f>
        <v>2.3186905733333332E-2</v>
      </c>
      <c r="M18" s="75">
        <f ca="1">INDIRECT($B18&amp;"!"&amp;M$3&amp;"5")</f>
        <v>0.1048451252</v>
      </c>
      <c r="N18" s="76">
        <f ca="1">M18-L18</f>
        <v>8.1658219466666668E-2</v>
      </c>
      <c r="O18" s="222"/>
      <c r="P18" s="224">
        <f ca="1">bdrate(D18:D21,L18:L21,H18:H21,M18:M21)</f>
        <v>0</v>
      </c>
      <c r="Q18" s="222"/>
      <c r="R18" s="10"/>
      <c r="S18" s="10"/>
      <c r="T18" s="10"/>
      <c r="U18" s="10"/>
      <c r="V18" s="225"/>
      <c r="X18" s="7"/>
      <c r="Y18" s="7"/>
      <c r="Z18" s="64"/>
      <c r="AB18" s="226"/>
    </row>
    <row r="19" spans="2:28" x14ac:dyDescent="0.25">
      <c r="B19" s="92" t="str">
        <f>B18</f>
        <v>breakfast</v>
      </c>
      <c r="C19" s="99" t="s">
        <v>32</v>
      </c>
      <c r="D19" s="223">
        <f ca="1">0.001*INDIRECT($B19&amp;"!E6")</f>
        <v>39.615535999999999</v>
      </c>
      <c r="E19" s="222"/>
      <c r="F19" s="92" t="str">
        <f>F18</f>
        <v>breakfast</v>
      </c>
      <c r="G19" s="99" t="s">
        <v>32</v>
      </c>
      <c r="H19" s="223">
        <f ca="1">0.001*INDIRECT($B19&amp;"!W6")</f>
        <v>25.590176</v>
      </c>
      <c r="I19" s="10"/>
      <c r="J19" s="224">
        <f ca="1">H19/D19-1</f>
        <v>-0.35403686069021001</v>
      </c>
      <c r="L19" s="74">
        <f ca="1">INDIRECT($B19&amp;"!"&amp;L$3&amp;"6")</f>
        <v>1.4264820533333333E-2</v>
      </c>
      <c r="M19" s="75">
        <f ca="1">INDIRECT($B19&amp;"!"&amp;M$3&amp;"6")</f>
        <v>2.7099419E-2</v>
      </c>
      <c r="N19" s="76">
        <f ca="1">M19-L19</f>
        <v>1.2834598466666666E-2</v>
      </c>
      <c r="O19" s="222"/>
      <c r="P19" s="4"/>
      <c r="Q19" s="222"/>
      <c r="R19" s="10"/>
      <c r="S19" s="10"/>
      <c r="T19" s="10"/>
      <c r="U19" s="10"/>
      <c r="V19" s="225"/>
      <c r="X19" s="7"/>
      <c r="Y19" s="7"/>
      <c r="Z19" s="64"/>
    </row>
    <row r="20" spans="2:28" x14ac:dyDescent="0.25">
      <c r="B20" s="92" t="str">
        <f>B19</f>
        <v>breakfast</v>
      </c>
      <c r="C20" s="99" t="s">
        <v>33</v>
      </c>
      <c r="D20" s="223">
        <f ca="1">0.001*INDIRECT($B20&amp;"!E7")</f>
        <v>53.677455999999999</v>
      </c>
      <c r="E20" s="222"/>
      <c r="F20" s="92" t="str">
        <f>F19</f>
        <v>breakfast</v>
      </c>
      <c r="G20" s="99" t="s">
        <v>33</v>
      </c>
      <c r="H20" s="223">
        <f ca="1">0.001*INDIRECT($B20&amp;"!W7")</f>
        <v>34.221592000000008</v>
      </c>
      <c r="I20" s="10"/>
      <c r="J20" s="224">
        <f ca="1">H20/D20-1</f>
        <v>-0.36245875735988664</v>
      </c>
      <c r="L20" s="74">
        <f ca="1">INDIRECT($B20&amp;"!"&amp;L$3&amp;"7")</f>
        <v>1.1909770366666666E-2</v>
      </c>
      <c r="M20" s="75">
        <f ca="1">INDIRECT($B20&amp;"!"&amp;M$3&amp;"7")</f>
        <v>1.1409818699999999E-2</v>
      </c>
      <c r="N20" s="76">
        <f ca="1">M20-L20</f>
        <v>-4.9995166666666653E-4</v>
      </c>
      <c r="O20" s="222"/>
      <c r="P20" s="4" t="s">
        <v>34</v>
      </c>
      <c r="Q20" s="222"/>
      <c r="R20" s="10"/>
      <c r="S20" s="10"/>
      <c r="T20" s="10"/>
      <c r="U20" s="10"/>
      <c r="V20" s="225"/>
      <c r="X20" s="7"/>
      <c r="Y20" s="7"/>
      <c r="Z20" s="64"/>
    </row>
    <row r="21" spans="2:28" x14ac:dyDescent="0.25">
      <c r="B21" s="92" t="str">
        <f>B20</f>
        <v>breakfast</v>
      </c>
      <c r="C21" s="99" t="s">
        <v>35</v>
      </c>
      <c r="D21" s="223">
        <f ca="1">0.001*INDIRECT($B21&amp;"!E8")</f>
        <v>75.127895999999993</v>
      </c>
      <c r="E21" s="222"/>
      <c r="F21" s="92" t="str">
        <f>F20</f>
        <v>breakfast</v>
      </c>
      <c r="G21" s="99" t="s">
        <v>35</v>
      </c>
      <c r="H21" s="223">
        <f ca="1">0.001*INDIRECT($B21&amp;"!W8")</f>
        <v>45.494279999999996</v>
      </c>
      <c r="I21" s="10"/>
      <c r="J21" s="224">
        <f ca="1">H21/D21-1</f>
        <v>-0.39444224552754681</v>
      </c>
      <c r="L21" s="74">
        <f ca="1">INDIRECT($B21&amp;"!"&amp;L$3&amp;"8")</f>
        <v>1.10563534E-2</v>
      </c>
      <c r="M21" s="75">
        <f ca="1">INDIRECT($B21&amp;"!"&amp;M$3&amp;"8")</f>
        <v>7.3043638333333324E-3</v>
      </c>
      <c r="N21" s="76">
        <f ca="1">M21-L21</f>
        <v>-3.7519895666666674E-3</v>
      </c>
      <c r="O21" s="222"/>
      <c r="P21" s="227">
        <f ca="1">bdrate(L18:L21,D18:D21,M18:M21,H18:H21)</f>
        <v>-0.38156381434815823</v>
      </c>
      <c r="Q21" s="222"/>
      <c r="R21" s="10"/>
      <c r="S21" s="10"/>
      <c r="T21" s="10"/>
      <c r="U21" s="10"/>
      <c r="V21" s="225"/>
      <c r="X21" s="7"/>
      <c r="Y21" s="7"/>
      <c r="Z21" s="64"/>
    </row>
    <row r="22" spans="2:28" ht="16.5" customHeight="1" thickBot="1" x14ac:dyDescent="0.3">
      <c r="B22" s="70"/>
      <c r="C22" s="100"/>
      <c r="D22" s="228"/>
      <c r="E22" s="222"/>
      <c r="F22" s="70"/>
      <c r="G22" s="100"/>
      <c r="H22" s="223"/>
      <c r="I22" s="10"/>
      <c r="J22" s="224"/>
      <c r="L22" s="74"/>
      <c r="M22" s="75"/>
      <c r="N22" s="77"/>
      <c r="O22" s="222"/>
      <c r="P22" s="229"/>
      <c r="Q22" s="222"/>
      <c r="R22" s="10"/>
      <c r="S22" s="10"/>
      <c r="T22" s="10"/>
      <c r="U22" s="10"/>
      <c r="V22" s="225"/>
      <c r="X22" s="7"/>
      <c r="Y22" s="7"/>
      <c r="Z22" s="64"/>
      <c r="AB22" s="226"/>
    </row>
    <row r="23" spans="2:28" ht="16.5" customHeight="1" x14ac:dyDescent="0.25">
      <c r="B23" s="71"/>
      <c r="C23" s="89"/>
      <c r="D23" s="230"/>
      <c r="F23" s="71"/>
      <c r="G23" s="89"/>
      <c r="H23" s="230"/>
      <c r="J23" s="78">
        <f ca="1">MIN(D18:D22,H18:H22)</f>
        <v>18.405279999999998</v>
      </c>
      <c r="L23" s="79"/>
      <c r="M23" s="80"/>
      <c r="N23" s="81"/>
      <c r="O23" s="222"/>
      <c r="P23" s="210"/>
      <c r="Q23" s="222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28"/>
      <c r="E24" s="222"/>
      <c r="F24" s="70"/>
      <c r="G24" s="72"/>
      <c r="H24" s="228"/>
      <c r="I24" s="10"/>
      <c r="J24" s="82">
        <f ca="1">MAX(D18:D22,H18:H22)</f>
        <v>75.127895999999993</v>
      </c>
      <c r="L24" s="83">
        <f>L23</f>
        <v>0</v>
      </c>
      <c r="M24" s="84">
        <f>M23</f>
        <v>0</v>
      </c>
      <c r="N24" s="77"/>
      <c r="O24" s="222"/>
      <c r="P24" s="6"/>
      <c r="Q24" s="222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79" t="s">
        <v>10</v>
      </c>
      <c r="C26" s="280"/>
      <c r="D26" s="281"/>
      <c r="E26" s="3"/>
      <c r="F26" s="279" t="str">
        <f>B26</f>
        <v>breakfast_track</v>
      </c>
      <c r="G26" s="280"/>
      <c r="H26" s="281"/>
      <c r="I26" s="3"/>
      <c r="J26" s="210"/>
      <c r="L26" s="282" t="str">
        <f>F26</f>
        <v>breakfast_track</v>
      </c>
      <c r="M26" s="280"/>
      <c r="N26" s="281"/>
      <c r="O26" s="178"/>
      <c r="P26" s="210"/>
      <c r="U26" s="208"/>
      <c r="V26" s="208"/>
      <c r="X26" s="283"/>
      <c r="Y26" s="274"/>
      <c r="Z26" s="274"/>
    </row>
    <row r="27" spans="2:28" x14ac:dyDescent="0.25">
      <c r="B27" s="276" t="s">
        <v>24</v>
      </c>
      <c r="C27" s="274"/>
      <c r="D27" s="69" t="s">
        <v>25</v>
      </c>
      <c r="E27" s="222"/>
      <c r="F27" s="276" t="s">
        <v>24</v>
      </c>
      <c r="G27" s="274"/>
      <c r="H27" s="69" t="s">
        <v>25</v>
      </c>
      <c r="I27" s="10"/>
      <c r="J27" s="211" t="s">
        <v>26</v>
      </c>
      <c r="L27" s="273" t="s">
        <v>44</v>
      </c>
      <c r="M27" s="274"/>
      <c r="N27" s="275"/>
      <c r="O27" s="67"/>
      <c r="P27" s="4"/>
      <c r="R27" s="277"/>
      <c r="S27" s="274"/>
      <c r="T27" s="274"/>
      <c r="U27" s="209"/>
      <c r="V27" s="209"/>
      <c r="X27" s="277"/>
      <c r="Y27" s="274"/>
      <c r="Z27" s="274"/>
    </row>
    <row r="28" spans="2:28" x14ac:dyDescent="0.25">
      <c r="B28" s="175" t="s">
        <v>0</v>
      </c>
      <c r="C28" s="99" t="s">
        <v>28</v>
      </c>
      <c r="D28" s="68" t="s">
        <v>29</v>
      </c>
      <c r="E28" s="222"/>
      <c r="F28" s="175" t="s">
        <v>0</v>
      </c>
      <c r="G28" s="99" t="s">
        <v>28</v>
      </c>
      <c r="H28" s="68" t="s">
        <v>29</v>
      </c>
      <c r="I28" s="10"/>
      <c r="J28" s="73"/>
      <c r="L28" s="176" t="str">
        <f>CONCATENATE(B$2," ",L26)</f>
        <v>12bit-quantize-raht-15-bit breakfast_track</v>
      </c>
      <c r="M28" s="194" t="str">
        <f>CONCATENATE(F$2," ",L26)</f>
        <v>10bit-quantize-raht-15-bit breakfast_track</v>
      </c>
      <c r="N28" s="177" t="s">
        <v>30</v>
      </c>
      <c r="O28" s="3"/>
      <c r="P28" s="4" t="s">
        <v>21</v>
      </c>
      <c r="Q28" s="3"/>
      <c r="R28" s="3"/>
      <c r="S28" s="3"/>
      <c r="T28" s="3"/>
      <c r="U28" s="3"/>
      <c r="V28" s="3"/>
      <c r="X28" s="178"/>
      <c r="Y28" s="178"/>
      <c r="Z28" s="178"/>
    </row>
    <row r="29" spans="2:28" x14ac:dyDescent="0.25">
      <c r="B29" s="92" t="str">
        <f>B26</f>
        <v>breakfast_track</v>
      </c>
      <c r="C29" s="99" t="s">
        <v>31</v>
      </c>
      <c r="D29" s="223">
        <f ca="1">0.001*INDIRECT($B29&amp;"!E5")</f>
        <v>37.033472000000003</v>
      </c>
      <c r="E29" s="222"/>
      <c r="F29" s="92" t="str">
        <f>F26</f>
        <v>breakfast_track</v>
      </c>
      <c r="G29" s="99" t="s">
        <v>31</v>
      </c>
      <c r="H29" s="223">
        <f ca="1">0.001*INDIRECT($B29&amp;"!W5")</f>
        <v>21.858488000000001</v>
      </c>
      <c r="I29" s="10"/>
      <c r="J29" s="224">
        <f ca="1">H29/D29-1</f>
        <v>-0.4097640102445701</v>
      </c>
      <c r="L29" s="74">
        <f ca="1">INDIRECT($B29&amp;"!"&amp;L$3&amp;"5")</f>
        <v>6.6136436800000004E-2</v>
      </c>
      <c r="M29" s="75">
        <f ca="1">INDIRECT($B29&amp;"!"&amp;M$3&amp;"5")</f>
        <v>0.16901287000000001</v>
      </c>
      <c r="N29" s="76">
        <f ca="1">M29-L29</f>
        <v>0.10287643320000001</v>
      </c>
      <c r="O29" s="222"/>
      <c r="P29" s="224">
        <f ca="1">bdrate(D29:D32,L29:L32,H29:H32,M29:M32)</f>
        <v>0</v>
      </c>
      <c r="Q29" s="222"/>
      <c r="R29" s="10"/>
      <c r="S29" s="10"/>
      <c r="T29" s="10"/>
      <c r="U29" s="10"/>
      <c r="V29" s="225"/>
      <c r="X29" s="7"/>
      <c r="Y29" s="7"/>
      <c r="Z29" s="64"/>
      <c r="AB29" s="226"/>
    </row>
    <row r="30" spans="2:28" x14ac:dyDescent="0.25">
      <c r="B30" s="92" t="str">
        <f>B29</f>
        <v>breakfast_track</v>
      </c>
      <c r="C30" s="99" t="s">
        <v>32</v>
      </c>
      <c r="D30" s="223">
        <f ca="1">0.001*INDIRECT($B30&amp;"!E6")</f>
        <v>53.243408000000002</v>
      </c>
      <c r="E30" s="222"/>
      <c r="F30" s="92" t="str">
        <f>F29</f>
        <v>breakfast_track</v>
      </c>
      <c r="G30" s="99" t="s">
        <v>32</v>
      </c>
      <c r="H30" s="223">
        <f ca="1">0.001*INDIRECT($B30&amp;"!W6")</f>
        <v>31.048232000000002</v>
      </c>
      <c r="I30" s="10"/>
      <c r="J30" s="224">
        <f ca="1">H30/D30-1</f>
        <v>-0.41686242172927768</v>
      </c>
      <c r="L30" s="74">
        <f ca="1">INDIRECT($B30&amp;"!"&amp;L$3&amp;"6")</f>
        <v>4.1030773533333328E-2</v>
      </c>
      <c r="M30" s="75">
        <f ca="1">INDIRECT($B30&amp;"!"&amp;M$3&amp;"6")</f>
        <v>7.392188953333334E-2</v>
      </c>
      <c r="N30" s="76">
        <f ca="1">M30-L30</f>
        <v>3.2891116000000012E-2</v>
      </c>
      <c r="O30" s="222"/>
      <c r="P30" s="4"/>
      <c r="Q30" s="222"/>
      <c r="R30" s="10"/>
      <c r="S30" s="10"/>
      <c r="T30" s="10"/>
      <c r="U30" s="10"/>
      <c r="V30" s="225"/>
      <c r="X30" s="7"/>
      <c r="Y30" s="7"/>
      <c r="Z30" s="64"/>
    </row>
    <row r="31" spans="2:28" x14ac:dyDescent="0.25">
      <c r="B31" s="92" t="str">
        <f>B30</f>
        <v>breakfast_track</v>
      </c>
      <c r="C31" s="99" t="s">
        <v>33</v>
      </c>
      <c r="D31" s="223">
        <f ca="1">0.001*INDIRECT($B31&amp;"!E7")</f>
        <v>76.773336000000015</v>
      </c>
      <c r="E31" s="222"/>
      <c r="F31" s="92" t="str">
        <f>F30</f>
        <v>breakfast_track</v>
      </c>
      <c r="G31" s="99" t="s">
        <v>33</v>
      </c>
      <c r="H31" s="223">
        <f ca="1">0.001*INDIRECT($B31&amp;"!W7")</f>
        <v>44.148175999999999</v>
      </c>
      <c r="I31" s="10"/>
      <c r="J31" s="224">
        <f ca="1">H31/D31-1</f>
        <v>-0.42495430965771774</v>
      </c>
      <c r="L31" s="74">
        <f ca="1">INDIRECT($B31&amp;"!"&amp;L$3&amp;"7")</f>
        <v>2.4437460799999998E-2</v>
      </c>
      <c r="M31" s="75">
        <f ca="1">INDIRECT($B31&amp;"!"&amp;M$3&amp;"7")</f>
        <v>4.4465573400000007E-2</v>
      </c>
      <c r="N31" s="76">
        <f ca="1">M31-L31</f>
        <v>2.0028112600000009E-2</v>
      </c>
      <c r="O31" s="222"/>
      <c r="P31" s="4" t="s">
        <v>34</v>
      </c>
      <c r="Q31" s="222"/>
      <c r="R31" s="10"/>
      <c r="S31" s="10"/>
      <c r="T31" s="10"/>
      <c r="U31" s="10"/>
      <c r="V31" s="225"/>
      <c r="X31" s="7"/>
      <c r="Y31" s="7"/>
      <c r="Z31" s="64"/>
    </row>
    <row r="32" spans="2:28" x14ac:dyDescent="0.25">
      <c r="B32" s="92" t="str">
        <f>B31</f>
        <v>breakfast_track</v>
      </c>
      <c r="C32" s="99" t="s">
        <v>35</v>
      </c>
      <c r="D32" s="223">
        <f ca="1">0.001*INDIRECT($B32&amp;"!E8")</f>
        <v>108.862088</v>
      </c>
      <c r="E32" s="222"/>
      <c r="F32" s="92" t="str">
        <f>F31</f>
        <v>breakfast_track</v>
      </c>
      <c r="G32" s="99" t="s">
        <v>35</v>
      </c>
      <c r="H32" s="223">
        <f ca="1">0.001*INDIRECT($B32&amp;"!W8")</f>
        <v>63.617095999999997</v>
      </c>
      <c r="I32" s="10"/>
      <c r="J32" s="224">
        <f ca="1">H32/D32-1</f>
        <v>-0.41561752884989678</v>
      </c>
      <c r="L32" s="74">
        <f ca="1">INDIRECT($B32&amp;"!"&amp;L$3&amp;"8")</f>
        <v>1.7442298933333333E-2</v>
      </c>
      <c r="M32" s="75">
        <f ca="1">INDIRECT($B32&amp;"!"&amp;M$3&amp;"8")</f>
        <v>2.5529108399999993E-2</v>
      </c>
      <c r="N32" s="76">
        <f ca="1">M32-L32</f>
        <v>8.0868094666666605E-3</v>
      </c>
      <c r="O32" s="222"/>
      <c r="P32" s="227">
        <f ca="1">bdrate(L29:L32,D29:D32,M29:M32,H29:H32)</f>
        <v>-0.17558534388391345</v>
      </c>
      <c r="Q32" s="222"/>
      <c r="R32" s="10"/>
      <c r="S32" s="10"/>
      <c r="T32" s="10"/>
      <c r="U32" s="10"/>
      <c r="V32" s="225"/>
      <c r="X32" s="7"/>
      <c r="Y32" s="7"/>
      <c r="Z32" s="64"/>
    </row>
    <row r="33" spans="2:28" ht="16.5" customHeight="1" thickBot="1" x14ac:dyDescent="0.3">
      <c r="B33" s="70"/>
      <c r="C33" s="100"/>
      <c r="D33" s="228"/>
      <c r="E33" s="222"/>
      <c r="F33" s="70"/>
      <c r="G33" s="100"/>
      <c r="H33" s="223"/>
      <c r="I33" s="10"/>
      <c r="J33" s="224"/>
      <c r="L33" s="74"/>
      <c r="M33" s="75"/>
      <c r="N33" s="77"/>
      <c r="O33" s="222"/>
      <c r="P33" s="229"/>
      <c r="Q33" s="222"/>
      <c r="R33" s="10"/>
      <c r="S33" s="10"/>
      <c r="T33" s="10"/>
      <c r="U33" s="10"/>
      <c r="V33" s="225"/>
      <c r="X33" s="7"/>
      <c r="Y33" s="7"/>
      <c r="Z33" s="64"/>
      <c r="AB33" s="226"/>
    </row>
    <row r="34" spans="2:28" ht="16.5" customHeight="1" x14ac:dyDescent="0.25">
      <c r="B34" s="71"/>
      <c r="C34" s="89"/>
      <c r="D34" s="230"/>
      <c r="F34" s="71"/>
      <c r="G34" s="89"/>
      <c r="H34" s="230"/>
      <c r="J34" s="78">
        <f ca="1">MIN(D29:D33,H29:H33)</f>
        <v>21.858488000000001</v>
      </c>
      <c r="L34" s="79"/>
      <c r="M34" s="80"/>
      <c r="N34" s="81"/>
      <c r="O34" s="222"/>
      <c r="P34" s="210"/>
      <c r="Q34" s="222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28"/>
      <c r="E35" s="222"/>
      <c r="F35" s="70"/>
      <c r="G35" s="72"/>
      <c r="H35" s="228"/>
      <c r="I35" s="10"/>
      <c r="J35" s="82">
        <f ca="1">MAX(D29:D33,H29:H33)</f>
        <v>108.862088</v>
      </c>
      <c r="L35" s="83">
        <f>L34</f>
        <v>0</v>
      </c>
      <c r="M35" s="84">
        <f>M34</f>
        <v>0</v>
      </c>
      <c r="N35" s="77"/>
      <c r="O35" s="222"/>
      <c r="P35" s="6"/>
      <c r="Q35" s="222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79" t="s">
        <v>11</v>
      </c>
      <c r="C37" s="280"/>
      <c r="D37" s="281"/>
      <c r="E37" s="3"/>
      <c r="F37" s="279" t="str">
        <f>B37</f>
        <v>breakfast_semitrack</v>
      </c>
      <c r="G37" s="280"/>
      <c r="H37" s="281"/>
      <c r="I37" s="3"/>
      <c r="J37" s="210"/>
      <c r="L37" s="282" t="str">
        <f>F37</f>
        <v>breakfast_semitrack</v>
      </c>
      <c r="M37" s="280"/>
      <c r="N37" s="281"/>
      <c r="O37" s="178"/>
      <c r="P37" s="210"/>
      <c r="U37" s="208"/>
      <c r="V37" s="208"/>
      <c r="X37" s="283"/>
      <c r="Y37" s="274"/>
      <c r="Z37" s="274"/>
    </row>
    <row r="38" spans="2:28" x14ac:dyDescent="0.25">
      <c r="B38" s="276" t="s">
        <v>24</v>
      </c>
      <c r="C38" s="274"/>
      <c r="D38" s="69" t="s">
        <v>25</v>
      </c>
      <c r="E38" s="222"/>
      <c r="F38" s="276" t="s">
        <v>24</v>
      </c>
      <c r="G38" s="274"/>
      <c r="H38" s="69" t="s">
        <v>25</v>
      </c>
      <c r="I38" s="10"/>
      <c r="J38" s="211" t="s">
        <v>26</v>
      </c>
      <c r="L38" s="273" t="s">
        <v>44</v>
      </c>
      <c r="M38" s="274"/>
      <c r="N38" s="275"/>
      <c r="O38" s="67"/>
      <c r="P38" s="4"/>
      <c r="R38" s="277"/>
      <c r="S38" s="274"/>
      <c r="T38" s="274"/>
      <c r="U38" s="209"/>
      <c r="V38" s="209"/>
      <c r="X38" s="277"/>
      <c r="Y38" s="274"/>
      <c r="Z38" s="274"/>
    </row>
    <row r="39" spans="2:28" x14ac:dyDescent="0.25">
      <c r="B39" s="175" t="s">
        <v>0</v>
      </c>
      <c r="C39" s="99" t="s">
        <v>28</v>
      </c>
      <c r="D39" s="68" t="s">
        <v>29</v>
      </c>
      <c r="E39" s="222"/>
      <c r="F39" s="175" t="s">
        <v>0</v>
      </c>
      <c r="G39" s="99" t="s">
        <v>28</v>
      </c>
      <c r="H39" s="68" t="s">
        <v>29</v>
      </c>
      <c r="I39" s="10"/>
      <c r="J39" s="73"/>
      <c r="L39" s="176" t="str">
        <f>CONCATENATE(B$2," ",L37)</f>
        <v>12bit-quantize-raht-15-bit breakfast_semitrack</v>
      </c>
      <c r="M39" s="194" t="str">
        <f>CONCATENATE(F$2," ",L37)</f>
        <v>10bit-quantize-raht-15-bit breakfast_semitrack</v>
      </c>
      <c r="N39" s="177" t="s">
        <v>30</v>
      </c>
      <c r="O39" s="3"/>
      <c r="P39" s="4" t="s">
        <v>21</v>
      </c>
      <c r="Q39" s="3"/>
      <c r="R39" s="3"/>
      <c r="S39" s="3"/>
      <c r="T39" s="3"/>
      <c r="U39" s="3"/>
      <c r="V39" s="3"/>
      <c r="X39" s="178"/>
      <c r="Y39" s="178"/>
      <c r="Z39" s="178"/>
    </row>
    <row r="40" spans="2:28" x14ac:dyDescent="0.25">
      <c r="B40" s="92" t="str">
        <f>B37</f>
        <v>breakfast_semitrack</v>
      </c>
      <c r="C40" s="99" t="s">
        <v>31</v>
      </c>
      <c r="D40" s="223">
        <f ca="1">0.001*INDIRECT($B40&amp;"!E5")</f>
        <v>37.945208000000001</v>
      </c>
      <c r="E40" s="222"/>
      <c r="F40" s="92" t="str">
        <f>F37</f>
        <v>breakfast_semitrack</v>
      </c>
      <c r="G40" s="99" t="s">
        <v>31</v>
      </c>
      <c r="H40" s="223">
        <f ca="1">0.001*INDIRECT($B40&amp;"!W5")</f>
        <v>22.430879999999998</v>
      </c>
      <c r="I40" s="10"/>
      <c r="J40" s="224">
        <f ca="1">H40/D40-1</f>
        <v>-0.40886132446552936</v>
      </c>
      <c r="L40" s="74">
        <f ca="1">INDIRECT($B40&amp;"!"&amp;L$3&amp;"5")</f>
        <v>6.8783966799999999E-2</v>
      </c>
      <c r="M40" s="75">
        <f ca="1">INDIRECT($B40&amp;"!"&amp;M$3&amp;"5")</f>
        <v>0.17507218533333332</v>
      </c>
      <c r="N40" s="76">
        <f ca="1">M40-L40</f>
        <v>0.10628821853333333</v>
      </c>
      <c r="O40" s="222"/>
      <c r="P40" s="224">
        <f ca="1">bdrate(D40:D43,L40:L43,H40:H43,M40:M43)</f>
        <v>0</v>
      </c>
      <c r="Q40" s="222"/>
      <c r="R40" s="10"/>
      <c r="S40" s="10"/>
      <c r="T40" s="10"/>
      <c r="U40" s="10"/>
      <c r="V40" s="225"/>
      <c r="X40" s="7"/>
      <c r="Y40" s="7"/>
      <c r="Z40" s="64"/>
      <c r="AB40" s="226"/>
    </row>
    <row r="41" spans="2:28" x14ac:dyDescent="0.25">
      <c r="B41" s="92" t="str">
        <f>B40</f>
        <v>breakfast_semitrack</v>
      </c>
      <c r="C41" s="99" t="s">
        <v>32</v>
      </c>
      <c r="D41" s="223">
        <f ca="1">0.001*INDIRECT($B41&amp;"!E6")</f>
        <v>54.681568000000006</v>
      </c>
      <c r="E41" s="222"/>
      <c r="F41" s="92" t="str">
        <f>F40</f>
        <v>breakfast_semitrack</v>
      </c>
      <c r="G41" s="99" t="s">
        <v>32</v>
      </c>
      <c r="H41" s="223">
        <f ca="1">0.001*INDIRECT($B41&amp;"!W6")</f>
        <v>31.805824000000001</v>
      </c>
      <c r="I41" s="10"/>
      <c r="J41" s="224">
        <f ca="1">H41/D41-1</f>
        <v>-0.41834469706501476</v>
      </c>
      <c r="L41" s="74">
        <f ca="1">INDIRECT($B41&amp;"!"&amp;L$3&amp;"6")</f>
        <v>4.2531585266666672E-2</v>
      </c>
      <c r="M41" s="75">
        <f ca="1">INDIRECT($B41&amp;"!"&amp;M$3&amp;"6")</f>
        <v>7.7034935666666665E-2</v>
      </c>
      <c r="N41" s="76">
        <f ca="1">M41-L41</f>
        <v>3.4503350399999994E-2</v>
      </c>
      <c r="O41" s="222"/>
      <c r="P41" s="4"/>
      <c r="Q41" s="222"/>
      <c r="R41" s="10"/>
      <c r="S41" s="10"/>
      <c r="T41" s="10"/>
      <c r="U41" s="10"/>
      <c r="V41" s="225"/>
      <c r="X41" s="7"/>
      <c r="Y41" s="7"/>
      <c r="Z41" s="64"/>
    </row>
    <row r="42" spans="2:28" x14ac:dyDescent="0.25">
      <c r="B42" s="92" t="str">
        <f>B41</f>
        <v>breakfast_semitrack</v>
      </c>
      <c r="C42" s="99" t="s">
        <v>33</v>
      </c>
      <c r="D42" s="223">
        <f ca="1">0.001*INDIRECT($B42&amp;"!E7")</f>
        <v>79.040791999999996</v>
      </c>
      <c r="E42" s="222"/>
      <c r="F42" s="92" t="str">
        <f>F41</f>
        <v>breakfast_semitrack</v>
      </c>
      <c r="G42" s="99" t="s">
        <v>33</v>
      </c>
      <c r="H42" s="223">
        <f ca="1">0.001*INDIRECT($B42&amp;"!W7")</f>
        <v>45.277951999999999</v>
      </c>
      <c r="I42" s="10"/>
      <c r="J42" s="224">
        <f ca="1">H42/D42-1</f>
        <v>-0.42715715702848722</v>
      </c>
      <c r="L42" s="74">
        <f ca="1">INDIRECT($B42&amp;"!"&amp;L$3&amp;"7")</f>
        <v>2.4929068266666667E-2</v>
      </c>
      <c r="M42" s="75">
        <f ca="1">INDIRECT($B42&amp;"!"&amp;M$3&amp;"7")</f>
        <v>4.55455954E-2</v>
      </c>
      <c r="N42" s="76">
        <f ca="1">M42-L42</f>
        <v>2.0616527133333333E-2</v>
      </c>
      <c r="O42" s="222"/>
      <c r="P42" s="4" t="s">
        <v>34</v>
      </c>
      <c r="Q42" s="222"/>
      <c r="R42" s="10"/>
      <c r="S42" s="10"/>
      <c r="T42" s="10"/>
      <c r="U42" s="10"/>
      <c r="V42" s="225"/>
      <c r="X42" s="7"/>
      <c r="Y42" s="7"/>
      <c r="Z42" s="64"/>
    </row>
    <row r="43" spans="2:28" x14ac:dyDescent="0.25">
      <c r="B43" s="92" t="str">
        <f>B42</f>
        <v>breakfast_semitrack</v>
      </c>
      <c r="C43" s="99" t="s">
        <v>35</v>
      </c>
      <c r="D43" s="223">
        <f ca="1">0.001*INDIRECT($B43&amp;"!E8")</f>
        <v>112.14424799999999</v>
      </c>
      <c r="E43" s="222"/>
      <c r="F43" s="92" t="str">
        <f>F42</f>
        <v>breakfast_semitrack</v>
      </c>
      <c r="G43" s="99" t="s">
        <v>35</v>
      </c>
      <c r="H43" s="223">
        <f ca="1">0.001*INDIRECT($B43&amp;"!W8")</f>
        <v>65.439055999999994</v>
      </c>
      <c r="I43" s="10"/>
      <c r="J43" s="224">
        <f ca="1">H43/D43-1</f>
        <v>-0.41647425376645264</v>
      </c>
      <c r="L43" s="74">
        <f ca="1">INDIRECT($B43&amp;"!"&amp;L$3&amp;"8")</f>
        <v>1.8277800266666668E-2</v>
      </c>
      <c r="M43" s="75">
        <f ca="1">INDIRECT($B43&amp;"!"&amp;M$3&amp;"8")</f>
        <v>2.6620063666666673E-2</v>
      </c>
      <c r="N43" s="76">
        <f ca="1">M43-L43</f>
        <v>8.3422634000000044E-3</v>
      </c>
      <c r="O43" s="222"/>
      <c r="P43" s="227">
        <f ca="1">bdrate(L40:L43,D40:D43,M40:M43,H40:H43)</f>
        <v>-0.18143869668821855</v>
      </c>
      <c r="Q43" s="222"/>
      <c r="R43" s="10"/>
      <c r="S43" s="10"/>
      <c r="T43" s="10"/>
      <c r="U43" s="10"/>
      <c r="V43" s="225"/>
      <c r="X43" s="7"/>
      <c r="Y43" s="7"/>
      <c r="Z43" s="64"/>
    </row>
    <row r="44" spans="2:28" ht="16.5" customHeight="1" thickBot="1" x14ac:dyDescent="0.3">
      <c r="B44" s="70"/>
      <c r="C44" s="100"/>
      <c r="D44" s="228"/>
      <c r="E44" s="222"/>
      <c r="F44" s="70"/>
      <c r="G44" s="100"/>
      <c r="H44" s="223"/>
      <c r="I44" s="10"/>
      <c r="J44" s="224"/>
      <c r="L44" s="74"/>
      <c r="M44" s="75"/>
      <c r="N44" s="77"/>
      <c r="O44" s="222"/>
      <c r="P44" s="229"/>
      <c r="Q44" s="222"/>
      <c r="R44" s="10"/>
      <c r="S44" s="10"/>
      <c r="T44" s="10"/>
      <c r="U44" s="10"/>
      <c r="V44" s="225"/>
      <c r="X44" s="7"/>
      <c r="Y44" s="7"/>
      <c r="Z44" s="64"/>
      <c r="AB44" s="226"/>
    </row>
    <row r="45" spans="2:28" ht="16.5" customHeight="1" x14ac:dyDescent="0.25">
      <c r="B45" s="71"/>
      <c r="C45" s="89"/>
      <c r="D45" s="230"/>
      <c r="F45" s="71"/>
      <c r="G45" s="89"/>
      <c r="H45" s="230"/>
      <c r="J45" s="78">
        <f ca="1">MIN(D40:D44,H40:H44)</f>
        <v>22.430879999999998</v>
      </c>
      <c r="L45" s="79"/>
      <c r="M45" s="80"/>
      <c r="N45" s="81"/>
      <c r="O45" s="222"/>
      <c r="P45" s="210"/>
      <c r="Q45" s="222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28"/>
      <c r="E46" s="222"/>
      <c r="F46" s="70"/>
      <c r="G46" s="72"/>
      <c r="H46" s="228"/>
      <c r="I46" s="10"/>
      <c r="J46" s="82">
        <f ca="1">MAX(D40:D44,H40:H44)</f>
        <v>112.14424799999999</v>
      </c>
      <c r="L46" s="83">
        <f>L45</f>
        <v>0</v>
      </c>
      <c r="M46" s="84">
        <f>M45</f>
        <v>0</v>
      </c>
      <c r="N46" s="77"/>
      <c r="O46" s="222"/>
      <c r="P46" s="6"/>
      <c r="Q46" s="222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79" t="s">
        <v>12</v>
      </c>
      <c r="C48" s="280"/>
      <c r="D48" s="281"/>
      <c r="E48" s="3"/>
      <c r="F48" s="279" t="str">
        <f>B48</f>
        <v>cinema_track</v>
      </c>
      <c r="G48" s="280"/>
      <c r="H48" s="281"/>
      <c r="I48" s="3"/>
      <c r="J48" s="210"/>
      <c r="L48" s="282" t="str">
        <f>F48</f>
        <v>cinema_track</v>
      </c>
      <c r="M48" s="280"/>
      <c r="N48" s="281"/>
      <c r="O48" s="178"/>
      <c r="P48" s="210"/>
      <c r="U48" s="208"/>
      <c r="V48" s="208"/>
      <c r="X48" s="283"/>
      <c r="Y48" s="274"/>
      <c r="Z48" s="274"/>
    </row>
    <row r="49" spans="2:28" x14ac:dyDescent="0.25">
      <c r="B49" s="276" t="s">
        <v>24</v>
      </c>
      <c r="C49" s="274"/>
      <c r="D49" s="69" t="s">
        <v>25</v>
      </c>
      <c r="E49" s="222"/>
      <c r="F49" s="276" t="s">
        <v>24</v>
      </c>
      <c r="G49" s="274"/>
      <c r="H49" s="69" t="s">
        <v>25</v>
      </c>
      <c r="I49" s="10"/>
      <c r="J49" s="211" t="s">
        <v>26</v>
      </c>
      <c r="L49" s="273" t="s">
        <v>44</v>
      </c>
      <c r="M49" s="274"/>
      <c r="N49" s="275"/>
      <c r="O49" s="67"/>
      <c r="P49" s="4"/>
      <c r="R49" s="277"/>
      <c r="S49" s="274"/>
      <c r="T49" s="274"/>
      <c r="U49" s="209"/>
      <c r="V49" s="209"/>
      <c r="X49" s="277"/>
      <c r="Y49" s="274"/>
      <c r="Z49" s="274"/>
    </row>
    <row r="50" spans="2:28" x14ac:dyDescent="0.25">
      <c r="B50" s="175" t="s">
        <v>0</v>
      </c>
      <c r="C50" s="99" t="s">
        <v>28</v>
      </c>
      <c r="D50" s="68" t="s">
        <v>29</v>
      </c>
      <c r="E50" s="222"/>
      <c r="F50" s="175" t="s">
        <v>0</v>
      </c>
      <c r="G50" s="99" t="s">
        <v>28</v>
      </c>
      <c r="H50" s="68" t="s">
        <v>29</v>
      </c>
      <c r="I50" s="10"/>
      <c r="J50" s="73"/>
      <c r="L50" s="176" t="str">
        <f>CONCATENATE(B$2," ",L48)</f>
        <v>12bit-quantize-raht-15-bit cinema_track</v>
      </c>
      <c r="M50" s="194" t="str">
        <f>CONCATENATE(F$2," ",L48)</f>
        <v>10bit-quantize-raht-15-bit cinema_track</v>
      </c>
      <c r="N50" s="177" t="s">
        <v>30</v>
      </c>
      <c r="O50" s="3"/>
      <c r="P50" s="4" t="s">
        <v>21</v>
      </c>
      <c r="Q50" s="3"/>
      <c r="R50" s="3"/>
      <c r="S50" s="3"/>
      <c r="T50" s="3"/>
      <c r="U50" s="3"/>
      <c r="V50" s="3"/>
      <c r="X50" s="178"/>
      <c r="Y50" s="178"/>
      <c r="Z50" s="178"/>
    </row>
    <row r="51" spans="2:28" x14ac:dyDescent="0.25">
      <c r="B51" s="92" t="str">
        <f>B48</f>
        <v>cinema_track</v>
      </c>
      <c r="C51" s="99" t="s">
        <v>31</v>
      </c>
      <c r="D51" s="223">
        <f ca="1">0.001*INDIRECT($B51&amp;"!E5")</f>
        <v>27.457296000000003</v>
      </c>
      <c r="E51" s="222"/>
      <c r="F51" s="92" t="str">
        <f>F48</f>
        <v>cinema_track</v>
      </c>
      <c r="G51" s="99" t="s">
        <v>31</v>
      </c>
      <c r="H51" s="223">
        <f ca="1">0.001*INDIRECT($B51&amp;"!W5")</f>
        <v>16.283800000000003</v>
      </c>
      <c r="I51" s="10"/>
      <c r="J51" s="224">
        <f ca="1">H51/D51-1</f>
        <v>-0.40694087283758751</v>
      </c>
      <c r="L51" s="74">
        <f ca="1">INDIRECT($B51&amp;"!"&amp;L$3&amp;"5")</f>
        <v>6.1487775095238097E-2</v>
      </c>
      <c r="M51" s="75">
        <f ca="1">INDIRECT($B51&amp;"!"&amp;M$3&amp;"5")</f>
        <v>0.16343882285714287</v>
      </c>
      <c r="N51" s="76">
        <f ca="1">M51-L51</f>
        <v>0.10195104776190478</v>
      </c>
      <c r="O51" s="222"/>
      <c r="P51" s="224">
        <f ca="1">bdrate(D51:D54,L51:L54,H51:H54,M51:M54)</f>
        <v>0</v>
      </c>
      <c r="Q51" s="222"/>
      <c r="R51" s="10"/>
      <c r="S51" s="10"/>
      <c r="T51" s="10"/>
      <c r="U51" s="10"/>
      <c r="V51" s="225"/>
      <c r="X51" s="7"/>
      <c r="Y51" s="7"/>
      <c r="Z51" s="64"/>
      <c r="AB51" s="226"/>
    </row>
    <row r="52" spans="2:28" x14ac:dyDescent="0.25">
      <c r="B52" s="92" t="str">
        <f>B51</f>
        <v>cinema_track</v>
      </c>
      <c r="C52" s="99" t="s">
        <v>32</v>
      </c>
      <c r="D52" s="223">
        <f ca="1">0.001*INDIRECT($B52&amp;"!E6")</f>
        <v>39.731791999999999</v>
      </c>
      <c r="E52" s="222"/>
      <c r="F52" s="92" t="str">
        <f>F51</f>
        <v>cinema_track</v>
      </c>
      <c r="G52" s="99" t="s">
        <v>32</v>
      </c>
      <c r="H52" s="223">
        <f ca="1">0.001*INDIRECT($B52&amp;"!W6")</f>
        <v>23.148880000000005</v>
      </c>
      <c r="I52" s="10"/>
      <c r="J52" s="224">
        <f ca="1">H52/D52-1</f>
        <v>-0.4173713584325619</v>
      </c>
      <c r="L52" s="74">
        <f ca="1">INDIRECT($B52&amp;"!"&amp;L$3&amp;"6")</f>
        <v>4.16115809047619E-2</v>
      </c>
      <c r="M52" s="75">
        <f ca="1">INDIRECT($B52&amp;"!"&amp;M$3&amp;"6")</f>
        <v>7.1045155904761917E-2</v>
      </c>
      <c r="N52" s="76">
        <f ca="1">M52-L52</f>
        <v>2.9433575000000017E-2</v>
      </c>
      <c r="O52" s="222"/>
      <c r="P52" s="4"/>
      <c r="Q52" s="222"/>
      <c r="R52" s="10"/>
      <c r="S52" s="10"/>
      <c r="T52" s="10"/>
      <c r="U52" s="10"/>
      <c r="V52" s="225"/>
      <c r="X52" s="7"/>
      <c r="Y52" s="7"/>
      <c r="Z52" s="64"/>
    </row>
    <row r="53" spans="2:28" x14ac:dyDescent="0.25">
      <c r="B53" s="92" t="str">
        <f>B52</f>
        <v>cinema_track</v>
      </c>
      <c r="C53" s="99" t="s">
        <v>33</v>
      </c>
      <c r="D53" s="223">
        <f ca="1">0.001*INDIRECT($B53&amp;"!E7")</f>
        <v>59.551984000000004</v>
      </c>
      <c r="E53" s="222"/>
      <c r="F53" s="92" t="str">
        <f>F52</f>
        <v>cinema_track</v>
      </c>
      <c r="G53" s="99" t="s">
        <v>33</v>
      </c>
      <c r="H53" s="223">
        <f ca="1">0.001*INDIRECT($B53&amp;"!W7")</f>
        <v>32.683384000000004</v>
      </c>
      <c r="I53" s="10"/>
      <c r="J53" s="224">
        <f ca="1">H53/D53-1</f>
        <v>-0.45117892293899053</v>
      </c>
      <c r="L53" s="74">
        <f ca="1">INDIRECT($B53&amp;"!"&amp;L$3&amp;"7")</f>
        <v>2.6420933619047609E-2</v>
      </c>
      <c r="M53" s="75">
        <f ca="1">INDIRECT($B53&amp;"!"&amp;M$3&amp;"7")</f>
        <v>4.5063509380952389E-2</v>
      </c>
      <c r="N53" s="76">
        <f ca="1">M53-L53</f>
        <v>1.864257576190478E-2</v>
      </c>
      <c r="O53" s="222"/>
      <c r="P53" s="4" t="s">
        <v>34</v>
      </c>
      <c r="Q53" s="222"/>
      <c r="R53" s="10"/>
      <c r="S53" s="10"/>
      <c r="T53" s="10"/>
      <c r="U53" s="10"/>
      <c r="V53" s="225"/>
      <c r="X53" s="7"/>
      <c r="Y53" s="7"/>
      <c r="Z53" s="64"/>
    </row>
    <row r="54" spans="2:28" x14ac:dyDescent="0.25">
      <c r="B54" s="92" t="str">
        <f>B53</f>
        <v>cinema_track</v>
      </c>
      <c r="C54" s="99" t="s">
        <v>35</v>
      </c>
      <c r="D54" s="223">
        <f ca="1">0.001*INDIRECT($B54&amp;"!E8")</f>
        <v>86.991584000000003</v>
      </c>
      <c r="E54" s="222"/>
      <c r="F54" s="92" t="str">
        <f>F53</f>
        <v>cinema_track</v>
      </c>
      <c r="G54" s="99" t="s">
        <v>35</v>
      </c>
      <c r="H54" s="223">
        <f ca="1">0.001*INDIRECT($B54&amp;"!W8")</f>
        <v>48.310079999999999</v>
      </c>
      <c r="I54" s="10"/>
      <c r="J54" s="224">
        <f ca="1">H54/D54-1</f>
        <v>-0.44465800277875156</v>
      </c>
      <c r="L54" s="74">
        <f ca="1">INDIRECT($B54&amp;"!"&amp;L$3&amp;"8")</f>
        <v>1.4465071833333334E-2</v>
      </c>
      <c r="M54" s="75">
        <f ca="1">INDIRECT($B54&amp;"!"&amp;M$3&amp;"8")</f>
        <v>2.9627083761904763E-2</v>
      </c>
      <c r="N54" s="76">
        <f ca="1">M54-L54</f>
        <v>1.5162011928571429E-2</v>
      </c>
      <c r="O54" s="222"/>
      <c r="P54" s="227">
        <f ca="1">bdrate(L51:L54,D51:D54,M51:M54,H51:H54)</f>
        <v>-0.12998800084741591</v>
      </c>
      <c r="Q54" s="222"/>
      <c r="R54" s="10"/>
      <c r="S54" s="10"/>
      <c r="T54" s="10"/>
      <c r="U54" s="10"/>
      <c r="V54" s="225"/>
      <c r="X54" s="7"/>
      <c r="Y54" s="7"/>
      <c r="Z54" s="64"/>
    </row>
    <row r="55" spans="2:28" ht="16.5" customHeight="1" thickBot="1" x14ac:dyDescent="0.3">
      <c r="B55" s="70"/>
      <c r="C55" s="100"/>
      <c r="D55" s="228"/>
      <c r="E55" s="222"/>
      <c r="F55" s="70"/>
      <c r="G55" s="100"/>
      <c r="H55" s="223"/>
      <c r="I55" s="10"/>
      <c r="J55" s="224"/>
      <c r="L55" s="74"/>
      <c r="M55" s="75"/>
      <c r="N55" s="77"/>
      <c r="O55" s="222"/>
      <c r="P55" s="229"/>
      <c r="Q55" s="222"/>
      <c r="R55" s="10"/>
      <c r="S55" s="10"/>
      <c r="T55" s="10"/>
      <c r="U55" s="10"/>
      <c r="V55" s="225"/>
      <c r="X55" s="7"/>
      <c r="Y55" s="7"/>
      <c r="Z55" s="64"/>
      <c r="AB55" s="226"/>
    </row>
    <row r="56" spans="2:28" ht="16.5" customHeight="1" x14ac:dyDescent="0.25">
      <c r="B56" s="88"/>
      <c r="C56" s="89"/>
      <c r="D56" s="230"/>
      <c r="F56" s="88"/>
      <c r="G56" s="89"/>
      <c r="H56" s="230"/>
      <c r="J56" s="78">
        <f ca="1">MIN(D51:D55,H51:H55)</f>
        <v>16.283800000000003</v>
      </c>
      <c r="L56" s="79"/>
      <c r="M56" s="80"/>
      <c r="N56" s="81"/>
      <c r="O56" s="222"/>
      <c r="P56" s="210"/>
      <c r="Q56" s="222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28"/>
      <c r="E57" s="222"/>
      <c r="F57" s="70"/>
      <c r="G57" s="72"/>
      <c r="H57" s="228"/>
      <c r="I57" s="10"/>
      <c r="J57" s="82">
        <f ca="1">MAX(D51:D55,H51:H55)</f>
        <v>86.991584000000003</v>
      </c>
      <c r="L57" s="83">
        <f>L56</f>
        <v>0</v>
      </c>
      <c r="M57" s="84">
        <f>M56</f>
        <v>0</v>
      </c>
      <c r="N57" s="77"/>
      <c r="O57" s="222"/>
      <c r="P57" s="6"/>
      <c r="Q57" s="222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79" t="s">
        <v>13</v>
      </c>
      <c r="C59" s="280"/>
      <c r="D59" s="281"/>
      <c r="E59" s="3"/>
      <c r="F59" s="279" t="str">
        <f>B59</f>
        <v>cinema_semitrack</v>
      </c>
      <c r="G59" s="280"/>
      <c r="H59" s="281"/>
      <c r="I59" s="3"/>
      <c r="J59" s="210"/>
      <c r="L59" s="282" t="str">
        <f>F59</f>
        <v>cinema_semitrack</v>
      </c>
      <c r="M59" s="280"/>
      <c r="N59" s="281"/>
      <c r="O59" s="178"/>
      <c r="P59" s="210"/>
      <c r="U59" s="208"/>
      <c r="V59" s="208"/>
      <c r="X59" s="283"/>
      <c r="Y59" s="274"/>
      <c r="Z59" s="274"/>
    </row>
    <row r="60" spans="2:28" x14ac:dyDescent="0.25">
      <c r="B60" s="276" t="s">
        <v>24</v>
      </c>
      <c r="C60" s="274"/>
      <c r="D60" s="69" t="s">
        <v>25</v>
      </c>
      <c r="E60" s="222"/>
      <c r="F60" s="276" t="s">
        <v>24</v>
      </c>
      <c r="G60" s="274"/>
      <c r="H60" s="69" t="s">
        <v>25</v>
      </c>
      <c r="I60" s="10"/>
      <c r="J60" s="211" t="s">
        <v>26</v>
      </c>
      <c r="L60" s="273" t="s">
        <v>44</v>
      </c>
      <c r="M60" s="274"/>
      <c r="N60" s="275"/>
      <c r="O60" s="67"/>
      <c r="P60" s="4"/>
      <c r="R60" s="277"/>
      <c r="S60" s="274"/>
      <c r="T60" s="274"/>
      <c r="U60" s="209"/>
      <c r="V60" s="209"/>
      <c r="X60" s="277"/>
      <c r="Y60" s="274"/>
      <c r="Z60" s="274"/>
    </row>
    <row r="61" spans="2:28" x14ac:dyDescent="0.25">
      <c r="B61" s="175" t="s">
        <v>0</v>
      </c>
      <c r="C61" s="99" t="s">
        <v>28</v>
      </c>
      <c r="D61" s="68" t="s">
        <v>29</v>
      </c>
      <c r="E61" s="222"/>
      <c r="F61" s="175" t="s">
        <v>0</v>
      </c>
      <c r="G61" s="99" t="s">
        <v>28</v>
      </c>
      <c r="H61" s="68" t="s">
        <v>29</v>
      </c>
      <c r="I61" s="10"/>
      <c r="J61" s="73"/>
      <c r="L61" s="176" t="str">
        <f>CONCATENATE(B$2," ",L59)</f>
        <v>12bit-quantize-raht-15-bit cinema_semitrack</v>
      </c>
      <c r="M61" s="194" t="str">
        <f>CONCATENATE(F$2," ",L59)</f>
        <v>10bit-quantize-raht-15-bit cinema_semitrack</v>
      </c>
      <c r="N61" s="177" t="s">
        <v>30</v>
      </c>
      <c r="O61" s="3"/>
      <c r="P61" s="4" t="s">
        <v>21</v>
      </c>
      <c r="Q61" s="3"/>
      <c r="R61" s="3"/>
      <c r="S61" s="3"/>
      <c r="T61" s="3"/>
      <c r="U61" s="3"/>
      <c r="V61" s="3"/>
      <c r="X61" s="178"/>
      <c r="Y61" s="178"/>
      <c r="Z61" s="178"/>
    </row>
    <row r="62" spans="2:28" x14ac:dyDescent="0.25">
      <c r="B62" s="92" t="str">
        <f>B59</f>
        <v>cinema_semitrack</v>
      </c>
      <c r="C62" s="99" t="s">
        <v>31</v>
      </c>
      <c r="D62" s="223">
        <f ca="1">0.001*INDIRECT($B62&amp;"!E5")</f>
        <v>28.316848</v>
      </c>
      <c r="E62" s="222"/>
      <c r="F62" s="92" t="str">
        <f>F59</f>
        <v>cinema_semitrack</v>
      </c>
      <c r="G62" s="99" t="s">
        <v>31</v>
      </c>
      <c r="H62" s="223">
        <f ca="1">0.001*INDIRECT($B62&amp;"!W5")</f>
        <v>16.871535999999999</v>
      </c>
      <c r="I62" s="10"/>
      <c r="J62" s="224">
        <f ca="1">H62/D62-1</f>
        <v>-0.40418735870602551</v>
      </c>
      <c r="L62" s="74">
        <f ca="1">INDIRECT($B62&amp;"!"&amp;L$3&amp;"5")</f>
        <v>6.3508869333333329E-2</v>
      </c>
      <c r="M62" s="75">
        <f ca="1">INDIRECT($B62&amp;"!"&amp;M$3&amp;"5")</f>
        <v>0.16116501142857145</v>
      </c>
      <c r="N62" s="76">
        <f ca="1">M62-L62</f>
        <v>9.7656142095238124E-2</v>
      </c>
      <c r="O62" s="222"/>
      <c r="P62" s="224">
        <f ca="1">bdrate(D62:D65,L62:L65,H62:H65,M62:M65)</f>
        <v>0</v>
      </c>
      <c r="Q62" s="222"/>
      <c r="R62" s="10"/>
      <c r="S62" s="10"/>
      <c r="T62" s="10"/>
      <c r="U62" s="10"/>
      <c r="V62" s="225"/>
      <c r="X62" s="7"/>
      <c r="Y62" s="7"/>
      <c r="Z62" s="64"/>
      <c r="AB62" s="226"/>
    </row>
    <row r="63" spans="2:28" x14ac:dyDescent="0.25">
      <c r="B63" s="92" t="str">
        <f>B62</f>
        <v>cinema_semitrack</v>
      </c>
      <c r="C63" s="99" t="s">
        <v>32</v>
      </c>
      <c r="D63" s="223">
        <f ca="1">0.001*INDIRECT($B63&amp;"!E6")</f>
        <v>41.126480000000001</v>
      </c>
      <c r="E63" s="222"/>
      <c r="F63" s="92" t="str">
        <f>F62</f>
        <v>cinema_semitrack</v>
      </c>
      <c r="G63" s="99" t="s">
        <v>32</v>
      </c>
      <c r="H63" s="223">
        <f ca="1">0.001*INDIRECT($B63&amp;"!W6")</f>
        <v>23.892504000000006</v>
      </c>
      <c r="I63" s="10"/>
      <c r="J63" s="224">
        <f ca="1">H63/D63-1</f>
        <v>-0.41904816556145807</v>
      </c>
      <c r="L63" s="74">
        <f ca="1">INDIRECT($B63&amp;"!"&amp;L$3&amp;"6")</f>
        <v>4.2858485857142858E-2</v>
      </c>
      <c r="M63" s="75">
        <f ca="1">INDIRECT($B63&amp;"!"&amp;M$3&amp;"6")</f>
        <v>7.293544985714287E-2</v>
      </c>
      <c r="N63" s="76">
        <f ca="1">M63-L63</f>
        <v>3.0076964000000012E-2</v>
      </c>
      <c r="O63" s="222"/>
      <c r="P63" s="4"/>
      <c r="Q63" s="222"/>
      <c r="R63" s="10"/>
      <c r="S63" s="10"/>
      <c r="T63" s="10"/>
      <c r="U63" s="10"/>
      <c r="V63" s="225"/>
      <c r="X63" s="7"/>
      <c r="Y63" s="7"/>
      <c r="Z63" s="64"/>
    </row>
    <row r="64" spans="2:28" x14ac:dyDescent="0.25">
      <c r="B64" s="92" t="str">
        <f>B63</f>
        <v>cinema_semitrack</v>
      </c>
      <c r="C64" s="99" t="s">
        <v>33</v>
      </c>
      <c r="D64" s="223">
        <f ca="1">0.001*INDIRECT($B64&amp;"!E7")</f>
        <v>61.86504</v>
      </c>
      <c r="E64" s="222"/>
      <c r="F64" s="92" t="str">
        <f>F63</f>
        <v>cinema_semitrack</v>
      </c>
      <c r="G64" s="99" t="s">
        <v>33</v>
      </c>
      <c r="H64" s="223">
        <f ca="1">0.001*INDIRECT($B64&amp;"!W7")</f>
        <v>33.754896000000002</v>
      </c>
      <c r="I64" s="10"/>
      <c r="J64" s="224">
        <f ca="1">H64/D64-1</f>
        <v>-0.45437849874501013</v>
      </c>
      <c r="L64" s="74">
        <f ca="1">INDIRECT($B64&amp;"!"&amp;L$3&amp;"7")</f>
        <v>2.7275866380952384E-2</v>
      </c>
      <c r="M64" s="75">
        <f ca="1">INDIRECT($B64&amp;"!"&amp;M$3&amp;"7")</f>
        <v>4.6372976285714289E-2</v>
      </c>
      <c r="N64" s="76">
        <f ca="1">M64-L64</f>
        <v>1.9097109904761905E-2</v>
      </c>
      <c r="O64" s="222"/>
      <c r="P64" s="4" t="s">
        <v>34</v>
      </c>
      <c r="Q64" s="222"/>
      <c r="R64" s="10"/>
      <c r="S64" s="10"/>
      <c r="T64" s="10"/>
      <c r="U64" s="10"/>
      <c r="V64" s="225"/>
      <c r="X64" s="7"/>
      <c r="Y64" s="7"/>
      <c r="Z64" s="64"/>
    </row>
    <row r="65" spans="2:28" x14ac:dyDescent="0.25">
      <c r="B65" s="92" t="str">
        <f>B64</f>
        <v>cinema_semitrack</v>
      </c>
      <c r="C65" s="99" t="s">
        <v>35</v>
      </c>
      <c r="D65" s="223">
        <f ca="1">0.001*INDIRECT($B65&amp;"!E8")</f>
        <v>90.416760000000011</v>
      </c>
      <c r="E65" s="222"/>
      <c r="F65" s="92" t="str">
        <f>F64</f>
        <v>cinema_semitrack</v>
      </c>
      <c r="G65" s="99" t="s">
        <v>35</v>
      </c>
      <c r="H65" s="223">
        <f ca="1">0.001*INDIRECT($B65&amp;"!W8")</f>
        <v>50.132744000000002</v>
      </c>
      <c r="I65" s="10"/>
      <c r="J65" s="224">
        <f ca="1">H65/D65-1</f>
        <v>-0.44553704423825857</v>
      </c>
      <c r="L65" s="74">
        <f ca="1">INDIRECT($B65&amp;"!"&amp;L$3&amp;"8")</f>
        <v>1.5456564333333332E-2</v>
      </c>
      <c r="M65" s="75">
        <f ca="1">INDIRECT($B65&amp;"!"&amp;M$3&amp;"8")</f>
        <v>3.0625192666666665E-2</v>
      </c>
      <c r="N65" s="76">
        <f ca="1">M65-L65</f>
        <v>1.5168628333333333E-2</v>
      </c>
      <c r="O65" s="222"/>
      <c r="P65" s="227">
        <f ca="1">bdrate(L62:L65,D62:D65,M62:M65,H62:H65)</f>
        <v>-0.1301372655302383</v>
      </c>
      <c r="Q65" s="222"/>
      <c r="R65" s="10"/>
      <c r="S65" s="10"/>
      <c r="T65" s="10"/>
      <c r="U65" s="10"/>
      <c r="V65" s="225"/>
      <c r="X65" s="7"/>
      <c r="Y65" s="7"/>
      <c r="Z65" s="64"/>
    </row>
    <row r="66" spans="2:28" ht="16.5" customHeight="1" thickBot="1" x14ac:dyDescent="0.3">
      <c r="B66" s="70"/>
      <c r="C66" s="100"/>
      <c r="D66" s="228"/>
      <c r="E66" s="222"/>
      <c r="F66" s="70"/>
      <c r="G66" s="100"/>
      <c r="H66" s="223"/>
      <c r="I66" s="10"/>
      <c r="J66" s="224"/>
      <c r="L66" s="74"/>
      <c r="M66" s="75"/>
      <c r="N66" s="77"/>
      <c r="O66" s="222"/>
      <c r="P66" s="229"/>
      <c r="Q66" s="222"/>
      <c r="R66" s="10"/>
      <c r="S66" s="10"/>
      <c r="T66" s="10"/>
      <c r="U66" s="10"/>
      <c r="V66" s="225"/>
      <c r="X66" s="7"/>
      <c r="Y66" s="7"/>
      <c r="Z66" s="64"/>
      <c r="AB66" s="226"/>
    </row>
    <row r="67" spans="2:28" ht="16.5" customHeight="1" x14ac:dyDescent="0.25">
      <c r="B67" s="88"/>
      <c r="C67" s="89"/>
      <c r="D67" s="230"/>
      <c r="F67" s="88"/>
      <c r="G67" s="89"/>
      <c r="H67" s="230"/>
      <c r="J67" s="78">
        <f ca="1">MIN(D62:D66,H62:H66)</f>
        <v>16.871535999999999</v>
      </c>
      <c r="L67" s="79"/>
      <c r="M67" s="80"/>
      <c r="N67" s="81"/>
      <c r="O67" s="222"/>
      <c r="P67" s="210"/>
      <c r="Q67" s="222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28"/>
      <c r="E68" s="222"/>
      <c r="F68" s="70"/>
      <c r="G68" s="72"/>
      <c r="H68" s="228"/>
      <c r="I68" s="10"/>
      <c r="J68" s="82">
        <f ca="1">MAX(D62:D66,H62:H66)</f>
        <v>90.416760000000011</v>
      </c>
      <c r="L68" s="83">
        <f>L67</f>
        <v>0</v>
      </c>
      <c r="M68" s="84">
        <f>M67</f>
        <v>0</v>
      </c>
      <c r="N68" s="77"/>
      <c r="O68" s="222"/>
      <c r="P68" s="6"/>
      <c r="Q68" s="222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79" t="s">
        <v>14</v>
      </c>
      <c r="C70" s="280"/>
      <c r="D70" s="281"/>
      <c r="E70" s="3"/>
      <c r="F70" s="279" t="str">
        <f>B70</f>
        <v>breakdance_track</v>
      </c>
      <c r="G70" s="280"/>
      <c r="H70" s="281"/>
      <c r="I70" s="3"/>
      <c r="J70" s="210"/>
      <c r="L70" s="282" t="str">
        <f>F70</f>
        <v>breakdance_track</v>
      </c>
      <c r="M70" s="280"/>
      <c r="N70" s="281"/>
      <c r="O70" s="178"/>
      <c r="P70" s="210"/>
      <c r="U70" s="208"/>
      <c r="V70" s="208"/>
      <c r="X70" s="283"/>
      <c r="Y70" s="274"/>
      <c r="Z70" s="274"/>
    </row>
    <row r="71" spans="2:28" x14ac:dyDescent="0.25">
      <c r="B71" s="276" t="s">
        <v>24</v>
      </c>
      <c r="C71" s="274"/>
      <c r="D71" s="69" t="s">
        <v>25</v>
      </c>
      <c r="E71" s="222"/>
      <c r="F71" s="276" t="s">
        <v>24</v>
      </c>
      <c r="G71" s="274"/>
      <c r="H71" s="69" t="s">
        <v>25</v>
      </c>
      <c r="I71" s="10"/>
      <c r="J71" s="211" t="s">
        <v>26</v>
      </c>
      <c r="L71" s="273" t="s">
        <v>44</v>
      </c>
      <c r="M71" s="274"/>
      <c r="N71" s="275"/>
      <c r="O71" s="67"/>
      <c r="P71" s="4"/>
      <c r="R71" s="277"/>
      <c r="S71" s="274"/>
      <c r="T71" s="274"/>
      <c r="U71" s="209"/>
      <c r="V71" s="209"/>
      <c r="X71" s="277"/>
      <c r="Y71" s="274"/>
      <c r="Z71" s="274"/>
    </row>
    <row r="72" spans="2:28" x14ac:dyDescent="0.25">
      <c r="B72" s="175" t="s">
        <v>0</v>
      </c>
      <c r="C72" s="99" t="s">
        <v>28</v>
      </c>
      <c r="D72" s="68" t="s">
        <v>29</v>
      </c>
      <c r="E72" s="222"/>
      <c r="F72" s="175" t="s">
        <v>0</v>
      </c>
      <c r="G72" s="99" t="s">
        <v>28</v>
      </c>
      <c r="H72" s="68" t="s">
        <v>29</v>
      </c>
      <c r="I72" s="10"/>
      <c r="J72" s="73"/>
      <c r="L72" s="176" t="str">
        <f>CONCATENATE(B$2," ",L70)</f>
        <v>12bit-quantize-raht-15-bit breakdance_track</v>
      </c>
      <c r="M72" s="194" t="str">
        <f>CONCATENATE(F$2," ",L70)</f>
        <v>10bit-quantize-raht-15-bit breakdance_track</v>
      </c>
      <c r="N72" s="177" t="s">
        <v>30</v>
      </c>
      <c r="O72" s="3"/>
      <c r="P72" s="4" t="s">
        <v>21</v>
      </c>
      <c r="Q72" s="3"/>
      <c r="R72" s="3"/>
      <c r="S72" s="3"/>
      <c r="T72" s="3"/>
      <c r="U72" s="3"/>
      <c r="V72" s="3"/>
      <c r="X72" s="178"/>
      <c r="Y72" s="178"/>
      <c r="Z72" s="178"/>
    </row>
    <row r="73" spans="2:28" x14ac:dyDescent="0.25">
      <c r="B73" s="92" t="str">
        <f>B70</f>
        <v>breakdance_track</v>
      </c>
      <c r="C73" s="99" t="s">
        <v>31</v>
      </c>
      <c r="D73" s="223">
        <f ca="1">0.001*INDIRECT($B73&amp;"!E5")</f>
        <v>126.58231200000002</v>
      </c>
      <c r="E73" s="222"/>
      <c r="F73" s="92" t="str">
        <f>F70</f>
        <v>breakdance_track</v>
      </c>
      <c r="G73" s="99" t="s">
        <v>31</v>
      </c>
      <c r="H73" s="223">
        <f ca="1">0.001*INDIRECT($B73&amp;"!W5")</f>
        <v>76.425623999999999</v>
      </c>
      <c r="I73" s="10"/>
      <c r="J73" s="224">
        <f ca="1">H73/D73-1</f>
        <v>-0.39623773027624909</v>
      </c>
      <c r="L73" s="74">
        <f ca="1">INDIRECT($B73&amp;"!"&amp;L$3&amp;"5")</f>
        <v>7.5452414593750003E-2</v>
      </c>
      <c r="M73" s="75">
        <f ca="1">INDIRECT($B73&amp;"!"&amp;M$3&amp;"5")</f>
        <v>0.18134192218749998</v>
      </c>
      <c r="N73" s="76">
        <f ca="1">M73-L73</f>
        <v>0.10588950759374997</v>
      </c>
      <c r="O73" s="222"/>
      <c r="P73" s="224">
        <f ca="1">bdrate(D73:D76,L73:L76,H73:H76,M73:M76)</f>
        <v>0</v>
      </c>
      <c r="Q73" s="222"/>
      <c r="R73" s="10"/>
      <c r="S73" s="10"/>
      <c r="T73" s="10"/>
      <c r="U73" s="10"/>
      <c r="V73" s="225"/>
      <c r="X73" s="7"/>
      <c r="Y73" s="7"/>
      <c r="Z73" s="64"/>
      <c r="AB73" s="226"/>
    </row>
    <row r="74" spans="2:28" x14ac:dyDescent="0.25">
      <c r="B74" s="92" t="str">
        <f>B73</f>
        <v>breakdance_track</v>
      </c>
      <c r="C74" s="99" t="s">
        <v>32</v>
      </c>
      <c r="D74" s="223">
        <f ca="1">0.001*INDIRECT($B74&amp;"!E6")</f>
        <v>181.19922399999999</v>
      </c>
      <c r="E74" s="222"/>
      <c r="F74" s="92" t="str">
        <f>F73</f>
        <v>breakdance_track</v>
      </c>
      <c r="G74" s="99" t="s">
        <v>32</v>
      </c>
      <c r="H74" s="223">
        <f ca="1">0.001*INDIRECT($B74&amp;"!W6")</f>
        <v>106.398144</v>
      </c>
      <c r="I74" s="10"/>
      <c r="J74" s="224">
        <f ca="1">H74/D74-1</f>
        <v>-0.41281126016301262</v>
      </c>
      <c r="L74" s="74">
        <f ca="1">INDIRECT($B74&amp;"!"&amp;L$3&amp;"6")</f>
        <v>3.8158042187500005E-2</v>
      </c>
      <c r="M74" s="75">
        <f ca="1">INDIRECT($B74&amp;"!"&amp;M$3&amp;"6")</f>
        <v>9.8142623093749978E-2</v>
      </c>
      <c r="N74" s="76">
        <f ca="1">M74-L74</f>
        <v>5.9984580906249974E-2</v>
      </c>
      <c r="O74" s="222"/>
      <c r="P74" s="4"/>
      <c r="Q74" s="222"/>
      <c r="R74" s="10"/>
      <c r="S74" s="10"/>
      <c r="T74" s="10"/>
      <c r="U74" s="10"/>
      <c r="V74" s="225"/>
      <c r="X74" s="7"/>
      <c r="Y74" s="7"/>
      <c r="Z74" s="64"/>
    </row>
    <row r="75" spans="2:28" x14ac:dyDescent="0.25">
      <c r="B75" s="92" t="str">
        <f>B74</f>
        <v>breakdance_track</v>
      </c>
      <c r="C75" s="99" t="s">
        <v>33</v>
      </c>
      <c r="D75" s="223">
        <f ca="1">0.001*INDIRECT($B75&amp;"!E7")</f>
        <v>256.27688799999999</v>
      </c>
      <c r="E75" s="222"/>
      <c r="F75" s="92" t="str">
        <f>F74</f>
        <v>breakdance_track</v>
      </c>
      <c r="G75" s="99" t="s">
        <v>33</v>
      </c>
      <c r="H75" s="223">
        <f ca="1">0.001*INDIRECT($B75&amp;"!W7")</f>
        <v>150.861424</v>
      </c>
      <c r="I75" s="10"/>
      <c r="J75" s="224">
        <f ca="1">H75/D75-1</f>
        <v>-0.41133425968556314</v>
      </c>
      <c r="L75" s="74">
        <f ca="1">INDIRECT($B75&amp;"!"&amp;L$3&amp;"7")</f>
        <v>1.8273288156250001E-2</v>
      </c>
      <c r="M75" s="75">
        <f ca="1">INDIRECT($B75&amp;"!"&amp;M$3&amp;"7")</f>
        <v>5.233514656249999E-2</v>
      </c>
      <c r="N75" s="76">
        <f ca="1">M75-L75</f>
        <v>3.4061858406249992E-2</v>
      </c>
      <c r="O75" s="222"/>
      <c r="P75" s="4" t="s">
        <v>34</v>
      </c>
      <c r="Q75" s="222"/>
      <c r="R75" s="10"/>
      <c r="S75" s="10"/>
      <c r="T75" s="10"/>
      <c r="U75" s="10"/>
      <c r="V75" s="225"/>
      <c r="X75" s="7"/>
      <c r="Y75" s="7"/>
      <c r="Z75" s="64"/>
    </row>
    <row r="76" spans="2:28" x14ac:dyDescent="0.25">
      <c r="B76" s="92" t="str">
        <f>B75</f>
        <v>breakdance_track</v>
      </c>
      <c r="C76" s="99" t="s">
        <v>35</v>
      </c>
      <c r="D76" s="223">
        <f ca="1">0.001*INDIRECT($B76&amp;"!E8")</f>
        <v>356.432816</v>
      </c>
      <c r="E76" s="222"/>
      <c r="F76" s="92" t="str">
        <f>F75</f>
        <v>breakdance_track</v>
      </c>
      <c r="G76" s="99" t="s">
        <v>35</v>
      </c>
      <c r="H76" s="223">
        <f ca="1">0.001*INDIRECT($B76&amp;"!W8")</f>
        <v>214.88412000000002</v>
      </c>
      <c r="I76" s="10"/>
      <c r="J76" s="224">
        <f ca="1">H76/D76-1</f>
        <v>-0.39712588079993172</v>
      </c>
      <c r="L76" s="74">
        <f ca="1">INDIRECT($B76&amp;"!"&amp;L$3&amp;"8")</f>
        <v>1.0210079965625E-2</v>
      </c>
      <c r="M76" s="75">
        <f ca="1">INDIRECT($B76&amp;"!"&amp;M$3&amp;"8")</f>
        <v>2.36758700625E-2</v>
      </c>
      <c r="N76" s="76">
        <f ca="1">M76-L76</f>
        <v>1.3465790096874999E-2</v>
      </c>
      <c r="O76" s="222"/>
      <c r="P76" s="227">
        <f ca="1">bdrate(L73:L76,D73:D76,M73:M76,H73:H76)</f>
        <v>-6.6265005659351894E-2</v>
      </c>
      <c r="Q76" s="222"/>
      <c r="R76" s="10"/>
      <c r="S76" s="10"/>
      <c r="T76" s="10"/>
      <c r="U76" s="10"/>
      <c r="V76" s="225"/>
      <c r="X76" s="7"/>
      <c r="Y76" s="7"/>
      <c r="Z76" s="64"/>
    </row>
    <row r="77" spans="2:28" ht="16.5" customHeight="1" thickBot="1" x14ac:dyDescent="0.3">
      <c r="B77" s="70"/>
      <c r="C77" s="100"/>
      <c r="D77" s="228"/>
      <c r="E77" s="222"/>
      <c r="F77" s="70"/>
      <c r="G77" s="100"/>
      <c r="H77" s="223"/>
      <c r="I77" s="10"/>
      <c r="J77" s="224"/>
      <c r="L77" s="74"/>
      <c r="M77" s="75"/>
      <c r="N77" s="77"/>
      <c r="O77" s="222"/>
      <c r="P77" s="229"/>
      <c r="Q77" s="222"/>
      <c r="R77" s="10"/>
      <c r="S77" s="10"/>
      <c r="T77" s="10"/>
      <c r="U77" s="10"/>
      <c r="V77" s="225"/>
      <c r="X77" s="7"/>
      <c r="Y77" s="7"/>
      <c r="Z77" s="64"/>
      <c r="AB77" s="226"/>
    </row>
    <row r="78" spans="2:28" ht="16.5" customHeight="1" x14ac:dyDescent="0.25">
      <c r="B78" s="88"/>
      <c r="C78" s="89"/>
      <c r="D78" s="230"/>
      <c r="F78" s="88"/>
      <c r="G78" s="89"/>
      <c r="H78" s="230"/>
      <c r="J78" s="78">
        <f ca="1">MIN(D73:D77,H73:H77)</f>
        <v>76.425623999999999</v>
      </c>
      <c r="L78" s="79"/>
      <c r="M78" s="80"/>
      <c r="N78" s="81"/>
      <c r="O78" s="222"/>
      <c r="P78" s="210"/>
      <c r="Q78" s="222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28"/>
      <c r="E79" s="222"/>
      <c r="F79" s="70"/>
      <c r="G79" s="72"/>
      <c r="H79" s="228"/>
      <c r="I79" s="10"/>
      <c r="J79" s="82">
        <f ca="1">MAX(D73:D77,H73:H77)</f>
        <v>356.432816</v>
      </c>
      <c r="L79" s="83">
        <f>L78</f>
        <v>0</v>
      </c>
      <c r="M79" s="84">
        <f>M78</f>
        <v>0</v>
      </c>
      <c r="N79" s="77"/>
      <c r="O79" s="222"/>
      <c r="P79" s="6"/>
      <c r="Q79" s="222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79" t="s">
        <v>15</v>
      </c>
      <c r="C81" s="280"/>
      <c r="D81" s="281"/>
      <c r="E81" s="3"/>
      <c r="F81" s="279" t="str">
        <f>B81</f>
        <v>breakdance_semitrack</v>
      </c>
      <c r="G81" s="280"/>
      <c r="H81" s="281"/>
      <c r="I81" s="3"/>
      <c r="J81" s="210"/>
      <c r="L81" s="282" t="str">
        <f>F81</f>
        <v>breakdance_semitrack</v>
      </c>
      <c r="M81" s="280"/>
      <c r="N81" s="281"/>
      <c r="O81" s="178"/>
      <c r="P81" s="210"/>
      <c r="U81" s="208"/>
      <c r="V81" s="208"/>
      <c r="X81" s="283"/>
      <c r="Y81" s="274"/>
      <c r="Z81" s="274"/>
    </row>
    <row r="82" spans="2:28" x14ac:dyDescent="0.25">
      <c r="B82" s="276" t="s">
        <v>24</v>
      </c>
      <c r="C82" s="274"/>
      <c r="D82" s="69" t="s">
        <v>25</v>
      </c>
      <c r="E82" s="222"/>
      <c r="F82" s="276" t="s">
        <v>24</v>
      </c>
      <c r="G82" s="274"/>
      <c r="H82" s="69" t="s">
        <v>25</v>
      </c>
      <c r="I82" s="10"/>
      <c r="J82" s="211" t="s">
        <v>26</v>
      </c>
      <c r="L82" s="273" t="s">
        <v>44</v>
      </c>
      <c r="M82" s="274"/>
      <c r="N82" s="275"/>
      <c r="O82" s="67"/>
      <c r="P82" s="4"/>
      <c r="R82" s="277"/>
      <c r="S82" s="274"/>
      <c r="T82" s="274"/>
      <c r="U82" s="209"/>
      <c r="V82" s="209"/>
      <c r="X82" s="277"/>
      <c r="Y82" s="274"/>
      <c r="Z82" s="274"/>
    </row>
    <row r="83" spans="2:28" x14ac:dyDescent="0.25">
      <c r="B83" s="175" t="s">
        <v>0</v>
      </c>
      <c r="C83" s="99" t="s">
        <v>28</v>
      </c>
      <c r="D83" s="68" t="s">
        <v>29</v>
      </c>
      <c r="E83" s="222"/>
      <c r="F83" s="175" t="s">
        <v>0</v>
      </c>
      <c r="G83" s="99" t="s">
        <v>28</v>
      </c>
      <c r="H83" s="68" t="s">
        <v>29</v>
      </c>
      <c r="I83" s="10"/>
      <c r="J83" s="73"/>
      <c r="L83" s="176" t="str">
        <f>CONCATENATE(B$2," ",L81)</f>
        <v>12bit-quantize-raht-15-bit breakdance_semitrack</v>
      </c>
      <c r="M83" s="194" t="str">
        <f>CONCATENATE(F$2," ",L81)</f>
        <v>10bit-quantize-raht-15-bit breakdance_semitrack</v>
      </c>
      <c r="N83" s="177" t="s">
        <v>30</v>
      </c>
      <c r="O83" s="3"/>
      <c r="P83" s="4" t="s">
        <v>21</v>
      </c>
      <c r="Q83" s="3"/>
      <c r="R83" s="3"/>
      <c r="S83" s="3"/>
      <c r="T83" s="3"/>
      <c r="U83" s="3"/>
      <c r="V83" s="3"/>
      <c r="X83" s="178"/>
      <c r="Y83" s="178"/>
      <c r="Z83" s="178"/>
    </row>
    <row r="84" spans="2:28" x14ac:dyDescent="0.25">
      <c r="B84" s="92" t="str">
        <f>B81</f>
        <v>breakdance_semitrack</v>
      </c>
      <c r="C84" s="99" t="s">
        <v>31</v>
      </c>
      <c r="D84" s="223">
        <f ca="1">0.001*INDIRECT($B84&amp;"!E5")</f>
        <v>132.47429600000001</v>
      </c>
      <c r="E84" s="222"/>
      <c r="F84" s="92" t="str">
        <f>F81</f>
        <v>breakdance_semitrack</v>
      </c>
      <c r="G84" s="99" t="s">
        <v>31</v>
      </c>
      <c r="H84" s="223">
        <f ca="1">0.001*INDIRECT($B84&amp;"!W5")</f>
        <v>79.865600000000001</v>
      </c>
      <c r="I84" s="10"/>
      <c r="J84" s="224">
        <f ca="1">H84/D84-1</f>
        <v>-0.39712380128443936</v>
      </c>
      <c r="L84" s="74">
        <f ca="1">INDIRECT($B84&amp;"!"&amp;L$3&amp;"5")</f>
        <v>7.9293724937499976E-2</v>
      </c>
      <c r="M84" s="75">
        <f ca="1">INDIRECT($B84&amp;"!"&amp;M$3&amp;"5")</f>
        <v>0.1877568003125</v>
      </c>
      <c r="N84" s="76">
        <f ca="1">M84-L84</f>
        <v>0.10846307537500002</v>
      </c>
      <c r="O84" s="222"/>
      <c r="P84" s="224">
        <f ca="1">bdrate(D84:D87,L84:L87,H84:H87,M84:M87)</f>
        <v>0</v>
      </c>
      <c r="Q84" s="222"/>
      <c r="R84" s="10"/>
      <c r="S84" s="10"/>
      <c r="T84" s="10"/>
      <c r="U84" s="10"/>
      <c r="V84" s="225"/>
      <c r="X84" s="7"/>
      <c r="Y84" s="7"/>
      <c r="Z84" s="64"/>
      <c r="AB84" s="226"/>
    </row>
    <row r="85" spans="2:28" x14ac:dyDescent="0.25">
      <c r="B85" s="92" t="str">
        <f>B84</f>
        <v>breakdance_semitrack</v>
      </c>
      <c r="C85" s="99" t="s">
        <v>32</v>
      </c>
      <c r="D85" s="223">
        <f ca="1">0.001*INDIRECT($B85&amp;"!E6")</f>
        <v>189.77703999999997</v>
      </c>
      <c r="E85" s="222"/>
      <c r="F85" s="92" t="str">
        <f>F84</f>
        <v>breakdance_semitrack</v>
      </c>
      <c r="G85" s="99" t="s">
        <v>32</v>
      </c>
      <c r="H85" s="223">
        <f ca="1">0.001*INDIRECT($B85&amp;"!W6")</f>
        <v>111.183784</v>
      </c>
      <c r="I85" s="10"/>
      <c r="J85" s="224">
        <f ca="1">H85/D85-1</f>
        <v>-0.4141346919521981</v>
      </c>
      <c r="L85" s="74">
        <f ca="1">INDIRECT($B85&amp;"!"&amp;L$3&amp;"6")</f>
        <v>3.821628521875E-2</v>
      </c>
      <c r="M85" s="75">
        <f ca="1">INDIRECT($B85&amp;"!"&amp;M$3&amp;"6")</f>
        <v>0.10329945487499999</v>
      </c>
      <c r="N85" s="76">
        <f ca="1">M85-L85</f>
        <v>6.5083169656249995E-2</v>
      </c>
      <c r="O85" s="222"/>
      <c r="P85" s="4"/>
      <c r="Q85" s="222"/>
      <c r="R85" s="10"/>
      <c r="S85" s="10"/>
      <c r="T85" s="10"/>
      <c r="U85" s="10"/>
      <c r="V85" s="225"/>
      <c r="X85" s="7"/>
      <c r="Y85" s="7"/>
      <c r="Z85" s="64"/>
    </row>
    <row r="86" spans="2:28" x14ac:dyDescent="0.25">
      <c r="B86" s="92" t="str">
        <f>B85</f>
        <v>breakdance_semitrack</v>
      </c>
      <c r="C86" s="99" t="s">
        <v>33</v>
      </c>
      <c r="D86" s="223">
        <f ca="1">0.001*INDIRECT($B86&amp;"!E7")</f>
        <v>268.24353600000001</v>
      </c>
      <c r="E86" s="222"/>
      <c r="F86" s="92" t="str">
        <f>F85</f>
        <v>breakdance_semitrack</v>
      </c>
      <c r="G86" s="99" t="s">
        <v>33</v>
      </c>
      <c r="H86" s="223">
        <f ca="1">0.001*INDIRECT($B86&amp;"!W7")</f>
        <v>158.00208800000001</v>
      </c>
      <c r="I86" s="10"/>
      <c r="J86" s="224">
        <f ca="1">H86/D86-1</f>
        <v>-0.41097522663136976</v>
      </c>
      <c r="L86" s="74">
        <f ca="1">INDIRECT($B86&amp;"!"&amp;L$3&amp;"7")</f>
        <v>1.8455877671874999E-2</v>
      </c>
      <c r="M86" s="75">
        <f ca="1">INDIRECT($B86&amp;"!"&amp;M$3&amp;"7")</f>
        <v>5.3951292093750013E-2</v>
      </c>
      <c r="N86" s="76">
        <f ca="1">M86-L86</f>
        <v>3.549541442187501E-2</v>
      </c>
      <c r="O86" s="222"/>
      <c r="P86" s="4" t="s">
        <v>34</v>
      </c>
      <c r="Q86" s="222"/>
      <c r="R86" s="10"/>
      <c r="S86" s="10"/>
      <c r="T86" s="10"/>
      <c r="U86" s="10"/>
      <c r="V86" s="225"/>
      <c r="X86" s="7"/>
      <c r="Y86" s="7"/>
      <c r="Z86" s="64"/>
    </row>
    <row r="87" spans="2:28" x14ac:dyDescent="0.25">
      <c r="B87" s="92" t="str">
        <f>B86</f>
        <v>breakdance_semitrack</v>
      </c>
      <c r="C87" s="99" t="s">
        <v>35</v>
      </c>
      <c r="D87" s="223">
        <f ca="1">0.001*INDIRECT($B87&amp;"!E8")</f>
        <v>372.53076799999991</v>
      </c>
      <c r="E87" s="222"/>
      <c r="F87" s="92" t="str">
        <f>F86</f>
        <v>breakdance_semitrack</v>
      </c>
      <c r="G87" s="99" t="s">
        <v>35</v>
      </c>
      <c r="H87" s="223">
        <f ca="1">0.001*INDIRECT($B87&amp;"!W8")</f>
        <v>225.062736</v>
      </c>
      <c r="I87" s="10"/>
      <c r="J87" s="224">
        <f ca="1">H87/D87-1</f>
        <v>-0.39585463716650637</v>
      </c>
      <c r="L87" s="74">
        <f ca="1">INDIRECT($B87&amp;"!"&amp;L$3&amp;"8")</f>
        <v>1.0444702146874998E-2</v>
      </c>
      <c r="M87" s="75">
        <f ca="1">INDIRECT($B87&amp;"!"&amp;M$3&amp;"8")</f>
        <v>2.3702275624999998E-2</v>
      </c>
      <c r="N87" s="76">
        <f ca="1">M87-L87</f>
        <v>1.3257573478125E-2</v>
      </c>
      <c r="O87" s="222"/>
      <c r="P87" s="227">
        <f ca="1">bdrate(L84:L87,D84:D87,M84:M87,H84:H87)</f>
        <v>-5.775750909863353E-2</v>
      </c>
      <c r="Q87" s="222"/>
      <c r="R87" s="10"/>
      <c r="S87" s="10"/>
      <c r="T87" s="10"/>
      <c r="U87" s="10"/>
      <c r="V87" s="225"/>
      <c r="X87" s="7"/>
      <c r="Y87" s="7"/>
      <c r="Z87" s="64"/>
    </row>
    <row r="88" spans="2:28" ht="16.5" customHeight="1" thickBot="1" x14ac:dyDescent="0.3">
      <c r="B88" s="70"/>
      <c r="C88" s="100"/>
      <c r="D88" s="228"/>
      <c r="E88" s="222"/>
      <c r="F88" s="70"/>
      <c r="G88" s="100"/>
      <c r="H88" s="223"/>
      <c r="I88" s="10"/>
      <c r="J88" s="224"/>
      <c r="L88" s="74"/>
      <c r="M88" s="75"/>
      <c r="N88" s="77"/>
      <c r="O88" s="222"/>
      <c r="P88" s="229"/>
      <c r="Q88" s="222"/>
      <c r="R88" s="10"/>
      <c r="S88" s="10"/>
      <c r="T88" s="10"/>
      <c r="U88" s="10"/>
      <c r="V88" s="225"/>
      <c r="X88" s="7"/>
      <c r="Y88" s="7"/>
      <c r="Z88" s="64"/>
      <c r="AB88" s="226"/>
    </row>
    <row r="89" spans="2:28" ht="16.5" customHeight="1" x14ac:dyDescent="0.25">
      <c r="B89" s="88"/>
      <c r="C89" s="89"/>
      <c r="D89" s="230"/>
      <c r="F89" s="88"/>
      <c r="G89" s="89"/>
      <c r="H89" s="230"/>
      <c r="J89" s="78">
        <f ca="1">MIN(D84:D88,H84:H88)</f>
        <v>79.865600000000001</v>
      </c>
      <c r="L89" s="79"/>
      <c r="M89" s="80"/>
      <c r="N89" s="81"/>
      <c r="O89" s="222"/>
      <c r="P89" s="210"/>
      <c r="Q89" s="222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28"/>
      <c r="E90" s="222"/>
      <c r="F90" s="70"/>
      <c r="G90" s="72"/>
      <c r="H90" s="228"/>
      <c r="I90" s="10"/>
      <c r="J90" s="82">
        <f ca="1">MAX(D84:D88,H84:H88)</f>
        <v>372.53076799999991</v>
      </c>
      <c r="L90" s="83">
        <f>L89</f>
        <v>0</v>
      </c>
      <c r="M90" s="84">
        <f>M89</f>
        <v>0</v>
      </c>
      <c r="N90" s="77"/>
      <c r="O90" s="222"/>
      <c r="P90" s="6"/>
      <c r="Q90" s="222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79" t="s">
        <v>16</v>
      </c>
      <c r="C92" s="280"/>
      <c r="D92" s="281"/>
      <c r="E92" s="3"/>
      <c r="F92" s="279" t="str">
        <f>B92</f>
        <v>bartender_track</v>
      </c>
      <c r="G92" s="280"/>
      <c r="H92" s="281"/>
      <c r="I92" s="3"/>
      <c r="J92" s="210"/>
      <c r="L92" s="282" t="str">
        <f>F92</f>
        <v>bartender_track</v>
      </c>
      <c r="M92" s="280"/>
      <c r="N92" s="281"/>
      <c r="O92" s="178"/>
      <c r="P92" s="210"/>
      <c r="U92" s="208"/>
      <c r="V92" s="208"/>
      <c r="X92" s="283"/>
      <c r="Y92" s="274"/>
      <c r="Z92" s="274"/>
    </row>
    <row r="93" spans="2:28" x14ac:dyDescent="0.25">
      <c r="B93" s="276" t="s">
        <v>24</v>
      </c>
      <c r="C93" s="274"/>
      <c r="D93" s="69" t="s">
        <v>25</v>
      </c>
      <c r="E93" s="222"/>
      <c r="F93" s="276" t="s">
        <v>24</v>
      </c>
      <c r="G93" s="274"/>
      <c r="H93" s="69" t="s">
        <v>25</v>
      </c>
      <c r="I93" s="10"/>
      <c r="J93" s="211" t="s">
        <v>26</v>
      </c>
      <c r="L93" s="273" t="s">
        <v>44</v>
      </c>
      <c r="M93" s="274"/>
      <c r="N93" s="275"/>
      <c r="O93" s="67"/>
      <c r="P93" s="4"/>
      <c r="R93" s="277"/>
      <c r="S93" s="274"/>
      <c r="T93" s="274"/>
      <c r="U93" s="209"/>
      <c r="V93" s="209"/>
      <c r="X93" s="277"/>
      <c r="Y93" s="274"/>
      <c r="Z93" s="274"/>
    </row>
    <row r="94" spans="2:28" x14ac:dyDescent="0.25">
      <c r="B94" s="175" t="s">
        <v>0</v>
      </c>
      <c r="C94" s="99" t="s">
        <v>28</v>
      </c>
      <c r="D94" s="68" t="s">
        <v>29</v>
      </c>
      <c r="E94" s="222"/>
      <c r="F94" s="175" t="s">
        <v>0</v>
      </c>
      <c r="G94" s="99" t="s">
        <v>28</v>
      </c>
      <c r="H94" s="68" t="s">
        <v>29</v>
      </c>
      <c r="I94" s="10"/>
      <c r="J94" s="73"/>
      <c r="L94" s="176" t="str">
        <f>CONCATENATE(B$2," ",L92)</f>
        <v>12bit-quantize-raht-15-bit bartender_track</v>
      </c>
      <c r="M94" s="194" t="str">
        <f>CONCATENATE(F$2," ",L92)</f>
        <v>10bit-quantize-raht-15-bit bartender_track</v>
      </c>
      <c r="N94" s="177" t="s">
        <v>30</v>
      </c>
      <c r="O94" s="3"/>
      <c r="P94" s="4" t="s">
        <v>21</v>
      </c>
      <c r="Q94" s="3"/>
      <c r="R94" s="3"/>
      <c r="S94" s="3"/>
      <c r="T94" s="3"/>
      <c r="U94" s="3"/>
      <c r="V94" s="3"/>
      <c r="X94" s="178"/>
      <c r="Y94" s="178"/>
      <c r="Z94" s="178"/>
    </row>
    <row r="95" spans="2:28" x14ac:dyDescent="0.25">
      <c r="B95" s="92" t="str">
        <f>B92</f>
        <v>bartender_track</v>
      </c>
      <c r="C95" s="99" t="s">
        <v>31</v>
      </c>
      <c r="D95" s="223">
        <f ca="1">0.001*INDIRECT($B95&amp;"!E5")</f>
        <v>37.948527999999996</v>
      </c>
      <c r="E95" s="222"/>
      <c r="F95" s="92" t="str">
        <f>F92</f>
        <v>bartender_track</v>
      </c>
      <c r="G95" s="99" t="s">
        <v>31</v>
      </c>
      <c r="H95" s="223">
        <f ca="1">0.001*INDIRECT($B95&amp;"!W5")</f>
        <v>21.743672000000004</v>
      </c>
      <c r="I95" s="10"/>
      <c r="J95" s="224">
        <f ca="1">H95/D95-1</f>
        <v>-0.42702199147223829</v>
      </c>
      <c r="L95" s="74">
        <f ca="1">INDIRECT($B95&amp;"!"&amp;L$3&amp;"5")</f>
        <v>6.1267784095238094E-2</v>
      </c>
      <c r="M95" s="75">
        <f ca="1">INDIRECT($B95&amp;"!"&amp;M$3&amp;"5")</f>
        <v>0.14364860714285715</v>
      </c>
      <c r="N95" s="76">
        <f ca="1">M95-L95</f>
        <v>8.2380823047619067E-2</v>
      </c>
      <c r="O95" s="222"/>
      <c r="P95" s="224">
        <f ca="1">bdrate(D95:D98,L95:L98,H95:H98,M95:M98)</f>
        <v>0</v>
      </c>
      <c r="Q95" s="222"/>
      <c r="R95" s="10"/>
      <c r="S95" s="10"/>
      <c r="T95" s="10"/>
      <c r="U95" s="10"/>
      <c r="V95" s="225"/>
      <c r="X95" s="7"/>
      <c r="Y95" s="7"/>
      <c r="Z95" s="64"/>
      <c r="AB95" s="226"/>
    </row>
    <row r="96" spans="2:28" x14ac:dyDescent="0.25">
      <c r="B96" s="92" t="str">
        <f>B95</f>
        <v>bartender_track</v>
      </c>
      <c r="C96" s="99" t="s">
        <v>32</v>
      </c>
      <c r="D96" s="223">
        <f ca="1">0.001*INDIRECT($B96&amp;"!E6")</f>
        <v>56.081432</v>
      </c>
      <c r="E96" s="222"/>
      <c r="F96" s="92" t="str">
        <f>F95</f>
        <v>bartender_track</v>
      </c>
      <c r="G96" s="99" t="s">
        <v>32</v>
      </c>
      <c r="H96" s="223">
        <f ca="1">0.001*INDIRECT($B96&amp;"!W6")</f>
        <v>31.539159999999999</v>
      </c>
      <c r="I96" s="10"/>
      <c r="J96" s="224">
        <f ca="1">H96/D96-1</f>
        <v>-0.43761849733080993</v>
      </c>
      <c r="L96" s="74">
        <f ca="1">INDIRECT($B96&amp;"!"&amp;L$3&amp;"6")</f>
        <v>4.1539619095238095E-2</v>
      </c>
      <c r="M96" s="75">
        <f ca="1">INDIRECT($B96&amp;"!"&amp;M$3&amp;"6")</f>
        <v>7.2198190619047614E-2</v>
      </c>
      <c r="N96" s="76">
        <f ca="1">M96-L96</f>
        <v>3.0658571523809519E-2</v>
      </c>
      <c r="O96" s="222"/>
      <c r="P96" s="4"/>
      <c r="Q96" s="222"/>
      <c r="R96" s="10"/>
      <c r="S96" s="10"/>
      <c r="T96" s="10"/>
      <c r="U96" s="10"/>
      <c r="V96" s="225"/>
      <c r="X96" s="7"/>
      <c r="Y96" s="7"/>
      <c r="Z96" s="64"/>
    </row>
    <row r="97" spans="2:28" x14ac:dyDescent="0.25">
      <c r="B97" s="92" t="str">
        <f>B96</f>
        <v>bartender_track</v>
      </c>
      <c r="C97" s="99" t="s">
        <v>33</v>
      </c>
      <c r="D97" s="223">
        <f ca="1">0.001*INDIRECT($B97&amp;"!E7")</f>
        <v>83.899416000000002</v>
      </c>
      <c r="E97" s="222"/>
      <c r="F97" s="92" t="str">
        <f>F96</f>
        <v>bartender_track</v>
      </c>
      <c r="G97" s="99" t="s">
        <v>33</v>
      </c>
      <c r="H97" s="223">
        <f ca="1">0.001*INDIRECT($B97&amp;"!W7")</f>
        <v>45.780448000000007</v>
      </c>
      <c r="I97" s="10"/>
      <c r="J97" s="224">
        <f ca="1">H97/D97-1</f>
        <v>-0.45434127932428037</v>
      </c>
      <c r="L97" s="74">
        <f ca="1">INDIRECT($B97&amp;"!"&amp;L$3&amp;"7")</f>
        <v>2.2487464095238094E-2</v>
      </c>
      <c r="M97" s="75">
        <f ca="1">INDIRECT($B97&amp;"!"&amp;M$3&amp;"7")</f>
        <v>4.9049467571428564E-2</v>
      </c>
      <c r="N97" s="76">
        <f ca="1">M97-L97</f>
        <v>2.656200347619047E-2</v>
      </c>
      <c r="O97" s="222"/>
      <c r="P97" s="4" t="s">
        <v>34</v>
      </c>
      <c r="Q97" s="222"/>
      <c r="R97" s="10"/>
      <c r="S97" s="10"/>
      <c r="T97" s="10"/>
      <c r="U97" s="10"/>
      <c r="V97" s="225"/>
      <c r="X97" s="7"/>
      <c r="Y97" s="7"/>
      <c r="Z97" s="64"/>
    </row>
    <row r="98" spans="2:28" x14ac:dyDescent="0.25">
      <c r="B98" s="92" t="str">
        <f>B97</f>
        <v>bartender_track</v>
      </c>
      <c r="C98" s="99" t="s">
        <v>35</v>
      </c>
      <c r="D98" s="223">
        <f ca="1">0.001*INDIRECT($B98&amp;"!E8")</f>
        <v>121.390568</v>
      </c>
      <c r="E98" s="222"/>
      <c r="F98" s="92" t="str">
        <f>F97</f>
        <v>bartender_track</v>
      </c>
      <c r="G98" s="99" t="s">
        <v>35</v>
      </c>
      <c r="H98" s="223">
        <f ca="1">0.001*INDIRECT($B98&amp;"!W8")</f>
        <v>68.288440000000008</v>
      </c>
      <c r="I98" s="10"/>
      <c r="J98" s="224">
        <f ca="1">H98/D98-1</f>
        <v>-0.43744855036842722</v>
      </c>
      <c r="L98" s="74">
        <f ca="1">INDIRECT($B98&amp;"!"&amp;L$3&amp;"8")</f>
        <v>1.2618574619047621E-2</v>
      </c>
      <c r="M98" s="75">
        <f ca="1">INDIRECT($B98&amp;"!"&amp;M$3&amp;"8")</f>
        <v>2.968544714285714E-2</v>
      </c>
      <c r="N98" s="76">
        <f ca="1">M98-L98</f>
        <v>1.706687252380952E-2</v>
      </c>
      <c r="O98" s="222"/>
      <c r="P98" s="227">
        <f ca="1">bdrate(L95:L98,D95:D98,M95:M98,H95:H98)</f>
        <v>-6.2943147788337983E-2</v>
      </c>
      <c r="Q98" s="222"/>
      <c r="R98" s="10"/>
      <c r="S98" s="10"/>
      <c r="T98" s="10"/>
      <c r="U98" s="10"/>
      <c r="V98" s="225"/>
      <c r="X98" s="7"/>
      <c r="Y98" s="7"/>
      <c r="Z98" s="64"/>
    </row>
    <row r="99" spans="2:28" ht="16.5" customHeight="1" thickBot="1" x14ac:dyDescent="0.3">
      <c r="B99" s="70"/>
      <c r="C99" s="100"/>
      <c r="D99" s="228"/>
      <c r="E99" s="222"/>
      <c r="F99" s="70"/>
      <c r="G99" s="100"/>
      <c r="H99" s="223"/>
      <c r="I99" s="10"/>
      <c r="J99" s="224"/>
      <c r="L99" s="74"/>
      <c r="M99" s="75"/>
      <c r="N99" s="77"/>
      <c r="O99" s="222"/>
      <c r="P99" s="229"/>
      <c r="Q99" s="222"/>
      <c r="R99" s="10"/>
      <c r="S99" s="10"/>
      <c r="T99" s="10"/>
      <c r="U99" s="10"/>
      <c r="V99" s="225"/>
      <c r="X99" s="7"/>
      <c r="Y99" s="7"/>
      <c r="Z99" s="64"/>
      <c r="AB99" s="226"/>
    </row>
    <row r="100" spans="2:28" ht="16.5" customHeight="1" x14ac:dyDescent="0.25">
      <c r="B100" s="88"/>
      <c r="C100" s="89"/>
      <c r="D100" s="230"/>
      <c r="F100" s="88"/>
      <c r="G100" s="89"/>
      <c r="H100" s="230"/>
      <c r="J100" s="78">
        <f ca="1">MIN(D95:D99,H95:H99)</f>
        <v>21.743672000000004</v>
      </c>
      <c r="L100" s="79"/>
      <c r="M100" s="80"/>
      <c r="N100" s="81"/>
      <c r="O100" s="222"/>
      <c r="P100" s="210"/>
      <c r="Q100" s="222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28"/>
      <c r="E101" s="222"/>
      <c r="F101" s="70"/>
      <c r="G101" s="72"/>
      <c r="H101" s="228"/>
      <c r="I101" s="10"/>
      <c r="J101" s="82">
        <f ca="1">MAX(D95:D99,H95:H99)</f>
        <v>121.390568</v>
      </c>
      <c r="L101" s="83">
        <f>L100</f>
        <v>0</v>
      </c>
      <c r="M101" s="84">
        <f>M100</f>
        <v>0</v>
      </c>
      <c r="N101" s="77"/>
      <c r="O101" s="222"/>
      <c r="P101" s="6"/>
      <c r="Q101" s="222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79" t="s">
        <v>17</v>
      </c>
      <c r="C103" s="280"/>
      <c r="D103" s="281"/>
      <c r="E103" s="3"/>
      <c r="F103" s="279" t="str">
        <f>B103</f>
        <v>bartender_semitrack</v>
      </c>
      <c r="G103" s="280"/>
      <c r="H103" s="281"/>
      <c r="I103" s="3"/>
      <c r="J103" s="210"/>
      <c r="L103" s="282" t="str">
        <f>F103</f>
        <v>bartender_semitrack</v>
      </c>
      <c r="M103" s="280"/>
      <c r="N103" s="281"/>
      <c r="O103" s="178"/>
      <c r="P103" s="210"/>
      <c r="U103" s="208"/>
      <c r="V103" s="208"/>
      <c r="X103" s="283"/>
      <c r="Y103" s="274"/>
      <c r="Z103" s="274"/>
    </row>
    <row r="104" spans="2:28" x14ac:dyDescent="0.25">
      <c r="B104" s="276" t="s">
        <v>24</v>
      </c>
      <c r="C104" s="274"/>
      <c r="D104" s="69" t="s">
        <v>25</v>
      </c>
      <c r="E104" s="222"/>
      <c r="F104" s="276" t="s">
        <v>24</v>
      </c>
      <c r="G104" s="274"/>
      <c r="H104" s="69" t="s">
        <v>25</v>
      </c>
      <c r="I104" s="10"/>
      <c r="J104" s="211" t="s">
        <v>26</v>
      </c>
      <c r="L104" s="273" t="s">
        <v>44</v>
      </c>
      <c r="M104" s="274"/>
      <c r="N104" s="275"/>
      <c r="O104" s="67"/>
      <c r="P104" s="4"/>
      <c r="R104" s="277"/>
      <c r="S104" s="274"/>
      <c r="T104" s="274"/>
      <c r="U104" s="209"/>
      <c r="V104" s="209"/>
      <c r="X104" s="277"/>
      <c r="Y104" s="274"/>
      <c r="Z104" s="274"/>
    </row>
    <row r="105" spans="2:28" x14ac:dyDescent="0.25">
      <c r="B105" s="175" t="s">
        <v>0</v>
      </c>
      <c r="C105" s="99" t="s">
        <v>28</v>
      </c>
      <c r="D105" s="68" t="s">
        <v>29</v>
      </c>
      <c r="E105" s="222"/>
      <c r="F105" s="175" t="s">
        <v>0</v>
      </c>
      <c r="G105" s="99" t="s">
        <v>28</v>
      </c>
      <c r="H105" s="68" t="s">
        <v>29</v>
      </c>
      <c r="I105" s="10"/>
      <c r="J105" s="73"/>
      <c r="L105" s="176" t="str">
        <f>CONCATENATE(B$2," ",L103)</f>
        <v>12bit-quantize-raht-15-bit bartender_semitrack</v>
      </c>
      <c r="M105" s="194" t="str">
        <f>CONCATENATE(F$2," ",L103)</f>
        <v>10bit-quantize-raht-15-bit bartender_semitrack</v>
      </c>
      <c r="N105" s="177" t="s">
        <v>30</v>
      </c>
      <c r="O105" s="3"/>
      <c r="P105" s="4" t="s">
        <v>21</v>
      </c>
      <c r="Q105" s="3"/>
      <c r="R105" s="3"/>
      <c r="S105" s="3"/>
      <c r="T105" s="3"/>
      <c r="U105" s="3"/>
      <c r="V105" s="3"/>
      <c r="X105" s="178"/>
      <c r="Y105" s="178"/>
      <c r="Z105" s="178"/>
    </row>
    <row r="106" spans="2:28" x14ac:dyDescent="0.25">
      <c r="B106" s="92" t="str">
        <f>B103</f>
        <v>bartender_semitrack</v>
      </c>
      <c r="C106" s="99" t="s">
        <v>31</v>
      </c>
      <c r="D106" s="223">
        <f ca="1">0.001*INDIRECT($B106&amp;"!E5")</f>
        <v>39.123160000000006</v>
      </c>
      <c r="E106" s="222"/>
      <c r="F106" s="92" t="str">
        <f>F103</f>
        <v>bartender_semitrack</v>
      </c>
      <c r="G106" s="99" t="s">
        <v>31</v>
      </c>
      <c r="H106" s="223">
        <f ca="1">0.001*INDIRECT($B106&amp;"!W5")</f>
        <v>22.517056</v>
      </c>
      <c r="I106" s="10"/>
      <c r="J106" s="224">
        <f ca="1">H106/D106-1</f>
        <v>-0.42445712462899221</v>
      </c>
      <c r="L106" s="74">
        <f ca="1">INDIRECT($B106&amp;"!"&amp;L$3&amp;"5")</f>
        <v>6.3734913857142847E-2</v>
      </c>
      <c r="M106" s="75">
        <f ca="1">INDIRECT($B106&amp;"!"&amp;M$3&amp;"5")</f>
        <v>0.14863861428571423</v>
      </c>
      <c r="N106" s="76">
        <f ca="1">M106-L106</f>
        <v>8.4903700428571385E-2</v>
      </c>
      <c r="O106" s="222"/>
      <c r="P106" s="224">
        <f ca="1">bdrate(D106:D109,L106:L109,H106:H109,M106:M109)</f>
        <v>0</v>
      </c>
      <c r="Q106" s="222"/>
      <c r="R106" s="10"/>
      <c r="S106" s="10"/>
      <c r="T106" s="10"/>
      <c r="U106" s="10"/>
      <c r="V106" s="225"/>
      <c r="X106" s="7"/>
      <c r="Y106" s="7"/>
      <c r="Z106" s="64"/>
      <c r="AB106" s="226"/>
    </row>
    <row r="107" spans="2:28" x14ac:dyDescent="0.25">
      <c r="B107" s="92" t="str">
        <f>B106</f>
        <v>bartender_semitrack</v>
      </c>
      <c r="C107" s="99" t="s">
        <v>32</v>
      </c>
      <c r="D107" s="223">
        <f ca="1">0.001*INDIRECT($B107&amp;"!E6")</f>
        <v>57.942776000000009</v>
      </c>
      <c r="E107" s="222"/>
      <c r="F107" s="92" t="str">
        <f>F106</f>
        <v>bartender_semitrack</v>
      </c>
      <c r="G107" s="99" t="s">
        <v>32</v>
      </c>
      <c r="H107" s="223">
        <f ca="1">0.001*INDIRECT($B107&amp;"!W6")</f>
        <v>32.529119999999999</v>
      </c>
      <c r="I107" s="10"/>
      <c r="J107" s="224">
        <f ca="1">H107/D107-1</f>
        <v>-0.4385992138174396</v>
      </c>
      <c r="L107" s="74">
        <f ca="1">INDIRECT($B107&amp;"!"&amp;L$3&amp;"6")</f>
        <v>4.3142481809523806E-2</v>
      </c>
      <c r="M107" s="75">
        <f ca="1">INDIRECT($B107&amp;"!"&amp;M$3&amp;"6")</f>
        <v>7.4654081523809535E-2</v>
      </c>
      <c r="N107" s="76">
        <f ca="1">M107-L107</f>
        <v>3.1511599714285729E-2</v>
      </c>
      <c r="O107" s="222"/>
      <c r="P107" s="4"/>
      <c r="Q107" s="222"/>
      <c r="R107" s="10"/>
      <c r="S107" s="10"/>
      <c r="T107" s="10"/>
      <c r="U107" s="10"/>
      <c r="V107" s="225"/>
      <c r="X107" s="7"/>
      <c r="Y107" s="7"/>
      <c r="Z107" s="64"/>
    </row>
    <row r="108" spans="2:28" x14ac:dyDescent="0.25">
      <c r="B108" s="92" t="str">
        <f>B107</f>
        <v>bartender_semitrack</v>
      </c>
      <c r="C108" s="99" t="s">
        <v>33</v>
      </c>
      <c r="D108" s="223">
        <f ca="1">0.001*INDIRECT($B108&amp;"!E7")</f>
        <v>86.871504000000002</v>
      </c>
      <c r="E108" s="222"/>
      <c r="F108" s="92" t="str">
        <f>F107</f>
        <v>bartender_semitrack</v>
      </c>
      <c r="G108" s="99" t="s">
        <v>33</v>
      </c>
      <c r="H108" s="223">
        <f ca="1">0.001*INDIRECT($B108&amp;"!W7")</f>
        <v>47.236736000000001</v>
      </c>
      <c r="I108" s="10"/>
      <c r="J108" s="224">
        <f ca="1">H108/D108-1</f>
        <v>-0.45624590544673893</v>
      </c>
      <c r="L108" s="74">
        <f ca="1">INDIRECT($B108&amp;"!"&amp;L$3&amp;"7")</f>
        <v>2.3475183380952381E-2</v>
      </c>
      <c r="M108" s="75">
        <f ca="1">INDIRECT($B108&amp;"!"&amp;M$3&amp;"7")</f>
        <v>5.067556061904762E-2</v>
      </c>
      <c r="N108" s="76">
        <f ca="1">M108-L108</f>
        <v>2.7200377238095239E-2</v>
      </c>
      <c r="O108" s="222"/>
      <c r="P108" s="4" t="s">
        <v>34</v>
      </c>
      <c r="Q108" s="222"/>
      <c r="R108" s="10"/>
      <c r="S108" s="10"/>
      <c r="T108" s="10"/>
      <c r="U108" s="10"/>
      <c r="V108" s="225"/>
      <c r="X108" s="7"/>
      <c r="Y108" s="7"/>
      <c r="Z108" s="64"/>
    </row>
    <row r="109" spans="2:28" x14ac:dyDescent="0.25">
      <c r="B109" s="92" t="str">
        <f>B108</f>
        <v>bartender_semitrack</v>
      </c>
      <c r="C109" s="99" t="s">
        <v>35</v>
      </c>
      <c r="D109" s="223">
        <f ca="1">0.001*INDIRECT($B109&amp;"!E8")</f>
        <v>125.675568</v>
      </c>
      <c r="E109" s="222"/>
      <c r="F109" s="92" t="str">
        <f>F108</f>
        <v>bartender_semitrack</v>
      </c>
      <c r="G109" s="99" t="s">
        <v>35</v>
      </c>
      <c r="H109" s="223">
        <f ca="1">0.001*INDIRECT($B109&amp;"!W8")</f>
        <v>70.686040000000006</v>
      </c>
      <c r="I109" s="10"/>
      <c r="J109" s="224">
        <f ca="1">H109/D109-1</f>
        <v>-0.4375514578935501</v>
      </c>
      <c r="L109" s="74">
        <f ca="1">INDIRECT($B109&amp;"!"&amp;L$3&amp;"8")</f>
        <v>1.2726224428571428E-2</v>
      </c>
      <c r="M109" s="75">
        <f ca="1">INDIRECT($B109&amp;"!"&amp;M$3&amp;"8")</f>
        <v>3.155924123809524E-2</v>
      </c>
      <c r="N109" s="76">
        <f ca="1">M109-L109</f>
        <v>1.883301680952381E-2</v>
      </c>
      <c r="O109" s="222"/>
      <c r="P109" s="227">
        <f ca="1">bdrate(L106:L109,D106:D109,M106:M109,H106:H109)</f>
        <v>-6.0800887304570006E-2</v>
      </c>
      <c r="Q109" s="222"/>
      <c r="R109" s="10"/>
      <c r="S109" s="10"/>
      <c r="T109" s="10"/>
      <c r="U109" s="10"/>
      <c r="V109" s="225"/>
      <c r="X109" s="7"/>
      <c r="Y109" s="7"/>
      <c r="Z109" s="64"/>
    </row>
    <row r="110" spans="2:28" ht="16.5" customHeight="1" thickBot="1" x14ac:dyDescent="0.3">
      <c r="B110" s="70"/>
      <c r="C110" s="100"/>
      <c r="D110" s="228"/>
      <c r="E110" s="222"/>
      <c r="F110" s="70"/>
      <c r="G110" s="100"/>
      <c r="H110" s="223"/>
      <c r="I110" s="10"/>
      <c r="J110" s="224"/>
      <c r="L110" s="74"/>
      <c r="M110" s="75"/>
      <c r="N110" s="77"/>
      <c r="O110" s="222"/>
      <c r="P110" s="229"/>
      <c r="Q110" s="222"/>
      <c r="R110" s="10"/>
      <c r="S110" s="10"/>
      <c r="T110" s="10"/>
      <c r="U110" s="10"/>
      <c r="V110" s="225"/>
      <c r="X110" s="7"/>
      <c r="Y110" s="7"/>
      <c r="Z110" s="64"/>
      <c r="AB110" s="226"/>
    </row>
    <row r="111" spans="2:28" ht="16.5" customHeight="1" x14ac:dyDescent="0.25">
      <c r="B111" s="88"/>
      <c r="C111" s="89"/>
      <c r="D111" s="230"/>
      <c r="F111" s="88"/>
      <c r="G111" s="89"/>
      <c r="H111" s="230"/>
      <c r="J111" s="78">
        <f ca="1">MIN(D106:D110,H106:H110)</f>
        <v>22.517056</v>
      </c>
      <c r="L111" s="79"/>
      <c r="M111" s="80"/>
      <c r="N111" s="81"/>
      <c r="O111" s="222"/>
      <c r="P111" s="210"/>
      <c r="Q111" s="222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28"/>
      <c r="E112" s="222"/>
      <c r="F112" s="70"/>
      <c r="G112" s="72"/>
      <c r="H112" s="228"/>
      <c r="I112" s="10"/>
      <c r="J112" s="82">
        <f ca="1">MAX(D106:D110,H106:H110)</f>
        <v>125.675568</v>
      </c>
      <c r="L112" s="83">
        <f>L111</f>
        <v>0</v>
      </c>
      <c r="M112" s="84">
        <f>M111</f>
        <v>0</v>
      </c>
      <c r="N112" s="77"/>
      <c r="O112" s="222"/>
      <c r="P112" s="6"/>
      <c r="Q112" s="222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26"/>
    </row>
    <row r="119" spans="28:28" ht="16.5" customHeight="1" x14ac:dyDescent="0.25">
      <c r="AB119" s="226"/>
    </row>
    <row r="121" spans="28:28" ht="16.5" customHeight="1" x14ac:dyDescent="0.25"/>
    <row r="122" spans="28:28" ht="16.5" customHeight="1" x14ac:dyDescent="0.25"/>
    <row r="126" spans="28:28" x14ac:dyDescent="0.25">
      <c r="AB126" s="226"/>
    </row>
    <row r="129" spans="28:28" ht="16.5" customHeight="1" x14ac:dyDescent="0.25">
      <c r="AB129" s="226"/>
    </row>
    <row r="131" spans="28:28" ht="16.5" customHeight="1" x14ac:dyDescent="0.25"/>
    <row r="132" spans="28:28" ht="16.5" customHeight="1" x14ac:dyDescent="0.25"/>
    <row r="136" spans="28:28" x14ac:dyDescent="0.25">
      <c r="AB136" s="226"/>
    </row>
    <row r="139" spans="28:28" ht="16.5" customHeight="1" x14ac:dyDescent="0.25">
      <c r="AB139" s="226"/>
    </row>
    <row r="141" spans="28:28" ht="16.5" customHeight="1" x14ac:dyDescent="0.25"/>
    <row r="142" spans="28:28" ht="16.5" customHeight="1" x14ac:dyDescent="0.25"/>
    <row r="146" spans="28:28" x14ac:dyDescent="0.25">
      <c r="AB146" s="226"/>
    </row>
    <row r="149" spans="28:28" ht="16.5" customHeight="1" x14ac:dyDescent="0.25">
      <c r="AB149" s="226"/>
    </row>
    <row r="151" spans="28:28" ht="16.5" customHeight="1" x14ac:dyDescent="0.25"/>
    <row r="152" spans="28:28" ht="16.5" customHeight="1" x14ac:dyDescent="0.25"/>
    <row r="156" spans="28:28" x14ac:dyDescent="0.25">
      <c r="AB156" s="226"/>
    </row>
    <row r="159" spans="28:28" ht="16.5" customHeight="1" x14ac:dyDescent="0.25">
      <c r="AB159" s="226"/>
    </row>
    <row r="161" spans="28:28" ht="16.5" customHeight="1" x14ac:dyDescent="0.25"/>
    <row r="162" spans="28:28" ht="16.5" customHeight="1" x14ac:dyDescent="0.25"/>
    <row r="166" spans="28:28" x14ac:dyDescent="0.25">
      <c r="AB166" s="226"/>
    </row>
    <row r="169" spans="28:28" ht="16.5" customHeight="1" x14ac:dyDescent="0.25">
      <c r="AB169" s="226"/>
    </row>
    <row r="171" spans="28:28" ht="16.5" customHeight="1" x14ac:dyDescent="0.25"/>
    <row r="172" spans="28:28" ht="16.5" customHeight="1" x14ac:dyDescent="0.25"/>
    <row r="176" spans="28:28" x14ac:dyDescent="0.25">
      <c r="AB176" s="226"/>
    </row>
    <row r="179" spans="28:28" ht="16.5" customHeight="1" x14ac:dyDescent="0.25">
      <c r="AB179" s="226"/>
    </row>
    <row r="181" spans="28:28" ht="16.5" customHeight="1" x14ac:dyDescent="0.25"/>
    <row r="182" spans="28:28" ht="16.5" customHeight="1" x14ac:dyDescent="0.25"/>
    <row r="186" spans="28:28" x14ac:dyDescent="0.25">
      <c r="AB186" s="226"/>
    </row>
    <row r="189" spans="28:28" ht="16.5" customHeight="1" x14ac:dyDescent="0.25">
      <c r="AB189" s="226"/>
    </row>
    <row r="191" spans="28:28" ht="16.5" customHeight="1" x14ac:dyDescent="0.25"/>
    <row r="192" spans="28:28" ht="16.5" customHeight="1" x14ac:dyDescent="0.25"/>
    <row r="196" spans="28:28" x14ac:dyDescent="0.25">
      <c r="AB196" s="226"/>
    </row>
    <row r="199" spans="28:28" ht="16.5" customHeight="1" x14ac:dyDescent="0.25">
      <c r="AB199" s="226"/>
    </row>
    <row r="201" spans="28:28" ht="16.5" customHeight="1" x14ac:dyDescent="0.25"/>
    <row r="202" spans="28:28" ht="16.5" customHeight="1" x14ac:dyDescent="0.25"/>
    <row r="206" spans="28:28" x14ac:dyDescent="0.25">
      <c r="AB206" s="226"/>
    </row>
    <row r="209" spans="2:28" ht="16.5" customHeight="1" x14ac:dyDescent="0.25">
      <c r="AB209" s="226"/>
    </row>
    <row r="211" spans="2:28" ht="16.5" customHeight="1" x14ac:dyDescent="0.25"/>
    <row r="212" spans="2:28" ht="16.5" customHeight="1" x14ac:dyDescent="0.25"/>
    <row r="215" spans="2:28" x14ac:dyDescent="0.25">
      <c r="B215" s="178"/>
      <c r="C215" s="178"/>
      <c r="D215" s="3"/>
      <c r="E215" s="3"/>
      <c r="F215" s="3"/>
      <c r="G215" s="3"/>
      <c r="H215" s="3"/>
      <c r="I215" s="3"/>
      <c r="J215" s="3"/>
      <c r="L215" s="178"/>
      <c r="M215" s="178"/>
      <c r="N215" s="3"/>
      <c r="O215" s="3"/>
      <c r="P215" s="3"/>
      <c r="Q215" s="3"/>
      <c r="R215" s="3"/>
      <c r="S215" s="3"/>
      <c r="T215" s="3"/>
      <c r="U215" s="3"/>
      <c r="V215" s="3"/>
      <c r="X215" s="178"/>
      <c r="Y215" s="178"/>
      <c r="Z215" s="178"/>
    </row>
    <row r="216" spans="2:28" x14ac:dyDescent="0.25">
      <c r="B216" s="38"/>
      <c r="C216" s="178"/>
      <c r="D216" s="222"/>
      <c r="E216" s="222"/>
      <c r="F216" s="222"/>
      <c r="G216" s="222"/>
      <c r="H216" s="10"/>
      <c r="I216" s="10"/>
      <c r="J216" s="10"/>
      <c r="L216" s="38"/>
      <c r="M216" s="178"/>
      <c r="N216" s="222"/>
      <c r="O216" s="222"/>
      <c r="P216" s="222"/>
      <c r="Q216" s="222"/>
      <c r="R216" s="10"/>
      <c r="S216" s="10"/>
      <c r="T216" s="10"/>
      <c r="U216" s="10"/>
      <c r="V216" s="225"/>
      <c r="X216" s="7"/>
      <c r="Y216" s="7"/>
      <c r="Z216" s="64"/>
      <c r="AB216" s="226"/>
    </row>
    <row r="217" spans="2:28" x14ac:dyDescent="0.25">
      <c r="B217" s="38"/>
      <c r="C217" s="178"/>
      <c r="D217" s="222"/>
      <c r="E217" s="222"/>
      <c r="F217" s="222"/>
      <c r="G217" s="222"/>
      <c r="H217" s="10"/>
      <c r="I217" s="10"/>
      <c r="J217" s="10"/>
      <c r="L217" s="38"/>
      <c r="M217" s="178"/>
      <c r="N217" s="222"/>
      <c r="O217" s="222"/>
      <c r="P217" s="222"/>
      <c r="Q217" s="222"/>
      <c r="R217" s="10"/>
      <c r="S217" s="10"/>
      <c r="T217" s="10"/>
      <c r="U217" s="10"/>
      <c r="V217" s="225"/>
      <c r="X217" s="7"/>
      <c r="Y217" s="7"/>
      <c r="Z217" s="64"/>
    </row>
    <row r="218" spans="2:28" x14ac:dyDescent="0.25">
      <c r="B218" s="38"/>
      <c r="C218" s="178"/>
      <c r="D218" s="222"/>
      <c r="E218" s="222"/>
      <c r="F218" s="222"/>
      <c r="G218" s="222"/>
      <c r="H218" s="10"/>
      <c r="I218" s="10"/>
      <c r="J218" s="10"/>
      <c r="L218" s="38"/>
      <c r="M218" s="178"/>
      <c r="N218" s="222"/>
      <c r="O218" s="222"/>
      <c r="P218" s="222"/>
      <c r="Q218" s="222"/>
      <c r="R218" s="10"/>
      <c r="S218" s="10"/>
      <c r="T218" s="10"/>
      <c r="U218" s="10"/>
      <c r="V218" s="225"/>
      <c r="X218" s="7"/>
      <c r="Y218" s="7"/>
      <c r="Z218" s="64"/>
    </row>
    <row r="219" spans="2:28" ht="16.5" customHeight="1" x14ac:dyDescent="0.25">
      <c r="B219" s="38"/>
      <c r="C219" s="178"/>
      <c r="D219" s="222"/>
      <c r="E219" s="222"/>
      <c r="F219" s="222"/>
      <c r="G219" s="222"/>
      <c r="H219" s="10"/>
      <c r="I219" s="10"/>
      <c r="J219" s="10"/>
      <c r="L219" s="38"/>
      <c r="M219" s="178"/>
      <c r="N219" s="222"/>
      <c r="O219" s="222"/>
      <c r="P219" s="222"/>
      <c r="Q219" s="222"/>
      <c r="R219" s="10"/>
      <c r="S219" s="10"/>
      <c r="T219" s="10"/>
      <c r="U219" s="10"/>
      <c r="V219" s="225"/>
      <c r="X219" s="7"/>
      <c r="Y219" s="7"/>
      <c r="Z219" s="64"/>
      <c r="AB219" s="226"/>
    </row>
    <row r="220" spans="2:28" x14ac:dyDescent="0.25">
      <c r="B220" s="38"/>
      <c r="C220" s="178"/>
      <c r="D220" s="222"/>
      <c r="E220" s="222"/>
      <c r="F220" s="222"/>
      <c r="G220" s="222"/>
      <c r="H220" s="10"/>
      <c r="I220" s="10"/>
      <c r="J220" s="10"/>
      <c r="L220" s="38"/>
      <c r="M220" s="178"/>
      <c r="N220" s="222"/>
      <c r="O220" s="222"/>
      <c r="P220" s="222"/>
      <c r="Q220" s="222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2"/>
      <c r="E221" s="222"/>
      <c r="F221" s="222"/>
      <c r="G221" s="222"/>
      <c r="H221" s="10"/>
      <c r="I221" s="10"/>
      <c r="J221" s="10"/>
      <c r="L221" s="38"/>
      <c r="M221" s="178"/>
      <c r="N221" s="222"/>
      <c r="O221" s="222"/>
      <c r="P221" s="222"/>
      <c r="Q221" s="222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B15:D15"/>
    <mergeCell ref="F48:H48"/>
    <mergeCell ref="F38:G38"/>
    <mergeCell ref="R71:T71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L93:N93"/>
    <mergeCell ref="F16:G16"/>
    <mergeCell ref="R27:T27"/>
    <mergeCell ref="F2:H2"/>
    <mergeCell ref="B93:C93"/>
    <mergeCell ref="B37:D37"/>
    <mergeCell ref="B4:D4"/>
    <mergeCell ref="B59:D59"/>
    <mergeCell ref="L37:N37"/>
    <mergeCell ref="F15:H15"/>
    <mergeCell ref="F59:H59"/>
    <mergeCell ref="B48:D48"/>
    <mergeCell ref="L2:N2"/>
    <mergeCell ref="B2:D2"/>
  </mergeCells>
  <phoneticPr fontId="28" type="noConversion"/>
  <conditionalFormatting sqref="U19:U22">
    <cfRule type="dataBar" priority="778">
      <dataBar>
        <cfvo type="min"/>
        <cfvo type="max"/>
        <color rgb="FF008AEF"/>
      </dataBar>
    </cfRule>
  </conditionalFormatting>
  <conditionalFormatting sqref="Z23:Z24">
    <cfRule type="cellIs" dxfId="391" priority="775" stopIfTrue="1" operator="lessThan">
      <formula>-0.01</formula>
    </cfRule>
    <cfRule type="cellIs" dxfId="390" priority="776" stopIfTrue="1" operator="greaterThan">
      <formula>0.01</formula>
    </cfRule>
  </conditionalFormatting>
  <conditionalFormatting sqref="I24">
    <cfRule type="dataBar" priority="774">
      <dataBar>
        <cfvo type="min"/>
        <cfvo type="max"/>
        <color rgb="FF008AEF"/>
      </dataBar>
    </cfRule>
  </conditionalFormatting>
  <conditionalFormatting sqref="R23:T24">
    <cfRule type="dataBar" priority="773">
      <dataBar>
        <cfvo type="min"/>
        <cfvo type="max"/>
        <color rgb="FF008AEF"/>
      </dataBar>
    </cfRule>
  </conditionalFormatting>
  <conditionalFormatting sqref="U23:U24">
    <cfRule type="dataBar" priority="777">
      <dataBar>
        <cfvo type="min"/>
        <cfvo type="max"/>
        <color rgb="FF008AEF"/>
      </dataBar>
    </cfRule>
  </conditionalFormatting>
  <conditionalFormatting sqref="AB18">
    <cfRule type="cellIs" dxfId="389" priority="770" operator="greaterThan">
      <formula>0.03</formula>
    </cfRule>
    <cfRule type="cellIs" dxfId="388" priority="771" stopIfTrue="1" operator="lessThan">
      <formula>-0.03</formula>
    </cfRule>
  </conditionalFormatting>
  <conditionalFormatting sqref="AB22">
    <cfRule type="cellIs" dxfId="387" priority="768" operator="lessThan">
      <formula>-0.03</formula>
    </cfRule>
    <cfRule type="cellIs" dxfId="386" priority="769" stopIfTrue="1" operator="greaterThan">
      <formula>0.03</formula>
    </cfRule>
  </conditionalFormatting>
  <conditionalFormatting sqref="Z18">
    <cfRule type="cellIs" dxfId="385" priority="766" stopIfTrue="1" operator="lessThan">
      <formula>-0.01</formula>
    </cfRule>
    <cfRule type="cellIs" dxfId="384" priority="767" stopIfTrue="1" operator="greaterThan">
      <formula>0.01</formula>
    </cfRule>
  </conditionalFormatting>
  <conditionalFormatting sqref="Z19">
    <cfRule type="cellIs" dxfId="383" priority="764" stopIfTrue="1" operator="lessThan">
      <formula>-0.01</formula>
    </cfRule>
    <cfRule type="cellIs" dxfId="382" priority="765" stopIfTrue="1" operator="greaterThan">
      <formula>0.01</formula>
    </cfRule>
  </conditionalFormatting>
  <conditionalFormatting sqref="Z20:Z21">
    <cfRule type="cellIs" dxfId="381" priority="762" stopIfTrue="1" operator="lessThan">
      <formula>-0.01</formula>
    </cfRule>
    <cfRule type="cellIs" dxfId="380" priority="763" stopIfTrue="1" operator="greaterThan">
      <formula>0.01</formula>
    </cfRule>
  </conditionalFormatting>
  <conditionalFormatting sqref="Z22">
    <cfRule type="cellIs" dxfId="379" priority="760" stopIfTrue="1" operator="lessThan">
      <formula>-0.01</formula>
    </cfRule>
    <cfRule type="cellIs" dxfId="378" priority="761" stopIfTrue="1" operator="greaterThan">
      <formula>0.01</formula>
    </cfRule>
  </conditionalFormatting>
  <conditionalFormatting sqref="V18:V22">
    <cfRule type="cellIs" dxfId="377" priority="758" operator="greaterThan">
      <formula>0.03</formula>
    </cfRule>
    <cfRule type="cellIs" dxfId="376" priority="759" stopIfTrue="1" operator="lessThan">
      <formula>-0.03</formula>
    </cfRule>
  </conditionalFormatting>
  <conditionalFormatting sqref="R19:T19">
    <cfRule type="dataBar" priority="757">
      <dataBar>
        <cfvo type="min"/>
        <cfvo type="max"/>
        <color rgb="FF008AEF"/>
      </dataBar>
    </cfRule>
  </conditionalFormatting>
  <conditionalFormatting sqref="R20:T21">
    <cfRule type="dataBar" priority="756">
      <dataBar>
        <cfvo type="min"/>
        <cfvo type="max"/>
        <color rgb="FF008AEF"/>
      </dataBar>
    </cfRule>
  </conditionalFormatting>
  <conditionalFormatting sqref="R22:T22">
    <cfRule type="dataBar" priority="755">
      <dataBar>
        <cfvo type="min"/>
        <cfvo type="max"/>
        <color rgb="FF008AEF"/>
      </dataBar>
    </cfRule>
  </conditionalFormatting>
  <conditionalFormatting sqref="R18:U18">
    <cfRule type="dataBar" priority="772">
      <dataBar>
        <cfvo type="min"/>
        <cfvo type="max"/>
        <color rgb="FF008AEF"/>
      </dataBar>
    </cfRule>
  </conditionalFormatting>
  <conditionalFormatting sqref="Z34:Z35">
    <cfRule type="cellIs" dxfId="375" priority="752" stopIfTrue="1" operator="lessThan">
      <formula>-0.01</formula>
    </cfRule>
    <cfRule type="cellIs" dxfId="374" priority="753" stopIfTrue="1" operator="greaterThan">
      <formula>0.01</formula>
    </cfRule>
  </conditionalFormatting>
  <conditionalFormatting sqref="R34:T35">
    <cfRule type="dataBar" priority="751">
      <dataBar>
        <cfvo type="min"/>
        <cfvo type="max"/>
        <color rgb="FF008AEF"/>
      </dataBar>
    </cfRule>
  </conditionalFormatting>
  <conditionalFormatting sqref="U34:U35">
    <cfRule type="dataBar" priority="754">
      <dataBar>
        <cfvo type="min"/>
        <cfvo type="max"/>
        <color rgb="FF008AEF"/>
      </dataBar>
    </cfRule>
  </conditionalFormatting>
  <conditionalFormatting sqref="AB29">
    <cfRule type="cellIs" dxfId="373" priority="748" operator="greaterThan">
      <formula>0.03</formula>
    </cfRule>
    <cfRule type="cellIs" dxfId="372" priority="749" stopIfTrue="1" operator="lessThan">
      <formula>-0.03</formula>
    </cfRule>
  </conditionalFormatting>
  <conditionalFormatting sqref="AB33">
    <cfRule type="cellIs" dxfId="371" priority="746" operator="lessThan">
      <formula>-0.03</formula>
    </cfRule>
    <cfRule type="cellIs" dxfId="370" priority="747" stopIfTrue="1" operator="greaterThan">
      <formula>0.03</formula>
    </cfRule>
  </conditionalFormatting>
  <conditionalFormatting sqref="Z29">
    <cfRule type="cellIs" dxfId="369" priority="744" stopIfTrue="1" operator="lessThan">
      <formula>-0.01</formula>
    </cfRule>
    <cfRule type="cellIs" dxfId="368" priority="745" stopIfTrue="1" operator="greaterThan">
      <formula>0.01</formula>
    </cfRule>
  </conditionalFormatting>
  <conditionalFormatting sqref="Z30">
    <cfRule type="cellIs" dxfId="367" priority="742" stopIfTrue="1" operator="lessThan">
      <formula>-0.01</formula>
    </cfRule>
    <cfRule type="cellIs" dxfId="366" priority="743" stopIfTrue="1" operator="greaterThan">
      <formula>0.01</formula>
    </cfRule>
  </conditionalFormatting>
  <conditionalFormatting sqref="Z31:Z32">
    <cfRule type="cellIs" dxfId="365" priority="740" stopIfTrue="1" operator="lessThan">
      <formula>-0.01</formula>
    </cfRule>
    <cfRule type="cellIs" dxfId="364" priority="741" stopIfTrue="1" operator="greaterThan">
      <formula>0.01</formula>
    </cfRule>
  </conditionalFormatting>
  <conditionalFormatting sqref="Z33">
    <cfRule type="cellIs" dxfId="363" priority="738" stopIfTrue="1" operator="lessThan">
      <formula>-0.01</formula>
    </cfRule>
    <cfRule type="cellIs" dxfId="362" priority="739" stopIfTrue="1" operator="greaterThan">
      <formula>0.01</formula>
    </cfRule>
  </conditionalFormatting>
  <conditionalFormatting sqref="V29:V33">
    <cfRule type="cellIs" dxfId="361" priority="736" operator="greaterThan">
      <formula>0.03</formula>
    </cfRule>
    <cfRule type="cellIs" dxfId="360" priority="737" stopIfTrue="1" operator="lessThan">
      <formula>-0.03</formula>
    </cfRule>
  </conditionalFormatting>
  <conditionalFormatting sqref="R30:T30">
    <cfRule type="dataBar" priority="735">
      <dataBar>
        <cfvo type="min"/>
        <cfvo type="max"/>
        <color rgb="FF008AEF"/>
      </dataBar>
    </cfRule>
  </conditionalFormatting>
  <conditionalFormatting sqref="R31:T32">
    <cfRule type="dataBar" priority="734">
      <dataBar>
        <cfvo type="min"/>
        <cfvo type="max"/>
        <color rgb="FF008AEF"/>
      </dataBar>
    </cfRule>
  </conditionalFormatting>
  <conditionalFormatting sqref="R33:T33">
    <cfRule type="dataBar" priority="733">
      <dataBar>
        <cfvo type="min"/>
        <cfvo type="max"/>
        <color rgb="FF008AEF"/>
      </dataBar>
    </cfRule>
  </conditionalFormatting>
  <conditionalFormatting sqref="R29:U29 U30:U33">
    <cfRule type="dataBar" priority="750">
      <dataBar>
        <cfvo type="min"/>
        <cfvo type="max"/>
        <color rgb="FF008AEF"/>
      </dataBar>
    </cfRule>
  </conditionalFormatting>
  <conditionalFormatting sqref="Z45:Z46">
    <cfRule type="cellIs" dxfId="359" priority="730" stopIfTrue="1" operator="lessThan">
      <formula>-0.01</formula>
    </cfRule>
    <cfRule type="cellIs" dxfId="358" priority="731" stopIfTrue="1" operator="greaterThan">
      <formula>0.01</formula>
    </cfRule>
  </conditionalFormatting>
  <conditionalFormatting sqref="R45:T46">
    <cfRule type="dataBar" priority="729">
      <dataBar>
        <cfvo type="min"/>
        <cfvo type="max"/>
        <color rgb="FF008AEF"/>
      </dataBar>
    </cfRule>
  </conditionalFormatting>
  <conditionalFormatting sqref="U45:U46">
    <cfRule type="dataBar" priority="732">
      <dataBar>
        <cfvo type="min"/>
        <cfvo type="max"/>
        <color rgb="FF008AEF"/>
      </dataBar>
    </cfRule>
  </conditionalFormatting>
  <conditionalFormatting sqref="AB40">
    <cfRule type="cellIs" dxfId="357" priority="726" operator="greaterThan">
      <formula>0.03</formula>
    </cfRule>
    <cfRule type="cellIs" dxfId="356" priority="727" stopIfTrue="1" operator="lessThan">
      <formula>-0.03</formula>
    </cfRule>
  </conditionalFormatting>
  <conditionalFormatting sqref="AB44">
    <cfRule type="cellIs" dxfId="355" priority="724" operator="lessThan">
      <formula>-0.03</formula>
    </cfRule>
    <cfRule type="cellIs" dxfId="354" priority="725" stopIfTrue="1" operator="greaterThan">
      <formula>0.03</formula>
    </cfRule>
  </conditionalFormatting>
  <conditionalFormatting sqref="Z40">
    <cfRule type="cellIs" dxfId="353" priority="722" stopIfTrue="1" operator="lessThan">
      <formula>-0.01</formula>
    </cfRule>
    <cfRule type="cellIs" dxfId="352" priority="723" stopIfTrue="1" operator="greaterThan">
      <formula>0.01</formula>
    </cfRule>
  </conditionalFormatting>
  <conditionalFormatting sqref="Z41">
    <cfRule type="cellIs" dxfId="351" priority="720" stopIfTrue="1" operator="lessThan">
      <formula>-0.01</formula>
    </cfRule>
    <cfRule type="cellIs" dxfId="350" priority="721" stopIfTrue="1" operator="greaterThan">
      <formula>0.01</formula>
    </cfRule>
  </conditionalFormatting>
  <conditionalFormatting sqref="Z42:Z43">
    <cfRule type="cellIs" dxfId="349" priority="718" stopIfTrue="1" operator="lessThan">
      <formula>-0.01</formula>
    </cfRule>
    <cfRule type="cellIs" dxfId="348" priority="719" stopIfTrue="1" operator="greaterThan">
      <formula>0.01</formula>
    </cfRule>
  </conditionalFormatting>
  <conditionalFormatting sqref="Z44">
    <cfRule type="cellIs" dxfId="347" priority="716" stopIfTrue="1" operator="lessThan">
      <formula>-0.01</formula>
    </cfRule>
    <cfRule type="cellIs" dxfId="346" priority="717" stopIfTrue="1" operator="greaterThan">
      <formula>0.01</formula>
    </cfRule>
  </conditionalFormatting>
  <conditionalFormatting sqref="V40:V44">
    <cfRule type="cellIs" dxfId="345" priority="714" operator="greaterThan">
      <formula>0.03</formula>
    </cfRule>
    <cfRule type="cellIs" dxfId="344" priority="715" stopIfTrue="1" operator="lessThan">
      <formula>-0.03</formula>
    </cfRule>
  </conditionalFormatting>
  <conditionalFormatting sqref="R41:T41">
    <cfRule type="dataBar" priority="713">
      <dataBar>
        <cfvo type="min"/>
        <cfvo type="max"/>
        <color rgb="FF008AEF"/>
      </dataBar>
    </cfRule>
  </conditionalFormatting>
  <conditionalFormatting sqref="R42:T43">
    <cfRule type="dataBar" priority="712">
      <dataBar>
        <cfvo type="min"/>
        <cfvo type="max"/>
        <color rgb="FF008AEF"/>
      </dataBar>
    </cfRule>
  </conditionalFormatting>
  <conditionalFormatting sqref="R44:T44">
    <cfRule type="dataBar" priority="711">
      <dataBar>
        <cfvo type="min"/>
        <cfvo type="max"/>
        <color rgb="FF008AEF"/>
      </dataBar>
    </cfRule>
  </conditionalFormatting>
  <conditionalFormatting sqref="R40:U40 U41:U44">
    <cfRule type="dataBar" priority="728">
      <dataBar>
        <cfvo type="min"/>
        <cfvo type="max"/>
        <color rgb="FF008AEF"/>
      </dataBar>
    </cfRule>
  </conditionalFormatting>
  <conditionalFormatting sqref="Z56:Z57">
    <cfRule type="cellIs" dxfId="343" priority="708" stopIfTrue="1" operator="lessThan">
      <formula>-0.01</formula>
    </cfRule>
    <cfRule type="cellIs" dxfId="342" priority="709" stopIfTrue="1" operator="greaterThan">
      <formula>0.01</formula>
    </cfRule>
  </conditionalFormatting>
  <conditionalFormatting sqref="R56:T57">
    <cfRule type="dataBar" priority="707">
      <dataBar>
        <cfvo type="min"/>
        <cfvo type="max"/>
        <color rgb="FF008AEF"/>
      </dataBar>
    </cfRule>
  </conditionalFormatting>
  <conditionalFormatting sqref="U56:U57">
    <cfRule type="dataBar" priority="710">
      <dataBar>
        <cfvo type="min"/>
        <cfvo type="max"/>
        <color rgb="FF008AEF"/>
      </dataBar>
    </cfRule>
  </conditionalFormatting>
  <conditionalFormatting sqref="AB51">
    <cfRule type="cellIs" dxfId="341" priority="704" operator="greaterThan">
      <formula>0.03</formula>
    </cfRule>
    <cfRule type="cellIs" dxfId="340" priority="705" stopIfTrue="1" operator="lessThan">
      <formula>-0.03</formula>
    </cfRule>
  </conditionalFormatting>
  <conditionalFormatting sqref="AB55">
    <cfRule type="cellIs" dxfId="339" priority="702" operator="lessThan">
      <formula>-0.03</formula>
    </cfRule>
    <cfRule type="cellIs" dxfId="338" priority="703" stopIfTrue="1" operator="greaterThan">
      <formula>0.03</formula>
    </cfRule>
  </conditionalFormatting>
  <conditionalFormatting sqref="Z51">
    <cfRule type="cellIs" dxfId="337" priority="700" stopIfTrue="1" operator="lessThan">
      <formula>-0.01</formula>
    </cfRule>
    <cfRule type="cellIs" dxfId="336" priority="701" stopIfTrue="1" operator="greaterThan">
      <formula>0.01</formula>
    </cfRule>
  </conditionalFormatting>
  <conditionalFormatting sqref="Z52">
    <cfRule type="cellIs" dxfId="335" priority="698" stopIfTrue="1" operator="lessThan">
      <formula>-0.01</formula>
    </cfRule>
    <cfRule type="cellIs" dxfId="334" priority="699" stopIfTrue="1" operator="greaterThan">
      <formula>0.01</formula>
    </cfRule>
  </conditionalFormatting>
  <conditionalFormatting sqref="Z53:Z54">
    <cfRule type="cellIs" dxfId="333" priority="696" stopIfTrue="1" operator="lessThan">
      <formula>-0.01</formula>
    </cfRule>
    <cfRule type="cellIs" dxfId="332" priority="697" stopIfTrue="1" operator="greaterThan">
      <formula>0.01</formula>
    </cfRule>
  </conditionalFormatting>
  <conditionalFormatting sqref="Z55">
    <cfRule type="cellIs" dxfId="331" priority="694" stopIfTrue="1" operator="lessThan">
      <formula>-0.01</formula>
    </cfRule>
    <cfRule type="cellIs" dxfId="330" priority="695" stopIfTrue="1" operator="greaterThan">
      <formula>0.01</formula>
    </cfRule>
  </conditionalFormatting>
  <conditionalFormatting sqref="V51:V55">
    <cfRule type="cellIs" dxfId="329" priority="692" operator="greaterThan">
      <formula>0.03</formula>
    </cfRule>
    <cfRule type="cellIs" dxfId="328" priority="693" stopIfTrue="1" operator="lessThan">
      <formula>-0.03</formula>
    </cfRule>
  </conditionalFormatting>
  <conditionalFormatting sqref="R52:T52">
    <cfRule type="dataBar" priority="691">
      <dataBar>
        <cfvo type="min"/>
        <cfvo type="max"/>
        <color rgb="FF008AEF"/>
      </dataBar>
    </cfRule>
  </conditionalFormatting>
  <conditionalFormatting sqref="R53:T54">
    <cfRule type="dataBar" priority="690">
      <dataBar>
        <cfvo type="min"/>
        <cfvo type="max"/>
        <color rgb="FF008AEF"/>
      </dataBar>
    </cfRule>
  </conditionalFormatting>
  <conditionalFormatting sqref="R55:T55">
    <cfRule type="dataBar" priority="689">
      <dataBar>
        <cfvo type="min"/>
        <cfvo type="max"/>
        <color rgb="FF008AEF"/>
      </dataBar>
    </cfRule>
  </conditionalFormatting>
  <conditionalFormatting sqref="R51:U51 U52:U55">
    <cfRule type="dataBar" priority="706">
      <dataBar>
        <cfvo type="min"/>
        <cfvo type="max"/>
        <color rgb="FF008AEF"/>
      </dataBar>
    </cfRule>
  </conditionalFormatting>
  <conditionalFormatting sqref="Z67:Z68">
    <cfRule type="cellIs" dxfId="327" priority="686" stopIfTrue="1" operator="lessThan">
      <formula>-0.01</formula>
    </cfRule>
    <cfRule type="cellIs" dxfId="326" priority="687" stopIfTrue="1" operator="greaterThan">
      <formula>0.01</formula>
    </cfRule>
  </conditionalFormatting>
  <conditionalFormatting sqref="R67:T68">
    <cfRule type="dataBar" priority="685">
      <dataBar>
        <cfvo type="min"/>
        <cfvo type="max"/>
        <color rgb="FF008AEF"/>
      </dataBar>
    </cfRule>
  </conditionalFormatting>
  <conditionalFormatting sqref="U67:U68">
    <cfRule type="dataBar" priority="688">
      <dataBar>
        <cfvo type="min"/>
        <cfvo type="max"/>
        <color rgb="FF008AEF"/>
      </dataBar>
    </cfRule>
  </conditionalFormatting>
  <conditionalFormatting sqref="AB62">
    <cfRule type="cellIs" dxfId="325" priority="682" operator="greaterThan">
      <formula>0.03</formula>
    </cfRule>
    <cfRule type="cellIs" dxfId="324" priority="683" stopIfTrue="1" operator="lessThan">
      <formula>-0.03</formula>
    </cfRule>
  </conditionalFormatting>
  <conditionalFormatting sqref="AB66">
    <cfRule type="cellIs" dxfId="323" priority="680" operator="lessThan">
      <formula>-0.03</formula>
    </cfRule>
    <cfRule type="cellIs" dxfId="322" priority="681" stopIfTrue="1" operator="greaterThan">
      <formula>0.03</formula>
    </cfRule>
  </conditionalFormatting>
  <conditionalFormatting sqref="Z62">
    <cfRule type="cellIs" dxfId="321" priority="678" stopIfTrue="1" operator="lessThan">
      <formula>-0.01</formula>
    </cfRule>
    <cfRule type="cellIs" dxfId="320" priority="679" stopIfTrue="1" operator="greaterThan">
      <formula>0.01</formula>
    </cfRule>
  </conditionalFormatting>
  <conditionalFormatting sqref="Z63">
    <cfRule type="cellIs" dxfId="319" priority="676" stopIfTrue="1" operator="lessThan">
      <formula>-0.01</formula>
    </cfRule>
    <cfRule type="cellIs" dxfId="318" priority="677" stopIfTrue="1" operator="greaterThan">
      <formula>0.01</formula>
    </cfRule>
  </conditionalFormatting>
  <conditionalFormatting sqref="Z64:Z65">
    <cfRule type="cellIs" dxfId="317" priority="674" stopIfTrue="1" operator="lessThan">
      <formula>-0.01</formula>
    </cfRule>
    <cfRule type="cellIs" dxfId="316" priority="675" stopIfTrue="1" operator="greaterThan">
      <formula>0.01</formula>
    </cfRule>
  </conditionalFormatting>
  <conditionalFormatting sqref="Z66">
    <cfRule type="cellIs" dxfId="315" priority="672" stopIfTrue="1" operator="lessThan">
      <formula>-0.01</formula>
    </cfRule>
    <cfRule type="cellIs" dxfId="314" priority="673" stopIfTrue="1" operator="greaterThan">
      <formula>0.01</formula>
    </cfRule>
  </conditionalFormatting>
  <conditionalFormatting sqref="V62:V66">
    <cfRule type="cellIs" dxfId="313" priority="670" operator="greaterThan">
      <formula>0.03</formula>
    </cfRule>
    <cfRule type="cellIs" dxfId="312" priority="671" stopIfTrue="1" operator="lessThan">
      <formula>-0.03</formula>
    </cfRule>
  </conditionalFormatting>
  <conditionalFormatting sqref="R63:T63">
    <cfRule type="dataBar" priority="669">
      <dataBar>
        <cfvo type="min"/>
        <cfvo type="max"/>
        <color rgb="FF008AEF"/>
      </dataBar>
    </cfRule>
  </conditionalFormatting>
  <conditionalFormatting sqref="R64:T65">
    <cfRule type="dataBar" priority="668">
      <dataBar>
        <cfvo type="min"/>
        <cfvo type="max"/>
        <color rgb="FF008AEF"/>
      </dataBar>
    </cfRule>
  </conditionalFormatting>
  <conditionalFormatting sqref="R66:T66">
    <cfRule type="dataBar" priority="667">
      <dataBar>
        <cfvo type="min"/>
        <cfvo type="max"/>
        <color rgb="FF008AEF"/>
      </dataBar>
    </cfRule>
  </conditionalFormatting>
  <conditionalFormatting sqref="R62:U62 U63:U66">
    <cfRule type="dataBar" priority="684">
      <dataBar>
        <cfvo type="min"/>
        <cfvo type="max"/>
        <color rgb="FF008AEF"/>
      </dataBar>
    </cfRule>
  </conditionalFormatting>
  <conditionalFormatting sqref="Z78:Z79">
    <cfRule type="cellIs" dxfId="311" priority="664" stopIfTrue="1" operator="lessThan">
      <formula>-0.01</formula>
    </cfRule>
    <cfRule type="cellIs" dxfId="310" priority="665" stopIfTrue="1" operator="greaterThan">
      <formula>0.01</formula>
    </cfRule>
  </conditionalFormatting>
  <conditionalFormatting sqref="R78:T79">
    <cfRule type="dataBar" priority="663">
      <dataBar>
        <cfvo type="min"/>
        <cfvo type="max"/>
        <color rgb="FF008AEF"/>
      </dataBar>
    </cfRule>
  </conditionalFormatting>
  <conditionalFormatting sqref="U78:U79">
    <cfRule type="dataBar" priority="666">
      <dataBar>
        <cfvo type="min"/>
        <cfvo type="max"/>
        <color rgb="FF008AEF"/>
      </dataBar>
    </cfRule>
  </conditionalFormatting>
  <conditionalFormatting sqref="AB73">
    <cfRule type="cellIs" dxfId="309" priority="660" operator="greaterThan">
      <formula>0.03</formula>
    </cfRule>
    <cfRule type="cellIs" dxfId="308" priority="661" stopIfTrue="1" operator="lessThan">
      <formula>-0.03</formula>
    </cfRule>
  </conditionalFormatting>
  <conditionalFormatting sqref="AB77">
    <cfRule type="cellIs" dxfId="307" priority="658" operator="lessThan">
      <formula>-0.03</formula>
    </cfRule>
    <cfRule type="cellIs" dxfId="306" priority="659" stopIfTrue="1" operator="greaterThan">
      <formula>0.03</formula>
    </cfRule>
  </conditionalFormatting>
  <conditionalFormatting sqref="Z73">
    <cfRule type="cellIs" dxfId="305" priority="656" stopIfTrue="1" operator="lessThan">
      <formula>-0.01</formula>
    </cfRule>
    <cfRule type="cellIs" dxfId="304" priority="657" stopIfTrue="1" operator="greaterThan">
      <formula>0.01</formula>
    </cfRule>
  </conditionalFormatting>
  <conditionalFormatting sqref="Z74">
    <cfRule type="cellIs" dxfId="303" priority="654" stopIfTrue="1" operator="lessThan">
      <formula>-0.01</formula>
    </cfRule>
    <cfRule type="cellIs" dxfId="302" priority="655" stopIfTrue="1" operator="greaterThan">
      <formula>0.01</formula>
    </cfRule>
  </conditionalFormatting>
  <conditionalFormatting sqref="Z75:Z76">
    <cfRule type="cellIs" dxfId="301" priority="652" stopIfTrue="1" operator="lessThan">
      <formula>-0.01</formula>
    </cfRule>
    <cfRule type="cellIs" dxfId="300" priority="653" stopIfTrue="1" operator="greaterThan">
      <formula>0.01</formula>
    </cfRule>
  </conditionalFormatting>
  <conditionalFormatting sqref="Z77">
    <cfRule type="cellIs" dxfId="299" priority="650" stopIfTrue="1" operator="lessThan">
      <formula>-0.01</formula>
    </cfRule>
    <cfRule type="cellIs" dxfId="298" priority="651" stopIfTrue="1" operator="greaterThan">
      <formula>0.01</formula>
    </cfRule>
  </conditionalFormatting>
  <conditionalFormatting sqref="V73:V77">
    <cfRule type="cellIs" dxfId="297" priority="648" operator="greaterThan">
      <formula>0.03</formula>
    </cfRule>
    <cfRule type="cellIs" dxfId="296" priority="649" stopIfTrue="1" operator="lessThan">
      <formula>-0.03</formula>
    </cfRule>
  </conditionalFormatting>
  <conditionalFormatting sqref="R74:T74">
    <cfRule type="dataBar" priority="647">
      <dataBar>
        <cfvo type="min"/>
        <cfvo type="max"/>
        <color rgb="FF008AEF"/>
      </dataBar>
    </cfRule>
  </conditionalFormatting>
  <conditionalFormatting sqref="R75:T76">
    <cfRule type="dataBar" priority="646">
      <dataBar>
        <cfvo type="min"/>
        <cfvo type="max"/>
        <color rgb="FF008AEF"/>
      </dataBar>
    </cfRule>
  </conditionalFormatting>
  <conditionalFormatting sqref="R77:T77">
    <cfRule type="dataBar" priority="645">
      <dataBar>
        <cfvo type="min"/>
        <cfvo type="max"/>
        <color rgb="FF008AEF"/>
      </dataBar>
    </cfRule>
  </conditionalFormatting>
  <conditionalFormatting sqref="R73:U73 U74:U77">
    <cfRule type="dataBar" priority="662">
      <dataBar>
        <cfvo type="min"/>
        <cfvo type="max"/>
        <color rgb="FF008AEF"/>
      </dataBar>
    </cfRule>
  </conditionalFormatting>
  <conditionalFormatting sqref="AB116">
    <cfRule type="cellIs" dxfId="295" priority="585" operator="greaterThan">
      <formula>0.03</formula>
    </cfRule>
    <cfRule type="cellIs" dxfId="294" priority="586" stopIfTrue="1" operator="lessThan">
      <formula>-0.03</formula>
    </cfRule>
  </conditionalFormatting>
  <conditionalFormatting sqref="AB119">
    <cfRule type="cellIs" dxfId="293" priority="583" operator="lessThan">
      <formula>-0.03</formula>
    </cfRule>
    <cfRule type="cellIs" dxfId="292" priority="584" stopIfTrue="1" operator="greaterThan">
      <formula>0.03</formula>
    </cfRule>
  </conditionalFormatting>
  <conditionalFormatting sqref="AB126">
    <cfRule type="cellIs" dxfId="291" priority="581" operator="greaterThan">
      <formula>0.03</formula>
    </cfRule>
    <cfRule type="cellIs" dxfId="290" priority="582" stopIfTrue="1" operator="lessThan">
      <formula>-0.03</formula>
    </cfRule>
  </conditionalFormatting>
  <conditionalFormatting sqref="AB129">
    <cfRule type="cellIs" dxfId="289" priority="579" operator="lessThan">
      <formula>-0.03</formula>
    </cfRule>
    <cfRule type="cellIs" dxfId="288" priority="580" stopIfTrue="1" operator="greaterThan">
      <formula>0.03</formula>
    </cfRule>
  </conditionalFormatting>
  <conditionalFormatting sqref="AB136">
    <cfRule type="cellIs" dxfId="287" priority="577" operator="greaterThan">
      <formula>0.03</formula>
    </cfRule>
    <cfRule type="cellIs" dxfId="286" priority="578" stopIfTrue="1" operator="lessThan">
      <formula>-0.03</formula>
    </cfRule>
  </conditionalFormatting>
  <conditionalFormatting sqref="AB139">
    <cfRule type="cellIs" dxfId="285" priority="575" operator="lessThan">
      <formula>-0.03</formula>
    </cfRule>
    <cfRule type="cellIs" dxfId="284" priority="576" stopIfTrue="1" operator="greaterThan">
      <formula>0.03</formula>
    </cfRule>
  </conditionalFormatting>
  <conditionalFormatting sqref="AB146">
    <cfRule type="cellIs" dxfId="283" priority="573" operator="greaterThan">
      <formula>0.03</formula>
    </cfRule>
    <cfRule type="cellIs" dxfId="282" priority="574" stopIfTrue="1" operator="lessThan">
      <formula>-0.03</formula>
    </cfRule>
  </conditionalFormatting>
  <conditionalFormatting sqref="AB149">
    <cfRule type="cellIs" dxfId="281" priority="571" operator="lessThan">
      <formula>-0.03</formula>
    </cfRule>
    <cfRule type="cellIs" dxfId="280" priority="572" stopIfTrue="1" operator="greaterThan">
      <formula>0.03</formula>
    </cfRule>
  </conditionalFormatting>
  <conditionalFormatting sqref="AB156">
    <cfRule type="cellIs" dxfId="279" priority="569" operator="greaterThan">
      <formula>0.03</formula>
    </cfRule>
    <cfRule type="cellIs" dxfId="278" priority="570" stopIfTrue="1" operator="lessThan">
      <formula>-0.03</formula>
    </cfRule>
  </conditionalFormatting>
  <conditionalFormatting sqref="AB159">
    <cfRule type="cellIs" dxfId="277" priority="567" operator="lessThan">
      <formula>-0.03</formula>
    </cfRule>
    <cfRule type="cellIs" dxfId="276" priority="568" stopIfTrue="1" operator="greaterThan">
      <formula>0.03</formula>
    </cfRule>
  </conditionalFormatting>
  <conditionalFormatting sqref="AB166">
    <cfRule type="cellIs" dxfId="275" priority="565" operator="greaterThan">
      <formula>0.03</formula>
    </cfRule>
    <cfRule type="cellIs" dxfId="274" priority="566" stopIfTrue="1" operator="lessThan">
      <formula>-0.03</formula>
    </cfRule>
  </conditionalFormatting>
  <conditionalFormatting sqref="AB169">
    <cfRule type="cellIs" dxfId="273" priority="563" operator="lessThan">
      <formula>-0.03</formula>
    </cfRule>
    <cfRule type="cellIs" dxfId="272" priority="564" stopIfTrue="1" operator="greaterThan">
      <formula>0.03</formula>
    </cfRule>
  </conditionalFormatting>
  <conditionalFormatting sqref="AB176">
    <cfRule type="cellIs" dxfId="271" priority="561" operator="greaterThan">
      <formula>0.03</formula>
    </cfRule>
    <cfRule type="cellIs" dxfId="270" priority="562" stopIfTrue="1" operator="lessThan">
      <formula>-0.03</formula>
    </cfRule>
  </conditionalFormatting>
  <conditionalFormatting sqref="AB179">
    <cfRule type="cellIs" dxfId="269" priority="559" operator="lessThan">
      <formula>-0.03</formula>
    </cfRule>
    <cfRule type="cellIs" dxfId="268" priority="560" stopIfTrue="1" operator="greaterThan">
      <formula>0.03</formula>
    </cfRule>
  </conditionalFormatting>
  <conditionalFormatting sqref="AB186">
    <cfRule type="cellIs" dxfId="267" priority="557" operator="greaterThan">
      <formula>0.03</formula>
    </cfRule>
    <cfRule type="cellIs" dxfId="266" priority="558" stopIfTrue="1" operator="lessThan">
      <formula>-0.03</formula>
    </cfRule>
  </conditionalFormatting>
  <conditionalFormatting sqref="AB189">
    <cfRule type="cellIs" dxfId="265" priority="555" operator="lessThan">
      <formula>-0.03</formula>
    </cfRule>
    <cfRule type="cellIs" dxfId="264" priority="556" stopIfTrue="1" operator="greaterThan">
      <formula>0.03</formula>
    </cfRule>
  </conditionalFormatting>
  <conditionalFormatting sqref="AB196">
    <cfRule type="cellIs" dxfId="263" priority="553" operator="greaterThan">
      <formula>0.03</formula>
    </cfRule>
    <cfRule type="cellIs" dxfId="262" priority="554" stopIfTrue="1" operator="lessThan">
      <formula>-0.03</formula>
    </cfRule>
  </conditionalFormatting>
  <conditionalFormatting sqref="AB199">
    <cfRule type="cellIs" dxfId="261" priority="551" operator="lessThan">
      <formula>-0.03</formula>
    </cfRule>
    <cfRule type="cellIs" dxfId="260" priority="552" stopIfTrue="1" operator="greaterThan">
      <formula>0.03</formula>
    </cfRule>
  </conditionalFormatting>
  <conditionalFormatting sqref="AB206">
    <cfRule type="cellIs" dxfId="259" priority="549" operator="greaterThan">
      <formula>0.03</formula>
    </cfRule>
    <cfRule type="cellIs" dxfId="258" priority="550" stopIfTrue="1" operator="lessThan">
      <formula>-0.03</formula>
    </cfRule>
  </conditionalFormatting>
  <conditionalFormatting sqref="AB209">
    <cfRule type="cellIs" dxfId="257" priority="547" operator="lessThan">
      <formula>-0.03</formula>
    </cfRule>
    <cfRule type="cellIs" dxfId="256" priority="548" stopIfTrue="1" operator="greaterThan">
      <formula>0.03</formula>
    </cfRule>
  </conditionalFormatting>
  <conditionalFormatting sqref="Z220:Z221">
    <cfRule type="cellIs" dxfId="255" priority="544" stopIfTrue="1" operator="lessThan">
      <formula>-0.01</formula>
    </cfRule>
    <cfRule type="cellIs" dxfId="254" priority="545" stopIfTrue="1" operator="greaterThan">
      <formula>0.01</formula>
    </cfRule>
  </conditionalFormatting>
  <conditionalFormatting sqref="H220:J221">
    <cfRule type="dataBar" priority="543">
      <dataBar>
        <cfvo type="min"/>
        <cfvo type="max"/>
        <color rgb="FF008AEF"/>
      </dataBar>
    </cfRule>
  </conditionalFormatting>
  <conditionalFormatting sqref="R220:T221">
    <cfRule type="dataBar" priority="542">
      <dataBar>
        <cfvo type="min"/>
        <cfvo type="max"/>
        <color rgb="FF008AEF"/>
      </dataBar>
    </cfRule>
  </conditionalFormatting>
  <conditionalFormatting sqref="U220:U221">
    <cfRule type="dataBar" priority="546">
      <dataBar>
        <cfvo type="min"/>
        <cfvo type="max"/>
        <color rgb="FF008AEF"/>
      </dataBar>
    </cfRule>
  </conditionalFormatting>
  <conditionalFormatting sqref="AB216">
    <cfRule type="cellIs" dxfId="253" priority="539" operator="greaterThan">
      <formula>0.03</formula>
    </cfRule>
    <cfRule type="cellIs" dxfId="252" priority="540" stopIfTrue="1" operator="lessThan">
      <formula>-0.03</formula>
    </cfRule>
  </conditionalFormatting>
  <conditionalFormatting sqref="AB219">
    <cfRule type="cellIs" dxfId="251" priority="537" operator="lessThan">
      <formula>-0.03</formula>
    </cfRule>
    <cfRule type="cellIs" dxfId="250" priority="538" stopIfTrue="1" operator="greaterThan">
      <formula>0.03</formula>
    </cfRule>
  </conditionalFormatting>
  <conditionalFormatting sqref="H216:J216">
    <cfRule type="dataBar" priority="536">
      <dataBar>
        <cfvo type="min"/>
        <cfvo type="max"/>
        <color rgb="FF008AEF"/>
      </dataBar>
    </cfRule>
  </conditionalFormatting>
  <conditionalFormatting sqref="Z216">
    <cfRule type="cellIs" dxfId="249" priority="534" stopIfTrue="1" operator="lessThan">
      <formula>-0.01</formula>
    </cfRule>
    <cfRule type="cellIs" dxfId="248" priority="535" stopIfTrue="1" operator="greaterThan">
      <formula>0.01</formula>
    </cfRule>
  </conditionalFormatting>
  <conditionalFormatting sqref="Z217">
    <cfRule type="cellIs" dxfId="247" priority="532" stopIfTrue="1" operator="lessThan">
      <formula>-0.01</formula>
    </cfRule>
    <cfRule type="cellIs" dxfId="246" priority="533" stopIfTrue="1" operator="greaterThan">
      <formula>0.01</formula>
    </cfRule>
  </conditionalFormatting>
  <conditionalFormatting sqref="Z218">
    <cfRule type="cellIs" dxfId="245" priority="530" stopIfTrue="1" operator="lessThan">
      <formula>-0.01</formula>
    </cfRule>
    <cfRule type="cellIs" dxfId="244" priority="531" stopIfTrue="1" operator="greaterThan">
      <formula>0.01</formula>
    </cfRule>
  </conditionalFormatting>
  <conditionalFormatting sqref="Z219">
    <cfRule type="cellIs" dxfId="243" priority="528" stopIfTrue="1" operator="lessThan">
      <formula>-0.01</formula>
    </cfRule>
    <cfRule type="cellIs" dxfId="242" priority="529" stopIfTrue="1" operator="greaterThan">
      <formula>0.01</formula>
    </cfRule>
  </conditionalFormatting>
  <conditionalFormatting sqref="V216:V219">
    <cfRule type="cellIs" dxfId="241" priority="526" operator="greaterThan">
      <formula>0.03</formula>
    </cfRule>
    <cfRule type="cellIs" dxfId="240" priority="527" stopIfTrue="1" operator="lessThan">
      <formula>-0.03</formula>
    </cfRule>
  </conditionalFormatting>
  <conditionalFormatting sqref="H217:J217">
    <cfRule type="dataBar" priority="525">
      <dataBar>
        <cfvo type="min"/>
        <cfvo type="max"/>
        <color rgb="FF008AEF"/>
      </dataBar>
    </cfRule>
  </conditionalFormatting>
  <conditionalFormatting sqref="H218:J218">
    <cfRule type="dataBar" priority="524">
      <dataBar>
        <cfvo type="min"/>
        <cfvo type="max"/>
        <color rgb="FF008AEF"/>
      </dataBar>
    </cfRule>
  </conditionalFormatting>
  <conditionalFormatting sqref="H219:J219">
    <cfRule type="dataBar" priority="523">
      <dataBar>
        <cfvo type="min"/>
        <cfvo type="max"/>
        <color rgb="FF008AEF"/>
      </dataBar>
    </cfRule>
  </conditionalFormatting>
  <conditionalFormatting sqref="R217:T217">
    <cfRule type="dataBar" priority="522">
      <dataBar>
        <cfvo type="min"/>
        <cfvo type="max"/>
        <color rgb="FF008AEF"/>
      </dataBar>
    </cfRule>
  </conditionalFormatting>
  <conditionalFormatting sqref="R218:T218">
    <cfRule type="dataBar" priority="521">
      <dataBar>
        <cfvo type="min"/>
        <cfvo type="max"/>
        <color rgb="FF008AEF"/>
      </dataBar>
    </cfRule>
  </conditionalFormatting>
  <conditionalFormatting sqref="R219:T219">
    <cfRule type="dataBar" priority="520">
      <dataBar>
        <cfvo type="min"/>
        <cfvo type="max"/>
        <color rgb="FF008AEF"/>
      </dataBar>
    </cfRule>
  </conditionalFormatting>
  <conditionalFormatting sqref="R216:U216 U217:U219">
    <cfRule type="dataBar" priority="541">
      <dataBar>
        <cfvo type="min"/>
        <cfvo type="max"/>
        <color rgb="FF008AEF"/>
      </dataBar>
    </cfRule>
  </conditionalFormatting>
  <conditionalFormatting sqref="I16">
    <cfRule type="dataBar" priority="519">
      <dataBar>
        <cfvo type="min"/>
        <cfvo type="max"/>
        <color rgb="FF008AEF"/>
      </dataBar>
    </cfRule>
  </conditionalFormatting>
  <conditionalFormatting sqref="I17">
    <cfRule type="dataBar" priority="518">
      <dataBar>
        <cfvo type="min"/>
        <cfvo type="max"/>
        <color rgb="FF008AEF"/>
      </dataBar>
    </cfRule>
  </conditionalFormatting>
  <conditionalFormatting sqref="N24">
    <cfRule type="cellIs" dxfId="239" priority="506" stopIfTrue="1" operator="lessThan">
      <formula>-0.01</formula>
    </cfRule>
    <cfRule type="cellIs" dxfId="238" priority="507" stopIfTrue="1" operator="greaterThan">
      <formula>0.01</formula>
    </cfRule>
  </conditionalFormatting>
  <conditionalFormatting sqref="I35">
    <cfRule type="dataBar" priority="505">
      <dataBar>
        <cfvo type="min"/>
        <cfvo type="max"/>
        <color rgb="FF008AEF"/>
      </dataBar>
    </cfRule>
  </conditionalFormatting>
  <conditionalFormatting sqref="I27">
    <cfRule type="dataBar" priority="504">
      <dataBar>
        <cfvo type="min"/>
        <cfvo type="max"/>
        <color rgb="FF008AEF"/>
      </dataBar>
    </cfRule>
  </conditionalFormatting>
  <conditionalFormatting sqref="I28">
    <cfRule type="dataBar" priority="503">
      <dataBar>
        <cfvo type="min"/>
        <cfvo type="max"/>
        <color rgb="FF008AEF"/>
      </dataBar>
    </cfRule>
  </conditionalFormatting>
  <conditionalFormatting sqref="N35">
    <cfRule type="cellIs" dxfId="237" priority="501" stopIfTrue="1" operator="lessThan">
      <formula>-0.01</formula>
    </cfRule>
    <cfRule type="cellIs" dxfId="236" priority="502" stopIfTrue="1" operator="greaterThan">
      <formula>0.01</formula>
    </cfRule>
  </conditionalFormatting>
  <conditionalFormatting sqref="I45:I46">
    <cfRule type="dataBar" priority="500">
      <dataBar>
        <cfvo type="min"/>
        <cfvo type="max"/>
        <color rgb="FF008AEF"/>
      </dataBar>
    </cfRule>
  </conditionalFormatting>
  <conditionalFormatting sqref="I40">
    <cfRule type="dataBar" priority="499">
      <dataBar>
        <cfvo type="min"/>
        <cfvo type="max"/>
        <color rgb="FF008AEF"/>
      </dataBar>
    </cfRule>
    <cfRule type="dataBar" priority="492">
      <dataBar>
        <cfvo type="min"/>
        <cfvo type="max"/>
        <color rgb="FF008AEF"/>
      </dataBar>
    </cfRule>
  </conditionalFormatting>
  <conditionalFormatting sqref="I41">
    <cfRule type="dataBar" priority="498">
      <dataBar>
        <cfvo type="min"/>
        <cfvo type="max"/>
        <color rgb="FF008AEF"/>
      </dataBar>
    </cfRule>
    <cfRule type="dataBar" priority="491">
      <dataBar>
        <cfvo type="min"/>
        <cfvo type="max"/>
        <color rgb="FF008AEF"/>
      </dataBar>
    </cfRule>
  </conditionalFormatting>
  <conditionalFormatting sqref="I42:I43">
    <cfRule type="dataBar" priority="497">
      <dataBar>
        <cfvo type="min"/>
        <cfvo type="max"/>
        <color rgb="FF008AEF"/>
      </dataBar>
    </cfRule>
  </conditionalFormatting>
  <conditionalFormatting sqref="I44">
    <cfRule type="dataBar" priority="496">
      <dataBar>
        <cfvo type="min"/>
        <cfvo type="max"/>
        <color rgb="FF008AEF"/>
      </dataBar>
    </cfRule>
  </conditionalFormatting>
  <conditionalFormatting sqref="I42:I44">
    <cfRule type="dataBar" priority="495">
      <dataBar>
        <cfvo type="min"/>
        <cfvo type="max"/>
        <color rgb="FF008AEF"/>
      </dataBar>
    </cfRule>
  </conditionalFormatting>
  <conditionalFormatting sqref="I38">
    <cfRule type="dataBar" priority="494">
      <dataBar>
        <cfvo type="min"/>
        <cfvo type="max"/>
        <color rgb="FF008AEF"/>
      </dataBar>
    </cfRule>
  </conditionalFormatting>
  <conditionalFormatting sqref="I39">
    <cfRule type="dataBar" priority="493">
      <dataBar>
        <cfvo type="min"/>
        <cfvo type="max"/>
        <color rgb="FF008AEF"/>
      </dataBar>
    </cfRule>
  </conditionalFormatting>
  <conditionalFormatting sqref="N45:N46">
    <cfRule type="cellIs" dxfId="235" priority="489" stopIfTrue="1" operator="lessThan">
      <formula>-0.01</formula>
    </cfRule>
    <cfRule type="cellIs" dxfId="234" priority="490" stopIfTrue="1" operator="greaterThan">
      <formula>0.01</formula>
    </cfRule>
  </conditionalFormatting>
  <conditionalFormatting sqref="I56:I57">
    <cfRule type="dataBar" priority="488">
      <dataBar>
        <cfvo type="min"/>
        <cfvo type="max"/>
        <color rgb="FF008AEF"/>
      </dataBar>
    </cfRule>
  </conditionalFormatting>
  <conditionalFormatting sqref="I51">
    <cfRule type="dataBar" priority="487">
      <dataBar>
        <cfvo type="min"/>
        <cfvo type="max"/>
        <color rgb="FF008AEF"/>
      </dataBar>
    </cfRule>
    <cfRule type="dataBar" priority="480">
      <dataBar>
        <cfvo type="min"/>
        <cfvo type="max"/>
        <color rgb="FF008AEF"/>
      </dataBar>
    </cfRule>
  </conditionalFormatting>
  <conditionalFormatting sqref="I52">
    <cfRule type="dataBar" priority="486">
      <dataBar>
        <cfvo type="min"/>
        <cfvo type="max"/>
        <color rgb="FF008AEF"/>
      </dataBar>
    </cfRule>
    <cfRule type="dataBar" priority="479">
      <dataBar>
        <cfvo type="min"/>
        <cfvo type="max"/>
        <color rgb="FF008AEF"/>
      </dataBar>
    </cfRule>
  </conditionalFormatting>
  <conditionalFormatting sqref="I53:I54">
    <cfRule type="dataBar" priority="485">
      <dataBar>
        <cfvo type="min"/>
        <cfvo type="max"/>
        <color rgb="FF008AEF"/>
      </dataBar>
    </cfRule>
  </conditionalFormatting>
  <conditionalFormatting sqref="I55">
    <cfRule type="dataBar" priority="484">
      <dataBar>
        <cfvo type="min"/>
        <cfvo type="max"/>
        <color rgb="FF008AEF"/>
      </dataBar>
    </cfRule>
  </conditionalFormatting>
  <conditionalFormatting sqref="I53:I55">
    <cfRule type="dataBar" priority="483">
      <dataBar>
        <cfvo type="min"/>
        <cfvo type="max"/>
        <color rgb="FF008AEF"/>
      </dataBar>
    </cfRule>
  </conditionalFormatting>
  <conditionalFormatting sqref="I49">
    <cfRule type="dataBar" priority="482">
      <dataBar>
        <cfvo type="min"/>
        <cfvo type="max"/>
        <color rgb="FF008AEF"/>
      </dataBar>
    </cfRule>
  </conditionalFormatting>
  <conditionalFormatting sqref="I50">
    <cfRule type="dataBar" priority="481">
      <dataBar>
        <cfvo type="min"/>
        <cfvo type="max"/>
        <color rgb="FF008AEF"/>
      </dataBar>
    </cfRule>
  </conditionalFormatting>
  <conditionalFormatting sqref="J51:J55">
    <cfRule type="cellIs" dxfId="233" priority="477" operator="greaterThan">
      <formula>0.03</formula>
    </cfRule>
    <cfRule type="cellIs" dxfId="232" priority="478" stopIfTrue="1" operator="lessThan">
      <formula>-0.03</formula>
    </cfRule>
  </conditionalFormatting>
  <conditionalFormatting sqref="N56:N57">
    <cfRule type="cellIs" dxfId="231" priority="475" stopIfTrue="1" operator="lessThan">
      <formula>-0.01</formula>
    </cfRule>
    <cfRule type="cellIs" dxfId="230" priority="476" stopIfTrue="1" operator="greaterThan">
      <formula>0.01</formula>
    </cfRule>
  </conditionalFormatting>
  <conditionalFormatting sqref="N51">
    <cfRule type="cellIs" dxfId="229" priority="473" stopIfTrue="1" operator="lessThan">
      <formula>-0.01</formula>
    </cfRule>
    <cfRule type="cellIs" dxfId="228" priority="474" stopIfTrue="1" operator="greaterThan">
      <formula>0.01</formula>
    </cfRule>
  </conditionalFormatting>
  <conditionalFormatting sqref="N52">
    <cfRule type="cellIs" dxfId="227" priority="471" stopIfTrue="1" operator="lessThan">
      <formula>-0.01</formula>
    </cfRule>
    <cfRule type="cellIs" dxfId="226" priority="472" stopIfTrue="1" operator="greaterThan">
      <formula>0.01</formula>
    </cfRule>
  </conditionalFormatting>
  <conditionalFormatting sqref="N53:N54">
    <cfRule type="cellIs" dxfId="225" priority="469" stopIfTrue="1" operator="lessThan">
      <formula>-0.01</formula>
    </cfRule>
    <cfRule type="cellIs" dxfId="224" priority="470" stopIfTrue="1" operator="greaterThan">
      <formula>0.01</formula>
    </cfRule>
  </conditionalFormatting>
  <conditionalFormatting sqref="N55">
    <cfRule type="cellIs" dxfId="223" priority="467" stopIfTrue="1" operator="lessThan">
      <formula>-0.01</formula>
    </cfRule>
    <cfRule type="cellIs" dxfId="222" priority="468" stopIfTrue="1" operator="greaterThan">
      <formula>0.01</formula>
    </cfRule>
  </conditionalFormatting>
  <conditionalFormatting sqref="P51">
    <cfRule type="cellIs" dxfId="221" priority="465" operator="greaterThan">
      <formula>0.03</formula>
    </cfRule>
    <cfRule type="cellIs" dxfId="220" priority="466" stopIfTrue="1" operator="lessThan">
      <formula>-0.03</formula>
    </cfRule>
  </conditionalFormatting>
  <conditionalFormatting sqref="P55">
    <cfRule type="cellIs" dxfId="219" priority="463" operator="lessThan">
      <formula>-0.03</formula>
    </cfRule>
    <cfRule type="cellIs" dxfId="218" priority="464" stopIfTrue="1" operator="greaterThan">
      <formula>0.03</formula>
    </cfRule>
  </conditionalFormatting>
  <conditionalFormatting sqref="I68">
    <cfRule type="dataBar" priority="462">
      <dataBar>
        <cfvo type="min"/>
        <cfvo type="max"/>
        <color rgb="FF008AEF"/>
      </dataBar>
    </cfRule>
  </conditionalFormatting>
  <conditionalFormatting sqref="I60">
    <cfRule type="dataBar" priority="461">
      <dataBar>
        <cfvo type="min"/>
        <cfvo type="max"/>
        <color rgb="FF008AEF"/>
      </dataBar>
    </cfRule>
  </conditionalFormatting>
  <conditionalFormatting sqref="I61">
    <cfRule type="dataBar" priority="460">
      <dataBar>
        <cfvo type="min"/>
        <cfvo type="max"/>
        <color rgb="FF008AEF"/>
      </dataBar>
    </cfRule>
  </conditionalFormatting>
  <conditionalFormatting sqref="N68">
    <cfRule type="cellIs" dxfId="217" priority="458" stopIfTrue="1" operator="lessThan">
      <formula>-0.01</formula>
    </cfRule>
    <cfRule type="cellIs" dxfId="216" priority="459" stopIfTrue="1" operator="greaterThan">
      <formula>0.01</formula>
    </cfRule>
  </conditionalFormatting>
  <conditionalFormatting sqref="I79">
    <cfRule type="dataBar" priority="457">
      <dataBar>
        <cfvo type="min"/>
        <cfvo type="max"/>
        <color rgb="FF008AEF"/>
      </dataBar>
    </cfRule>
  </conditionalFormatting>
  <conditionalFormatting sqref="I71">
    <cfRule type="dataBar" priority="456">
      <dataBar>
        <cfvo type="min"/>
        <cfvo type="max"/>
        <color rgb="FF008AEF"/>
      </dataBar>
    </cfRule>
  </conditionalFormatting>
  <conditionalFormatting sqref="I72">
    <cfRule type="dataBar" priority="455">
      <dataBar>
        <cfvo type="min"/>
        <cfvo type="max"/>
        <color rgb="FF008AEF"/>
      </dataBar>
    </cfRule>
  </conditionalFormatting>
  <conditionalFormatting sqref="N79">
    <cfRule type="cellIs" dxfId="215" priority="453" stopIfTrue="1" operator="lessThan">
      <formula>-0.01</formula>
    </cfRule>
    <cfRule type="cellIs" dxfId="214" priority="454" stopIfTrue="1" operator="greaterThan">
      <formula>0.01</formula>
    </cfRule>
  </conditionalFormatting>
  <conditionalFormatting sqref="J40:J44">
    <cfRule type="cellIs" dxfId="213" priority="431" operator="greaterThan">
      <formula>0.03</formula>
    </cfRule>
    <cfRule type="cellIs" dxfId="212" priority="432" stopIfTrue="1" operator="lessThan">
      <formula>-0.03</formula>
    </cfRule>
  </conditionalFormatting>
  <conditionalFormatting sqref="N40">
    <cfRule type="cellIs" dxfId="211" priority="429" stopIfTrue="1" operator="lessThan">
      <formula>-0.01</formula>
    </cfRule>
    <cfRule type="cellIs" dxfId="210" priority="430" stopIfTrue="1" operator="greaterThan">
      <formula>0.01</formula>
    </cfRule>
  </conditionalFormatting>
  <conditionalFormatting sqref="N41">
    <cfRule type="cellIs" dxfId="209" priority="427" stopIfTrue="1" operator="lessThan">
      <formula>-0.01</formula>
    </cfRule>
    <cfRule type="cellIs" dxfId="208" priority="428" stopIfTrue="1" operator="greaterThan">
      <formula>0.01</formula>
    </cfRule>
  </conditionalFormatting>
  <conditionalFormatting sqref="N42:N43">
    <cfRule type="cellIs" dxfId="207" priority="425" stopIfTrue="1" operator="lessThan">
      <formula>-0.01</formula>
    </cfRule>
    <cfRule type="cellIs" dxfId="206" priority="426" stopIfTrue="1" operator="greaterThan">
      <formula>0.01</formula>
    </cfRule>
  </conditionalFormatting>
  <conditionalFormatting sqref="N44">
    <cfRule type="cellIs" dxfId="205" priority="423" stopIfTrue="1" operator="lessThan">
      <formula>-0.01</formula>
    </cfRule>
    <cfRule type="cellIs" dxfId="204" priority="424" stopIfTrue="1" operator="greaterThan">
      <formula>0.01</formula>
    </cfRule>
  </conditionalFormatting>
  <conditionalFormatting sqref="P40">
    <cfRule type="cellIs" dxfId="203" priority="421" operator="greaterThan">
      <formula>0.03</formula>
    </cfRule>
    <cfRule type="cellIs" dxfId="202" priority="422" stopIfTrue="1" operator="lessThan">
      <formula>-0.03</formula>
    </cfRule>
  </conditionalFormatting>
  <conditionalFormatting sqref="P44">
    <cfRule type="cellIs" dxfId="201" priority="419" operator="lessThan">
      <formula>-0.03</formula>
    </cfRule>
    <cfRule type="cellIs" dxfId="200" priority="420" stopIfTrue="1" operator="greaterThan">
      <formula>0.03</formula>
    </cfRule>
  </conditionalFormatting>
  <conditionalFormatting sqref="I34">
    <cfRule type="dataBar" priority="418">
      <dataBar>
        <cfvo type="min"/>
        <cfvo type="max"/>
        <color rgb="FF008AEF"/>
      </dataBar>
    </cfRule>
  </conditionalFormatting>
  <conditionalFormatting sqref="I29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30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31:I32">
    <cfRule type="dataBar" priority="415">
      <dataBar>
        <cfvo type="min"/>
        <cfvo type="max"/>
        <color rgb="FF008AEF"/>
      </dataBar>
    </cfRule>
  </conditionalFormatting>
  <conditionalFormatting sqref="I33">
    <cfRule type="dataBar" priority="414">
      <dataBar>
        <cfvo type="min"/>
        <cfvo type="max"/>
        <color rgb="FF008AEF"/>
      </dataBar>
    </cfRule>
  </conditionalFormatting>
  <conditionalFormatting sqref="I31:I33">
    <cfRule type="dataBar" priority="413">
      <dataBar>
        <cfvo type="min"/>
        <cfvo type="max"/>
        <color rgb="FF008AEF"/>
      </dataBar>
    </cfRule>
  </conditionalFormatting>
  <conditionalFormatting sqref="N34">
    <cfRule type="cellIs" dxfId="199" priority="409" stopIfTrue="1" operator="lessThan">
      <formula>-0.01</formula>
    </cfRule>
    <cfRule type="cellIs" dxfId="198" priority="410" stopIfTrue="1" operator="greaterThan">
      <formula>0.01</formula>
    </cfRule>
  </conditionalFormatting>
  <conditionalFormatting sqref="J29:J33">
    <cfRule type="cellIs" dxfId="197" priority="407" operator="greaterThan">
      <formula>0.03</formula>
    </cfRule>
    <cfRule type="cellIs" dxfId="196" priority="408" stopIfTrue="1" operator="lessThan">
      <formula>-0.03</formula>
    </cfRule>
  </conditionalFormatting>
  <conditionalFormatting sqref="N29">
    <cfRule type="cellIs" dxfId="195" priority="405" stopIfTrue="1" operator="lessThan">
      <formula>-0.01</formula>
    </cfRule>
    <cfRule type="cellIs" dxfId="194" priority="406" stopIfTrue="1" operator="greaterThan">
      <formula>0.01</formula>
    </cfRule>
  </conditionalFormatting>
  <conditionalFormatting sqref="N30">
    <cfRule type="cellIs" dxfId="193" priority="403" stopIfTrue="1" operator="lessThan">
      <formula>-0.01</formula>
    </cfRule>
    <cfRule type="cellIs" dxfId="192" priority="404" stopIfTrue="1" operator="greaterThan">
      <formula>0.01</formula>
    </cfRule>
  </conditionalFormatting>
  <conditionalFormatting sqref="N31:N32">
    <cfRule type="cellIs" dxfId="191" priority="401" stopIfTrue="1" operator="lessThan">
      <formula>-0.01</formula>
    </cfRule>
    <cfRule type="cellIs" dxfId="190" priority="402" stopIfTrue="1" operator="greaterThan">
      <formula>0.01</formula>
    </cfRule>
  </conditionalFormatting>
  <conditionalFormatting sqref="N33">
    <cfRule type="cellIs" dxfId="189" priority="399" stopIfTrue="1" operator="lessThan">
      <formula>-0.01</formula>
    </cfRule>
    <cfRule type="cellIs" dxfId="188" priority="400" stopIfTrue="1" operator="greaterThan">
      <formula>0.01</formula>
    </cfRule>
  </conditionalFormatting>
  <conditionalFormatting sqref="P29">
    <cfRule type="cellIs" dxfId="187" priority="397" operator="greaterThan">
      <formula>0.03</formula>
    </cfRule>
    <cfRule type="cellIs" dxfId="186" priority="398" stopIfTrue="1" operator="lessThan">
      <formula>-0.03</formula>
    </cfRule>
  </conditionalFormatting>
  <conditionalFormatting sqref="P33">
    <cfRule type="cellIs" dxfId="185" priority="395" operator="lessThan">
      <formula>-0.03</formula>
    </cfRule>
    <cfRule type="cellIs" dxfId="184" priority="396" stopIfTrue="1" operator="greaterThan">
      <formula>0.03</formula>
    </cfRule>
  </conditionalFormatting>
  <conditionalFormatting sqref="I23">
    <cfRule type="dataBar" priority="394">
      <dataBar>
        <cfvo type="min"/>
        <cfvo type="max"/>
        <color rgb="FF008AEF"/>
      </dataBar>
    </cfRule>
  </conditionalFormatting>
  <conditionalFormatting sqref="I18">
    <cfRule type="dataBar" priority="393">
      <dataBar>
        <cfvo type="min"/>
        <cfvo type="max"/>
        <color rgb="FF008AEF"/>
      </dataBar>
    </cfRule>
    <cfRule type="dataBar" priority="388">
      <dataBar>
        <cfvo type="min"/>
        <cfvo type="max"/>
        <color rgb="FF008AEF"/>
      </dataBar>
    </cfRule>
  </conditionalFormatting>
  <conditionalFormatting sqref="I19">
    <cfRule type="dataBar" priority="392">
      <dataBar>
        <cfvo type="min"/>
        <cfvo type="max"/>
        <color rgb="FF008AEF"/>
      </dataBar>
    </cfRule>
    <cfRule type="dataBar" priority="387">
      <dataBar>
        <cfvo type="min"/>
        <cfvo type="max"/>
        <color rgb="FF008AEF"/>
      </dataBar>
    </cfRule>
  </conditionalFormatting>
  <conditionalFormatting sqref="I20:I21">
    <cfRule type="dataBar" priority="391">
      <dataBar>
        <cfvo type="min"/>
        <cfvo type="max"/>
        <color rgb="FF008AEF"/>
      </dataBar>
    </cfRule>
  </conditionalFormatting>
  <conditionalFormatting sqref="I22">
    <cfRule type="dataBar" priority="390">
      <dataBar>
        <cfvo type="min"/>
        <cfvo type="max"/>
        <color rgb="FF008AEF"/>
      </dataBar>
    </cfRule>
  </conditionalFormatting>
  <conditionalFormatting sqref="I20:I22">
    <cfRule type="dataBar" priority="389">
      <dataBar>
        <cfvo type="min"/>
        <cfvo type="max"/>
        <color rgb="FF008AEF"/>
      </dataBar>
    </cfRule>
  </conditionalFormatting>
  <conditionalFormatting sqref="N23">
    <cfRule type="cellIs" dxfId="183" priority="385" stopIfTrue="1" operator="lessThan">
      <formula>-0.01</formula>
    </cfRule>
    <cfRule type="cellIs" dxfId="182" priority="386" stopIfTrue="1" operator="greaterThan">
      <formula>0.01</formula>
    </cfRule>
  </conditionalFormatting>
  <conditionalFormatting sqref="J18:J22">
    <cfRule type="cellIs" dxfId="181" priority="383" operator="greaterThan">
      <formula>0.03</formula>
    </cfRule>
    <cfRule type="cellIs" dxfId="180" priority="384" stopIfTrue="1" operator="lessThan">
      <formula>-0.03</formula>
    </cfRule>
  </conditionalFormatting>
  <conditionalFormatting sqref="N18">
    <cfRule type="cellIs" dxfId="179" priority="381" stopIfTrue="1" operator="lessThan">
      <formula>-0.01</formula>
    </cfRule>
    <cfRule type="cellIs" dxfId="178" priority="382" stopIfTrue="1" operator="greaterThan">
      <formula>0.01</formula>
    </cfRule>
  </conditionalFormatting>
  <conditionalFormatting sqref="N19">
    <cfRule type="cellIs" dxfId="177" priority="379" stopIfTrue="1" operator="lessThan">
      <formula>-0.01</formula>
    </cfRule>
    <cfRule type="cellIs" dxfId="176" priority="380" stopIfTrue="1" operator="greaterThan">
      <formula>0.01</formula>
    </cfRule>
  </conditionalFormatting>
  <conditionalFormatting sqref="N20:N21">
    <cfRule type="cellIs" dxfId="175" priority="377" stopIfTrue="1" operator="lessThan">
      <formula>-0.01</formula>
    </cfRule>
    <cfRule type="cellIs" dxfId="174" priority="378" stopIfTrue="1" operator="greaterThan">
      <formula>0.01</formula>
    </cfRule>
  </conditionalFormatting>
  <conditionalFormatting sqref="N22">
    <cfRule type="cellIs" dxfId="173" priority="375" stopIfTrue="1" operator="lessThan">
      <formula>-0.01</formula>
    </cfRule>
    <cfRule type="cellIs" dxfId="172" priority="376" stopIfTrue="1" operator="greaterThan">
      <formula>0.01</formula>
    </cfRule>
  </conditionalFormatting>
  <conditionalFormatting sqref="P18">
    <cfRule type="cellIs" dxfId="171" priority="373" operator="greaterThan">
      <formula>0.03</formula>
    </cfRule>
    <cfRule type="cellIs" dxfId="170" priority="374" stopIfTrue="1" operator="lessThan">
      <formula>-0.03</formula>
    </cfRule>
  </conditionalFormatting>
  <conditionalFormatting sqref="P22">
    <cfRule type="cellIs" dxfId="169" priority="371" operator="lessThan">
      <formula>-0.03</formula>
    </cfRule>
    <cfRule type="cellIs" dxfId="168" priority="372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167" priority="361" operator="greaterThan">
      <formula>0.03</formula>
    </cfRule>
    <cfRule type="cellIs" dxfId="166" priority="362" stopIfTrue="1" operator="lessThan">
      <formula>-0.03</formula>
    </cfRule>
  </conditionalFormatting>
  <conditionalFormatting sqref="N67">
    <cfRule type="cellIs" dxfId="165" priority="359" stopIfTrue="1" operator="lessThan">
      <formula>-0.01</formula>
    </cfRule>
    <cfRule type="cellIs" dxfId="164" priority="360" stopIfTrue="1" operator="greaterThan">
      <formula>0.01</formula>
    </cfRule>
  </conditionalFormatting>
  <conditionalFormatting sqref="N62">
    <cfRule type="cellIs" dxfId="163" priority="357" stopIfTrue="1" operator="lessThan">
      <formula>-0.01</formula>
    </cfRule>
    <cfRule type="cellIs" dxfId="162" priority="358" stopIfTrue="1" operator="greaterThan">
      <formula>0.01</formula>
    </cfRule>
  </conditionalFormatting>
  <conditionalFormatting sqref="N63">
    <cfRule type="cellIs" dxfId="161" priority="355" stopIfTrue="1" operator="lessThan">
      <formula>-0.01</formula>
    </cfRule>
    <cfRule type="cellIs" dxfId="160" priority="356" stopIfTrue="1" operator="greaterThan">
      <formula>0.01</formula>
    </cfRule>
  </conditionalFormatting>
  <conditionalFormatting sqref="N64:N65">
    <cfRule type="cellIs" dxfId="159" priority="353" stopIfTrue="1" operator="lessThan">
      <formula>-0.01</formula>
    </cfRule>
    <cfRule type="cellIs" dxfId="158" priority="354" stopIfTrue="1" operator="greaterThan">
      <formula>0.01</formula>
    </cfRule>
  </conditionalFormatting>
  <conditionalFormatting sqref="N66">
    <cfRule type="cellIs" dxfId="157" priority="351" stopIfTrue="1" operator="lessThan">
      <formula>-0.01</formula>
    </cfRule>
    <cfRule type="cellIs" dxfId="156" priority="352" stopIfTrue="1" operator="greaterThan">
      <formula>0.01</formula>
    </cfRule>
  </conditionalFormatting>
  <conditionalFormatting sqref="P62">
    <cfRule type="cellIs" dxfId="155" priority="349" operator="greaterThan">
      <formula>0.03</formula>
    </cfRule>
    <cfRule type="cellIs" dxfId="154" priority="350" stopIfTrue="1" operator="lessThan">
      <formula>-0.03</formula>
    </cfRule>
  </conditionalFormatting>
  <conditionalFormatting sqref="P66">
    <cfRule type="cellIs" dxfId="153" priority="347" operator="lessThan">
      <formula>-0.03</formula>
    </cfRule>
    <cfRule type="cellIs" dxfId="152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151" priority="337" operator="greaterThan">
      <formula>0.03</formula>
    </cfRule>
    <cfRule type="cellIs" dxfId="150" priority="338" stopIfTrue="1" operator="lessThan">
      <formula>-0.03</formula>
    </cfRule>
  </conditionalFormatting>
  <conditionalFormatting sqref="N78">
    <cfRule type="cellIs" dxfId="149" priority="335" stopIfTrue="1" operator="lessThan">
      <formula>-0.01</formula>
    </cfRule>
    <cfRule type="cellIs" dxfId="148" priority="336" stopIfTrue="1" operator="greaterThan">
      <formula>0.01</formula>
    </cfRule>
  </conditionalFormatting>
  <conditionalFormatting sqref="N73">
    <cfRule type="cellIs" dxfId="147" priority="333" stopIfTrue="1" operator="lessThan">
      <formula>-0.01</formula>
    </cfRule>
    <cfRule type="cellIs" dxfId="146" priority="334" stopIfTrue="1" operator="greaterThan">
      <formula>0.01</formula>
    </cfRule>
  </conditionalFormatting>
  <conditionalFormatting sqref="N74">
    <cfRule type="cellIs" dxfId="145" priority="331" stopIfTrue="1" operator="lessThan">
      <formula>-0.01</formula>
    </cfRule>
    <cfRule type="cellIs" dxfId="144" priority="332" stopIfTrue="1" operator="greaterThan">
      <formula>0.01</formula>
    </cfRule>
  </conditionalFormatting>
  <conditionalFormatting sqref="N75:N76">
    <cfRule type="cellIs" dxfId="143" priority="329" stopIfTrue="1" operator="lessThan">
      <formula>-0.01</formula>
    </cfRule>
    <cfRule type="cellIs" dxfId="142" priority="330" stopIfTrue="1" operator="greaterThan">
      <formula>0.01</formula>
    </cfRule>
  </conditionalFormatting>
  <conditionalFormatting sqref="N77">
    <cfRule type="cellIs" dxfId="141" priority="327" stopIfTrue="1" operator="lessThan">
      <formula>-0.01</formula>
    </cfRule>
    <cfRule type="cellIs" dxfId="140" priority="328" stopIfTrue="1" operator="greaterThan">
      <formula>0.01</formula>
    </cfRule>
  </conditionalFormatting>
  <conditionalFormatting sqref="P73">
    <cfRule type="cellIs" dxfId="139" priority="325" operator="greaterThan">
      <formula>0.03</formula>
    </cfRule>
    <cfRule type="cellIs" dxfId="138" priority="326" stopIfTrue="1" operator="lessThan">
      <formula>-0.03</formula>
    </cfRule>
  </conditionalFormatting>
  <conditionalFormatting sqref="P77">
    <cfRule type="cellIs" dxfId="137" priority="323" operator="lessThan">
      <formula>-0.03</formula>
    </cfRule>
    <cfRule type="cellIs" dxfId="136" priority="324" stopIfTrue="1" operator="greaterThan">
      <formula>0.03</formula>
    </cfRule>
  </conditionalFormatting>
  <conditionalFormatting sqref="Z89:Z90">
    <cfRule type="cellIs" dxfId="135" priority="270" stopIfTrue="1" operator="lessThan">
      <formula>-0.01</formula>
    </cfRule>
    <cfRule type="cellIs" dxfId="134" priority="271" stopIfTrue="1" operator="greaterThan">
      <formula>0.01</formula>
    </cfRule>
  </conditionalFormatting>
  <conditionalFormatting sqref="AB84">
    <cfRule type="cellIs" dxfId="133" priority="267" operator="greaterThan">
      <formula>0.03</formula>
    </cfRule>
    <cfRule type="cellIs" dxfId="132" priority="268" stopIfTrue="1" operator="lessThan">
      <formula>-0.03</formula>
    </cfRule>
  </conditionalFormatting>
  <conditionalFormatting sqref="AB88">
    <cfRule type="cellIs" dxfId="131" priority="265" operator="lessThan">
      <formula>-0.03</formula>
    </cfRule>
    <cfRule type="cellIs" dxfId="130" priority="266" stopIfTrue="1" operator="greaterThan">
      <formula>0.03</formula>
    </cfRule>
  </conditionalFormatting>
  <conditionalFormatting sqref="Z84">
    <cfRule type="cellIs" dxfId="129" priority="263" stopIfTrue="1" operator="lessThan">
      <formula>-0.01</formula>
    </cfRule>
    <cfRule type="cellIs" dxfId="128" priority="264" stopIfTrue="1" operator="greaterThan">
      <formula>0.01</formula>
    </cfRule>
  </conditionalFormatting>
  <conditionalFormatting sqref="Z85">
    <cfRule type="cellIs" dxfId="127" priority="261" stopIfTrue="1" operator="lessThan">
      <formula>-0.01</formula>
    </cfRule>
    <cfRule type="cellIs" dxfId="126" priority="262" stopIfTrue="1" operator="greaterThan">
      <formula>0.01</formula>
    </cfRule>
  </conditionalFormatting>
  <conditionalFormatting sqref="Z86:Z87">
    <cfRule type="cellIs" dxfId="125" priority="259" stopIfTrue="1" operator="lessThan">
      <formula>-0.01</formula>
    </cfRule>
    <cfRule type="cellIs" dxfId="124" priority="260" stopIfTrue="1" operator="greaterThan">
      <formula>0.01</formula>
    </cfRule>
  </conditionalFormatting>
  <conditionalFormatting sqref="Z88">
    <cfRule type="cellIs" dxfId="123" priority="257" stopIfTrue="1" operator="lessThan">
      <formula>-0.01</formula>
    </cfRule>
    <cfRule type="cellIs" dxfId="122" priority="258" stopIfTrue="1" operator="greaterThan">
      <formula>0.01</formula>
    </cfRule>
  </conditionalFormatting>
  <conditionalFormatting sqref="V84:V88">
    <cfRule type="cellIs" dxfId="121" priority="255" operator="greaterThan">
      <formula>0.03</formula>
    </cfRule>
    <cfRule type="cellIs" dxfId="120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119" priority="250" stopIfTrue="1" operator="lessThan">
      <formula>-0.01</formula>
    </cfRule>
    <cfRule type="cellIs" dxfId="118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117" priority="247" stopIfTrue="1" operator="lessThan">
      <formula>-0.01</formula>
    </cfRule>
    <cfRule type="cellIs" dxfId="116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115" priority="242" stopIfTrue="1" operator="lessThan">
      <formula>-0.01</formula>
    </cfRule>
    <cfRule type="cellIs" dxfId="114" priority="243" stopIfTrue="1" operator="greaterThan">
      <formula>0.01</formula>
    </cfRule>
  </conditionalFormatting>
  <conditionalFormatting sqref="AB95">
    <cfRule type="cellIs" dxfId="113" priority="239" operator="greaterThan">
      <formula>0.03</formula>
    </cfRule>
    <cfRule type="cellIs" dxfId="112" priority="240" stopIfTrue="1" operator="lessThan">
      <formula>-0.03</formula>
    </cfRule>
  </conditionalFormatting>
  <conditionalFormatting sqref="AB99">
    <cfRule type="cellIs" dxfId="111" priority="237" operator="lessThan">
      <formula>-0.03</formula>
    </cfRule>
    <cfRule type="cellIs" dxfId="110" priority="238" stopIfTrue="1" operator="greaterThan">
      <formula>0.03</formula>
    </cfRule>
  </conditionalFormatting>
  <conditionalFormatting sqref="Z95">
    <cfRule type="cellIs" dxfId="109" priority="235" stopIfTrue="1" operator="lessThan">
      <formula>-0.01</formula>
    </cfRule>
    <cfRule type="cellIs" dxfId="108" priority="236" stopIfTrue="1" operator="greaterThan">
      <formula>0.01</formula>
    </cfRule>
  </conditionalFormatting>
  <conditionalFormatting sqref="Z96">
    <cfRule type="cellIs" dxfId="107" priority="233" stopIfTrue="1" operator="lessThan">
      <formula>-0.01</formula>
    </cfRule>
    <cfRule type="cellIs" dxfId="106" priority="234" stopIfTrue="1" operator="greaterThan">
      <formula>0.01</formula>
    </cfRule>
  </conditionalFormatting>
  <conditionalFormatting sqref="Z97:Z98">
    <cfRule type="cellIs" dxfId="105" priority="231" stopIfTrue="1" operator="lessThan">
      <formula>-0.01</formula>
    </cfRule>
    <cfRule type="cellIs" dxfId="104" priority="232" stopIfTrue="1" operator="greaterThan">
      <formula>0.01</formula>
    </cfRule>
  </conditionalFormatting>
  <conditionalFormatting sqref="Z99">
    <cfRule type="cellIs" dxfId="103" priority="229" stopIfTrue="1" operator="lessThan">
      <formula>-0.01</formula>
    </cfRule>
    <cfRule type="cellIs" dxfId="102" priority="230" stopIfTrue="1" operator="greaterThan">
      <formula>0.01</formula>
    </cfRule>
  </conditionalFormatting>
  <conditionalFormatting sqref="V95:V99">
    <cfRule type="cellIs" dxfId="101" priority="227" operator="greaterThan">
      <formula>0.03</formula>
    </cfRule>
    <cfRule type="cellIs" dxfId="100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99" priority="222" stopIfTrue="1" operator="lessThan">
      <formula>-0.01</formula>
    </cfRule>
    <cfRule type="cellIs" dxfId="98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97" priority="219" stopIfTrue="1" operator="lessThan">
      <formula>-0.01</formula>
    </cfRule>
    <cfRule type="cellIs" dxfId="96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95" priority="214" stopIfTrue="1" operator="lessThan">
      <formula>-0.01</formula>
    </cfRule>
    <cfRule type="cellIs" dxfId="94" priority="215" stopIfTrue="1" operator="greaterThan">
      <formula>0.01</formula>
    </cfRule>
  </conditionalFormatting>
  <conditionalFormatting sqref="AB106">
    <cfRule type="cellIs" dxfId="93" priority="211" operator="greaterThan">
      <formula>0.03</formula>
    </cfRule>
    <cfRule type="cellIs" dxfId="92" priority="212" stopIfTrue="1" operator="lessThan">
      <formula>-0.03</formula>
    </cfRule>
  </conditionalFormatting>
  <conditionalFormatting sqref="AB110">
    <cfRule type="cellIs" dxfId="91" priority="209" operator="lessThan">
      <formula>-0.03</formula>
    </cfRule>
    <cfRule type="cellIs" dxfId="90" priority="210" stopIfTrue="1" operator="greaterThan">
      <formula>0.03</formula>
    </cfRule>
  </conditionalFormatting>
  <conditionalFormatting sqref="Z106">
    <cfRule type="cellIs" dxfId="89" priority="207" stopIfTrue="1" operator="lessThan">
      <formula>-0.01</formula>
    </cfRule>
    <cfRule type="cellIs" dxfId="88" priority="208" stopIfTrue="1" operator="greaterThan">
      <formula>0.01</formula>
    </cfRule>
  </conditionalFormatting>
  <conditionalFormatting sqref="Z107">
    <cfRule type="cellIs" dxfId="87" priority="205" stopIfTrue="1" operator="lessThan">
      <formula>-0.01</formula>
    </cfRule>
    <cfRule type="cellIs" dxfId="86" priority="206" stopIfTrue="1" operator="greaterThan">
      <formula>0.01</formula>
    </cfRule>
  </conditionalFormatting>
  <conditionalFormatting sqref="Z108:Z109">
    <cfRule type="cellIs" dxfId="85" priority="203" stopIfTrue="1" operator="lessThan">
      <formula>-0.01</formula>
    </cfRule>
    <cfRule type="cellIs" dxfId="84" priority="204" stopIfTrue="1" operator="greaterThan">
      <formula>0.01</formula>
    </cfRule>
  </conditionalFormatting>
  <conditionalFormatting sqref="Z110">
    <cfRule type="cellIs" dxfId="83" priority="201" stopIfTrue="1" operator="lessThan">
      <formula>-0.01</formula>
    </cfRule>
    <cfRule type="cellIs" dxfId="82" priority="202" stopIfTrue="1" operator="greaterThan">
      <formula>0.01</formula>
    </cfRule>
  </conditionalFormatting>
  <conditionalFormatting sqref="V106:V110">
    <cfRule type="cellIs" dxfId="81" priority="199" operator="greaterThan">
      <formula>0.03</formula>
    </cfRule>
    <cfRule type="cellIs" dxfId="80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79" priority="194" stopIfTrue="1" operator="lessThan">
      <formula>-0.01</formula>
    </cfRule>
    <cfRule type="cellIs" dxfId="78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77" priority="191" stopIfTrue="1" operator="lessThan">
      <formula>-0.01</formula>
    </cfRule>
    <cfRule type="cellIs" dxfId="76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75" priority="111" operator="greaterThan">
      <formula>0.03</formula>
    </cfRule>
    <cfRule type="cellIs" dxfId="74" priority="112" stopIfTrue="1" operator="lessThan">
      <formula>-0.03</formula>
    </cfRule>
  </conditionalFormatting>
  <conditionalFormatting sqref="N84">
    <cfRule type="cellIs" dxfId="73" priority="109" stopIfTrue="1" operator="lessThan">
      <formula>-0.01</formula>
    </cfRule>
    <cfRule type="cellIs" dxfId="72" priority="110" stopIfTrue="1" operator="greaterThan">
      <formula>0.01</formula>
    </cfRule>
  </conditionalFormatting>
  <conditionalFormatting sqref="N85">
    <cfRule type="cellIs" dxfId="71" priority="107" stopIfTrue="1" operator="lessThan">
      <formula>-0.01</formula>
    </cfRule>
    <cfRule type="cellIs" dxfId="70" priority="108" stopIfTrue="1" operator="greaterThan">
      <formula>0.01</formula>
    </cfRule>
  </conditionalFormatting>
  <conditionalFormatting sqref="N86:N87">
    <cfRule type="cellIs" dxfId="69" priority="105" stopIfTrue="1" operator="lessThan">
      <formula>-0.01</formula>
    </cfRule>
    <cfRule type="cellIs" dxfId="68" priority="106" stopIfTrue="1" operator="greaterThan">
      <formula>0.01</formula>
    </cfRule>
  </conditionalFormatting>
  <conditionalFormatting sqref="N88">
    <cfRule type="cellIs" dxfId="67" priority="103" stopIfTrue="1" operator="lessThan">
      <formula>-0.01</formula>
    </cfRule>
    <cfRule type="cellIs" dxfId="66" priority="104" stopIfTrue="1" operator="greaterThan">
      <formula>0.01</formula>
    </cfRule>
  </conditionalFormatting>
  <conditionalFormatting sqref="P84">
    <cfRule type="cellIs" dxfId="65" priority="101" operator="greaterThan">
      <formula>0.03</formula>
    </cfRule>
    <cfRule type="cellIs" dxfId="64" priority="102" stopIfTrue="1" operator="lessThan">
      <formula>-0.03</formula>
    </cfRule>
  </conditionalFormatting>
  <conditionalFormatting sqref="P88">
    <cfRule type="cellIs" dxfId="63" priority="99" operator="lessThan">
      <formula>-0.03</formula>
    </cfRule>
    <cfRule type="cellIs" dxfId="62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61" priority="88" operator="greaterThan">
      <formula>0.03</formula>
    </cfRule>
    <cfRule type="cellIs" dxfId="60" priority="89" stopIfTrue="1" operator="lessThan">
      <formula>-0.03</formula>
    </cfRule>
  </conditionalFormatting>
  <conditionalFormatting sqref="N95">
    <cfRule type="cellIs" dxfId="59" priority="86" stopIfTrue="1" operator="lessThan">
      <formula>-0.01</formula>
    </cfRule>
    <cfRule type="cellIs" dxfId="58" priority="87" stopIfTrue="1" operator="greaterThan">
      <formula>0.01</formula>
    </cfRule>
  </conditionalFormatting>
  <conditionalFormatting sqref="N96">
    <cfRule type="cellIs" dxfId="57" priority="84" stopIfTrue="1" operator="lessThan">
      <formula>-0.01</formula>
    </cfRule>
    <cfRule type="cellIs" dxfId="56" priority="85" stopIfTrue="1" operator="greaterThan">
      <formula>0.01</formula>
    </cfRule>
  </conditionalFormatting>
  <conditionalFormatting sqref="N97:N98">
    <cfRule type="cellIs" dxfId="55" priority="82" stopIfTrue="1" operator="lessThan">
      <formula>-0.01</formula>
    </cfRule>
    <cfRule type="cellIs" dxfId="54" priority="83" stopIfTrue="1" operator="greaterThan">
      <formula>0.01</formula>
    </cfRule>
  </conditionalFormatting>
  <conditionalFormatting sqref="N99">
    <cfRule type="cellIs" dxfId="53" priority="80" stopIfTrue="1" operator="lessThan">
      <formula>-0.01</formula>
    </cfRule>
    <cfRule type="cellIs" dxfId="52" priority="81" stopIfTrue="1" operator="greaterThan">
      <formula>0.01</formula>
    </cfRule>
  </conditionalFormatting>
  <conditionalFormatting sqref="P95">
    <cfRule type="cellIs" dxfId="51" priority="78" operator="greaterThan">
      <formula>0.03</formula>
    </cfRule>
    <cfRule type="cellIs" dxfId="50" priority="79" stopIfTrue="1" operator="lessThan">
      <formula>-0.03</formula>
    </cfRule>
  </conditionalFormatting>
  <conditionalFormatting sqref="P99">
    <cfRule type="cellIs" dxfId="49" priority="76" operator="lessThan">
      <formula>-0.03</formula>
    </cfRule>
    <cfRule type="cellIs" dxfId="48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47" priority="65" operator="greaterThan">
      <formula>0.03</formula>
    </cfRule>
    <cfRule type="cellIs" dxfId="46" priority="66" stopIfTrue="1" operator="lessThan">
      <formula>-0.03</formula>
    </cfRule>
  </conditionalFormatting>
  <conditionalFormatting sqref="N106">
    <cfRule type="cellIs" dxfId="45" priority="63" stopIfTrue="1" operator="lessThan">
      <formula>-0.01</formula>
    </cfRule>
    <cfRule type="cellIs" dxfId="44" priority="64" stopIfTrue="1" operator="greaterThan">
      <formula>0.01</formula>
    </cfRule>
  </conditionalFormatting>
  <conditionalFormatting sqref="N107">
    <cfRule type="cellIs" dxfId="43" priority="61" stopIfTrue="1" operator="lessThan">
      <formula>-0.01</formula>
    </cfRule>
    <cfRule type="cellIs" dxfId="42" priority="62" stopIfTrue="1" operator="greaterThan">
      <formula>0.01</formula>
    </cfRule>
  </conditionalFormatting>
  <conditionalFormatting sqref="N108:N109">
    <cfRule type="cellIs" dxfId="41" priority="59" stopIfTrue="1" operator="lessThan">
      <formula>-0.01</formula>
    </cfRule>
    <cfRule type="cellIs" dxfId="40" priority="60" stopIfTrue="1" operator="greaterThan">
      <formula>0.01</formula>
    </cfRule>
  </conditionalFormatting>
  <conditionalFormatting sqref="N110">
    <cfRule type="cellIs" dxfId="39" priority="57" stopIfTrue="1" operator="lessThan">
      <formula>-0.01</formula>
    </cfRule>
    <cfRule type="cellIs" dxfId="38" priority="58" stopIfTrue="1" operator="greaterThan">
      <formula>0.01</formula>
    </cfRule>
  </conditionalFormatting>
  <conditionalFormatting sqref="P106">
    <cfRule type="cellIs" dxfId="37" priority="55" operator="greaterThan">
      <formula>0.03</formula>
    </cfRule>
    <cfRule type="cellIs" dxfId="36" priority="56" stopIfTrue="1" operator="lessThan">
      <formula>-0.03</formula>
    </cfRule>
  </conditionalFormatting>
  <conditionalFormatting sqref="P110">
    <cfRule type="cellIs" dxfId="35" priority="53" operator="lessThan">
      <formula>-0.03</formula>
    </cfRule>
    <cfRule type="cellIs" dxfId="34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33" priority="49" stopIfTrue="1" operator="lessThan">
      <formula>-0.01</formula>
    </cfRule>
    <cfRule type="cellIs" dxfId="32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31" priority="44" operator="greaterThan">
      <formula>0.03</formula>
    </cfRule>
    <cfRule type="cellIs" dxfId="30" priority="45" stopIfTrue="1" operator="lessThan">
      <formula>-0.03</formula>
    </cfRule>
  </conditionalFormatting>
  <conditionalFormatting sqref="AB11">
    <cfRule type="cellIs" dxfId="29" priority="42" operator="lessThan">
      <formula>-0.03</formula>
    </cfRule>
    <cfRule type="cellIs" dxfId="28" priority="43" stopIfTrue="1" operator="greaterThan">
      <formula>0.03</formula>
    </cfRule>
  </conditionalFormatting>
  <conditionalFormatting sqref="Z7">
    <cfRule type="cellIs" dxfId="27" priority="40" stopIfTrue="1" operator="lessThan">
      <formula>-0.01</formula>
    </cfRule>
    <cfRule type="cellIs" dxfId="26" priority="41" stopIfTrue="1" operator="greaterThan">
      <formula>0.01</formula>
    </cfRule>
  </conditionalFormatting>
  <conditionalFormatting sqref="Z8">
    <cfRule type="cellIs" dxfId="25" priority="38" stopIfTrue="1" operator="lessThan">
      <formula>-0.01</formula>
    </cfRule>
    <cfRule type="cellIs" dxfId="24" priority="39" stopIfTrue="1" operator="greaterThan">
      <formula>0.01</formula>
    </cfRule>
  </conditionalFormatting>
  <conditionalFormatting sqref="Z9:Z10">
    <cfRule type="cellIs" dxfId="23" priority="36" stopIfTrue="1" operator="lessThan">
      <formula>-0.01</formula>
    </cfRule>
    <cfRule type="cellIs" dxfId="22" priority="37" stopIfTrue="1" operator="greaterThan">
      <formula>0.01</formula>
    </cfRule>
  </conditionalFormatting>
  <conditionalFormatting sqref="Z11">
    <cfRule type="cellIs" dxfId="21" priority="34" stopIfTrue="1" operator="lessThan">
      <formula>-0.01</formula>
    </cfRule>
    <cfRule type="cellIs" dxfId="20" priority="35" stopIfTrue="1" operator="greaterThan">
      <formula>0.01</formula>
    </cfRule>
  </conditionalFormatting>
  <conditionalFormatting sqref="V7:V11">
    <cfRule type="cellIs" dxfId="19" priority="32" operator="greaterThan">
      <formula>0.03</formula>
    </cfRule>
    <cfRule type="cellIs" dxfId="18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7" priority="25" stopIfTrue="1" operator="lessThan">
      <formula>-0.01</formula>
    </cfRule>
    <cfRule type="cellIs" dxfId="16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5" priority="15" stopIfTrue="1" operator="lessThan">
      <formula>-0.01</formula>
    </cfRule>
    <cfRule type="cellIs" dxfId="14" priority="16" stopIfTrue="1" operator="greaterThan">
      <formula>0.01</formula>
    </cfRule>
  </conditionalFormatting>
  <conditionalFormatting sqref="J7:J11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N7">
    <cfRule type="cellIs" dxfId="11" priority="11" stopIfTrue="1" operator="lessThan">
      <formula>-0.01</formula>
    </cfRule>
    <cfRule type="cellIs" dxfId="10" priority="12" stopIfTrue="1" operator="greaterThan">
      <formula>0.01</formula>
    </cfRule>
  </conditionalFormatting>
  <conditionalFormatting sqref="N8">
    <cfRule type="cellIs" dxfId="9" priority="9" stopIfTrue="1" operator="lessThan">
      <formula>-0.01</formula>
    </cfRule>
    <cfRule type="cellIs" dxfId="8" priority="10" stopIfTrue="1" operator="greaterThan">
      <formula>0.01</formula>
    </cfRule>
  </conditionalFormatting>
  <conditionalFormatting sqref="N9:N10">
    <cfRule type="cellIs" dxfId="7" priority="7" stopIfTrue="1" operator="lessThan">
      <formula>-0.01</formula>
    </cfRule>
    <cfRule type="cellIs" dxfId="6" priority="8" stopIfTrue="1" operator="greaterThan">
      <formula>0.01</formula>
    </cfRule>
  </conditionalFormatting>
  <conditionalFormatting sqref="N11">
    <cfRule type="cellIs" dxfId="5" priority="5" stopIfTrue="1" operator="lessThan">
      <formula>-0.01</formula>
    </cfRule>
    <cfRule type="cellIs" dxfId="4" priority="6" stopIfTrue="1" operator="greaterThan">
      <formula>0.01</formula>
    </cfRule>
  </conditionalFormatting>
  <conditionalFormatting sqref="P7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P11">
    <cfRule type="cellIs" dxfId="1" priority="1" operator="lessThan">
      <formula>-0.03</formula>
    </cfRule>
    <cfRule type="cellIs" dxfId="0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2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3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3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2" width="9" style="212" customWidth="1"/>
    <col min="73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8</v>
      </c>
      <c r="C2" s="294" t="str">
        <f>CONCATENATE("Summary [ ",'Summary (auto)'!$C$3," ]")</f>
        <v>Summary [ 12bit-quantize-raht-15-bit ]</v>
      </c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1"/>
      <c r="S2" s="214"/>
      <c r="T2" s="141" t="str">
        <f>$B$2</f>
        <v>fruit</v>
      </c>
      <c r="U2" s="288" t="str">
        <f>CONCATENATE("Summary [ ",'Summary (auto)'!$C$4," ]")</f>
        <v>Summary [ 10bit-quantize-raht-15-bit ]</v>
      </c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89"/>
      <c r="AK2" s="199"/>
      <c r="AL2" s="161" t="str">
        <f>$B$2</f>
        <v>fruit</v>
      </c>
      <c r="AM2" s="304" t="s">
        <v>47</v>
      </c>
      <c r="AN2" s="269"/>
      <c r="AO2" s="269"/>
      <c r="AP2" s="269"/>
      <c r="AQ2" s="289"/>
      <c r="AR2" s="37"/>
      <c r="AS2" s="234"/>
      <c r="AT2" s="37"/>
    </row>
    <row r="3" spans="1:58" ht="13.5" customHeight="1" x14ac:dyDescent="0.3">
      <c r="B3" s="155"/>
      <c r="C3" s="202"/>
      <c r="D3" s="93"/>
      <c r="E3" s="235" t="s">
        <v>29</v>
      </c>
      <c r="F3" s="30" t="s">
        <v>48</v>
      </c>
      <c r="G3" s="203" t="s">
        <v>48</v>
      </c>
      <c r="H3" s="203" t="s">
        <v>48</v>
      </c>
      <c r="I3" s="203" t="s">
        <v>48</v>
      </c>
      <c r="J3" s="203" t="s">
        <v>48</v>
      </c>
      <c r="K3" s="203"/>
      <c r="L3" s="203"/>
      <c r="M3" s="203"/>
      <c r="N3" s="203"/>
      <c r="O3" s="236"/>
      <c r="P3" s="299" t="s">
        <v>49</v>
      </c>
      <c r="Q3" s="299" t="s">
        <v>50</v>
      </c>
      <c r="R3" s="301" t="s">
        <v>51</v>
      </c>
      <c r="S3" s="214"/>
      <c r="T3" s="139"/>
      <c r="U3" s="202"/>
      <c r="V3" s="93"/>
      <c r="W3" s="235" t="s">
        <v>29</v>
      </c>
      <c r="X3" s="30" t="s">
        <v>48</v>
      </c>
      <c r="Y3" s="203" t="s">
        <v>48</v>
      </c>
      <c r="Z3" s="203" t="s">
        <v>48</v>
      </c>
      <c r="AA3" s="203" t="s">
        <v>48</v>
      </c>
      <c r="AB3" s="203" t="s">
        <v>48</v>
      </c>
      <c r="AC3" s="203"/>
      <c r="AD3" s="203"/>
      <c r="AE3" s="203"/>
      <c r="AF3" s="203"/>
      <c r="AG3" s="236"/>
      <c r="AH3" s="299" t="s">
        <v>49</v>
      </c>
      <c r="AI3" s="299" t="s">
        <v>50</v>
      </c>
      <c r="AJ3" s="301" t="s">
        <v>51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52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7" t="s">
        <v>53</v>
      </c>
      <c r="F4" s="33" t="s">
        <v>27</v>
      </c>
      <c r="G4" s="238" t="s">
        <v>38</v>
      </c>
      <c r="H4" s="238" t="s">
        <v>41</v>
      </c>
      <c r="I4" s="238" t="s">
        <v>44</v>
      </c>
      <c r="J4" s="238" t="s">
        <v>54</v>
      </c>
      <c r="K4" s="238"/>
      <c r="L4" s="118"/>
      <c r="M4" s="118"/>
      <c r="N4" s="91"/>
      <c r="O4" s="238"/>
      <c r="P4" s="272"/>
      <c r="Q4" s="272"/>
      <c r="R4" s="302"/>
      <c r="S4" s="214"/>
      <c r="T4" s="140"/>
      <c r="U4" s="199"/>
      <c r="V4" s="32"/>
      <c r="W4" s="237" t="s">
        <v>53</v>
      </c>
      <c r="X4" s="33" t="s">
        <v>27</v>
      </c>
      <c r="Y4" s="238" t="s">
        <v>38</v>
      </c>
      <c r="Z4" s="238" t="s">
        <v>41</v>
      </c>
      <c r="AA4" s="238" t="s">
        <v>44</v>
      </c>
      <c r="AB4" s="238" t="s">
        <v>54</v>
      </c>
      <c r="AC4" s="238"/>
      <c r="AD4" s="238"/>
      <c r="AE4" s="238"/>
      <c r="AF4" s="91"/>
      <c r="AG4" s="238"/>
      <c r="AH4" s="272"/>
      <c r="AI4" s="272"/>
      <c r="AJ4" s="302"/>
      <c r="AK4" s="214"/>
      <c r="AL4" s="201"/>
      <c r="AM4" s="90" t="s">
        <v>27</v>
      </c>
      <c r="AN4" s="90" t="s">
        <v>38</v>
      </c>
      <c r="AO4" s="90" t="s">
        <v>41</v>
      </c>
      <c r="AP4" s="90" t="s">
        <v>44</v>
      </c>
      <c r="AQ4" s="164" t="s">
        <v>54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0"/>
      <c r="C5" s="25" t="s">
        <v>31</v>
      </c>
      <c r="D5" s="26"/>
      <c r="E5" s="125">
        <f>E23</f>
        <v>3805.5839999999994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43.409885083333336</v>
      </c>
      <c r="G5" s="30">
        <f t="shared" si="0"/>
        <v>47.254513624999994</v>
      </c>
      <c r="H5" s="30">
        <f t="shared" si="0"/>
        <v>0.99789476916666675</v>
      </c>
      <c r="I5" s="90">
        <f t="shared" si="0"/>
        <v>0.99837623125000008</v>
      </c>
      <c r="J5" s="90">
        <f t="shared" si="0"/>
        <v>8.1516018749999992E-3</v>
      </c>
      <c r="K5" s="55"/>
      <c r="L5" s="55"/>
      <c r="M5" s="55"/>
      <c r="N5" s="26"/>
      <c r="O5" s="56"/>
      <c r="P5" s="130">
        <f t="shared" ref="P5:Q8" si="1">P16</f>
        <v>2.9209999999999998</v>
      </c>
      <c r="Q5" s="151">
        <f t="shared" si="1"/>
        <v>1.218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298"/>
      <c r="U5" s="25" t="s">
        <v>31</v>
      </c>
      <c r="V5" s="26"/>
      <c r="W5" s="126">
        <f>W23</f>
        <v>2411.48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33.345246333333336</v>
      </c>
      <c r="Y5" s="30">
        <f t="shared" si="2"/>
        <v>37.8370435</v>
      </c>
      <c r="Z5" s="30">
        <f t="shared" si="2"/>
        <v>0.98918205625000011</v>
      </c>
      <c r="AA5" s="90">
        <f t="shared" si="2"/>
        <v>0.95029656875000013</v>
      </c>
      <c r="AB5" s="90">
        <f t="shared" si="2"/>
        <v>4.6319380291666677E-2</v>
      </c>
      <c r="AC5" s="55"/>
      <c r="AD5" s="55"/>
      <c r="AE5" s="55"/>
      <c r="AF5" s="26"/>
      <c r="AG5" s="239"/>
      <c r="AH5" s="130">
        <f t="shared" ref="AH5:AI8" si="3">AH16</f>
        <v>3</v>
      </c>
      <c r="AI5" s="151">
        <f t="shared" si="3"/>
        <v>1.218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40">
        <f>bdrate($E5:$E8,F5:F8,$W5:$W8,X5:X8)</f>
        <v>-0.16613717492750635</v>
      </c>
      <c r="AN5" s="241">
        <f>bdrate($E5:$E8,G5:G8,$W5:$W8,Y5:Y8)</f>
        <v>-0.12717179166561665</v>
      </c>
      <c r="AO5" s="241">
        <f>bdrate($E5:$E8,H5:H8,$W5:$W8,Z5:Z8)</f>
        <v>1.4919592447066865E-2</v>
      </c>
      <c r="AP5" s="241">
        <f>bdrate($E5:$E8,I5:I8,$W5:$W8,AA5:AA8)</f>
        <v>-2.3563667881050354E-2</v>
      </c>
      <c r="AQ5" s="242">
        <f>bdrateInverted($E5:$E8,J5:J8,$W5:$W8,AB5:AB8)</f>
        <v>-7.5937116095600721E-2</v>
      </c>
      <c r="AR5" s="243"/>
      <c r="AS5" s="51"/>
      <c r="AT5" s="19" t="s">
        <v>55</v>
      </c>
      <c r="AV5" s="244"/>
      <c r="AW5" s="244"/>
      <c r="AX5" s="244"/>
      <c r="AY5" s="244"/>
      <c r="AZ5" s="244"/>
      <c r="BA5" s="244"/>
      <c r="BB5" s="244"/>
      <c r="BF5" s="12"/>
    </row>
    <row r="6" spans="1:58" ht="13.5" customHeight="1" x14ac:dyDescent="0.15">
      <c r="B6" s="285"/>
      <c r="C6" s="27" t="s">
        <v>32</v>
      </c>
      <c r="D6" s="28"/>
      <c r="E6" s="156">
        <f>E24</f>
        <v>4816.2959999999994</v>
      </c>
      <c r="F6" s="90">
        <f t="shared" si="0"/>
        <v>46.790057708333329</v>
      </c>
      <c r="G6" s="90">
        <f t="shared" si="0"/>
        <v>50.435263208333339</v>
      </c>
      <c r="H6" s="90">
        <f t="shared" si="0"/>
        <v>0.99867078999999981</v>
      </c>
      <c r="I6" s="90">
        <f t="shared" si="0"/>
        <v>0.99920279708333315</v>
      </c>
      <c r="J6" s="90">
        <f t="shared" si="0"/>
        <v>4.5681070708333332E-3</v>
      </c>
      <c r="K6" s="56"/>
      <c r="L6" s="56"/>
      <c r="M6" s="56"/>
      <c r="N6" s="28"/>
      <c r="O6" s="56"/>
      <c r="P6" s="130">
        <f t="shared" si="1"/>
        <v>2.9060000000000001</v>
      </c>
      <c r="Q6" s="130">
        <f t="shared" si="1"/>
        <v>1.2809999999999999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5"/>
      <c r="U6" s="27" t="s">
        <v>32</v>
      </c>
      <c r="V6" s="28"/>
      <c r="W6" s="127">
        <f>W24</f>
        <v>3327.8240000000001</v>
      </c>
      <c r="X6" s="90">
        <f t="shared" si="2"/>
        <v>42.478694416666663</v>
      </c>
      <c r="Y6" s="90">
        <f t="shared" si="2"/>
        <v>46.41599025</v>
      </c>
      <c r="Z6" s="90">
        <f t="shared" si="2"/>
        <v>0.99678877958333334</v>
      </c>
      <c r="AA6" s="90">
        <f t="shared" si="2"/>
        <v>0.9971605558333333</v>
      </c>
      <c r="AB6" s="90">
        <f t="shared" si="2"/>
        <v>1.1290128583333331E-2</v>
      </c>
      <c r="AC6" s="56"/>
      <c r="AD6" s="56"/>
      <c r="AE6" s="56"/>
      <c r="AF6" s="28"/>
      <c r="AG6" s="239"/>
      <c r="AH6" s="130">
        <f t="shared" si="3"/>
        <v>3</v>
      </c>
      <c r="AI6" s="130">
        <f t="shared" si="3"/>
        <v>1.218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5"/>
      <c r="AN6" s="246"/>
      <c r="AO6" s="159"/>
      <c r="AP6" s="159"/>
      <c r="AQ6" s="43"/>
      <c r="AR6" s="243"/>
      <c r="AS6" s="243"/>
      <c r="AT6" s="36"/>
      <c r="AV6" s="244"/>
      <c r="AW6" s="244"/>
      <c r="AX6" s="9"/>
      <c r="AY6" s="244"/>
      <c r="AZ6" s="244"/>
      <c r="BA6" s="244"/>
      <c r="BB6" s="9"/>
      <c r="BF6" s="12"/>
    </row>
    <row r="7" spans="1:58" ht="12.75" customHeight="1" x14ac:dyDescent="0.15">
      <c r="B7" s="285"/>
      <c r="C7" s="27" t="s">
        <v>33</v>
      </c>
      <c r="D7" s="28"/>
      <c r="E7" s="156">
        <f>E25</f>
        <v>6171.8480000000009</v>
      </c>
      <c r="F7" s="90">
        <f t="shared" si="0"/>
        <v>48.108836500000002</v>
      </c>
      <c r="G7" s="90">
        <f t="shared" si="0"/>
        <v>51.732762416666652</v>
      </c>
      <c r="H7" s="90">
        <f t="shared" si="0"/>
        <v>0.99891922250000009</v>
      </c>
      <c r="I7" s="90">
        <f t="shared" si="0"/>
        <v>0.99937497375000028</v>
      </c>
      <c r="J7" s="90">
        <f t="shared" si="0"/>
        <v>3.3346815416666667E-3</v>
      </c>
      <c r="K7" s="56"/>
      <c r="L7" s="56"/>
      <c r="M7" s="56"/>
      <c r="N7" s="28"/>
      <c r="O7" s="56"/>
      <c r="P7" s="130">
        <f t="shared" si="1"/>
        <v>2.968</v>
      </c>
      <c r="Q7" s="130">
        <f t="shared" si="1"/>
        <v>1.25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5"/>
      <c r="U7" s="27" t="s">
        <v>33</v>
      </c>
      <c r="V7" s="28"/>
      <c r="W7" s="127">
        <f>W25</f>
        <v>4283.4319999999998</v>
      </c>
      <c r="X7" s="90">
        <f t="shared" si="2"/>
        <v>47.520939249999991</v>
      </c>
      <c r="Y7" s="90">
        <f t="shared" si="2"/>
        <v>50.716364208333339</v>
      </c>
      <c r="Z7" s="90">
        <f t="shared" si="2"/>
        <v>0.9984091979166666</v>
      </c>
      <c r="AA7" s="90">
        <f t="shared" si="2"/>
        <v>0.99907063416666653</v>
      </c>
      <c r="AB7" s="90">
        <f t="shared" si="2"/>
        <v>4.7366805749999999E-3</v>
      </c>
      <c r="AC7" s="56"/>
      <c r="AD7" s="56"/>
      <c r="AE7" s="56"/>
      <c r="AF7" s="28"/>
      <c r="AG7" s="239"/>
      <c r="AH7" s="130">
        <f t="shared" si="3"/>
        <v>3.0150000000000001</v>
      </c>
      <c r="AI7" s="130">
        <f t="shared" si="3"/>
        <v>1.218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5"/>
      <c r="AN7" s="246"/>
      <c r="AO7" s="159"/>
      <c r="AP7" s="159"/>
      <c r="AQ7" s="43"/>
      <c r="AR7" s="243"/>
      <c r="AS7" s="52"/>
      <c r="AT7" s="19" t="s">
        <v>56</v>
      </c>
      <c r="AV7" s="244"/>
      <c r="AW7" s="244"/>
      <c r="AX7" s="9"/>
      <c r="AY7" s="244"/>
      <c r="AZ7" s="244"/>
      <c r="BA7" s="244"/>
      <c r="BB7" s="9"/>
      <c r="BF7" s="12"/>
    </row>
    <row r="8" spans="1:58" ht="12.75" customHeight="1" x14ac:dyDescent="0.15">
      <c r="B8" s="285"/>
      <c r="C8" s="27" t="s">
        <v>35</v>
      </c>
      <c r="D8" s="28"/>
      <c r="E8" s="156">
        <f>E26</f>
        <v>8623.2160000000003</v>
      </c>
      <c r="F8" s="90">
        <f t="shared" si="0"/>
        <v>49.590225416666669</v>
      </c>
      <c r="G8" s="90">
        <f t="shared" si="0"/>
        <v>53.154724874999999</v>
      </c>
      <c r="H8" s="90">
        <f t="shared" si="0"/>
        <v>0.9991094437500001</v>
      </c>
      <c r="I8" s="90">
        <f t="shared" si="0"/>
        <v>0.99952589916666668</v>
      </c>
      <c r="J8" s="90">
        <f t="shared" si="0"/>
        <v>2.3079262666666667E-3</v>
      </c>
      <c r="K8" s="56"/>
      <c r="L8" s="56"/>
      <c r="M8" s="56"/>
      <c r="N8" s="28"/>
      <c r="O8" s="56"/>
      <c r="P8" s="130">
        <f t="shared" si="1"/>
        <v>2.984</v>
      </c>
      <c r="Q8" s="130">
        <f t="shared" si="1"/>
        <v>1.1559999999999999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5"/>
      <c r="U8" s="27" t="s">
        <v>35</v>
      </c>
      <c r="V8" s="28"/>
      <c r="W8" s="127">
        <f>W26</f>
        <v>5373.3279999999995</v>
      </c>
      <c r="X8" s="90">
        <f t="shared" si="2"/>
        <v>49.204463333333337</v>
      </c>
      <c r="Y8" s="90">
        <f t="shared" si="2"/>
        <v>52.268099291666658</v>
      </c>
      <c r="Z8" s="90">
        <f t="shared" si="2"/>
        <v>0.99878496041666676</v>
      </c>
      <c r="AA8" s="90">
        <f t="shared" si="2"/>
        <v>0.99931852916666675</v>
      </c>
      <c r="AB8" s="90">
        <f t="shared" si="2"/>
        <v>3.1905366416666672E-3</v>
      </c>
      <c r="AC8" s="56"/>
      <c r="AD8" s="56"/>
      <c r="AE8" s="56"/>
      <c r="AF8" s="28"/>
      <c r="AG8" s="239"/>
      <c r="AH8" s="130">
        <f t="shared" si="3"/>
        <v>2.9209999999999998</v>
      </c>
      <c r="AI8" s="130">
        <f t="shared" si="3"/>
        <v>1.2649999999999999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6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9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57</v>
      </c>
      <c r="C10" s="136"/>
      <c r="D10" s="136"/>
      <c r="E10" s="247"/>
      <c r="F10" s="137"/>
      <c r="G10" s="137"/>
      <c r="H10" s="137"/>
      <c r="I10" s="137"/>
      <c r="J10" s="137"/>
      <c r="K10" s="137"/>
      <c r="L10" s="136"/>
      <c r="M10" s="138"/>
      <c r="N10" s="138"/>
      <c r="O10" s="248"/>
      <c r="P10" s="154">
        <f>GEOMEAN(P5:P8)</f>
        <v>2.9445739833987874</v>
      </c>
      <c r="Q10" s="154">
        <f>GEOMEAN(Q5:Q8)</f>
        <v>1.2253666783129262</v>
      </c>
      <c r="R10" s="134" t="e">
        <f>AVERAGE(R5:R8)</f>
        <v>#DIV/0!</v>
      </c>
      <c r="S10" s="214"/>
      <c r="T10" s="153" t="s">
        <v>57</v>
      </c>
      <c r="U10" s="136"/>
      <c r="V10" s="136"/>
      <c r="W10" s="247"/>
      <c r="X10" s="137"/>
      <c r="Y10" s="137"/>
      <c r="Z10" s="137"/>
      <c r="AA10" s="137"/>
      <c r="AB10" s="137"/>
      <c r="AC10" s="137"/>
      <c r="AD10" s="136"/>
      <c r="AE10" s="138"/>
      <c r="AF10" s="138"/>
      <c r="AG10" s="248"/>
      <c r="AH10" s="154">
        <f>GEOMEAN(AH5:AH8)</f>
        <v>2.9837700182229581</v>
      </c>
      <c r="AI10" s="154">
        <f>GEOMEAN(AI5:AI8)</f>
        <v>1.2295837008604544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9"/>
      <c r="F11" s="90"/>
      <c r="G11" s="90"/>
      <c r="H11" s="90"/>
      <c r="I11" s="90"/>
      <c r="J11" s="90"/>
      <c r="K11" s="90"/>
      <c r="L11" s="214"/>
      <c r="M11" s="91"/>
      <c r="N11" s="91"/>
      <c r="O11" s="250"/>
      <c r="P11" s="90"/>
      <c r="Q11" s="90"/>
      <c r="R11" s="130"/>
      <c r="S11" s="214"/>
      <c r="T11" s="214"/>
      <c r="U11" s="214"/>
      <c r="V11" s="214"/>
      <c r="W11" s="249"/>
      <c r="X11" s="90"/>
      <c r="Y11" s="90"/>
      <c r="Z11" s="90"/>
      <c r="AA11" s="90"/>
      <c r="AB11" s="90"/>
      <c r="AC11" s="90"/>
      <c r="AD11" s="214"/>
      <c r="AE11" s="91"/>
      <c r="AF11" s="91"/>
      <c r="AG11" s="250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9"/>
      <c r="F12" s="90"/>
      <c r="G12" s="90"/>
      <c r="H12" s="90"/>
      <c r="I12" s="90"/>
      <c r="J12" s="90"/>
      <c r="K12" s="90"/>
      <c r="L12" s="214"/>
      <c r="M12" s="91"/>
      <c r="N12" s="91"/>
      <c r="O12" s="250"/>
      <c r="P12" s="90"/>
      <c r="Q12" s="90"/>
      <c r="R12" s="130"/>
      <c r="S12" s="214"/>
      <c r="T12" s="214"/>
      <c r="U12" s="214"/>
      <c r="V12" s="214"/>
      <c r="W12" s="249"/>
      <c r="X12" s="90"/>
      <c r="Y12" s="90"/>
      <c r="Z12" s="90"/>
      <c r="AA12" s="90"/>
      <c r="AB12" s="90"/>
      <c r="AC12" s="90"/>
      <c r="AD12" s="214"/>
      <c r="AE12" s="91"/>
      <c r="AF12" s="91"/>
      <c r="AG12" s="250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8" t="str">
        <f>CONCATENATE("Encoding/Decoding [ ",'Summary (auto)'!$C$3," ]")</f>
        <v>Encoding/Decoding [ 12bit-quantize-raht-15-bit ]</v>
      </c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89"/>
      <c r="T13" s="21"/>
      <c r="U13" s="288" t="str">
        <f>CONCATENATE("Encoding [ ",'Summary (auto)'!$C$4," ]")</f>
        <v>Encoding [ 10bit-quantize-raht-15-bit ]</v>
      </c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89"/>
    </row>
    <row r="14" spans="1:58" ht="15.6" customHeight="1" x14ac:dyDescent="0.25">
      <c r="B14" s="155"/>
      <c r="C14" s="101"/>
      <c r="D14" s="101"/>
      <c r="E14" s="251" t="s">
        <v>58</v>
      </c>
      <c r="F14" s="135" t="s">
        <v>59</v>
      </c>
      <c r="G14" s="135" t="s">
        <v>60</v>
      </c>
      <c r="H14" s="135" t="s">
        <v>61</v>
      </c>
      <c r="I14" s="135" t="s">
        <v>62</v>
      </c>
      <c r="J14" s="135" t="s">
        <v>63</v>
      </c>
      <c r="K14" s="135" t="s">
        <v>64</v>
      </c>
      <c r="L14" s="135" t="s">
        <v>65</v>
      </c>
      <c r="M14" s="102" t="s">
        <v>66</v>
      </c>
      <c r="N14" s="102"/>
      <c r="O14" s="252"/>
      <c r="P14" s="102"/>
      <c r="Q14" s="103"/>
      <c r="R14" s="104"/>
      <c r="S14" s="199"/>
      <c r="T14" s="155"/>
      <c r="U14" s="101"/>
      <c r="V14" s="101"/>
      <c r="W14" s="251" t="s">
        <v>58</v>
      </c>
      <c r="X14" s="135" t="s">
        <v>59</v>
      </c>
      <c r="Y14" s="135" t="s">
        <v>60</v>
      </c>
      <c r="Z14" s="135" t="s">
        <v>61</v>
      </c>
      <c r="AA14" s="135" t="s">
        <v>62</v>
      </c>
      <c r="AB14" s="135" t="s">
        <v>63</v>
      </c>
      <c r="AC14" s="135" t="s">
        <v>64</v>
      </c>
      <c r="AD14" s="135" t="s">
        <v>65</v>
      </c>
      <c r="AE14" s="102" t="s">
        <v>66</v>
      </c>
      <c r="AF14" s="102"/>
      <c r="AG14" s="252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7" t="s">
        <v>53</v>
      </c>
      <c r="F15" s="237" t="s">
        <v>53</v>
      </c>
      <c r="G15" s="237" t="s">
        <v>53</v>
      </c>
      <c r="H15" s="237" t="s">
        <v>53</v>
      </c>
      <c r="I15" s="237" t="s">
        <v>53</v>
      </c>
      <c r="J15" s="237" t="s">
        <v>53</v>
      </c>
      <c r="K15" s="237" t="s">
        <v>53</v>
      </c>
      <c r="L15" s="237" t="s">
        <v>53</v>
      </c>
      <c r="M15" s="237" t="s">
        <v>53</v>
      </c>
      <c r="N15" s="33"/>
      <c r="O15" s="238"/>
      <c r="P15" s="204" t="s">
        <v>49</v>
      </c>
      <c r="Q15" s="204" t="s">
        <v>50</v>
      </c>
      <c r="R15" s="34"/>
      <c r="S15" s="214"/>
      <c r="T15" s="148"/>
      <c r="U15" s="32"/>
      <c r="V15" s="32"/>
      <c r="W15" s="237" t="s">
        <v>53</v>
      </c>
      <c r="X15" s="237" t="s">
        <v>53</v>
      </c>
      <c r="Y15" s="237" t="s">
        <v>53</v>
      </c>
      <c r="Z15" s="237" t="s">
        <v>53</v>
      </c>
      <c r="AA15" s="237" t="s">
        <v>53</v>
      </c>
      <c r="AB15" s="237" t="s">
        <v>53</v>
      </c>
      <c r="AC15" s="237" t="s">
        <v>53</v>
      </c>
      <c r="AD15" s="237" t="s">
        <v>53</v>
      </c>
      <c r="AE15" s="237" t="s">
        <v>53</v>
      </c>
      <c r="AF15" s="33"/>
      <c r="AG15" s="238"/>
      <c r="AH15" s="204" t="s">
        <v>49</v>
      </c>
      <c r="AI15" s="204" t="s">
        <v>50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0"/>
      <c r="C16" s="25" t="s">
        <v>31</v>
      </c>
      <c r="D16" s="26"/>
      <c r="E16" s="128">
        <v>900.88</v>
      </c>
      <c r="F16" s="166">
        <v>859.33600000000001</v>
      </c>
      <c r="G16" s="166">
        <v>2.1040000000000001</v>
      </c>
      <c r="H16" s="166">
        <v>1.496</v>
      </c>
      <c r="I16" s="166">
        <v>2.2480000000000002</v>
      </c>
      <c r="J16" s="166">
        <v>1117.2159999999999</v>
      </c>
      <c r="K16" s="60">
        <v>687.43200000000002</v>
      </c>
      <c r="L16" s="60">
        <v>234.87200000000001</v>
      </c>
      <c r="M16" s="60">
        <v>7.8879999999999999</v>
      </c>
      <c r="N16" s="55"/>
      <c r="O16" s="253"/>
      <c r="P16" s="129">
        <v>2.9209999999999998</v>
      </c>
      <c r="Q16" s="129">
        <v>1.218</v>
      </c>
      <c r="R16" s="142"/>
      <c r="S16" s="214"/>
      <c r="T16" s="300"/>
      <c r="U16" s="25" t="s">
        <v>31</v>
      </c>
      <c r="V16" s="26"/>
      <c r="W16" s="128">
        <v>900.88</v>
      </c>
      <c r="X16" s="166">
        <v>478.57600000000002</v>
      </c>
      <c r="Y16" s="166">
        <v>0.88800000000000001</v>
      </c>
      <c r="Z16" s="166">
        <v>1.44</v>
      </c>
      <c r="AA16" s="166">
        <v>2.024</v>
      </c>
      <c r="AB16" s="166">
        <v>609.52800000000002</v>
      </c>
      <c r="AC16" s="60">
        <v>311.00799999999998</v>
      </c>
      <c r="AD16" s="60">
        <v>107.136</v>
      </c>
      <c r="AE16" s="60">
        <v>7.8879999999999999</v>
      </c>
      <c r="AF16" s="55"/>
      <c r="AG16" s="253"/>
      <c r="AH16" s="129">
        <v>3</v>
      </c>
      <c r="AI16" s="129">
        <v>1.218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32</v>
      </c>
      <c r="D17" s="28"/>
      <c r="E17" s="143">
        <v>900.88</v>
      </c>
      <c r="F17" s="167">
        <v>1126.6479999999999</v>
      </c>
      <c r="G17" s="167">
        <v>37.655999999999999</v>
      </c>
      <c r="H17" s="167">
        <v>2.3839999999999999</v>
      </c>
      <c r="I17" s="167">
        <v>7.3680000000000003</v>
      </c>
      <c r="J17" s="167">
        <v>1471.8879999999999</v>
      </c>
      <c r="K17" s="62">
        <v>948.22400000000005</v>
      </c>
      <c r="L17" s="62">
        <v>321.24799999999999</v>
      </c>
      <c r="M17" s="62">
        <v>7.88</v>
      </c>
      <c r="N17" s="56"/>
      <c r="O17" s="239"/>
      <c r="P17" s="144">
        <v>2.9060000000000001</v>
      </c>
      <c r="Q17" s="144">
        <v>1.2809999999999999</v>
      </c>
      <c r="R17" s="145"/>
      <c r="S17" s="214"/>
      <c r="T17" s="285"/>
      <c r="U17" s="27" t="s">
        <v>32</v>
      </c>
      <c r="V17" s="28"/>
      <c r="W17" s="143">
        <v>900.88</v>
      </c>
      <c r="X17" s="167">
        <v>727.06399999999996</v>
      </c>
      <c r="Y17" s="167">
        <v>1.1679999999999999</v>
      </c>
      <c r="Z17" s="167">
        <v>1.44</v>
      </c>
      <c r="AA17" s="167">
        <v>2.08</v>
      </c>
      <c r="AB17" s="167">
        <v>944.39200000000005</v>
      </c>
      <c r="AC17" s="62">
        <v>558.20000000000005</v>
      </c>
      <c r="AD17" s="62">
        <v>192.6</v>
      </c>
      <c r="AE17" s="62">
        <v>7.88</v>
      </c>
      <c r="AF17" s="56"/>
      <c r="AG17" s="239"/>
      <c r="AH17" s="144">
        <v>3</v>
      </c>
      <c r="AI17" s="144">
        <v>1.218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33</v>
      </c>
      <c r="D18" s="28"/>
      <c r="E18" s="143">
        <v>900.88</v>
      </c>
      <c r="F18" s="167">
        <v>1406.4880000000001</v>
      </c>
      <c r="G18" s="167">
        <v>263.05599999999998</v>
      </c>
      <c r="H18" s="167">
        <v>33.463999999999999</v>
      </c>
      <c r="I18" s="167">
        <v>93.8</v>
      </c>
      <c r="J18" s="167">
        <v>1844.52</v>
      </c>
      <c r="K18" s="62">
        <v>1215.9760000000001</v>
      </c>
      <c r="L18" s="62">
        <v>413.66399999999999</v>
      </c>
      <c r="M18" s="62">
        <v>7.8639999999999999</v>
      </c>
      <c r="N18" s="56"/>
      <c r="O18" s="239"/>
      <c r="P18" s="144">
        <v>2.968</v>
      </c>
      <c r="Q18" s="144">
        <v>1.25</v>
      </c>
      <c r="R18" s="145"/>
      <c r="S18" s="214"/>
      <c r="T18" s="285"/>
      <c r="U18" s="27" t="s">
        <v>33</v>
      </c>
      <c r="V18" s="28"/>
      <c r="W18" s="143">
        <v>900.88</v>
      </c>
      <c r="X18" s="167">
        <v>987.68799999999999</v>
      </c>
      <c r="Y18" s="167">
        <v>8.2799999999999994</v>
      </c>
      <c r="Z18" s="167">
        <v>1.6719999999999999</v>
      </c>
      <c r="AA18" s="167">
        <v>2.8559999999999999</v>
      </c>
      <c r="AB18" s="167">
        <v>1289.904</v>
      </c>
      <c r="AC18" s="62">
        <v>814.62400000000002</v>
      </c>
      <c r="AD18" s="62">
        <v>277.52800000000002</v>
      </c>
      <c r="AE18" s="62">
        <v>7.8639999999999999</v>
      </c>
      <c r="AF18" s="56"/>
      <c r="AG18" s="239"/>
      <c r="AH18" s="144">
        <v>3.0150000000000001</v>
      </c>
      <c r="AI18" s="144">
        <v>1.218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35</v>
      </c>
      <c r="D19" s="28"/>
      <c r="E19" s="143">
        <v>900.88</v>
      </c>
      <c r="F19" s="167">
        <v>1671.92</v>
      </c>
      <c r="G19" s="167">
        <v>833.27200000000005</v>
      </c>
      <c r="H19" s="167">
        <v>441</v>
      </c>
      <c r="I19" s="167">
        <v>528.16800000000001</v>
      </c>
      <c r="J19" s="167">
        <v>2236.52</v>
      </c>
      <c r="K19" s="62">
        <v>1499.4559999999999</v>
      </c>
      <c r="L19" s="62">
        <v>512</v>
      </c>
      <c r="M19" s="62">
        <v>7.7359999999999998</v>
      </c>
      <c r="N19" s="56"/>
      <c r="O19" s="239"/>
      <c r="P19" s="144">
        <v>2.984</v>
      </c>
      <c r="Q19" s="144">
        <v>1.1559999999999999</v>
      </c>
      <c r="R19" s="145"/>
      <c r="S19" s="214"/>
      <c r="T19" s="285"/>
      <c r="U19" s="27" t="s">
        <v>35</v>
      </c>
      <c r="V19" s="28"/>
      <c r="W19" s="143">
        <v>900.88</v>
      </c>
      <c r="X19" s="167">
        <v>1237.6079999999999</v>
      </c>
      <c r="Y19" s="167">
        <v>97.016000000000005</v>
      </c>
      <c r="Z19" s="167">
        <v>5.7039999999999997</v>
      </c>
      <c r="AA19" s="167">
        <v>31.911999999999999</v>
      </c>
      <c r="AB19" s="167">
        <v>1654.5920000000001</v>
      </c>
      <c r="AC19" s="62">
        <v>1079.4880000000001</v>
      </c>
      <c r="AD19" s="62">
        <v>366.12799999999999</v>
      </c>
      <c r="AE19" s="62">
        <v>7.7359999999999998</v>
      </c>
      <c r="AF19" s="56"/>
      <c r="AG19" s="239"/>
      <c r="AH19" s="144">
        <v>2.9209999999999998</v>
      </c>
      <c r="AI19" s="144">
        <v>1.2649999999999999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4"/>
      <c r="P20" s="169"/>
      <c r="Q20" s="169"/>
      <c r="R20" s="146"/>
      <c r="S20" s="214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4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5" t="s">
        <v>29</v>
      </c>
      <c r="F21" s="30"/>
      <c r="G21" s="30"/>
      <c r="H21" s="30"/>
      <c r="I21" s="30"/>
      <c r="J21" s="30"/>
      <c r="K21" s="30"/>
      <c r="L21" s="30"/>
      <c r="M21" s="30"/>
      <c r="N21" s="30"/>
      <c r="O21" s="236"/>
      <c r="P21" s="30"/>
      <c r="Q21" s="203"/>
      <c r="R21" s="31"/>
      <c r="S21" s="214"/>
      <c r="T21" s="296"/>
      <c r="U21" s="93"/>
      <c r="V21" s="93"/>
      <c r="W21" s="255" t="s">
        <v>29</v>
      </c>
      <c r="X21" s="30"/>
      <c r="Y21" s="30"/>
      <c r="Z21" s="30"/>
      <c r="AA21" s="30"/>
      <c r="AB21" s="30"/>
      <c r="AC21" s="30"/>
      <c r="AD21" s="30"/>
      <c r="AE21" s="30"/>
      <c r="AF21" s="30"/>
      <c r="AG21" s="236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7" t="s">
        <v>53</v>
      </c>
      <c r="F22" s="33"/>
      <c r="G22" s="33"/>
      <c r="H22" s="33"/>
      <c r="I22" s="33"/>
      <c r="J22" s="33"/>
      <c r="K22" s="33"/>
      <c r="L22" s="33"/>
      <c r="M22" s="33"/>
      <c r="N22" s="33"/>
      <c r="O22" s="238"/>
      <c r="P22" s="33"/>
      <c r="Q22" s="204"/>
      <c r="R22" s="34"/>
      <c r="S22" s="214"/>
      <c r="T22" s="297"/>
      <c r="U22" s="32"/>
      <c r="V22" s="32"/>
      <c r="W22" s="256" t="s">
        <v>53</v>
      </c>
      <c r="X22" s="33"/>
      <c r="Y22" s="33"/>
      <c r="Z22" s="33"/>
      <c r="AA22" s="33"/>
      <c r="AB22" s="33"/>
      <c r="AC22" s="33"/>
      <c r="AD22" s="33"/>
      <c r="AE22" s="33"/>
      <c r="AF22" s="33"/>
      <c r="AG22" s="238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90"/>
      <c r="C23" s="25" t="s">
        <v>31</v>
      </c>
      <c r="D23" s="26"/>
      <c r="E23" s="127">
        <f>SUM(E16:L16)</f>
        <v>3805.5839999999994</v>
      </c>
      <c r="F23" s="56"/>
      <c r="G23" s="56"/>
      <c r="H23" s="56"/>
      <c r="I23" s="56"/>
      <c r="J23" s="56"/>
      <c r="K23" s="56"/>
      <c r="L23" s="56"/>
      <c r="M23" s="56"/>
      <c r="N23" s="56"/>
      <c r="O23" s="239"/>
      <c r="P23" s="56"/>
      <c r="Q23" s="168"/>
      <c r="R23" s="57"/>
      <c r="S23" s="214"/>
      <c r="T23" s="290"/>
      <c r="U23" s="25" t="s">
        <v>31</v>
      </c>
      <c r="V23" s="26"/>
      <c r="W23" s="127">
        <f>SUM(W16:AD16)</f>
        <v>2411.48</v>
      </c>
      <c r="X23" s="56"/>
      <c r="Y23" s="56"/>
      <c r="Z23" s="56"/>
      <c r="AA23" s="56"/>
      <c r="AB23" s="56"/>
      <c r="AC23" s="56"/>
      <c r="AD23" s="56"/>
      <c r="AE23" s="56"/>
      <c r="AF23" s="56"/>
      <c r="AG23" s="239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32</v>
      </c>
      <c r="D24" s="28"/>
      <c r="E24" s="127">
        <f>SUM(E17:L17)</f>
        <v>4816.2959999999994</v>
      </c>
      <c r="F24" s="56"/>
      <c r="G24" s="56"/>
      <c r="H24" s="56"/>
      <c r="I24" s="56"/>
      <c r="J24" s="56"/>
      <c r="K24" s="56"/>
      <c r="L24" s="56"/>
      <c r="M24" s="56"/>
      <c r="N24" s="56"/>
      <c r="O24" s="239"/>
      <c r="P24" s="56"/>
      <c r="Q24" s="168"/>
      <c r="R24" s="57"/>
      <c r="S24" s="214"/>
      <c r="T24" s="285"/>
      <c r="U24" s="27" t="s">
        <v>32</v>
      </c>
      <c r="V24" s="28"/>
      <c r="W24" s="127">
        <f>SUM(W17:AD17)</f>
        <v>3327.8240000000001</v>
      </c>
      <c r="X24" s="56"/>
      <c r="Y24" s="56"/>
      <c r="Z24" s="56"/>
      <c r="AA24" s="56"/>
      <c r="AB24" s="56"/>
      <c r="AC24" s="56"/>
      <c r="AD24" s="56"/>
      <c r="AE24" s="56"/>
      <c r="AF24" s="56"/>
      <c r="AG24" s="239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33</v>
      </c>
      <c r="D25" s="28"/>
      <c r="E25" s="127">
        <f>SUM(E18:L18)</f>
        <v>6171.8480000000009</v>
      </c>
      <c r="F25" s="56"/>
      <c r="G25" s="56"/>
      <c r="H25" s="56"/>
      <c r="I25" s="56"/>
      <c r="J25" s="56"/>
      <c r="K25" s="56"/>
      <c r="L25" s="56"/>
      <c r="M25" s="56"/>
      <c r="N25" s="56"/>
      <c r="O25" s="239"/>
      <c r="P25" s="56"/>
      <c r="Q25" s="168"/>
      <c r="R25" s="57"/>
      <c r="S25" s="214"/>
      <c r="T25" s="285"/>
      <c r="U25" s="27" t="s">
        <v>33</v>
      </c>
      <c r="V25" s="28"/>
      <c r="W25" s="127">
        <f>SUM(W18:AD18)</f>
        <v>4283.4319999999998</v>
      </c>
      <c r="X25" s="56"/>
      <c r="Y25" s="56"/>
      <c r="Z25" s="56"/>
      <c r="AA25" s="56"/>
      <c r="AB25" s="56"/>
      <c r="AC25" s="56"/>
      <c r="AD25" s="56"/>
      <c r="AE25" s="56"/>
      <c r="AF25" s="56"/>
      <c r="AG25" s="239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35</v>
      </c>
      <c r="D26" s="28"/>
      <c r="E26" s="127">
        <f>SUM(E19:L19)</f>
        <v>8623.2160000000003</v>
      </c>
      <c r="F26" s="56"/>
      <c r="G26" s="56"/>
      <c r="H26" s="56"/>
      <c r="I26" s="56"/>
      <c r="J26" s="56"/>
      <c r="K26" s="56"/>
      <c r="L26" s="56"/>
      <c r="M26" s="56"/>
      <c r="N26" s="56"/>
      <c r="O26" s="239"/>
      <c r="P26" s="56"/>
      <c r="Q26" s="168"/>
      <c r="R26" s="57"/>
      <c r="S26" s="214"/>
      <c r="T26" s="285"/>
      <c r="U26" s="27" t="s">
        <v>35</v>
      </c>
      <c r="V26" s="28"/>
      <c r="W26" s="127">
        <f>SUM(W19:AD19)</f>
        <v>5373.3279999999995</v>
      </c>
      <c r="X26" s="56"/>
      <c r="Y26" s="56"/>
      <c r="Z26" s="56"/>
      <c r="AA26" s="56"/>
      <c r="AB26" s="56"/>
      <c r="AC26" s="56"/>
      <c r="AD26" s="56"/>
      <c r="AE26" s="56"/>
      <c r="AF26" s="56"/>
      <c r="AG26" s="239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6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4"/>
      <c r="P27" s="58"/>
      <c r="Q27" s="169"/>
      <c r="R27" s="59"/>
      <c r="S27" s="214"/>
      <c r="T27" s="286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4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9"/>
      <c r="F28" s="90"/>
      <c r="G28" s="90"/>
      <c r="H28" s="90"/>
      <c r="I28" s="90"/>
      <c r="J28" s="90"/>
      <c r="K28" s="90"/>
      <c r="L28" s="90"/>
      <c r="M28" s="90"/>
      <c r="N28" s="90"/>
      <c r="O28" s="250"/>
      <c r="P28" s="90"/>
      <c r="Q28" s="91"/>
      <c r="R28" s="91"/>
      <c r="S28" s="214"/>
      <c r="T28" s="214"/>
      <c r="U28" s="214"/>
      <c r="V28" s="91"/>
      <c r="W28" s="249"/>
      <c r="X28" s="90"/>
      <c r="Y28" s="90"/>
      <c r="Z28" s="90"/>
      <c r="AA28" s="90"/>
      <c r="AB28" s="90"/>
      <c r="AC28" s="90"/>
      <c r="AD28" s="90"/>
      <c r="AE28" s="90"/>
      <c r="AF28" s="90"/>
      <c r="AG28" s="250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50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50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9"/>
      <c r="F30" s="214"/>
      <c r="G30" s="214"/>
      <c r="H30" s="214"/>
      <c r="I30" s="214"/>
      <c r="J30" s="214"/>
      <c r="K30" s="214"/>
      <c r="L30" s="214"/>
      <c r="M30" s="214"/>
      <c r="N30" s="214"/>
      <c r="O30" s="250"/>
      <c r="P30" s="214"/>
      <c r="Q30" s="214"/>
      <c r="R30" s="214"/>
      <c r="S30" s="214"/>
      <c r="T30" s="214"/>
      <c r="U30" s="214"/>
      <c r="V30" s="214"/>
      <c r="W30" s="249"/>
      <c r="X30" s="214"/>
      <c r="Y30" s="214"/>
      <c r="Z30" s="214"/>
      <c r="AA30" s="214"/>
      <c r="AB30" s="214"/>
      <c r="AC30" s="214"/>
      <c r="AD30" s="214"/>
      <c r="AE30" s="214"/>
      <c r="AF30" s="214"/>
      <c r="AG30" s="250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8" t="str">
        <f>CONCATENATE("View Synthesis [ ",'Summary (auto)'!$C$3," ]")</f>
        <v>View Synthesis [ 12bit-quantize-raht-15-bit ]</v>
      </c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89"/>
      <c r="S31" s="214"/>
      <c r="T31" s="21"/>
      <c r="U31" s="288" t="str">
        <f>CONCATENATE("View Synthesis [ ",'Summary (auto)'!$C$4," ]")</f>
        <v>View Synthesis [ 10bit-quantize-raht-15-bit ]</v>
      </c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89"/>
      <c r="AK31" s="199"/>
      <c r="AL31" s="199"/>
      <c r="AM31" s="295" t="s">
        <v>67</v>
      </c>
      <c r="AN31" s="280"/>
      <c r="AO31" s="280"/>
      <c r="AP31" s="280"/>
      <c r="AQ31" s="152"/>
      <c r="AR31" s="199"/>
      <c r="AS31" s="199"/>
      <c r="AT31" s="199"/>
    </row>
    <row r="32" spans="2:56" ht="13.5" customHeight="1" thickBot="1" x14ac:dyDescent="0.2">
      <c r="B32" s="24" t="s">
        <v>68</v>
      </c>
      <c r="C32" s="94"/>
      <c r="D32" s="94"/>
      <c r="E32" s="214"/>
      <c r="F32" s="22" t="s">
        <v>27</v>
      </c>
      <c r="G32" s="22" t="s">
        <v>38</v>
      </c>
      <c r="H32" s="22" t="s">
        <v>41</v>
      </c>
      <c r="I32" s="22" t="s">
        <v>44</v>
      </c>
      <c r="J32" s="22" t="s">
        <v>54</v>
      </c>
      <c r="K32" s="22"/>
      <c r="L32" s="118"/>
      <c r="M32" s="118"/>
      <c r="N32" s="22"/>
      <c r="O32" s="257"/>
      <c r="P32" s="22"/>
      <c r="Q32" s="22"/>
      <c r="R32" s="23" t="s">
        <v>51</v>
      </c>
      <c r="S32" s="214"/>
      <c r="T32" s="24" t="s">
        <v>68</v>
      </c>
      <c r="U32" s="94"/>
      <c r="V32" s="94"/>
      <c r="W32" s="214"/>
      <c r="X32" s="22" t="s">
        <v>27</v>
      </c>
      <c r="Y32" s="22" t="s">
        <v>38</v>
      </c>
      <c r="Z32" s="22" t="s">
        <v>41</v>
      </c>
      <c r="AA32" s="22" t="s">
        <v>44</v>
      </c>
      <c r="AB32" s="22" t="s">
        <v>54</v>
      </c>
      <c r="AC32" s="22"/>
      <c r="AD32" s="214"/>
      <c r="AE32" s="214"/>
      <c r="AF32" s="22"/>
      <c r="AG32" s="257"/>
      <c r="AH32" s="22"/>
      <c r="AI32" s="22"/>
      <c r="AJ32" s="23" t="s">
        <v>51</v>
      </c>
      <c r="AK32" s="199"/>
      <c r="AL32" s="24" t="s">
        <v>68</v>
      </c>
      <c r="AM32" s="98" t="s">
        <v>27</v>
      </c>
      <c r="AN32" s="30" t="s">
        <v>38</v>
      </c>
      <c r="AO32" s="30" t="s">
        <v>41</v>
      </c>
      <c r="AP32" s="30" t="s">
        <v>44</v>
      </c>
      <c r="AQ32" s="97" t="s">
        <v>54</v>
      </c>
      <c r="AR32" s="90"/>
      <c r="AS32" s="250"/>
      <c r="AT32" s="90"/>
    </row>
    <row r="33" spans="2:52" x14ac:dyDescent="0.15">
      <c r="B33" s="287" t="s">
        <v>69</v>
      </c>
      <c r="C33" s="25" t="s">
        <v>31</v>
      </c>
      <c r="D33" s="39"/>
      <c r="E33" s="55"/>
      <c r="F33" s="96">
        <v>44.413348999999997</v>
      </c>
      <c r="G33" s="96">
        <v>47.966918</v>
      </c>
      <c r="H33" s="96">
        <v>0.99745287000000005</v>
      </c>
      <c r="I33" s="60">
        <v>0.99843053000000004</v>
      </c>
      <c r="J33" s="60">
        <v>8.6335449999999994E-3</v>
      </c>
      <c r="K33" s="61"/>
      <c r="L33" s="258"/>
      <c r="M33" s="258"/>
      <c r="N33" s="55"/>
      <c r="O33" s="26"/>
      <c r="P33" s="55"/>
      <c r="Q33" s="26"/>
      <c r="R33" s="131"/>
      <c r="S33" s="214"/>
      <c r="T33" s="287" t="s">
        <v>69</v>
      </c>
      <c r="U33" s="25" t="s">
        <v>31</v>
      </c>
      <c r="V33" s="39"/>
      <c r="W33" s="55"/>
      <c r="X33" s="96">
        <v>32.235579000000001</v>
      </c>
      <c r="Y33" s="96">
        <v>37.551881000000002</v>
      </c>
      <c r="Z33" s="96">
        <v>0.98671427</v>
      </c>
      <c r="AA33" s="60">
        <v>0.98354406999999999</v>
      </c>
      <c r="AB33" s="60">
        <v>4.3567783999999998E-2</v>
      </c>
      <c r="AC33" s="61"/>
      <c r="AD33" s="258"/>
      <c r="AE33" s="258"/>
      <c r="AF33" s="55"/>
      <c r="AG33" s="26"/>
      <c r="AH33" s="55"/>
      <c r="AI33" s="26"/>
      <c r="AJ33" s="131"/>
      <c r="AK33" s="199"/>
      <c r="AL33" s="287" t="s">
        <v>69</v>
      </c>
      <c r="AM33" s="119">
        <f t="shared" ref="AM33:AM96" si="4">IF(OR(X33="",F33=""),"",X33-F33)</f>
        <v>-12.177769999999995</v>
      </c>
      <c r="AN33" s="95">
        <f t="shared" ref="AN33:AN96" si="5">IF(OR(Y33="",G33=""),"",Y33-G33)</f>
        <v>-10.415036999999998</v>
      </c>
      <c r="AO33" s="95">
        <f t="shared" ref="AO33:AO96" si="6">IF(OR(Z33="",H33=""),"",Z33-H33)</f>
        <v>-1.0738600000000043E-2</v>
      </c>
      <c r="AP33" s="95">
        <f t="shared" ref="AP33:AP96" si="7">IF(OR(AA33="",I33=""),"",AA33-I33)</f>
        <v>-1.4886460000000046E-2</v>
      </c>
      <c r="AQ33" s="120">
        <f t="shared" ref="AQ33:AQ96" si="8">IF(OR(AB33="",J33=""),"",AB33-J33)</f>
        <v>3.4934238999999999E-2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32</v>
      </c>
      <c r="D34" s="186"/>
      <c r="E34" s="56"/>
      <c r="F34" s="187">
        <v>47.834549000000003</v>
      </c>
      <c r="G34" s="187">
        <v>50.926459999999999</v>
      </c>
      <c r="H34" s="187">
        <v>0.99840395000000004</v>
      </c>
      <c r="I34" s="62">
        <v>0.99911004000000003</v>
      </c>
      <c r="J34" s="62">
        <v>5.1844426999999998E-3</v>
      </c>
      <c r="K34" s="188"/>
      <c r="L34" s="259"/>
      <c r="M34" s="259"/>
      <c r="N34" s="56"/>
      <c r="O34" s="28"/>
      <c r="P34" s="56"/>
      <c r="Q34" s="28"/>
      <c r="R34" s="132"/>
      <c r="S34" s="214"/>
      <c r="T34" s="285"/>
      <c r="U34" s="27" t="s">
        <v>32</v>
      </c>
      <c r="V34" s="186"/>
      <c r="W34" s="56"/>
      <c r="X34" s="187">
        <v>40.907553</v>
      </c>
      <c r="Y34" s="187">
        <v>45.038398000000001</v>
      </c>
      <c r="Z34" s="187">
        <v>0.99591163000000005</v>
      </c>
      <c r="AA34" s="62">
        <v>0.99652068000000005</v>
      </c>
      <c r="AB34" s="62">
        <v>1.3746955E-2</v>
      </c>
      <c r="AC34" s="188"/>
      <c r="AD34" s="259"/>
      <c r="AE34" s="259"/>
      <c r="AF34" s="56"/>
      <c r="AG34" s="28"/>
      <c r="AH34" s="56"/>
      <c r="AI34" s="28"/>
      <c r="AJ34" s="132"/>
      <c r="AK34" s="199"/>
      <c r="AL34" s="285"/>
      <c r="AM34" s="86">
        <f t="shared" si="4"/>
        <v>-6.9269960000000026</v>
      </c>
      <c r="AN34" s="121">
        <f t="shared" si="5"/>
        <v>-5.8880619999999979</v>
      </c>
      <c r="AO34" s="121">
        <f t="shared" si="6"/>
        <v>-2.4923199999999923E-3</v>
      </c>
      <c r="AP34" s="121">
        <f t="shared" si="7"/>
        <v>-2.589359999999985E-3</v>
      </c>
      <c r="AQ34" s="87">
        <f t="shared" si="8"/>
        <v>8.5625123000000001E-3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33</v>
      </c>
      <c r="D35" s="186"/>
      <c r="E35" s="56"/>
      <c r="F35" s="187">
        <v>49.677733000000003</v>
      </c>
      <c r="G35" s="187">
        <v>52.551220000000001</v>
      </c>
      <c r="H35" s="187">
        <v>0.99875278999999995</v>
      </c>
      <c r="I35" s="62">
        <v>0.99937065999999997</v>
      </c>
      <c r="J35" s="62">
        <v>3.6840849000000001E-3</v>
      </c>
      <c r="K35" s="188"/>
      <c r="L35" s="259"/>
      <c r="M35" s="259"/>
      <c r="N35" s="56"/>
      <c r="O35" s="28"/>
      <c r="P35" s="56"/>
      <c r="Q35" s="28"/>
      <c r="R35" s="132"/>
      <c r="S35" s="214"/>
      <c r="T35" s="285"/>
      <c r="U35" s="27" t="s">
        <v>33</v>
      </c>
      <c r="V35" s="186"/>
      <c r="W35" s="56"/>
      <c r="X35" s="187">
        <v>46.260123</v>
      </c>
      <c r="Y35" s="187">
        <v>49.668773000000002</v>
      </c>
      <c r="Z35" s="187">
        <v>0.99803554000000005</v>
      </c>
      <c r="AA35" s="62">
        <v>0.99884671000000003</v>
      </c>
      <c r="AB35" s="62">
        <v>6.7057237E-3</v>
      </c>
      <c r="AC35" s="188"/>
      <c r="AD35" s="259"/>
      <c r="AE35" s="259"/>
      <c r="AF35" s="56"/>
      <c r="AG35" s="28"/>
      <c r="AH35" s="56"/>
      <c r="AI35" s="28"/>
      <c r="AJ35" s="132"/>
      <c r="AK35" s="199"/>
      <c r="AL35" s="285"/>
      <c r="AM35" s="86">
        <f t="shared" si="4"/>
        <v>-3.4176100000000034</v>
      </c>
      <c r="AN35" s="121">
        <f t="shared" si="5"/>
        <v>-2.8824469999999991</v>
      </c>
      <c r="AO35" s="121">
        <f t="shared" si="6"/>
        <v>-7.1724999999989159E-4</v>
      </c>
      <c r="AP35" s="121">
        <f t="shared" si="7"/>
        <v>-5.2394999999993974E-4</v>
      </c>
      <c r="AQ35" s="87">
        <f t="shared" si="8"/>
        <v>3.0216387999999999E-3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35</v>
      </c>
      <c r="D36" s="186"/>
      <c r="E36" s="56"/>
      <c r="F36" s="187">
        <v>51.580888000000002</v>
      </c>
      <c r="G36" s="187">
        <v>54.333455999999998</v>
      </c>
      <c r="H36" s="187">
        <v>0.99904225999999996</v>
      </c>
      <c r="I36" s="62">
        <v>0.99959929999999997</v>
      </c>
      <c r="J36" s="62">
        <v>1.9703634999999999E-3</v>
      </c>
      <c r="K36" s="188"/>
      <c r="L36" s="259"/>
      <c r="M36" s="259"/>
      <c r="N36" s="56"/>
      <c r="O36" s="28"/>
      <c r="P36" s="56"/>
      <c r="Q36" s="28"/>
      <c r="R36" s="132"/>
      <c r="S36" s="214"/>
      <c r="T36" s="285"/>
      <c r="U36" s="27" t="s">
        <v>35</v>
      </c>
      <c r="V36" s="186"/>
      <c r="W36" s="56"/>
      <c r="X36" s="187">
        <v>48.512101000000001</v>
      </c>
      <c r="Y36" s="187">
        <v>51.626936999999998</v>
      </c>
      <c r="Z36" s="187">
        <v>0.99856275999999999</v>
      </c>
      <c r="AA36" s="62">
        <v>0.99922599999999995</v>
      </c>
      <c r="AB36" s="62">
        <v>4.5825127000000002E-3</v>
      </c>
      <c r="AC36" s="188"/>
      <c r="AD36" s="259"/>
      <c r="AE36" s="259"/>
      <c r="AF36" s="56"/>
      <c r="AG36" s="28"/>
      <c r="AH36" s="56"/>
      <c r="AI36" s="28"/>
      <c r="AJ36" s="132"/>
      <c r="AK36" s="199"/>
      <c r="AL36" s="285"/>
      <c r="AM36" s="86">
        <f t="shared" si="4"/>
        <v>-3.0687870000000004</v>
      </c>
      <c r="AN36" s="121">
        <f t="shared" si="5"/>
        <v>-2.7065190000000001</v>
      </c>
      <c r="AO36" s="121">
        <f t="shared" si="6"/>
        <v>-4.7949999999996606E-4</v>
      </c>
      <c r="AP36" s="121">
        <f t="shared" si="7"/>
        <v>-3.7330000000002084E-4</v>
      </c>
      <c r="AQ36" s="87">
        <f t="shared" si="8"/>
        <v>2.6121492000000003E-3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9"/>
      <c r="M37" s="259"/>
      <c r="N37" s="56"/>
      <c r="O37" s="28"/>
      <c r="P37" s="56"/>
      <c r="Q37" s="28"/>
      <c r="R37" s="184"/>
      <c r="S37" s="214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9"/>
      <c r="AE37" s="259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7" t="s">
        <v>70</v>
      </c>
      <c r="C38" s="25" t="s">
        <v>31</v>
      </c>
      <c r="D38" s="39"/>
      <c r="E38" s="55"/>
      <c r="F38" s="96">
        <v>44.832197000000001</v>
      </c>
      <c r="G38" s="96">
        <v>48.296272999999999</v>
      </c>
      <c r="H38" s="96">
        <v>0.99765108000000002</v>
      </c>
      <c r="I38" s="60">
        <v>0.99854394999999996</v>
      </c>
      <c r="J38" s="60">
        <v>7.776074E-3</v>
      </c>
      <c r="K38" s="61"/>
      <c r="L38" s="258"/>
      <c r="M38" s="258"/>
      <c r="N38" s="55"/>
      <c r="O38" s="26"/>
      <c r="P38" s="55"/>
      <c r="Q38" s="26"/>
      <c r="R38" s="131"/>
      <c r="S38" s="214"/>
      <c r="T38" s="287" t="s">
        <v>70</v>
      </c>
      <c r="U38" s="25" t="s">
        <v>31</v>
      </c>
      <c r="V38" s="39"/>
      <c r="W38" s="55"/>
      <c r="X38" s="96">
        <v>33.099215999999998</v>
      </c>
      <c r="Y38" s="96">
        <v>38.214699000000003</v>
      </c>
      <c r="Z38" s="96">
        <v>0.98769492999999997</v>
      </c>
      <c r="AA38" s="60">
        <v>0.98465033999999996</v>
      </c>
      <c r="AB38" s="60">
        <v>4.1165800000000002E-2</v>
      </c>
      <c r="AC38" s="61"/>
      <c r="AD38" s="258"/>
      <c r="AE38" s="258"/>
      <c r="AF38" s="55"/>
      <c r="AG38" s="26"/>
      <c r="AH38" s="55"/>
      <c r="AI38" s="26"/>
      <c r="AJ38" s="131"/>
      <c r="AK38" s="199"/>
      <c r="AL38" s="287" t="s">
        <v>70</v>
      </c>
      <c r="AM38" s="119">
        <f t="shared" si="4"/>
        <v>-11.732981000000002</v>
      </c>
      <c r="AN38" s="95">
        <f t="shared" si="5"/>
        <v>-10.081573999999996</v>
      </c>
      <c r="AO38" s="95">
        <f t="shared" si="6"/>
        <v>-9.9561500000000525E-3</v>
      </c>
      <c r="AP38" s="95">
        <f t="shared" si="7"/>
        <v>-1.3893610000000001E-2</v>
      </c>
      <c r="AQ38" s="120">
        <f t="shared" si="8"/>
        <v>3.3389726000000002E-2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32</v>
      </c>
      <c r="D39" s="186"/>
      <c r="E39" s="56"/>
      <c r="F39" s="187">
        <v>48.286338000000001</v>
      </c>
      <c r="G39" s="187">
        <v>51.299905000000003</v>
      </c>
      <c r="H39" s="187">
        <v>0.99851877</v>
      </c>
      <c r="I39" s="62">
        <v>0.99913960000000002</v>
      </c>
      <c r="J39" s="62">
        <v>4.8968950000000001E-3</v>
      </c>
      <c r="K39" s="188"/>
      <c r="L39" s="259"/>
      <c r="M39" s="259"/>
      <c r="N39" s="56"/>
      <c r="O39" s="28"/>
      <c r="P39" s="56"/>
      <c r="Q39" s="28"/>
      <c r="R39" s="132"/>
      <c r="S39" s="214"/>
      <c r="T39" s="285"/>
      <c r="U39" s="27" t="s">
        <v>32</v>
      </c>
      <c r="V39" s="186"/>
      <c r="W39" s="56"/>
      <c r="X39" s="187">
        <v>41.374321000000002</v>
      </c>
      <c r="Y39" s="187">
        <v>45.412149999999997</v>
      </c>
      <c r="Z39" s="187">
        <v>0.99615622999999998</v>
      </c>
      <c r="AA39" s="62">
        <v>0.99677757</v>
      </c>
      <c r="AB39" s="62">
        <v>1.2937964999999999E-2</v>
      </c>
      <c r="AC39" s="188"/>
      <c r="AD39" s="259"/>
      <c r="AE39" s="259"/>
      <c r="AF39" s="56"/>
      <c r="AG39" s="28"/>
      <c r="AH39" s="56"/>
      <c r="AI39" s="28"/>
      <c r="AJ39" s="132"/>
      <c r="AK39" s="199"/>
      <c r="AL39" s="285"/>
      <c r="AM39" s="86">
        <f t="shared" si="4"/>
        <v>-6.9120169999999987</v>
      </c>
      <c r="AN39" s="121">
        <f t="shared" si="5"/>
        <v>-5.8877550000000056</v>
      </c>
      <c r="AO39" s="121">
        <f t="shared" si="6"/>
        <v>-2.3625400000000241E-3</v>
      </c>
      <c r="AP39" s="121">
        <f t="shared" si="7"/>
        <v>-2.362030000000015E-3</v>
      </c>
      <c r="AQ39" s="87">
        <f t="shared" si="8"/>
        <v>8.0410699999999991E-3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33</v>
      </c>
      <c r="D40" s="186"/>
      <c r="E40" s="56"/>
      <c r="F40" s="187">
        <v>50.099898000000003</v>
      </c>
      <c r="G40" s="187">
        <v>52.953028000000003</v>
      </c>
      <c r="H40" s="187">
        <v>0.99882824999999997</v>
      </c>
      <c r="I40" s="62">
        <v>0.99939999999999996</v>
      </c>
      <c r="J40" s="62">
        <v>3.5126294999999999E-3</v>
      </c>
      <c r="K40" s="188"/>
      <c r="L40" s="259"/>
      <c r="M40" s="259"/>
      <c r="N40" s="56"/>
      <c r="O40" s="28"/>
      <c r="P40" s="56"/>
      <c r="Q40" s="28"/>
      <c r="R40" s="132"/>
      <c r="S40" s="214"/>
      <c r="T40" s="285"/>
      <c r="U40" s="27" t="s">
        <v>33</v>
      </c>
      <c r="V40" s="186"/>
      <c r="W40" s="56"/>
      <c r="X40" s="187">
        <v>46.760402999999997</v>
      </c>
      <c r="Y40" s="187">
        <v>50.077812999999999</v>
      </c>
      <c r="Z40" s="187">
        <v>0.99817571000000005</v>
      </c>
      <c r="AA40" s="62">
        <v>0.99885301000000004</v>
      </c>
      <c r="AB40" s="62">
        <v>6.3909179999999998E-3</v>
      </c>
      <c r="AC40" s="188"/>
      <c r="AD40" s="259"/>
      <c r="AE40" s="259"/>
      <c r="AF40" s="56"/>
      <c r="AG40" s="28"/>
      <c r="AH40" s="56"/>
      <c r="AI40" s="28"/>
      <c r="AJ40" s="132"/>
      <c r="AK40" s="199"/>
      <c r="AL40" s="285"/>
      <c r="AM40" s="86">
        <f t="shared" si="4"/>
        <v>-3.3394950000000065</v>
      </c>
      <c r="AN40" s="121">
        <f t="shared" si="5"/>
        <v>-2.8752150000000043</v>
      </c>
      <c r="AO40" s="121">
        <f t="shared" si="6"/>
        <v>-6.5253999999992374E-4</v>
      </c>
      <c r="AP40" s="121">
        <f t="shared" si="7"/>
        <v>-5.4698999999991393E-4</v>
      </c>
      <c r="AQ40" s="87">
        <f t="shared" si="8"/>
        <v>2.8782884999999999E-3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35</v>
      </c>
      <c r="D41" s="186"/>
      <c r="E41" s="56"/>
      <c r="F41" s="187">
        <v>52.072057999999998</v>
      </c>
      <c r="G41" s="187">
        <v>54.826174000000002</v>
      </c>
      <c r="H41" s="187">
        <v>0.99907106000000001</v>
      </c>
      <c r="I41" s="62">
        <v>0.99962578999999996</v>
      </c>
      <c r="J41" s="62">
        <v>1.9062858E-3</v>
      </c>
      <c r="K41" s="188"/>
      <c r="L41" s="259"/>
      <c r="M41" s="259"/>
      <c r="N41" s="56"/>
      <c r="O41" s="28"/>
      <c r="P41" s="56"/>
      <c r="Q41" s="28"/>
      <c r="R41" s="132"/>
      <c r="S41" s="214"/>
      <c r="T41" s="285"/>
      <c r="U41" s="27" t="s">
        <v>35</v>
      </c>
      <c r="V41" s="186"/>
      <c r="W41" s="56"/>
      <c r="X41" s="187">
        <v>48.966746999999998</v>
      </c>
      <c r="Y41" s="187">
        <v>52.027231999999998</v>
      </c>
      <c r="Z41" s="187">
        <v>0.99864326000000003</v>
      </c>
      <c r="AA41" s="62">
        <v>0.99923625999999999</v>
      </c>
      <c r="AB41" s="62">
        <v>4.2684029999999996E-3</v>
      </c>
      <c r="AC41" s="188"/>
      <c r="AD41" s="259"/>
      <c r="AE41" s="259"/>
      <c r="AF41" s="56"/>
      <c r="AG41" s="28"/>
      <c r="AH41" s="56"/>
      <c r="AI41" s="28"/>
      <c r="AJ41" s="132"/>
      <c r="AK41" s="199"/>
      <c r="AL41" s="285"/>
      <c r="AM41" s="86">
        <f t="shared" si="4"/>
        <v>-3.1053110000000004</v>
      </c>
      <c r="AN41" s="121">
        <f t="shared" si="5"/>
        <v>-2.7989420000000038</v>
      </c>
      <c r="AO41" s="121">
        <f t="shared" si="6"/>
        <v>-4.277999999999782E-4</v>
      </c>
      <c r="AP41" s="121">
        <f t="shared" si="7"/>
        <v>-3.8952999999997129E-4</v>
      </c>
      <c r="AQ41" s="87">
        <f t="shared" si="8"/>
        <v>2.3621171999999996E-3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9"/>
      <c r="M42" s="259"/>
      <c r="N42" s="56"/>
      <c r="O42" s="28"/>
      <c r="P42" s="56"/>
      <c r="Q42" s="28"/>
      <c r="R42" s="184"/>
      <c r="S42" s="214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9"/>
      <c r="AE42" s="259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7" t="s">
        <v>71</v>
      </c>
      <c r="C43" s="25" t="s">
        <v>31</v>
      </c>
      <c r="D43" s="39"/>
      <c r="E43" s="55"/>
      <c r="F43" s="96">
        <v>46.216746000000001</v>
      </c>
      <c r="G43" s="96">
        <v>49.400222999999997</v>
      </c>
      <c r="H43" s="96">
        <v>0.99821378000000005</v>
      </c>
      <c r="I43" s="60">
        <v>0.99886085000000002</v>
      </c>
      <c r="J43" s="60">
        <v>6.3086525000000003E-3</v>
      </c>
      <c r="K43" s="61"/>
      <c r="L43" s="258"/>
      <c r="M43" s="258"/>
      <c r="N43" s="55"/>
      <c r="O43" s="26"/>
      <c r="P43" s="55"/>
      <c r="Q43" s="26"/>
      <c r="R43" s="131"/>
      <c r="S43" s="214"/>
      <c r="T43" s="287" t="s">
        <v>71</v>
      </c>
      <c r="U43" s="25" t="s">
        <v>31</v>
      </c>
      <c r="V43" s="39"/>
      <c r="W43" s="55"/>
      <c r="X43" s="96">
        <v>34.509279999999997</v>
      </c>
      <c r="Y43" s="96">
        <v>38.979807000000001</v>
      </c>
      <c r="Z43" s="96">
        <v>0.99086832000000002</v>
      </c>
      <c r="AA43" s="60">
        <v>0.98210808000000005</v>
      </c>
      <c r="AB43" s="60">
        <v>4.0717125E-2</v>
      </c>
      <c r="AC43" s="61"/>
      <c r="AD43" s="258"/>
      <c r="AE43" s="258"/>
      <c r="AF43" s="55"/>
      <c r="AG43" s="26"/>
      <c r="AH43" s="55"/>
      <c r="AI43" s="26"/>
      <c r="AJ43" s="131"/>
      <c r="AK43" s="199"/>
      <c r="AL43" s="287" t="s">
        <v>71</v>
      </c>
      <c r="AM43" s="119">
        <f t="shared" si="4"/>
        <v>-11.707466000000004</v>
      </c>
      <c r="AN43" s="95">
        <f t="shared" si="5"/>
        <v>-10.420415999999996</v>
      </c>
      <c r="AO43" s="95">
        <f t="shared" si="6"/>
        <v>-7.3454600000000259E-3</v>
      </c>
      <c r="AP43" s="95">
        <f t="shared" si="7"/>
        <v>-1.6752769999999972E-2</v>
      </c>
      <c r="AQ43" s="120">
        <f t="shared" si="8"/>
        <v>3.4408472500000002E-2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32</v>
      </c>
      <c r="D44" s="186"/>
      <c r="E44" s="56"/>
      <c r="F44" s="187">
        <v>49.394328999999999</v>
      </c>
      <c r="G44" s="187">
        <v>52.199765999999997</v>
      </c>
      <c r="H44" s="187">
        <v>0.99881025999999995</v>
      </c>
      <c r="I44" s="62">
        <v>0.99936298999999995</v>
      </c>
      <c r="J44" s="62">
        <v>3.5528152E-3</v>
      </c>
      <c r="K44" s="188"/>
      <c r="L44" s="259"/>
      <c r="M44" s="259"/>
      <c r="N44" s="56"/>
      <c r="O44" s="28"/>
      <c r="P44" s="56"/>
      <c r="Q44" s="28"/>
      <c r="R44" s="132"/>
      <c r="S44" s="214"/>
      <c r="T44" s="285"/>
      <c r="U44" s="27" t="s">
        <v>32</v>
      </c>
      <c r="V44" s="186"/>
      <c r="W44" s="56"/>
      <c r="X44" s="187">
        <v>43.435468999999998</v>
      </c>
      <c r="Y44" s="187">
        <v>47.100417</v>
      </c>
      <c r="Z44" s="187">
        <v>0.99726521000000001</v>
      </c>
      <c r="AA44" s="62">
        <v>0.99738183000000002</v>
      </c>
      <c r="AB44" s="62">
        <v>1.1175701999999999E-2</v>
      </c>
      <c r="AC44" s="188"/>
      <c r="AD44" s="259"/>
      <c r="AE44" s="259"/>
      <c r="AF44" s="56"/>
      <c r="AG44" s="28"/>
      <c r="AH44" s="56"/>
      <c r="AI44" s="28"/>
      <c r="AJ44" s="132"/>
      <c r="AK44" s="199"/>
      <c r="AL44" s="285"/>
      <c r="AM44" s="86">
        <f t="shared" si="4"/>
        <v>-5.9588600000000014</v>
      </c>
      <c r="AN44" s="121">
        <f t="shared" si="5"/>
        <v>-5.0993489999999966</v>
      </c>
      <c r="AO44" s="121">
        <f t="shared" si="6"/>
        <v>-1.5450499999999368E-3</v>
      </c>
      <c r="AP44" s="121">
        <f t="shared" si="7"/>
        <v>-1.9811599999999263E-3</v>
      </c>
      <c r="AQ44" s="87">
        <f t="shared" si="8"/>
        <v>7.6228867999999991E-3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33</v>
      </c>
      <c r="D45" s="186"/>
      <c r="E45" s="56"/>
      <c r="F45" s="187">
        <v>51.223269999999999</v>
      </c>
      <c r="G45" s="187">
        <v>53.835653000000001</v>
      </c>
      <c r="H45" s="187">
        <v>0.99902285000000002</v>
      </c>
      <c r="I45" s="62">
        <v>0.99953322</v>
      </c>
      <c r="J45" s="62">
        <v>2.1238895000000001E-3</v>
      </c>
      <c r="K45" s="188"/>
      <c r="L45" s="259"/>
      <c r="M45" s="259"/>
      <c r="N45" s="56"/>
      <c r="O45" s="28"/>
      <c r="P45" s="56"/>
      <c r="Q45" s="28"/>
      <c r="R45" s="132"/>
      <c r="S45" s="214"/>
      <c r="T45" s="285"/>
      <c r="U45" s="27" t="s">
        <v>33</v>
      </c>
      <c r="V45" s="186"/>
      <c r="W45" s="56"/>
      <c r="X45" s="187">
        <v>47.876353000000002</v>
      </c>
      <c r="Y45" s="187">
        <v>50.953896999999998</v>
      </c>
      <c r="Z45" s="187">
        <v>0.99858424000000001</v>
      </c>
      <c r="AA45" s="62">
        <v>0.99920293000000004</v>
      </c>
      <c r="AB45" s="62">
        <v>4.4833420000000004E-3</v>
      </c>
      <c r="AC45" s="188"/>
      <c r="AD45" s="259"/>
      <c r="AE45" s="259"/>
      <c r="AF45" s="56"/>
      <c r="AG45" s="28"/>
      <c r="AH45" s="56"/>
      <c r="AI45" s="28"/>
      <c r="AJ45" s="132"/>
      <c r="AK45" s="199"/>
      <c r="AL45" s="285"/>
      <c r="AM45" s="86">
        <f t="shared" si="4"/>
        <v>-3.3469169999999977</v>
      </c>
      <c r="AN45" s="121">
        <f t="shared" si="5"/>
        <v>-2.8817560000000029</v>
      </c>
      <c r="AO45" s="121">
        <f t="shared" si="6"/>
        <v>-4.3861000000000594E-4</v>
      </c>
      <c r="AP45" s="121">
        <f t="shared" si="7"/>
        <v>-3.3028999999995534E-4</v>
      </c>
      <c r="AQ45" s="87">
        <f t="shared" si="8"/>
        <v>2.3594525000000003E-3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35</v>
      </c>
      <c r="D46" s="186"/>
      <c r="E46" s="56"/>
      <c r="F46" s="187">
        <v>53.446933000000001</v>
      </c>
      <c r="G46" s="187">
        <v>55.824993999999997</v>
      </c>
      <c r="H46" s="187">
        <v>0.99919135999999997</v>
      </c>
      <c r="I46" s="62">
        <v>0.99969512000000005</v>
      </c>
      <c r="J46" s="62">
        <v>1.1673325E-3</v>
      </c>
      <c r="K46" s="188"/>
      <c r="L46" s="259"/>
      <c r="M46" s="259"/>
      <c r="N46" s="56"/>
      <c r="O46" s="28"/>
      <c r="P46" s="56"/>
      <c r="Q46" s="28"/>
      <c r="R46" s="132"/>
      <c r="S46" s="214"/>
      <c r="T46" s="285"/>
      <c r="U46" s="27" t="s">
        <v>35</v>
      </c>
      <c r="V46" s="186"/>
      <c r="W46" s="56"/>
      <c r="X46" s="187">
        <v>50.005553999999997</v>
      </c>
      <c r="Y46" s="187">
        <v>52.800645000000003</v>
      </c>
      <c r="Z46" s="187">
        <v>0.99890999999999996</v>
      </c>
      <c r="AA46" s="62">
        <v>0.99942291999999999</v>
      </c>
      <c r="AB46" s="62">
        <v>2.8455960000000001E-3</v>
      </c>
      <c r="AC46" s="188"/>
      <c r="AD46" s="259"/>
      <c r="AE46" s="259"/>
      <c r="AF46" s="56"/>
      <c r="AG46" s="28"/>
      <c r="AH46" s="56"/>
      <c r="AI46" s="28"/>
      <c r="AJ46" s="132"/>
      <c r="AK46" s="199"/>
      <c r="AL46" s="285"/>
      <c r="AM46" s="86">
        <f t="shared" si="4"/>
        <v>-3.4413790000000049</v>
      </c>
      <c r="AN46" s="121">
        <f t="shared" si="5"/>
        <v>-3.0243489999999937</v>
      </c>
      <c r="AO46" s="121">
        <f t="shared" si="6"/>
        <v>-2.8136000000000827E-4</v>
      </c>
      <c r="AP46" s="121">
        <f t="shared" si="7"/>
        <v>-2.7220000000005573E-4</v>
      </c>
      <c r="AQ46" s="87">
        <f t="shared" si="8"/>
        <v>1.6782635000000001E-3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9"/>
      <c r="M47" s="259"/>
      <c r="N47" s="56"/>
      <c r="O47" s="28"/>
      <c r="P47" s="56"/>
      <c r="Q47" s="28"/>
      <c r="R47" s="184"/>
      <c r="S47" s="214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9"/>
      <c r="AE47" s="259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7" t="s">
        <v>72</v>
      </c>
      <c r="C48" s="25" t="s">
        <v>31</v>
      </c>
      <c r="D48" s="39"/>
      <c r="E48" s="55"/>
      <c r="F48" s="96">
        <v>45.720385</v>
      </c>
      <c r="G48" s="96">
        <v>49.033264000000003</v>
      </c>
      <c r="H48" s="96">
        <v>0.99807509000000005</v>
      </c>
      <c r="I48" s="60">
        <v>0.99878151999999998</v>
      </c>
      <c r="J48" s="60">
        <v>6.1419650000000001E-3</v>
      </c>
      <c r="K48" s="61"/>
      <c r="L48" s="258"/>
      <c r="M48" s="258"/>
      <c r="N48" s="55"/>
      <c r="O48" s="26"/>
      <c r="P48" s="55"/>
      <c r="Q48" s="26"/>
      <c r="R48" s="131"/>
      <c r="S48" s="214"/>
      <c r="T48" s="287" t="s">
        <v>72</v>
      </c>
      <c r="U48" s="25" t="s">
        <v>31</v>
      </c>
      <c r="V48" s="39"/>
      <c r="W48" s="55"/>
      <c r="X48" s="96">
        <v>34.033574000000002</v>
      </c>
      <c r="Y48" s="96">
        <v>38.512771000000001</v>
      </c>
      <c r="Z48" s="96">
        <v>0.99027993999999997</v>
      </c>
      <c r="AA48" s="60">
        <v>0.98052070999999996</v>
      </c>
      <c r="AB48" s="60">
        <v>4.1972183000000003E-2</v>
      </c>
      <c r="AC48" s="61"/>
      <c r="AD48" s="258"/>
      <c r="AE48" s="258"/>
      <c r="AF48" s="55"/>
      <c r="AG48" s="26"/>
      <c r="AH48" s="55"/>
      <c r="AI48" s="26"/>
      <c r="AJ48" s="131"/>
      <c r="AK48" s="199"/>
      <c r="AL48" s="287" t="s">
        <v>72</v>
      </c>
      <c r="AM48" s="119">
        <f t="shared" si="4"/>
        <v>-11.686810999999999</v>
      </c>
      <c r="AN48" s="95">
        <f t="shared" si="5"/>
        <v>-10.520493000000002</v>
      </c>
      <c r="AO48" s="95">
        <f t="shared" si="6"/>
        <v>-7.795150000000084E-3</v>
      </c>
      <c r="AP48" s="95">
        <f t="shared" si="7"/>
        <v>-1.8260810000000016E-2</v>
      </c>
      <c r="AQ48" s="120">
        <f t="shared" si="8"/>
        <v>3.5830218000000004E-2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32</v>
      </c>
      <c r="D49" s="186"/>
      <c r="E49" s="56"/>
      <c r="F49" s="187">
        <v>48.970965</v>
      </c>
      <c r="G49" s="187">
        <v>51.851942999999999</v>
      </c>
      <c r="H49" s="187">
        <v>0.99872768999999995</v>
      </c>
      <c r="I49" s="62">
        <v>0.99932082</v>
      </c>
      <c r="J49" s="62">
        <v>3.567686E-3</v>
      </c>
      <c r="K49" s="188"/>
      <c r="L49" s="259"/>
      <c r="M49" s="259"/>
      <c r="N49" s="56"/>
      <c r="O49" s="28"/>
      <c r="P49" s="56"/>
      <c r="Q49" s="28"/>
      <c r="R49" s="132"/>
      <c r="S49" s="214"/>
      <c r="T49" s="285"/>
      <c r="U49" s="27" t="s">
        <v>32</v>
      </c>
      <c r="V49" s="186"/>
      <c r="W49" s="56"/>
      <c r="X49" s="187">
        <v>43.089674000000002</v>
      </c>
      <c r="Y49" s="187">
        <v>46.869726</v>
      </c>
      <c r="Z49" s="187">
        <v>0.99705082</v>
      </c>
      <c r="AA49" s="62">
        <v>0.99727991000000005</v>
      </c>
      <c r="AB49" s="62">
        <v>1.0946099000000001E-2</v>
      </c>
      <c r="AC49" s="188"/>
      <c r="AD49" s="259"/>
      <c r="AE49" s="259"/>
      <c r="AF49" s="56"/>
      <c r="AG49" s="28"/>
      <c r="AH49" s="56"/>
      <c r="AI49" s="28"/>
      <c r="AJ49" s="132"/>
      <c r="AK49" s="199"/>
      <c r="AL49" s="285"/>
      <c r="AM49" s="86">
        <f t="shared" si="4"/>
        <v>-5.8812909999999974</v>
      </c>
      <c r="AN49" s="121">
        <f t="shared" si="5"/>
        <v>-4.9822169999999986</v>
      </c>
      <c r="AO49" s="121">
        <f t="shared" si="6"/>
        <v>-1.6768699999999415E-3</v>
      </c>
      <c r="AP49" s="121">
        <f t="shared" si="7"/>
        <v>-2.0409099999999514E-3</v>
      </c>
      <c r="AQ49" s="87">
        <f t="shared" si="8"/>
        <v>7.3784130000000003E-3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33</v>
      </c>
      <c r="D50" s="186"/>
      <c r="E50" s="56"/>
      <c r="F50" s="187">
        <v>50.761001999999998</v>
      </c>
      <c r="G50" s="187">
        <v>53.410359</v>
      </c>
      <c r="H50" s="187">
        <v>0.99894589</v>
      </c>
      <c r="I50" s="62">
        <v>0.99949938999999999</v>
      </c>
      <c r="J50" s="62">
        <v>2.2359616000000001E-3</v>
      </c>
      <c r="K50" s="188"/>
      <c r="L50" s="259"/>
      <c r="M50" s="259"/>
      <c r="N50" s="56"/>
      <c r="O50" s="28"/>
      <c r="P50" s="56"/>
      <c r="Q50" s="28"/>
      <c r="R50" s="132"/>
      <c r="S50" s="214"/>
      <c r="T50" s="285"/>
      <c r="U50" s="27" t="s">
        <v>33</v>
      </c>
      <c r="V50" s="186"/>
      <c r="W50" s="56"/>
      <c r="X50" s="187">
        <v>47.433712</v>
      </c>
      <c r="Y50" s="187">
        <v>50.553556999999998</v>
      </c>
      <c r="Z50" s="187">
        <v>0.99848532000000001</v>
      </c>
      <c r="AA50" s="62">
        <v>0.99912151999999999</v>
      </c>
      <c r="AB50" s="62">
        <v>4.3874667000000003E-3</v>
      </c>
      <c r="AC50" s="188"/>
      <c r="AD50" s="259"/>
      <c r="AE50" s="259"/>
      <c r="AF50" s="56"/>
      <c r="AG50" s="28"/>
      <c r="AH50" s="56"/>
      <c r="AI50" s="28"/>
      <c r="AJ50" s="132"/>
      <c r="AK50" s="199"/>
      <c r="AL50" s="285"/>
      <c r="AM50" s="86">
        <f t="shared" si="4"/>
        <v>-3.3272899999999979</v>
      </c>
      <c r="AN50" s="121">
        <f t="shared" si="5"/>
        <v>-2.8568020000000018</v>
      </c>
      <c r="AO50" s="121">
        <f t="shared" si="6"/>
        <v>-4.6056999999999348E-4</v>
      </c>
      <c r="AP50" s="121">
        <f t="shared" si="7"/>
        <v>-3.7787000000000237E-4</v>
      </c>
      <c r="AQ50" s="87">
        <f t="shared" si="8"/>
        <v>2.1515051000000002E-3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35</v>
      </c>
      <c r="D51" s="186"/>
      <c r="E51" s="56"/>
      <c r="F51" s="187">
        <v>52.888057000000003</v>
      </c>
      <c r="G51" s="187">
        <v>55.270648999999999</v>
      </c>
      <c r="H51" s="187">
        <v>0.99912886999999995</v>
      </c>
      <c r="I51" s="62">
        <v>0.99966440000000001</v>
      </c>
      <c r="J51" s="62">
        <v>1.2012610999999999E-3</v>
      </c>
      <c r="K51" s="188"/>
      <c r="L51" s="259"/>
      <c r="M51" s="259"/>
      <c r="N51" s="56"/>
      <c r="O51" s="28"/>
      <c r="P51" s="56"/>
      <c r="Q51" s="28"/>
      <c r="R51" s="132"/>
      <c r="S51" s="214"/>
      <c r="T51" s="285"/>
      <c r="U51" s="27" t="s">
        <v>35</v>
      </c>
      <c r="V51" s="186"/>
      <c r="W51" s="56"/>
      <c r="X51" s="187">
        <v>49.493242000000002</v>
      </c>
      <c r="Y51" s="187">
        <v>52.374076000000002</v>
      </c>
      <c r="Z51" s="187">
        <v>0.99882079999999995</v>
      </c>
      <c r="AA51" s="62">
        <v>0.99938340000000003</v>
      </c>
      <c r="AB51" s="62">
        <v>2.9236216000000002E-3</v>
      </c>
      <c r="AC51" s="188"/>
      <c r="AD51" s="259"/>
      <c r="AE51" s="259"/>
      <c r="AF51" s="56"/>
      <c r="AG51" s="28"/>
      <c r="AH51" s="56"/>
      <c r="AI51" s="28"/>
      <c r="AJ51" s="132"/>
      <c r="AK51" s="199"/>
      <c r="AL51" s="285"/>
      <c r="AM51" s="86">
        <f t="shared" si="4"/>
        <v>-3.3948150000000012</v>
      </c>
      <c r="AN51" s="121">
        <f t="shared" si="5"/>
        <v>-2.8965729999999965</v>
      </c>
      <c r="AO51" s="121">
        <f t="shared" si="6"/>
        <v>-3.0806999999999363E-4</v>
      </c>
      <c r="AP51" s="121">
        <f t="shared" si="7"/>
        <v>-2.8099999999997571E-4</v>
      </c>
      <c r="AQ51" s="87">
        <f t="shared" si="8"/>
        <v>1.7223605000000002E-3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9"/>
      <c r="M52" s="259"/>
      <c r="N52" s="56"/>
      <c r="O52" s="28"/>
      <c r="P52" s="56"/>
      <c r="Q52" s="28"/>
      <c r="R52" s="184"/>
      <c r="S52" s="214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9"/>
      <c r="AE52" s="259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7" t="s">
        <v>73</v>
      </c>
      <c r="C53" s="25" t="s">
        <v>31</v>
      </c>
      <c r="D53" s="39"/>
      <c r="E53" s="55"/>
      <c r="F53" s="96">
        <v>46.241976999999999</v>
      </c>
      <c r="G53" s="96">
        <v>49.462935999999999</v>
      </c>
      <c r="H53" s="96">
        <v>0.99800562999999998</v>
      </c>
      <c r="I53" s="60">
        <v>0.99874026999999999</v>
      </c>
      <c r="J53" s="60">
        <v>6.7792796000000002E-3</v>
      </c>
      <c r="K53" s="61"/>
      <c r="L53" s="258"/>
      <c r="M53" s="258"/>
      <c r="N53" s="55"/>
      <c r="O53" s="26"/>
      <c r="P53" s="55"/>
      <c r="Q53" s="26"/>
      <c r="R53" s="131"/>
      <c r="S53" s="214"/>
      <c r="T53" s="287" t="s">
        <v>73</v>
      </c>
      <c r="U53" s="25" t="s">
        <v>31</v>
      </c>
      <c r="V53" s="39"/>
      <c r="W53" s="55"/>
      <c r="X53" s="96">
        <v>34.249957999999999</v>
      </c>
      <c r="Y53" s="96">
        <v>39.045079000000001</v>
      </c>
      <c r="Z53" s="96">
        <v>0.98911026999999996</v>
      </c>
      <c r="AA53" s="60">
        <v>0.98517142000000002</v>
      </c>
      <c r="AB53" s="60">
        <v>4.1198995000000002E-2</v>
      </c>
      <c r="AC53" s="61"/>
      <c r="AD53" s="258"/>
      <c r="AE53" s="258"/>
      <c r="AF53" s="55"/>
      <c r="AG53" s="26"/>
      <c r="AH53" s="55"/>
      <c r="AI53" s="26"/>
      <c r="AJ53" s="131"/>
      <c r="AK53" s="199"/>
      <c r="AL53" s="287" t="s">
        <v>73</v>
      </c>
      <c r="AM53" s="119">
        <f t="shared" si="4"/>
        <v>-11.992018999999999</v>
      </c>
      <c r="AN53" s="95">
        <f t="shared" si="5"/>
        <v>-10.417856999999998</v>
      </c>
      <c r="AO53" s="95">
        <f t="shared" si="6"/>
        <v>-8.8953600000000188E-3</v>
      </c>
      <c r="AP53" s="95">
        <f t="shared" si="7"/>
        <v>-1.3568849999999966E-2</v>
      </c>
      <c r="AQ53" s="120">
        <f t="shared" si="8"/>
        <v>3.4419715400000002E-2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32</v>
      </c>
      <c r="D54" s="186"/>
      <c r="E54" s="56"/>
      <c r="F54" s="187">
        <v>49.298129000000003</v>
      </c>
      <c r="G54" s="187">
        <v>52.104647999999997</v>
      </c>
      <c r="H54" s="187">
        <v>0.99867583000000004</v>
      </c>
      <c r="I54" s="62">
        <v>0.99926245999999996</v>
      </c>
      <c r="J54" s="62">
        <v>4.0768740000000003E-3</v>
      </c>
      <c r="K54" s="188"/>
      <c r="L54" s="259"/>
      <c r="M54" s="259"/>
      <c r="N54" s="56"/>
      <c r="O54" s="28"/>
      <c r="P54" s="56"/>
      <c r="Q54" s="28"/>
      <c r="R54" s="132"/>
      <c r="S54" s="214"/>
      <c r="T54" s="285"/>
      <c r="U54" s="27" t="s">
        <v>32</v>
      </c>
      <c r="V54" s="186"/>
      <c r="W54" s="56"/>
      <c r="X54" s="187">
        <v>42.927697999999999</v>
      </c>
      <c r="Y54" s="187">
        <v>46.728057999999997</v>
      </c>
      <c r="Z54" s="187">
        <v>0.99680879</v>
      </c>
      <c r="AA54" s="62">
        <v>0.99722202999999998</v>
      </c>
      <c r="AB54" s="62">
        <v>1.2104662E-2</v>
      </c>
      <c r="AC54" s="188"/>
      <c r="AD54" s="259"/>
      <c r="AE54" s="259"/>
      <c r="AF54" s="56"/>
      <c r="AG54" s="28"/>
      <c r="AH54" s="56"/>
      <c r="AI54" s="28"/>
      <c r="AJ54" s="132"/>
      <c r="AK54" s="199"/>
      <c r="AL54" s="285"/>
      <c r="AM54" s="86">
        <f t="shared" si="4"/>
        <v>-6.3704310000000035</v>
      </c>
      <c r="AN54" s="121">
        <f t="shared" si="5"/>
        <v>-5.3765900000000002</v>
      </c>
      <c r="AO54" s="121">
        <f t="shared" si="6"/>
        <v>-1.867040000000042E-3</v>
      </c>
      <c r="AP54" s="121">
        <f t="shared" si="7"/>
        <v>-2.040429999999982E-3</v>
      </c>
      <c r="AQ54" s="87">
        <f t="shared" si="8"/>
        <v>8.027788000000001E-3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33</v>
      </c>
      <c r="D55" s="186"/>
      <c r="E55" s="56"/>
      <c r="F55" s="187">
        <v>51.330325000000002</v>
      </c>
      <c r="G55" s="187">
        <v>53.904240999999999</v>
      </c>
      <c r="H55" s="187">
        <v>0.99895712000000003</v>
      </c>
      <c r="I55" s="62">
        <v>0.99948519000000002</v>
      </c>
      <c r="J55" s="62">
        <v>2.5859521999999999E-3</v>
      </c>
      <c r="K55" s="188"/>
      <c r="L55" s="259"/>
      <c r="M55" s="259"/>
      <c r="N55" s="56"/>
      <c r="O55" s="28"/>
      <c r="P55" s="56"/>
      <c r="Q55" s="28"/>
      <c r="R55" s="132"/>
      <c r="S55" s="214"/>
      <c r="T55" s="285"/>
      <c r="U55" s="27" t="s">
        <v>33</v>
      </c>
      <c r="V55" s="186"/>
      <c r="W55" s="56"/>
      <c r="X55" s="187">
        <v>47.833314999999999</v>
      </c>
      <c r="Y55" s="187">
        <v>50.941395999999997</v>
      </c>
      <c r="Z55" s="187">
        <v>0.99842891</v>
      </c>
      <c r="AA55" s="62">
        <v>0.99907420000000002</v>
      </c>
      <c r="AB55" s="62">
        <v>5.3000688000000001E-3</v>
      </c>
      <c r="AC55" s="188"/>
      <c r="AD55" s="259"/>
      <c r="AE55" s="259"/>
      <c r="AF55" s="56"/>
      <c r="AG55" s="28"/>
      <c r="AH55" s="56"/>
      <c r="AI55" s="28"/>
      <c r="AJ55" s="132"/>
      <c r="AK55" s="199"/>
      <c r="AL55" s="285"/>
      <c r="AM55" s="86">
        <f t="shared" si="4"/>
        <v>-3.4970100000000031</v>
      </c>
      <c r="AN55" s="121">
        <f t="shared" si="5"/>
        <v>-2.9628450000000015</v>
      </c>
      <c r="AO55" s="121">
        <f t="shared" si="6"/>
        <v>-5.2821000000002893E-4</v>
      </c>
      <c r="AP55" s="121">
        <f t="shared" si="7"/>
        <v>-4.1098999999999997E-4</v>
      </c>
      <c r="AQ55" s="87">
        <f t="shared" si="8"/>
        <v>2.7141166000000001E-3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35</v>
      </c>
      <c r="D56" s="186"/>
      <c r="E56" s="56"/>
      <c r="F56" s="187">
        <v>53.175500999999997</v>
      </c>
      <c r="G56" s="187">
        <v>55.641964999999999</v>
      </c>
      <c r="H56" s="187">
        <v>0.99914325000000004</v>
      </c>
      <c r="I56" s="62">
        <v>0.99966049999999995</v>
      </c>
      <c r="J56" s="62">
        <v>1.450666E-3</v>
      </c>
      <c r="K56" s="188"/>
      <c r="L56" s="259"/>
      <c r="M56" s="259"/>
      <c r="N56" s="56"/>
      <c r="O56" s="28"/>
      <c r="P56" s="56"/>
      <c r="Q56" s="28"/>
      <c r="R56" s="132"/>
      <c r="S56" s="214"/>
      <c r="T56" s="285"/>
      <c r="U56" s="27" t="s">
        <v>35</v>
      </c>
      <c r="V56" s="186"/>
      <c r="W56" s="56"/>
      <c r="X56" s="187">
        <v>50.086286999999999</v>
      </c>
      <c r="Y56" s="187">
        <v>52.821117000000001</v>
      </c>
      <c r="Z56" s="187">
        <v>0.99879709000000005</v>
      </c>
      <c r="AA56" s="62">
        <v>0.99935242999999996</v>
      </c>
      <c r="AB56" s="62">
        <v>3.4038057E-3</v>
      </c>
      <c r="AC56" s="188"/>
      <c r="AD56" s="259"/>
      <c r="AE56" s="259"/>
      <c r="AF56" s="56"/>
      <c r="AG56" s="28"/>
      <c r="AH56" s="56"/>
      <c r="AI56" s="28"/>
      <c r="AJ56" s="132"/>
      <c r="AK56" s="199"/>
      <c r="AL56" s="285"/>
      <c r="AM56" s="86">
        <f t="shared" si="4"/>
        <v>-3.0892139999999984</v>
      </c>
      <c r="AN56" s="121">
        <f t="shared" si="5"/>
        <v>-2.820847999999998</v>
      </c>
      <c r="AO56" s="121">
        <f t="shared" si="6"/>
        <v>-3.4615999999998426E-4</v>
      </c>
      <c r="AP56" s="121">
        <f t="shared" si="7"/>
        <v>-3.0806999999999363E-4</v>
      </c>
      <c r="AQ56" s="87">
        <f t="shared" si="8"/>
        <v>1.9531397000000002E-3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9"/>
      <c r="M57" s="259"/>
      <c r="N57" s="56"/>
      <c r="O57" s="28"/>
      <c r="P57" s="56"/>
      <c r="Q57" s="28"/>
      <c r="R57" s="184"/>
      <c r="S57" s="214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9"/>
      <c r="AE57" s="259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7" t="s">
        <v>74</v>
      </c>
      <c r="C58" s="25" t="s">
        <v>31</v>
      </c>
      <c r="D58" s="39"/>
      <c r="E58" s="55"/>
      <c r="F58" s="96">
        <v>46.335827999999999</v>
      </c>
      <c r="G58" s="96">
        <v>49.519728999999998</v>
      </c>
      <c r="H58" s="96">
        <v>0.99799848999999996</v>
      </c>
      <c r="I58" s="60">
        <v>0.99873345000000002</v>
      </c>
      <c r="J58" s="60">
        <v>6.9734706E-3</v>
      </c>
      <c r="K58" s="61"/>
      <c r="L58" s="258"/>
      <c r="M58" s="258"/>
      <c r="N58" s="55"/>
      <c r="O58" s="26"/>
      <c r="P58" s="55"/>
      <c r="Q58" s="26"/>
      <c r="R58" s="131"/>
      <c r="S58" s="214"/>
      <c r="T58" s="287" t="s">
        <v>74</v>
      </c>
      <c r="U58" s="25" t="s">
        <v>31</v>
      </c>
      <c r="V58" s="39"/>
      <c r="W58" s="55"/>
      <c r="X58" s="96">
        <v>34.040137000000001</v>
      </c>
      <c r="Y58" s="96">
        <v>38.788863999999997</v>
      </c>
      <c r="Z58" s="96">
        <v>0.98907566000000002</v>
      </c>
      <c r="AA58" s="60">
        <v>0.98366662000000005</v>
      </c>
      <c r="AB58" s="60">
        <v>4.3055362999999999E-2</v>
      </c>
      <c r="AC58" s="61"/>
      <c r="AD58" s="258"/>
      <c r="AE58" s="258"/>
      <c r="AF58" s="55"/>
      <c r="AG58" s="26"/>
      <c r="AH58" s="55"/>
      <c r="AI58" s="26"/>
      <c r="AJ58" s="131"/>
      <c r="AK58" s="199"/>
      <c r="AL58" s="287" t="s">
        <v>74</v>
      </c>
      <c r="AM58" s="119">
        <f t="shared" si="4"/>
        <v>-12.295690999999998</v>
      </c>
      <c r="AN58" s="95">
        <f t="shared" si="5"/>
        <v>-10.730865000000001</v>
      </c>
      <c r="AO58" s="95">
        <f t="shared" si="6"/>
        <v>-8.9228299999999372E-3</v>
      </c>
      <c r="AP58" s="95">
        <f t="shared" si="7"/>
        <v>-1.5066829999999976E-2</v>
      </c>
      <c r="AQ58" s="120">
        <f t="shared" si="8"/>
        <v>3.6081892399999996E-2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32</v>
      </c>
      <c r="D59" s="186"/>
      <c r="E59" s="56"/>
      <c r="F59" s="187">
        <v>49.304693999999998</v>
      </c>
      <c r="G59" s="187">
        <v>52.087003000000003</v>
      </c>
      <c r="H59" s="187">
        <v>0.99865431999999998</v>
      </c>
      <c r="I59" s="62">
        <v>0.99924226000000005</v>
      </c>
      <c r="J59" s="62">
        <v>4.1901359999999997E-3</v>
      </c>
      <c r="K59" s="188"/>
      <c r="L59" s="259"/>
      <c r="M59" s="259"/>
      <c r="N59" s="56"/>
      <c r="O59" s="28"/>
      <c r="P59" s="56"/>
      <c r="Q59" s="28"/>
      <c r="R59" s="132"/>
      <c r="S59" s="214"/>
      <c r="T59" s="285"/>
      <c r="U59" s="27" t="s">
        <v>32</v>
      </c>
      <c r="V59" s="186"/>
      <c r="W59" s="56"/>
      <c r="X59" s="187">
        <v>43.094079000000001</v>
      </c>
      <c r="Y59" s="187">
        <v>46.824174999999997</v>
      </c>
      <c r="Z59" s="187">
        <v>0.99683736999999994</v>
      </c>
      <c r="AA59" s="62">
        <v>0.99728371000000005</v>
      </c>
      <c r="AB59" s="62">
        <v>1.2412067000000001E-2</v>
      </c>
      <c r="AC59" s="188"/>
      <c r="AD59" s="259"/>
      <c r="AE59" s="259"/>
      <c r="AF59" s="56"/>
      <c r="AG59" s="28"/>
      <c r="AH59" s="56"/>
      <c r="AI59" s="28"/>
      <c r="AJ59" s="132"/>
      <c r="AK59" s="199"/>
      <c r="AL59" s="285"/>
      <c r="AM59" s="86">
        <f t="shared" si="4"/>
        <v>-6.2106149999999971</v>
      </c>
      <c r="AN59" s="121">
        <f t="shared" si="5"/>
        <v>-5.2628280000000061</v>
      </c>
      <c r="AO59" s="121">
        <f t="shared" si="6"/>
        <v>-1.8169500000000394E-3</v>
      </c>
      <c r="AP59" s="121">
        <f t="shared" si="7"/>
        <v>-1.9585500000000033E-3</v>
      </c>
      <c r="AQ59" s="87">
        <f t="shared" si="8"/>
        <v>8.2219310000000018E-3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33</v>
      </c>
      <c r="D60" s="186"/>
      <c r="E60" s="56"/>
      <c r="F60" s="187">
        <v>51.276508</v>
      </c>
      <c r="G60" s="187">
        <v>53.814197</v>
      </c>
      <c r="H60" s="187">
        <v>0.99889501999999997</v>
      </c>
      <c r="I60" s="62">
        <v>0.99946363000000005</v>
      </c>
      <c r="J60" s="62">
        <v>2.5713063999999999E-3</v>
      </c>
      <c r="K60" s="188"/>
      <c r="L60" s="259"/>
      <c r="M60" s="259"/>
      <c r="N60" s="56"/>
      <c r="O60" s="28"/>
      <c r="P60" s="56"/>
      <c r="Q60" s="28"/>
      <c r="R60" s="132"/>
      <c r="S60" s="214"/>
      <c r="T60" s="285"/>
      <c r="U60" s="27" t="s">
        <v>33</v>
      </c>
      <c r="V60" s="186"/>
      <c r="W60" s="56"/>
      <c r="X60" s="187">
        <v>47.902484000000001</v>
      </c>
      <c r="Y60" s="187">
        <v>50.927982</v>
      </c>
      <c r="Z60" s="187">
        <v>0.99839732999999997</v>
      </c>
      <c r="AA60" s="62">
        <v>0.99907610000000002</v>
      </c>
      <c r="AB60" s="62">
        <v>5.3469766999999996E-3</v>
      </c>
      <c r="AC60" s="188"/>
      <c r="AD60" s="259"/>
      <c r="AE60" s="259"/>
      <c r="AF60" s="56"/>
      <c r="AG60" s="28"/>
      <c r="AH60" s="56"/>
      <c r="AI60" s="28"/>
      <c r="AJ60" s="132"/>
      <c r="AK60" s="199"/>
      <c r="AL60" s="285"/>
      <c r="AM60" s="86">
        <f t="shared" si="4"/>
        <v>-3.3740239999999986</v>
      </c>
      <c r="AN60" s="121">
        <f t="shared" si="5"/>
        <v>-2.886215</v>
      </c>
      <c r="AO60" s="121">
        <f t="shared" si="6"/>
        <v>-4.9768999999999508E-4</v>
      </c>
      <c r="AP60" s="121">
        <f t="shared" si="7"/>
        <v>-3.875300000000248E-4</v>
      </c>
      <c r="AQ60" s="87">
        <f t="shared" si="8"/>
        <v>2.7756702999999997E-3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35</v>
      </c>
      <c r="D61" s="186"/>
      <c r="E61" s="56"/>
      <c r="F61" s="187">
        <v>53.180219999999998</v>
      </c>
      <c r="G61" s="187">
        <v>55.534680000000002</v>
      </c>
      <c r="H61" s="187">
        <v>0.99908830999999998</v>
      </c>
      <c r="I61" s="62">
        <v>0.99964447999999995</v>
      </c>
      <c r="J61" s="62">
        <v>1.3895733E-3</v>
      </c>
      <c r="K61" s="188"/>
      <c r="L61" s="259"/>
      <c r="M61" s="259"/>
      <c r="N61" s="56"/>
      <c r="O61" s="28"/>
      <c r="P61" s="56"/>
      <c r="Q61" s="28"/>
      <c r="R61" s="132"/>
      <c r="S61" s="214"/>
      <c r="T61" s="285"/>
      <c r="U61" s="27" t="s">
        <v>35</v>
      </c>
      <c r="V61" s="186"/>
      <c r="W61" s="56"/>
      <c r="X61" s="187">
        <v>50.055101999999998</v>
      </c>
      <c r="Y61" s="187">
        <v>52.740125999999997</v>
      </c>
      <c r="Z61" s="187">
        <v>0.99875754000000005</v>
      </c>
      <c r="AA61" s="62">
        <v>0.99933147</v>
      </c>
      <c r="AB61" s="62">
        <v>3.4084139999999998E-3</v>
      </c>
      <c r="AC61" s="188"/>
      <c r="AD61" s="259"/>
      <c r="AE61" s="259"/>
      <c r="AF61" s="56"/>
      <c r="AG61" s="28"/>
      <c r="AH61" s="56"/>
      <c r="AI61" s="28"/>
      <c r="AJ61" s="132"/>
      <c r="AK61" s="199"/>
      <c r="AL61" s="285"/>
      <c r="AM61" s="86">
        <f t="shared" si="4"/>
        <v>-3.1251180000000005</v>
      </c>
      <c r="AN61" s="121">
        <f t="shared" si="5"/>
        <v>-2.7945540000000051</v>
      </c>
      <c r="AO61" s="121">
        <f t="shared" si="6"/>
        <v>-3.3076999999992474E-4</v>
      </c>
      <c r="AP61" s="121">
        <f t="shared" si="7"/>
        <v>-3.1300999999994694E-4</v>
      </c>
      <c r="AQ61" s="87">
        <f t="shared" si="8"/>
        <v>2.0188406999999998E-3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9"/>
      <c r="M62" s="259"/>
      <c r="N62" s="56"/>
      <c r="O62" s="28"/>
      <c r="P62" s="56"/>
      <c r="Q62" s="28"/>
      <c r="R62" s="184"/>
      <c r="S62" s="214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9"/>
      <c r="AE62" s="259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7" t="s">
        <v>75</v>
      </c>
      <c r="C63" s="25" t="s">
        <v>31</v>
      </c>
      <c r="D63" s="39"/>
      <c r="E63" s="55"/>
      <c r="F63" s="96">
        <v>46.906336000000003</v>
      </c>
      <c r="G63" s="96">
        <v>50.117055000000001</v>
      </c>
      <c r="H63" s="96">
        <v>0.99817235000000004</v>
      </c>
      <c r="I63" s="60">
        <v>0.99884249999999997</v>
      </c>
      <c r="J63" s="60">
        <v>6.2030339999999996E-3</v>
      </c>
      <c r="K63" s="61"/>
      <c r="L63" s="258"/>
      <c r="M63" s="258"/>
      <c r="N63" s="55"/>
      <c r="O63" s="26"/>
      <c r="P63" s="55"/>
      <c r="Q63" s="26"/>
      <c r="R63" s="131"/>
      <c r="S63" s="214"/>
      <c r="T63" s="287" t="s">
        <v>75</v>
      </c>
      <c r="U63" s="25" t="s">
        <v>31</v>
      </c>
      <c r="V63" s="39"/>
      <c r="W63" s="55"/>
      <c r="X63" s="96">
        <v>34.356060999999997</v>
      </c>
      <c r="Y63" s="96">
        <v>39.091352000000001</v>
      </c>
      <c r="Z63" s="96">
        <v>0.98967081999999995</v>
      </c>
      <c r="AA63" s="60">
        <v>0.98300547999999999</v>
      </c>
      <c r="AB63" s="60">
        <v>4.2218840000000001E-2</v>
      </c>
      <c r="AC63" s="61"/>
      <c r="AD63" s="258"/>
      <c r="AE63" s="258"/>
      <c r="AF63" s="55"/>
      <c r="AG63" s="26"/>
      <c r="AH63" s="55"/>
      <c r="AI63" s="26"/>
      <c r="AJ63" s="131"/>
      <c r="AK63" s="199"/>
      <c r="AL63" s="287" t="s">
        <v>75</v>
      </c>
      <c r="AM63" s="119">
        <f t="shared" si="4"/>
        <v>-12.550275000000006</v>
      </c>
      <c r="AN63" s="95">
        <f t="shared" si="5"/>
        <v>-11.025703</v>
      </c>
      <c r="AO63" s="95">
        <f t="shared" si="6"/>
        <v>-8.5015300000000904E-3</v>
      </c>
      <c r="AP63" s="95">
        <f t="shared" si="7"/>
        <v>-1.5837019999999979E-2</v>
      </c>
      <c r="AQ63" s="120">
        <f t="shared" si="8"/>
        <v>3.6015805999999997E-2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32</v>
      </c>
      <c r="D64" s="186"/>
      <c r="E64" s="56"/>
      <c r="F64" s="187">
        <v>49.584834000000001</v>
      </c>
      <c r="G64" s="187">
        <v>52.474266999999998</v>
      </c>
      <c r="H64" s="187">
        <v>0.99876865999999997</v>
      </c>
      <c r="I64" s="62">
        <v>0.99933503000000001</v>
      </c>
      <c r="J64" s="62">
        <v>3.6202510000000001E-3</v>
      </c>
      <c r="K64" s="188"/>
      <c r="L64" s="259"/>
      <c r="M64" s="259"/>
      <c r="N64" s="56"/>
      <c r="O64" s="28"/>
      <c r="P64" s="56"/>
      <c r="Q64" s="28"/>
      <c r="R64" s="132"/>
      <c r="S64" s="214"/>
      <c r="T64" s="285"/>
      <c r="U64" s="27" t="s">
        <v>32</v>
      </c>
      <c r="V64" s="186"/>
      <c r="W64" s="56"/>
      <c r="X64" s="187">
        <v>43.677936000000003</v>
      </c>
      <c r="Y64" s="187">
        <v>47.382373999999999</v>
      </c>
      <c r="Z64" s="187">
        <v>0.99702146999999997</v>
      </c>
      <c r="AA64" s="62">
        <v>0.99759410000000004</v>
      </c>
      <c r="AB64" s="62">
        <v>1.13675585E-2</v>
      </c>
      <c r="AC64" s="188"/>
      <c r="AD64" s="259"/>
      <c r="AE64" s="259"/>
      <c r="AF64" s="56"/>
      <c r="AG64" s="28"/>
      <c r="AH64" s="56"/>
      <c r="AI64" s="28"/>
      <c r="AJ64" s="132"/>
      <c r="AK64" s="199"/>
      <c r="AL64" s="285"/>
      <c r="AM64" s="86">
        <f t="shared" si="4"/>
        <v>-5.9068979999999982</v>
      </c>
      <c r="AN64" s="121">
        <f t="shared" si="5"/>
        <v>-5.0918929999999989</v>
      </c>
      <c r="AO64" s="121">
        <f t="shared" si="6"/>
        <v>-1.7471900000000096E-3</v>
      </c>
      <c r="AP64" s="121">
        <f t="shared" si="7"/>
        <v>-1.7409299999999739E-3</v>
      </c>
      <c r="AQ64" s="87">
        <f t="shared" si="8"/>
        <v>7.7473074999999999E-3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33</v>
      </c>
      <c r="D65" s="186"/>
      <c r="E65" s="56"/>
      <c r="F65" s="187">
        <v>51.350802999999999</v>
      </c>
      <c r="G65" s="187">
        <v>54.041997000000002</v>
      </c>
      <c r="H65" s="187">
        <v>0.99897846000000001</v>
      </c>
      <c r="I65" s="62">
        <v>0.99950691000000003</v>
      </c>
      <c r="J65" s="62">
        <v>2.2618838E-3</v>
      </c>
      <c r="K65" s="188"/>
      <c r="L65" s="259"/>
      <c r="M65" s="259"/>
      <c r="N65" s="56"/>
      <c r="O65" s="28"/>
      <c r="P65" s="56"/>
      <c r="Q65" s="28"/>
      <c r="R65" s="132"/>
      <c r="S65" s="214"/>
      <c r="T65" s="285"/>
      <c r="U65" s="27" t="s">
        <v>33</v>
      </c>
      <c r="V65" s="186"/>
      <c r="W65" s="56"/>
      <c r="X65" s="187">
        <v>48.465760000000003</v>
      </c>
      <c r="Y65" s="187">
        <v>51.456964999999997</v>
      </c>
      <c r="Z65" s="187">
        <v>0.99854783999999996</v>
      </c>
      <c r="AA65" s="62">
        <v>0.99920575</v>
      </c>
      <c r="AB65" s="62">
        <v>4.4007380000000004E-3</v>
      </c>
      <c r="AC65" s="188"/>
      <c r="AD65" s="259"/>
      <c r="AE65" s="259"/>
      <c r="AF65" s="56"/>
      <c r="AG65" s="28"/>
      <c r="AH65" s="56"/>
      <c r="AI65" s="28"/>
      <c r="AJ65" s="132"/>
      <c r="AK65" s="199"/>
      <c r="AL65" s="285"/>
      <c r="AM65" s="86">
        <f t="shared" si="4"/>
        <v>-2.885042999999996</v>
      </c>
      <c r="AN65" s="121">
        <f t="shared" si="5"/>
        <v>-2.5850320000000053</v>
      </c>
      <c r="AO65" s="121">
        <f t="shared" si="6"/>
        <v>-4.3062000000004819E-4</v>
      </c>
      <c r="AP65" s="121">
        <f t="shared" si="7"/>
        <v>-3.0116000000002252E-4</v>
      </c>
      <c r="AQ65" s="87">
        <f t="shared" si="8"/>
        <v>2.1388542000000004E-3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35</v>
      </c>
      <c r="D66" s="186"/>
      <c r="E66" s="56"/>
      <c r="F66" s="187">
        <v>53.370114999999998</v>
      </c>
      <c r="G66" s="187">
        <v>55.786312000000002</v>
      </c>
      <c r="H66" s="187">
        <v>0.99915427999999995</v>
      </c>
      <c r="I66" s="62">
        <v>0.99966522999999996</v>
      </c>
      <c r="J66" s="62">
        <v>1.2131288E-3</v>
      </c>
      <c r="K66" s="188"/>
      <c r="L66" s="259"/>
      <c r="M66" s="259"/>
      <c r="N66" s="56"/>
      <c r="O66" s="28"/>
      <c r="P66" s="56"/>
      <c r="Q66" s="28"/>
      <c r="R66" s="132"/>
      <c r="S66" s="214"/>
      <c r="T66" s="285"/>
      <c r="U66" s="27" t="s">
        <v>35</v>
      </c>
      <c r="V66" s="186"/>
      <c r="W66" s="56"/>
      <c r="X66" s="187">
        <v>50.269523999999997</v>
      </c>
      <c r="Y66" s="187">
        <v>52.991850999999997</v>
      </c>
      <c r="Z66" s="187">
        <v>0.99886633000000002</v>
      </c>
      <c r="AA66" s="62">
        <v>0.99939491000000003</v>
      </c>
      <c r="AB66" s="62">
        <v>2.8601128E-3</v>
      </c>
      <c r="AC66" s="188"/>
      <c r="AD66" s="259"/>
      <c r="AE66" s="259"/>
      <c r="AF66" s="56"/>
      <c r="AG66" s="28"/>
      <c r="AH66" s="56"/>
      <c r="AI66" s="28"/>
      <c r="AJ66" s="132"/>
      <c r="AK66" s="199"/>
      <c r="AL66" s="285"/>
      <c r="AM66" s="86">
        <f t="shared" si="4"/>
        <v>-3.1005910000000014</v>
      </c>
      <c r="AN66" s="121">
        <f t="shared" si="5"/>
        <v>-2.7944610000000054</v>
      </c>
      <c r="AO66" s="121">
        <f t="shared" si="6"/>
        <v>-2.8794999999992577E-4</v>
      </c>
      <c r="AP66" s="121">
        <f t="shared" si="7"/>
        <v>-2.7031999999993506E-4</v>
      </c>
      <c r="AQ66" s="87">
        <f t="shared" si="8"/>
        <v>1.646984E-3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9"/>
      <c r="M67" s="259"/>
      <c r="N67" s="56"/>
      <c r="O67" s="28"/>
      <c r="P67" s="56"/>
      <c r="Q67" s="28"/>
      <c r="R67" s="184"/>
      <c r="S67" s="214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9"/>
      <c r="AE67" s="259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7" t="s">
        <v>76</v>
      </c>
      <c r="C68" s="25" t="s">
        <v>31</v>
      </c>
      <c r="D68" s="39"/>
      <c r="E68" s="55"/>
      <c r="F68" s="96">
        <v>46.934429999999999</v>
      </c>
      <c r="G68" s="96">
        <v>50.171560999999997</v>
      </c>
      <c r="H68" s="96">
        <v>0.99818761</v>
      </c>
      <c r="I68" s="60">
        <v>0.99884048999999997</v>
      </c>
      <c r="J68" s="60">
        <v>6.0232085999999997E-3</v>
      </c>
      <c r="K68" s="61"/>
      <c r="L68" s="258"/>
      <c r="M68" s="258"/>
      <c r="N68" s="55"/>
      <c r="O68" s="26"/>
      <c r="P68" s="55"/>
      <c r="Q68" s="26"/>
      <c r="R68" s="131"/>
      <c r="S68" s="214"/>
      <c r="T68" s="287" t="s">
        <v>76</v>
      </c>
      <c r="U68" s="25" t="s">
        <v>31</v>
      </c>
      <c r="V68" s="39"/>
      <c r="W68" s="55"/>
      <c r="X68" s="96">
        <v>34.264662999999999</v>
      </c>
      <c r="Y68" s="96">
        <v>39.047313000000003</v>
      </c>
      <c r="Z68" s="96">
        <v>0.98960219000000005</v>
      </c>
      <c r="AA68" s="60">
        <v>0.91898566999999998</v>
      </c>
      <c r="AB68" s="60">
        <v>4.3507061999999999E-2</v>
      </c>
      <c r="AC68" s="61"/>
      <c r="AD68" s="258"/>
      <c r="AE68" s="258"/>
      <c r="AF68" s="55"/>
      <c r="AG68" s="26"/>
      <c r="AH68" s="55"/>
      <c r="AI68" s="26"/>
      <c r="AJ68" s="131"/>
      <c r="AK68" s="199"/>
      <c r="AL68" s="287" t="s">
        <v>76</v>
      </c>
      <c r="AM68" s="119">
        <f t="shared" si="4"/>
        <v>-12.669767</v>
      </c>
      <c r="AN68" s="95">
        <f t="shared" si="5"/>
        <v>-11.124247999999994</v>
      </c>
      <c r="AO68" s="95">
        <f t="shared" si="6"/>
        <v>-8.5854199999999548E-3</v>
      </c>
      <c r="AP68" s="95">
        <f t="shared" si="7"/>
        <v>-7.9854819999999993E-2</v>
      </c>
      <c r="AQ68" s="120">
        <f t="shared" si="8"/>
        <v>3.7483853400000003E-2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32</v>
      </c>
      <c r="D69" s="186"/>
      <c r="E69" s="56"/>
      <c r="F69" s="187">
        <v>49.309787999999998</v>
      </c>
      <c r="G69" s="187">
        <v>52.369093999999997</v>
      </c>
      <c r="H69" s="187">
        <v>0.99879589000000002</v>
      </c>
      <c r="I69" s="62">
        <v>0.99934058999999997</v>
      </c>
      <c r="J69" s="62">
        <v>3.4454976999999999E-3</v>
      </c>
      <c r="K69" s="188"/>
      <c r="L69" s="259"/>
      <c r="M69" s="259"/>
      <c r="N69" s="56"/>
      <c r="O69" s="28"/>
      <c r="P69" s="56"/>
      <c r="Q69" s="28"/>
      <c r="R69" s="132"/>
      <c r="S69" s="214"/>
      <c r="T69" s="285"/>
      <c r="U69" s="27" t="s">
        <v>32</v>
      </c>
      <c r="V69" s="186"/>
      <c r="W69" s="56"/>
      <c r="X69" s="187">
        <v>43.920667000000002</v>
      </c>
      <c r="Y69" s="187">
        <v>47.583928999999998</v>
      </c>
      <c r="Z69" s="187">
        <v>0.99707654999999995</v>
      </c>
      <c r="AA69" s="62">
        <v>0.99768319000000005</v>
      </c>
      <c r="AB69" s="62">
        <v>1.1044302000000001E-2</v>
      </c>
      <c r="AC69" s="188"/>
      <c r="AD69" s="259"/>
      <c r="AE69" s="259"/>
      <c r="AF69" s="56"/>
      <c r="AG69" s="28"/>
      <c r="AH69" s="56"/>
      <c r="AI69" s="28"/>
      <c r="AJ69" s="132"/>
      <c r="AK69" s="199"/>
      <c r="AL69" s="285"/>
      <c r="AM69" s="86">
        <f t="shared" si="4"/>
        <v>-5.3891209999999958</v>
      </c>
      <c r="AN69" s="121">
        <f t="shared" si="5"/>
        <v>-4.7851649999999992</v>
      </c>
      <c r="AO69" s="121">
        <f t="shared" si="6"/>
        <v>-1.7193400000000691E-3</v>
      </c>
      <c r="AP69" s="121">
        <f t="shared" si="7"/>
        <v>-1.65739999999992E-3</v>
      </c>
      <c r="AQ69" s="87">
        <f t="shared" si="8"/>
        <v>7.5988043000000012E-3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33</v>
      </c>
      <c r="D70" s="186"/>
      <c r="E70" s="56"/>
      <c r="F70" s="187">
        <v>50.787525000000002</v>
      </c>
      <c r="G70" s="187">
        <v>53.787505000000003</v>
      </c>
      <c r="H70" s="187">
        <v>0.99899185000000001</v>
      </c>
      <c r="I70" s="62">
        <v>0.99949434000000004</v>
      </c>
      <c r="J70" s="62">
        <v>2.2455510000000001E-3</v>
      </c>
      <c r="K70" s="188"/>
      <c r="L70" s="259"/>
      <c r="M70" s="259"/>
      <c r="N70" s="56"/>
      <c r="O70" s="28"/>
      <c r="P70" s="56"/>
      <c r="Q70" s="28"/>
      <c r="R70" s="132"/>
      <c r="S70" s="214"/>
      <c r="T70" s="285"/>
      <c r="U70" s="27" t="s">
        <v>33</v>
      </c>
      <c r="V70" s="186"/>
      <c r="W70" s="56"/>
      <c r="X70" s="187">
        <v>48.651276000000003</v>
      </c>
      <c r="Y70" s="187">
        <v>51.611162999999998</v>
      </c>
      <c r="Z70" s="187">
        <v>0.99858265999999996</v>
      </c>
      <c r="AA70" s="62">
        <v>0.99920951999999996</v>
      </c>
      <c r="AB70" s="62">
        <v>4.1355634999999998E-3</v>
      </c>
      <c r="AC70" s="188"/>
      <c r="AD70" s="259"/>
      <c r="AE70" s="259"/>
      <c r="AF70" s="56"/>
      <c r="AG70" s="28"/>
      <c r="AH70" s="56"/>
      <c r="AI70" s="28"/>
      <c r="AJ70" s="132"/>
      <c r="AK70" s="199"/>
      <c r="AL70" s="285"/>
      <c r="AM70" s="86">
        <f t="shared" si="4"/>
        <v>-2.1362489999999994</v>
      </c>
      <c r="AN70" s="121">
        <f t="shared" si="5"/>
        <v>-2.1763420000000053</v>
      </c>
      <c r="AO70" s="121">
        <f t="shared" si="6"/>
        <v>-4.0919000000005923E-4</v>
      </c>
      <c r="AP70" s="121">
        <f t="shared" si="7"/>
        <v>-2.8482000000007446E-4</v>
      </c>
      <c r="AQ70" s="87">
        <f t="shared" si="8"/>
        <v>1.8900124999999997E-3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35</v>
      </c>
      <c r="D71" s="186"/>
      <c r="E71" s="56"/>
      <c r="F71" s="187">
        <v>52.799320000000002</v>
      </c>
      <c r="G71" s="187">
        <v>55.573934000000001</v>
      </c>
      <c r="H71" s="187">
        <v>0.99915785999999995</v>
      </c>
      <c r="I71" s="62">
        <v>0.99965344</v>
      </c>
      <c r="J71" s="62">
        <v>1.2537122E-3</v>
      </c>
      <c r="K71" s="188"/>
      <c r="L71" s="259"/>
      <c r="M71" s="259"/>
      <c r="N71" s="56"/>
      <c r="O71" s="28"/>
      <c r="P71" s="56"/>
      <c r="Q71" s="28"/>
      <c r="R71" s="132"/>
      <c r="S71" s="214"/>
      <c r="T71" s="285"/>
      <c r="U71" s="27" t="s">
        <v>35</v>
      </c>
      <c r="V71" s="186"/>
      <c r="W71" s="56"/>
      <c r="X71" s="187">
        <v>50.267513000000001</v>
      </c>
      <c r="Y71" s="187">
        <v>53.062984999999998</v>
      </c>
      <c r="Z71" s="187">
        <v>0.99889455999999999</v>
      </c>
      <c r="AA71" s="62">
        <v>0.99939864</v>
      </c>
      <c r="AB71" s="62">
        <v>2.7207287000000002E-3</v>
      </c>
      <c r="AC71" s="188"/>
      <c r="AD71" s="259"/>
      <c r="AE71" s="259"/>
      <c r="AF71" s="56"/>
      <c r="AG71" s="28"/>
      <c r="AH71" s="56"/>
      <c r="AI71" s="28"/>
      <c r="AJ71" s="132"/>
      <c r="AK71" s="199"/>
      <c r="AL71" s="285"/>
      <c r="AM71" s="86">
        <f t="shared" si="4"/>
        <v>-2.5318070000000006</v>
      </c>
      <c r="AN71" s="121">
        <f t="shared" si="5"/>
        <v>-2.5109490000000037</v>
      </c>
      <c r="AO71" s="121">
        <f t="shared" si="6"/>
        <v>-2.6329999999996634E-4</v>
      </c>
      <c r="AP71" s="121">
        <f t="shared" si="7"/>
        <v>-2.5479999999999947E-4</v>
      </c>
      <c r="AQ71" s="87">
        <f t="shared" si="8"/>
        <v>1.4670165000000002E-3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9"/>
      <c r="M72" s="259"/>
      <c r="N72" s="56"/>
      <c r="O72" s="28"/>
      <c r="P72" s="56"/>
      <c r="Q72" s="28"/>
      <c r="R72" s="184"/>
      <c r="S72" s="214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9"/>
      <c r="AE72" s="259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7" t="s">
        <v>77</v>
      </c>
      <c r="C73" s="25" t="s">
        <v>31</v>
      </c>
      <c r="D73" s="39"/>
      <c r="E73" s="55"/>
      <c r="F73" s="96">
        <v>43.282376999999997</v>
      </c>
      <c r="G73" s="96">
        <v>47.190283999999998</v>
      </c>
      <c r="H73" s="96">
        <v>0.99764940999999996</v>
      </c>
      <c r="I73" s="60">
        <v>0.99756752000000004</v>
      </c>
      <c r="J73" s="60">
        <v>7.509216E-3</v>
      </c>
      <c r="K73" s="61"/>
      <c r="L73" s="258"/>
      <c r="M73" s="258"/>
      <c r="N73" s="55"/>
      <c r="O73" s="26"/>
      <c r="P73" s="55"/>
      <c r="Q73" s="26"/>
      <c r="R73" s="131"/>
      <c r="S73" s="214"/>
      <c r="T73" s="287" t="s">
        <v>77</v>
      </c>
      <c r="U73" s="25" t="s">
        <v>31</v>
      </c>
      <c r="V73" s="39"/>
      <c r="W73" s="55"/>
      <c r="X73" s="96">
        <v>33.685257</v>
      </c>
      <c r="Y73" s="96">
        <v>38.703341999999999</v>
      </c>
      <c r="Z73" s="96">
        <v>0.98870541000000001</v>
      </c>
      <c r="AA73" s="60">
        <v>0.91780306</v>
      </c>
      <c r="AB73" s="60">
        <v>4.8630193000000002E-2</v>
      </c>
      <c r="AC73" s="61"/>
      <c r="AD73" s="258"/>
      <c r="AE73" s="258"/>
      <c r="AF73" s="55"/>
      <c r="AG73" s="26"/>
      <c r="AH73" s="55"/>
      <c r="AI73" s="26"/>
      <c r="AJ73" s="131"/>
      <c r="AK73" s="199"/>
      <c r="AL73" s="287" t="s">
        <v>77</v>
      </c>
      <c r="AM73" s="119">
        <f t="shared" si="4"/>
        <v>-9.5971199999999968</v>
      </c>
      <c r="AN73" s="95">
        <f t="shared" si="5"/>
        <v>-8.4869419999999991</v>
      </c>
      <c r="AO73" s="95">
        <f t="shared" si="6"/>
        <v>-8.943999999999952E-3</v>
      </c>
      <c r="AP73" s="95">
        <f t="shared" si="7"/>
        <v>-7.9764460000000037E-2</v>
      </c>
      <c r="AQ73" s="120">
        <f t="shared" si="8"/>
        <v>4.1120977000000003E-2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32</v>
      </c>
      <c r="D74" s="186"/>
      <c r="E74" s="56"/>
      <c r="F74" s="187">
        <v>48.394494999999999</v>
      </c>
      <c r="G74" s="187">
        <v>51.491342000000003</v>
      </c>
      <c r="H74" s="187">
        <v>0.99866412999999998</v>
      </c>
      <c r="I74" s="62">
        <v>0.99920788000000005</v>
      </c>
      <c r="J74" s="62">
        <v>3.7191946000000001E-3</v>
      </c>
      <c r="K74" s="188"/>
      <c r="L74" s="259"/>
      <c r="M74" s="259"/>
      <c r="N74" s="56"/>
      <c r="O74" s="28"/>
      <c r="P74" s="56"/>
      <c r="Q74" s="28"/>
      <c r="R74" s="132"/>
      <c r="S74" s="214"/>
      <c r="T74" s="285"/>
      <c r="U74" s="27" t="s">
        <v>32</v>
      </c>
      <c r="V74" s="186"/>
      <c r="W74" s="56"/>
      <c r="X74" s="187">
        <v>41.834055999999997</v>
      </c>
      <c r="Y74" s="187">
        <v>46.074319000000003</v>
      </c>
      <c r="Z74" s="187">
        <v>0.99657399000000002</v>
      </c>
      <c r="AA74" s="62">
        <v>0.99641616</v>
      </c>
      <c r="AB74" s="62">
        <v>1.2506185E-2</v>
      </c>
      <c r="AC74" s="188"/>
      <c r="AD74" s="259"/>
      <c r="AE74" s="259"/>
      <c r="AF74" s="56"/>
      <c r="AG74" s="28"/>
      <c r="AH74" s="56"/>
      <c r="AI74" s="28"/>
      <c r="AJ74" s="132"/>
      <c r="AK74" s="199"/>
      <c r="AL74" s="285"/>
      <c r="AM74" s="86">
        <f t="shared" si="4"/>
        <v>-6.5604390000000024</v>
      </c>
      <c r="AN74" s="121">
        <f t="shared" si="5"/>
        <v>-5.4170230000000004</v>
      </c>
      <c r="AO74" s="121">
        <f t="shared" si="6"/>
        <v>-2.0901399999999626E-3</v>
      </c>
      <c r="AP74" s="121">
        <f t="shared" si="7"/>
        <v>-2.791720000000053E-3</v>
      </c>
      <c r="AQ74" s="87">
        <f t="shared" si="8"/>
        <v>8.7869903999999999E-3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33</v>
      </c>
      <c r="D75" s="186"/>
      <c r="E75" s="56"/>
      <c r="F75" s="187">
        <v>50.013016</v>
      </c>
      <c r="G75" s="187">
        <v>53.091386999999997</v>
      </c>
      <c r="H75" s="187">
        <v>0.99891832999999997</v>
      </c>
      <c r="I75" s="62">
        <v>0.99946493999999997</v>
      </c>
      <c r="J75" s="62">
        <v>2.3257988999999999E-3</v>
      </c>
      <c r="K75" s="188"/>
      <c r="L75" s="259"/>
      <c r="M75" s="259"/>
      <c r="N75" s="56"/>
      <c r="O75" s="28"/>
      <c r="P75" s="56"/>
      <c r="Q75" s="28"/>
      <c r="R75" s="132"/>
      <c r="S75" s="214"/>
      <c r="T75" s="285"/>
      <c r="U75" s="27" t="s">
        <v>33</v>
      </c>
      <c r="V75" s="186"/>
      <c r="W75" s="56"/>
      <c r="X75" s="187">
        <v>46.812944999999999</v>
      </c>
      <c r="Y75" s="187">
        <v>50.169851000000001</v>
      </c>
      <c r="Z75" s="187">
        <v>0.99836674999999997</v>
      </c>
      <c r="AA75" s="62">
        <v>0.99882225000000002</v>
      </c>
      <c r="AB75" s="62">
        <v>4.8261600000000003E-3</v>
      </c>
      <c r="AC75" s="188"/>
      <c r="AD75" s="259"/>
      <c r="AE75" s="259"/>
      <c r="AF75" s="56"/>
      <c r="AG75" s="28"/>
      <c r="AH75" s="56"/>
      <c r="AI75" s="28"/>
      <c r="AJ75" s="132"/>
      <c r="AK75" s="199"/>
      <c r="AL75" s="285"/>
      <c r="AM75" s="86">
        <f t="shared" si="4"/>
        <v>-3.2000710000000012</v>
      </c>
      <c r="AN75" s="121">
        <f t="shared" si="5"/>
        <v>-2.9215359999999961</v>
      </c>
      <c r="AO75" s="121">
        <f t="shared" si="6"/>
        <v>-5.5157999999999596E-4</v>
      </c>
      <c r="AP75" s="121">
        <f t="shared" si="7"/>
        <v>-6.426899999999458E-4</v>
      </c>
      <c r="AQ75" s="87">
        <f t="shared" si="8"/>
        <v>2.5003611000000005E-3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35</v>
      </c>
      <c r="D76" s="186"/>
      <c r="E76" s="56"/>
      <c r="F76" s="187">
        <v>52.253030000000003</v>
      </c>
      <c r="G76" s="187">
        <v>55.197768000000003</v>
      </c>
      <c r="H76" s="187">
        <v>0.99911954000000003</v>
      </c>
      <c r="I76" s="62">
        <v>0.99963557999999997</v>
      </c>
      <c r="J76" s="62">
        <v>1.3211288E-3</v>
      </c>
      <c r="K76" s="188"/>
      <c r="L76" s="259"/>
      <c r="M76" s="259"/>
      <c r="N76" s="56"/>
      <c r="O76" s="28"/>
      <c r="P76" s="56"/>
      <c r="Q76" s="28"/>
      <c r="R76" s="132"/>
      <c r="S76" s="214"/>
      <c r="T76" s="285"/>
      <c r="U76" s="27" t="s">
        <v>35</v>
      </c>
      <c r="V76" s="186"/>
      <c r="W76" s="56"/>
      <c r="X76" s="187">
        <v>48.977781</v>
      </c>
      <c r="Y76" s="187">
        <v>51.997033999999999</v>
      </c>
      <c r="Z76" s="187">
        <v>0.99875102000000004</v>
      </c>
      <c r="AA76" s="62">
        <v>0.99921861000000001</v>
      </c>
      <c r="AB76" s="62">
        <v>3.178157E-3</v>
      </c>
      <c r="AC76" s="188"/>
      <c r="AD76" s="259"/>
      <c r="AE76" s="259"/>
      <c r="AF76" s="56"/>
      <c r="AG76" s="28"/>
      <c r="AH76" s="56"/>
      <c r="AI76" s="28"/>
      <c r="AJ76" s="132"/>
      <c r="AK76" s="199"/>
      <c r="AL76" s="285"/>
      <c r="AM76" s="86">
        <f t="shared" si="4"/>
        <v>-3.2752490000000023</v>
      </c>
      <c r="AN76" s="121">
        <f t="shared" si="5"/>
        <v>-3.2007340000000042</v>
      </c>
      <c r="AO76" s="121">
        <f t="shared" si="6"/>
        <v>-3.6851999999998331E-4</v>
      </c>
      <c r="AP76" s="121">
        <f t="shared" si="7"/>
        <v>-4.1696999999996098E-4</v>
      </c>
      <c r="AQ76" s="87">
        <f t="shared" si="8"/>
        <v>1.8570282E-3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9"/>
      <c r="M77" s="259"/>
      <c r="N77" s="56"/>
      <c r="O77" s="28"/>
      <c r="P77" s="56"/>
      <c r="Q77" s="28"/>
      <c r="R77" s="184"/>
      <c r="S77" s="214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9"/>
      <c r="AE77" s="259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7" t="s">
        <v>78</v>
      </c>
      <c r="C78" s="25" t="s">
        <v>31</v>
      </c>
      <c r="D78" s="39"/>
      <c r="E78" s="55"/>
      <c r="F78" s="96">
        <v>43.339098</v>
      </c>
      <c r="G78" s="96">
        <v>47.041840999999998</v>
      </c>
      <c r="H78" s="96">
        <v>0.99761339999999998</v>
      </c>
      <c r="I78" s="60">
        <v>0.99782501000000001</v>
      </c>
      <c r="J78" s="60">
        <v>7.2638989999999999E-3</v>
      </c>
      <c r="K78" s="61"/>
      <c r="L78" s="258"/>
      <c r="M78" s="258"/>
      <c r="N78" s="55"/>
      <c r="O78" s="26"/>
      <c r="P78" s="55"/>
      <c r="Q78" s="26"/>
      <c r="R78" s="131"/>
      <c r="S78" s="214"/>
      <c r="T78" s="287" t="s">
        <v>78</v>
      </c>
      <c r="U78" s="25" t="s">
        <v>31</v>
      </c>
      <c r="V78" s="39"/>
      <c r="W78" s="55"/>
      <c r="X78" s="96">
        <v>33.939093999999997</v>
      </c>
      <c r="Y78" s="96">
        <v>38.820790000000002</v>
      </c>
      <c r="Z78" s="96">
        <v>0.98909296000000002</v>
      </c>
      <c r="AA78" s="60">
        <v>0.91882218000000004</v>
      </c>
      <c r="AB78" s="60">
        <v>4.7716084999999998E-2</v>
      </c>
      <c r="AC78" s="61"/>
      <c r="AD78" s="258"/>
      <c r="AE78" s="258"/>
      <c r="AF78" s="55"/>
      <c r="AG78" s="26"/>
      <c r="AH78" s="55"/>
      <c r="AI78" s="26"/>
      <c r="AJ78" s="131"/>
      <c r="AK78" s="199"/>
      <c r="AL78" s="287" t="s">
        <v>78</v>
      </c>
      <c r="AM78" s="119">
        <f t="shared" si="4"/>
        <v>-9.4000040000000027</v>
      </c>
      <c r="AN78" s="95">
        <f t="shared" si="5"/>
        <v>-8.2210509999999957</v>
      </c>
      <c r="AO78" s="95">
        <f t="shared" si="6"/>
        <v>-8.5204399999999625E-3</v>
      </c>
      <c r="AP78" s="95">
        <f t="shared" si="7"/>
        <v>-7.9002829999999968E-2</v>
      </c>
      <c r="AQ78" s="120">
        <f t="shared" si="8"/>
        <v>4.0452186000000001E-2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32</v>
      </c>
      <c r="D79" s="186"/>
      <c r="E79" s="56"/>
      <c r="F79" s="187">
        <v>47.909118999999997</v>
      </c>
      <c r="G79" s="187">
        <v>51.137225000000001</v>
      </c>
      <c r="H79" s="187">
        <v>0.99863190000000002</v>
      </c>
      <c r="I79" s="62">
        <v>0.99924944000000004</v>
      </c>
      <c r="J79" s="62">
        <v>3.5846433999999999E-3</v>
      </c>
      <c r="K79" s="188"/>
      <c r="L79" s="259"/>
      <c r="M79" s="259"/>
      <c r="N79" s="56"/>
      <c r="O79" s="28"/>
      <c r="P79" s="56"/>
      <c r="Q79" s="28"/>
      <c r="R79" s="132"/>
      <c r="S79" s="214"/>
      <c r="T79" s="285"/>
      <c r="U79" s="27" t="s">
        <v>32</v>
      </c>
      <c r="V79" s="186"/>
      <c r="W79" s="56"/>
      <c r="X79" s="187">
        <v>42.284568</v>
      </c>
      <c r="Y79" s="187">
        <v>46.396244000000003</v>
      </c>
      <c r="Z79" s="187">
        <v>0.99656102000000002</v>
      </c>
      <c r="AA79" s="62">
        <v>0.99697022000000002</v>
      </c>
      <c r="AB79" s="62">
        <v>1.1596037E-2</v>
      </c>
      <c r="AC79" s="188"/>
      <c r="AD79" s="259"/>
      <c r="AE79" s="259"/>
      <c r="AF79" s="56"/>
      <c r="AG79" s="28"/>
      <c r="AH79" s="56"/>
      <c r="AI79" s="28"/>
      <c r="AJ79" s="132"/>
      <c r="AK79" s="199"/>
      <c r="AL79" s="285"/>
      <c r="AM79" s="86">
        <f t="shared" si="4"/>
        <v>-5.6245509999999967</v>
      </c>
      <c r="AN79" s="121">
        <f t="shared" si="5"/>
        <v>-4.7409809999999979</v>
      </c>
      <c r="AO79" s="121">
        <f t="shared" si="6"/>
        <v>-2.0708799999999972E-3</v>
      </c>
      <c r="AP79" s="121">
        <f t="shared" si="7"/>
        <v>-2.2792200000000262E-3</v>
      </c>
      <c r="AQ79" s="87">
        <f t="shared" si="8"/>
        <v>8.0113935999999997E-3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33</v>
      </c>
      <c r="D80" s="186"/>
      <c r="E80" s="56"/>
      <c r="F80" s="187">
        <v>49.241486999999999</v>
      </c>
      <c r="G80" s="187">
        <v>52.625124</v>
      </c>
      <c r="H80" s="187">
        <v>0.99890632999999995</v>
      </c>
      <c r="I80" s="62">
        <v>0.99945782000000005</v>
      </c>
      <c r="J80" s="62">
        <v>2.3740279000000002E-3</v>
      </c>
      <c r="K80" s="188"/>
      <c r="L80" s="259"/>
      <c r="M80" s="259"/>
      <c r="N80" s="56"/>
      <c r="O80" s="28"/>
      <c r="P80" s="56"/>
      <c r="Q80" s="28"/>
      <c r="R80" s="132"/>
      <c r="S80" s="214"/>
      <c r="T80" s="285"/>
      <c r="U80" s="27" t="s">
        <v>33</v>
      </c>
      <c r="V80" s="186"/>
      <c r="W80" s="56"/>
      <c r="X80" s="187">
        <v>47.209760000000003</v>
      </c>
      <c r="Y80" s="187">
        <v>50.475428000000001</v>
      </c>
      <c r="Z80" s="187">
        <v>0.99836623999999996</v>
      </c>
      <c r="AA80" s="62">
        <v>0.99898018</v>
      </c>
      <c r="AB80" s="62">
        <v>4.4122069999999996E-3</v>
      </c>
      <c r="AC80" s="188"/>
      <c r="AD80" s="259"/>
      <c r="AE80" s="259"/>
      <c r="AF80" s="56"/>
      <c r="AG80" s="28"/>
      <c r="AH80" s="56"/>
      <c r="AI80" s="28"/>
      <c r="AJ80" s="132"/>
      <c r="AK80" s="199"/>
      <c r="AL80" s="285"/>
      <c r="AM80" s="86">
        <f t="shared" si="4"/>
        <v>-2.0317269999999965</v>
      </c>
      <c r="AN80" s="121">
        <f t="shared" si="5"/>
        <v>-2.1496959999999987</v>
      </c>
      <c r="AO80" s="121">
        <f t="shared" si="6"/>
        <v>-5.4008999999999308E-4</v>
      </c>
      <c r="AP80" s="121">
        <f t="shared" si="7"/>
        <v>-4.7764000000005691E-4</v>
      </c>
      <c r="AQ80" s="87">
        <f t="shared" si="8"/>
        <v>2.0381790999999994E-3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35</v>
      </c>
      <c r="D81" s="186"/>
      <c r="E81" s="56"/>
      <c r="F81" s="187">
        <v>51.162968999999997</v>
      </c>
      <c r="G81" s="187">
        <v>54.618465999999998</v>
      </c>
      <c r="H81" s="187">
        <v>0.99910807999999995</v>
      </c>
      <c r="I81" s="62">
        <v>0.99959843999999998</v>
      </c>
      <c r="J81" s="62">
        <v>1.4417791000000001E-3</v>
      </c>
      <c r="K81" s="188"/>
      <c r="L81" s="259"/>
      <c r="M81" s="259"/>
      <c r="N81" s="56"/>
      <c r="O81" s="28"/>
      <c r="P81" s="56"/>
      <c r="Q81" s="28"/>
      <c r="R81" s="132"/>
      <c r="S81" s="214"/>
      <c r="T81" s="285"/>
      <c r="U81" s="27" t="s">
        <v>35</v>
      </c>
      <c r="V81" s="186"/>
      <c r="W81" s="56"/>
      <c r="X81" s="187">
        <v>49.11159</v>
      </c>
      <c r="Y81" s="187">
        <v>52.166204</v>
      </c>
      <c r="Z81" s="187">
        <v>0.99874647999999999</v>
      </c>
      <c r="AA81" s="62">
        <v>0.99928196000000002</v>
      </c>
      <c r="AB81" s="62">
        <v>2.9516742000000001E-3</v>
      </c>
      <c r="AC81" s="188"/>
      <c r="AD81" s="259"/>
      <c r="AE81" s="259"/>
      <c r="AF81" s="56"/>
      <c r="AG81" s="28"/>
      <c r="AH81" s="56"/>
      <c r="AI81" s="28"/>
      <c r="AJ81" s="132"/>
      <c r="AK81" s="199"/>
      <c r="AL81" s="285"/>
      <c r="AM81" s="86">
        <f t="shared" si="4"/>
        <v>-2.0513789999999972</v>
      </c>
      <c r="AN81" s="121">
        <f t="shared" si="5"/>
        <v>-2.4522619999999975</v>
      </c>
      <c r="AO81" s="121">
        <f t="shared" si="6"/>
        <v>-3.6159999999996195E-4</v>
      </c>
      <c r="AP81" s="121">
        <f t="shared" si="7"/>
        <v>-3.1647999999995235E-4</v>
      </c>
      <c r="AQ81" s="87">
        <f t="shared" si="8"/>
        <v>1.5098951000000001E-3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9"/>
      <c r="M82" s="259"/>
      <c r="N82" s="56"/>
      <c r="O82" s="28"/>
      <c r="P82" s="56"/>
      <c r="Q82" s="28"/>
      <c r="R82" s="184"/>
      <c r="S82" s="214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9"/>
      <c r="AE82" s="259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4" t="s">
        <v>79</v>
      </c>
      <c r="C83" s="25" t="s">
        <v>31</v>
      </c>
      <c r="D83" s="39"/>
      <c r="E83" s="55"/>
      <c r="F83" s="96">
        <v>44.319425000000003</v>
      </c>
      <c r="G83" s="96">
        <v>48.413448000000002</v>
      </c>
      <c r="H83" s="96">
        <v>0.99838638000000002</v>
      </c>
      <c r="I83" s="60">
        <v>0.99891797000000004</v>
      </c>
      <c r="J83" s="60">
        <v>6.4318810000000004E-3</v>
      </c>
      <c r="K83" s="61"/>
      <c r="L83" s="258"/>
      <c r="M83" s="258"/>
      <c r="N83" s="55"/>
      <c r="O83" s="26"/>
      <c r="P83" s="55"/>
      <c r="Q83" s="26"/>
      <c r="R83" s="131"/>
      <c r="S83" s="214"/>
      <c r="T83" s="284" t="s">
        <v>79</v>
      </c>
      <c r="U83" s="25" t="s">
        <v>31</v>
      </c>
      <c r="V83" s="39"/>
      <c r="W83" s="55"/>
      <c r="X83" s="96">
        <v>34.896892000000001</v>
      </c>
      <c r="Y83" s="96">
        <v>38.977902</v>
      </c>
      <c r="Z83" s="96">
        <v>0.99115295000000003</v>
      </c>
      <c r="AA83" s="60">
        <v>0.92001480000000002</v>
      </c>
      <c r="AB83" s="60">
        <v>4.2170394E-2</v>
      </c>
      <c r="AC83" s="61"/>
      <c r="AD83" s="258"/>
      <c r="AE83" s="258"/>
      <c r="AF83" s="55"/>
      <c r="AG83" s="26"/>
      <c r="AH83" s="55"/>
      <c r="AI83" s="26"/>
      <c r="AJ83" s="131"/>
      <c r="AK83" s="199"/>
      <c r="AL83" s="284" t="s">
        <v>79</v>
      </c>
      <c r="AM83" s="119">
        <f t="shared" si="4"/>
        <v>-9.4225330000000014</v>
      </c>
      <c r="AN83" s="95">
        <f t="shared" si="5"/>
        <v>-9.4355460000000022</v>
      </c>
      <c r="AO83" s="95">
        <f t="shared" si="6"/>
        <v>-7.2334299999999851E-3</v>
      </c>
      <c r="AP83" s="95">
        <f t="shared" si="7"/>
        <v>-7.8903170000000022E-2</v>
      </c>
      <c r="AQ83" s="120">
        <f t="shared" si="8"/>
        <v>3.5738513E-2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32</v>
      </c>
      <c r="D84" s="186"/>
      <c r="E84" s="56"/>
      <c r="F84" s="187">
        <v>45.902729000000001</v>
      </c>
      <c r="G84" s="187">
        <v>50.310481000000003</v>
      </c>
      <c r="H84" s="187">
        <v>0.99888390000000005</v>
      </c>
      <c r="I84" s="62">
        <v>0.99928947999999995</v>
      </c>
      <c r="J84" s="62">
        <v>3.9381440000000002E-3</v>
      </c>
      <c r="K84" s="188"/>
      <c r="L84" s="259"/>
      <c r="M84" s="259"/>
      <c r="N84" s="56"/>
      <c r="O84" s="28"/>
      <c r="P84" s="56"/>
      <c r="Q84" s="28"/>
      <c r="R84" s="132"/>
      <c r="S84" s="214"/>
      <c r="T84" s="285"/>
      <c r="U84" s="27" t="s">
        <v>32</v>
      </c>
      <c r="V84" s="186"/>
      <c r="W84" s="56"/>
      <c r="X84" s="187">
        <v>44.331099999999999</v>
      </c>
      <c r="Y84" s="187">
        <v>47.867513000000002</v>
      </c>
      <c r="Z84" s="187">
        <v>0.99753683000000004</v>
      </c>
      <c r="AA84" s="62">
        <v>0.99801611000000001</v>
      </c>
      <c r="AB84" s="62">
        <v>8.583472E-3</v>
      </c>
      <c r="AC84" s="188"/>
      <c r="AD84" s="259"/>
      <c r="AE84" s="259"/>
      <c r="AF84" s="56"/>
      <c r="AG84" s="28"/>
      <c r="AH84" s="56"/>
      <c r="AI84" s="28"/>
      <c r="AJ84" s="132"/>
      <c r="AK84" s="199"/>
      <c r="AL84" s="285"/>
      <c r="AM84" s="86">
        <f t="shared" si="4"/>
        <v>-1.5716290000000015</v>
      </c>
      <c r="AN84" s="121">
        <f t="shared" si="5"/>
        <v>-2.4429680000000005</v>
      </c>
      <c r="AO84" s="121">
        <f t="shared" si="6"/>
        <v>-1.3470700000000058E-3</v>
      </c>
      <c r="AP84" s="121">
        <f t="shared" si="7"/>
        <v>-1.2733699999999404E-3</v>
      </c>
      <c r="AQ84" s="87">
        <f t="shared" si="8"/>
        <v>4.6453279999999998E-3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33</v>
      </c>
      <c r="D85" s="186"/>
      <c r="E85" s="56"/>
      <c r="F85" s="187">
        <v>46.600577000000001</v>
      </c>
      <c r="G85" s="187">
        <v>51.068398999999999</v>
      </c>
      <c r="H85" s="187">
        <v>0.99901669000000004</v>
      </c>
      <c r="I85" s="62">
        <v>0.99937165999999999</v>
      </c>
      <c r="J85" s="62">
        <v>3.2570417999999999E-3</v>
      </c>
      <c r="K85" s="188"/>
      <c r="L85" s="259"/>
      <c r="M85" s="259"/>
      <c r="N85" s="56"/>
      <c r="O85" s="28"/>
      <c r="P85" s="56"/>
      <c r="Q85" s="28"/>
      <c r="R85" s="132"/>
      <c r="S85" s="214"/>
      <c r="T85" s="285"/>
      <c r="U85" s="27" t="s">
        <v>33</v>
      </c>
      <c r="V85" s="186"/>
      <c r="W85" s="56"/>
      <c r="X85" s="187">
        <v>48.833328999999999</v>
      </c>
      <c r="Y85" s="187">
        <v>51.726210000000002</v>
      </c>
      <c r="Z85" s="187">
        <v>0.99869576999999998</v>
      </c>
      <c r="AA85" s="62">
        <v>0.99925706000000003</v>
      </c>
      <c r="AB85" s="62">
        <v>3.3321380000000001E-3</v>
      </c>
      <c r="AC85" s="188"/>
      <c r="AD85" s="259"/>
      <c r="AE85" s="259"/>
      <c r="AF85" s="56"/>
      <c r="AG85" s="28"/>
      <c r="AH85" s="56"/>
      <c r="AI85" s="28"/>
      <c r="AJ85" s="132"/>
      <c r="AK85" s="199"/>
      <c r="AL85" s="285"/>
      <c r="AM85" s="86">
        <f t="shared" si="4"/>
        <v>2.2327519999999978</v>
      </c>
      <c r="AN85" s="121">
        <f t="shared" si="5"/>
        <v>0.65781100000000237</v>
      </c>
      <c r="AO85" s="121">
        <f t="shared" si="6"/>
        <v>-3.2092000000005783E-4</v>
      </c>
      <c r="AP85" s="121">
        <f t="shared" si="7"/>
        <v>-1.1459999999996473E-4</v>
      </c>
      <c r="AQ85" s="87">
        <f t="shared" si="8"/>
        <v>7.5096200000000259E-5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35</v>
      </c>
      <c r="D86" s="186"/>
      <c r="E86" s="56"/>
      <c r="F86" s="187">
        <v>47.697960000000002</v>
      </c>
      <c r="G86" s="187">
        <v>51.987194000000002</v>
      </c>
      <c r="H86" s="187">
        <v>0.99914267000000001</v>
      </c>
      <c r="I86" s="62">
        <v>0.9994461</v>
      </c>
      <c r="J86" s="62">
        <v>2.3858744999999998E-3</v>
      </c>
      <c r="K86" s="188"/>
      <c r="L86" s="259"/>
      <c r="M86" s="259"/>
      <c r="N86" s="56"/>
      <c r="O86" s="28"/>
      <c r="P86" s="56"/>
      <c r="Q86" s="28"/>
      <c r="R86" s="132"/>
      <c r="S86" s="214"/>
      <c r="T86" s="285"/>
      <c r="U86" s="27" t="s">
        <v>35</v>
      </c>
      <c r="V86" s="186"/>
      <c r="W86" s="56"/>
      <c r="X86" s="187">
        <v>49.731504999999999</v>
      </c>
      <c r="Y86" s="187">
        <v>52.847436999999999</v>
      </c>
      <c r="Z86" s="187">
        <v>0.99894084999999999</v>
      </c>
      <c r="AA86" s="62">
        <v>0.99940313000000003</v>
      </c>
      <c r="AB86" s="62">
        <v>2.3689791999999999E-3</v>
      </c>
      <c r="AC86" s="188"/>
      <c r="AD86" s="259"/>
      <c r="AE86" s="259"/>
      <c r="AF86" s="56"/>
      <c r="AG86" s="28"/>
      <c r="AH86" s="56"/>
      <c r="AI86" s="28"/>
      <c r="AJ86" s="132"/>
      <c r="AK86" s="199"/>
      <c r="AL86" s="285"/>
      <c r="AM86" s="86">
        <f t="shared" si="4"/>
        <v>2.0335449999999966</v>
      </c>
      <c r="AN86" s="121">
        <f t="shared" si="5"/>
        <v>0.86024299999999698</v>
      </c>
      <c r="AO86" s="121">
        <f t="shared" si="6"/>
        <v>-2.0182000000001921E-4</v>
      </c>
      <c r="AP86" s="121">
        <f t="shared" si="7"/>
        <v>-4.2969999999975528E-5</v>
      </c>
      <c r="AQ86" s="87">
        <f t="shared" si="8"/>
        <v>-1.6895299999999946E-5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6"/>
      <c r="C87" s="27"/>
      <c r="D87" s="186"/>
      <c r="E87" s="56"/>
      <c r="F87" s="189"/>
      <c r="G87" s="189"/>
      <c r="H87" s="189"/>
      <c r="I87" s="56"/>
      <c r="J87" s="56"/>
      <c r="K87" s="188"/>
      <c r="L87" s="259"/>
      <c r="M87" s="259"/>
      <c r="N87" s="56"/>
      <c r="O87" s="28"/>
      <c r="P87" s="56"/>
      <c r="Q87" s="28"/>
      <c r="R87" s="184"/>
      <c r="S87" s="214"/>
      <c r="T87" s="286"/>
      <c r="U87" s="27"/>
      <c r="V87" s="186"/>
      <c r="W87" s="56"/>
      <c r="X87" s="189"/>
      <c r="Y87" s="189"/>
      <c r="Z87" s="189"/>
      <c r="AA87" s="56"/>
      <c r="AB87" s="56"/>
      <c r="AC87" s="188"/>
      <c r="AD87" s="259"/>
      <c r="AE87" s="259"/>
      <c r="AF87" s="56"/>
      <c r="AG87" s="28"/>
      <c r="AH87" s="56"/>
      <c r="AI87" s="28"/>
      <c r="AJ87" s="184"/>
      <c r="AK87" s="199"/>
      <c r="AL87" s="286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4" t="s">
        <v>80</v>
      </c>
      <c r="C88" s="25" t="s">
        <v>31</v>
      </c>
      <c r="D88" s="39"/>
      <c r="E88" s="55"/>
      <c r="F88" s="96">
        <v>43.069201</v>
      </c>
      <c r="G88" s="96">
        <v>47.580437000000003</v>
      </c>
      <c r="H88" s="96">
        <v>0.99828766999999996</v>
      </c>
      <c r="I88" s="60">
        <v>0.99884985999999998</v>
      </c>
      <c r="J88" s="60">
        <v>7.9128979999999998E-3</v>
      </c>
      <c r="K88" s="61"/>
      <c r="L88" s="258"/>
      <c r="M88" s="258"/>
      <c r="N88" s="55"/>
      <c r="O88" s="26"/>
      <c r="P88" s="55"/>
      <c r="Q88" s="26"/>
      <c r="R88" s="131"/>
      <c r="S88" s="214"/>
      <c r="T88" s="284" t="s">
        <v>80</v>
      </c>
      <c r="U88" s="25" t="s">
        <v>31</v>
      </c>
      <c r="V88" s="39"/>
      <c r="W88" s="55"/>
      <c r="X88" s="96">
        <v>34.756957</v>
      </c>
      <c r="Y88" s="96">
        <v>38.374757000000002</v>
      </c>
      <c r="Z88" s="96">
        <v>0.99107007999999996</v>
      </c>
      <c r="AA88" s="60">
        <v>0.92054674000000003</v>
      </c>
      <c r="AB88" s="60">
        <v>4.4284693999999999E-2</v>
      </c>
      <c r="AC88" s="61"/>
      <c r="AD88" s="258"/>
      <c r="AE88" s="258"/>
      <c r="AF88" s="55"/>
      <c r="AG88" s="26"/>
      <c r="AH88" s="55"/>
      <c r="AI88" s="26"/>
      <c r="AJ88" s="131"/>
      <c r="AK88" s="199"/>
      <c r="AL88" s="284" t="s">
        <v>80</v>
      </c>
      <c r="AM88" s="119">
        <f t="shared" si="4"/>
        <v>-8.3122439999999997</v>
      </c>
      <c r="AN88" s="95">
        <f t="shared" si="5"/>
        <v>-9.205680000000001</v>
      </c>
      <c r="AO88" s="95">
        <f t="shared" si="6"/>
        <v>-7.217589999999996E-3</v>
      </c>
      <c r="AP88" s="95">
        <f t="shared" si="7"/>
        <v>-7.8303119999999948E-2</v>
      </c>
      <c r="AQ88" s="120">
        <f t="shared" si="8"/>
        <v>3.6371795999999998E-2</v>
      </c>
      <c r="AR88" s="37"/>
      <c r="AS88" s="234"/>
      <c r="AT88" s="37"/>
    </row>
    <row r="89" spans="2:52" ht="13.5" customHeight="1" x14ac:dyDescent="0.15">
      <c r="B89" s="285"/>
      <c r="C89" s="27" t="s">
        <v>32</v>
      </c>
      <c r="D89" s="186"/>
      <c r="E89" s="56"/>
      <c r="F89" s="187">
        <v>44.866109000000002</v>
      </c>
      <c r="G89" s="187">
        <v>49.488365999999999</v>
      </c>
      <c r="H89" s="187">
        <v>0.99882324</v>
      </c>
      <c r="I89" s="62">
        <v>0.99918362999999999</v>
      </c>
      <c r="J89" s="62">
        <v>4.7042673000000004E-3</v>
      </c>
      <c r="K89" s="188"/>
      <c r="L89" s="259"/>
      <c r="M89" s="259"/>
      <c r="N89" s="56"/>
      <c r="O89" s="28"/>
      <c r="P89" s="56"/>
      <c r="Q89" s="28"/>
      <c r="R89" s="132"/>
      <c r="S89" s="214"/>
      <c r="T89" s="285"/>
      <c r="U89" s="27" t="s">
        <v>32</v>
      </c>
      <c r="V89" s="186"/>
      <c r="W89" s="56"/>
      <c r="X89" s="187">
        <v>44.095637000000004</v>
      </c>
      <c r="Y89" s="187">
        <v>47.638598999999999</v>
      </c>
      <c r="Z89" s="187">
        <v>0.99745881999999997</v>
      </c>
      <c r="AA89" s="62">
        <v>0.99798260999999999</v>
      </c>
      <c r="AB89" s="62">
        <v>8.9377329999999998E-3</v>
      </c>
      <c r="AC89" s="188"/>
      <c r="AD89" s="259"/>
      <c r="AE89" s="259"/>
      <c r="AF89" s="56"/>
      <c r="AG89" s="28"/>
      <c r="AH89" s="56"/>
      <c r="AI89" s="28"/>
      <c r="AJ89" s="132"/>
      <c r="AK89" s="199"/>
      <c r="AL89" s="285"/>
      <c r="AM89" s="86">
        <f t="shared" si="4"/>
        <v>-0.77047199999999805</v>
      </c>
      <c r="AN89" s="121">
        <f t="shared" si="5"/>
        <v>-1.8497669999999999</v>
      </c>
      <c r="AO89" s="121">
        <f t="shared" si="6"/>
        <v>-1.3644200000000328E-3</v>
      </c>
      <c r="AP89" s="121">
        <f t="shared" si="7"/>
        <v>-1.2010199999999971E-3</v>
      </c>
      <c r="AQ89" s="87">
        <f t="shared" si="8"/>
        <v>4.2334656999999994E-3</v>
      </c>
      <c r="AR89" s="37"/>
      <c r="AS89" s="234"/>
      <c r="AT89" s="37"/>
    </row>
    <row r="90" spans="2:52" ht="13.5" customHeight="1" x14ac:dyDescent="0.15">
      <c r="B90" s="285"/>
      <c r="C90" s="27" t="s">
        <v>33</v>
      </c>
      <c r="D90" s="186"/>
      <c r="E90" s="56"/>
      <c r="F90" s="187">
        <v>45.569203999999999</v>
      </c>
      <c r="G90" s="187">
        <v>50.113382999999999</v>
      </c>
      <c r="H90" s="187">
        <v>0.99896083999999996</v>
      </c>
      <c r="I90" s="62">
        <v>0.99926950000000003</v>
      </c>
      <c r="J90" s="62">
        <v>3.878065E-3</v>
      </c>
      <c r="K90" s="188"/>
      <c r="L90" s="259"/>
      <c r="M90" s="259"/>
      <c r="N90" s="56"/>
      <c r="O90" s="28"/>
      <c r="P90" s="56"/>
      <c r="Q90" s="28"/>
      <c r="R90" s="132"/>
      <c r="S90" s="214"/>
      <c r="T90" s="285"/>
      <c r="U90" s="27" t="s">
        <v>33</v>
      </c>
      <c r="V90" s="186"/>
      <c r="W90" s="56"/>
      <c r="X90" s="187">
        <v>48.733072999999997</v>
      </c>
      <c r="Y90" s="187">
        <v>51.671964000000003</v>
      </c>
      <c r="Z90" s="187">
        <v>0.99863785000000005</v>
      </c>
      <c r="AA90" s="62">
        <v>0.99925076000000002</v>
      </c>
      <c r="AB90" s="62">
        <v>3.3859988000000001E-3</v>
      </c>
      <c r="AC90" s="188"/>
      <c r="AD90" s="259"/>
      <c r="AE90" s="259"/>
      <c r="AF90" s="56"/>
      <c r="AG90" s="28"/>
      <c r="AH90" s="56"/>
      <c r="AI90" s="28"/>
      <c r="AJ90" s="132"/>
      <c r="AK90" s="199"/>
      <c r="AL90" s="285"/>
      <c r="AM90" s="86">
        <f t="shared" si="4"/>
        <v>3.1638689999999983</v>
      </c>
      <c r="AN90" s="121">
        <f t="shared" si="5"/>
        <v>1.5585810000000038</v>
      </c>
      <c r="AO90" s="121">
        <f t="shared" si="6"/>
        <v>-3.2298999999991196E-4</v>
      </c>
      <c r="AP90" s="121">
        <f t="shared" si="7"/>
        <v>-1.8740000000017076E-5</v>
      </c>
      <c r="AQ90" s="87">
        <f t="shared" si="8"/>
        <v>-4.9206619999999984E-4</v>
      </c>
      <c r="AR90" s="37"/>
      <c r="AS90" s="234"/>
      <c r="AT90" s="37"/>
    </row>
    <row r="91" spans="2:52" ht="13.5" customHeight="1" x14ac:dyDescent="0.15">
      <c r="B91" s="285"/>
      <c r="C91" s="27" t="s">
        <v>35</v>
      </c>
      <c r="D91" s="186"/>
      <c r="E91" s="56"/>
      <c r="F91" s="187">
        <v>46.522061999999998</v>
      </c>
      <c r="G91" s="187">
        <v>50.834240999999999</v>
      </c>
      <c r="H91" s="187">
        <v>0.99910019000000005</v>
      </c>
      <c r="I91" s="62">
        <v>0.99934805999999998</v>
      </c>
      <c r="J91" s="62">
        <v>3.0662427000000001E-3</v>
      </c>
      <c r="K91" s="188"/>
      <c r="L91" s="259"/>
      <c r="M91" s="259"/>
      <c r="N91" s="56"/>
      <c r="O91" s="28"/>
      <c r="P91" s="56"/>
      <c r="Q91" s="28"/>
      <c r="R91" s="132"/>
      <c r="S91" s="214"/>
      <c r="T91" s="285"/>
      <c r="U91" s="27" t="s">
        <v>35</v>
      </c>
      <c r="V91" s="186"/>
      <c r="W91" s="56"/>
      <c r="X91" s="187">
        <v>49.599623999999999</v>
      </c>
      <c r="Y91" s="187">
        <v>52.801335999999999</v>
      </c>
      <c r="Z91" s="187">
        <v>0.99888774000000002</v>
      </c>
      <c r="AA91" s="62">
        <v>0.99937423000000003</v>
      </c>
      <c r="AB91" s="62">
        <v>2.4597732999999998E-3</v>
      </c>
      <c r="AC91" s="188"/>
      <c r="AD91" s="259"/>
      <c r="AE91" s="259"/>
      <c r="AF91" s="56"/>
      <c r="AG91" s="28"/>
      <c r="AH91" s="56"/>
      <c r="AI91" s="28"/>
      <c r="AJ91" s="132"/>
      <c r="AK91" s="199"/>
      <c r="AL91" s="285"/>
      <c r="AM91" s="86">
        <f t="shared" si="4"/>
        <v>3.0775620000000004</v>
      </c>
      <c r="AN91" s="121">
        <f t="shared" si="5"/>
        <v>1.9670950000000005</v>
      </c>
      <c r="AO91" s="121">
        <f t="shared" si="6"/>
        <v>-2.1245000000003067E-4</v>
      </c>
      <c r="AP91" s="121">
        <f t="shared" si="7"/>
        <v>2.6170000000047544E-5</v>
      </c>
      <c r="AQ91" s="87">
        <f t="shared" si="8"/>
        <v>-6.0646940000000024E-4</v>
      </c>
      <c r="AR91" s="37"/>
      <c r="AS91" s="234"/>
      <c r="AT91" s="37"/>
    </row>
    <row r="92" spans="2:52" ht="13.5" customHeight="1" thickBot="1" x14ac:dyDescent="0.2">
      <c r="B92" s="286"/>
      <c r="C92" s="27"/>
      <c r="D92" s="186"/>
      <c r="E92" s="56"/>
      <c r="F92" s="189"/>
      <c r="G92" s="189"/>
      <c r="H92" s="189"/>
      <c r="I92" s="56"/>
      <c r="J92" s="56"/>
      <c r="K92" s="188"/>
      <c r="L92" s="259"/>
      <c r="M92" s="259"/>
      <c r="N92" s="56"/>
      <c r="O92" s="28"/>
      <c r="P92" s="56"/>
      <c r="Q92" s="28"/>
      <c r="R92" s="184"/>
      <c r="S92" s="214"/>
      <c r="T92" s="286"/>
      <c r="U92" s="27"/>
      <c r="V92" s="186"/>
      <c r="W92" s="56"/>
      <c r="X92" s="189"/>
      <c r="Y92" s="189"/>
      <c r="Z92" s="189"/>
      <c r="AA92" s="56"/>
      <c r="AB92" s="56"/>
      <c r="AC92" s="188"/>
      <c r="AD92" s="259"/>
      <c r="AE92" s="259"/>
      <c r="AF92" s="56"/>
      <c r="AG92" s="28"/>
      <c r="AH92" s="56"/>
      <c r="AI92" s="28"/>
      <c r="AJ92" s="184"/>
      <c r="AK92" s="199"/>
      <c r="AL92" s="286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4"/>
      <c r="AT92" s="37"/>
    </row>
    <row r="93" spans="2:52" ht="13.5" customHeight="1" x14ac:dyDescent="0.15">
      <c r="B93" s="284" t="s">
        <v>81</v>
      </c>
      <c r="C93" s="25" t="s">
        <v>31</v>
      </c>
      <c r="D93" s="39"/>
      <c r="E93" s="55"/>
      <c r="F93" s="96">
        <v>41.130768000000003</v>
      </c>
      <c r="G93" s="96">
        <v>44.832684</v>
      </c>
      <c r="H93" s="96">
        <v>0.99737507000000003</v>
      </c>
      <c r="I93" s="60">
        <v>0.99803993999999996</v>
      </c>
      <c r="J93" s="60">
        <v>7.2592226999999999E-3</v>
      </c>
      <c r="K93" s="61"/>
      <c r="L93" s="258"/>
      <c r="M93" s="258"/>
      <c r="N93" s="55"/>
      <c r="O93" s="26"/>
      <c r="P93" s="55"/>
      <c r="Q93" s="26"/>
      <c r="R93" s="131"/>
      <c r="S93" s="214"/>
      <c r="T93" s="284" t="s">
        <v>81</v>
      </c>
      <c r="U93" s="25" t="s">
        <v>31</v>
      </c>
      <c r="V93" s="39"/>
      <c r="W93" s="55"/>
      <c r="X93" s="96">
        <v>33.191968000000003</v>
      </c>
      <c r="Y93" s="96">
        <v>37.696542999999998</v>
      </c>
      <c r="Z93" s="96">
        <v>0.98791985000000004</v>
      </c>
      <c r="AA93" s="60">
        <v>0.91708226999999998</v>
      </c>
      <c r="AB93" s="60">
        <v>5.2832327999999998E-2</v>
      </c>
      <c r="AC93" s="61"/>
      <c r="AD93" s="258"/>
      <c r="AE93" s="258"/>
      <c r="AF93" s="55"/>
      <c r="AG93" s="26"/>
      <c r="AH93" s="55"/>
      <c r="AI93" s="26"/>
      <c r="AJ93" s="131"/>
      <c r="AK93" s="199"/>
      <c r="AL93" s="284" t="s">
        <v>81</v>
      </c>
      <c r="AM93" s="119">
        <f t="shared" si="4"/>
        <v>-7.9388000000000005</v>
      </c>
      <c r="AN93" s="95">
        <f t="shared" si="5"/>
        <v>-7.1361410000000021</v>
      </c>
      <c r="AO93" s="95">
        <f t="shared" si="6"/>
        <v>-9.4552199999999864E-3</v>
      </c>
      <c r="AP93" s="95">
        <f t="shared" si="7"/>
        <v>-8.0957669999999982E-2</v>
      </c>
      <c r="AQ93" s="120">
        <f t="shared" si="8"/>
        <v>4.55731053E-2</v>
      </c>
      <c r="AR93" s="37"/>
      <c r="AS93" s="234"/>
      <c r="AT93" s="37"/>
    </row>
    <row r="94" spans="2:52" ht="13.5" customHeight="1" x14ac:dyDescent="0.15">
      <c r="B94" s="285"/>
      <c r="C94" s="27" t="s">
        <v>32</v>
      </c>
      <c r="D94" s="186"/>
      <c r="E94" s="56"/>
      <c r="F94" s="187">
        <v>46.045074999999997</v>
      </c>
      <c r="G94" s="187">
        <v>49.689483000000003</v>
      </c>
      <c r="H94" s="187">
        <v>0.99856555000000002</v>
      </c>
      <c r="I94" s="62">
        <v>0.99923443999999995</v>
      </c>
      <c r="J94" s="62">
        <v>3.4571200000000002E-3</v>
      </c>
      <c r="K94" s="188"/>
      <c r="L94" s="259"/>
      <c r="M94" s="259"/>
      <c r="N94" s="56"/>
      <c r="O94" s="28"/>
      <c r="P94" s="56"/>
      <c r="Q94" s="28"/>
      <c r="R94" s="132"/>
      <c r="S94" s="214"/>
      <c r="T94" s="285"/>
      <c r="U94" s="27" t="s">
        <v>32</v>
      </c>
      <c r="V94" s="186"/>
      <c r="W94" s="56"/>
      <c r="X94" s="187">
        <v>41.968021</v>
      </c>
      <c r="Y94" s="187">
        <v>45.978844000000002</v>
      </c>
      <c r="Z94" s="187">
        <v>0.99639115</v>
      </c>
      <c r="AA94" s="62">
        <v>0.99708669999999999</v>
      </c>
      <c r="AB94" s="62">
        <v>1.0481440999999999E-2</v>
      </c>
      <c r="AC94" s="188"/>
      <c r="AD94" s="259"/>
      <c r="AE94" s="259"/>
      <c r="AF94" s="56"/>
      <c r="AG94" s="28"/>
      <c r="AH94" s="56"/>
      <c r="AI94" s="28"/>
      <c r="AJ94" s="132"/>
      <c r="AK94" s="199"/>
      <c r="AL94" s="285"/>
      <c r="AM94" s="86">
        <f t="shared" si="4"/>
        <v>-4.0770539999999968</v>
      </c>
      <c r="AN94" s="121">
        <f t="shared" si="5"/>
        <v>-3.7106390000000005</v>
      </c>
      <c r="AO94" s="121">
        <f t="shared" si="6"/>
        <v>-2.1744000000000208E-3</v>
      </c>
      <c r="AP94" s="121">
        <f t="shared" si="7"/>
        <v>-2.1477399999999536E-3</v>
      </c>
      <c r="AQ94" s="87">
        <f t="shared" si="8"/>
        <v>7.0243209999999992E-3</v>
      </c>
      <c r="AR94" s="37"/>
      <c r="AS94" s="234"/>
      <c r="AT94" s="37"/>
    </row>
    <row r="95" spans="2:52" ht="13.5" customHeight="1" x14ac:dyDescent="0.15">
      <c r="B95" s="285"/>
      <c r="C95" s="27" t="s">
        <v>33</v>
      </c>
      <c r="D95" s="186"/>
      <c r="E95" s="56"/>
      <c r="F95" s="187">
        <v>47.339551</v>
      </c>
      <c r="G95" s="187">
        <v>51.288587</v>
      </c>
      <c r="H95" s="187">
        <v>0.99890106000000001</v>
      </c>
      <c r="I95" s="62">
        <v>0.99940319</v>
      </c>
      <c r="J95" s="62">
        <v>2.4917065E-3</v>
      </c>
      <c r="K95" s="188"/>
      <c r="L95" s="259"/>
      <c r="M95" s="259"/>
      <c r="N95" s="56"/>
      <c r="O95" s="28"/>
      <c r="P95" s="56"/>
      <c r="Q95" s="28"/>
      <c r="R95" s="132"/>
      <c r="S95" s="214"/>
      <c r="T95" s="285"/>
      <c r="U95" s="27" t="s">
        <v>33</v>
      </c>
      <c r="V95" s="186"/>
      <c r="W95" s="56"/>
      <c r="X95" s="187">
        <v>46.929713999999997</v>
      </c>
      <c r="Y95" s="187">
        <v>50.205568</v>
      </c>
      <c r="Z95" s="187">
        <v>0.99819941999999995</v>
      </c>
      <c r="AA95" s="62">
        <v>0.99895367000000002</v>
      </c>
      <c r="AB95" s="62">
        <v>3.8345756E-3</v>
      </c>
      <c r="AC95" s="188"/>
      <c r="AD95" s="259"/>
      <c r="AE95" s="259"/>
      <c r="AF95" s="56"/>
      <c r="AG95" s="28"/>
      <c r="AH95" s="56"/>
      <c r="AI95" s="28"/>
      <c r="AJ95" s="132"/>
      <c r="AK95" s="199"/>
      <c r="AL95" s="285"/>
      <c r="AM95" s="86">
        <f t="shared" si="4"/>
        <v>-0.40983700000000312</v>
      </c>
      <c r="AN95" s="121">
        <f t="shared" si="5"/>
        <v>-1.0830190000000002</v>
      </c>
      <c r="AO95" s="121">
        <f t="shared" si="6"/>
        <v>-7.0164000000005888E-4</v>
      </c>
      <c r="AP95" s="121">
        <f t="shared" si="7"/>
        <v>-4.4951999999998105E-4</v>
      </c>
      <c r="AQ95" s="87">
        <f t="shared" si="8"/>
        <v>1.3428691E-3</v>
      </c>
      <c r="AR95" s="37"/>
      <c r="AS95" s="234"/>
      <c r="AT95" s="37"/>
    </row>
    <row r="96" spans="2:52" ht="13.5" customHeight="1" x14ac:dyDescent="0.15">
      <c r="B96" s="285"/>
      <c r="C96" s="27" t="s">
        <v>35</v>
      </c>
      <c r="D96" s="186"/>
      <c r="E96" s="56"/>
      <c r="F96" s="187">
        <v>48.817315999999998</v>
      </c>
      <c r="G96" s="187">
        <v>52.934004999999999</v>
      </c>
      <c r="H96" s="187">
        <v>0.99908578999999997</v>
      </c>
      <c r="I96" s="62">
        <v>0.99950444000000005</v>
      </c>
      <c r="J96" s="62">
        <v>1.9069352000000001E-3</v>
      </c>
      <c r="K96" s="188"/>
      <c r="L96" s="259"/>
      <c r="M96" s="259"/>
      <c r="N96" s="56"/>
      <c r="O96" s="28"/>
      <c r="P96" s="56"/>
      <c r="Q96" s="28"/>
      <c r="R96" s="132"/>
      <c r="S96" s="214"/>
      <c r="T96" s="285"/>
      <c r="U96" s="27" t="s">
        <v>35</v>
      </c>
      <c r="V96" s="186"/>
      <c r="W96" s="56"/>
      <c r="X96" s="187">
        <v>48.545775999999996</v>
      </c>
      <c r="Y96" s="187">
        <v>51.698222999999999</v>
      </c>
      <c r="Z96" s="187">
        <v>0.99869291000000004</v>
      </c>
      <c r="AA96" s="62">
        <v>0.99933875999999999</v>
      </c>
      <c r="AB96" s="62">
        <v>2.4077864E-3</v>
      </c>
      <c r="AC96" s="188"/>
      <c r="AD96" s="259"/>
      <c r="AE96" s="259"/>
      <c r="AF96" s="56"/>
      <c r="AG96" s="28"/>
      <c r="AH96" s="56"/>
      <c r="AI96" s="28"/>
      <c r="AJ96" s="132"/>
      <c r="AK96" s="199"/>
      <c r="AL96" s="285"/>
      <c r="AM96" s="86">
        <f t="shared" si="4"/>
        <v>-0.27154000000000167</v>
      </c>
      <c r="AN96" s="121">
        <f t="shared" si="5"/>
        <v>-1.2357820000000004</v>
      </c>
      <c r="AO96" s="121">
        <f t="shared" si="6"/>
        <v>-3.9287999999992884E-4</v>
      </c>
      <c r="AP96" s="121">
        <f t="shared" si="7"/>
        <v>-1.6568000000005689E-4</v>
      </c>
      <c r="AQ96" s="87">
        <f t="shared" si="8"/>
        <v>5.0085119999999993E-4</v>
      </c>
      <c r="AR96" s="37"/>
      <c r="AS96" s="234"/>
      <c r="AT96" s="37"/>
    </row>
    <row r="97" spans="2:46" ht="13.5" customHeight="1" thickBot="1" x14ac:dyDescent="0.2">
      <c r="B97" s="286"/>
      <c r="C97" s="27"/>
      <c r="D97" s="186"/>
      <c r="E97" s="56"/>
      <c r="F97" s="189"/>
      <c r="G97" s="189"/>
      <c r="H97" s="189"/>
      <c r="I97" s="56"/>
      <c r="J97" s="56"/>
      <c r="K97" s="188"/>
      <c r="L97" s="259"/>
      <c r="M97" s="259"/>
      <c r="N97" s="56"/>
      <c r="O97" s="28"/>
      <c r="P97" s="56"/>
      <c r="Q97" s="28"/>
      <c r="R97" s="184"/>
      <c r="S97" s="214"/>
      <c r="T97" s="286"/>
      <c r="U97" s="27"/>
      <c r="V97" s="186"/>
      <c r="W97" s="56"/>
      <c r="X97" s="189"/>
      <c r="Y97" s="189"/>
      <c r="Z97" s="189"/>
      <c r="AA97" s="56"/>
      <c r="AB97" s="56"/>
      <c r="AC97" s="188"/>
      <c r="AD97" s="259"/>
      <c r="AE97" s="259"/>
      <c r="AF97" s="56"/>
      <c r="AG97" s="28"/>
      <c r="AH97" s="56"/>
      <c r="AI97" s="28"/>
      <c r="AJ97" s="184"/>
      <c r="AK97" s="199"/>
      <c r="AL97" s="286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4"/>
      <c r="AT97" s="37"/>
    </row>
    <row r="98" spans="2:46" ht="13.5" customHeight="1" x14ac:dyDescent="0.15">
      <c r="B98" s="284" t="s">
        <v>82</v>
      </c>
      <c r="C98" s="25" t="s">
        <v>31</v>
      </c>
      <c r="D98" s="39"/>
      <c r="E98" s="55"/>
      <c r="F98" s="96">
        <v>40.762335</v>
      </c>
      <c r="G98" s="96">
        <v>44.434503999999997</v>
      </c>
      <c r="H98" s="96">
        <v>0.99729352000000004</v>
      </c>
      <c r="I98" s="60">
        <v>0.99759304000000004</v>
      </c>
      <c r="J98" s="60">
        <v>8.1045890000000006E-3</v>
      </c>
      <c r="K98" s="61"/>
      <c r="L98" s="258"/>
      <c r="M98" s="258"/>
      <c r="N98" s="55"/>
      <c r="O98" s="26"/>
      <c r="P98" s="55"/>
      <c r="Q98" s="26"/>
      <c r="R98" s="131"/>
      <c r="S98" s="214"/>
      <c r="T98" s="284" t="s">
        <v>82</v>
      </c>
      <c r="U98" s="25" t="s">
        <v>31</v>
      </c>
      <c r="V98" s="39"/>
      <c r="W98" s="55"/>
      <c r="X98" s="96">
        <v>32.67062</v>
      </c>
      <c r="Y98" s="96">
        <v>36.956471999999998</v>
      </c>
      <c r="Z98" s="96">
        <v>0.98763661000000003</v>
      </c>
      <c r="AA98" s="60">
        <v>0.91607441000000001</v>
      </c>
      <c r="AB98" s="60">
        <v>5.4288524999999997E-2</v>
      </c>
      <c r="AC98" s="61"/>
      <c r="AD98" s="258"/>
      <c r="AE98" s="258"/>
      <c r="AF98" s="55"/>
      <c r="AG98" s="26"/>
      <c r="AH98" s="55"/>
      <c r="AI98" s="26"/>
      <c r="AJ98" s="131"/>
      <c r="AK98" s="199"/>
      <c r="AL98" s="284" t="s">
        <v>82</v>
      </c>
      <c r="AM98" s="119">
        <f t="shared" si="14"/>
        <v>-8.0917150000000007</v>
      </c>
      <c r="AN98" s="95">
        <f t="shared" si="15"/>
        <v>-7.4780319999999989</v>
      </c>
      <c r="AO98" s="95">
        <f t="shared" si="16"/>
        <v>-9.6569100000000185E-3</v>
      </c>
      <c r="AP98" s="95">
        <f t="shared" si="17"/>
        <v>-8.1518630000000036E-2</v>
      </c>
      <c r="AQ98" s="120">
        <f t="shared" si="18"/>
        <v>4.6183935999999995E-2</v>
      </c>
      <c r="AR98" s="37"/>
      <c r="AS98" s="234"/>
      <c r="AT98" s="37"/>
    </row>
    <row r="99" spans="2:46" ht="13.5" customHeight="1" x14ac:dyDescent="0.15">
      <c r="B99" s="285"/>
      <c r="C99" s="27" t="s">
        <v>32</v>
      </c>
      <c r="D99" s="186"/>
      <c r="E99" s="56"/>
      <c r="F99" s="187">
        <v>45.574722000000001</v>
      </c>
      <c r="G99" s="187">
        <v>49.384556000000003</v>
      </c>
      <c r="H99" s="187">
        <v>0.99853846999999996</v>
      </c>
      <c r="I99" s="62">
        <v>0.99919511000000005</v>
      </c>
      <c r="J99" s="62">
        <v>3.825331E-3</v>
      </c>
      <c r="K99" s="188"/>
      <c r="L99" s="259"/>
      <c r="M99" s="259"/>
      <c r="N99" s="56"/>
      <c r="O99" s="28"/>
      <c r="P99" s="56"/>
      <c r="Q99" s="28"/>
      <c r="R99" s="132"/>
      <c r="S99" s="214"/>
      <c r="T99" s="285"/>
      <c r="U99" s="27" t="s">
        <v>32</v>
      </c>
      <c r="V99" s="186"/>
      <c r="W99" s="56"/>
      <c r="X99" s="187">
        <v>41.087355000000002</v>
      </c>
      <c r="Y99" s="187">
        <v>45.164771000000002</v>
      </c>
      <c r="Z99" s="187">
        <v>0.99614667000000001</v>
      </c>
      <c r="AA99" s="62">
        <v>0.99666938999999999</v>
      </c>
      <c r="AB99" s="62">
        <v>1.1426186E-2</v>
      </c>
      <c r="AC99" s="188"/>
      <c r="AD99" s="259"/>
      <c r="AE99" s="259"/>
      <c r="AF99" s="56"/>
      <c r="AG99" s="28"/>
      <c r="AH99" s="56"/>
      <c r="AI99" s="28"/>
      <c r="AJ99" s="132"/>
      <c r="AK99" s="199"/>
      <c r="AL99" s="285"/>
      <c r="AM99" s="86">
        <f t="shared" si="14"/>
        <v>-4.487366999999999</v>
      </c>
      <c r="AN99" s="121">
        <f t="shared" si="15"/>
        <v>-4.2197850000000017</v>
      </c>
      <c r="AO99" s="121">
        <f t="shared" si="16"/>
        <v>-2.391799999999944E-3</v>
      </c>
      <c r="AP99" s="121">
        <f t="shared" si="17"/>
        <v>-2.5257200000000646E-3</v>
      </c>
      <c r="AQ99" s="87">
        <f t="shared" si="18"/>
        <v>7.6008550000000001E-3</v>
      </c>
      <c r="AR99" s="37"/>
      <c r="AS99" s="234"/>
      <c r="AT99" s="37"/>
    </row>
    <row r="100" spans="2:46" ht="13.5" customHeight="1" x14ac:dyDescent="0.15">
      <c r="B100" s="285"/>
      <c r="C100" s="27" t="s">
        <v>33</v>
      </c>
      <c r="D100" s="186"/>
      <c r="E100" s="56"/>
      <c r="F100" s="187">
        <v>46.8187</v>
      </c>
      <c r="G100" s="187">
        <v>50.939399999999999</v>
      </c>
      <c r="H100" s="187">
        <v>0.99888617000000002</v>
      </c>
      <c r="I100" s="62">
        <v>0.99933534000000002</v>
      </c>
      <c r="J100" s="62">
        <v>2.8395619999999999E-3</v>
      </c>
      <c r="K100" s="188"/>
      <c r="L100" s="259"/>
      <c r="M100" s="259"/>
      <c r="N100" s="56"/>
      <c r="O100" s="28"/>
      <c r="P100" s="56"/>
      <c r="Q100" s="28"/>
      <c r="R100" s="132"/>
      <c r="S100" s="214"/>
      <c r="T100" s="285"/>
      <c r="U100" s="27" t="s">
        <v>33</v>
      </c>
      <c r="V100" s="186"/>
      <c r="W100" s="56"/>
      <c r="X100" s="187">
        <v>46.892062000000003</v>
      </c>
      <c r="Y100" s="187">
        <v>50.094543999999999</v>
      </c>
      <c r="Z100" s="187">
        <v>0.99814813999999996</v>
      </c>
      <c r="AA100" s="62">
        <v>0.99893701999999995</v>
      </c>
      <c r="AB100" s="62">
        <v>4.1162530000000003E-3</v>
      </c>
      <c r="AC100" s="188"/>
      <c r="AD100" s="259"/>
      <c r="AE100" s="259"/>
      <c r="AF100" s="56"/>
      <c r="AG100" s="28"/>
      <c r="AH100" s="56"/>
      <c r="AI100" s="28"/>
      <c r="AJ100" s="132"/>
      <c r="AK100" s="199"/>
      <c r="AL100" s="285"/>
      <c r="AM100" s="86">
        <f t="shared" si="14"/>
        <v>7.3362000000003036E-2</v>
      </c>
      <c r="AN100" s="121">
        <f t="shared" si="15"/>
        <v>-0.84485600000000005</v>
      </c>
      <c r="AO100" s="121">
        <f t="shared" si="16"/>
        <v>-7.3803000000005614E-4</v>
      </c>
      <c r="AP100" s="121">
        <f t="shared" si="17"/>
        <v>-3.9832000000006307E-4</v>
      </c>
      <c r="AQ100" s="87">
        <f t="shared" si="18"/>
        <v>1.2766910000000004E-3</v>
      </c>
      <c r="AR100" s="37"/>
      <c r="AS100" s="234"/>
      <c r="AT100" s="37"/>
    </row>
    <row r="101" spans="2:46" ht="13.5" customHeight="1" x14ac:dyDescent="0.15">
      <c r="B101" s="285"/>
      <c r="C101" s="27" t="s">
        <v>35</v>
      </c>
      <c r="D101" s="186"/>
      <c r="E101" s="56"/>
      <c r="F101" s="187">
        <v>47.951523000000002</v>
      </c>
      <c r="G101" s="187">
        <v>52.183611999999997</v>
      </c>
      <c r="H101" s="187">
        <v>0.99907963</v>
      </c>
      <c r="I101" s="62">
        <v>0.99945764999999998</v>
      </c>
      <c r="J101" s="62">
        <v>2.2031657999999998E-3</v>
      </c>
      <c r="K101" s="188"/>
      <c r="L101" s="259"/>
      <c r="M101" s="259"/>
      <c r="N101" s="56"/>
      <c r="O101" s="28"/>
      <c r="P101" s="56"/>
      <c r="Q101" s="28"/>
      <c r="R101" s="132"/>
      <c r="S101" s="214"/>
      <c r="T101" s="285"/>
      <c r="U101" s="27" t="s">
        <v>35</v>
      </c>
      <c r="V101" s="186"/>
      <c r="W101" s="56"/>
      <c r="X101" s="187">
        <v>48.637329000000001</v>
      </c>
      <c r="Y101" s="187">
        <v>51.721960000000003</v>
      </c>
      <c r="Z101" s="187">
        <v>0.99868840000000003</v>
      </c>
      <c r="AA101" s="62">
        <v>0.99925993000000002</v>
      </c>
      <c r="AB101" s="62">
        <v>2.5585534E-3</v>
      </c>
      <c r="AC101" s="188"/>
      <c r="AD101" s="259"/>
      <c r="AE101" s="259"/>
      <c r="AF101" s="56"/>
      <c r="AG101" s="28"/>
      <c r="AH101" s="56"/>
      <c r="AI101" s="28"/>
      <c r="AJ101" s="132"/>
      <c r="AK101" s="199"/>
      <c r="AL101" s="285"/>
      <c r="AM101" s="86">
        <f t="shared" si="14"/>
        <v>0.68580599999999947</v>
      </c>
      <c r="AN101" s="121">
        <f t="shared" si="15"/>
        <v>-0.46165199999999373</v>
      </c>
      <c r="AO101" s="121">
        <f t="shared" si="16"/>
        <v>-3.9122999999996466E-4</v>
      </c>
      <c r="AP101" s="121">
        <f t="shared" si="17"/>
        <v>-1.9771999999995682E-4</v>
      </c>
      <c r="AQ101" s="87">
        <f t="shared" si="18"/>
        <v>3.5538760000000018E-4</v>
      </c>
      <c r="AR101" s="37"/>
      <c r="AS101" s="234"/>
      <c r="AT101" s="37"/>
    </row>
    <row r="102" spans="2:46" ht="13.5" customHeight="1" thickBot="1" x14ac:dyDescent="0.2">
      <c r="B102" s="286"/>
      <c r="C102" s="27"/>
      <c r="D102" s="186"/>
      <c r="E102" s="56"/>
      <c r="F102" s="189"/>
      <c r="G102" s="189"/>
      <c r="H102" s="189"/>
      <c r="I102" s="56"/>
      <c r="J102" s="56"/>
      <c r="K102" s="188"/>
      <c r="L102" s="259"/>
      <c r="M102" s="259"/>
      <c r="N102" s="56"/>
      <c r="O102" s="28"/>
      <c r="P102" s="56"/>
      <c r="Q102" s="28"/>
      <c r="R102" s="184"/>
      <c r="S102" s="214"/>
      <c r="T102" s="286"/>
      <c r="U102" s="27"/>
      <c r="V102" s="186"/>
      <c r="W102" s="56"/>
      <c r="X102" s="189"/>
      <c r="Y102" s="189"/>
      <c r="Z102" s="189"/>
      <c r="AA102" s="56"/>
      <c r="AB102" s="56"/>
      <c r="AC102" s="188"/>
      <c r="AD102" s="259"/>
      <c r="AE102" s="259"/>
      <c r="AF102" s="56"/>
      <c r="AG102" s="28"/>
      <c r="AH102" s="56"/>
      <c r="AI102" s="28"/>
      <c r="AJ102" s="184"/>
      <c r="AK102" s="199"/>
      <c r="AL102" s="286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4"/>
      <c r="AT102" s="37"/>
    </row>
    <row r="103" spans="2:46" ht="13.5" customHeight="1" x14ac:dyDescent="0.15">
      <c r="B103" s="284" t="s">
        <v>83</v>
      </c>
      <c r="C103" s="25" t="s">
        <v>31</v>
      </c>
      <c r="D103" s="39"/>
      <c r="E103" s="55"/>
      <c r="F103" s="96">
        <v>41.351982999999997</v>
      </c>
      <c r="G103" s="96">
        <v>45.290464999999998</v>
      </c>
      <c r="H103" s="96">
        <v>0.99761703999999995</v>
      </c>
      <c r="I103" s="60">
        <v>0.99782243999999998</v>
      </c>
      <c r="J103" s="60">
        <v>9.3215750000000003E-3</v>
      </c>
      <c r="K103" s="61"/>
      <c r="L103" s="258"/>
      <c r="M103" s="258"/>
      <c r="N103" s="55"/>
      <c r="O103" s="26"/>
      <c r="P103" s="55"/>
      <c r="Q103" s="26"/>
      <c r="R103" s="131"/>
      <c r="S103" s="214"/>
      <c r="T103" s="284" t="s">
        <v>83</v>
      </c>
      <c r="U103" s="25" t="s">
        <v>31</v>
      </c>
      <c r="V103" s="39"/>
      <c r="W103" s="55"/>
      <c r="X103" s="96">
        <v>32.322626</v>
      </c>
      <c r="Y103" s="96">
        <v>36.430757999999997</v>
      </c>
      <c r="Z103" s="96">
        <v>0.98791963999999999</v>
      </c>
      <c r="AA103" s="60">
        <v>0.91691522000000003</v>
      </c>
      <c r="AB103" s="60">
        <v>5.6764073999999998E-2</v>
      </c>
      <c r="AC103" s="61"/>
      <c r="AD103" s="258"/>
      <c r="AE103" s="258"/>
      <c r="AF103" s="55"/>
      <c r="AG103" s="26"/>
      <c r="AH103" s="55"/>
      <c r="AI103" s="26"/>
      <c r="AJ103" s="131"/>
      <c r="AK103" s="199"/>
      <c r="AL103" s="284" t="s">
        <v>83</v>
      </c>
      <c r="AM103" s="119">
        <f t="shared" si="14"/>
        <v>-9.0293569999999974</v>
      </c>
      <c r="AN103" s="95">
        <f t="shared" si="15"/>
        <v>-8.8597070000000002</v>
      </c>
      <c r="AO103" s="95">
        <f t="shared" si="16"/>
        <v>-9.6973999999999672E-3</v>
      </c>
      <c r="AP103" s="95">
        <f t="shared" si="17"/>
        <v>-8.0907219999999946E-2</v>
      </c>
      <c r="AQ103" s="120">
        <f t="shared" si="18"/>
        <v>4.7442498999999999E-2</v>
      </c>
      <c r="AR103" s="37"/>
      <c r="AS103" s="234"/>
      <c r="AT103" s="37"/>
    </row>
    <row r="104" spans="2:46" ht="13.5" customHeight="1" x14ac:dyDescent="0.15">
      <c r="B104" s="285"/>
      <c r="C104" s="27" t="s">
        <v>32</v>
      </c>
      <c r="D104" s="186"/>
      <c r="E104" s="56"/>
      <c r="F104" s="187">
        <v>44.593060000000001</v>
      </c>
      <c r="G104" s="187">
        <v>48.618549999999999</v>
      </c>
      <c r="H104" s="187">
        <v>0.99853702</v>
      </c>
      <c r="I104" s="62">
        <v>0.99900964999999997</v>
      </c>
      <c r="J104" s="62">
        <v>4.6672733000000001E-3</v>
      </c>
      <c r="K104" s="188"/>
      <c r="L104" s="259"/>
      <c r="M104" s="259"/>
      <c r="N104" s="56"/>
      <c r="O104" s="28"/>
      <c r="P104" s="56"/>
      <c r="Q104" s="28"/>
      <c r="R104" s="132"/>
      <c r="S104" s="214"/>
      <c r="T104" s="285"/>
      <c r="U104" s="27" t="s">
        <v>32</v>
      </c>
      <c r="V104" s="186"/>
      <c r="W104" s="56"/>
      <c r="X104" s="187">
        <v>40.358781</v>
      </c>
      <c r="Y104" s="187">
        <v>44.531469999999999</v>
      </c>
      <c r="Z104" s="187">
        <v>0.99630854999999996</v>
      </c>
      <c r="AA104" s="62">
        <v>0.99662463999999995</v>
      </c>
      <c r="AB104" s="62">
        <v>1.2314772999999999E-2</v>
      </c>
      <c r="AC104" s="188"/>
      <c r="AD104" s="259"/>
      <c r="AE104" s="259"/>
      <c r="AF104" s="56"/>
      <c r="AG104" s="28"/>
      <c r="AH104" s="56"/>
      <c r="AI104" s="28"/>
      <c r="AJ104" s="132"/>
      <c r="AK104" s="199"/>
      <c r="AL104" s="285"/>
      <c r="AM104" s="86">
        <f t="shared" si="14"/>
        <v>-4.2342790000000008</v>
      </c>
      <c r="AN104" s="121">
        <f t="shared" si="15"/>
        <v>-4.0870800000000003</v>
      </c>
      <c r="AO104" s="121">
        <f t="shared" si="16"/>
        <v>-2.2284700000000379E-3</v>
      </c>
      <c r="AP104" s="121">
        <f t="shared" si="17"/>
        <v>-2.3850100000000207E-3</v>
      </c>
      <c r="AQ104" s="87">
        <f t="shared" si="18"/>
        <v>7.6474996999999992E-3</v>
      </c>
      <c r="AR104" s="37"/>
      <c r="AS104" s="234"/>
      <c r="AT104" s="37"/>
    </row>
    <row r="105" spans="2:46" ht="13.5" customHeight="1" x14ac:dyDescent="0.15">
      <c r="B105" s="285"/>
      <c r="C105" s="27" t="s">
        <v>33</v>
      </c>
      <c r="D105" s="186"/>
      <c r="E105" s="56"/>
      <c r="F105" s="187">
        <v>45.662585</v>
      </c>
      <c r="G105" s="187">
        <v>49.840752000000002</v>
      </c>
      <c r="H105" s="187">
        <v>0.99882439999999995</v>
      </c>
      <c r="I105" s="62">
        <v>0.99921819000000001</v>
      </c>
      <c r="J105" s="62">
        <v>3.5761409000000001E-3</v>
      </c>
      <c r="K105" s="188"/>
      <c r="L105" s="259"/>
      <c r="M105" s="259"/>
      <c r="N105" s="56"/>
      <c r="O105" s="28"/>
      <c r="P105" s="56"/>
      <c r="Q105" s="28"/>
      <c r="R105" s="132"/>
      <c r="S105" s="214"/>
      <c r="T105" s="285"/>
      <c r="U105" s="27" t="s">
        <v>33</v>
      </c>
      <c r="V105" s="186"/>
      <c r="W105" s="56"/>
      <c r="X105" s="187">
        <v>45.362267000000003</v>
      </c>
      <c r="Y105" s="187">
        <v>48.942825999999997</v>
      </c>
      <c r="Z105" s="187">
        <v>0.99822412999999999</v>
      </c>
      <c r="AA105" s="62">
        <v>0.99879956999999997</v>
      </c>
      <c r="AB105" s="62">
        <v>4.6980622999999999E-3</v>
      </c>
      <c r="AC105" s="188"/>
      <c r="AD105" s="259"/>
      <c r="AE105" s="259"/>
      <c r="AF105" s="56"/>
      <c r="AG105" s="28"/>
      <c r="AH105" s="56"/>
      <c r="AI105" s="28"/>
      <c r="AJ105" s="132"/>
      <c r="AK105" s="199"/>
      <c r="AL105" s="285"/>
      <c r="AM105" s="86">
        <f t="shared" si="14"/>
        <v>-0.3003179999999972</v>
      </c>
      <c r="AN105" s="121">
        <f t="shared" si="15"/>
        <v>-0.89792600000000533</v>
      </c>
      <c r="AO105" s="121">
        <f t="shared" si="16"/>
        <v>-6.0026999999995834E-4</v>
      </c>
      <c r="AP105" s="121">
        <f t="shared" si="17"/>
        <v>-4.1862000000003619E-4</v>
      </c>
      <c r="AQ105" s="87">
        <f t="shared" si="18"/>
        <v>1.1219213999999998E-3</v>
      </c>
      <c r="AR105" s="37"/>
      <c r="AS105" s="234"/>
      <c r="AT105" s="37"/>
    </row>
    <row r="106" spans="2:46" ht="13.5" customHeight="1" x14ac:dyDescent="0.15">
      <c r="B106" s="285"/>
      <c r="C106" s="27" t="s">
        <v>35</v>
      </c>
      <c r="D106" s="186"/>
      <c r="E106" s="56"/>
      <c r="F106" s="187">
        <v>46.711302000000003</v>
      </c>
      <c r="G106" s="187">
        <v>51.001215999999999</v>
      </c>
      <c r="H106" s="187">
        <v>0.99899274999999998</v>
      </c>
      <c r="I106" s="62">
        <v>0.99937421000000004</v>
      </c>
      <c r="J106" s="62">
        <v>2.7700252999999998E-3</v>
      </c>
      <c r="K106" s="188"/>
      <c r="L106" s="259"/>
      <c r="M106" s="259"/>
      <c r="N106" s="56"/>
      <c r="O106" s="28"/>
      <c r="P106" s="56"/>
      <c r="Q106" s="28"/>
      <c r="R106" s="132"/>
      <c r="S106" s="214"/>
      <c r="T106" s="285"/>
      <c r="U106" s="27" t="s">
        <v>35</v>
      </c>
      <c r="V106" s="186"/>
      <c r="W106" s="56"/>
      <c r="X106" s="187">
        <v>47.642364999999998</v>
      </c>
      <c r="Y106" s="187">
        <v>50.910169000000003</v>
      </c>
      <c r="Z106" s="187">
        <v>0.99866807999999996</v>
      </c>
      <c r="AA106" s="62">
        <v>0.99911033000000005</v>
      </c>
      <c r="AB106" s="62">
        <v>3.0538881999999999E-3</v>
      </c>
      <c r="AC106" s="188"/>
      <c r="AD106" s="259"/>
      <c r="AE106" s="259"/>
      <c r="AF106" s="56"/>
      <c r="AG106" s="28"/>
      <c r="AH106" s="56"/>
      <c r="AI106" s="28"/>
      <c r="AJ106" s="132"/>
      <c r="AK106" s="199"/>
      <c r="AL106" s="285"/>
      <c r="AM106" s="86">
        <f t="shared" si="14"/>
        <v>0.93106299999999464</v>
      </c>
      <c r="AN106" s="121">
        <f t="shared" si="15"/>
        <v>-9.1046999999996103E-2</v>
      </c>
      <c r="AO106" s="121">
        <f t="shared" si="16"/>
        <v>-3.2467000000002688E-4</v>
      </c>
      <c r="AP106" s="121">
        <f t="shared" si="17"/>
        <v>-2.6387999999999412E-4</v>
      </c>
      <c r="AQ106" s="87">
        <f t="shared" si="18"/>
        <v>2.8386290000000005E-4</v>
      </c>
      <c r="AR106" s="37"/>
      <c r="AS106" s="234"/>
      <c r="AT106" s="37"/>
    </row>
    <row r="107" spans="2:46" ht="13.5" customHeight="1" thickBot="1" x14ac:dyDescent="0.2">
      <c r="B107" s="286"/>
      <c r="C107" s="27"/>
      <c r="D107" s="186"/>
      <c r="E107" s="56"/>
      <c r="F107" s="189"/>
      <c r="G107" s="189"/>
      <c r="H107" s="189"/>
      <c r="I107" s="56"/>
      <c r="J107" s="56"/>
      <c r="K107" s="188"/>
      <c r="L107" s="259"/>
      <c r="M107" s="259"/>
      <c r="N107" s="56"/>
      <c r="O107" s="28"/>
      <c r="P107" s="56"/>
      <c r="Q107" s="28"/>
      <c r="R107" s="184"/>
      <c r="S107" s="214"/>
      <c r="T107" s="286"/>
      <c r="U107" s="27"/>
      <c r="V107" s="186"/>
      <c r="W107" s="56"/>
      <c r="X107" s="189"/>
      <c r="Y107" s="189"/>
      <c r="Z107" s="189"/>
      <c r="AA107" s="56"/>
      <c r="AB107" s="56"/>
      <c r="AC107" s="188"/>
      <c r="AD107" s="259"/>
      <c r="AE107" s="259"/>
      <c r="AF107" s="56"/>
      <c r="AG107" s="28"/>
      <c r="AH107" s="56"/>
      <c r="AI107" s="28"/>
      <c r="AJ107" s="184"/>
      <c r="AK107" s="199"/>
      <c r="AL107" s="286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4"/>
      <c r="AT107" s="37"/>
    </row>
    <row r="108" spans="2:46" ht="13.5" customHeight="1" x14ac:dyDescent="0.15">
      <c r="B108" s="284" t="s">
        <v>84</v>
      </c>
      <c r="C108" s="25" t="s">
        <v>31</v>
      </c>
      <c r="D108" s="39"/>
      <c r="E108" s="55"/>
      <c r="F108" s="96">
        <v>41.634140000000002</v>
      </c>
      <c r="G108" s="96">
        <v>45.674196000000002</v>
      </c>
      <c r="H108" s="96">
        <v>0.99767428999999996</v>
      </c>
      <c r="I108" s="60">
        <v>0.99809291</v>
      </c>
      <c r="J108" s="60">
        <v>9.4710609999999994E-3</v>
      </c>
      <c r="K108" s="61"/>
      <c r="L108" s="258"/>
      <c r="M108" s="258"/>
      <c r="N108" s="55"/>
      <c r="O108" s="26"/>
      <c r="P108" s="55"/>
      <c r="Q108" s="26"/>
      <c r="R108" s="131"/>
      <c r="S108" s="214"/>
      <c r="T108" s="284" t="s">
        <v>84</v>
      </c>
      <c r="U108" s="25" t="s">
        <v>31</v>
      </c>
      <c r="V108" s="39"/>
      <c r="W108" s="55"/>
      <c r="X108" s="96">
        <v>32.525838999999998</v>
      </c>
      <c r="Y108" s="96">
        <v>36.534775000000003</v>
      </c>
      <c r="Z108" s="96">
        <v>0.98837839000000005</v>
      </c>
      <c r="AA108" s="60">
        <v>0.91669471999999996</v>
      </c>
      <c r="AB108" s="60">
        <v>5.5140703999999999E-2</v>
      </c>
      <c r="AC108" s="61"/>
      <c r="AD108" s="258"/>
      <c r="AE108" s="258"/>
      <c r="AF108" s="55"/>
      <c r="AG108" s="26"/>
      <c r="AH108" s="55"/>
      <c r="AI108" s="26"/>
      <c r="AJ108" s="131"/>
      <c r="AK108" s="199"/>
      <c r="AL108" s="284" t="s">
        <v>84</v>
      </c>
      <c r="AM108" s="119">
        <f t="shared" si="14"/>
        <v>-9.1083010000000044</v>
      </c>
      <c r="AN108" s="95">
        <f t="shared" si="15"/>
        <v>-9.1394209999999987</v>
      </c>
      <c r="AO108" s="95">
        <f t="shared" si="16"/>
        <v>-9.2958999999999126E-3</v>
      </c>
      <c r="AP108" s="95">
        <f t="shared" si="17"/>
        <v>-8.1398190000000037E-2</v>
      </c>
      <c r="AQ108" s="120">
        <f t="shared" si="18"/>
        <v>4.5669642999999996E-2</v>
      </c>
      <c r="AR108" s="37"/>
      <c r="AS108" s="234"/>
      <c r="AT108" s="37"/>
    </row>
    <row r="109" spans="2:46" ht="13.5" customHeight="1" x14ac:dyDescent="0.15">
      <c r="B109" s="285"/>
      <c r="C109" s="27" t="s">
        <v>32</v>
      </c>
      <c r="D109" s="186"/>
      <c r="E109" s="56"/>
      <c r="F109" s="187">
        <v>44.639823999999997</v>
      </c>
      <c r="G109" s="187">
        <v>48.715353999999998</v>
      </c>
      <c r="H109" s="187">
        <v>0.99859359999999997</v>
      </c>
      <c r="I109" s="62">
        <v>0.99905776000000002</v>
      </c>
      <c r="J109" s="62">
        <v>4.8525260000000002E-3</v>
      </c>
      <c r="K109" s="188"/>
      <c r="L109" s="259"/>
      <c r="M109" s="259"/>
      <c r="N109" s="56"/>
      <c r="O109" s="28"/>
      <c r="P109" s="56"/>
      <c r="Q109" s="28"/>
      <c r="R109" s="132"/>
      <c r="S109" s="214"/>
      <c r="T109" s="285"/>
      <c r="U109" s="27" t="s">
        <v>32</v>
      </c>
      <c r="V109" s="186"/>
      <c r="W109" s="56"/>
      <c r="X109" s="187">
        <v>40.564822999999997</v>
      </c>
      <c r="Y109" s="187">
        <v>44.836658</v>
      </c>
      <c r="Z109" s="187">
        <v>0.99654113</v>
      </c>
      <c r="AA109" s="62">
        <v>0.99673480999999997</v>
      </c>
      <c r="AB109" s="62">
        <v>1.1552827E-2</v>
      </c>
      <c r="AC109" s="188"/>
      <c r="AD109" s="259"/>
      <c r="AE109" s="259"/>
      <c r="AF109" s="56"/>
      <c r="AG109" s="28"/>
      <c r="AH109" s="56"/>
      <c r="AI109" s="28"/>
      <c r="AJ109" s="132"/>
      <c r="AK109" s="199"/>
      <c r="AL109" s="285"/>
      <c r="AM109" s="86">
        <f t="shared" si="14"/>
        <v>-4.0750010000000003</v>
      </c>
      <c r="AN109" s="121">
        <f t="shared" si="15"/>
        <v>-3.8786959999999979</v>
      </c>
      <c r="AO109" s="121">
        <f t="shared" si="16"/>
        <v>-2.0524699999999729E-3</v>
      </c>
      <c r="AP109" s="121">
        <f t="shared" si="17"/>
        <v>-2.3229500000000458E-3</v>
      </c>
      <c r="AQ109" s="87">
        <f t="shared" si="18"/>
        <v>6.7003009999999997E-3</v>
      </c>
      <c r="AR109" s="37"/>
      <c r="AS109" s="234"/>
      <c r="AT109" s="37"/>
    </row>
    <row r="110" spans="2:46" ht="13.5" customHeight="1" x14ac:dyDescent="0.15">
      <c r="B110" s="285"/>
      <c r="C110" s="27" t="s">
        <v>33</v>
      </c>
      <c r="D110" s="186"/>
      <c r="E110" s="56"/>
      <c r="F110" s="187">
        <v>45.733648000000002</v>
      </c>
      <c r="G110" s="187">
        <v>49.961461999999997</v>
      </c>
      <c r="H110" s="187">
        <v>0.99885312000000004</v>
      </c>
      <c r="I110" s="62">
        <v>0.99925755999999999</v>
      </c>
      <c r="J110" s="62">
        <v>3.728879E-3</v>
      </c>
      <c r="K110" s="188"/>
      <c r="L110" s="259"/>
      <c r="M110" s="259"/>
      <c r="N110" s="56"/>
      <c r="O110" s="28"/>
      <c r="P110" s="56"/>
      <c r="Q110" s="28"/>
      <c r="R110" s="132"/>
      <c r="S110" s="214"/>
      <c r="T110" s="285"/>
      <c r="U110" s="27" t="s">
        <v>33</v>
      </c>
      <c r="V110" s="186"/>
      <c r="W110" s="56"/>
      <c r="X110" s="187">
        <v>45.871823999999997</v>
      </c>
      <c r="Y110" s="187">
        <v>49.431953999999998</v>
      </c>
      <c r="Z110" s="187">
        <v>0.99828247999999997</v>
      </c>
      <c r="AA110" s="62">
        <v>0.99889457000000004</v>
      </c>
      <c r="AB110" s="62">
        <v>4.6817229999999996E-3</v>
      </c>
      <c r="AC110" s="188"/>
      <c r="AD110" s="259"/>
      <c r="AE110" s="259"/>
      <c r="AF110" s="56"/>
      <c r="AG110" s="28"/>
      <c r="AH110" s="56"/>
      <c r="AI110" s="28"/>
      <c r="AJ110" s="132"/>
      <c r="AK110" s="199"/>
      <c r="AL110" s="285"/>
      <c r="AM110" s="86">
        <f t="shared" si="14"/>
        <v>0.1381759999999943</v>
      </c>
      <c r="AN110" s="121">
        <f t="shared" si="15"/>
        <v>-0.52950799999999987</v>
      </c>
      <c r="AO110" s="121">
        <f t="shared" si="16"/>
        <v>-5.7064000000006665E-4</v>
      </c>
      <c r="AP110" s="121">
        <f t="shared" si="17"/>
        <v>-3.6298999999995196E-4</v>
      </c>
      <c r="AQ110" s="87">
        <f t="shared" si="18"/>
        <v>9.5284399999999957E-4</v>
      </c>
      <c r="AR110" s="37"/>
      <c r="AS110" s="234"/>
      <c r="AT110" s="37"/>
    </row>
    <row r="111" spans="2:46" ht="13.5" customHeight="1" x14ac:dyDescent="0.15">
      <c r="B111" s="285"/>
      <c r="C111" s="27" t="s">
        <v>35</v>
      </c>
      <c r="D111" s="186"/>
      <c r="E111" s="56"/>
      <c r="F111" s="187">
        <v>46.638840000000002</v>
      </c>
      <c r="G111" s="187">
        <v>50.982298999999998</v>
      </c>
      <c r="H111" s="187">
        <v>0.99903503000000005</v>
      </c>
      <c r="I111" s="62">
        <v>0.99938497000000004</v>
      </c>
      <c r="J111" s="62">
        <v>2.8977995000000001E-3</v>
      </c>
      <c r="K111" s="188"/>
      <c r="L111" s="259"/>
      <c r="M111" s="259"/>
      <c r="N111" s="56"/>
      <c r="O111" s="28"/>
      <c r="P111" s="56"/>
      <c r="Q111" s="28"/>
      <c r="R111" s="132"/>
      <c r="S111" s="214"/>
      <c r="T111" s="285"/>
      <c r="U111" s="27" t="s">
        <v>35</v>
      </c>
      <c r="V111" s="186"/>
      <c r="W111" s="56"/>
      <c r="X111" s="187">
        <v>48.263379999999998</v>
      </c>
      <c r="Y111" s="187">
        <v>51.456505</v>
      </c>
      <c r="Z111" s="187">
        <v>0.99872541999999997</v>
      </c>
      <c r="AA111" s="62">
        <v>0.99921492999999995</v>
      </c>
      <c r="AB111" s="62">
        <v>3.1944312999999998E-3</v>
      </c>
      <c r="AC111" s="188"/>
      <c r="AD111" s="259"/>
      <c r="AE111" s="259"/>
      <c r="AF111" s="56"/>
      <c r="AG111" s="28"/>
      <c r="AH111" s="56"/>
      <c r="AI111" s="28"/>
      <c r="AJ111" s="132"/>
      <c r="AK111" s="199"/>
      <c r="AL111" s="285"/>
      <c r="AM111" s="86">
        <f t="shared" si="14"/>
        <v>1.6245399999999961</v>
      </c>
      <c r="AN111" s="121">
        <f t="shared" si="15"/>
        <v>0.47420600000000235</v>
      </c>
      <c r="AO111" s="121">
        <f t="shared" si="16"/>
        <v>-3.0961000000007122E-4</v>
      </c>
      <c r="AP111" s="121">
        <f t="shared" si="17"/>
        <v>-1.7004000000009345E-4</v>
      </c>
      <c r="AQ111" s="87">
        <f t="shared" si="18"/>
        <v>2.9663179999999973E-4</v>
      </c>
      <c r="AR111" s="37"/>
      <c r="AS111" s="234"/>
      <c r="AT111" s="37"/>
    </row>
    <row r="112" spans="2:46" ht="13.5" customHeight="1" thickBot="1" x14ac:dyDescent="0.2">
      <c r="B112" s="286"/>
      <c r="C112" s="27"/>
      <c r="D112" s="186"/>
      <c r="E112" s="56"/>
      <c r="F112" s="189"/>
      <c r="G112" s="189"/>
      <c r="H112" s="189"/>
      <c r="I112" s="56"/>
      <c r="J112" s="56"/>
      <c r="K112" s="188"/>
      <c r="L112" s="259"/>
      <c r="M112" s="259"/>
      <c r="N112" s="56"/>
      <c r="O112" s="28"/>
      <c r="P112" s="56"/>
      <c r="Q112" s="28"/>
      <c r="R112" s="184"/>
      <c r="S112" s="214"/>
      <c r="T112" s="286"/>
      <c r="U112" s="27"/>
      <c r="V112" s="186"/>
      <c r="W112" s="56"/>
      <c r="X112" s="189"/>
      <c r="Y112" s="189"/>
      <c r="Z112" s="189"/>
      <c r="AA112" s="56"/>
      <c r="AB112" s="56"/>
      <c r="AC112" s="188"/>
      <c r="AD112" s="259"/>
      <c r="AE112" s="259"/>
      <c r="AF112" s="56"/>
      <c r="AG112" s="28"/>
      <c r="AH112" s="56"/>
      <c r="AI112" s="28"/>
      <c r="AJ112" s="184"/>
      <c r="AK112" s="199"/>
      <c r="AL112" s="286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4"/>
      <c r="AT112" s="37"/>
    </row>
    <row r="113" spans="2:46" ht="13.5" customHeight="1" x14ac:dyDescent="0.15">
      <c r="B113" s="284" t="s">
        <v>85</v>
      </c>
      <c r="C113" s="25" t="s">
        <v>31</v>
      </c>
      <c r="D113" s="39"/>
      <c r="E113" s="55"/>
      <c r="F113" s="96">
        <v>41.760463999999999</v>
      </c>
      <c r="G113" s="96">
        <v>46.498112999999996</v>
      </c>
      <c r="H113" s="96">
        <v>0.99821638999999995</v>
      </c>
      <c r="I113" s="60">
        <v>0.99882948999999999</v>
      </c>
      <c r="J113" s="60">
        <v>1.0200888E-2</v>
      </c>
      <c r="K113" s="61"/>
      <c r="L113" s="258"/>
      <c r="M113" s="258"/>
      <c r="N113" s="55"/>
      <c r="O113" s="26"/>
      <c r="P113" s="55"/>
      <c r="Q113" s="26"/>
      <c r="R113" s="131"/>
      <c r="S113" s="214"/>
      <c r="T113" s="284" t="s">
        <v>85</v>
      </c>
      <c r="U113" s="25" t="s">
        <v>31</v>
      </c>
      <c r="V113" s="39"/>
      <c r="W113" s="55"/>
      <c r="X113" s="96">
        <v>33.193275999999997</v>
      </c>
      <c r="Y113" s="96">
        <v>36.818537999999997</v>
      </c>
      <c r="Z113" s="96">
        <v>0.99026406</v>
      </c>
      <c r="AA113" s="60">
        <v>0.91802543999999997</v>
      </c>
      <c r="AB113" s="60">
        <v>4.8953223999999997E-2</v>
      </c>
      <c r="AC113" s="61"/>
      <c r="AD113" s="258"/>
      <c r="AE113" s="258"/>
      <c r="AF113" s="55"/>
      <c r="AG113" s="26"/>
      <c r="AH113" s="55"/>
      <c r="AI113" s="26"/>
      <c r="AJ113" s="131"/>
      <c r="AK113" s="199"/>
      <c r="AL113" s="284" t="s">
        <v>85</v>
      </c>
      <c r="AM113" s="119">
        <f t="shared" si="14"/>
        <v>-8.5671880000000016</v>
      </c>
      <c r="AN113" s="95">
        <f t="shared" si="15"/>
        <v>-9.6795749999999998</v>
      </c>
      <c r="AO113" s="95">
        <f t="shared" si="16"/>
        <v>-7.9523299999999519E-3</v>
      </c>
      <c r="AP113" s="95">
        <f t="shared" si="17"/>
        <v>-8.0804050000000016E-2</v>
      </c>
      <c r="AQ113" s="120">
        <f t="shared" si="18"/>
        <v>3.8752335999999998E-2</v>
      </c>
      <c r="AR113" s="37"/>
      <c r="AS113" s="234"/>
      <c r="AT113" s="37"/>
    </row>
    <row r="114" spans="2:46" ht="13.5" customHeight="1" x14ac:dyDescent="0.15">
      <c r="B114" s="285"/>
      <c r="C114" s="27" t="s">
        <v>32</v>
      </c>
      <c r="D114" s="186"/>
      <c r="E114" s="56"/>
      <c r="F114" s="187">
        <v>44.298481000000002</v>
      </c>
      <c r="G114" s="187">
        <v>49.024330999999997</v>
      </c>
      <c r="H114" s="187">
        <v>0.99881637000000001</v>
      </c>
      <c r="I114" s="62">
        <v>0.99919652000000003</v>
      </c>
      <c r="J114" s="62">
        <v>5.7500049999999999E-3</v>
      </c>
      <c r="K114" s="188"/>
      <c r="L114" s="259"/>
      <c r="M114" s="259"/>
      <c r="N114" s="56"/>
      <c r="O114" s="28"/>
      <c r="P114" s="56"/>
      <c r="Q114" s="28"/>
      <c r="R114" s="132"/>
      <c r="S114" s="214"/>
      <c r="T114" s="285"/>
      <c r="U114" s="27" t="s">
        <v>32</v>
      </c>
      <c r="V114" s="186"/>
      <c r="W114" s="56"/>
      <c r="X114" s="187">
        <v>44.018431999999997</v>
      </c>
      <c r="Y114" s="187">
        <v>47.777613000000002</v>
      </c>
      <c r="Z114" s="187">
        <v>0.99730099999999999</v>
      </c>
      <c r="AA114" s="62">
        <v>0.99794945999999995</v>
      </c>
      <c r="AB114" s="62">
        <v>9.5081030000000004E-3</v>
      </c>
      <c r="AC114" s="188"/>
      <c r="AD114" s="259"/>
      <c r="AE114" s="259"/>
      <c r="AF114" s="56"/>
      <c r="AG114" s="28"/>
      <c r="AH114" s="56"/>
      <c r="AI114" s="28"/>
      <c r="AJ114" s="132"/>
      <c r="AK114" s="199"/>
      <c r="AL114" s="285"/>
      <c r="AM114" s="86">
        <f t="shared" si="14"/>
        <v>-0.28004900000000532</v>
      </c>
      <c r="AN114" s="121">
        <f t="shared" si="15"/>
        <v>-1.2467179999999942</v>
      </c>
      <c r="AO114" s="121">
        <f t="shared" si="16"/>
        <v>-1.5153700000000159E-3</v>
      </c>
      <c r="AP114" s="121">
        <f t="shared" si="17"/>
        <v>-1.2470600000000776E-3</v>
      </c>
      <c r="AQ114" s="87">
        <f t="shared" si="18"/>
        <v>3.7580980000000005E-3</v>
      </c>
      <c r="AR114" s="37"/>
      <c r="AS114" s="234"/>
      <c r="AT114" s="37"/>
    </row>
    <row r="115" spans="2:46" ht="13.5" customHeight="1" x14ac:dyDescent="0.15">
      <c r="B115" s="285"/>
      <c r="C115" s="27" t="s">
        <v>33</v>
      </c>
      <c r="D115" s="186"/>
      <c r="E115" s="56"/>
      <c r="F115" s="187">
        <v>44.972769</v>
      </c>
      <c r="G115" s="187">
        <v>49.525545999999999</v>
      </c>
      <c r="H115" s="187">
        <v>0.99899470000000001</v>
      </c>
      <c r="I115" s="62">
        <v>0.99926811000000004</v>
      </c>
      <c r="J115" s="62">
        <v>4.845561E-3</v>
      </c>
      <c r="K115" s="188"/>
      <c r="L115" s="259"/>
      <c r="M115" s="259"/>
      <c r="N115" s="56"/>
      <c r="O115" s="28"/>
      <c r="P115" s="56"/>
      <c r="Q115" s="28"/>
      <c r="R115" s="132"/>
      <c r="S115" s="214"/>
      <c r="T115" s="285"/>
      <c r="U115" s="27" t="s">
        <v>33</v>
      </c>
      <c r="V115" s="186"/>
      <c r="W115" s="56"/>
      <c r="X115" s="187">
        <v>48.851309000000001</v>
      </c>
      <c r="Y115" s="187">
        <v>51.921407000000002</v>
      </c>
      <c r="Z115" s="187">
        <v>0.99863449000000004</v>
      </c>
      <c r="AA115" s="62">
        <v>0.99930375000000005</v>
      </c>
      <c r="AB115" s="62">
        <v>3.831503E-3</v>
      </c>
      <c r="AC115" s="188"/>
      <c r="AD115" s="259"/>
      <c r="AE115" s="259"/>
      <c r="AF115" s="56"/>
      <c r="AG115" s="28"/>
      <c r="AH115" s="56"/>
      <c r="AI115" s="28"/>
      <c r="AJ115" s="132"/>
      <c r="AK115" s="199"/>
      <c r="AL115" s="285"/>
      <c r="AM115" s="86">
        <f t="shared" si="14"/>
        <v>3.878540000000001</v>
      </c>
      <c r="AN115" s="121">
        <f t="shared" si="15"/>
        <v>2.3958610000000036</v>
      </c>
      <c r="AO115" s="121">
        <f t="shared" si="16"/>
        <v>-3.6020999999997194E-4</v>
      </c>
      <c r="AP115" s="121">
        <f t="shared" si="17"/>
        <v>3.5640000000003447E-5</v>
      </c>
      <c r="AQ115" s="87">
        <f t="shared" si="18"/>
        <v>-1.014058E-3</v>
      </c>
      <c r="AR115" s="37"/>
      <c r="AS115" s="234"/>
      <c r="AT115" s="37"/>
    </row>
    <row r="116" spans="2:46" ht="13.5" customHeight="1" x14ac:dyDescent="0.15">
      <c r="B116" s="285"/>
      <c r="C116" s="27" t="s">
        <v>35</v>
      </c>
      <c r="D116" s="186"/>
      <c r="E116" s="56"/>
      <c r="F116" s="187">
        <v>45.886665999999998</v>
      </c>
      <c r="G116" s="187">
        <v>50.299796000000001</v>
      </c>
      <c r="H116" s="187">
        <v>0.99913680000000005</v>
      </c>
      <c r="I116" s="62">
        <v>0.99936005999999999</v>
      </c>
      <c r="J116" s="62">
        <v>4.0694334999999996E-3</v>
      </c>
      <c r="K116" s="188"/>
      <c r="L116" s="259"/>
      <c r="M116" s="259"/>
      <c r="N116" s="56"/>
      <c r="O116" s="28"/>
      <c r="P116" s="56"/>
      <c r="Q116" s="28"/>
      <c r="R116" s="132"/>
      <c r="S116" s="214"/>
      <c r="T116" s="285"/>
      <c r="U116" s="27" t="s">
        <v>35</v>
      </c>
      <c r="V116" s="186"/>
      <c r="W116" s="56"/>
      <c r="X116" s="187">
        <v>49.668756999999999</v>
      </c>
      <c r="Y116" s="187">
        <v>52.966652000000003</v>
      </c>
      <c r="Z116" s="187">
        <v>0.9989112</v>
      </c>
      <c r="AA116" s="62">
        <v>0.99943274999999998</v>
      </c>
      <c r="AB116" s="62">
        <v>2.8103827E-3</v>
      </c>
      <c r="AC116" s="188"/>
      <c r="AD116" s="259"/>
      <c r="AE116" s="259"/>
      <c r="AF116" s="56"/>
      <c r="AG116" s="28"/>
      <c r="AH116" s="56"/>
      <c r="AI116" s="28"/>
      <c r="AJ116" s="132"/>
      <c r="AK116" s="199"/>
      <c r="AL116" s="285"/>
      <c r="AM116" s="86">
        <f t="shared" si="14"/>
        <v>3.7820910000000012</v>
      </c>
      <c r="AN116" s="121">
        <f t="shared" si="15"/>
        <v>2.6668560000000028</v>
      </c>
      <c r="AO116" s="121">
        <f t="shared" si="16"/>
        <v>-2.2560000000004798E-4</v>
      </c>
      <c r="AP116" s="121">
        <f t="shared" si="17"/>
        <v>7.2689999999986377E-5</v>
      </c>
      <c r="AQ116" s="87">
        <f t="shared" si="18"/>
        <v>-1.2590507999999997E-3</v>
      </c>
      <c r="AR116" s="37"/>
      <c r="AS116" s="234"/>
      <c r="AT116" s="37"/>
    </row>
    <row r="117" spans="2:46" ht="13.5" customHeight="1" thickBot="1" x14ac:dyDescent="0.2">
      <c r="B117" s="286"/>
      <c r="C117" s="27"/>
      <c r="D117" s="186"/>
      <c r="E117" s="56"/>
      <c r="F117" s="189"/>
      <c r="G117" s="189"/>
      <c r="H117" s="189"/>
      <c r="I117" s="56"/>
      <c r="J117" s="56"/>
      <c r="K117" s="188"/>
      <c r="L117" s="259"/>
      <c r="M117" s="259"/>
      <c r="N117" s="56"/>
      <c r="O117" s="28"/>
      <c r="P117" s="56"/>
      <c r="Q117" s="28"/>
      <c r="R117" s="184"/>
      <c r="S117" s="214"/>
      <c r="T117" s="286"/>
      <c r="U117" s="27"/>
      <c r="V117" s="186"/>
      <c r="W117" s="56"/>
      <c r="X117" s="189"/>
      <c r="Y117" s="189"/>
      <c r="Z117" s="189"/>
      <c r="AA117" s="56"/>
      <c r="AB117" s="56"/>
      <c r="AC117" s="188"/>
      <c r="AD117" s="259"/>
      <c r="AE117" s="259"/>
      <c r="AF117" s="56"/>
      <c r="AG117" s="28"/>
      <c r="AH117" s="56"/>
      <c r="AI117" s="28"/>
      <c r="AJ117" s="184"/>
      <c r="AK117" s="199"/>
      <c r="AL117" s="286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4"/>
      <c r="AT117" s="37"/>
    </row>
    <row r="118" spans="2:46" ht="13.5" customHeight="1" x14ac:dyDescent="0.15">
      <c r="B118" s="284" t="s">
        <v>86</v>
      </c>
      <c r="C118" s="25" t="s">
        <v>31</v>
      </c>
      <c r="D118" s="39"/>
      <c r="E118" s="55"/>
      <c r="F118" s="96">
        <v>41.784027000000002</v>
      </c>
      <c r="G118" s="96">
        <v>46.444870000000002</v>
      </c>
      <c r="H118" s="96">
        <v>0.99819464000000002</v>
      </c>
      <c r="I118" s="60">
        <v>0.99877930000000004</v>
      </c>
      <c r="J118" s="60">
        <v>1.0781094E-2</v>
      </c>
      <c r="K118" s="61"/>
      <c r="L118" s="258"/>
      <c r="M118" s="258"/>
      <c r="N118" s="55"/>
      <c r="O118" s="26"/>
      <c r="P118" s="55"/>
      <c r="Q118" s="26"/>
      <c r="R118" s="131"/>
      <c r="S118" s="214"/>
      <c r="T118" s="284" t="s">
        <v>86</v>
      </c>
      <c r="U118" s="25" t="s">
        <v>31</v>
      </c>
      <c r="V118" s="39"/>
      <c r="W118" s="55"/>
      <c r="X118" s="96">
        <v>33.410694999999997</v>
      </c>
      <c r="Y118" s="96">
        <v>37.024526999999999</v>
      </c>
      <c r="Z118" s="96">
        <v>0.99021855000000003</v>
      </c>
      <c r="AA118" s="60">
        <v>0.91833827000000001</v>
      </c>
      <c r="AB118" s="60">
        <v>4.8869796E-2</v>
      </c>
      <c r="AC118" s="61"/>
      <c r="AD118" s="258"/>
      <c r="AE118" s="258"/>
      <c r="AF118" s="55"/>
      <c r="AG118" s="26"/>
      <c r="AH118" s="55"/>
      <c r="AI118" s="26"/>
      <c r="AJ118" s="131"/>
      <c r="AK118" s="199"/>
      <c r="AL118" s="284" t="s">
        <v>86</v>
      </c>
      <c r="AM118" s="119">
        <f t="shared" si="14"/>
        <v>-8.3733320000000049</v>
      </c>
      <c r="AN118" s="95">
        <f t="shared" si="15"/>
        <v>-9.4203430000000026</v>
      </c>
      <c r="AO118" s="95">
        <f t="shared" si="16"/>
        <v>-7.9760899999999912E-3</v>
      </c>
      <c r="AP118" s="95">
        <f t="shared" si="17"/>
        <v>-8.0441030000000024E-2</v>
      </c>
      <c r="AQ118" s="120">
        <f t="shared" si="18"/>
        <v>3.8088702000000002E-2</v>
      </c>
      <c r="AR118" s="37"/>
      <c r="AS118" s="234"/>
      <c r="AT118" s="37"/>
    </row>
    <row r="119" spans="2:46" ht="13.5" customHeight="1" x14ac:dyDescent="0.15">
      <c r="B119" s="285"/>
      <c r="C119" s="27" t="s">
        <v>32</v>
      </c>
      <c r="D119" s="186"/>
      <c r="E119" s="56"/>
      <c r="F119" s="187">
        <v>44.366947000000003</v>
      </c>
      <c r="G119" s="187">
        <v>48.986556999999998</v>
      </c>
      <c r="H119" s="187">
        <v>0.99878482999999996</v>
      </c>
      <c r="I119" s="62">
        <v>0.99915312000000001</v>
      </c>
      <c r="J119" s="62">
        <v>6.0211830000000003E-3</v>
      </c>
      <c r="K119" s="188"/>
      <c r="L119" s="259"/>
      <c r="M119" s="259"/>
      <c r="N119" s="56"/>
      <c r="O119" s="28"/>
      <c r="P119" s="56"/>
      <c r="Q119" s="28"/>
      <c r="R119" s="132"/>
      <c r="S119" s="214"/>
      <c r="T119" s="285"/>
      <c r="U119" s="27" t="s">
        <v>32</v>
      </c>
      <c r="V119" s="186"/>
      <c r="W119" s="56"/>
      <c r="X119" s="187">
        <v>44.043855999999998</v>
      </c>
      <c r="Y119" s="187">
        <v>47.754359000000001</v>
      </c>
      <c r="Z119" s="187">
        <v>0.99729802000000001</v>
      </c>
      <c r="AA119" s="62">
        <v>0.99794616000000003</v>
      </c>
      <c r="AB119" s="62">
        <v>1.0057706E-2</v>
      </c>
      <c r="AC119" s="188"/>
      <c r="AD119" s="259"/>
      <c r="AE119" s="259"/>
      <c r="AF119" s="56"/>
      <c r="AG119" s="28"/>
      <c r="AH119" s="56"/>
      <c r="AI119" s="28"/>
      <c r="AJ119" s="132"/>
      <c r="AK119" s="199"/>
      <c r="AL119" s="285"/>
      <c r="AM119" s="86">
        <f t="shared" si="14"/>
        <v>-0.32309100000000512</v>
      </c>
      <c r="AN119" s="121">
        <f t="shared" si="15"/>
        <v>-1.2321979999999968</v>
      </c>
      <c r="AO119" s="121">
        <f t="shared" si="16"/>
        <v>-1.4868099999999496E-3</v>
      </c>
      <c r="AP119" s="121">
        <f t="shared" si="17"/>
        <v>-1.2069599999999792E-3</v>
      </c>
      <c r="AQ119" s="87">
        <f t="shared" si="18"/>
        <v>4.0365229999999993E-3</v>
      </c>
      <c r="AR119" s="37"/>
      <c r="AS119" s="234"/>
      <c r="AT119" s="37"/>
    </row>
    <row r="120" spans="2:46" ht="13.5" customHeight="1" x14ac:dyDescent="0.15">
      <c r="B120" s="285"/>
      <c r="C120" s="27" t="s">
        <v>33</v>
      </c>
      <c r="D120" s="186"/>
      <c r="E120" s="56"/>
      <c r="F120" s="187">
        <v>45.053027999999998</v>
      </c>
      <c r="G120" s="187">
        <v>49.537840000000003</v>
      </c>
      <c r="H120" s="187">
        <v>0.99897833000000003</v>
      </c>
      <c r="I120" s="62">
        <v>0.99924460000000004</v>
      </c>
      <c r="J120" s="62">
        <v>4.9577323E-3</v>
      </c>
      <c r="K120" s="188"/>
      <c r="L120" s="259"/>
      <c r="M120" s="259"/>
      <c r="N120" s="56"/>
      <c r="O120" s="28"/>
      <c r="P120" s="56"/>
      <c r="Q120" s="28"/>
      <c r="R120" s="132"/>
      <c r="S120" s="214"/>
      <c r="T120" s="285"/>
      <c r="U120" s="27" t="s">
        <v>33</v>
      </c>
      <c r="V120" s="186"/>
      <c r="W120" s="56"/>
      <c r="X120" s="187">
        <v>48.601137000000001</v>
      </c>
      <c r="Y120" s="187">
        <v>51.693260000000002</v>
      </c>
      <c r="Z120" s="187">
        <v>0.99860070999999995</v>
      </c>
      <c r="AA120" s="62">
        <v>0.99926090000000001</v>
      </c>
      <c r="AB120" s="62">
        <v>4.3004569999999997E-3</v>
      </c>
      <c r="AC120" s="188"/>
      <c r="AD120" s="259"/>
      <c r="AE120" s="259"/>
      <c r="AF120" s="56"/>
      <c r="AG120" s="28"/>
      <c r="AH120" s="56"/>
      <c r="AI120" s="28"/>
      <c r="AJ120" s="132"/>
      <c r="AK120" s="199"/>
      <c r="AL120" s="285"/>
      <c r="AM120" s="86">
        <f t="shared" si="14"/>
        <v>3.5481090000000037</v>
      </c>
      <c r="AN120" s="121">
        <f t="shared" si="15"/>
        <v>2.1554199999999994</v>
      </c>
      <c r="AO120" s="121">
        <f t="shared" si="16"/>
        <v>-3.7762000000007845E-4</v>
      </c>
      <c r="AP120" s="121">
        <f t="shared" si="17"/>
        <v>1.6299999999969117E-5</v>
      </c>
      <c r="AQ120" s="87">
        <f t="shared" si="18"/>
        <v>-6.5727530000000024E-4</v>
      </c>
      <c r="AR120" s="37"/>
      <c r="AS120" s="234"/>
      <c r="AT120" s="37"/>
    </row>
    <row r="121" spans="2:46" ht="13.5" customHeight="1" x14ac:dyDescent="0.15">
      <c r="B121" s="285"/>
      <c r="C121" s="27" t="s">
        <v>35</v>
      </c>
      <c r="D121" s="186"/>
      <c r="E121" s="56"/>
      <c r="F121" s="187">
        <v>45.986482000000002</v>
      </c>
      <c r="G121" s="187">
        <v>50.368259999999999</v>
      </c>
      <c r="H121" s="187">
        <v>0.99913960000000002</v>
      </c>
      <c r="I121" s="62">
        <v>0.99936035000000001</v>
      </c>
      <c r="J121" s="62">
        <v>4.1366950000000001E-3</v>
      </c>
      <c r="K121" s="188"/>
      <c r="L121" s="259"/>
      <c r="M121" s="259"/>
      <c r="N121" s="56"/>
      <c r="O121" s="28"/>
      <c r="P121" s="56"/>
      <c r="Q121" s="28"/>
      <c r="R121" s="132"/>
      <c r="S121" s="214"/>
      <c r="T121" s="285"/>
      <c r="U121" s="27" t="s">
        <v>35</v>
      </c>
      <c r="V121" s="186"/>
      <c r="W121" s="56"/>
      <c r="X121" s="187">
        <v>49.559043000000003</v>
      </c>
      <c r="Y121" s="187">
        <v>52.813898999999999</v>
      </c>
      <c r="Z121" s="187">
        <v>0.99889008999999995</v>
      </c>
      <c r="AA121" s="62">
        <v>0.99939599999999995</v>
      </c>
      <c r="AB121" s="62">
        <v>3.0688656999999999E-3</v>
      </c>
      <c r="AC121" s="188"/>
      <c r="AD121" s="259"/>
      <c r="AE121" s="259"/>
      <c r="AF121" s="56"/>
      <c r="AG121" s="28"/>
      <c r="AH121" s="56"/>
      <c r="AI121" s="28"/>
      <c r="AJ121" s="132"/>
      <c r="AK121" s="199"/>
      <c r="AL121" s="285"/>
      <c r="AM121" s="86">
        <f t="shared" si="14"/>
        <v>3.5725610000000003</v>
      </c>
      <c r="AN121" s="121">
        <f t="shared" si="15"/>
        <v>2.4456389999999999</v>
      </c>
      <c r="AO121" s="121">
        <f t="shared" si="16"/>
        <v>-2.4951000000006385E-4</v>
      </c>
      <c r="AP121" s="121">
        <f t="shared" si="17"/>
        <v>3.5649999999942672E-5</v>
      </c>
      <c r="AQ121" s="87">
        <f t="shared" si="18"/>
        <v>-1.0678293000000003E-3</v>
      </c>
      <c r="AR121" s="37"/>
      <c r="AS121" s="234"/>
      <c r="AT121" s="37"/>
    </row>
    <row r="122" spans="2:46" ht="13.5" customHeight="1" thickBot="1" x14ac:dyDescent="0.2">
      <c r="B122" s="286"/>
      <c r="C122" s="27"/>
      <c r="D122" s="186"/>
      <c r="E122" s="56"/>
      <c r="F122" s="189"/>
      <c r="G122" s="189"/>
      <c r="H122" s="189"/>
      <c r="I122" s="56"/>
      <c r="J122" s="56"/>
      <c r="K122" s="188"/>
      <c r="L122" s="259"/>
      <c r="M122" s="259"/>
      <c r="N122" s="56"/>
      <c r="O122" s="28"/>
      <c r="P122" s="56"/>
      <c r="Q122" s="28"/>
      <c r="R122" s="184"/>
      <c r="S122" s="214"/>
      <c r="T122" s="286"/>
      <c r="U122" s="27"/>
      <c r="V122" s="186"/>
      <c r="W122" s="56"/>
      <c r="X122" s="189"/>
      <c r="Y122" s="189"/>
      <c r="Z122" s="189"/>
      <c r="AA122" s="56"/>
      <c r="AB122" s="56"/>
      <c r="AC122" s="188"/>
      <c r="AD122" s="259"/>
      <c r="AE122" s="259"/>
      <c r="AF122" s="56"/>
      <c r="AG122" s="28"/>
      <c r="AH122" s="56"/>
      <c r="AI122" s="28"/>
      <c r="AJ122" s="184"/>
      <c r="AK122" s="199"/>
      <c r="AL122" s="286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4"/>
      <c r="AT122" s="37"/>
    </row>
    <row r="123" spans="2:46" ht="13.5" customHeight="1" x14ac:dyDescent="0.15">
      <c r="B123" s="284" t="s">
        <v>87</v>
      </c>
      <c r="C123" s="25" t="s">
        <v>31</v>
      </c>
      <c r="D123" s="39"/>
      <c r="E123" s="55"/>
      <c r="F123" s="96">
        <v>41.695171999999999</v>
      </c>
      <c r="G123" s="96">
        <v>46.184762999999997</v>
      </c>
      <c r="H123" s="96">
        <v>0.99822416999999997</v>
      </c>
      <c r="I123" s="60">
        <v>0.99876889000000002</v>
      </c>
      <c r="J123" s="60">
        <v>9.3131450000000001E-3</v>
      </c>
      <c r="K123" s="61"/>
      <c r="L123" s="258"/>
      <c r="M123" s="258"/>
      <c r="N123" s="55"/>
      <c r="O123" s="26"/>
      <c r="P123" s="55"/>
      <c r="Q123" s="26"/>
      <c r="R123" s="131"/>
      <c r="S123" s="214"/>
      <c r="T123" s="284" t="s">
        <v>87</v>
      </c>
      <c r="U123" s="25" t="s">
        <v>31</v>
      </c>
      <c r="V123" s="39"/>
      <c r="W123" s="55"/>
      <c r="X123" s="96">
        <v>33.287097000000003</v>
      </c>
      <c r="Y123" s="96">
        <v>37.184697</v>
      </c>
      <c r="Z123" s="96">
        <v>0.99020397000000004</v>
      </c>
      <c r="AA123" s="60">
        <v>0.91743708999999996</v>
      </c>
      <c r="AB123" s="60">
        <v>4.4906475000000001E-2</v>
      </c>
      <c r="AC123" s="61"/>
      <c r="AD123" s="258"/>
      <c r="AE123" s="258"/>
      <c r="AF123" s="55"/>
      <c r="AG123" s="26"/>
      <c r="AH123" s="55"/>
      <c r="AI123" s="26"/>
      <c r="AJ123" s="131"/>
      <c r="AK123" s="199"/>
      <c r="AL123" s="284" t="s">
        <v>87</v>
      </c>
      <c r="AM123" s="119">
        <f t="shared" si="14"/>
        <v>-8.4080749999999966</v>
      </c>
      <c r="AN123" s="95">
        <f t="shared" si="15"/>
        <v>-9.0000659999999968</v>
      </c>
      <c r="AO123" s="95">
        <f t="shared" si="16"/>
        <v>-8.0201999999999218E-3</v>
      </c>
      <c r="AP123" s="95">
        <f t="shared" si="17"/>
        <v>-8.1331800000000065E-2</v>
      </c>
      <c r="AQ123" s="120">
        <f t="shared" si="18"/>
        <v>3.5593329999999999E-2</v>
      </c>
      <c r="AR123" s="37"/>
      <c r="AS123" s="234"/>
      <c r="AT123" s="37"/>
    </row>
    <row r="124" spans="2:46" ht="13.5" customHeight="1" x14ac:dyDescent="0.15">
      <c r="B124" s="285"/>
      <c r="C124" s="27" t="s">
        <v>32</v>
      </c>
      <c r="D124" s="186"/>
      <c r="E124" s="56"/>
      <c r="F124" s="187">
        <v>44.243687000000001</v>
      </c>
      <c r="G124" s="187">
        <v>48.749129000000003</v>
      </c>
      <c r="H124" s="187">
        <v>0.99882236999999996</v>
      </c>
      <c r="I124" s="62">
        <v>0.99919382000000001</v>
      </c>
      <c r="J124" s="62">
        <v>5.2147570000000004E-3</v>
      </c>
      <c r="K124" s="188"/>
      <c r="L124" s="259"/>
      <c r="M124" s="259"/>
      <c r="N124" s="56"/>
      <c r="O124" s="28"/>
      <c r="P124" s="56"/>
      <c r="Q124" s="28"/>
      <c r="R124" s="132"/>
      <c r="S124" s="214"/>
      <c r="T124" s="285"/>
      <c r="U124" s="27" t="s">
        <v>32</v>
      </c>
      <c r="V124" s="186"/>
      <c r="W124" s="56"/>
      <c r="X124" s="187">
        <v>43.298898999999999</v>
      </c>
      <c r="Y124" s="187">
        <v>47.191533</v>
      </c>
      <c r="Z124" s="187">
        <v>0.99725353999999999</v>
      </c>
      <c r="AA124" s="62">
        <v>0.99773531999999998</v>
      </c>
      <c r="AB124" s="62">
        <v>9.2509984999999996E-3</v>
      </c>
      <c r="AC124" s="188"/>
      <c r="AD124" s="259"/>
      <c r="AE124" s="259"/>
      <c r="AF124" s="56"/>
      <c r="AG124" s="28"/>
      <c r="AH124" s="56"/>
      <c r="AI124" s="28"/>
      <c r="AJ124" s="132"/>
      <c r="AK124" s="199"/>
      <c r="AL124" s="285"/>
      <c r="AM124" s="86">
        <f t="shared" si="14"/>
        <v>-0.94478800000000263</v>
      </c>
      <c r="AN124" s="121">
        <f t="shared" si="15"/>
        <v>-1.5575960000000038</v>
      </c>
      <c r="AO124" s="121">
        <f t="shared" si="16"/>
        <v>-1.5688299999999655E-3</v>
      </c>
      <c r="AP124" s="121">
        <f t="shared" si="17"/>
        <v>-1.4585000000000292E-3</v>
      </c>
      <c r="AQ124" s="87">
        <f t="shared" si="18"/>
        <v>4.0362414999999992E-3</v>
      </c>
      <c r="AR124" s="37"/>
      <c r="AS124" s="234"/>
      <c r="AT124" s="37"/>
    </row>
    <row r="125" spans="2:46" ht="13.5" customHeight="1" x14ac:dyDescent="0.15">
      <c r="B125" s="285"/>
      <c r="C125" s="27" t="s">
        <v>33</v>
      </c>
      <c r="D125" s="186"/>
      <c r="E125" s="56"/>
      <c r="F125" s="187">
        <v>45.047344000000002</v>
      </c>
      <c r="G125" s="187">
        <v>49.504415000000002</v>
      </c>
      <c r="H125" s="187">
        <v>0.99902424999999995</v>
      </c>
      <c r="I125" s="62">
        <v>0.99928956000000002</v>
      </c>
      <c r="J125" s="62">
        <v>4.2429254E-3</v>
      </c>
      <c r="K125" s="188"/>
      <c r="L125" s="259"/>
      <c r="M125" s="259"/>
      <c r="N125" s="56"/>
      <c r="O125" s="28"/>
      <c r="P125" s="56"/>
      <c r="Q125" s="28"/>
      <c r="R125" s="132"/>
      <c r="S125" s="214"/>
      <c r="T125" s="285"/>
      <c r="U125" s="27" t="s">
        <v>33</v>
      </c>
      <c r="V125" s="186"/>
      <c r="W125" s="56"/>
      <c r="X125" s="187">
        <v>47.570079</v>
      </c>
      <c r="Y125" s="187">
        <v>50.915421000000002</v>
      </c>
      <c r="Z125" s="187">
        <v>0.99859724999999999</v>
      </c>
      <c r="AA125" s="62">
        <v>0.99924283999999997</v>
      </c>
      <c r="AB125" s="62">
        <v>3.5932138999999999E-3</v>
      </c>
      <c r="AC125" s="188"/>
      <c r="AD125" s="259"/>
      <c r="AE125" s="259"/>
      <c r="AF125" s="56"/>
      <c r="AG125" s="28"/>
      <c r="AH125" s="56"/>
      <c r="AI125" s="28"/>
      <c r="AJ125" s="132"/>
      <c r="AK125" s="199"/>
      <c r="AL125" s="285"/>
      <c r="AM125" s="86">
        <f t="shared" si="14"/>
        <v>2.5227349999999973</v>
      </c>
      <c r="AN125" s="121">
        <f t="shared" si="15"/>
        <v>1.4110060000000004</v>
      </c>
      <c r="AO125" s="121">
        <f t="shared" si="16"/>
        <v>-4.2699999999995519E-4</v>
      </c>
      <c r="AP125" s="121">
        <f t="shared" si="17"/>
        <v>-4.6720000000055606E-5</v>
      </c>
      <c r="AQ125" s="87">
        <f t="shared" si="18"/>
        <v>-6.4971150000000004E-4</v>
      </c>
      <c r="AR125" s="37"/>
      <c r="AS125" s="234"/>
      <c r="AT125" s="37"/>
    </row>
    <row r="126" spans="2:46" ht="13.5" customHeight="1" x14ac:dyDescent="0.15">
      <c r="B126" s="285"/>
      <c r="C126" s="27" t="s">
        <v>35</v>
      </c>
      <c r="D126" s="186"/>
      <c r="E126" s="56"/>
      <c r="F126" s="187">
        <v>46.249558999999998</v>
      </c>
      <c r="G126" s="187">
        <v>50.625270999999998</v>
      </c>
      <c r="H126" s="187">
        <v>0.99916996000000002</v>
      </c>
      <c r="I126" s="62">
        <v>0.99941148999999996</v>
      </c>
      <c r="J126" s="62">
        <v>3.4594722E-3</v>
      </c>
      <c r="K126" s="188"/>
      <c r="L126" s="259"/>
      <c r="M126" s="259"/>
      <c r="N126" s="56"/>
      <c r="O126" s="28"/>
      <c r="P126" s="56"/>
      <c r="Q126" s="28"/>
      <c r="R126" s="132"/>
      <c r="S126" s="214"/>
      <c r="T126" s="285"/>
      <c r="U126" s="27" t="s">
        <v>35</v>
      </c>
      <c r="V126" s="186"/>
      <c r="W126" s="56"/>
      <c r="X126" s="187">
        <v>48.777284000000002</v>
      </c>
      <c r="Y126" s="187">
        <v>52.201085999999997</v>
      </c>
      <c r="Z126" s="187">
        <v>0.99892252000000004</v>
      </c>
      <c r="AA126" s="62">
        <v>0.99939741999999998</v>
      </c>
      <c r="AB126" s="62">
        <v>2.4200770000000001E-3</v>
      </c>
      <c r="AC126" s="188"/>
      <c r="AD126" s="259"/>
      <c r="AE126" s="259"/>
      <c r="AF126" s="56"/>
      <c r="AG126" s="28"/>
      <c r="AH126" s="56"/>
      <c r="AI126" s="28"/>
      <c r="AJ126" s="132"/>
      <c r="AK126" s="199"/>
      <c r="AL126" s="285"/>
      <c r="AM126" s="86">
        <f t="shared" si="14"/>
        <v>2.5277250000000038</v>
      </c>
      <c r="AN126" s="121">
        <f t="shared" si="15"/>
        <v>1.5758149999999986</v>
      </c>
      <c r="AO126" s="121">
        <f t="shared" si="16"/>
        <v>-2.4743999999998767E-4</v>
      </c>
      <c r="AP126" s="121">
        <f t="shared" si="17"/>
        <v>-1.4069999999977156E-5</v>
      </c>
      <c r="AQ126" s="87">
        <f t="shared" si="18"/>
        <v>-1.0393951999999999E-3</v>
      </c>
      <c r="AR126" s="37"/>
      <c r="AS126" s="234"/>
      <c r="AT126" s="37"/>
    </row>
    <row r="127" spans="2:46" ht="13.5" customHeight="1" thickBot="1" x14ac:dyDescent="0.2">
      <c r="B127" s="286"/>
      <c r="C127" s="27"/>
      <c r="D127" s="186"/>
      <c r="E127" s="56"/>
      <c r="F127" s="189"/>
      <c r="G127" s="189"/>
      <c r="H127" s="189"/>
      <c r="I127" s="56"/>
      <c r="J127" s="56"/>
      <c r="K127" s="188"/>
      <c r="L127" s="259"/>
      <c r="M127" s="259"/>
      <c r="N127" s="56"/>
      <c r="O127" s="28"/>
      <c r="P127" s="56"/>
      <c r="Q127" s="28"/>
      <c r="R127" s="184"/>
      <c r="S127" s="214"/>
      <c r="T127" s="286"/>
      <c r="U127" s="27"/>
      <c r="V127" s="186"/>
      <c r="W127" s="56"/>
      <c r="X127" s="189"/>
      <c r="Y127" s="189"/>
      <c r="Z127" s="189"/>
      <c r="AA127" s="56"/>
      <c r="AB127" s="56"/>
      <c r="AC127" s="188"/>
      <c r="AD127" s="259"/>
      <c r="AE127" s="259"/>
      <c r="AF127" s="56"/>
      <c r="AG127" s="28"/>
      <c r="AH127" s="56"/>
      <c r="AI127" s="28"/>
      <c r="AJ127" s="184"/>
      <c r="AK127" s="199"/>
      <c r="AL127" s="286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4"/>
      <c r="AT127" s="37"/>
    </row>
    <row r="128" spans="2:46" ht="13.5" customHeight="1" x14ac:dyDescent="0.15">
      <c r="B128" s="284" t="s">
        <v>88</v>
      </c>
      <c r="C128" s="25" t="s">
        <v>31</v>
      </c>
      <c r="D128" s="39"/>
      <c r="E128" s="55"/>
      <c r="F128" s="96">
        <v>42.082431999999997</v>
      </c>
      <c r="G128" s="96">
        <v>46.433860000000003</v>
      </c>
      <c r="H128" s="96">
        <v>0.99829639999999997</v>
      </c>
      <c r="I128" s="60">
        <v>0.99877364999999996</v>
      </c>
      <c r="J128" s="60">
        <v>9.0870880000000001E-3</v>
      </c>
      <c r="K128" s="61"/>
      <c r="L128" s="258"/>
      <c r="M128" s="258"/>
      <c r="N128" s="55"/>
      <c r="O128" s="26"/>
      <c r="P128" s="55"/>
      <c r="Q128" s="26"/>
      <c r="R128" s="131"/>
      <c r="S128" s="214"/>
      <c r="T128" s="284" t="s">
        <v>88</v>
      </c>
      <c r="U128" s="25" t="s">
        <v>31</v>
      </c>
      <c r="V128" s="39"/>
      <c r="W128" s="55"/>
      <c r="X128" s="96">
        <v>33.599809</v>
      </c>
      <c r="Y128" s="96">
        <v>37.646968000000001</v>
      </c>
      <c r="Z128" s="96">
        <v>0.99065709000000002</v>
      </c>
      <c r="AA128" s="60">
        <v>0.98343860999999999</v>
      </c>
      <c r="AB128" s="60">
        <v>4.2891838000000002E-2</v>
      </c>
      <c r="AC128" s="61"/>
      <c r="AD128" s="258"/>
      <c r="AE128" s="258"/>
      <c r="AF128" s="55"/>
      <c r="AG128" s="26"/>
      <c r="AH128" s="55"/>
      <c r="AI128" s="26"/>
      <c r="AJ128" s="131"/>
      <c r="AK128" s="199"/>
      <c r="AL128" s="284" t="s">
        <v>88</v>
      </c>
      <c r="AM128" s="119">
        <f t="shared" si="14"/>
        <v>-8.4826229999999967</v>
      </c>
      <c r="AN128" s="95">
        <f t="shared" si="15"/>
        <v>-8.7868920000000017</v>
      </c>
      <c r="AO128" s="95">
        <f t="shared" si="16"/>
        <v>-7.6393099999999547E-3</v>
      </c>
      <c r="AP128" s="95">
        <f t="shared" si="17"/>
        <v>-1.5335039999999966E-2</v>
      </c>
      <c r="AQ128" s="120">
        <f t="shared" si="18"/>
        <v>3.3804750000000001E-2</v>
      </c>
      <c r="AR128" s="37"/>
      <c r="AS128" s="234"/>
      <c r="AT128" s="37"/>
    </row>
    <row r="129" spans="2:46" ht="13.5" customHeight="1" x14ac:dyDescent="0.15">
      <c r="B129" s="285"/>
      <c r="C129" s="27" t="s">
        <v>32</v>
      </c>
      <c r="D129" s="186"/>
      <c r="E129" s="56"/>
      <c r="F129" s="187">
        <v>44.644964999999999</v>
      </c>
      <c r="G129" s="187">
        <v>48.993150999999997</v>
      </c>
      <c r="H129" s="187">
        <v>0.99888816000000002</v>
      </c>
      <c r="I129" s="62">
        <v>0.99921528000000004</v>
      </c>
      <c r="J129" s="62">
        <v>4.9574635999999998E-3</v>
      </c>
      <c r="K129" s="188"/>
      <c r="L129" s="259"/>
      <c r="M129" s="259"/>
      <c r="N129" s="56"/>
      <c r="O129" s="28"/>
      <c r="P129" s="56"/>
      <c r="Q129" s="28"/>
      <c r="R129" s="132"/>
      <c r="S129" s="214"/>
      <c r="T129" s="285"/>
      <c r="U129" s="27" t="s">
        <v>32</v>
      </c>
      <c r="V129" s="186"/>
      <c r="W129" s="56"/>
      <c r="X129" s="187">
        <v>43.375250999999999</v>
      </c>
      <c r="Y129" s="187">
        <v>47.307555999999998</v>
      </c>
      <c r="Z129" s="187">
        <v>0.99737383999999996</v>
      </c>
      <c r="AA129" s="62">
        <v>0.99778960999999999</v>
      </c>
      <c r="AB129" s="62">
        <v>9.5399049999999996E-3</v>
      </c>
      <c r="AC129" s="188"/>
      <c r="AD129" s="259"/>
      <c r="AE129" s="259"/>
      <c r="AF129" s="56"/>
      <c r="AG129" s="28"/>
      <c r="AH129" s="56"/>
      <c r="AI129" s="28"/>
      <c r="AJ129" s="132"/>
      <c r="AK129" s="199"/>
      <c r="AL129" s="285"/>
      <c r="AM129" s="86">
        <f t="shared" si="14"/>
        <v>-1.2697140000000005</v>
      </c>
      <c r="AN129" s="121">
        <f t="shared" si="15"/>
        <v>-1.6855949999999993</v>
      </c>
      <c r="AO129" s="121">
        <f t="shared" si="16"/>
        <v>-1.5143200000000689E-3</v>
      </c>
      <c r="AP129" s="121">
        <f t="shared" si="17"/>
        <v>-1.4256700000000455E-3</v>
      </c>
      <c r="AQ129" s="87">
        <f t="shared" si="18"/>
        <v>4.5824413999999997E-3</v>
      </c>
      <c r="AR129" s="37"/>
      <c r="AS129" s="234"/>
      <c r="AT129" s="37"/>
    </row>
    <row r="130" spans="2:46" ht="13.5" customHeight="1" x14ac:dyDescent="0.15">
      <c r="B130" s="285"/>
      <c r="C130" s="27" t="s">
        <v>33</v>
      </c>
      <c r="D130" s="186"/>
      <c r="E130" s="56"/>
      <c r="F130" s="187">
        <v>45.509675000000001</v>
      </c>
      <c r="G130" s="187">
        <v>49.889386999999999</v>
      </c>
      <c r="H130" s="187">
        <v>0.99907581999999995</v>
      </c>
      <c r="I130" s="62">
        <v>0.99932942000000002</v>
      </c>
      <c r="J130" s="62">
        <v>3.9443129999999996E-3</v>
      </c>
      <c r="K130" s="188"/>
      <c r="L130" s="259"/>
      <c r="M130" s="259"/>
      <c r="N130" s="56"/>
      <c r="O130" s="28"/>
      <c r="P130" s="56"/>
      <c r="Q130" s="28"/>
      <c r="R130" s="132"/>
      <c r="S130" s="214"/>
      <c r="T130" s="285"/>
      <c r="U130" s="27" t="s">
        <v>33</v>
      </c>
      <c r="V130" s="186"/>
      <c r="W130" s="56"/>
      <c r="X130" s="187">
        <v>47.619382000000002</v>
      </c>
      <c r="Y130" s="187">
        <v>51.006310999999997</v>
      </c>
      <c r="Z130" s="187">
        <v>0.99866071999999995</v>
      </c>
      <c r="AA130" s="62">
        <v>0.99925783999999995</v>
      </c>
      <c r="AB130" s="62">
        <v>3.7117502999999999E-3</v>
      </c>
      <c r="AC130" s="188"/>
      <c r="AD130" s="259"/>
      <c r="AE130" s="259"/>
      <c r="AF130" s="56"/>
      <c r="AG130" s="28"/>
      <c r="AH130" s="56"/>
      <c r="AI130" s="28"/>
      <c r="AJ130" s="132"/>
      <c r="AK130" s="199"/>
      <c r="AL130" s="285"/>
      <c r="AM130" s="86">
        <f t="shared" si="14"/>
        <v>2.1097070000000002</v>
      </c>
      <c r="AN130" s="121">
        <f t="shared" si="15"/>
        <v>1.1169239999999974</v>
      </c>
      <c r="AO130" s="121">
        <f t="shared" si="16"/>
        <v>-4.1510000000000158E-4</v>
      </c>
      <c r="AP130" s="121">
        <f t="shared" si="17"/>
        <v>-7.1580000000071031E-5</v>
      </c>
      <c r="AQ130" s="87">
        <f t="shared" si="18"/>
        <v>-2.3256269999999976E-4</v>
      </c>
      <c r="AR130" s="37"/>
      <c r="AS130" s="234"/>
      <c r="AT130" s="37"/>
    </row>
    <row r="131" spans="2:46" ht="13.5" customHeight="1" x14ac:dyDescent="0.15">
      <c r="B131" s="285"/>
      <c r="C131" s="27" t="s">
        <v>35</v>
      </c>
      <c r="D131" s="186"/>
      <c r="E131" s="56"/>
      <c r="F131" s="187">
        <v>46.77122</v>
      </c>
      <c r="G131" s="187">
        <v>51.115242000000002</v>
      </c>
      <c r="H131" s="187">
        <v>0.99921877000000003</v>
      </c>
      <c r="I131" s="62">
        <v>0.99945720999999998</v>
      </c>
      <c r="J131" s="62">
        <v>3.1584129000000001E-3</v>
      </c>
      <c r="K131" s="188"/>
      <c r="L131" s="259"/>
      <c r="M131" s="259"/>
      <c r="N131" s="56"/>
      <c r="O131" s="28"/>
      <c r="P131" s="56"/>
      <c r="Q131" s="28"/>
      <c r="R131" s="132"/>
      <c r="S131" s="214"/>
      <c r="T131" s="285"/>
      <c r="U131" s="27" t="s">
        <v>35</v>
      </c>
      <c r="V131" s="186"/>
      <c r="W131" s="56"/>
      <c r="X131" s="187">
        <v>48.820759000000002</v>
      </c>
      <c r="Y131" s="187">
        <v>52.265124999999998</v>
      </c>
      <c r="Z131" s="187">
        <v>0.99896700000000005</v>
      </c>
      <c r="AA131" s="62">
        <v>0.99940278999999999</v>
      </c>
      <c r="AB131" s="62">
        <v>2.493688E-3</v>
      </c>
      <c r="AC131" s="188"/>
      <c r="AD131" s="259"/>
      <c r="AE131" s="259"/>
      <c r="AF131" s="56"/>
      <c r="AG131" s="28"/>
      <c r="AH131" s="56"/>
      <c r="AI131" s="28"/>
      <c r="AJ131" s="132"/>
      <c r="AK131" s="199"/>
      <c r="AL131" s="285"/>
      <c r="AM131" s="86">
        <f t="shared" si="14"/>
        <v>2.0495390000000029</v>
      </c>
      <c r="AN131" s="121">
        <f t="shared" si="15"/>
        <v>1.1498829999999955</v>
      </c>
      <c r="AO131" s="121">
        <f t="shared" si="16"/>
        <v>-2.5176999999998451E-4</v>
      </c>
      <c r="AP131" s="121">
        <f t="shared" si="17"/>
        <v>-5.4419999999999469E-5</v>
      </c>
      <c r="AQ131" s="87">
        <f t="shared" si="18"/>
        <v>-6.6472490000000009E-4</v>
      </c>
      <c r="AR131" s="37"/>
      <c r="AS131" s="234"/>
      <c r="AT131" s="37"/>
    </row>
    <row r="132" spans="2:46" ht="13.5" customHeight="1" thickBot="1" x14ac:dyDescent="0.2">
      <c r="B132" s="286"/>
      <c r="C132" s="27"/>
      <c r="D132" s="186"/>
      <c r="E132" s="56"/>
      <c r="F132" s="189"/>
      <c r="G132" s="189"/>
      <c r="H132" s="189"/>
      <c r="I132" s="56"/>
      <c r="J132" s="56"/>
      <c r="K132" s="188"/>
      <c r="L132" s="259"/>
      <c r="M132" s="259"/>
      <c r="N132" s="56"/>
      <c r="O132" s="28"/>
      <c r="P132" s="56"/>
      <c r="Q132" s="28"/>
      <c r="R132" s="184"/>
      <c r="S132" s="214"/>
      <c r="T132" s="286"/>
      <c r="U132" s="27"/>
      <c r="V132" s="186"/>
      <c r="W132" s="56"/>
      <c r="X132" s="189"/>
      <c r="Y132" s="189"/>
      <c r="Z132" s="189"/>
      <c r="AA132" s="56"/>
      <c r="AB132" s="56"/>
      <c r="AC132" s="188"/>
      <c r="AD132" s="259"/>
      <c r="AE132" s="259"/>
      <c r="AF132" s="56"/>
      <c r="AG132" s="28"/>
      <c r="AH132" s="56"/>
      <c r="AI132" s="28"/>
      <c r="AJ132" s="184"/>
      <c r="AK132" s="199"/>
      <c r="AL132" s="286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4"/>
      <c r="AT132" s="37"/>
    </row>
    <row r="133" spans="2:46" ht="13.5" customHeight="1" x14ac:dyDescent="0.15">
      <c r="B133" s="284" t="s">
        <v>89</v>
      </c>
      <c r="C133" s="25" t="s">
        <v>31</v>
      </c>
      <c r="D133" s="39"/>
      <c r="E133" s="55"/>
      <c r="F133" s="96">
        <v>42.823086000000004</v>
      </c>
      <c r="G133" s="96">
        <v>46.935107000000002</v>
      </c>
      <c r="H133" s="96">
        <v>0.99788178999999999</v>
      </c>
      <c r="I133" s="60">
        <v>0.99849308000000003</v>
      </c>
      <c r="J133" s="60">
        <v>9.502758E-3</v>
      </c>
      <c r="K133" s="61"/>
      <c r="L133" s="258"/>
      <c r="M133" s="258"/>
      <c r="N133" s="55"/>
      <c r="O133" s="26"/>
      <c r="P133" s="55"/>
      <c r="Q133" s="26"/>
      <c r="R133" s="131"/>
      <c r="S133" s="214"/>
      <c r="T133" s="284" t="s">
        <v>89</v>
      </c>
      <c r="U133" s="25" t="s">
        <v>31</v>
      </c>
      <c r="V133" s="39"/>
      <c r="W133" s="55"/>
      <c r="X133" s="96">
        <v>33.526266</v>
      </c>
      <c r="Y133" s="96">
        <v>37.747278000000001</v>
      </c>
      <c r="Z133" s="96">
        <v>0.98876483999999998</v>
      </c>
      <c r="AA133" s="60">
        <v>0.98196293999999995</v>
      </c>
      <c r="AB133" s="60">
        <v>4.7866016999999997E-2</v>
      </c>
      <c r="AC133" s="61"/>
      <c r="AD133" s="258"/>
      <c r="AE133" s="258"/>
      <c r="AF133" s="55"/>
      <c r="AG133" s="26"/>
      <c r="AH133" s="55"/>
      <c r="AI133" s="26"/>
      <c r="AJ133" s="131"/>
      <c r="AK133" s="199"/>
      <c r="AL133" s="284" t="s">
        <v>89</v>
      </c>
      <c r="AM133" s="119">
        <f t="shared" si="14"/>
        <v>-9.2968200000000039</v>
      </c>
      <c r="AN133" s="95">
        <f t="shared" si="15"/>
        <v>-9.1878290000000007</v>
      </c>
      <c r="AO133" s="95">
        <f t="shared" si="16"/>
        <v>-9.1169500000000125E-3</v>
      </c>
      <c r="AP133" s="95">
        <f t="shared" si="17"/>
        <v>-1.6530140000000082E-2</v>
      </c>
      <c r="AQ133" s="120">
        <f t="shared" si="18"/>
        <v>3.8363258999999997E-2</v>
      </c>
      <c r="AR133" s="37"/>
      <c r="AS133" s="234"/>
      <c r="AT133" s="37"/>
    </row>
    <row r="134" spans="2:46" ht="13.5" customHeight="1" x14ac:dyDescent="0.15">
      <c r="B134" s="285"/>
      <c r="C134" s="27" t="s">
        <v>32</v>
      </c>
      <c r="D134" s="186"/>
      <c r="E134" s="56"/>
      <c r="F134" s="187">
        <v>45.583139000000003</v>
      </c>
      <c r="G134" s="187">
        <v>49.643614999999997</v>
      </c>
      <c r="H134" s="187">
        <v>0.99856182000000004</v>
      </c>
      <c r="I134" s="62">
        <v>0.99911645000000004</v>
      </c>
      <c r="J134" s="62">
        <v>5.3535034E-3</v>
      </c>
      <c r="K134" s="188"/>
      <c r="L134" s="259"/>
      <c r="M134" s="259"/>
      <c r="N134" s="56"/>
      <c r="O134" s="28"/>
      <c r="P134" s="56"/>
      <c r="Q134" s="28"/>
      <c r="R134" s="132"/>
      <c r="S134" s="214"/>
      <c r="T134" s="285"/>
      <c r="U134" s="27" t="s">
        <v>32</v>
      </c>
      <c r="V134" s="186"/>
      <c r="W134" s="56"/>
      <c r="X134" s="187">
        <v>42.968341000000002</v>
      </c>
      <c r="Y134" s="187">
        <v>46.870207999999998</v>
      </c>
      <c r="Z134" s="187">
        <v>0.99666421000000005</v>
      </c>
      <c r="AA134" s="62">
        <v>0.99733033000000004</v>
      </c>
      <c r="AB134" s="62">
        <v>1.1512033E-2</v>
      </c>
      <c r="AC134" s="188"/>
      <c r="AD134" s="259"/>
      <c r="AE134" s="259"/>
      <c r="AF134" s="56"/>
      <c r="AG134" s="28"/>
      <c r="AH134" s="56"/>
      <c r="AI134" s="28"/>
      <c r="AJ134" s="132"/>
      <c r="AK134" s="199"/>
      <c r="AL134" s="285"/>
      <c r="AM134" s="86">
        <f t="shared" si="14"/>
        <v>-2.6147980000000004</v>
      </c>
      <c r="AN134" s="121">
        <f t="shared" si="15"/>
        <v>-2.7734069999999988</v>
      </c>
      <c r="AO134" s="121">
        <f t="shared" si="16"/>
        <v>-1.897609999999994E-3</v>
      </c>
      <c r="AP134" s="121">
        <f t="shared" si="17"/>
        <v>-1.7861200000000022E-3</v>
      </c>
      <c r="AQ134" s="87">
        <f t="shared" si="18"/>
        <v>6.1585295999999996E-3</v>
      </c>
      <c r="AR134" s="37"/>
      <c r="AS134" s="234"/>
      <c r="AT134" s="37"/>
    </row>
    <row r="135" spans="2:46" ht="13.5" customHeight="1" x14ac:dyDescent="0.15">
      <c r="B135" s="285"/>
      <c r="C135" s="27" t="s">
        <v>33</v>
      </c>
      <c r="D135" s="186"/>
      <c r="E135" s="56"/>
      <c r="F135" s="187">
        <v>46.561836</v>
      </c>
      <c r="G135" s="187">
        <v>50.760702999999999</v>
      </c>
      <c r="H135" s="187">
        <v>0.99884381</v>
      </c>
      <c r="I135" s="62">
        <v>0.99928994999999998</v>
      </c>
      <c r="J135" s="62">
        <v>3.9466596000000001E-3</v>
      </c>
      <c r="K135" s="188"/>
      <c r="L135" s="259"/>
      <c r="M135" s="259"/>
      <c r="N135" s="56"/>
      <c r="O135" s="28"/>
      <c r="P135" s="56"/>
      <c r="Q135" s="28"/>
      <c r="R135" s="132"/>
      <c r="S135" s="214"/>
      <c r="T135" s="285"/>
      <c r="U135" s="27" t="s">
        <v>33</v>
      </c>
      <c r="V135" s="186"/>
      <c r="W135" s="56"/>
      <c r="X135" s="187">
        <v>47.775675999999997</v>
      </c>
      <c r="Y135" s="187">
        <v>50.920775999999996</v>
      </c>
      <c r="Z135" s="187">
        <v>0.99834588000000002</v>
      </c>
      <c r="AA135" s="62">
        <v>0.99902446</v>
      </c>
      <c r="AB135" s="62">
        <v>5.2929470000000001E-3</v>
      </c>
      <c r="AC135" s="188"/>
      <c r="AD135" s="259"/>
      <c r="AE135" s="259"/>
      <c r="AF135" s="56"/>
      <c r="AG135" s="28"/>
      <c r="AH135" s="56"/>
      <c r="AI135" s="28"/>
      <c r="AJ135" s="132"/>
      <c r="AK135" s="199"/>
      <c r="AL135" s="285"/>
      <c r="AM135" s="86">
        <f t="shared" si="14"/>
        <v>1.2138399999999976</v>
      </c>
      <c r="AN135" s="121">
        <f t="shared" si="15"/>
        <v>0.16007299999999702</v>
      </c>
      <c r="AO135" s="121">
        <f t="shared" si="16"/>
        <v>-4.9792999999997978E-4</v>
      </c>
      <c r="AP135" s="121">
        <f t="shared" si="17"/>
        <v>-2.6548999999997935E-4</v>
      </c>
      <c r="AQ135" s="87">
        <f t="shared" si="18"/>
        <v>1.3462874E-3</v>
      </c>
      <c r="AR135" s="37"/>
      <c r="AS135" s="234"/>
      <c r="AT135" s="37"/>
    </row>
    <row r="136" spans="2:46" ht="13.5" customHeight="1" x14ac:dyDescent="0.15">
      <c r="B136" s="285"/>
      <c r="C136" s="27" t="s">
        <v>35</v>
      </c>
      <c r="D136" s="186"/>
      <c r="E136" s="56"/>
      <c r="F136" s="187">
        <v>47.594762000000003</v>
      </c>
      <c r="G136" s="187">
        <v>51.947096999999999</v>
      </c>
      <c r="H136" s="187">
        <v>0.99907595000000005</v>
      </c>
      <c r="I136" s="62">
        <v>0.99946731</v>
      </c>
      <c r="J136" s="62">
        <v>3.0058525E-3</v>
      </c>
      <c r="K136" s="188"/>
      <c r="L136" s="259"/>
      <c r="M136" s="259"/>
      <c r="N136" s="56"/>
      <c r="O136" s="28"/>
      <c r="P136" s="56"/>
      <c r="Q136" s="28"/>
      <c r="R136" s="132"/>
      <c r="S136" s="214"/>
      <c r="T136" s="285"/>
      <c r="U136" s="27" t="s">
        <v>35</v>
      </c>
      <c r="V136" s="186"/>
      <c r="W136" s="56"/>
      <c r="X136" s="187">
        <v>49.547294000000001</v>
      </c>
      <c r="Y136" s="187">
        <v>52.572017000000002</v>
      </c>
      <c r="Z136" s="187">
        <v>0.99871445000000003</v>
      </c>
      <c r="AA136" s="62">
        <v>0.99931926000000004</v>
      </c>
      <c r="AB136" s="62">
        <v>3.4867066000000002E-3</v>
      </c>
      <c r="AC136" s="188"/>
      <c r="AD136" s="259"/>
      <c r="AE136" s="259"/>
      <c r="AF136" s="56"/>
      <c r="AG136" s="28"/>
      <c r="AH136" s="56"/>
      <c r="AI136" s="28"/>
      <c r="AJ136" s="132"/>
      <c r="AK136" s="199"/>
      <c r="AL136" s="285"/>
      <c r="AM136" s="86">
        <f t="shared" si="14"/>
        <v>1.9525319999999979</v>
      </c>
      <c r="AN136" s="121">
        <f t="shared" si="15"/>
        <v>0.62492000000000303</v>
      </c>
      <c r="AO136" s="121">
        <f t="shared" si="16"/>
        <v>-3.6150000000001459E-4</v>
      </c>
      <c r="AP136" s="121">
        <f t="shared" si="17"/>
        <v>-1.4804999999995516E-4</v>
      </c>
      <c r="AQ136" s="87">
        <f t="shared" si="18"/>
        <v>4.8085410000000021E-4</v>
      </c>
      <c r="AR136" s="37"/>
      <c r="AS136" s="234"/>
      <c r="AT136" s="37"/>
    </row>
    <row r="137" spans="2:46" ht="13.5" customHeight="1" thickBot="1" x14ac:dyDescent="0.2">
      <c r="B137" s="286"/>
      <c r="C137" s="27"/>
      <c r="D137" s="186"/>
      <c r="E137" s="56"/>
      <c r="F137" s="189"/>
      <c r="G137" s="189"/>
      <c r="H137" s="189"/>
      <c r="I137" s="56"/>
      <c r="J137" s="56"/>
      <c r="K137" s="188"/>
      <c r="L137" s="259"/>
      <c r="M137" s="259"/>
      <c r="N137" s="56"/>
      <c r="O137" s="28"/>
      <c r="P137" s="56"/>
      <c r="Q137" s="28"/>
      <c r="R137" s="184"/>
      <c r="S137" s="214"/>
      <c r="T137" s="286"/>
      <c r="U137" s="27"/>
      <c r="V137" s="186"/>
      <c r="W137" s="56"/>
      <c r="X137" s="189"/>
      <c r="Y137" s="189"/>
      <c r="Z137" s="189"/>
      <c r="AA137" s="56"/>
      <c r="AB137" s="56"/>
      <c r="AC137" s="188"/>
      <c r="AD137" s="259"/>
      <c r="AE137" s="259"/>
      <c r="AF137" s="56"/>
      <c r="AG137" s="28"/>
      <c r="AH137" s="56"/>
      <c r="AI137" s="28"/>
      <c r="AJ137" s="184"/>
      <c r="AK137" s="199"/>
      <c r="AL137" s="286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4"/>
      <c r="AT137" s="37"/>
    </row>
    <row r="138" spans="2:46" ht="13.5" customHeight="1" x14ac:dyDescent="0.15">
      <c r="B138" s="284" t="s">
        <v>90</v>
      </c>
      <c r="C138" s="25" t="s">
        <v>31</v>
      </c>
      <c r="D138" s="39"/>
      <c r="E138" s="55"/>
      <c r="F138" s="96">
        <v>43.473388</v>
      </c>
      <c r="G138" s="96">
        <v>47.412809000000003</v>
      </c>
      <c r="H138" s="96">
        <v>0.99788339000000004</v>
      </c>
      <c r="I138" s="60">
        <v>0.99853784999999995</v>
      </c>
      <c r="J138" s="60">
        <v>9.2575799999999996E-3</v>
      </c>
      <c r="K138" s="61"/>
      <c r="L138" s="258"/>
      <c r="M138" s="258"/>
      <c r="N138" s="55"/>
      <c r="O138" s="26"/>
      <c r="P138" s="55"/>
      <c r="Q138" s="26"/>
      <c r="R138" s="131"/>
      <c r="S138" s="214"/>
      <c r="T138" s="284" t="s">
        <v>90</v>
      </c>
      <c r="U138" s="25" t="s">
        <v>31</v>
      </c>
      <c r="V138" s="39"/>
      <c r="W138" s="55"/>
      <c r="X138" s="96">
        <v>33.803812000000001</v>
      </c>
      <c r="Y138" s="96">
        <v>38.256751999999999</v>
      </c>
      <c r="Z138" s="96">
        <v>0.98906731000000003</v>
      </c>
      <c r="AA138" s="60">
        <v>0.98289068999999996</v>
      </c>
      <c r="AB138" s="60">
        <v>4.6249308000000003E-2</v>
      </c>
      <c r="AC138" s="61"/>
      <c r="AD138" s="258"/>
      <c r="AE138" s="258"/>
      <c r="AF138" s="55"/>
      <c r="AG138" s="26"/>
      <c r="AH138" s="55"/>
      <c r="AI138" s="26"/>
      <c r="AJ138" s="131"/>
      <c r="AK138" s="199"/>
      <c r="AL138" s="284" t="s">
        <v>90</v>
      </c>
      <c r="AM138" s="119">
        <f t="shared" si="14"/>
        <v>-9.6695759999999993</v>
      </c>
      <c r="AN138" s="95">
        <f t="shared" si="15"/>
        <v>-9.1560570000000041</v>
      </c>
      <c r="AO138" s="95">
        <f t="shared" si="16"/>
        <v>-8.8160800000000039E-3</v>
      </c>
      <c r="AP138" s="95">
        <f t="shared" si="17"/>
        <v>-1.5647159999999993E-2</v>
      </c>
      <c r="AQ138" s="120">
        <f t="shared" si="18"/>
        <v>3.6991728000000001E-2</v>
      </c>
      <c r="AR138" s="37"/>
      <c r="AS138" s="234"/>
      <c r="AT138" s="37"/>
    </row>
    <row r="139" spans="2:46" ht="13.5" customHeight="1" x14ac:dyDescent="0.15">
      <c r="B139" s="285"/>
      <c r="C139" s="27" t="s">
        <v>32</v>
      </c>
      <c r="D139" s="186"/>
      <c r="E139" s="56"/>
      <c r="F139" s="187">
        <v>46.111730999999999</v>
      </c>
      <c r="G139" s="187">
        <v>50.023854999999998</v>
      </c>
      <c r="H139" s="187">
        <v>0.99857695000000002</v>
      </c>
      <c r="I139" s="62">
        <v>0.99912566999999997</v>
      </c>
      <c r="J139" s="62">
        <v>5.4257675000000003E-3</v>
      </c>
      <c r="K139" s="188"/>
      <c r="L139" s="259"/>
      <c r="M139" s="259"/>
      <c r="N139" s="56"/>
      <c r="O139" s="28"/>
      <c r="P139" s="56"/>
      <c r="Q139" s="28"/>
      <c r="R139" s="132"/>
      <c r="S139" s="214"/>
      <c r="T139" s="285"/>
      <c r="U139" s="27" t="s">
        <v>32</v>
      </c>
      <c r="V139" s="186"/>
      <c r="W139" s="56"/>
      <c r="X139" s="187">
        <v>43.228053000000003</v>
      </c>
      <c r="Y139" s="187">
        <v>47.084761</v>
      </c>
      <c r="Z139" s="187">
        <v>0.99674788000000003</v>
      </c>
      <c r="AA139" s="62">
        <v>0.99738541999999997</v>
      </c>
      <c r="AB139" s="62">
        <v>1.1791589999999999E-2</v>
      </c>
      <c r="AC139" s="188"/>
      <c r="AD139" s="259"/>
      <c r="AE139" s="259"/>
      <c r="AF139" s="56"/>
      <c r="AG139" s="28"/>
      <c r="AH139" s="56"/>
      <c r="AI139" s="28"/>
      <c r="AJ139" s="132"/>
      <c r="AK139" s="199"/>
      <c r="AL139" s="285"/>
      <c r="AM139" s="86">
        <f t="shared" si="14"/>
        <v>-2.8836779999999962</v>
      </c>
      <c r="AN139" s="121">
        <f t="shared" si="15"/>
        <v>-2.9390939999999972</v>
      </c>
      <c r="AO139" s="121">
        <f t="shared" si="16"/>
        <v>-1.8290699999999882E-3</v>
      </c>
      <c r="AP139" s="121">
        <f t="shared" si="17"/>
        <v>-1.7402499999999987E-3</v>
      </c>
      <c r="AQ139" s="87">
        <f t="shared" si="18"/>
        <v>6.365822499999999E-3</v>
      </c>
      <c r="AR139" s="37"/>
      <c r="AS139" s="234"/>
      <c r="AT139" s="37"/>
    </row>
    <row r="140" spans="2:46" ht="13.5" customHeight="1" x14ac:dyDescent="0.15">
      <c r="B140" s="285"/>
      <c r="C140" s="27" t="s">
        <v>33</v>
      </c>
      <c r="D140" s="186"/>
      <c r="E140" s="56"/>
      <c r="F140" s="187">
        <v>47.137428</v>
      </c>
      <c r="G140" s="187">
        <v>51.186846000000003</v>
      </c>
      <c r="H140" s="187">
        <v>0.99885429999999997</v>
      </c>
      <c r="I140" s="62">
        <v>0.99931464000000003</v>
      </c>
      <c r="J140" s="62">
        <v>3.9516910000000002E-3</v>
      </c>
      <c r="K140" s="188"/>
      <c r="L140" s="259"/>
      <c r="M140" s="259"/>
      <c r="N140" s="56"/>
      <c r="O140" s="28"/>
      <c r="P140" s="56"/>
      <c r="Q140" s="28"/>
      <c r="R140" s="132"/>
      <c r="S140" s="214"/>
      <c r="T140" s="285"/>
      <c r="U140" s="27" t="s">
        <v>33</v>
      </c>
      <c r="V140" s="186"/>
      <c r="W140" s="56"/>
      <c r="X140" s="187">
        <v>47.778241000000001</v>
      </c>
      <c r="Y140" s="187">
        <v>50.913770999999997</v>
      </c>
      <c r="Z140" s="187">
        <v>0.99835624000000001</v>
      </c>
      <c r="AA140" s="62">
        <v>0.99903101999999999</v>
      </c>
      <c r="AB140" s="62">
        <v>5.6475987999999996E-3</v>
      </c>
      <c r="AC140" s="188"/>
      <c r="AD140" s="259"/>
      <c r="AE140" s="259"/>
      <c r="AF140" s="56"/>
      <c r="AG140" s="28"/>
      <c r="AH140" s="56"/>
      <c r="AI140" s="28"/>
      <c r="AJ140" s="132"/>
      <c r="AK140" s="199"/>
      <c r="AL140" s="285"/>
      <c r="AM140" s="86">
        <f t="shared" si="14"/>
        <v>0.64081300000000141</v>
      </c>
      <c r="AN140" s="121">
        <f t="shared" si="15"/>
        <v>-0.27307500000000573</v>
      </c>
      <c r="AO140" s="121">
        <f t="shared" si="16"/>
        <v>-4.9805999999996686E-4</v>
      </c>
      <c r="AP140" s="121">
        <f t="shared" si="17"/>
        <v>-2.8362000000003995E-4</v>
      </c>
      <c r="AQ140" s="87">
        <f t="shared" si="18"/>
        <v>1.6959077999999994E-3</v>
      </c>
      <c r="AR140" s="37"/>
      <c r="AS140" s="234"/>
      <c r="AT140" s="37"/>
    </row>
    <row r="141" spans="2:46" ht="13.5" customHeight="1" x14ac:dyDescent="0.15">
      <c r="B141" s="285"/>
      <c r="C141" s="27" t="s">
        <v>35</v>
      </c>
      <c r="D141" s="186"/>
      <c r="E141" s="56"/>
      <c r="F141" s="187">
        <v>48.298220000000001</v>
      </c>
      <c r="G141" s="187">
        <v>52.524039000000002</v>
      </c>
      <c r="H141" s="187">
        <v>0.99909462000000004</v>
      </c>
      <c r="I141" s="62">
        <v>0.99951011999999995</v>
      </c>
      <c r="J141" s="62">
        <v>2.8642680000000001E-3</v>
      </c>
      <c r="K141" s="188"/>
      <c r="L141" s="259"/>
      <c r="M141" s="259"/>
      <c r="N141" s="56"/>
      <c r="O141" s="28"/>
      <c r="P141" s="56"/>
      <c r="Q141" s="28"/>
      <c r="R141" s="132"/>
      <c r="S141" s="214"/>
      <c r="T141" s="285"/>
      <c r="U141" s="27" t="s">
        <v>35</v>
      </c>
      <c r="V141" s="186"/>
      <c r="W141" s="56"/>
      <c r="X141" s="187">
        <v>49.541407</v>
      </c>
      <c r="Y141" s="187">
        <v>52.526558999999999</v>
      </c>
      <c r="Z141" s="187">
        <v>0.99872183999999997</v>
      </c>
      <c r="AA141" s="62">
        <v>0.99930923000000005</v>
      </c>
      <c r="AB141" s="62">
        <v>3.7954593999999999E-3</v>
      </c>
      <c r="AC141" s="188"/>
      <c r="AD141" s="259"/>
      <c r="AE141" s="259"/>
      <c r="AF141" s="56"/>
      <c r="AG141" s="28"/>
      <c r="AH141" s="56"/>
      <c r="AI141" s="28"/>
      <c r="AJ141" s="132"/>
      <c r="AK141" s="199"/>
      <c r="AL141" s="285"/>
      <c r="AM141" s="86">
        <f t="shared" si="14"/>
        <v>1.2431869999999989</v>
      </c>
      <c r="AN141" s="121">
        <f t="shared" si="15"/>
        <v>2.5199999999969691E-3</v>
      </c>
      <c r="AO141" s="121">
        <f t="shared" si="16"/>
        <v>-3.727800000000725E-4</v>
      </c>
      <c r="AP141" s="121">
        <f t="shared" si="17"/>
        <v>-2.0088999999989809E-4</v>
      </c>
      <c r="AQ141" s="87">
        <f t="shared" si="18"/>
        <v>9.3119139999999975E-4</v>
      </c>
      <c r="AR141" s="37"/>
      <c r="AS141" s="234"/>
      <c r="AT141" s="37"/>
    </row>
    <row r="142" spans="2:46" ht="13.5" customHeight="1" thickBot="1" x14ac:dyDescent="0.2">
      <c r="B142" s="286"/>
      <c r="C142" s="27"/>
      <c r="D142" s="186"/>
      <c r="E142" s="56"/>
      <c r="F142" s="189"/>
      <c r="G142" s="189"/>
      <c r="H142" s="189"/>
      <c r="I142" s="56"/>
      <c r="J142" s="56"/>
      <c r="K142" s="188"/>
      <c r="L142" s="259"/>
      <c r="M142" s="259"/>
      <c r="N142" s="56"/>
      <c r="O142" s="28"/>
      <c r="P142" s="56"/>
      <c r="Q142" s="28"/>
      <c r="R142" s="184"/>
      <c r="S142" s="214"/>
      <c r="T142" s="286"/>
      <c r="U142" s="27"/>
      <c r="V142" s="186"/>
      <c r="W142" s="56"/>
      <c r="X142" s="189"/>
      <c r="Y142" s="189"/>
      <c r="Z142" s="189"/>
      <c r="AA142" s="56"/>
      <c r="AB142" s="56"/>
      <c r="AC142" s="188"/>
      <c r="AD142" s="259"/>
      <c r="AE142" s="259"/>
      <c r="AF142" s="56"/>
      <c r="AG142" s="28"/>
      <c r="AH142" s="56"/>
      <c r="AI142" s="28"/>
      <c r="AJ142" s="184"/>
      <c r="AK142" s="199"/>
      <c r="AL142" s="286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4"/>
      <c r="AT142" s="37"/>
    </row>
    <row r="143" spans="2:46" ht="13.5" customHeight="1" x14ac:dyDescent="0.15">
      <c r="B143" s="284" t="s">
        <v>91</v>
      </c>
      <c r="C143" s="25" t="s">
        <v>31</v>
      </c>
      <c r="D143" s="39"/>
      <c r="E143" s="55"/>
      <c r="F143" s="96">
        <v>40.845967000000002</v>
      </c>
      <c r="G143" s="96">
        <v>44.783880000000003</v>
      </c>
      <c r="H143" s="96">
        <v>0.99759416999999995</v>
      </c>
      <c r="I143" s="60">
        <v>0.99721526000000005</v>
      </c>
      <c r="J143" s="60">
        <v>1.0140277E-2</v>
      </c>
      <c r="K143" s="61"/>
      <c r="L143" s="258"/>
      <c r="M143" s="258"/>
      <c r="N143" s="55"/>
      <c r="O143" s="26"/>
      <c r="P143" s="55"/>
      <c r="Q143" s="26"/>
      <c r="R143" s="131"/>
      <c r="S143" s="214"/>
      <c r="T143" s="284" t="s">
        <v>91</v>
      </c>
      <c r="U143" s="25" t="s">
        <v>31</v>
      </c>
      <c r="V143" s="39"/>
      <c r="W143" s="55"/>
      <c r="X143" s="96">
        <v>30.684469</v>
      </c>
      <c r="Y143" s="96">
        <v>36.138621000000001</v>
      </c>
      <c r="Z143" s="96">
        <v>0.98845269999999996</v>
      </c>
      <c r="AA143" s="60">
        <v>0.98027655999999996</v>
      </c>
      <c r="AB143" s="60">
        <v>4.7048449999999999E-2</v>
      </c>
      <c r="AC143" s="61"/>
      <c r="AD143" s="258"/>
      <c r="AE143" s="258"/>
      <c r="AF143" s="55"/>
      <c r="AG143" s="26"/>
      <c r="AH143" s="55"/>
      <c r="AI143" s="26"/>
      <c r="AJ143" s="131"/>
      <c r="AK143" s="199"/>
      <c r="AL143" s="284" t="s">
        <v>91</v>
      </c>
      <c r="AM143" s="119">
        <f t="shared" si="14"/>
        <v>-10.161498000000002</v>
      </c>
      <c r="AN143" s="95">
        <f t="shared" si="15"/>
        <v>-8.6452590000000029</v>
      </c>
      <c r="AO143" s="95">
        <f t="shared" si="16"/>
        <v>-9.1414699999999849E-3</v>
      </c>
      <c r="AP143" s="95">
        <f t="shared" si="17"/>
        <v>-1.6938700000000084E-2</v>
      </c>
      <c r="AQ143" s="120">
        <f t="shared" si="18"/>
        <v>3.6908173000000002E-2</v>
      </c>
      <c r="AR143" s="37"/>
      <c r="AS143" s="234"/>
      <c r="AT143" s="37"/>
    </row>
    <row r="144" spans="2:46" ht="13.5" customHeight="1" x14ac:dyDescent="0.15">
      <c r="B144" s="285"/>
      <c r="C144" s="27" t="s">
        <v>32</v>
      </c>
      <c r="D144" s="186"/>
      <c r="E144" s="56"/>
      <c r="F144" s="187">
        <v>46.606915999999998</v>
      </c>
      <c r="G144" s="187">
        <v>50.257969000000003</v>
      </c>
      <c r="H144" s="187">
        <v>0.99852211999999996</v>
      </c>
      <c r="I144" s="62">
        <v>0.99912571999999999</v>
      </c>
      <c r="J144" s="62">
        <v>6.1013830000000002E-3</v>
      </c>
      <c r="K144" s="188"/>
      <c r="L144" s="259"/>
      <c r="M144" s="259"/>
      <c r="N144" s="56"/>
      <c r="O144" s="28"/>
      <c r="P144" s="56"/>
      <c r="Q144" s="28"/>
      <c r="R144" s="132"/>
      <c r="S144" s="214"/>
      <c r="T144" s="285"/>
      <c r="U144" s="27" t="s">
        <v>32</v>
      </c>
      <c r="V144" s="186"/>
      <c r="W144" s="56"/>
      <c r="X144" s="187">
        <v>40.128570000000003</v>
      </c>
      <c r="Y144" s="187">
        <v>44.572820999999998</v>
      </c>
      <c r="Z144" s="187">
        <v>0.99644520999999997</v>
      </c>
      <c r="AA144" s="62">
        <v>0.99591439000000004</v>
      </c>
      <c r="AB144" s="62">
        <v>1.3223445E-2</v>
      </c>
      <c r="AC144" s="188"/>
      <c r="AD144" s="259"/>
      <c r="AE144" s="259"/>
      <c r="AF144" s="56"/>
      <c r="AG144" s="28"/>
      <c r="AH144" s="56"/>
      <c r="AI144" s="28"/>
      <c r="AJ144" s="132"/>
      <c r="AK144" s="199"/>
      <c r="AL144" s="285"/>
      <c r="AM144" s="86">
        <f t="shared" si="14"/>
        <v>-6.4783459999999948</v>
      </c>
      <c r="AN144" s="121">
        <f t="shared" si="15"/>
        <v>-5.6851480000000052</v>
      </c>
      <c r="AO144" s="121">
        <f t="shared" si="16"/>
        <v>-2.0769099999999874E-3</v>
      </c>
      <c r="AP144" s="121">
        <f t="shared" si="17"/>
        <v>-3.2113299999999567E-3</v>
      </c>
      <c r="AQ144" s="87">
        <f t="shared" si="18"/>
        <v>7.1220620000000002E-3</v>
      </c>
      <c r="AR144" s="37"/>
      <c r="AS144" s="234"/>
      <c r="AT144" s="37"/>
    </row>
    <row r="145" spans="2:46" ht="13.5" customHeight="1" x14ac:dyDescent="0.15">
      <c r="B145" s="285"/>
      <c r="C145" s="27" t="s">
        <v>33</v>
      </c>
      <c r="D145" s="186"/>
      <c r="E145" s="56"/>
      <c r="F145" s="187">
        <v>48.017060999999998</v>
      </c>
      <c r="G145" s="187">
        <v>51.749054999999998</v>
      </c>
      <c r="H145" s="187">
        <v>0.99881297000000002</v>
      </c>
      <c r="I145" s="62">
        <v>0.99933004999999997</v>
      </c>
      <c r="J145" s="62">
        <v>4.4263293999999998E-3</v>
      </c>
      <c r="K145" s="188"/>
      <c r="L145" s="259"/>
      <c r="M145" s="259"/>
      <c r="N145" s="56"/>
      <c r="O145" s="28"/>
      <c r="P145" s="56"/>
      <c r="Q145" s="28"/>
      <c r="R145" s="132"/>
      <c r="S145" s="214"/>
      <c r="T145" s="285"/>
      <c r="U145" s="27" t="s">
        <v>33</v>
      </c>
      <c r="V145" s="186"/>
      <c r="W145" s="56"/>
      <c r="X145" s="187">
        <v>47.370645000000003</v>
      </c>
      <c r="Y145" s="187">
        <v>50.589975000000003</v>
      </c>
      <c r="Z145" s="187">
        <v>0.99823603999999999</v>
      </c>
      <c r="AA145" s="62">
        <v>0.99905082000000001</v>
      </c>
      <c r="AB145" s="62">
        <v>6.5794223999999998E-3</v>
      </c>
      <c r="AC145" s="188"/>
      <c r="AD145" s="259"/>
      <c r="AE145" s="259"/>
      <c r="AF145" s="56"/>
      <c r="AG145" s="28"/>
      <c r="AH145" s="56"/>
      <c r="AI145" s="28"/>
      <c r="AJ145" s="132"/>
      <c r="AK145" s="199"/>
      <c r="AL145" s="285"/>
      <c r="AM145" s="86">
        <f t="shared" si="14"/>
        <v>-0.64641599999999499</v>
      </c>
      <c r="AN145" s="121">
        <f t="shared" si="15"/>
        <v>-1.1590799999999959</v>
      </c>
      <c r="AO145" s="121">
        <f t="shared" si="16"/>
        <v>-5.7693000000003103E-4</v>
      </c>
      <c r="AP145" s="121">
        <f t="shared" si="17"/>
        <v>-2.7922999999996367E-4</v>
      </c>
      <c r="AQ145" s="87">
        <f t="shared" si="18"/>
        <v>2.153093E-3</v>
      </c>
      <c r="AR145" s="37"/>
      <c r="AS145" s="234"/>
      <c r="AT145" s="37"/>
    </row>
    <row r="146" spans="2:46" ht="13.5" customHeight="1" x14ac:dyDescent="0.15">
      <c r="B146" s="285"/>
      <c r="C146" s="27" t="s">
        <v>35</v>
      </c>
      <c r="D146" s="186"/>
      <c r="E146" s="56"/>
      <c r="F146" s="187">
        <v>49.160539999999997</v>
      </c>
      <c r="G146" s="187">
        <v>52.970039999999997</v>
      </c>
      <c r="H146" s="187">
        <v>0.99907263000000002</v>
      </c>
      <c r="I146" s="62">
        <v>0.99952386000000004</v>
      </c>
      <c r="J146" s="62">
        <v>2.7954867E-3</v>
      </c>
      <c r="K146" s="188"/>
      <c r="L146" s="259"/>
      <c r="M146" s="259"/>
      <c r="N146" s="56"/>
      <c r="O146" s="28"/>
      <c r="P146" s="56"/>
      <c r="Q146" s="28"/>
      <c r="R146" s="132"/>
      <c r="S146" s="214"/>
      <c r="T146" s="285"/>
      <c r="U146" s="27" t="s">
        <v>35</v>
      </c>
      <c r="V146" s="186"/>
      <c r="W146" s="56"/>
      <c r="X146" s="187">
        <v>48.471766000000002</v>
      </c>
      <c r="Y146" s="187">
        <v>51.590034000000003</v>
      </c>
      <c r="Z146" s="187">
        <v>0.99866871999999995</v>
      </c>
      <c r="AA146" s="62">
        <v>0.99920361000000002</v>
      </c>
      <c r="AB146" s="62">
        <v>4.7593582000000001E-3</v>
      </c>
      <c r="AC146" s="188"/>
      <c r="AD146" s="259"/>
      <c r="AE146" s="259"/>
      <c r="AF146" s="56"/>
      <c r="AG146" s="28"/>
      <c r="AH146" s="56"/>
      <c r="AI146" s="28"/>
      <c r="AJ146" s="132"/>
      <c r="AK146" s="199"/>
      <c r="AL146" s="285"/>
      <c r="AM146" s="86">
        <f t="shared" si="14"/>
        <v>-0.68877399999999511</v>
      </c>
      <c r="AN146" s="121">
        <f t="shared" si="15"/>
        <v>-1.3800059999999945</v>
      </c>
      <c r="AO146" s="121">
        <f t="shared" si="16"/>
        <v>-4.0391000000006283E-4</v>
      </c>
      <c r="AP146" s="121">
        <f t="shared" si="17"/>
        <v>-3.2025000000002191E-4</v>
      </c>
      <c r="AQ146" s="87">
        <f t="shared" si="18"/>
        <v>1.9638715E-3</v>
      </c>
      <c r="AR146" s="37"/>
      <c r="AS146" s="234"/>
      <c r="AT146" s="37"/>
    </row>
    <row r="147" spans="2:46" ht="13.5" customHeight="1" thickBot="1" x14ac:dyDescent="0.2">
      <c r="B147" s="286"/>
      <c r="C147" s="27"/>
      <c r="D147" s="186"/>
      <c r="E147" s="56"/>
      <c r="F147" s="189"/>
      <c r="G147" s="189"/>
      <c r="H147" s="189"/>
      <c r="I147" s="56"/>
      <c r="J147" s="56"/>
      <c r="K147" s="188"/>
      <c r="L147" s="259"/>
      <c r="M147" s="259"/>
      <c r="N147" s="56"/>
      <c r="O147" s="28"/>
      <c r="P147" s="56"/>
      <c r="Q147" s="28"/>
      <c r="R147" s="184"/>
      <c r="S147" s="214"/>
      <c r="T147" s="286"/>
      <c r="U147" s="27"/>
      <c r="V147" s="186"/>
      <c r="W147" s="56"/>
      <c r="X147" s="189"/>
      <c r="Y147" s="189"/>
      <c r="Z147" s="189"/>
      <c r="AA147" s="56"/>
      <c r="AB147" s="56"/>
      <c r="AC147" s="188"/>
      <c r="AD147" s="259"/>
      <c r="AE147" s="259"/>
      <c r="AF147" s="56"/>
      <c r="AG147" s="28"/>
      <c r="AH147" s="56"/>
      <c r="AI147" s="28"/>
      <c r="AJ147" s="184"/>
      <c r="AK147" s="199"/>
      <c r="AL147" s="286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4"/>
      <c r="AT147" s="37"/>
    </row>
    <row r="148" spans="2:46" ht="13.5" customHeight="1" x14ac:dyDescent="0.15">
      <c r="B148" s="284" t="s">
        <v>92</v>
      </c>
      <c r="C148" s="25" t="s">
        <v>31</v>
      </c>
      <c r="D148" s="39"/>
      <c r="E148" s="55"/>
      <c r="F148" s="96">
        <v>40.882131000000001</v>
      </c>
      <c r="G148" s="96">
        <v>44.989106999999997</v>
      </c>
      <c r="H148" s="96">
        <v>0.99752982999999995</v>
      </c>
      <c r="I148" s="60">
        <v>0.99714977999999999</v>
      </c>
      <c r="J148" s="60">
        <v>9.2420439999999996E-3</v>
      </c>
      <c r="K148" s="61"/>
      <c r="L148" s="258"/>
      <c r="M148" s="258"/>
      <c r="N148" s="55"/>
      <c r="O148" s="26"/>
      <c r="P148" s="55"/>
      <c r="Q148" s="26"/>
      <c r="R148" s="131"/>
      <c r="S148" s="214"/>
      <c r="T148" s="284" t="s">
        <v>92</v>
      </c>
      <c r="U148" s="25" t="s">
        <v>31</v>
      </c>
      <c r="V148" s="39"/>
      <c r="W148" s="55"/>
      <c r="X148" s="96">
        <v>30.002766999999999</v>
      </c>
      <c r="Y148" s="96">
        <v>35.544558000000002</v>
      </c>
      <c r="Z148" s="96">
        <v>0.98784854</v>
      </c>
      <c r="AA148" s="60">
        <v>0.97914226000000004</v>
      </c>
      <c r="AB148" s="60">
        <v>4.5649870000000002E-2</v>
      </c>
      <c r="AC148" s="61"/>
      <c r="AD148" s="258"/>
      <c r="AE148" s="258"/>
      <c r="AF148" s="55"/>
      <c r="AG148" s="26"/>
      <c r="AH148" s="55"/>
      <c r="AI148" s="26"/>
      <c r="AJ148" s="131"/>
      <c r="AK148" s="199"/>
      <c r="AL148" s="284" t="s">
        <v>92</v>
      </c>
      <c r="AM148" s="119">
        <f t="shared" si="14"/>
        <v>-10.879364000000002</v>
      </c>
      <c r="AN148" s="95">
        <f t="shared" si="15"/>
        <v>-9.444548999999995</v>
      </c>
      <c r="AO148" s="95">
        <f t="shared" si="16"/>
        <v>-9.6812899999999535E-3</v>
      </c>
      <c r="AP148" s="95">
        <f t="shared" si="17"/>
        <v>-1.8007519999999944E-2</v>
      </c>
      <c r="AQ148" s="120">
        <f t="shared" si="18"/>
        <v>3.6407826000000004E-2</v>
      </c>
      <c r="AR148" s="37"/>
      <c r="AS148" s="234"/>
      <c r="AT148" s="37"/>
    </row>
    <row r="149" spans="2:46" ht="13.5" customHeight="1" x14ac:dyDescent="0.15">
      <c r="B149" s="285"/>
      <c r="C149" s="27" t="s">
        <v>32</v>
      </c>
      <c r="D149" s="186"/>
      <c r="E149" s="56"/>
      <c r="F149" s="187">
        <v>47.196759999999998</v>
      </c>
      <c r="G149" s="187">
        <v>50.619267000000001</v>
      </c>
      <c r="H149" s="187">
        <v>0.99853316000000003</v>
      </c>
      <c r="I149" s="62">
        <v>0.99919937000000003</v>
      </c>
      <c r="J149" s="62">
        <v>5.52741E-3</v>
      </c>
      <c r="K149" s="188"/>
      <c r="L149" s="259"/>
      <c r="M149" s="259"/>
      <c r="N149" s="56"/>
      <c r="O149" s="28"/>
      <c r="P149" s="56"/>
      <c r="Q149" s="28"/>
      <c r="R149" s="132"/>
      <c r="S149" s="214"/>
      <c r="T149" s="285"/>
      <c r="U149" s="27" t="s">
        <v>32</v>
      </c>
      <c r="V149" s="186"/>
      <c r="W149" s="56"/>
      <c r="X149" s="187">
        <v>39.475526000000002</v>
      </c>
      <c r="Y149" s="187">
        <v>43.99727</v>
      </c>
      <c r="Z149" s="187">
        <v>0.99620078000000001</v>
      </c>
      <c r="AA149" s="62">
        <v>0.99555899000000003</v>
      </c>
      <c r="AB149" s="62">
        <v>1.2945341000000001E-2</v>
      </c>
      <c r="AC149" s="188"/>
      <c r="AD149" s="259"/>
      <c r="AE149" s="259"/>
      <c r="AF149" s="56"/>
      <c r="AG149" s="28"/>
      <c r="AH149" s="56"/>
      <c r="AI149" s="28"/>
      <c r="AJ149" s="132"/>
      <c r="AK149" s="199"/>
      <c r="AL149" s="285"/>
      <c r="AM149" s="86">
        <f t="shared" si="14"/>
        <v>-7.7212339999999955</v>
      </c>
      <c r="AN149" s="121">
        <f t="shared" si="15"/>
        <v>-6.6219970000000004</v>
      </c>
      <c r="AO149" s="121">
        <f t="shared" si="16"/>
        <v>-2.3323800000000228E-3</v>
      </c>
      <c r="AP149" s="121">
        <f t="shared" si="17"/>
        <v>-3.6403799999999986E-3</v>
      </c>
      <c r="AQ149" s="87">
        <f t="shared" si="18"/>
        <v>7.4179310000000009E-3</v>
      </c>
      <c r="AR149" s="37"/>
      <c r="AS149" s="234"/>
      <c r="AT149" s="37"/>
    </row>
    <row r="150" spans="2:46" ht="13.5" customHeight="1" x14ac:dyDescent="0.15">
      <c r="B150" s="285"/>
      <c r="C150" s="27" t="s">
        <v>33</v>
      </c>
      <c r="D150" s="186"/>
      <c r="E150" s="56"/>
      <c r="F150" s="187">
        <v>48.827103000000001</v>
      </c>
      <c r="G150" s="187">
        <v>52.205812000000002</v>
      </c>
      <c r="H150" s="187">
        <v>0.99883798999999995</v>
      </c>
      <c r="I150" s="62">
        <v>0.99940150000000005</v>
      </c>
      <c r="J150" s="62">
        <v>4.0246644E-3</v>
      </c>
      <c r="K150" s="188"/>
      <c r="L150" s="259"/>
      <c r="M150" s="259"/>
      <c r="N150" s="56"/>
      <c r="O150" s="28"/>
      <c r="P150" s="56"/>
      <c r="Q150" s="28"/>
      <c r="R150" s="132"/>
      <c r="S150" s="214"/>
      <c r="T150" s="285"/>
      <c r="U150" s="27" t="s">
        <v>33</v>
      </c>
      <c r="V150" s="186"/>
      <c r="W150" s="56"/>
      <c r="X150" s="187">
        <v>47.107672999999998</v>
      </c>
      <c r="Y150" s="187">
        <v>50.321928999999997</v>
      </c>
      <c r="Z150" s="187">
        <v>0.99823108999999999</v>
      </c>
      <c r="AA150" s="62">
        <v>0.99903876999999996</v>
      </c>
      <c r="AB150" s="62">
        <v>6.2855263000000001E-3</v>
      </c>
      <c r="AC150" s="188"/>
      <c r="AD150" s="259"/>
      <c r="AE150" s="259"/>
      <c r="AF150" s="56"/>
      <c r="AG150" s="28"/>
      <c r="AH150" s="56"/>
      <c r="AI150" s="28"/>
      <c r="AJ150" s="132"/>
      <c r="AK150" s="199"/>
      <c r="AL150" s="285"/>
      <c r="AM150" s="86">
        <f t="shared" si="14"/>
        <v>-1.7194300000000027</v>
      </c>
      <c r="AN150" s="121">
        <f t="shared" si="15"/>
        <v>-1.8838830000000044</v>
      </c>
      <c r="AO150" s="121">
        <f t="shared" si="16"/>
        <v>-6.068999999999658E-4</v>
      </c>
      <c r="AP150" s="121">
        <f t="shared" si="17"/>
        <v>-3.6273000000008881E-4</v>
      </c>
      <c r="AQ150" s="87">
        <f t="shared" si="18"/>
        <v>2.2608619000000002E-3</v>
      </c>
      <c r="AR150" s="37"/>
      <c r="AS150" s="234"/>
      <c r="AT150" s="37"/>
    </row>
    <row r="151" spans="2:46" ht="13.5" customHeight="1" x14ac:dyDescent="0.15">
      <c r="B151" s="285"/>
      <c r="C151" s="27" t="s">
        <v>35</v>
      </c>
      <c r="D151" s="186"/>
      <c r="E151" s="56"/>
      <c r="F151" s="187">
        <v>49.949866999999998</v>
      </c>
      <c r="G151" s="187">
        <v>53.332687</v>
      </c>
      <c r="H151" s="187">
        <v>0.99907738999999995</v>
      </c>
      <c r="I151" s="62">
        <v>0.99957346999999996</v>
      </c>
      <c r="J151" s="62">
        <v>2.3553354999999998E-3</v>
      </c>
      <c r="K151" s="188"/>
      <c r="L151" s="259"/>
      <c r="M151" s="259"/>
      <c r="N151" s="56"/>
      <c r="O151" s="28"/>
      <c r="P151" s="56"/>
      <c r="Q151" s="28"/>
      <c r="R151" s="132"/>
      <c r="S151" s="214"/>
      <c r="T151" s="285"/>
      <c r="U151" s="27" t="s">
        <v>35</v>
      </c>
      <c r="V151" s="186"/>
      <c r="W151" s="56"/>
      <c r="X151" s="187">
        <v>48.35539</v>
      </c>
      <c r="Y151" s="187">
        <v>51.455174</v>
      </c>
      <c r="Z151" s="187">
        <v>0.99868999000000003</v>
      </c>
      <c r="AA151" s="62">
        <v>0.99923572999999999</v>
      </c>
      <c r="AB151" s="62">
        <v>4.5519043000000004E-3</v>
      </c>
      <c r="AC151" s="188"/>
      <c r="AD151" s="259"/>
      <c r="AE151" s="259"/>
      <c r="AF151" s="56"/>
      <c r="AG151" s="28"/>
      <c r="AH151" s="56"/>
      <c r="AI151" s="28"/>
      <c r="AJ151" s="132"/>
      <c r="AK151" s="199"/>
      <c r="AL151" s="285"/>
      <c r="AM151" s="86">
        <f t="shared" si="14"/>
        <v>-1.5944769999999977</v>
      </c>
      <c r="AN151" s="121">
        <f t="shared" si="15"/>
        <v>-1.8775130000000004</v>
      </c>
      <c r="AO151" s="121">
        <f t="shared" si="16"/>
        <v>-3.8739999999992669E-4</v>
      </c>
      <c r="AP151" s="121">
        <f t="shared" si="17"/>
        <v>-3.3773999999997528E-4</v>
      </c>
      <c r="AQ151" s="87">
        <f t="shared" si="18"/>
        <v>2.1965688000000006E-3</v>
      </c>
      <c r="AR151" s="37"/>
      <c r="AS151" s="234"/>
      <c r="AT151" s="37"/>
    </row>
    <row r="152" spans="2:46" ht="13.5" customHeight="1" thickBot="1" x14ac:dyDescent="0.2">
      <c r="B152" s="286"/>
      <c r="C152" s="27"/>
      <c r="D152" s="186"/>
      <c r="E152" s="56"/>
      <c r="F152" s="189"/>
      <c r="G152" s="189"/>
      <c r="H152" s="189"/>
      <c r="I152" s="56"/>
      <c r="J152" s="56"/>
      <c r="K152" s="188"/>
      <c r="L152" s="259"/>
      <c r="M152" s="259"/>
      <c r="N152" s="56"/>
      <c r="O152" s="28"/>
      <c r="P152" s="56"/>
      <c r="Q152" s="28"/>
      <c r="R152" s="184"/>
      <c r="S152" s="214"/>
      <c r="T152" s="286"/>
      <c r="U152" s="27"/>
      <c r="V152" s="186"/>
      <c r="W152" s="56"/>
      <c r="X152" s="189"/>
      <c r="Y152" s="189"/>
      <c r="Z152" s="189"/>
      <c r="AA152" s="56"/>
      <c r="AB152" s="56"/>
      <c r="AC152" s="188"/>
      <c r="AD152" s="259"/>
      <c r="AE152" s="259"/>
      <c r="AF152" s="56"/>
      <c r="AG152" s="28"/>
      <c r="AH152" s="56"/>
      <c r="AI152" s="28"/>
      <c r="AJ152" s="184"/>
      <c r="AK152" s="199"/>
      <c r="AL152" s="286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4"/>
      <c r="AT152" s="37"/>
    </row>
    <row r="153" spans="2:46" ht="13.5" customHeight="1" x14ac:dyDescent="0.15">
      <c r="B153" s="284" t="s">
        <v>93</v>
      </c>
      <c r="C153" s="25" t="s">
        <v>31</v>
      </c>
      <c r="D153" s="39"/>
      <c r="E153" s="55"/>
      <c r="F153" s="96"/>
      <c r="G153" s="96"/>
      <c r="H153" s="96"/>
      <c r="I153" s="60"/>
      <c r="J153" s="60"/>
      <c r="K153" s="61"/>
      <c r="L153" s="258"/>
      <c r="M153" s="258"/>
      <c r="N153" s="55"/>
      <c r="O153" s="26"/>
      <c r="P153" s="55"/>
      <c r="Q153" s="26"/>
      <c r="R153" s="131"/>
      <c r="S153" s="214"/>
      <c r="T153" s="284" t="s">
        <v>93</v>
      </c>
      <c r="U153" s="25" t="s">
        <v>31</v>
      </c>
      <c r="V153" s="39"/>
      <c r="W153" s="55"/>
      <c r="X153" s="96"/>
      <c r="Y153" s="96"/>
      <c r="Z153" s="96"/>
      <c r="AA153" s="60"/>
      <c r="AB153" s="60"/>
      <c r="AC153" s="61"/>
      <c r="AD153" s="258"/>
      <c r="AE153" s="258"/>
      <c r="AF153" s="55"/>
      <c r="AG153" s="26"/>
      <c r="AH153" s="55"/>
      <c r="AI153" s="26"/>
      <c r="AJ153" s="131"/>
      <c r="AK153" s="199"/>
      <c r="AL153" s="284" t="s">
        <v>93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4"/>
      <c r="AT153" s="37"/>
    </row>
    <row r="154" spans="2:46" ht="13.5" customHeight="1" x14ac:dyDescent="0.15">
      <c r="B154" s="285"/>
      <c r="C154" s="27" t="s">
        <v>32</v>
      </c>
      <c r="D154" s="186"/>
      <c r="E154" s="56"/>
      <c r="F154" s="187"/>
      <c r="G154" s="187"/>
      <c r="H154" s="187"/>
      <c r="I154" s="62"/>
      <c r="J154" s="62"/>
      <c r="K154" s="188"/>
      <c r="L154" s="259"/>
      <c r="M154" s="259"/>
      <c r="N154" s="56"/>
      <c r="O154" s="28"/>
      <c r="P154" s="56"/>
      <c r="Q154" s="28"/>
      <c r="R154" s="132"/>
      <c r="S154" s="214"/>
      <c r="T154" s="285"/>
      <c r="U154" s="27" t="s">
        <v>32</v>
      </c>
      <c r="V154" s="186"/>
      <c r="W154" s="56"/>
      <c r="X154" s="187"/>
      <c r="Y154" s="187"/>
      <c r="Z154" s="187"/>
      <c r="AA154" s="62"/>
      <c r="AB154" s="62"/>
      <c r="AC154" s="188"/>
      <c r="AD154" s="259"/>
      <c r="AE154" s="259"/>
      <c r="AF154" s="56"/>
      <c r="AG154" s="28"/>
      <c r="AH154" s="56"/>
      <c r="AI154" s="28"/>
      <c r="AJ154" s="132"/>
      <c r="AK154" s="199"/>
      <c r="AL154" s="285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4"/>
      <c r="AT154" s="37"/>
    </row>
    <row r="155" spans="2:46" ht="13.5" customHeight="1" x14ac:dyDescent="0.15">
      <c r="B155" s="285"/>
      <c r="C155" s="27" t="s">
        <v>33</v>
      </c>
      <c r="D155" s="186"/>
      <c r="E155" s="56"/>
      <c r="F155" s="187"/>
      <c r="G155" s="187"/>
      <c r="H155" s="187"/>
      <c r="I155" s="62"/>
      <c r="J155" s="62"/>
      <c r="K155" s="188"/>
      <c r="L155" s="259"/>
      <c r="M155" s="259"/>
      <c r="N155" s="56"/>
      <c r="O155" s="28"/>
      <c r="P155" s="56"/>
      <c r="Q155" s="28"/>
      <c r="R155" s="132"/>
      <c r="S155" s="214"/>
      <c r="T155" s="285"/>
      <c r="U155" s="27" t="s">
        <v>33</v>
      </c>
      <c r="V155" s="186"/>
      <c r="W155" s="56"/>
      <c r="X155" s="187"/>
      <c r="Y155" s="187"/>
      <c r="Z155" s="187"/>
      <c r="AA155" s="62"/>
      <c r="AB155" s="62"/>
      <c r="AC155" s="188"/>
      <c r="AD155" s="259"/>
      <c r="AE155" s="259"/>
      <c r="AF155" s="56"/>
      <c r="AG155" s="28"/>
      <c r="AH155" s="56"/>
      <c r="AI155" s="28"/>
      <c r="AJ155" s="132"/>
      <c r="AK155" s="199"/>
      <c r="AL155" s="285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4"/>
      <c r="AT155" s="37"/>
    </row>
    <row r="156" spans="2:46" ht="13.5" customHeight="1" x14ac:dyDescent="0.15">
      <c r="B156" s="285"/>
      <c r="C156" s="27" t="s">
        <v>35</v>
      </c>
      <c r="D156" s="186"/>
      <c r="E156" s="56"/>
      <c r="F156" s="187"/>
      <c r="G156" s="187"/>
      <c r="H156" s="187"/>
      <c r="I156" s="62"/>
      <c r="J156" s="62"/>
      <c r="K156" s="188"/>
      <c r="L156" s="259"/>
      <c r="M156" s="259"/>
      <c r="N156" s="56"/>
      <c r="O156" s="28"/>
      <c r="P156" s="56"/>
      <c r="Q156" s="28"/>
      <c r="R156" s="132"/>
      <c r="S156" s="214"/>
      <c r="T156" s="285"/>
      <c r="U156" s="27" t="s">
        <v>35</v>
      </c>
      <c r="V156" s="186"/>
      <c r="W156" s="56"/>
      <c r="X156" s="187"/>
      <c r="Y156" s="187"/>
      <c r="Z156" s="187"/>
      <c r="AA156" s="62"/>
      <c r="AB156" s="62"/>
      <c r="AC156" s="188"/>
      <c r="AD156" s="259"/>
      <c r="AE156" s="259"/>
      <c r="AF156" s="56"/>
      <c r="AG156" s="28"/>
      <c r="AH156" s="56"/>
      <c r="AI156" s="28"/>
      <c r="AJ156" s="132"/>
      <c r="AK156" s="199"/>
      <c r="AL156" s="285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4"/>
      <c r="AT156" s="37"/>
    </row>
    <row r="157" spans="2:46" ht="13.5" customHeight="1" thickBot="1" x14ac:dyDescent="0.2">
      <c r="B157" s="286"/>
      <c r="C157" s="27"/>
      <c r="D157" s="186"/>
      <c r="E157" s="56"/>
      <c r="F157" s="189"/>
      <c r="G157" s="189"/>
      <c r="H157" s="189"/>
      <c r="I157" s="56"/>
      <c r="J157" s="56"/>
      <c r="K157" s="188"/>
      <c r="L157" s="259"/>
      <c r="M157" s="259"/>
      <c r="N157" s="56"/>
      <c r="O157" s="28"/>
      <c r="P157" s="56"/>
      <c r="Q157" s="28"/>
      <c r="R157" s="184"/>
      <c r="S157" s="214"/>
      <c r="T157" s="286"/>
      <c r="U157" s="27"/>
      <c r="V157" s="186"/>
      <c r="W157" s="56"/>
      <c r="X157" s="189"/>
      <c r="Y157" s="189"/>
      <c r="Z157" s="189"/>
      <c r="AA157" s="56"/>
      <c r="AB157" s="56"/>
      <c r="AC157" s="188"/>
      <c r="AD157" s="259"/>
      <c r="AE157" s="259"/>
      <c r="AF157" s="56"/>
      <c r="AG157" s="28"/>
      <c r="AH157" s="56"/>
      <c r="AI157" s="28"/>
      <c r="AJ157" s="184"/>
      <c r="AK157" s="199"/>
      <c r="AL157" s="286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4"/>
      <c r="AT157" s="37"/>
    </row>
    <row r="158" spans="2:46" ht="13.5" customHeight="1" x14ac:dyDescent="0.15">
      <c r="B158" s="284" t="s">
        <v>94</v>
      </c>
      <c r="C158" s="25" t="s">
        <v>31</v>
      </c>
      <c r="D158" s="39"/>
      <c r="E158" s="55"/>
      <c r="F158" s="96"/>
      <c r="G158" s="96"/>
      <c r="H158" s="96"/>
      <c r="I158" s="60"/>
      <c r="J158" s="60"/>
      <c r="K158" s="61"/>
      <c r="L158" s="258"/>
      <c r="M158" s="258"/>
      <c r="N158" s="55"/>
      <c r="O158" s="26"/>
      <c r="P158" s="55"/>
      <c r="Q158" s="26"/>
      <c r="R158" s="131"/>
      <c r="S158" s="214"/>
      <c r="T158" s="284" t="s">
        <v>94</v>
      </c>
      <c r="U158" s="25" t="s">
        <v>31</v>
      </c>
      <c r="V158" s="39"/>
      <c r="W158" s="55"/>
      <c r="X158" s="96"/>
      <c r="Y158" s="96"/>
      <c r="Z158" s="96"/>
      <c r="AA158" s="60"/>
      <c r="AB158" s="60"/>
      <c r="AC158" s="61"/>
      <c r="AD158" s="258"/>
      <c r="AE158" s="258"/>
      <c r="AF158" s="55"/>
      <c r="AG158" s="26"/>
      <c r="AH158" s="55"/>
      <c r="AI158" s="26"/>
      <c r="AJ158" s="131"/>
      <c r="AK158" s="199"/>
      <c r="AL158" s="284" t="s">
        <v>94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4"/>
      <c r="AT158" s="37"/>
    </row>
    <row r="159" spans="2:46" ht="13.5" customHeight="1" x14ac:dyDescent="0.15">
      <c r="B159" s="285"/>
      <c r="C159" s="27" t="s">
        <v>32</v>
      </c>
      <c r="D159" s="186"/>
      <c r="E159" s="56"/>
      <c r="F159" s="187"/>
      <c r="G159" s="187"/>
      <c r="H159" s="187"/>
      <c r="I159" s="62"/>
      <c r="J159" s="62"/>
      <c r="K159" s="188"/>
      <c r="L159" s="259"/>
      <c r="M159" s="259"/>
      <c r="N159" s="56"/>
      <c r="O159" s="28"/>
      <c r="P159" s="56"/>
      <c r="Q159" s="28"/>
      <c r="R159" s="132"/>
      <c r="S159" s="214"/>
      <c r="T159" s="285"/>
      <c r="U159" s="27" t="s">
        <v>32</v>
      </c>
      <c r="V159" s="186"/>
      <c r="W159" s="56"/>
      <c r="X159" s="187"/>
      <c r="Y159" s="187"/>
      <c r="Z159" s="187"/>
      <c r="AA159" s="62"/>
      <c r="AB159" s="62"/>
      <c r="AC159" s="188"/>
      <c r="AD159" s="259"/>
      <c r="AE159" s="259"/>
      <c r="AF159" s="56"/>
      <c r="AG159" s="28"/>
      <c r="AH159" s="56"/>
      <c r="AI159" s="28"/>
      <c r="AJ159" s="132"/>
      <c r="AK159" s="199"/>
      <c r="AL159" s="285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4"/>
      <c r="AT159" s="37"/>
    </row>
    <row r="160" spans="2:46" ht="13.5" customHeight="1" x14ac:dyDescent="0.15">
      <c r="B160" s="285"/>
      <c r="C160" s="27" t="s">
        <v>33</v>
      </c>
      <c r="D160" s="186"/>
      <c r="E160" s="56"/>
      <c r="F160" s="187"/>
      <c r="G160" s="187"/>
      <c r="H160" s="187"/>
      <c r="I160" s="62"/>
      <c r="J160" s="62"/>
      <c r="K160" s="188"/>
      <c r="L160" s="259"/>
      <c r="M160" s="259"/>
      <c r="N160" s="56"/>
      <c r="O160" s="28"/>
      <c r="P160" s="56"/>
      <c r="Q160" s="28"/>
      <c r="R160" s="132"/>
      <c r="S160" s="214"/>
      <c r="T160" s="285"/>
      <c r="U160" s="27" t="s">
        <v>33</v>
      </c>
      <c r="V160" s="186"/>
      <c r="W160" s="56"/>
      <c r="X160" s="187"/>
      <c r="Y160" s="187"/>
      <c r="Z160" s="187"/>
      <c r="AA160" s="62"/>
      <c r="AB160" s="62"/>
      <c r="AC160" s="188"/>
      <c r="AD160" s="259"/>
      <c r="AE160" s="259"/>
      <c r="AF160" s="56"/>
      <c r="AG160" s="28"/>
      <c r="AH160" s="56"/>
      <c r="AI160" s="28"/>
      <c r="AJ160" s="132"/>
      <c r="AK160" s="199"/>
      <c r="AL160" s="285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4"/>
      <c r="AT160" s="37"/>
    </row>
    <row r="161" spans="2:46" ht="13.5" customHeight="1" x14ac:dyDescent="0.15">
      <c r="B161" s="285"/>
      <c r="C161" s="27" t="s">
        <v>35</v>
      </c>
      <c r="D161" s="186"/>
      <c r="E161" s="56"/>
      <c r="F161" s="187"/>
      <c r="G161" s="187"/>
      <c r="H161" s="187"/>
      <c r="I161" s="62"/>
      <c r="J161" s="62"/>
      <c r="K161" s="188"/>
      <c r="L161" s="259"/>
      <c r="M161" s="259"/>
      <c r="N161" s="56"/>
      <c r="O161" s="28"/>
      <c r="P161" s="56"/>
      <c r="Q161" s="28"/>
      <c r="R161" s="132"/>
      <c r="S161" s="214"/>
      <c r="T161" s="285"/>
      <c r="U161" s="27" t="s">
        <v>35</v>
      </c>
      <c r="V161" s="186"/>
      <c r="W161" s="56"/>
      <c r="X161" s="187"/>
      <c r="Y161" s="187"/>
      <c r="Z161" s="187"/>
      <c r="AA161" s="62"/>
      <c r="AB161" s="62"/>
      <c r="AC161" s="188"/>
      <c r="AD161" s="259"/>
      <c r="AE161" s="259"/>
      <c r="AF161" s="56"/>
      <c r="AG161" s="28"/>
      <c r="AH161" s="56"/>
      <c r="AI161" s="28"/>
      <c r="AJ161" s="132"/>
      <c r="AK161" s="199"/>
      <c r="AL161" s="285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4"/>
      <c r="AT161" s="37"/>
    </row>
    <row r="162" spans="2:46" ht="13.5" customHeight="1" thickBot="1" x14ac:dyDescent="0.2">
      <c r="B162" s="286"/>
      <c r="C162" s="27"/>
      <c r="D162" s="186"/>
      <c r="E162" s="56"/>
      <c r="F162" s="189"/>
      <c r="G162" s="189"/>
      <c r="H162" s="189"/>
      <c r="I162" s="56"/>
      <c r="J162" s="56"/>
      <c r="K162" s="188"/>
      <c r="L162" s="259"/>
      <c r="M162" s="259"/>
      <c r="N162" s="56"/>
      <c r="O162" s="28"/>
      <c r="P162" s="56"/>
      <c r="Q162" s="28"/>
      <c r="R162" s="184"/>
      <c r="S162" s="214"/>
      <c r="T162" s="286"/>
      <c r="U162" s="27"/>
      <c r="V162" s="186"/>
      <c r="W162" s="56"/>
      <c r="X162" s="189"/>
      <c r="Y162" s="189"/>
      <c r="Z162" s="189"/>
      <c r="AA162" s="56"/>
      <c r="AB162" s="56"/>
      <c r="AC162" s="188"/>
      <c r="AD162" s="259"/>
      <c r="AE162" s="259"/>
      <c r="AF162" s="56"/>
      <c r="AG162" s="28"/>
      <c r="AH162" s="56"/>
      <c r="AI162" s="28"/>
      <c r="AJ162" s="184"/>
      <c r="AK162" s="199"/>
      <c r="AL162" s="286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4"/>
      <c r="AT162" s="37"/>
    </row>
    <row r="163" spans="2:46" ht="13.5" customHeight="1" x14ac:dyDescent="0.15">
      <c r="B163" s="284" t="s">
        <v>95</v>
      </c>
      <c r="C163" s="25" t="s">
        <v>31</v>
      </c>
      <c r="D163" s="39"/>
      <c r="E163" s="55"/>
      <c r="F163" s="96"/>
      <c r="G163" s="96"/>
      <c r="H163" s="96"/>
      <c r="I163" s="60"/>
      <c r="J163" s="60"/>
      <c r="K163" s="61"/>
      <c r="L163" s="258"/>
      <c r="M163" s="258"/>
      <c r="N163" s="55"/>
      <c r="O163" s="26"/>
      <c r="P163" s="55"/>
      <c r="Q163" s="26"/>
      <c r="R163" s="131"/>
      <c r="S163" s="214"/>
      <c r="T163" s="284" t="s">
        <v>95</v>
      </c>
      <c r="U163" s="25" t="s">
        <v>31</v>
      </c>
      <c r="V163" s="39"/>
      <c r="W163" s="55"/>
      <c r="X163" s="96"/>
      <c r="Y163" s="96"/>
      <c r="Z163" s="96"/>
      <c r="AA163" s="60"/>
      <c r="AB163" s="60"/>
      <c r="AC163" s="61"/>
      <c r="AD163" s="258"/>
      <c r="AE163" s="258"/>
      <c r="AF163" s="55"/>
      <c r="AG163" s="26"/>
      <c r="AH163" s="55"/>
      <c r="AI163" s="26"/>
      <c r="AJ163" s="131"/>
      <c r="AK163" s="199"/>
      <c r="AL163" s="284" t="s">
        <v>95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4"/>
      <c r="AT163" s="37"/>
    </row>
    <row r="164" spans="2:46" ht="13.5" customHeight="1" x14ac:dyDescent="0.15">
      <c r="B164" s="285"/>
      <c r="C164" s="27" t="s">
        <v>32</v>
      </c>
      <c r="D164" s="186"/>
      <c r="E164" s="56"/>
      <c r="F164" s="187"/>
      <c r="G164" s="187"/>
      <c r="H164" s="187"/>
      <c r="I164" s="62"/>
      <c r="J164" s="62"/>
      <c r="K164" s="188"/>
      <c r="L164" s="259"/>
      <c r="M164" s="259"/>
      <c r="N164" s="56"/>
      <c r="O164" s="28"/>
      <c r="P164" s="56"/>
      <c r="Q164" s="28"/>
      <c r="R164" s="132"/>
      <c r="S164" s="214"/>
      <c r="T164" s="285"/>
      <c r="U164" s="27" t="s">
        <v>32</v>
      </c>
      <c r="V164" s="186"/>
      <c r="W164" s="56"/>
      <c r="X164" s="187"/>
      <c r="Y164" s="187"/>
      <c r="Z164" s="187"/>
      <c r="AA164" s="62"/>
      <c r="AB164" s="62"/>
      <c r="AC164" s="188"/>
      <c r="AD164" s="259"/>
      <c r="AE164" s="259"/>
      <c r="AF164" s="56"/>
      <c r="AG164" s="28"/>
      <c r="AH164" s="56"/>
      <c r="AI164" s="28"/>
      <c r="AJ164" s="132"/>
      <c r="AK164" s="199"/>
      <c r="AL164" s="285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4"/>
      <c r="AT164" s="37"/>
    </row>
    <row r="165" spans="2:46" ht="13.5" customHeight="1" x14ac:dyDescent="0.15">
      <c r="B165" s="285"/>
      <c r="C165" s="27" t="s">
        <v>33</v>
      </c>
      <c r="D165" s="186"/>
      <c r="E165" s="56"/>
      <c r="F165" s="187"/>
      <c r="G165" s="187"/>
      <c r="H165" s="187"/>
      <c r="I165" s="62"/>
      <c r="J165" s="62"/>
      <c r="K165" s="188"/>
      <c r="L165" s="259"/>
      <c r="M165" s="259"/>
      <c r="N165" s="56"/>
      <c r="O165" s="28"/>
      <c r="P165" s="56"/>
      <c r="Q165" s="28"/>
      <c r="R165" s="132"/>
      <c r="S165" s="214"/>
      <c r="T165" s="285"/>
      <c r="U165" s="27" t="s">
        <v>33</v>
      </c>
      <c r="V165" s="186"/>
      <c r="W165" s="56"/>
      <c r="X165" s="187"/>
      <c r="Y165" s="187"/>
      <c r="Z165" s="187"/>
      <c r="AA165" s="62"/>
      <c r="AB165" s="62"/>
      <c r="AC165" s="188"/>
      <c r="AD165" s="259"/>
      <c r="AE165" s="259"/>
      <c r="AF165" s="56"/>
      <c r="AG165" s="28"/>
      <c r="AH165" s="56"/>
      <c r="AI165" s="28"/>
      <c r="AJ165" s="132"/>
      <c r="AK165" s="199"/>
      <c r="AL165" s="285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4"/>
      <c r="AT165" s="37"/>
    </row>
    <row r="166" spans="2:46" ht="13.5" customHeight="1" x14ac:dyDescent="0.15">
      <c r="B166" s="285"/>
      <c r="C166" s="27" t="s">
        <v>35</v>
      </c>
      <c r="D166" s="186"/>
      <c r="E166" s="56"/>
      <c r="F166" s="187"/>
      <c r="G166" s="187"/>
      <c r="H166" s="187"/>
      <c r="I166" s="62"/>
      <c r="J166" s="62"/>
      <c r="K166" s="188"/>
      <c r="L166" s="259"/>
      <c r="M166" s="259"/>
      <c r="N166" s="56"/>
      <c r="O166" s="28"/>
      <c r="P166" s="56"/>
      <c r="Q166" s="28"/>
      <c r="R166" s="132"/>
      <c r="S166" s="214"/>
      <c r="T166" s="285"/>
      <c r="U166" s="27" t="s">
        <v>35</v>
      </c>
      <c r="V166" s="186"/>
      <c r="W166" s="56"/>
      <c r="X166" s="187"/>
      <c r="Y166" s="187"/>
      <c r="Z166" s="187"/>
      <c r="AA166" s="62"/>
      <c r="AB166" s="62"/>
      <c r="AC166" s="188"/>
      <c r="AD166" s="259"/>
      <c r="AE166" s="259"/>
      <c r="AF166" s="56"/>
      <c r="AG166" s="28"/>
      <c r="AH166" s="56"/>
      <c r="AI166" s="28"/>
      <c r="AJ166" s="132"/>
      <c r="AK166" s="199"/>
      <c r="AL166" s="285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4"/>
      <c r="AT166" s="37"/>
    </row>
    <row r="167" spans="2:46" ht="13.5" customHeight="1" thickBot="1" x14ac:dyDescent="0.2">
      <c r="B167" s="286"/>
      <c r="C167" s="27"/>
      <c r="D167" s="186"/>
      <c r="E167" s="56"/>
      <c r="F167" s="189"/>
      <c r="G167" s="189"/>
      <c r="H167" s="189"/>
      <c r="I167" s="56"/>
      <c r="J167" s="56"/>
      <c r="K167" s="188"/>
      <c r="L167" s="259"/>
      <c r="M167" s="259"/>
      <c r="N167" s="56"/>
      <c r="O167" s="28"/>
      <c r="P167" s="56"/>
      <c r="Q167" s="28"/>
      <c r="R167" s="184"/>
      <c r="S167" s="214"/>
      <c r="T167" s="286"/>
      <c r="U167" s="27"/>
      <c r="V167" s="186"/>
      <c r="W167" s="56"/>
      <c r="X167" s="189"/>
      <c r="Y167" s="189"/>
      <c r="Z167" s="189"/>
      <c r="AA167" s="56"/>
      <c r="AB167" s="56"/>
      <c r="AC167" s="188"/>
      <c r="AD167" s="259"/>
      <c r="AE167" s="259"/>
      <c r="AF167" s="56"/>
      <c r="AG167" s="28"/>
      <c r="AH167" s="56"/>
      <c r="AI167" s="28"/>
      <c r="AJ167" s="184"/>
      <c r="AK167" s="199"/>
      <c r="AL167" s="286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4"/>
      <c r="AT167" s="37"/>
    </row>
    <row r="168" spans="2:46" ht="13.5" customHeight="1" x14ac:dyDescent="0.15">
      <c r="B168" s="284" t="s">
        <v>96</v>
      </c>
      <c r="C168" s="25" t="s">
        <v>31</v>
      </c>
      <c r="D168" s="39"/>
      <c r="E168" s="55"/>
      <c r="F168" s="96"/>
      <c r="G168" s="96"/>
      <c r="H168" s="96"/>
      <c r="I168" s="60"/>
      <c r="J168" s="60"/>
      <c r="K168" s="61"/>
      <c r="L168" s="258"/>
      <c r="M168" s="258"/>
      <c r="N168" s="55"/>
      <c r="O168" s="26"/>
      <c r="P168" s="55"/>
      <c r="Q168" s="26"/>
      <c r="R168" s="131"/>
      <c r="S168" s="214"/>
      <c r="T168" s="284" t="s">
        <v>96</v>
      </c>
      <c r="U168" s="25" t="s">
        <v>31</v>
      </c>
      <c r="V168" s="39"/>
      <c r="W168" s="55"/>
      <c r="X168" s="96"/>
      <c r="Y168" s="96"/>
      <c r="Z168" s="96"/>
      <c r="AA168" s="60"/>
      <c r="AB168" s="60"/>
      <c r="AC168" s="61"/>
      <c r="AD168" s="258"/>
      <c r="AE168" s="258"/>
      <c r="AF168" s="55"/>
      <c r="AG168" s="26"/>
      <c r="AH168" s="55"/>
      <c r="AI168" s="26"/>
      <c r="AJ168" s="131"/>
      <c r="AK168" s="199"/>
      <c r="AL168" s="284" t="s">
        <v>96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4"/>
      <c r="AT168" s="37"/>
    </row>
    <row r="169" spans="2:46" ht="13.5" customHeight="1" x14ac:dyDescent="0.15">
      <c r="B169" s="285"/>
      <c r="C169" s="27" t="s">
        <v>32</v>
      </c>
      <c r="D169" s="186"/>
      <c r="E169" s="56"/>
      <c r="F169" s="187"/>
      <c r="G169" s="187"/>
      <c r="H169" s="187"/>
      <c r="I169" s="62"/>
      <c r="J169" s="62"/>
      <c r="K169" s="188"/>
      <c r="L169" s="259"/>
      <c r="M169" s="259"/>
      <c r="N169" s="56"/>
      <c r="O169" s="28"/>
      <c r="P169" s="56"/>
      <c r="Q169" s="28"/>
      <c r="R169" s="132"/>
      <c r="S169" s="214"/>
      <c r="T169" s="285"/>
      <c r="U169" s="27" t="s">
        <v>32</v>
      </c>
      <c r="V169" s="186"/>
      <c r="W169" s="56"/>
      <c r="X169" s="187"/>
      <c r="Y169" s="187"/>
      <c r="Z169" s="187"/>
      <c r="AA169" s="62"/>
      <c r="AB169" s="62"/>
      <c r="AC169" s="188"/>
      <c r="AD169" s="259"/>
      <c r="AE169" s="259"/>
      <c r="AF169" s="56"/>
      <c r="AG169" s="28"/>
      <c r="AH169" s="56"/>
      <c r="AI169" s="28"/>
      <c r="AJ169" s="132"/>
      <c r="AK169" s="199"/>
      <c r="AL169" s="285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4"/>
      <c r="AT169" s="37"/>
    </row>
    <row r="170" spans="2:46" ht="13.5" customHeight="1" x14ac:dyDescent="0.15">
      <c r="B170" s="285"/>
      <c r="C170" s="27" t="s">
        <v>33</v>
      </c>
      <c r="D170" s="186"/>
      <c r="E170" s="56"/>
      <c r="F170" s="187"/>
      <c r="G170" s="187"/>
      <c r="H170" s="187"/>
      <c r="I170" s="62"/>
      <c r="J170" s="62"/>
      <c r="K170" s="188"/>
      <c r="L170" s="259"/>
      <c r="M170" s="259"/>
      <c r="N170" s="56"/>
      <c r="O170" s="28"/>
      <c r="P170" s="56"/>
      <c r="Q170" s="28"/>
      <c r="R170" s="132"/>
      <c r="S170" s="214"/>
      <c r="T170" s="285"/>
      <c r="U170" s="27" t="s">
        <v>33</v>
      </c>
      <c r="V170" s="186"/>
      <c r="W170" s="56"/>
      <c r="X170" s="187"/>
      <c r="Y170" s="187"/>
      <c r="Z170" s="187"/>
      <c r="AA170" s="62"/>
      <c r="AB170" s="62"/>
      <c r="AC170" s="188"/>
      <c r="AD170" s="259"/>
      <c r="AE170" s="259"/>
      <c r="AF170" s="56"/>
      <c r="AG170" s="28"/>
      <c r="AH170" s="56"/>
      <c r="AI170" s="28"/>
      <c r="AJ170" s="132"/>
      <c r="AK170" s="199"/>
      <c r="AL170" s="285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4"/>
      <c r="AT170" s="37"/>
    </row>
    <row r="171" spans="2:46" ht="13.5" customHeight="1" x14ac:dyDescent="0.15">
      <c r="B171" s="285"/>
      <c r="C171" s="27" t="s">
        <v>35</v>
      </c>
      <c r="D171" s="186"/>
      <c r="E171" s="56"/>
      <c r="F171" s="187"/>
      <c r="G171" s="187"/>
      <c r="H171" s="187"/>
      <c r="I171" s="62"/>
      <c r="J171" s="62"/>
      <c r="K171" s="188"/>
      <c r="L171" s="259"/>
      <c r="M171" s="259"/>
      <c r="N171" s="56"/>
      <c r="O171" s="28"/>
      <c r="P171" s="56"/>
      <c r="Q171" s="28"/>
      <c r="R171" s="132"/>
      <c r="S171" s="214"/>
      <c r="T171" s="285"/>
      <c r="U171" s="27" t="s">
        <v>35</v>
      </c>
      <c r="V171" s="186"/>
      <c r="W171" s="56"/>
      <c r="X171" s="187"/>
      <c r="Y171" s="187"/>
      <c r="Z171" s="187"/>
      <c r="AA171" s="62"/>
      <c r="AB171" s="62"/>
      <c r="AC171" s="188"/>
      <c r="AD171" s="259"/>
      <c r="AE171" s="259"/>
      <c r="AF171" s="56"/>
      <c r="AG171" s="28"/>
      <c r="AH171" s="56"/>
      <c r="AI171" s="28"/>
      <c r="AJ171" s="132"/>
      <c r="AK171" s="199"/>
      <c r="AL171" s="285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4"/>
      <c r="AT171" s="37"/>
    </row>
    <row r="172" spans="2:46" ht="13.5" customHeight="1" thickBot="1" x14ac:dyDescent="0.2">
      <c r="B172" s="286"/>
      <c r="C172" s="27"/>
      <c r="D172" s="186"/>
      <c r="E172" s="56"/>
      <c r="F172" s="189"/>
      <c r="G172" s="189"/>
      <c r="H172" s="189"/>
      <c r="I172" s="56"/>
      <c r="J172" s="56"/>
      <c r="K172" s="188"/>
      <c r="L172" s="259"/>
      <c r="M172" s="259"/>
      <c r="N172" s="56"/>
      <c r="O172" s="28"/>
      <c r="P172" s="56"/>
      <c r="Q172" s="28"/>
      <c r="R172" s="184"/>
      <c r="S172" s="214"/>
      <c r="T172" s="286"/>
      <c r="U172" s="27"/>
      <c r="V172" s="186"/>
      <c r="W172" s="56"/>
      <c r="X172" s="189"/>
      <c r="Y172" s="189"/>
      <c r="Z172" s="189"/>
      <c r="AA172" s="56"/>
      <c r="AB172" s="56"/>
      <c r="AC172" s="188"/>
      <c r="AD172" s="259"/>
      <c r="AE172" s="259"/>
      <c r="AF172" s="56"/>
      <c r="AG172" s="28"/>
      <c r="AH172" s="56"/>
      <c r="AI172" s="28"/>
      <c r="AJ172" s="184"/>
      <c r="AK172" s="199"/>
      <c r="AL172" s="286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4"/>
      <c r="AT172" s="37"/>
    </row>
    <row r="173" spans="2:46" ht="13.5" customHeight="1" x14ac:dyDescent="0.15">
      <c r="B173" s="284" t="s">
        <v>97</v>
      </c>
      <c r="C173" s="25" t="s">
        <v>31</v>
      </c>
      <c r="D173" s="39"/>
      <c r="E173" s="55"/>
      <c r="F173" s="96"/>
      <c r="G173" s="96"/>
      <c r="H173" s="96"/>
      <c r="I173" s="60"/>
      <c r="J173" s="60"/>
      <c r="K173" s="61"/>
      <c r="L173" s="258"/>
      <c r="M173" s="258"/>
      <c r="N173" s="55"/>
      <c r="O173" s="26"/>
      <c r="P173" s="55"/>
      <c r="Q173" s="26"/>
      <c r="R173" s="131"/>
      <c r="S173" s="214"/>
      <c r="T173" s="284" t="s">
        <v>97</v>
      </c>
      <c r="U173" s="25" t="s">
        <v>31</v>
      </c>
      <c r="V173" s="39"/>
      <c r="W173" s="55"/>
      <c r="X173" s="96"/>
      <c r="Y173" s="96"/>
      <c r="Z173" s="96"/>
      <c r="AA173" s="60"/>
      <c r="AB173" s="60"/>
      <c r="AC173" s="61"/>
      <c r="AD173" s="258"/>
      <c r="AE173" s="258"/>
      <c r="AF173" s="55"/>
      <c r="AG173" s="26"/>
      <c r="AH173" s="55"/>
      <c r="AI173" s="26"/>
      <c r="AJ173" s="131"/>
      <c r="AK173" s="199"/>
      <c r="AL173" s="284" t="s">
        <v>97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4"/>
      <c r="AT173" s="37"/>
    </row>
    <row r="174" spans="2:46" ht="13.5" customHeight="1" x14ac:dyDescent="0.15">
      <c r="B174" s="285"/>
      <c r="C174" s="27" t="s">
        <v>32</v>
      </c>
      <c r="D174" s="186"/>
      <c r="E174" s="56"/>
      <c r="F174" s="187"/>
      <c r="G174" s="187"/>
      <c r="H174" s="187"/>
      <c r="I174" s="62"/>
      <c r="J174" s="62"/>
      <c r="K174" s="188"/>
      <c r="L174" s="259"/>
      <c r="M174" s="259"/>
      <c r="N174" s="56"/>
      <c r="O174" s="28"/>
      <c r="P174" s="56"/>
      <c r="Q174" s="28"/>
      <c r="R174" s="132"/>
      <c r="S174" s="214"/>
      <c r="T174" s="285"/>
      <c r="U174" s="27" t="s">
        <v>32</v>
      </c>
      <c r="V174" s="186"/>
      <c r="W174" s="56"/>
      <c r="X174" s="187"/>
      <c r="Y174" s="187"/>
      <c r="Z174" s="187"/>
      <c r="AA174" s="62"/>
      <c r="AB174" s="62"/>
      <c r="AC174" s="188"/>
      <c r="AD174" s="259"/>
      <c r="AE174" s="259"/>
      <c r="AF174" s="56"/>
      <c r="AG174" s="28"/>
      <c r="AH174" s="56"/>
      <c r="AI174" s="28"/>
      <c r="AJ174" s="132"/>
      <c r="AK174" s="199"/>
      <c r="AL174" s="285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4"/>
      <c r="AT174" s="37"/>
    </row>
    <row r="175" spans="2:46" ht="13.5" customHeight="1" x14ac:dyDescent="0.15">
      <c r="B175" s="285"/>
      <c r="C175" s="27" t="s">
        <v>33</v>
      </c>
      <c r="D175" s="186"/>
      <c r="E175" s="56"/>
      <c r="F175" s="187"/>
      <c r="G175" s="187"/>
      <c r="H175" s="187"/>
      <c r="I175" s="62"/>
      <c r="J175" s="62"/>
      <c r="K175" s="188"/>
      <c r="L175" s="259"/>
      <c r="M175" s="259"/>
      <c r="N175" s="56"/>
      <c r="O175" s="28"/>
      <c r="P175" s="56"/>
      <c r="Q175" s="28"/>
      <c r="R175" s="132"/>
      <c r="S175" s="214"/>
      <c r="T175" s="285"/>
      <c r="U175" s="27" t="s">
        <v>33</v>
      </c>
      <c r="V175" s="186"/>
      <c r="W175" s="56"/>
      <c r="X175" s="187"/>
      <c r="Y175" s="187"/>
      <c r="Z175" s="187"/>
      <c r="AA175" s="62"/>
      <c r="AB175" s="62"/>
      <c r="AC175" s="188"/>
      <c r="AD175" s="259"/>
      <c r="AE175" s="259"/>
      <c r="AF175" s="56"/>
      <c r="AG175" s="28"/>
      <c r="AH175" s="56"/>
      <c r="AI175" s="28"/>
      <c r="AJ175" s="132"/>
      <c r="AK175" s="199"/>
      <c r="AL175" s="285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4"/>
      <c r="AT175" s="37"/>
    </row>
    <row r="176" spans="2:46" ht="13.5" customHeight="1" x14ac:dyDescent="0.15">
      <c r="B176" s="285"/>
      <c r="C176" s="27" t="s">
        <v>35</v>
      </c>
      <c r="D176" s="186"/>
      <c r="E176" s="56"/>
      <c r="F176" s="187"/>
      <c r="G176" s="187"/>
      <c r="H176" s="187"/>
      <c r="I176" s="62"/>
      <c r="J176" s="62"/>
      <c r="K176" s="188"/>
      <c r="L176" s="259"/>
      <c r="M176" s="259"/>
      <c r="N176" s="56"/>
      <c r="O176" s="28"/>
      <c r="P176" s="56"/>
      <c r="Q176" s="28"/>
      <c r="R176" s="132"/>
      <c r="S176" s="214"/>
      <c r="T176" s="285"/>
      <c r="U176" s="27" t="s">
        <v>35</v>
      </c>
      <c r="V176" s="186"/>
      <c r="W176" s="56"/>
      <c r="X176" s="187"/>
      <c r="Y176" s="187"/>
      <c r="Z176" s="187"/>
      <c r="AA176" s="62"/>
      <c r="AB176" s="62"/>
      <c r="AC176" s="188"/>
      <c r="AD176" s="259"/>
      <c r="AE176" s="259"/>
      <c r="AF176" s="56"/>
      <c r="AG176" s="28"/>
      <c r="AH176" s="56"/>
      <c r="AI176" s="28"/>
      <c r="AJ176" s="132"/>
      <c r="AK176" s="199"/>
      <c r="AL176" s="285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4"/>
      <c r="AT176" s="37"/>
    </row>
    <row r="177" spans="2:46" ht="13.5" customHeight="1" thickBot="1" x14ac:dyDescent="0.2">
      <c r="B177" s="286"/>
      <c r="C177" s="27"/>
      <c r="D177" s="186"/>
      <c r="E177" s="56"/>
      <c r="F177" s="189"/>
      <c r="G177" s="189"/>
      <c r="H177" s="189"/>
      <c r="I177" s="56"/>
      <c r="J177" s="56"/>
      <c r="K177" s="188"/>
      <c r="L177" s="259"/>
      <c r="M177" s="259"/>
      <c r="N177" s="56"/>
      <c r="O177" s="28"/>
      <c r="P177" s="56"/>
      <c r="Q177" s="28"/>
      <c r="R177" s="184"/>
      <c r="S177" s="214"/>
      <c r="T177" s="286"/>
      <c r="U177" s="27"/>
      <c r="V177" s="186"/>
      <c r="W177" s="56"/>
      <c r="X177" s="189"/>
      <c r="Y177" s="189"/>
      <c r="Z177" s="189"/>
      <c r="AA177" s="56"/>
      <c r="AB177" s="56"/>
      <c r="AC177" s="188"/>
      <c r="AD177" s="259"/>
      <c r="AE177" s="259"/>
      <c r="AF177" s="56"/>
      <c r="AG177" s="28"/>
      <c r="AH177" s="56"/>
      <c r="AI177" s="28"/>
      <c r="AJ177" s="184"/>
      <c r="AK177" s="199"/>
      <c r="AL177" s="286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4"/>
      <c r="AT177" s="37"/>
    </row>
    <row r="178" spans="2:46" ht="13.5" customHeight="1" x14ac:dyDescent="0.15">
      <c r="B178" s="284" t="s">
        <v>98</v>
      </c>
      <c r="C178" s="25" t="s">
        <v>31</v>
      </c>
      <c r="D178" s="39"/>
      <c r="E178" s="55"/>
      <c r="F178" s="96"/>
      <c r="G178" s="96"/>
      <c r="H178" s="96"/>
      <c r="I178" s="60"/>
      <c r="J178" s="60"/>
      <c r="K178" s="61"/>
      <c r="L178" s="258"/>
      <c r="M178" s="258"/>
      <c r="N178" s="55"/>
      <c r="O178" s="26"/>
      <c r="P178" s="55"/>
      <c r="Q178" s="26"/>
      <c r="R178" s="131"/>
      <c r="S178" s="214"/>
      <c r="T178" s="284" t="s">
        <v>98</v>
      </c>
      <c r="U178" s="25" t="s">
        <v>31</v>
      </c>
      <c r="V178" s="39"/>
      <c r="W178" s="55"/>
      <c r="X178" s="96"/>
      <c r="Y178" s="96"/>
      <c r="Z178" s="96"/>
      <c r="AA178" s="60"/>
      <c r="AB178" s="60"/>
      <c r="AC178" s="61"/>
      <c r="AD178" s="258"/>
      <c r="AE178" s="258"/>
      <c r="AF178" s="55"/>
      <c r="AG178" s="26"/>
      <c r="AH178" s="55"/>
      <c r="AI178" s="26"/>
      <c r="AJ178" s="131"/>
      <c r="AK178" s="199"/>
      <c r="AL178" s="284" t="s">
        <v>98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4"/>
      <c r="AT178" s="37"/>
    </row>
    <row r="179" spans="2:46" ht="13.5" customHeight="1" x14ac:dyDescent="0.15">
      <c r="B179" s="285"/>
      <c r="C179" s="27" t="s">
        <v>32</v>
      </c>
      <c r="D179" s="186"/>
      <c r="E179" s="56"/>
      <c r="F179" s="187"/>
      <c r="G179" s="187"/>
      <c r="H179" s="187"/>
      <c r="I179" s="62"/>
      <c r="J179" s="62"/>
      <c r="K179" s="188"/>
      <c r="L179" s="259"/>
      <c r="M179" s="259"/>
      <c r="N179" s="56"/>
      <c r="O179" s="28"/>
      <c r="P179" s="56"/>
      <c r="Q179" s="28"/>
      <c r="R179" s="132"/>
      <c r="S179" s="214"/>
      <c r="T179" s="285"/>
      <c r="U179" s="27" t="s">
        <v>32</v>
      </c>
      <c r="V179" s="186"/>
      <c r="W179" s="56"/>
      <c r="X179" s="187"/>
      <c r="Y179" s="187"/>
      <c r="Z179" s="187"/>
      <c r="AA179" s="62"/>
      <c r="AB179" s="62"/>
      <c r="AC179" s="188"/>
      <c r="AD179" s="259"/>
      <c r="AE179" s="259"/>
      <c r="AF179" s="56"/>
      <c r="AG179" s="28"/>
      <c r="AH179" s="56"/>
      <c r="AI179" s="28"/>
      <c r="AJ179" s="132"/>
      <c r="AK179" s="199"/>
      <c r="AL179" s="285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4"/>
      <c r="AT179" s="37"/>
    </row>
    <row r="180" spans="2:46" ht="13.5" customHeight="1" x14ac:dyDescent="0.15">
      <c r="B180" s="285"/>
      <c r="C180" s="27" t="s">
        <v>33</v>
      </c>
      <c r="D180" s="186"/>
      <c r="E180" s="56"/>
      <c r="F180" s="187"/>
      <c r="G180" s="187"/>
      <c r="H180" s="187"/>
      <c r="I180" s="62"/>
      <c r="J180" s="62"/>
      <c r="K180" s="188"/>
      <c r="L180" s="259"/>
      <c r="M180" s="259"/>
      <c r="N180" s="56"/>
      <c r="O180" s="28"/>
      <c r="P180" s="56"/>
      <c r="Q180" s="28"/>
      <c r="R180" s="132"/>
      <c r="S180" s="214"/>
      <c r="T180" s="285"/>
      <c r="U180" s="27" t="s">
        <v>33</v>
      </c>
      <c r="V180" s="186"/>
      <c r="W180" s="56"/>
      <c r="X180" s="187"/>
      <c r="Y180" s="187"/>
      <c r="Z180" s="187"/>
      <c r="AA180" s="62"/>
      <c r="AB180" s="62"/>
      <c r="AC180" s="188"/>
      <c r="AD180" s="259"/>
      <c r="AE180" s="259"/>
      <c r="AF180" s="56"/>
      <c r="AG180" s="28"/>
      <c r="AH180" s="56"/>
      <c r="AI180" s="28"/>
      <c r="AJ180" s="132"/>
      <c r="AK180" s="199"/>
      <c r="AL180" s="285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4"/>
      <c r="AT180" s="37"/>
    </row>
    <row r="181" spans="2:46" ht="13.5" customHeight="1" x14ac:dyDescent="0.15">
      <c r="B181" s="285"/>
      <c r="C181" s="27" t="s">
        <v>35</v>
      </c>
      <c r="D181" s="186"/>
      <c r="E181" s="56"/>
      <c r="F181" s="187"/>
      <c r="G181" s="187"/>
      <c r="H181" s="187"/>
      <c r="I181" s="62"/>
      <c r="J181" s="62"/>
      <c r="K181" s="188"/>
      <c r="L181" s="259"/>
      <c r="M181" s="259"/>
      <c r="N181" s="56"/>
      <c r="O181" s="28"/>
      <c r="P181" s="56"/>
      <c r="Q181" s="28"/>
      <c r="R181" s="132"/>
      <c r="S181" s="214"/>
      <c r="T181" s="285"/>
      <c r="U181" s="27" t="s">
        <v>35</v>
      </c>
      <c r="V181" s="186"/>
      <c r="W181" s="56"/>
      <c r="X181" s="187"/>
      <c r="Y181" s="187"/>
      <c r="Z181" s="187"/>
      <c r="AA181" s="62"/>
      <c r="AB181" s="62"/>
      <c r="AC181" s="188"/>
      <c r="AD181" s="259"/>
      <c r="AE181" s="259"/>
      <c r="AF181" s="56"/>
      <c r="AG181" s="28"/>
      <c r="AH181" s="56"/>
      <c r="AI181" s="28"/>
      <c r="AJ181" s="132"/>
      <c r="AK181" s="199"/>
      <c r="AL181" s="285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4"/>
      <c r="AT181" s="37"/>
    </row>
    <row r="182" spans="2:46" ht="13.5" customHeight="1" thickBot="1" x14ac:dyDescent="0.2">
      <c r="B182" s="286"/>
      <c r="C182" s="27"/>
      <c r="D182" s="186"/>
      <c r="E182" s="56"/>
      <c r="F182" s="189"/>
      <c r="G182" s="189"/>
      <c r="H182" s="189"/>
      <c r="I182" s="56"/>
      <c r="J182" s="56"/>
      <c r="K182" s="188"/>
      <c r="L182" s="259"/>
      <c r="M182" s="259"/>
      <c r="N182" s="56"/>
      <c r="O182" s="28"/>
      <c r="P182" s="56"/>
      <c r="Q182" s="28"/>
      <c r="R182" s="184"/>
      <c r="S182" s="214"/>
      <c r="T182" s="286"/>
      <c r="U182" s="27"/>
      <c r="V182" s="186"/>
      <c r="W182" s="56"/>
      <c r="X182" s="189"/>
      <c r="Y182" s="189"/>
      <c r="Z182" s="189"/>
      <c r="AA182" s="56"/>
      <c r="AB182" s="56"/>
      <c r="AC182" s="188"/>
      <c r="AD182" s="259"/>
      <c r="AE182" s="259"/>
      <c r="AF182" s="56"/>
      <c r="AG182" s="28"/>
      <c r="AH182" s="56"/>
      <c r="AI182" s="28"/>
      <c r="AJ182" s="184"/>
      <c r="AK182" s="199"/>
      <c r="AL182" s="286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4"/>
      <c r="AT182" s="37"/>
    </row>
    <row r="183" spans="2:46" ht="13.5" customHeight="1" x14ac:dyDescent="0.15">
      <c r="B183" s="284" t="s">
        <v>99</v>
      </c>
      <c r="C183" s="25" t="s">
        <v>31</v>
      </c>
      <c r="D183" s="39"/>
      <c r="E183" s="55"/>
      <c r="F183" s="96"/>
      <c r="G183" s="96"/>
      <c r="H183" s="96"/>
      <c r="I183" s="60"/>
      <c r="J183" s="60"/>
      <c r="K183" s="61"/>
      <c r="L183" s="258"/>
      <c r="M183" s="258"/>
      <c r="N183" s="55"/>
      <c r="O183" s="26"/>
      <c r="P183" s="55"/>
      <c r="Q183" s="26"/>
      <c r="R183" s="131"/>
      <c r="S183" s="214"/>
      <c r="T183" s="284" t="s">
        <v>99</v>
      </c>
      <c r="U183" s="25" t="s">
        <v>31</v>
      </c>
      <c r="V183" s="39"/>
      <c r="W183" s="55"/>
      <c r="X183" s="96"/>
      <c r="Y183" s="96"/>
      <c r="Z183" s="96"/>
      <c r="AA183" s="60"/>
      <c r="AB183" s="60"/>
      <c r="AC183" s="61"/>
      <c r="AD183" s="258"/>
      <c r="AE183" s="258"/>
      <c r="AF183" s="55"/>
      <c r="AG183" s="26"/>
      <c r="AH183" s="55"/>
      <c r="AI183" s="26"/>
      <c r="AJ183" s="131"/>
      <c r="AK183" s="199"/>
      <c r="AL183" s="284" t="s">
        <v>99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4"/>
      <c r="AT183" s="37"/>
    </row>
    <row r="184" spans="2:46" ht="13.5" customHeight="1" x14ac:dyDescent="0.15">
      <c r="B184" s="285"/>
      <c r="C184" s="27" t="s">
        <v>32</v>
      </c>
      <c r="D184" s="186"/>
      <c r="E184" s="56"/>
      <c r="F184" s="187"/>
      <c r="G184" s="187"/>
      <c r="H184" s="187"/>
      <c r="I184" s="62"/>
      <c r="J184" s="62"/>
      <c r="K184" s="188"/>
      <c r="L184" s="259"/>
      <c r="M184" s="259"/>
      <c r="N184" s="56"/>
      <c r="O184" s="28"/>
      <c r="P184" s="56"/>
      <c r="Q184" s="28"/>
      <c r="R184" s="132"/>
      <c r="S184" s="214"/>
      <c r="T184" s="285"/>
      <c r="U184" s="27" t="s">
        <v>32</v>
      </c>
      <c r="V184" s="186"/>
      <c r="W184" s="56"/>
      <c r="X184" s="187"/>
      <c r="Y184" s="187"/>
      <c r="Z184" s="187"/>
      <c r="AA184" s="62"/>
      <c r="AB184" s="62"/>
      <c r="AC184" s="188"/>
      <c r="AD184" s="259"/>
      <c r="AE184" s="259"/>
      <c r="AF184" s="56"/>
      <c r="AG184" s="28"/>
      <c r="AH184" s="56"/>
      <c r="AI184" s="28"/>
      <c r="AJ184" s="132"/>
      <c r="AK184" s="199"/>
      <c r="AL184" s="285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4"/>
      <c r="AT184" s="37"/>
    </row>
    <row r="185" spans="2:46" ht="13.5" customHeight="1" x14ac:dyDescent="0.15">
      <c r="B185" s="285"/>
      <c r="C185" s="27" t="s">
        <v>33</v>
      </c>
      <c r="D185" s="186"/>
      <c r="E185" s="56"/>
      <c r="F185" s="187"/>
      <c r="G185" s="187"/>
      <c r="H185" s="187"/>
      <c r="I185" s="62"/>
      <c r="J185" s="62"/>
      <c r="K185" s="188"/>
      <c r="L185" s="259"/>
      <c r="M185" s="259"/>
      <c r="N185" s="56"/>
      <c r="O185" s="28"/>
      <c r="P185" s="56"/>
      <c r="Q185" s="28"/>
      <c r="R185" s="132"/>
      <c r="S185" s="214"/>
      <c r="T185" s="285"/>
      <c r="U185" s="27" t="s">
        <v>33</v>
      </c>
      <c r="V185" s="186"/>
      <c r="W185" s="56"/>
      <c r="X185" s="187"/>
      <c r="Y185" s="187"/>
      <c r="Z185" s="187"/>
      <c r="AA185" s="62"/>
      <c r="AB185" s="62"/>
      <c r="AC185" s="188"/>
      <c r="AD185" s="259"/>
      <c r="AE185" s="259"/>
      <c r="AF185" s="56"/>
      <c r="AG185" s="28"/>
      <c r="AH185" s="56"/>
      <c r="AI185" s="28"/>
      <c r="AJ185" s="132"/>
      <c r="AK185" s="199"/>
      <c r="AL185" s="285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4"/>
      <c r="AT185" s="37"/>
    </row>
    <row r="186" spans="2:46" ht="13.5" customHeight="1" x14ac:dyDescent="0.15">
      <c r="B186" s="285"/>
      <c r="C186" s="27" t="s">
        <v>35</v>
      </c>
      <c r="D186" s="186"/>
      <c r="E186" s="56"/>
      <c r="F186" s="187"/>
      <c r="G186" s="187"/>
      <c r="H186" s="187"/>
      <c r="I186" s="62"/>
      <c r="J186" s="62"/>
      <c r="K186" s="188"/>
      <c r="L186" s="259"/>
      <c r="M186" s="259"/>
      <c r="N186" s="56"/>
      <c r="O186" s="28"/>
      <c r="P186" s="56"/>
      <c r="Q186" s="28"/>
      <c r="R186" s="132"/>
      <c r="S186" s="214"/>
      <c r="T186" s="285"/>
      <c r="U186" s="27" t="s">
        <v>35</v>
      </c>
      <c r="V186" s="186"/>
      <c r="W186" s="56"/>
      <c r="X186" s="187"/>
      <c r="Y186" s="187"/>
      <c r="Z186" s="187"/>
      <c r="AA186" s="62"/>
      <c r="AB186" s="62"/>
      <c r="AC186" s="188"/>
      <c r="AD186" s="259"/>
      <c r="AE186" s="259"/>
      <c r="AF186" s="56"/>
      <c r="AG186" s="28"/>
      <c r="AH186" s="56"/>
      <c r="AI186" s="28"/>
      <c r="AJ186" s="132"/>
      <c r="AK186" s="199"/>
      <c r="AL186" s="285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4"/>
      <c r="AT186" s="37"/>
    </row>
    <row r="187" spans="2:46" ht="13.5" customHeight="1" thickBot="1" x14ac:dyDescent="0.2">
      <c r="B187" s="286"/>
      <c r="C187" s="27"/>
      <c r="D187" s="186"/>
      <c r="E187" s="56"/>
      <c r="F187" s="189"/>
      <c r="G187" s="189"/>
      <c r="H187" s="189"/>
      <c r="I187" s="56"/>
      <c r="J187" s="56"/>
      <c r="K187" s="188"/>
      <c r="L187" s="259"/>
      <c r="M187" s="259"/>
      <c r="N187" s="56"/>
      <c r="O187" s="28"/>
      <c r="P187" s="56"/>
      <c r="Q187" s="28"/>
      <c r="R187" s="184"/>
      <c r="S187" s="214"/>
      <c r="T187" s="286"/>
      <c r="U187" s="27"/>
      <c r="V187" s="186"/>
      <c r="W187" s="56"/>
      <c r="X187" s="189"/>
      <c r="Y187" s="189"/>
      <c r="Z187" s="189"/>
      <c r="AA187" s="56"/>
      <c r="AB187" s="56"/>
      <c r="AC187" s="188"/>
      <c r="AD187" s="259"/>
      <c r="AE187" s="259"/>
      <c r="AF187" s="56"/>
      <c r="AG187" s="28"/>
      <c r="AH187" s="56"/>
      <c r="AI187" s="28"/>
      <c r="AJ187" s="184"/>
      <c r="AK187" s="199"/>
      <c r="AL187" s="286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4"/>
      <c r="AT187" s="37"/>
    </row>
    <row r="188" spans="2:46" ht="13.5" customHeight="1" x14ac:dyDescent="0.15">
      <c r="B188" s="284" t="s">
        <v>100</v>
      </c>
      <c r="C188" s="25" t="s">
        <v>31</v>
      </c>
      <c r="D188" s="39"/>
      <c r="E188" s="55"/>
      <c r="F188" s="96"/>
      <c r="G188" s="96"/>
      <c r="H188" s="96"/>
      <c r="I188" s="60"/>
      <c r="J188" s="60"/>
      <c r="K188" s="61"/>
      <c r="L188" s="258"/>
      <c r="M188" s="258"/>
      <c r="N188" s="55"/>
      <c r="O188" s="26"/>
      <c r="P188" s="55"/>
      <c r="Q188" s="26"/>
      <c r="R188" s="131"/>
      <c r="S188" s="214"/>
      <c r="T188" s="284" t="s">
        <v>100</v>
      </c>
      <c r="U188" s="25" t="s">
        <v>31</v>
      </c>
      <c r="V188" s="39"/>
      <c r="W188" s="55"/>
      <c r="X188" s="96"/>
      <c r="Y188" s="96"/>
      <c r="Z188" s="96"/>
      <c r="AA188" s="60"/>
      <c r="AB188" s="60"/>
      <c r="AC188" s="61"/>
      <c r="AD188" s="258"/>
      <c r="AE188" s="258"/>
      <c r="AF188" s="55"/>
      <c r="AG188" s="26"/>
      <c r="AH188" s="55"/>
      <c r="AI188" s="26"/>
      <c r="AJ188" s="131"/>
      <c r="AK188" s="199"/>
      <c r="AL188" s="284" t="s">
        <v>100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4"/>
      <c r="AT188" s="37"/>
    </row>
    <row r="189" spans="2:46" ht="13.5" customHeight="1" x14ac:dyDescent="0.15">
      <c r="B189" s="285"/>
      <c r="C189" s="27" t="s">
        <v>32</v>
      </c>
      <c r="D189" s="186"/>
      <c r="E189" s="56"/>
      <c r="F189" s="187"/>
      <c r="G189" s="187"/>
      <c r="H189" s="187"/>
      <c r="I189" s="62"/>
      <c r="J189" s="62"/>
      <c r="K189" s="188"/>
      <c r="L189" s="259"/>
      <c r="M189" s="259"/>
      <c r="N189" s="56"/>
      <c r="O189" s="28"/>
      <c r="P189" s="56"/>
      <c r="Q189" s="28"/>
      <c r="R189" s="132"/>
      <c r="S189" s="214"/>
      <c r="T189" s="285"/>
      <c r="U189" s="27" t="s">
        <v>32</v>
      </c>
      <c r="V189" s="186"/>
      <c r="W189" s="56"/>
      <c r="X189" s="187"/>
      <c r="Y189" s="187"/>
      <c r="Z189" s="187"/>
      <c r="AA189" s="62"/>
      <c r="AB189" s="62"/>
      <c r="AC189" s="188"/>
      <c r="AD189" s="259"/>
      <c r="AE189" s="259"/>
      <c r="AF189" s="56"/>
      <c r="AG189" s="28"/>
      <c r="AH189" s="56"/>
      <c r="AI189" s="28"/>
      <c r="AJ189" s="132"/>
      <c r="AK189" s="199"/>
      <c r="AL189" s="285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4"/>
      <c r="AT189" s="37"/>
    </row>
    <row r="190" spans="2:46" ht="13.5" customHeight="1" x14ac:dyDescent="0.15">
      <c r="B190" s="285"/>
      <c r="C190" s="27" t="s">
        <v>33</v>
      </c>
      <c r="D190" s="186"/>
      <c r="E190" s="56"/>
      <c r="F190" s="187"/>
      <c r="G190" s="187"/>
      <c r="H190" s="187"/>
      <c r="I190" s="62"/>
      <c r="J190" s="62"/>
      <c r="K190" s="188"/>
      <c r="L190" s="259"/>
      <c r="M190" s="259"/>
      <c r="N190" s="56"/>
      <c r="O190" s="28"/>
      <c r="P190" s="56"/>
      <c r="Q190" s="28"/>
      <c r="R190" s="132"/>
      <c r="S190" s="214"/>
      <c r="T190" s="285"/>
      <c r="U190" s="27" t="s">
        <v>33</v>
      </c>
      <c r="V190" s="186"/>
      <c r="W190" s="56"/>
      <c r="X190" s="187"/>
      <c r="Y190" s="187"/>
      <c r="Z190" s="187"/>
      <c r="AA190" s="62"/>
      <c r="AB190" s="62"/>
      <c r="AC190" s="188"/>
      <c r="AD190" s="259"/>
      <c r="AE190" s="259"/>
      <c r="AF190" s="56"/>
      <c r="AG190" s="28"/>
      <c r="AH190" s="56"/>
      <c r="AI190" s="28"/>
      <c r="AJ190" s="132"/>
      <c r="AK190" s="199"/>
      <c r="AL190" s="285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4"/>
      <c r="AT190" s="37"/>
    </row>
    <row r="191" spans="2:46" ht="13.5" customHeight="1" x14ac:dyDescent="0.15">
      <c r="B191" s="285"/>
      <c r="C191" s="27" t="s">
        <v>35</v>
      </c>
      <c r="D191" s="186"/>
      <c r="E191" s="56"/>
      <c r="F191" s="187"/>
      <c r="G191" s="187"/>
      <c r="H191" s="187"/>
      <c r="I191" s="62"/>
      <c r="J191" s="62"/>
      <c r="K191" s="188"/>
      <c r="L191" s="259"/>
      <c r="M191" s="259"/>
      <c r="N191" s="56"/>
      <c r="O191" s="28"/>
      <c r="P191" s="56"/>
      <c r="Q191" s="28"/>
      <c r="R191" s="132"/>
      <c r="S191" s="214"/>
      <c r="T191" s="285"/>
      <c r="U191" s="27" t="s">
        <v>35</v>
      </c>
      <c r="V191" s="186"/>
      <c r="W191" s="56"/>
      <c r="X191" s="187"/>
      <c r="Y191" s="187"/>
      <c r="Z191" s="187"/>
      <c r="AA191" s="62"/>
      <c r="AB191" s="62"/>
      <c r="AC191" s="188"/>
      <c r="AD191" s="259"/>
      <c r="AE191" s="259"/>
      <c r="AF191" s="56"/>
      <c r="AG191" s="28"/>
      <c r="AH191" s="56"/>
      <c r="AI191" s="28"/>
      <c r="AJ191" s="132"/>
      <c r="AK191" s="199"/>
      <c r="AL191" s="285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4"/>
      <c r="AT191" s="37"/>
    </row>
    <row r="192" spans="2:46" ht="13.5" customHeight="1" thickBot="1" x14ac:dyDescent="0.2">
      <c r="B192" s="286"/>
      <c r="C192" s="27"/>
      <c r="D192" s="186"/>
      <c r="E192" s="56"/>
      <c r="F192" s="189"/>
      <c r="G192" s="189"/>
      <c r="H192" s="189"/>
      <c r="I192" s="56"/>
      <c r="J192" s="56"/>
      <c r="K192" s="188"/>
      <c r="L192" s="259"/>
      <c r="M192" s="259"/>
      <c r="N192" s="56"/>
      <c r="O192" s="28"/>
      <c r="P192" s="56"/>
      <c r="Q192" s="28"/>
      <c r="R192" s="184"/>
      <c r="S192" s="214"/>
      <c r="T192" s="286"/>
      <c r="U192" s="27"/>
      <c r="V192" s="186"/>
      <c r="W192" s="56"/>
      <c r="X192" s="189"/>
      <c r="Y192" s="189"/>
      <c r="Z192" s="189"/>
      <c r="AA192" s="56"/>
      <c r="AB192" s="56"/>
      <c r="AC192" s="188"/>
      <c r="AD192" s="259"/>
      <c r="AE192" s="259"/>
      <c r="AF192" s="56"/>
      <c r="AG192" s="28"/>
      <c r="AH192" s="56"/>
      <c r="AI192" s="28"/>
      <c r="AJ192" s="184"/>
      <c r="AK192" s="199"/>
      <c r="AL192" s="286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4"/>
      <c r="AT192" s="37"/>
    </row>
    <row r="193" spans="2:46" ht="13.5" customHeight="1" x14ac:dyDescent="0.15">
      <c r="B193" s="284" t="s">
        <v>101</v>
      </c>
      <c r="C193" s="25" t="s">
        <v>31</v>
      </c>
      <c r="D193" s="39"/>
      <c r="E193" s="55"/>
      <c r="F193" s="96"/>
      <c r="G193" s="96"/>
      <c r="H193" s="96"/>
      <c r="I193" s="60"/>
      <c r="J193" s="60"/>
      <c r="K193" s="61"/>
      <c r="L193" s="258"/>
      <c r="M193" s="258"/>
      <c r="N193" s="55"/>
      <c r="O193" s="26"/>
      <c r="P193" s="55"/>
      <c r="Q193" s="26"/>
      <c r="R193" s="131"/>
      <c r="S193" s="214"/>
      <c r="T193" s="284" t="s">
        <v>101</v>
      </c>
      <c r="U193" s="25" t="s">
        <v>31</v>
      </c>
      <c r="V193" s="39"/>
      <c r="W193" s="55"/>
      <c r="X193" s="96"/>
      <c r="Y193" s="96"/>
      <c r="Z193" s="96"/>
      <c r="AA193" s="60"/>
      <c r="AB193" s="60"/>
      <c r="AC193" s="61"/>
      <c r="AD193" s="258"/>
      <c r="AE193" s="258"/>
      <c r="AF193" s="55"/>
      <c r="AG193" s="26"/>
      <c r="AH193" s="55"/>
      <c r="AI193" s="26"/>
      <c r="AJ193" s="131"/>
      <c r="AK193" s="199"/>
      <c r="AL193" s="284" t="s">
        <v>101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4"/>
      <c r="AT193" s="37"/>
    </row>
    <row r="194" spans="2:46" ht="13.5" customHeight="1" x14ac:dyDescent="0.15">
      <c r="B194" s="285"/>
      <c r="C194" s="27" t="s">
        <v>32</v>
      </c>
      <c r="D194" s="186"/>
      <c r="E194" s="56"/>
      <c r="F194" s="187"/>
      <c r="G194" s="187"/>
      <c r="H194" s="187"/>
      <c r="I194" s="62"/>
      <c r="J194" s="62"/>
      <c r="K194" s="188"/>
      <c r="L194" s="259"/>
      <c r="M194" s="259"/>
      <c r="N194" s="56"/>
      <c r="O194" s="28"/>
      <c r="P194" s="56"/>
      <c r="Q194" s="28"/>
      <c r="R194" s="132"/>
      <c r="S194" s="214"/>
      <c r="T194" s="285"/>
      <c r="U194" s="27" t="s">
        <v>32</v>
      </c>
      <c r="V194" s="186"/>
      <c r="W194" s="56"/>
      <c r="X194" s="187"/>
      <c r="Y194" s="187"/>
      <c r="Z194" s="187"/>
      <c r="AA194" s="62"/>
      <c r="AB194" s="62"/>
      <c r="AC194" s="188"/>
      <c r="AD194" s="259"/>
      <c r="AE194" s="259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4"/>
      <c r="AT194" s="37"/>
    </row>
    <row r="195" spans="2:46" ht="13.5" customHeight="1" x14ac:dyDescent="0.15">
      <c r="B195" s="285"/>
      <c r="C195" s="27" t="s">
        <v>33</v>
      </c>
      <c r="D195" s="186"/>
      <c r="E195" s="56"/>
      <c r="F195" s="187"/>
      <c r="G195" s="187"/>
      <c r="H195" s="187"/>
      <c r="I195" s="62"/>
      <c r="J195" s="62"/>
      <c r="K195" s="188"/>
      <c r="L195" s="259"/>
      <c r="M195" s="259"/>
      <c r="N195" s="56"/>
      <c r="O195" s="28"/>
      <c r="P195" s="56"/>
      <c r="Q195" s="28"/>
      <c r="R195" s="132"/>
      <c r="S195" s="214"/>
      <c r="T195" s="285"/>
      <c r="U195" s="27" t="s">
        <v>33</v>
      </c>
      <c r="V195" s="186"/>
      <c r="W195" s="56"/>
      <c r="X195" s="187"/>
      <c r="Y195" s="187"/>
      <c r="Z195" s="187"/>
      <c r="AA195" s="62"/>
      <c r="AB195" s="62"/>
      <c r="AC195" s="188"/>
      <c r="AD195" s="259"/>
      <c r="AE195" s="259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4"/>
      <c r="AT195" s="37"/>
    </row>
    <row r="196" spans="2:46" ht="13.5" customHeight="1" x14ac:dyDescent="0.15">
      <c r="B196" s="285"/>
      <c r="C196" s="27" t="s">
        <v>35</v>
      </c>
      <c r="D196" s="186"/>
      <c r="E196" s="56"/>
      <c r="F196" s="187"/>
      <c r="G196" s="187"/>
      <c r="H196" s="187"/>
      <c r="I196" s="62"/>
      <c r="J196" s="62"/>
      <c r="K196" s="188"/>
      <c r="L196" s="259"/>
      <c r="M196" s="259"/>
      <c r="N196" s="56"/>
      <c r="O196" s="28"/>
      <c r="P196" s="56"/>
      <c r="Q196" s="28"/>
      <c r="R196" s="132"/>
      <c r="S196" s="214"/>
      <c r="T196" s="285"/>
      <c r="U196" s="27" t="s">
        <v>35</v>
      </c>
      <c r="V196" s="186"/>
      <c r="W196" s="56"/>
      <c r="X196" s="187"/>
      <c r="Y196" s="187"/>
      <c r="Z196" s="187"/>
      <c r="AA196" s="62"/>
      <c r="AB196" s="62"/>
      <c r="AC196" s="188"/>
      <c r="AD196" s="259"/>
      <c r="AE196" s="259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4"/>
      <c r="AT196" s="37"/>
    </row>
    <row r="197" spans="2:46" ht="13.5" customHeight="1" thickBot="1" x14ac:dyDescent="0.2">
      <c r="B197" s="286"/>
      <c r="C197" s="27"/>
      <c r="D197" s="186"/>
      <c r="E197" s="56"/>
      <c r="F197" s="189"/>
      <c r="G197" s="189"/>
      <c r="H197" s="189"/>
      <c r="I197" s="56"/>
      <c r="J197" s="56"/>
      <c r="K197" s="188"/>
      <c r="L197" s="259"/>
      <c r="M197" s="259"/>
      <c r="N197" s="56"/>
      <c r="O197" s="28"/>
      <c r="P197" s="56"/>
      <c r="Q197" s="28"/>
      <c r="R197" s="184"/>
      <c r="S197" s="214"/>
      <c r="T197" s="286"/>
      <c r="U197" s="27"/>
      <c r="V197" s="186"/>
      <c r="W197" s="56"/>
      <c r="X197" s="189"/>
      <c r="Y197" s="189"/>
      <c r="Z197" s="189"/>
      <c r="AA197" s="56"/>
      <c r="AB197" s="56"/>
      <c r="AC197" s="188"/>
      <c r="AD197" s="259"/>
      <c r="AE197" s="259"/>
      <c r="AF197" s="56"/>
      <c r="AG197" s="28"/>
      <c r="AH197" s="56"/>
      <c r="AI197" s="28"/>
      <c r="AJ197" s="184"/>
      <c r="AK197" s="199"/>
      <c r="AL197" s="286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4"/>
      <c r="AT197" s="37"/>
    </row>
    <row r="198" spans="2:46" ht="13.5" customHeight="1" x14ac:dyDescent="0.15">
      <c r="B198" s="284" t="s">
        <v>102</v>
      </c>
      <c r="C198" s="25" t="s">
        <v>31</v>
      </c>
      <c r="D198" s="39"/>
      <c r="E198" s="55"/>
      <c r="F198" s="96"/>
      <c r="G198" s="96"/>
      <c r="H198" s="96"/>
      <c r="I198" s="60"/>
      <c r="J198" s="60"/>
      <c r="K198" s="61"/>
      <c r="L198" s="258"/>
      <c r="M198" s="258"/>
      <c r="N198" s="55"/>
      <c r="O198" s="26"/>
      <c r="P198" s="55"/>
      <c r="Q198" s="26"/>
      <c r="R198" s="131"/>
      <c r="S198" s="214"/>
      <c r="T198" s="284" t="s">
        <v>102</v>
      </c>
      <c r="U198" s="25" t="s">
        <v>31</v>
      </c>
      <c r="V198" s="39"/>
      <c r="W198" s="55"/>
      <c r="X198" s="96"/>
      <c r="Y198" s="96"/>
      <c r="Z198" s="96"/>
      <c r="AA198" s="60"/>
      <c r="AB198" s="60"/>
      <c r="AC198" s="61"/>
      <c r="AD198" s="258"/>
      <c r="AE198" s="258"/>
      <c r="AF198" s="55"/>
      <c r="AG198" s="26"/>
      <c r="AH198" s="55"/>
      <c r="AI198" s="26"/>
      <c r="AJ198" s="131"/>
      <c r="AK198" s="199"/>
      <c r="AL198" s="284" t="s">
        <v>102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4"/>
      <c r="AT198" s="37"/>
    </row>
    <row r="199" spans="2:46" ht="13.5" customHeight="1" x14ac:dyDescent="0.15">
      <c r="B199" s="285"/>
      <c r="C199" s="27" t="s">
        <v>32</v>
      </c>
      <c r="D199" s="186"/>
      <c r="E199" s="56"/>
      <c r="F199" s="187"/>
      <c r="G199" s="187"/>
      <c r="H199" s="187"/>
      <c r="I199" s="62"/>
      <c r="J199" s="62"/>
      <c r="K199" s="188"/>
      <c r="L199" s="259"/>
      <c r="M199" s="259"/>
      <c r="N199" s="56"/>
      <c r="O199" s="28"/>
      <c r="P199" s="56"/>
      <c r="Q199" s="28"/>
      <c r="R199" s="132"/>
      <c r="S199" s="214"/>
      <c r="T199" s="285"/>
      <c r="U199" s="27" t="s">
        <v>32</v>
      </c>
      <c r="V199" s="186"/>
      <c r="W199" s="56"/>
      <c r="X199" s="187"/>
      <c r="Y199" s="187"/>
      <c r="Z199" s="187"/>
      <c r="AA199" s="62"/>
      <c r="AB199" s="62"/>
      <c r="AC199" s="188"/>
      <c r="AD199" s="259"/>
      <c r="AE199" s="259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4"/>
      <c r="AT199" s="37"/>
    </row>
    <row r="200" spans="2:46" ht="13.5" customHeight="1" x14ac:dyDescent="0.15">
      <c r="B200" s="285"/>
      <c r="C200" s="27" t="s">
        <v>33</v>
      </c>
      <c r="D200" s="186"/>
      <c r="E200" s="56"/>
      <c r="F200" s="187"/>
      <c r="G200" s="187"/>
      <c r="H200" s="187"/>
      <c r="I200" s="62"/>
      <c r="J200" s="62"/>
      <c r="K200" s="188"/>
      <c r="L200" s="259"/>
      <c r="M200" s="259"/>
      <c r="N200" s="56"/>
      <c r="O200" s="28"/>
      <c r="P200" s="56"/>
      <c r="Q200" s="28"/>
      <c r="R200" s="132"/>
      <c r="S200" s="214"/>
      <c r="T200" s="285"/>
      <c r="U200" s="27" t="s">
        <v>33</v>
      </c>
      <c r="V200" s="186"/>
      <c r="W200" s="56"/>
      <c r="X200" s="187"/>
      <c r="Y200" s="187"/>
      <c r="Z200" s="187"/>
      <c r="AA200" s="62"/>
      <c r="AB200" s="62"/>
      <c r="AC200" s="188"/>
      <c r="AD200" s="259"/>
      <c r="AE200" s="259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4"/>
      <c r="AT200" s="37"/>
    </row>
    <row r="201" spans="2:46" ht="13.5" customHeight="1" x14ac:dyDescent="0.15">
      <c r="B201" s="285"/>
      <c r="C201" s="27" t="s">
        <v>35</v>
      </c>
      <c r="D201" s="186"/>
      <c r="E201" s="56"/>
      <c r="F201" s="187"/>
      <c r="G201" s="187"/>
      <c r="H201" s="187"/>
      <c r="I201" s="62"/>
      <c r="J201" s="62"/>
      <c r="K201" s="188"/>
      <c r="L201" s="259"/>
      <c r="M201" s="259"/>
      <c r="N201" s="56"/>
      <c r="O201" s="28"/>
      <c r="P201" s="56"/>
      <c r="Q201" s="28"/>
      <c r="R201" s="132"/>
      <c r="S201" s="214"/>
      <c r="T201" s="285"/>
      <c r="U201" s="27" t="s">
        <v>35</v>
      </c>
      <c r="V201" s="186"/>
      <c r="W201" s="56"/>
      <c r="X201" s="187"/>
      <c r="Y201" s="187"/>
      <c r="Z201" s="187"/>
      <c r="AA201" s="62"/>
      <c r="AB201" s="62"/>
      <c r="AC201" s="188"/>
      <c r="AD201" s="259"/>
      <c r="AE201" s="259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4"/>
      <c r="AT201" s="37"/>
    </row>
    <row r="202" spans="2:46" ht="13.5" customHeight="1" thickBot="1" x14ac:dyDescent="0.2">
      <c r="B202" s="286"/>
      <c r="C202" s="27"/>
      <c r="D202" s="186"/>
      <c r="E202" s="56"/>
      <c r="F202" s="189"/>
      <c r="G202" s="189"/>
      <c r="H202" s="189"/>
      <c r="I202" s="56"/>
      <c r="J202" s="56"/>
      <c r="K202" s="188"/>
      <c r="L202" s="259"/>
      <c r="M202" s="259"/>
      <c r="N202" s="56"/>
      <c r="O202" s="28"/>
      <c r="P202" s="56"/>
      <c r="Q202" s="28"/>
      <c r="R202" s="184"/>
      <c r="S202" s="214"/>
      <c r="T202" s="286"/>
      <c r="U202" s="27"/>
      <c r="V202" s="186"/>
      <c r="W202" s="56"/>
      <c r="X202" s="189"/>
      <c r="Y202" s="189"/>
      <c r="Z202" s="189"/>
      <c r="AA202" s="56"/>
      <c r="AB202" s="56"/>
      <c r="AC202" s="188"/>
      <c r="AD202" s="259"/>
      <c r="AE202" s="259"/>
      <c r="AF202" s="56"/>
      <c r="AG202" s="28"/>
      <c r="AH202" s="56"/>
      <c r="AI202" s="28"/>
      <c r="AJ202" s="184"/>
      <c r="AK202" s="199"/>
      <c r="AL202" s="286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4"/>
      <c r="AT202" s="37"/>
    </row>
    <row r="203" spans="2:46" ht="13.5" customHeight="1" x14ac:dyDescent="0.15">
      <c r="B203" s="284" t="s">
        <v>103</v>
      </c>
      <c r="C203" s="25" t="s">
        <v>31</v>
      </c>
      <c r="D203" s="39"/>
      <c r="E203" s="55"/>
      <c r="F203" s="96"/>
      <c r="G203" s="96"/>
      <c r="H203" s="96"/>
      <c r="I203" s="60"/>
      <c r="J203" s="60"/>
      <c r="K203" s="61"/>
      <c r="L203" s="258"/>
      <c r="M203" s="258"/>
      <c r="N203" s="55"/>
      <c r="O203" s="26"/>
      <c r="P203" s="55"/>
      <c r="Q203" s="26"/>
      <c r="R203" s="131"/>
      <c r="S203" s="214"/>
      <c r="T203" s="284" t="s">
        <v>103</v>
      </c>
      <c r="U203" s="25" t="s">
        <v>31</v>
      </c>
      <c r="V203" s="39"/>
      <c r="W203" s="55"/>
      <c r="X203" s="96"/>
      <c r="Y203" s="96"/>
      <c r="Z203" s="96"/>
      <c r="AA203" s="60"/>
      <c r="AB203" s="60"/>
      <c r="AC203" s="61"/>
      <c r="AD203" s="258"/>
      <c r="AE203" s="258"/>
      <c r="AF203" s="55"/>
      <c r="AG203" s="26"/>
      <c r="AH203" s="55"/>
      <c r="AI203" s="26"/>
      <c r="AJ203" s="131"/>
      <c r="AK203" s="199"/>
      <c r="AL203" s="284" t="s">
        <v>103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4"/>
      <c r="AT203" s="37"/>
    </row>
    <row r="204" spans="2:46" ht="13.5" customHeight="1" x14ac:dyDescent="0.15">
      <c r="B204" s="285"/>
      <c r="C204" s="27" t="s">
        <v>32</v>
      </c>
      <c r="D204" s="186"/>
      <c r="E204" s="56"/>
      <c r="F204" s="187"/>
      <c r="G204" s="187"/>
      <c r="H204" s="187"/>
      <c r="I204" s="62"/>
      <c r="J204" s="62"/>
      <c r="K204" s="188"/>
      <c r="L204" s="259"/>
      <c r="M204" s="259"/>
      <c r="N204" s="56"/>
      <c r="O204" s="28"/>
      <c r="P204" s="56"/>
      <c r="Q204" s="28"/>
      <c r="R204" s="132"/>
      <c r="S204" s="214"/>
      <c r="T204" s="285"/>
      <c r="U204" s="27" t="s">
        <v>32</v>
      </c>
      <c r="V204" s="186"/>
      <c r="W204" s="56"/>
      <c r="X204" s="187"/>
      <c r="Y204" s="187"/>
      <c r="Z204" s="187"/>
      <c r="AA204" s="62"/>
      <c r="AB204" s="62"/>
      <c r="AC204" s="188"/>
      <c r="AD204" s="259"/>
      <c r="AE204" s="259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4"/>
      <c r="AT204" s="37"/>
    </row>
    <row r="205" spans="2:46" ht="13.5" customHeight="1" x14ac:dyDescent="0.15">
      <c r="B205" s="285"/>
      <c r="C205" s="27" t="s">
        <v>33</v>
      </c>
      <c r="D205" s="186"/>
      <c r="E205" s="56"/>
      <c r="F205" s="187"/>
      <c r="G205" s="187"/>
      <c r="H205" s="187"/>
      <c r="I205" s="62"/>
      <c r="J205" s="62"/>
      <c r="K205" s="188"/>
      <c r="L205" s="259"/>
      <c r="M205" s="259"/>
      <c r="N205" s="56"/>
      <c r="O205" s="28"/>
      <c r="P205" s="56"/>
      <c r="Q205" s="28"/>
      <c r="R205" s="132"/>
      <c r="S205" s="214"/>
      <c r="T205" s="285"/>
      <c r="U205" s="27" t="s">
        <v>33</v>
      </c>
      <c r="V205" s="186"/>
      <c r="W205" s="56"/>
      <c r="X205" s="187"/>
      <c r="Y205" s="187"/>
      <c r="Z205" s="187"/>
      <c r="AA205" s="62"/>
      <c r="AB205" s="62"/>
      <c r="AC205" s="188"/>
      <c r="AD205" s="259"/>
      <c r="AE205" s="259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4"/>
      <c r="AT205" s="37"/>
    </row>
    <row r="206" spans="2:46" ht="13.5" customHeight="1" x14ac:dyDescent="0.15">
      <c r="B206" s="285"/>
      <c r="C206" s="27" t="s">
        <v>35</v>
      </c>
      <c r="D206" s="186"/>
      <c r="E206" s="56"/>
      <c r="F206" s="187"/>
      <c r="G206" s="187"/>
      <c r="H206" s="187"/>
      <c r="I206" s="62"/>
      <c r="J206" s="62"/>
      <c r="K206" s="188"/>
      <c r="L206" s="259"/>
      <c r="M206" s="259"/>
      <c r="N206" s="56"/>
      <c r="O206" s="28"/>
      <c r="P206" s="56"/>
      <c r="Q206" s="28"/>
      <c r="R206" s="132"/>
      <c r="S206" s="214"/>
      <c r="T206" s="285"/>
      <c r="U206" s="27" t="s">
        <v>35</v>
      </c>
      <c r="V206" s="186"/>
      <c r="W206" s="56"/>
      <c r="X206" s="187"/>
      <c r="Y206" s="187"/>
      <c r="Z206" s="187"/>
      <c r="AA206" s="62"/>
      <c r="AB206" s="62"/>
      <c r="AC206" s="188"/>
      <c r="AD206" s="259"/>
      <c r="AE206" s="259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4"/>
      <c r="AT206" s="37"/>
    </row>
    <row r="207" spans="2:46" ht="13.5" customHeight="1" thickBot="1" x14ac:dyDescent="0.2">
      <c r="B207" s="286"/>
      <c r="C207" s="27"/>
      <c r="D207" s="186"/>
      <c r="E207" s="56"/>
      <c r="F207" s="189"/>
      <c r="G207" s="189"/>
      <c r="H207" s="189"/>
      <c r="I207" s="56"/>
      <c r="J207" s="56"/>
      <c r="K207" s="188"/>
      <c r="L207" s="259"/>
      <c r="M207" s="259"/>
      <c r="N207" s="56"/>
      <c r="O207" s="28"/>
      <c r="P207" s="56"/>
      <c r="Q207" s="28"/>
      <c r="R207" s="184"/>
      <c r="S207" s="214"/>
      <c r="T207" s="286"/>
      <c r="U207" s="27"/>
      <c r="V207" s="186"/>
      <c r="W207" s="56"/>
      <c r="X207" s="189"/>
      <c r="Y207" s="189"/>
      <c r="Z207" s="189"/>
      <c r="AA207" s="56"/>
      <c r="AB207" s="56"/>
      <c r="AC207" s="188"/>
      <c r="AD207" s="259"/>
      <c r="AE207" s="259"/>
      <c r="AF207" s="56"/>
      <c r="AG207" s="28"/>
      <c r="AH207" s="56"/>
      <c r="AI207" s="28"/>
      <c r="AJ207" s="184"/>
      <c r="AK207" s="199"/>
      <c r="AL207" s="286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4"/>
      <c r="AT207" s="37"/>
    </row>
    <row r="208" spans="2:46" ht="13.5" customHeight="1" x14ac:dyDescent="0.15">
      <c r="B208" s="284" t="s">
        <v>104</v>
      </c>
      <c r="C208" s="25" t="s">
        <v>31</v>
      </c>
      <c r="D208" s="39"/>
      <c r="E208" s="55"/>
      <c r="F208" s="96"/>
      <c r="G208" s="96"/>
      <c r="H208" s="96"/>
      <c r="I208" s="60"/>
      <c r="J208" s="60"/>
      <c r="K208" s="61"/>
      <c r="L208" s="258"/>
      <c r="M208" s="258"/>
      <c r="N208" s="55"/>
      <c r="O208" s="26"/>
      <c r="P208" s="55"/>
      <c r="Q208" s="26"/>
      <c r="R208" s="131"/>
      <c r="S208" s="214"/>
      <c r="T208" s="284" t="s">
        <v>104</v>
      </c>
      <c r="U208" s="25" t="s">
        <v>31</v>
      </c>
      <c r="V208" s="39"/>
      <c r="W208" s="55"/>
      <c r="X208" s="96"/>
      <c r="Y208" s="96"/>
      <c r="Z208" s="96"/>
      <c r="AA208" s="60"/>
      <c r="AB208" s="60"/>
      <c r="AC208" s="61"/>
      <c r="AD208" s="258"/>
      <c r="AE208" s="258"/>
      <c r="AF208" s="55"/>
      <c r="AG208" s="26"/>
      <c r="AH208" s="55"/>
      <c r="AI208" s="26"/>
      <c r="AJ208" s="131"/>
      <c r="AK208" s="199"/>
      <c r="AL208" s="284" t="s">
        <v>104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4"/>
      <c r="AT208" s="37"/>
    </row>
    <row r="209" spans="2:46" ht="13.5" customHeight="1" x14ac:dyDescent="0.15">
      <c r="B209" s="285"/>
      <c r="C209" s="27" t="s">
        <v>32</v>
      </c>
      <c r="D209" s="186"/>
      <c r="E209" s="56"/>
      <c r="F209" s="187"/>
      <c r="G209" s="187"/>
      <c r="H209" s="187"/>
      <c r="I209" s="62"/>
      <c r="J209" s="62"/>
      <c r="K209" s="188"/>
      <c r="L209" s="259"/>
      <c r="M209" s="259"/>
      <c r="N209" s="56"/>
      <c r="O209" s="28"/>
      <c r="P209" s="56"/>
      <c r="Q209" s="28"/>
      <c r="R209" s="132"/>
      <c r="S209" s="214"/>
      <c r="T209" s="285"/>
      <c r="U209" s="27" t="s">
        <v>32</v>
      </c>
      <c r="V209" s="186"/>
      <c r="W209" s="56"/>
      <c r="X209" s="187"/>
      <c r="Y209" s="187"/>
      <c r="Z209" s="187"/>
      <c r="AA209" s="62"/>
      <c r="AB209" s="62"/>
      <c r="AC209" s="188"/>
      <c r="AD209" s="259"/>
      <c r="AE209" s="259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4"/>
      <c r="AT209" s="37"/>
    </row>
    <row r="210" spans="2:46" ht="13.5" customHeight="1" x14ac:dyDescent="0.15">
      <c r="B210" s="285"/>
      <c r="C210" s="27" t="s">
        <v>33</v>
      </c>
      <c r="D210" s="186"/>
      <c r="E210" s="56"/>
      <c r="F210" s="187"/>
      <c r="G210" s="187"/>
      <c r="H210" s="187"/>
      <c r="I210" s="62"/>
      <c r="J210" s="62"/>
      <c r="K210" s="188"/>
      <c r="L210" s="259"/>
      <c r="M210" s="259"/>
      <c r="N210" s="56"/>
      <c r="O210" s="28"/>
      <c r="P210" s="56"/>
      <c r="Q210" s="28"/>
      <c r="R210" s="132"/>
      <c r="S210" s="214"/>
      <c r="T210" s="285"/>
      <c r="U210" s="27" t="s">
        <v>33</v>
      </c>
      <c r="V210" s="186"/>
      <c r="W210" s="56"/>
      <c r="X210" s="187"/>
      <c r="Y210" s="187"/>
      <c r="Z210" s="187"/>
      <c r="AA210" s="62"/>
      <c r="AB210" s="62"/>
      <c r="AC210" s="188"/>
      <c r="AD210" s="259"/>
      <c r="AE210" s="259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4"/>
      <c r="AT210" s="37"/>
    </row>
    <row r="211" spans="2:46" ht="13.5" customHeight="1" x14ac:dyDescent="0.15">
      <c r="B211" s="285"/>
      <c r="C211" s="27" t="s">
        <v>35</v>
      </c>
      <c r="D211" s="186"/>
      <c r="E211" s="56"/>
      <c r="F211" s="187"/>
      <c r="G211" s="187"/>
      <c r="H211" s="187"/>
      <c r="I211" s="62"/>
      <c r="J211" s="62"/>
      <c r="K211" s="188"/>
      <c r="L211" s="259"/>
      <c r="M211" s="259"/>
      <c r="N211" s="56"/>
      <c r="O211" s="28"/>
      <c r="P211" s="56"/>
      <c r="Q211" s="28"/>
      <c r="R211" s="132"/>
      <c r="S211" s="214"/>
      <c r="T211" s="285"/>
      <c r="U211" s="27" t="s">
        <v>35</v>
      </c>
      <c r="V211" s="186"/>
      <c r="W211" s="56"/>
      <c r="X211" s="187"/>
      <c r="Y211" s="187"/>
      <c r="Z211" s="187"/>
      <c r="AA211" s="62"/>
      <c r="AB211" s="62"/>
      <c r="AC211" s="188"/>
      <c r="AD211" s="259"/>
      <c r="AE211" s="259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4"/>
      <c r="AT211" s="37"/>
    </row>
    <row r="212" spans="2:46" ht="13.5" customHeight="1" thickBot="1" x14ac:dyDescent="0.2">
      <c r="B212" s="286"/>
      <c r="C212" s="27"/>
      <c r="D212" s="186"/>
      <c r="E212" s="56"/>
      <c r="F212" s="189"/>
      <c r="G212" s="189"/>
      <c r="H212" s="189"/>
      <c r="I212" s="56"/>
      <c r="J212" s="56"/>
      <c r="K212" s="188"/>
      <c r="L212" s="259"/>
      <c r="M212" s="259"/>
      <c r="N212" s="56"/>
      <c r="O212" s="28"/>
      <c r="P212" s="56"/>
      <c r="Q212" s="28"/>
      <c r="R212" s="184"/>
      <c r="S212" s="214"/>
      <c r="T212" s="286"/>
      <c r="U212" s="27"/>
      <c r="V212" s="186"/>
      <c r="W212" s="56"/>
      <c r="X212" s="189"/>
      <c r="Y212" s="189"/>
      <c r="Z212" s="189"/>
      <c r="AA212" s="56"/>
      <c r="AB212" s="56"/>
      <c r="AC212" s="188"/>
      <c r="AD212" s="259"/>
      <c r="AE212" s="259"/>
      <c r="AF212" s="56"/>
      <c r="AG212" s="28"/>
      <c r="AH212" s="56"/>
      <c r="AI212" s="28"/>
      <c r="AJ212" s="184"/>
      <c r="AK212" s="199"/>
      <c r="AL212" s="286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4"/>
      <c r="AT212" s="37"/>
    </row>
    <row r="213" spans="2:46" ht="13.5" customHeight="1" x14ac:dyDescent="0.15">
      <c r="B213" s="284" t="s">
        <v>105</v>
      </c>
      <c r="C213" s="25" t="s">
        <v>31</v>
      </c>
      <c r="D213" s="39"/>
      <c r="E213" s="55"/>
      <c r="F213" s="96"/>
      <c r="G213" s="96"/>
      <c r="H213" s="96"/>
      <c r="I213" s="60"/>
      <c r="J213" s="60"/>
      <c r="K213" s="61"/>
      <c r="L213" s="258"/>
      <c r="M213" s="258"/>
      <c r="N213" s="55"/>
      <c r="O213" s="26"/>
      <c r="P213" s="55"/>
      <c r="Q213" s="26"/>
      <c r="R213" s="131"/>
      <c r="S213" s="214"/>
      <c r="T213" s="284" t="s">
        <v>105</v>
      </c>
      <c r="U213" s="25" t="s">
        <v>31</v>
      </c>
      <c r="V213" s="39"/>
      <c r="W213" s="55"/>
      <c r="X213" s="96"/>
      <c r="Y213" s="96"/>
      <c r="Z213" s="96"/>
      <c r="AA213" s="60"/>
      <c r="AB213" s="60"/>
      <c r="AC213" s="61"/>
      <c r="AD213" s="258"/>
      <c r="AE213" s="258"/>
      <c r="AF213" s="55"/>
      <c r="AG213" s="26"/>
      <c r="AH213" s="55"/>
      <c r="AI213" s="26"/>
      <c r="AJ213" s="131"/>
      <c r="AK213" s="199"/>
      <c r="AL213" s="284" t="s">
        <v>105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4"/>
      <c r="AT213" s="37"/>
    </row>
    <row r="214" spans="2:46" ht="13.5" customHeight="1" x14ac:dyDescent="0.15">
      <c r="B214" s="285"/>
      <c r="C214" s="27" t="s">
        <v>32</v>
      </c>
      <c r="D214" s="186"/>
      <c r="E214" s="56"/>
      <c r="F214" s="187"/>
      <c r="G214" s="187"/>
      <c r="H214" s="187"/>
      <c r="I214" s="62"/>
      <c r="J214" s="62"/>
      <c r="K214" s="188"/>
      <c r="L214" s="259"/>
      <c r="M214" s="259"/>
      <c r="N214" s="56"/>
      <c r="O214" s="28"/>
      <c r="P214" s="56"/>
      <c r="Q214" s="28"/>
      <c r="R214" s="132"/>
      <c r="S214" s="214"/>
      <c r="T214" s="285"/>
      <c r="U214" s="27" t="s">
        <v>32</v>
      </c>
      <c r="V214" s="186"/>
      <c r="W214" s="56"/>
      <c r="X214" s="187"/>
      <c r="Y214" s="187"/>
      <c r="Z214" s="187"/>
      <c r="AA214" s="62"/>
      <c r="AB214" s="62"/>
      <c r="AC214" s="188"/>
      <c r="AD214" s="259"/>
      <c r="AE214" s="259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4"/>
      <c r="AT214" s="37"/>
    </row>
    <row r="215" spans="2:46" ht="13.5" customHeight="1" x14ac:dyDescent="0.15">
      <c r="B215" s="285"/>
      <c r="C215" s="27" t="s">
        <v>33</v>
      </c>
      <c r="D215" s="186"/>
      <c r="E215" s="56"/>
      <c r="F215" s="187"/>
      <c r="G215" s="187"/>
      <c r="H215" s="187"/>
      <c r="I215" s="62"/>
      <c r="J215" s="62"/>
      <c r="K215" s="188"/>
      <c r="L215" s="259"/>
      <c r="M215" s="259"/>
      <c r="N215" s="56"/>
      <c r="O215" s="28"/>
      <c r="P215" s="56"/>
      <c r="Q215" s="28"/>
      <c r="R215" s="132"/>
      <c r="S215" s="214"/>
      <c r="T215" s="285"/>
      <c r="U215" s="27" t="s">
        <v>33</v>
      </c>
      <c r="V215" s="186"/>
      <c r="W215" s="56"/>
      <c r="X215" s="187"/>
      <c r="Y215" s="187"/>
      <c r="Z215" s="187"/>
      <c r="AA215" s="62"/>
      <c r="AB215" s="62"/>
      <c r="AC215" s="188"/>
      <c r="AD215" s="259"/>
      <c r="AE215" s="259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4"/>
      <c r="AT215" s="37"/>
    </row>
    <row r="216" spans="2:46" ht="13.5" customHeight="1" x14ac:dyDescent="0.15">
      <c r="B216" s="285"/>
      <c r="C216" s="27" t="s">
        <v>35</v>
      </c>
      <c r="D216" s="186"/>
      <c r="E216" s="56"/>
      <c r="F216" s="187"/>
      <c r="G216" s="187"/>
      <c r="H216" s="187"/>
      <c r="I216" s="62"/>
      <c r="J216" s="62"/>
      <c r="K216" s="188"/>
      <c r="L216" s="259"/>
      <c r="M216" s="259"/>
      <c r="N216" s="56"/>
      <c r="O216" s="28"/>
      <c r="P216" s="56"/>
      <c r="Q216" s="28"/>
      <c r="R216" s="132"/>
      <c r="S216" s="214"/>
      <c r="T216" s="285"/>
      <c r="U216" s="27" t="s">
        <v>35</v>
      </c>
      <c r="V216" s="186"/>
      <c r="W216" s="56"/>
      <c r="X216" s="187"/>
      <c r="Y216" s="187"/>
      <c r="Z216" s="187"/>
      <c r="AA216" s="62"/>
      <c r="AB216" s="62"/>
      <c r="AC216" s="188"/>
      <c r="AD216" s="259"/>
      <c r="AE216" s="259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4"/>
      <c r="AT216" s="37"/>
    </row>
    <row r="217" spans="2:46" ht="13.5" customHeight="1" thickBot="1" x14ac:dyDescent="0.2">
      <c r="B217" s="286"/>
      <c r="C217" s="27"/>
      <c r="D217" s="186"/>
      <c r="E217" s="56"/>
      <c r="F217" s="189"/>
      <c r="G217" s="189"/>
      <c r="H217" s="189"/>
      <c r="I217" s="56"/>
      <c r="J217" s="56"/>
      <c r="K217" s="188"/>
      <c r="L217" s="259"/>
      <c r="M217" s="259"/>
      <c r="N217" s="56"/>
      <c r="O217" s="28"/>
      <c r="P217" s="56"/>
      <c r="Q217" s="28"/>
      <c r="R217" s="184"/>
      <c r="S217" s="214"/>
      <c r="T217" s="286"/>
      <c r="U217" s="27"/>
      <c r="V217" s="186"/>
      <c r="W217" s="56"/>
      <c r="X217" s="189"/>
      <c r="Y217" s="189"/>
      <c r="Z217" s="189"/>
      <c r="AA217" s="56"/>
      <c r="AB217" s="56"/>
      <c r="AC217" s="188"/>
      <c r="AD217" s="259"/>
      <c r="AE217" s="259"/>
      <c r="AF217" s="56"/>
      <c r="AG217" s="28"/>
      <c r="AH217" s="56"/>
      <c r="AI217" s="28"/>
      <c r="AJ217" s="184"/>
      <c r="AK217" s="199"/>
      <c r="AL217" s="286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4"/>
      <c r="AT217" s="37"/>
    </row>
    <row r="218" spans="2:46" ht="13.5" customHeight="1" x14ac:dyDescent="0.15">
      <c r="B218" s="284" t="s">
        <v>106</v>
      </c>
      <c r="C218" s="25" t="s">
        <v>31</v>
      </c>
      <c r="D218" s="39"/>
      <c r="E218" s="55"/>
      <c r="F218" s="96"/>
      <c r="G218" s="96"/>
      <c r="H218" s="96"/>
      <c r="I218" s="60"/>
      <c r="J218" s="60"/>
      <c r="K218" s="61"/>
      <c r="L218" s="258"/>
      <c r="M218" s="258"/>
      <c r="N218" s="55"/>
      <c r="O218" s="26"/>
      <c r="P218" s="55"/>
      <c r="Q218" s="26"/>
      <c r="R218" s="131"/>
      <c r="S218" s="214"/>
      <c r="T218" s="284" t="s">
        <v>106</v>
      </c>
      <c r="U218" s="25" t="s">
        <v>31</v>
      </c>
      <c r="V218" s="39"/>
      <c r="W218" s="55"/>
      <c r="X218" s="96"/>
      <c r="Y218" s="96"/>
      <c r="Z218" s="96"/>
      <c r="AA218" s="60"/>
      <c r="AB218" s="60"/>
      <c r="AC218" s="61"/>
      <c r="AD218" s="258"/>
      <c r="AE218" s="258"/>
      <c r="AF218" s="55"/>
      <c r="AG218" s="26"/>
      <c r="AH218" s="55"/>
      <c r="AI218" s="26"/>
      <c r="AJ218" s="131"/>
      <c r="AK218" s="199"/>
      <c r="AL218" s="284" t="s">
        <v>106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4"/>
      <c r="AT218" s="37"/>
    </row>
    <row r="219" spans="2:46" ht="13.5" customHeight="1" x14ac:dyDescent="0.15">
      <c r="B219" s="285"/>
      <c r="C219" s="27" t="s">
        <v>32</v>
      </c>
      <c r="D219" s="186"/>
      <c r="E219" s="56"/>
      <c r="F219" s="187"/>
      <c r="G219" s="187"/>
      <c r="H219" s="187"/>
      <c r="I219" s="62"/>
      <c r="J219" s="62"/>
      <c r="K219" s="188"/>
      <c r="L219" s="259"/>
      <c r="M219" s="259"/>
      <c r="N219" s="56"/>
      <c r="O219" s="28"/>
      <c r="P219" s="56"/>
      <c r="Q219" s="28"/>
      <c r="R219" s="132"/>
      <c r="S219" s="214"/>
      <c r="T219" s="285"/>
      <c r="U219" s="27" t="s">
        <v>32</v>
      </c>
      <c r="V219" s="186"/>
      <c r="W219" s="56"/>
      <c r="X219" s="187"/>
      <c r="Y219" s="187"/>
      <c r="Z219" s="187"/>
      <c r="AA219" s="62"/>
      <c r="AB219" s="62"/>
      <c r="AC219" s="188"/>
      <c r="AD219" s="259"/>
      <c r="AE219" s="259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4"/>
      <c r="AT219" s="37"/>
    </row>
    <row r="220" spans="2:46" ht="13.5" customHeight="1" x14ac:dyDescent="0.15">
      <c r="B220" s="285"/>
      <c r="C220" s="27" t="s">
        <v>33</v>
      </c>
      <c r="D220" s="186"/>
      <c r="E220" s="56"/>
      <c r="F220" s="187"/>
      <c r="G220" s="187"/>
      <c r="H220" s="187"/>
      <c r="I220" s="62"/>
      <c r="J220" s="62"/>
      <c r="K220" s="188"/>
      <c r="L220" s="259"/>
      <c r="M220" s="259"/>
      <c r="N220" s="56"/>
      <c r="O220" s="28"/>
      <c r="P220" s="56"/>
      <c r="Q220" s="28"/>
      <c r="R220" s="132"/>
      <c r="S220" s="214"/>
      <c r="T220" s="285"/>
      <c r="U220" s="27" t="s">
        <v>33</v>
      </c>
      <c r="V220" s="186"/>
      <c r="W220" s="56"/>
      <c r="X220" s="187"/>
      <c r="Y220" s="187"/>
      <c r="Z220" s="187"/>
      <c r="AA220" s="62"/>
      <c r="AB220" s="62"/>
      <c r="AC220" s="188"/>
      <c r="AD220" s="259"/>
      <c r="AE220" s="259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4"/>
      <c r="AT220" s="37"/>
    </row>
    <row r="221" spans="2:46" ht="13.5" customHeight="1" x14ac:dyDescent="0.15">
      <c r="B221" s="285"/>
      <c r="C221" s="27" t="s">
        <v>35</v>
      </c>
      <c r="D221" s="186"/>
      <c r="E221" s="56"/>
      <c r="F221" s="187"/>
      <c r="G221" s="187"/>
      <c r="H221" s="187"/>
      <c r="I221" s="62"/>
      <c r="J221" s="62"/>
      <c r="K221" s="188"/>
      <c r="L221" s="259"/>
      <c r="M221" s="259"/>
      <c r="N221" s="56"/>
      <c r="O221" s="28"/>
      <c r="P221" s="56"/>
      <c r="Q221" s="28"/>
      <c r="R221" s="132"/>
      <c r="S221" s="214"/>
      <c r="T221" s="285"/>
      <c r="U221" s="27" t="s">
        <v>35</v>
      </c>
      <c r="V221" s="186"/>
      <c r="W221" s="56"/>
      <c r="X221" s="187"/>
      <c r="Y221" s="187"/>
      <c r="Z221" s="187"/>
      <c r="AA221" s="62"/>
      <c r="AB221" s="62"/>
      <c r="AC221" s="188"/>
      <c r="AD221" s="259"/>
      <c r="AE221" s="259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4"/>
      <c r="AT221" s="37"/>
    </row>
    <row r="222" spans="2:46" ht="13.5" customHeight="1" thickBot="1" x14ac:dyDescent="0.2">
      <c r="B222" s="286"/>
      <c r="C222" s="27"/>
      <c r="D222" s="186"/>
      <c r="E222" s="56"/>
      <c r="F222" s="189"/>
      <c r="G222" s="189"/>
      <c r="H222" s="189"/>
      <c r="I222" s="56"/>
      <c r="J222" s="56"/>
      <c r="K222" s="188"/>
      <c r="L222" s="259"/>
      <c r="M222" s="259"/>
      <c r="N222" s="56"/>
      <c r="O222" s="28"/>
      <c r="P222" s="56"/>
      <c r="Q222" s="28"/>
      <c r="R222" s="184"/>
      <c r="S222" s="214"/>
      <c r="T222" s="286"/>
      <c r="U222" s="27"/>
      <c r="V222" s="186"/>
      <c r="W222" s="56"/>
      <c r="X222" s="189"/>
      <c r="Y222" s="189"/>
      <c r="Z222" s="189"/>
      <c r="AA222" s="56"/>
      <c r="AB222" s="56"/>
      <c r="AC222" s="188"/>
      <c r="AD222" s="259"/>
      <c r="AE222" s="259"/>
      <c r="AF222" s="56"/>
      <c r="AG222" s="28"/>
      <c r="AH222" s="56"/>
      <c r="AI222" s="28"/>
      <c r="AJ222" s="184"/>
      <c r="AK222" s="199"/>
      <c r="AL222" s="286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4"/>
      <c r="AT222" s="37"/>
    </row>
    <row r="223" spans="2:46" ht="13.5" customHeight="1" x14ac:dyDescent="0.15">
      <c r="B223" s="284" t="s">
        <v>107</v>
      </c>
      <c r="C223" s="25" t="s">
        <v>31</v>
      </c>
      <c r="D223" s="39"/>
      <c r="E223" s="55"/>
      <c r="F223" s="96"/>
      <c r="G223" s="96"/>
      <c r="H223" s="96"/>
      <c r="I223" s="60"/>
      <c r="J223" s="60"/>
      <c r="K223" s="61"/>
      <c r="L223" s="258"/>
      <c r="M223" s="258"/>
      <c r="N223" s="55"/>
      <c r="O223" s="26"/>
      <c r="P223" s="55"/>
      <c r="Q223" s="26"/>
      <c r="R223" s="131"/>
      <c r="S223" s="214"/>
      <c r="T223" s="284" t="s">
        <v>107</v>
      </c>
      <c r="U223" s="25" t="s">
        <v>31</v>
      </c>
      <c r="V223" s="39"/>
      <c r="W223" s="55"/>
      <c r="X223" s="96"/>
      <c r="Y223" s="96"/>
      <c r="Z223" s="96"/>
      <c r="AA223" s="60"/>
      <c r="AB223" s="60"/>
      <c r="AC223" s="61"/>
      <c r="AD223" s="258"/>
      <c r="AE223" s="258"/>
      <c r="AF223" s="55"/>
      <c r="AG223" s="26"/>
      <c r="AH223" s="55"/>
      <c r="AI223" s="26"/>
      <c r="AJ223" s="131"/>
      <c r="AK223" s="199"/>
      <c r="AL223" s="284" t="s">
        <v>107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4"/>
      <c r="AT223" s="37"/>
    </row>
    <row r="224" spans="2:46" ht="13.5" customHeight="1" x14ac:dyDescent="0.15">
      <c r="B224" s="285"/>
      <c r="C224" s="27" t="s">
        <v>32</v>
      </c>
      <c r="D224" s="186"/>
      <c r="E224" s="56"/>
      <c r="F224" s="187"/>
      <c r="G224" s="187"/>
      <c r="H224" s="187"/>
      <c r="I224" s="62"/>
      <c r="J224" s="62"/>
      <c r="K224" s="188"/>
      <c r="L224" s="259"/>
      <c r="M224" s="259"/>
      <c r="N224" s="56"/>
      <c r="O224" s="28"/>
      <c r="P224" s="56"/>
      <c r="Q224" s="28"/>
      <c r="R224" s="132"/>
      <c r="S224" s="214"/>
      <c r="T224" s="285"/>
      <c r="U224" s="27" t="s">
        <v>32</v>
      </c>
      <c r="V224" s="186"/>
      <c r="W224" s="56"/>
      <c r="X224" s="187"/>
      <c r="Y224" s="187"/>
      <c r="Z224" s="187"/>
      <c r="AA224" s="62"/>
      <c r="AB224" s="62"/>
      <c r="AC224" s="188"/>
      <c r="AD224" s="259"/>
      <c r="AE224" s="259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4"/>
      <c r="AT224" s="37"/>
    </row>
    <row r="225" spans="2:46" ht="13.5" customHeight="1" x14ac:dyDescent="0.15">
      <c r="B225" s="285"/>
      <c r="C225" s="27" t="s">
        <v>33</v>
      </c>
      <c r="D225" s="186"/>
      <c r="E225" s="56"/>
      <c r="F225" s="187"/>
      <c r="G225" s="187"/>
      <c r="H225" s="187"/>
      <c r="I225" s="62"/>
      <c r="J225" s="62"/>
      <c r="K225" s="188"/>
      <c r="L225" s="259"/>
      <c r="M225" s="259"/>
      <c r="N225" s="56"/>
      <c r="O225" s="28"/>
      <c r="P225" s="56"/>
      <c r="Q225" s="28"/>
      <c r="R225" s="132"/>
      <c r="S225" s="214"/>
      <c r="T225" s="285"/>
      <c r="U225" s="27" t="s">
        <v>33</v>
      </c>
      <c r="V225" s="186"/>
      <c r="W225" s="56"/>
      <c r="X225" s="187"/>
      <c r="Y225" s="187"/>
      <c r="Z225" s="187"/>
      <c r="AA225" s="62"/>
      <c r="AB225" s="62"/>
      <c r="AC225" s="188"/>
      <c r="AD225" s="259"/>
      <c r="AE225" s="259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4"/>
      <c r="AT225" s="37"/>
    </row>
    <row r="226" spans="2:46" ht="13.5" customHeight="1" x14ac:dyDescent="0.15">
      <c r="B226" s="285"/>
      <c r="C226" s="27" t="s">
        <v>35</v>
      </c>
      <c r="D226" s="186"/>
      <c r="E226" s="56"/>
      <c r="F226" s="187"/>
      <c r="G226" s="187"/>
      <c r="H226" s="187"/>
      <c r="I226" s="62"/>
      <c r="J226" s="62"/>
      <c r="K226" s="188"/>
      <c r="L226" s="259"/>
      <c r="M226" s="259"/>
      <c r="N226" s="56"/>
      <c r="O226" s="28"/>
      <c r="P226" s="56"/>
      <c r="Q226" s="28"/>
      <c r="R226" s="132"/>
      <c r="S226" s="214"/>
      <c r="T226" s="285"/>
      <c r="U226" s="27" t="s">
        <v>35</v>
      </c>
      <c r="V226" s="186"/>
      <c r="W226" s="56"/>
      <c r="X226" s="187"/>
      <c r="Y226" s="187"/>
      <c r="Z226" s="187"/>
      <c r="AA226" s="62"/>
      <c r="AB226" s="62"/>
      <c r="AC226" s="188"/>
      <c r="AD226" s="259"/>
      <c r="AE226" s="259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4"/>
      <c r="AT226" s="37"/>
    </row>
    <row r="227" spans="2:46" ht="13.5" customHeight="1" thickBot="1" x14ac:dyDescent="0.2">
      <c r="B227" s="286"/>
      <c r="C227" s="27"/>
      <c r="D227" s="186"/>
      <c r="E227" s="56"/>
      <c r="F227" s="189"/>
      <c r="G227" s="189"/>
      <c r="H227" s="189"/>
      <c r="I227" s="56"/>
      <c r="J227" s="56"/>
      <c r="K227" s="188"/>
      <c r="L227" s="259"/>
      <c r="M227" s="259"/>
      <c r="N227" s="56"/>
      <c r="O227" s="28"/>
      <c r="P227" s="56"/>
      <c r="Q227" s="28"/>
      <c r="R227" s="184"/>
      <c r="S227" s="214"/>
      <c r="T227" s="286"/>
      <c r="U227" s="27"/>
      <c r="V227" s="186"/>
      <c r="W227" s="56"/>
      <c r="X227" s="189"/>
      <c r="Y227" s="189"/>
      <c r="Z227" s="189"/>
      <c r="AA227" s="56"/>
      <c r="AB227" s="56"/>
      <c r="AC227" s="188"/>
      <c r="AD227" s="259"/>
      <c r="AE227" s="259"/>
      <c r="AF227" s="56"/>
      <c r="AG227" s="28"/>
      <c r="AH227" s="56"/>
      <c r="AI227" s="28"/>
      <c r="AJ227" s="184"/>
      <c r="AK227" s="199"/>
      <c r="AL227" s="286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4"/>
      <c r="AT227" s="37"/>
    </row>
    <row r="228" spans="2:46" ht="13.5" customHeight="1" x14ac:dyDescent="0.15">
      <c r="B228" s="284" t="s">
        <v>108</v>
      </c>
      <c r="C228" s="25" t="s">
        <v>31</v>
      </c>
      <c r="D228" s="39"/>
      <c r="E228" s="55"/>
      <c r="F228" s="96"/>
      <c r="G228" s="96"/>
      <c r="H228" s="96"/>
      <c r="I228" s="60"/>
      <c r="J228" s="60"/>
      <c r="K228" s="61"/>
      <c r="L228" s="258"/>
      <c r="M228" s="258"/>
      <c r="N228" s="55"/>
      <c r="O228" s="26"/>
      <c r="P228" s="55"/>
      <c r="Q228" s="26"/>
      <c r="R228" s="131"/>
      <c r="S228" s="214"/>
      <c r="T228" s="284" t="s">
        <v>108</v>
      </c>
      <c r="U228" s="25" t="s">
        <v>31</v>
      </c>
      <c r="V228" s="39"/>
      <c r="W228" s="55"/>
      <c r="X228" s="96"/>
      <c r="Y228" s="96"/>
      <c r="Z228" s="96"/>
      <c r="AA228" s="60"/>
      <c r="AB228" s="60"/>
      <c r="AC228" s="61"/>
      <c r="AD228" s="258"/>
      <c r="AE228" s="258"/>
      <c r="AF228" s="55"/>
      <c r="AG228" s="26"/>
      <c r="AH228" s="55"/>
      <c r="AI228" s="26"/>
      <c r="AJ228" s="131"/>
      <c r="AK228" s="199"/>
      <c r="AL228" s="284" t="s">
        <v>108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4"/>
      <c r="AT228" s="37"/>
    </row>
    <row r="229" spans="2:46" ht="13.5" customHeight="1" x14ac:dyDescent="0.15">
      <c r="B229" s="285"/>
      <c r="C229" s="27" t="s">
        <v>32</v>
      </c>
      <c r="D229" s="186"/>
      <c r="E229" s="56"/>
      <c r="F229" s="187"/>
      <c r="G229" s="187"/>
      <c r="H229" s="187"/>
      <c r="I229" s="62"/>
      <c r="J229" s="62"/>
      <c r="K229" s="188"/>
      <c r="L229" s="259"/>
      <c r="M229" s="259"/>
      <c r="N229" s="56"/>
      <c r="O229" s="28"/>
      <c r="P229" s="56"/>
      <c r="Q229" s="28"/>
      <c r="R229" s="132"/>
      <c r="S229" s="214"/>
      <c r="T229" s="285"/>
      <c r="U229" s="27" t="s">
        <v>32</v>
      </c>
      <c r="V229" s="186"/>
      <c r="W229" s="56"/>
      <c r="X229" s="187"/>
      <c r="Y229" s="187"/>
      <c r="Z229" s="187"/>
      <c r="AA229" s="62"/>
      <c r="AB229" s="62"/>
      <c r="AC229" s="188"/>
      <c r="AD229" s="259"/>
      <c r="AE229" s="259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4"/>
      <c r="AT229" s="37"/>
    </row>
    <row r="230" spans="2:46" ht="13.5" customHeight="1" x14ac:dyDescent="0.15">
      <c r="B230" s="285"/>
      <c r="C230" s="27" t="s">
        <v>33</v>
      </c>
      <c r="D230" s="186"/>
      <c r="E230" s="56"/>
      <c r="F230" s="187"/>
      <c r="G230" s="187"/>
      <c r="H230" s="187"/>
      <c r="I230" s="62"/>
      <c r="J230" s="62"/>
      <c r="K230" s="188"/>
      <c r="L230" s="259"/>
      <c r="M230" s="259"/>
      <c r="N230" s="56"/>
      <c r="O230" s="28"/>
      <c r="P230" s="56"/>
      <c r="Q230" s="28"/>
      <c r="R230" s="132"/>
      <c r="S230" s="214"/>
      <c r="T230" s="285"/>
      <c r="U230" s="27" t="s">
        <v>33</v>
      </c>
      <c r="V230" s="186"/>
      <c r="W230" s="56"/>
      <c r="X230" s="187"/>
      <c r="Y230" s="187"/>
      <c r="Z230" s="187"/>
      <c r="AA230" s="62"/>
      <c r="AB230" s="62"/>
      <c r="AC230" s="188"/>
      <c r="AD230" s="259"/>
      <c r="AE230" s="259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4"/>
      <c r="AT230" s="37"/>
    </row>
    <row r="231" spans="2:46" ht="13.5" customHeight="1" x14ac:dyDescent="0.15">
      <c r="B231" s="285"/>
      <c r="C231" s="27" t="s">
        <v>35</v>
      </c>
      <c r="D231" s="186"/>
      <c r="E231" s="56"/>
      <c r="F231" s="187"/>
      <c r="G231" s="187"/>
      <c r="H231" s="187"/>
      <c r="I231" s="62"/>
      <c r="J231" s="62"/>
      <c r="K231" s="188"/>
      <c r="L231" s="259"/>
      <c r="M231" s="259"/>
      <c r="N231" s="56"/>
      <c r="O231" s="28"/>
      <c r="P231" s="56"/>
      <c r="Q231" s="28"/>
      <c r="R231" s="132"/>
      <c r="S231" s="214"/>
      <c r="T231" s="285"/>
      <c r="U231" s="27" t="s">
        <v>35</v>
      </c>
      <c r="V231" s="186"/>
      <c r="W231" s="56"/>
      <c r="X231" s="187"/>
      <c r="Y231" s="187"/>
      <c r="Z231" s="187"/>
      <c r="AA231" s="62"/>
      <c r="AB231" s="62"/>
      <c r="AC231" s="188"/>
      <c r="AD231" s="259"/>
      <c r="AE231" s="259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4"/>
      <c r="AT231" s="37"/>
    </row>
    <row r="232" spans="2:46" ht="13.5" customHeight="1" thickBot="1" x14ac:dyDescent="0.2">
      <c r="B232" s="286"/>
      <c r="C232" s="27"/>
      <c r="D232" s="186"/>
      <c r="E232" s="56"/>
      <c r="F232" s="189"/>
      <c r="G232" s="189"/>
      <c r="H232" s="189"/>
      <c r="I232" s="56"/>
      <c r="J232" s="56"/>
      <c r="K232" s="188"/>
      <c r="L232" s="259"/>
      <c r="M232" s="259"/>
      <c r="N232" s="56"/>
      <c r="O232" s="28"/>
      <c r="P232" s="56"/>
      <c r="Q232" s="28"/>
      <c r="R232" s="184"/>
      <c r="S232" s="214"/>
      <c r="T232" s="286"/>
      <c r="U232" s="27"/>
      <c r="V232" s="186"/>
      <c r="W232" s="56"/>
      <c r="X232" s="189"/>
      <c r="Y232" s="189"/>
      <c r="Z232" s="189"/>
      <c r="AA232" s="56"/>
      <c r="AB232" s="56"/>
      <c r="AC232" s="188"/>
      <c r="AD232" s="259"/>
      <c r="AE232" s="259"/>
      <c r="AF232" s="56"/>
      <c r="AG232" s="28"/>
      <c r="AH232" s="56"/>
      <c r="AI232" s="28"/>
      <c r="AJ232" s="184"/>
      <c r="AK232" s="199"/>
      <c r="AL232" s="286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4"/>
      <c r="AT232" s="37"/>
    </row>
    <row r="233" spans="2:46" ht="13.5" customHeight="1" x14ac:dyDescent="0.15">
      <c r="B233" s="284" t="s">
        <v>109</v>
      </c>
      <c r="C233" s="25" t="s">
        <v>31</v>
      </c>
      <c r="D233" s="39"/>
      <c r="E233" s="55"/>
      <c r="F233" s="96"/>
      <c r="G233" s="96"/>
      <c r="H233" s="96"/>
      <c r="I233" s="60"/>
      <c r="J233" s="60"/>
      <c r="K233" s="61"/>
      <c r="L233" s="258"/>
      <c r="M233" s="258"/>
      <c r="N233" s="55"/>
      <c r="O233" s="26"/>
      <c r="P233" s="55"/>
      <c r="Q233" s="26"/>
      <c r="R233" s="131"/>
      <c r="S233" s="214"/>
      <c r="T233" s="284" t="s">
        <v>109</v>
      </c>
      <c r="U233" s="25" t="s">
        <v>31</v>
      </c>
      <c r="V233" s="39"/>
      <c r="W233" s="55"/>
      <c r="X233" s="96"/>
      <c r="Y233" s="96"/>
      <c r="Z233" s="96"/>
      <c r="AA233" s="60"/>
      <c r="AB233" s="60"/>
      <c r="AC233" s="61"/>
      <c r="AD233" s="258"/>
      <c r="AE233" s="258"/>
      <c r="AF233" s="55"/>
      <c r="AG233" s="26"/>
      <c r="AH233" s="55"/>
      <c r="AI233" s="26"/>
      <c r="AJ233" s="131"/>
      <c r="AK233" s="199"/>
      <c r="AL233" s="284" t="s">
        <v>109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4"/>
      <c r="AT233" s="37"/>
    </row>
    <row r="234" spans="2:46" ht="13.5" customHeight="1" x14ac:dyDescent="0.15">
      <c r="B234" s="285"/>
      <c r="C234" s="27" t="s">
        <v>32</v>
      </c>
      <c r="D234" s="186"/>
      <c r="E234" s="56"/>
      <c r="F234" s="187"/>
      <c r="G234" s="187"/>
      <c r="H234" s="187"/>
      <c r="I234" s="62"/>
      <c r="J234" s="62"/>
      <c r="K234" s="188"/>
      <c r="L234" s="259"/>
      <c r="M234" s="259"/>
      <c r="N234" s="56"/>
      <c r="O234" s="28"/>
      <c r="P234" s="56"/>
      <c r="Q234" s="28"/>
      <c r="R234" s="132"/>
      <c r="S234" s="214"/>
      <c r="T234" s="285"/>
      <c r="U234" s="27" t="s">
        <v>32</v>
      </c>
      <c r="V234" s="186"/>
      <c r="W234" s="56"/>
      <c r="X234" s="187"/>
      <c r="Y234" s="187"/>
      <c r="Z234" s="187"/>
      <c r="AA234" s="62"/>
      <c r="AB234" s="62"/>
      <c r="AC234" s="188"/>
      <c r="AD234" s="259"/>
      <c r="AE234" s="259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4"/>
      <c r="AT234" s="37"/>
    </row>
    <row r="235" spans="2:46" ht="13.5" customHeight="1" x14ac:dyDescent="0.15">
      <c r="B235" s="285"/>
      <c r="C235" s="27" t="s">
        <v>33</v>
      </c>
      <c r="D235" s="186"/>
      <c r="E235" s="56"/>
      <c r="F235" s="187"/>
      <c r="G235" s="187"/>
      <c r="H235" s="187"/>
      <c r="I235" s="62"/>
      <c r="J235" s="62"/>
      <c r="K235" s="188"/>
      <c r="L235" s="259"/>
      <c r="M235" s="259"/>
      <c r="N235" s="56"/>
      <c r="O235" s="28"/>
      <c r="P235" s="56"/>
      <c r="Q235" s="28"/>
      <c r="R235" s="132"/>
      <c r="S235" s="214"/>
      <c r="T235" s="285"/>
      <c r="U235" s="27" t="s">
        <v>33</v>
      </c>
      <c r="V235" s="186"/>
      <c r="W235" s="56"/>
      <c r="X235" s="187"/>
      <c r="Y235" s="187"/>
      <c r="Z235" s="187"/>
      <c r="AA235" s="62"/>
      <c r="AB235" s="62"/>
      <c r="AC235" s="188"/>
      <c r="AD235" s="259"/>
      <c r="AE235" s="259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4"/>
      <c r="AT235" s="37"/>
    </row>
    <row r="236" spans="2:46" ht="13.5" customHeight="1" x14ac:dyDescent="0.15">
      <c r="B236" s="285"/>
      <c r="C236" s="27" t="s">
        <v>35</v>
      </c>
      <c r="D236" s="186"/>
      <c r="E236" s="56"/>
      <c r="F236" s="187"/>
      <c r="G236" s="187"/>
      <c r="H236" s="187"/>
      <c r="I236" s="62"/>
      <c r="J236" s="62"/>
      <c r="K236" s="188"/>
      <c r="L236" s="259"/>
      <c r="M236" s="259"/>
      <c r="N236" s="56"/>
      <c r="O236" s="28"/>
      <c r="P236" s="56"/>
      <c r="Q236" s="28"/>
      <c r="R236" s="132"/>
      <c r="S236" s="214"/>
      <c r="T236" s="285"/>
      <c r="U236" s="27" t="s">
        <v>35</v>
      </c>
      <c r="V236" s="186"/>
      <c r="W236" s="56"/>
      <c r="X236" s="187"/>
      <c r="Y236" s="187"/>
      <c r="Z236" s="187"/>
      <c r="AA236" s="62"/>
      <c r="AB236" s="62"/>
      <c r="AC236" s="188"/>
      <c r="AD236" s="259"/>
      <c r="AE236" s="259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4"/>
      <c r="AT236" s="37"/>
    </row>
    <row r="237" spans="2:46" ht="13.5" customHeight="1" thickBot="1" x14ac:dyDescent="0.2">
      <c r="B237" s="286"/>
      <c r="C237" s="27"/>
      <c r="D237" s="186"/>
      <c r="E237" s="56"/>
      <c r="F237" s="189"/>
      <c r="G237" s="189"/>
      <c r="H237" s="189"/>
      <c r="I237" s="56"/>
      <c r="J237" s="56"/>
      <c r="K237" s="188"/>
      <c r="L237" s="259"/>
      <c r="M237" s="259"/>
      <c r="N237" s="56"/>
      <c r="O237" s="28"/>
      <c r="P237" s="56"/>
      <c r="Q237" s="28"/>
      <c r="R237" s="184"/>
      <c r="S237" s="214"/>
      <c r="T237" s="286"/>
      <c r="U237" s="27"/>
      <c r="V237" s="186"/>
      <c r="W237" s="56"/>
      <c r="X237" s="189"/>
      <c r="Y237" s="189"/>
      <c r="Z237" s="189"/>
      <c r="AA237" s="56"/>
      <c r="AB237" s="56"/>
      <c r="AC237" s="188"/>
      <c r="AD237" s="259"/>
      <c r="AE237" s="259"/>
      <c r="AF237" s="56"/>
      <c r="AG237" s="28"/>
      <c r="AH237" s="56"/>
      <c r="AI237" s="28"/>
      <c r="AJ237" s="184"/>
      <c r="AK237" s="199"/>
      <c r="AL237" s="286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4"/>
      <c r="AT237" s="37"/>
    </row>
    <row r="238" spans="2:46" ht="13.5" customHeight="1" x14ac:dyDescent="0.15">
      <c r="B238" s="284" t="s">
        <v>110</v>
      </c>
      <c r="C238" s="25" t="s">
        <v>31</v>
      </c>
      <c r="D238" s="39"/>
      <c r="E238" s="55"/>
      <c r="F238" s="96"/>
      <c r="G238" s="96"/>
      <c r="H238" s="96"/>
      <c r="I238" s="60"/>
      <c r="J238" s="60"/>
      <c r="K238" s="61"/>
      <c r="L238" s="258"/>
      <c r="M238" s="258"/>
      <c r="N238" s="55"/>
      <c r="O238" s="26"/>
      <c r="P238" s="55"/>
      <c r="Q238" s="26"/>
      <c r="R238" s="131"/>
      <c r="S238" s="214"/>
      <c r="T238" s="284" t="s">
        <v>110</v>
      </c>
      <c r="U238" s="25" t="s">
        <v>31</v>
      </c>
      <c r="V238" s="39"/>
      <c r="W238" s="55"/>
      <c r="X238" s="96"/>
      <c r="Y238" s="96"/>
      <c r="Z238" s="96"/>
      <c r="AA238" s="60"/>
      <c r="AB238" s="60"/>
      <c r="AC238" s="61"/>
      <c r="AD238" s="258"/>
      <c r="AE238" s="258"/>
      <c r="AF238" s="55"/>
      <c r="AG238" s="26"/>
      <c r="AH238" s="55"/>
      <c r="AI238" s="26"/>
      <c r="AJ238" s="131"/>
      <c r="AK238" s="199"/>
      <c r="AL238" s="284" t="s">
        <v>110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4"/>
      <c r="AT238" s="37"/>
    </row>
    <row r="239" spans="2:46" ht="13.5" customHeight="1" x14ac:dyDescent="0.15">
      <c r="B239" s="285"/>
      <c r="C239" s="27" t="s">
        <v>32</v>
      </c>
      <c r="D239" s="186"/>
      <c r="E239" s="56"/>
      <c r="F239" s="187"/>
      <c r="G239" s="187"/>
      <c r="H239" s="187"/>
      <c r="I239" s="62"/>
      <c r="J239" s="62"/>
      <c r="K239" s="188"/>
      <c r="L239" s="259"/>
      <c r="M239" s="259"/>
      <c r="N239" s="56"/>
      <c r="O239" s="28"/>
      <c r="P239" s="56"/>
      <c r="Q239" s="28"/>
      <c r="R239" s="132"/>
      <c r="S239" s="214"/>
      <c r="T239" s="285"/>
      <c r="U239" s="27" t="s">
        <v>32</v>
      </c>
      <c r="V239" s="186"/>
      <c r="W239" s="56"/>
      <c r="X239" s="187"/>
      <c r="Y239" s="187"/>
      <c r="Z239" s="187"/>
      <c r="AA239" s="62"/>
      <c r="AB239" s="62"/>
      <c r="AC239" s="188"/>
      <c r="AD239" s="259"/>
      <c r="AE239" s="259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4"/>
      <c r="AT239" s="37"/>
    </row>
    <row r="240" spans="2:46" ht="13.5" customHeight="1" x14ac:dyDescent="0.15">
      <c r="B240" s="285"/>
      <c r="C240" s="27" t="s">
        <v>33</v>
      </c>
      <c r="D240" s="186"/>
      <c r="E240" s="56"/>
      <c r="F240" s="187"/>
      <c r="G240" s="187"/>
      <c r="H240" s="187"/>
      <c r="I240" s="62"/>
      <c r="J240" s="62"/>
      <c r="K240" s="188"/>
      <c r="L240" s="259"/>
      <c r="M240" s="259"/>
      <c r="N240" s="56"/>
      <c r="O240" s="28"/>
      <c r="P240" s="56"/>
      <c r="Q240" s="28"/>
      <c r="R240" s="132"/>
      <c r="S240" s="214"/>
      <c r="T240" s="285"/>
      <c r="U240" s="27" t="s">
        <v>33</v>
      </c>
      <c r="V240" s="186"/>
      <c r="W240" s="56"/>
      <c r="X240" s="187"/>
      <c r="Y240" s="187"/>
      <c r="Z240" s="187"/>
      <c r="AA240" s="62"/>
      <c r="AB240" s="62"/>
      <c r="AC240" s="188"/>
      <c r="AD240" s="259"/>
      <c r="AE240" s="259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4"/>
      <c r="AT240" s="37"/>
    </row>
    <row r="241" spans="2:46" ht="13.5" customHeight="1" x14ac:dyDescent="0.15">
      <c r="B241" s="285"/>
      <c r="C241" s="27" t="s">
        <v>35</v>
      </c>
      <c r="D241" s="186"/>
      <c r="E241" s="56"/>
      <c r="F241" s="187"/>
      <c r="G241" s="187"/>
      <c r="H241" s="187"/>
      <c r="I241" s="62"/>
      <c r="J241" s="62"/>
      <c r="K241" s="188"/>
      <c r="L241" s="259"/>
      <c r="M241" s="259"/>
      <c r="N241" s="56"/>
      <c r="O241" s="28"/>
      <c r="P241" s="56"/>
      <c r="Q241" s="28"/>
      <c r="R241" s="132"/>
      <c r="S241" s="214"/>
      <c r="T241" s="285"/>
      <c r="U241" s="27" t="s">
        <v>35</v>
      </c>
      <c r="V241" s="186"/>
      <c r="W241" s="56"/>
      <c r="X241" s="187"/>
      <c r="Y241" s="187"/>
      <c r="Z241" s="187"/>
      <c r="AA241" s="62"/>
      <c r="AB241" s="62"/>
      <c r="AC241" s="188"/>
      <c r="AD241" s="259"/>
      <c r="AE241" s="259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4"/>
      <c r="AT241" s="37"/>
    </row>
    <row r="242" spans="2:46" ht="13.5" customHeight="1" thickBot="1" x14ac:dyDescent="0.2">
      <c r="B242" s="286"/>
      <c r="C242" s="27"/>
      <c r="D242" s="186"/>
      <c r="E242" s="56"/>
      <c r="F242" s="189"/>
      <c r="G242" s="189"/>
      <c r="H242" s="189"/>
      <c r="I242" s="56"/>
      <c r="J242" s="56"/>
      <c r="K242" s="188"/>
      <c r="L242" s="259"/>
      <c r="M242" s="259"/>
      <c r="N242" s="56"/>
      <c r="O242" s="28"/>
      <c r="P242" s="56"/>
      <c r="Q242" s="28"/>
      <c r="R242" s="184"/>
      <c r="S242" s="214"/>
      <c r="T242" s="286"/>
      <c r="U242" s="27"/>
      <c r="V242" s="186"/>
      <c r="W242" s="56"/>
      <c r="X242" s="189"/>
      <c r="Y242" s="189"/>
      <c r="Z242" s="189"/>
      <c r="AA242" s="56"/>
      <c r="AB242" s="56"/>
      <c r="AC242" s="188"/>
      <c r="AD242" s="259"/>
      <c r="AE242" s="259"/>
      <c r="AF242" s="56"/>
      <c r="AG242" s="28"/>
      <c r="AH242" s="56"/>
      <c r="AI242" s="28"/>
      <c r="AJ242" s="184"/>
      <c r="AK242" s="199"/>
      <c r="AL242" s="286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4"/>
      <c r="AT242" s="37"/>
    </row>
    <row r="243" spans="2:46" ht="13.5" customHeight="1" x14ac:dyDescent="0.15">
      <c r="B243" s="284" t="s">
        <v>111</v>
      </c>
      <c r="C243" s="25" t="s">
        <v>31</v>
      </c>
      <c r="D243" s="39"/>
      <c r="E243" s="55"/>
      <c r="F243" s="96"/>
      <c r="G243" s="96"/>
      <c r="H243" s="96"/>
      <c r="I243" s="60"/>
      <c r="J243" s="60"/>
      <c r="K243" s="61"/>
      <c r="L243" s="258"/>
      <c r="M243" s="258"/>
      <c r="N243" s="55"/>
      <c r="O243" s="26"/>
      <c r="P243" s="55"/>
      <c r="Q243" s="26"/>
      <c r="R243" s="131"/>
      <c r="S243" s="214"/>
      <c r="T243" s="284" t="s">
        <v>111</v>
      </c>
      <c r="U243" s="25" t="s">
        <v>31</v>
      </c>
      <c r="V243" s="39"/>
      <c r="W243" s="55"/>
      <c r="X243" s="96"/>
      <c r="Y243" s="96"/>
      <c r="Z243" s="96"/>
      <c r="AA243" s="60"/>
      <c r="AB243" s="60"/>
      <c r="AC243" s="61"/>
      <c r="AD243" s="258"/>
      <c r="AE243" s="258"/>
      <c r="AF243" s="55"/>
      <c r="AG243" s="26"/>
      <c r="AH243" s="55"/>
      <c r="AI243" s="26"/>
      <c r="AJ243" s="131"/>
      <c r="AK243" s="199"/>
      <c r="AL243" s="284" t="s">
        <v>111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4"/>
      <c r="AT243" s="37"/>
    </row>
    <row r="244" spans="2:46" ht="13.5" customHeight="1" x14ac:dyDescent="0.15">
      <c r="B244" s="285"/>
      <c r="C244" s="27" t="s">
        <v>32</v>
      </c>
      <c r="D244" s="186"/>
      <c r="E244" s="56"/>
      <c r="F244" s="187"/>
      <c r="G244" s="187"/>
      <c r="H244" s="187"/>
      <c r="I244" s="62"/>
      <c r="J244" s="62"/>
      <c r="K244" s="188"/>
      <c r="L244" s="259"/>
      <c r="M244" s="259"/>
      <c r="N244" s="56"/>
      <c r="O244" s="28"/>
      <c r="P244" s="56"/>
      <c r="Q244" s="28"/>
      <c r="R244" s="132"/>
      <c r="S244" s="214"/>
      <c r="T244" s="285"/>
      <c r="U244" s="27" t="s">
        <v>32</v>
      </c>
      <c r="V244" s="186"/>
      <c r="W244" s="56"/>
      <c r="X244" s="187"/>
      <c r="Y244" s="187"/>
      <c r="Z244" s="187"/>
      <c r="AA244" s="62"/>
      <c r="AB244" s="62"/>
      <c r="AC244" s="188"/>
      <c r="AD244" s="259"/>
      <c r="AE244" s="259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4"/>
      <c r="AT244" s="37"/>
    </row>
    <row r="245" spans="2:46" ht="13.5" customHeight="1" x14ac:dyDescent="0.15">
      <c r="B245" s="285"/>
      <c r="C245" s="27" t="s">
        <v>33</v>
      </c>
      <c r="D245" s="186"/>
      <c r="E245" s="56"/>
      <c r="F245" s="187"/>
      <c r="G245" s="187"/>
      <c r="H245" s="187"/>
      <c r="I245" s="62"/>
      <c r="J245" s="62"/>
      <c r="K245" s="188"/>
      <c r="L245" s="259"/>
      <c r="M245" s="259"/>
      <c r="N245" s="56"/>
      <c r="O245" s="28"/>
      <c r="P245" s="56"/>
      <c r="Q245" s="28"/>
      <c r="R245" s="132"/>
      <c r="S245" s="214"/>
      <c r="T245" s="285"/>
      <c r="U245" s="27" t="s">
        <v>33</v>
      </c>
      <c r="V245" s="186"/>
      <c r="W245" s="56"/>
      <c r="X245" s="187"/>
      <c r="Y245" s="187"/>
      <c r="Z245" s="187"/>
      <c r="AA245" s="62"/>
      <c r="AB245" s="62"/>
      <c r="AC245" s="188"/>
      <c r="AD245" s="259"/>
      <c r="AE245" s="259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4"/>
      <c r="AT245" s="37"/>
    </row>
    <row r="246" spans="2:46" ht="13.5" customHeight="1" x14ac:dyDescent="0.15">
      <c r="B246" s="285"/>
      <c r="C246" s="27" t="s">
        <v>35</v>
      </c>
      <c r="D246" s="186"/>
      <c r="E246" s="56"/>
      <c r="F246" s="187"/>
      <c r="G246" s="187"/>
      <c r="H246" s="187"/>
      <c r="I246" s="62"/>
      <c r="J246" s="62"/>
      <c r="K246" s="188"/>
      <c r="L246" s="259"/>
      <c r="M246" s="259"/>
      <c r="N246" s="56"/>
      <c r="O246" s="28"/>
      <c r="P246" s="56"/>
      <c r="Q246" s="28"/>
      <c r="R246" s="132"/>
      <c r="S246" s="214"/>
      <c r="T246" s="285"/>
      <c r="U246" s="27" t="s">
        <v>35</v>
      </c>
      <c r="V246" s="186"/>
      <c r="W246" s="56"/>
      <c r="X246" s="187"/>
      <c r="Y246" s="187"/>
      <c r="Z246" s="187"/>
      <c r="AA246" s="62"/>
      <c r="AB246" s="62"/>
      <c r="AC246" s="188"/>
      <c r="AD246" s="259"/>
      <c r="AE246" s="259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4"/>
      <c r="AT246" s="37"/>
    </row>
    <row r="247" spans="2:46" ht="13.5" customHeight="1" thickBot="1" x14ac:dyDescent="0.2">
      <c r="B247" s="286"/>
      <c r="C247" s="27"/>
      <c r="D247" s="186"/>
      <c r="E247" s="56"/>
      <c r="F247" s="189"/>
      <c r="G247" s="189"/>
      <c r="H247" s="189"/>
      <c r="I247" s="56"/>
      <c r="J247" s="56"/>
      <c r="K247" s="188"/>
      <c r="L247" s="259"/>
      <c r="M247" s="259"/>
      <c r="N247" s="56"/>
      <c r="O247" s="28"/>
      <c r="P247" s="56"/>
      <c r="Q247" s="28"/>
      <c r="R247" s="184"/>
      <c r="S247" s="214"/>
      <c r="T247" s="286"/>
      <c r="U247" s="27"/>
      <c r="V247" s="186"/>
      <c r="W247" s="56"/>
      <c r="X247" s="189"/>
      <c r="Y247" s="189"/>
      <c r="Z247" s="189"/>
      <c r="AA247" s="56"/>
      <c r="AB247" s="56"/>
      <c r="AC247" s="188"/>
      <c r="AD247" s="259"/>
      <c r="AE247" s="259"/>
      <c r="AF247" s="56"/>
      <c r="AG247" s="28"/>
      <c r="AH247" s="56"/>
      <c r="AI247" s="28"/>
      <c r="AJ247" s="184"/>
      <c r="AK247" s="199"/>
      <c r="AL247" s="286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4"/>
      <c r="AT247" s="37"/>
    </row>
    <row r="248" spans="2:46" ht="13.5" customHeight="1" x14ac:dyDescent="0.15">
      <c r="B248" s="284" t="s">
        <v>112</v>
      </c>
      <c r="C248" s="25" t="s">
        <v>31</v>
      </c>
      <c r="D248" s="39"/>
      <c r="E248" s="55"/>
      <c r="F248" s="96"/>
      <c r="G248" s="96"/>
      <c r="H248" s="96"/>
      <c r="I248" s="60"/>
      <c r="J248" s="60"/>
      <c r="K248" s="61"/>
      <c r="L248" s="258"/>
      <c r="M248" s="258"/>
      <c r="N248" s="55"/>
      <c r="O248" s="26"/>
      <c r="P248" s="55"/>
      <c r="Q248" s="26"/>
      <c r="R248" s="131"/>
      <c r="S248" s="214"/>
      <c r="T248" s="284" t="s">
        <v>112</v>
      </c>
      <c r="U248" s="25" t="s">
        <v>31</v>
      </c>
      <c r="V248" s="39"/>
      <c r="W248" s="55"/>
      <c r="X248" s="96"/>
      <c r="Y248" s="96"/>
      <c r="Z248" s="96"/>
      <c r="AA248" s="60"/>
      <c r="AB248" s="60"/>
      <c r="AC248" s="61"/>
      <c r="AD248" s="258"/>
      <c r="AE248" s="258"/>
      <c r="AF248" s="55"/>
      <c r="AG248" s="26"/>
      <c r="AH248" s="55"/>
      <c r="AI248" s="26"/>
      <c r="AJ248" s="131"/>
      <c r="AK248" s="199"/>
      <c r="AL248" s="284" t="s">
        <v>112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4"/>
      <c r="AT248" s="37"/>
    </row>
    <row r="249" spans="2:46" ht="13.5" customHeight="1" x14ac:dyDescent="0.15">
      <c r="B249" s="285"/>
      <c r="C249" s="27" t="s">
        <v>32</v>
      </c>
      <c r="D249" s="186"/>
      <c r="E249" s="56"/>
      <c r="F249" s="187"/>
      <c r="G249" s="187"/>
      <c r="H249" s="187"/>
      <c r="I249" s="62"/>
      <c r="J249" s="62"/>
      <c r="K249" s="188"/>
      <c r="L249" s="259"/>
      <c r="M249" s="259"/>
      <c r="N249" s="56"/>
      <c r="O249" s="28"/>
      <c r="P249" s="56"/>
      <c r="Q249" s="28"/>
      <c r="R249" s="132"/>
      <c r="S249" s="214"/>
      <c r="T249" s="285"/>
      <c r="U249" s="27" t="s">
        <v>32</v>
      </c>
      <c r="V249" s="186"/>
      <c r="W249" s="56"/>
      <c r="X249" s="187"/>
      <c r="Y249" s="187"/>
      <c r="Z249" s="187"/>
      <c r="AA249" s="62"/>
      <c r="AB249" s="62"/>
      <c r="AC249" s="188"/>
      <c r="AD249" s="259"/>
      <c r="AE249" s="259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4"/>
      <c r="AT249" s="37"/>
    </row>
    <row r="250" spans="2:46" ht="13.5" customHeight="1" x14ac:dyDescent="0.15">
      <c r="B250" s="285"/>
      <c r="C250" s="27" t="s">
        <v>33</v>
      </c>
      <c r="D250" s="186"/>
      <c r="E250" s="56"/>
      <c r="F250" s="187"/>
      <c r="G250" s="187"/>
      <c r="H250" s="187"/>
      <c r="I250" s="62"/>
      <c r="J250" s="62"/>
      <c r="K250" s="188"/>
      <c r="L250" s="259"/>
      <c r="M250" s="259"/>
      <c r="N250" s="56"/>
      <c r="O250" s="28"/>
      <c r="P250" s="56"/>
      <c r="Q250" s="28"/>
      <c r="R250" s="132"/>
      <c r="S250" s="214"/>
      <c r="T250" s="285"/>
      <c r="U250" s="27" t="s">
        <v>33</v>
      </c>
      <c r="V250" s="186"/>
      <c r="W250" s="56"/>
      <c r="X250" s="187"/>
      <c r="Y250" s="187"/>
      <c r="Z250" s="187"/>
      <c r="AA250" s="62"/>
      <c r="AB250" s="62"/>
      <c r="AC250" s="188"/>
      <c r="AD250" s="259"/>
      <c r="AE250" s="259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4"/>
      <c r="AT250" s="37"/>
    </row>
    <row r="251" spans="2:46" ht="13.5" customHeight="1" x14ac:dyDescent="0.15">
      <c r="B251" s="285"/>
      <c r="C251" s="27" t="s">
        <v>35</v>
      </c>
      <c r="D251" s="186"/>
      <c r="E251" s="56"/>
      <c r="F251" s="187"/>
      <c r="G251" s="187"/>
      <c r="H251" s="187"/>
      <c r="I251" s="62"/>
      <c r="J251" s="62"/>
      <c r="K251" s="188"/>
      <c r="L251" s="259"/>
      <c r="M251" s="259"/>
      <c r="N251" s="56"/>
      <c r="O251" s="28"/>
      <c r="P251" s="56"/>
      <c r="Q251" s="28"/>
      <c r="R251" s="132"/>
      <c r="S251" s="214"/>
      <c r="T251" s="285"/>
      <c r="U251" s="27" t="s">
        <v>35</v>
      </c>
      <c r="V251" s="186"/>
      <c r="W251" s="56"/>
      <c r="X251" s="187"/>
      <c r="Y251" s="187"/>
      <c r="Z251" s="187"/>
      <c r="AA251" s="62"/>
      <c r="AB251" s="62"/>
      <c r="AC251" s="188"/>
      <c r="AD251" s="259"/>
      <c r="AE251" s="259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4"/>
      <c r="AT251" s="37"/>
    </row>
    <row r="252" spans="2:46" ht="13.5" customHeight="1" thickBot="1" x14ac:dyDescent="0.2">
      <c r="B252" s="286"/>
      <c r="C252" s="27"/>
      <c r="D252" s="186"/>
      <c r="E252" s="56"/>
      <c r="F252" s="189"/>
      <c r="G252" s="189"/>
      <c r="H252" s="189"/>
      <c r="I252" s="56"/>
      <c r="J252" s="56"/>
      <c r="K252" s="188"/>
      <c r="L252" s="259"/>
      <c r="M252" s="259"/>
      <c r="N252" s="56"/>
      <c r="O252" s="28"/>
      <c r="P252" s="56"/>
      <c r="Q252" s="28"/>
      <c r="R252" s="184"/>
      <c r="S252" s="214"/>
      <c r="T252" s="286"/>
      <c r="U252" s="27"/>
      <c r="V252" s="186"/>
      <c r="W252" s="56"/>
      <c r="X252" s="189"/>
      <c r="Y252" s="189"/>
      <c r="Z252" s="189"/>
      <c r="AA252" s="56"/>
      <c r="AB252" s="56"/>
      <c r="AC252" s="188"/>
      <c r="AD252" s="259"/>
      <c r="AE252" s="259"/>
      <c r="AF252" s="56"/>
      <c r="AG252" s="28"/>
      <c r="AH252" s="56"/>
      <c r="AI252" s="28"/>
      <c r="AJ252" s="184"/>
      <c r="AK252" s="199"/>
      <c r="AL252" s="286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4"/>
      <c r="AT252" s="37"/>
    </row>
    <row r="253" spans="2:46" ht="13.5" customHeight="1" x14ac:dyDescent="0.15">
      <c r="B253" s="284" t="s">
        <v>113</v>
      </c>
      <c r="C253" s="25" t="s">
        <v>31</v>
      </c>
      <c r="D253" s="39"/>
      <c r="E253" s="55"/>
      <c r="F253" s="96"/>
      <c r="G253" s="96"/>
      <c r="H253" s="96"/>
      <c r="I253" s="60"/>
      <c r="J253" s="60"/>
      <c r="K253" s="61"/>
      <c r="L253" s="258"/>
      <c r="M253" s="258"/>
      <c r="N253" s="55"/>
      <c r="O253" s="26"/>
      <c r="P253" s="55"/>
      <c r="Q253" s="26"/>
      <c r="R253" s="131"/>
      <c r="S253" s="214"/>
      <c r="T253" s="284" t="s">
        <v>113</v>
      </c>
      <c r="U253" s="25" t="s">
        <v>31</v>
      </c>
      <c r="V253" s="39"/>
      <c r="W253" s="55"/>
      <c r="X253" s="96"/>
      <c r="Y253" s="96"/>
      <c r="Z253" s="96"/>
      <c r="AA253" s="60"/>
      <c r="AB253" s="60"/>
      <c r="AC253" s="61"/>
      <c r="AD253" s="258"/>
      <c r="AE253" s="258"/>
      <c r="AF253" s="55"/>
      <c r="AG253" s="26"/>
      <c r="AH253" s="55"/>
      <c r="AI253" s="26"/>
      <c r="AJ253" s="131"/>
      <c r="AK253" s="199"/>
      <c r="AL253" s="284" t="s">
        <v>113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4"/>
      <c r="AT253" s="37"/>
    </row>
    <row r="254" spans="2:46" ht="13.5" customHeight="1" x14ac:dyDescent="0.15">
      <c r="B254" s="285"/>
      <c r="C254" s="27" t="s">
        <v>32</v>
      </c>
      <c r="D254" s="186"/>
      <c r="E254" s="56"/>
      <c r="F254" s="187"/>
      <c r="G254" s="187"/>
      <c r="H254" s="187"/>
      <c r="I254" s="62"/>
      <c r="J254" s="62"/>
      <c r="K254" s="188"/>
      <c r="L254" s="259"/>
      <c r="M254" s="259"/>
      <c r="N254" s="56"/>
      <c r="O254" s="28"/>
      <c r="P254" s="56"/>
      <c r="Q254" s="28"/>
      <c r="R254" s="132"/>
      <c r="S254" s="214"/>
      <c r="T254" s="285"/>
      <c r="U254" s="27" t="s">
        <v>32</v>
      </c>
      <c r="V254" s="186"/>
      <c r="W254" s="56"/>
      <c r="X254" s="187"/>
      <c r="Y254" s="187"/>
      <c r="Z254" s="187"/>
      <c r="AA254" s="62"/>
      <c r="AB254" s="62"/>
      <c r="AC254" s="188"/>
      <c r="AD254" s="259"/>
      <c r="AE254" s="259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4"/>
      <c r="AT254" s="37"/>
    </row>
    <row r="255" spans="2:46" ht="13.5" customHeight="1" x14ac:dyDescent="0.15">
      <c r="B255" s="285"/>
      <c r="C255" s="27" t="s">
        <v>33</v>
      </c>
      <c r="D255" s="186"/>
      <c r="E255" s="56"/>
      <c r="F255" s="187"/>
      <c r="G255" s="187"/>
      <c r="H255" s="187"/>
      <c r="I255" s="62"/>
      <c r="J255" s="62"/>
      <c r="K255" s="188"/>
      <c r="L255" s="259"/>
      <c r="M255" s="259"/>
      <c r="N255" s="56"/>
      <c r="O255" s="28"/>
      <c r="P255" s="56"/>
      <c r="Q255" s="28"/>
      <c r="R255" s="132"/>
      <c r="S255" s="214"/>
      <c r="T255" s="285"/>
      <c r="U255" s="27" t="s">
        <v>33</v>
      </c>
      <c r="V255" s="186"/>
      <c r="W255" s="56"/>
      <c r="X255" s="187"/>
      <c r="Y255" s="187"/>
      <c r="Z255" s="187"/>
      <c r="AA255" s="62"/>
      <c r="AB255" s="62"/>
      <c r="AC255" s="188"/>
      <c r="AD255" s="259"/>
      <c r="AE255" s="259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4"/>
      <c r="AT255" s="37"/>
    </row>
    <row r="256" spans="2:46" ht="13.5" customHeight="1" x14ac:dyDescent="0.15">
      <c r="B256" s="285"/>
      <c r="C256" s="27" t="s">
        <v>35</v>
      </c>
      <c r="D256" s="186"/>
      <c r="E256" s="56"/>
      <c r="F256" s="187"/>
      <c r="G256" s="187"/>
      <c r="H256" s="187"/>
      <c r="I256" s="62"/>
      <c r="J256" s="62"/>
      <c r="K256" s="188"/>
      <c r="L256" s="259"/>
      <c r="M256" s="259"/>
      <c r="N256" s="56"/>
      <c r="O256" s="28"/>
      <c r="P256" s="56"/>
      <c r="Q256" s="28"/>
      <c r="R256" s="132"/>
      <c r="S256" s="214"/>
      <c r="T256" s="285"/>
      <c r="U256" s="27" t="s">
        <v>35</v>
      </c>
      <c r="V256" s="186"/>
      <c r="W256" s="56"/>
      <c r="X256" s="187"/>
      <c r="Y256" s="187"/>
      <c r="Z256" s="187"/>
      <c r="AA256" s="62"/>
      <c r="AB256" s="62"/>
      <c r="AC256" s="188"/>
      <c r="AD256" s="259"/>
      <c r="AE256" s="259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4"/>
      <c r="AT256" s="37"/>
    </row>
    <row r="257" spans="2:46" ht="13.5" customHeight="1" thickBot="1" x14ac:dyDescent="0.2">
      <c r="B257" s="286"/>
      <c r="C257" s="27"/>
      <c r="D257" s="186"/>
      <c r="E257" s="56"/>
      <c r="F257" s="189"/>
      <c r="G257" s="189"/>
      <c r="H257" s="189"/>
      <c r="I257" s="56"/>
      <c r="J257" s="56"/>
      <c r="K257" s="188"/>
      <c r="L257" s="259"/>
      <c r="M257" s="259"/>
      <c r="N257" s="56"/>
      <c r="O257" s="28"/>
      <c r="P257" s="56"/>
      <c r="Q257" s="28"/>
      <c r="R257" s="184"/>
      <c r="S257" s="214"/>
      <c r="T257" s="286"/>
      <c r="U257" s="27"/>
      <c r="V257" s="186"/>
      <c r="W257" s="56"/>
      <c r="X257" s="189"/>
      <c r="Y257" s="189"/>
      <c r="Z257" s="189"/>
      <c r="AA257" s="56"/>
      <c r="AB257" s="56"/>
      <c r="AC257" s="188"/>
      <c r="AD257" s="259"/>
      <c r="AE257" s="259"/>
      <c r="AF257" s="56"/>
      <c r="AG257" s="28"/>
      <c r="AH257" s="56"/>
      <c r="AI257" s="28"/>
      <c r="AJ257" s="184"/>
      <c r="AK257" s="199"/>
      <c r="AL257" s="286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4"/>
      <c r="AT257" s="37"/>
    </row>
    <row r="258" spans="2:46" ht="13.5" customHeight="1" x14ac:dyDescent="0.15">
      <c r="B258" s="284" t="s">
        <v>114</v>
      </c>
      <c r="C258" s="25" t="s">
        <v>31</v>
      </c>
      <c r="D258" s="39"/>
      <c r="E258" s="55"/>
      <c r="F258" s="96"/>
      <c r="G258" s="96"/>
      <c r="H258" s="96"/>
      <c r="I258" s="60"/>
      <c r="J258" s="60"/>
      <c r="K258" s="61"/>
      <c r="L258" s="258"/>
      <c r="M258" s="258"/>
      <c r="N258" s="55"/>
      <c r="O258" s="26"/>
      <c r="P258" s="55"/>
      <c r="Q258" s="26"/>
      <c r="R258" s="131"/>
      <c r="S258" s="214"/>
      <c r="T258" s="284" t="s">
        <v>114</v>
      </c>
      <c r="U258" s="25" t="s">
        <v>31</v>
      </c>
      <c r="V258" s="39"/>
      <c r="W258" s="55"/>
      <c r="X258" s="96"/>
      <c r="Y258" s="96"/>
      <c r="Z258" s="96"/>
      <c r="AA258" s="60"/>
      <c r="AB258" s="60"/>
      <c r="AC258" s="61"/>
      <c r="AD258" s="258"/>
      <c r="AE258" s="258"/>
      <c r="AF258" s="55"/>
      <c r="AG258" s="26"/>
      <c r="AH258" s="55"/>
      <c r="AI258" s="26"/>
      <c r="AJ258" s="131"/>
      <c r="AK258" s="199"/>
      <c r="AL258" s="284" t="s">
        <v>114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4"/>
      <c r="AT258" s="37"/>
    </row>
    <row r="259" spans="2:46" ht="13.5" customHeight="1" x14ac:dyDescent="0.15">
      <c r="B259" s="285"/>
      <c r="C259" s="27" t="s">
        <v>32</v>
      </c>
      <c r="D259" s="186"/>
      <c r="E259" s="56"/>
      <c r="F259" s="187"/>
      <c r="G259" s="187"/>
      <c r="H259" s="187"/>
      <c r="I259" s="62"/>
      <c r="J259" s="62"/>
      <c r="K259" s="188"/>
      <c r="L259" s="259"/>
      <c r="M259" s="259"/>
      <c r="N259" s="56"/>
      <c r="O259" s="28"/>
      <c r="P259" s="56"/>
      <c r="Q259" s="28"/>
      <c r="R259" s="132"/>
      <c r="S259" s="214"/>
      <c r="T259" s="285"/>
      <c r="U259" s="27" t="s">
        <v>32</v>
      </c>
      <c r="V259" s="186"/>
      <c r="W259" s="56"/>
      <c r="X259" s="187"/>
      <c r="Y259" s="187"/>
      <c r="Z259" s="187"/>
      <c r="AA259" s="62"/>
      <c r="AB259" s="62"/>
      <c r="AC259" s="188"/>
      <c r="AD259" s="259"/>
      <c r="AE259" s="259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4"/>
      <c r="AT259" s="37"/>
    </row>
    <row r="260" spans="2:46" ht="13.5" customHeight="1" x14ac:dyDescent="0.15">
      <c r="B260" s="285"/>
      <c r="C260" s="27" t="s">
        <v>33</v>
      </c>
      <c r="D260" s="186"/>
      <c r="E260" s="56"/>
      <c r="F260" s="187"/>
      <c r="G260" s="187"/>
      <c r="H260" s="187"/>
      <c r="I260" s="62"/>
      <c r="J260" s="62"/>
      <c r="K260" s="188"/>
      <c r="L260" s="259"/>
      <c r="M260" s="259"/>
      <c r="N260" s="56"/>
      <c r="O260" s="28"/>
      <c r="P260" s="56"/>
      <c r="Q260" s="28"/>
      <c r="R260" s="132"/>
      <c r="S260" s="214"/>
      <c r="T260" s="285"/>
      <c r="U260" s="27" t="s">
        <v>33</v>
      </c>
      <c r="V260" s="186"/>
      <c r="W260" s="56"/>
      <c r="X260" s="187"/>
      <c r="Y260" s="187"/>
      <c r="Z260" s="187"/>
      <c r="AA260" s="62"/>
      <c r="AB260" s="62"/>
      <c r="AC260" s="188"/>
      <c r="AD260" s="259"/>
      <c r="AE260" s="259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4"/>
      <c r="AT260" s="37"/>
    </row>
    <row r="261" spans="2:46" ht="13.5" customHeight="1" x14ac:dyDescent="0.15">
      <c r="B261" s="285"/>
      <c r="C261" s="27" t="s">
        <v>35</v>
      </c>
      <c r="D261" s="186"/>
      <c r="E261" s="56"/>
      <c r="F261" s="187"/>
      <c r="G261" s="187"/>
      <c r="H261" s="187"/>
      <c r="I261" s="62"/>
      <c r="J261" s="62"/>
      <c r="K261" s="188"/>
      <c r="L261" s="259"/>
      <c r="M261" s="259"/>
      <c r="N261" s="56"/>
      <c r="O261" s="28"/>
      <c r="P261" s="56"/>
      <c r="Q261" s="28"/>
      <c r="R261" s="132"/>
      <c r="S261" s="214"/>
      <c r="T261" s="285"/>
      <c r="U261" s="27" t="s">
        <v>35</v>
      </c>
      <c r="V261" s="186"/>
      <c r="W261" s="56"/>
      <c r="X261" s="187"/>
      <c r="Y261" s="187"/>
      <c r="Z261" s="187"/>
      <c r="AA261" s="62"/>
      <c r="AB261" s="62"/>
      <c r="AC261" s="188"/>
      <c r="AD261" s="259"/>
      <c r="AE261" s="259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4"/>
      <c r="AT261" s="37"/>
    </row>
    <row r="262" spans="2:46" ht="13.5" customHeight="1" thickBot="1" x14ac:dyDescent="0.2">
      <c r="B262" s="286"/>
      <c r="C262" s="27"/>
      <c r="D262" s="186"/>
      <c r="E262" s="56"/>
      <c r="F262" s="189"/>
      <c r="G262" s="189"/>
      <c r="H262" s="189"/>
      <c r="I262" s="56"/>
      <c r="J262" s="56"/>
      <c r="K262" s="188"/>
      <c r="L262" s="259"/>
      <c r="M262" s="259"/>
      <c r="N262" s="56"/>
      <c r="O262" s="28"/>
      <c r="P262" s="56"/>
      <c r="Q262" s="28"/>
      <c r="R262" s="184"/>
      <c r="S262" s="214"/>
      <c r="T262" s="286"/>
      <c r="U262" s="27"/>
      <c r="V262" s="186"/>
      <c r="W262" s="56"/>
      <c r="X262" s="189"/>
      <c r="Y262" s="189"/>
      <c r="Z262" s="189"/>
      <c r="AA262" s="56"/>
      <c r="AB262" s="56"/>
      <c r="AC262" s="188"/>
      <c r="AD262" s="259"/>
      <c r="AE262" s="259"/>
      <c r="AF262" s="56"/>
      <c r="AG262" s="28"/>
      <c r="AH262" s="56"/>
      <c r="AI262" s="28"/>
      <c r="AJ262" s="184"/>
      <c r="AK262" s="199"/>
      <c r="AL262" s="286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4"/>
      <c r="AT262" s="37"/>
    </row>
    <row r="263" spans="2:46" ht="13.5" customHeight="1" x14ac:dyDescent="0.15">
      <c r="B263" s="284" t="s">
        <v>115</v>
      </c>
      <c r="C263" s="25" t="s">
        <v>31</v>
      </c>
      <c r="D263" s="39"/>
      <c r="E263" s="55"/>
      <c r="F263" s="96"/>
      <c r="G263" s="96"/>
      <c r="H263" s="96"/>
      <c r="I263" s="60"/>
      <c r="J263" s="60"/>
      <c r="K263" s="61"/>
      <c r="L263" s="258"/>
      <c r="M263" s="258"/>
      <c r="N263" s="55"/>
      <c r="O263" s="26"/>
      <c r="P263" s="55"/>
      <c r="Q263" s="26"/>
      <c r="R263" s="131"/>
      <c r="S263" s="214"/>
      <c r="T263" s="284" t="s">
        <v>115</v>
      </c>
      <c r="U263" s="25" t="s">
        <v>31</v>
      </c>
      <c r="V263" s="39"/>
      <c r="W263" s="55"/>
      <c r="X263" s="96"/>
      <c r="Y263" s="96"/>
      <c r="Z263" s="96"/>
      <c r="AA263" s="60"/>
      <c r="AB263" s="60"/>
      <c r="AC263" s="61"/>
      <c r="AD263" s="258"/>
      <c r="AE263" s="258"/>
      <c r="AF263" s="55"/>
      <c r="AG263" s="26"/>
      <c r="AH263" s="55"/>
      <c r="AI263" s="26"/>
      <c r="AJ263" s="131"/>
      <c r="AK263" s="199"/>
      <c r="AL263" s="284" t="s">
        <v>115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4"/>
      <c r="AT263" s="37"/>
    </row>
    <row r="264" spans="2:46" ht="13.5" customHeight="1" x14ac:dyDescent="0.15">
      <c r="B264" s="285"/>
      <c r="C264" s="27" t="s">
        <v>32</v>
      </c>
      <c r="D264" s="186"/>
      <c r="E264" s="56"/>
      <c r="F264" s="187"/>
      <c r="G264" s="187"/>
      <c r="H264" s="187"/>
      <c r="I264" s="62"/>
      <c r="J264" s="62"/>
      <c r="K264" s="188"/>
      <c r="L264" s="259"/>
      <c r="M264" s="259"/>
      <c r="N264" s="56"/>
      <c r="O264" s="28"/>
      <c r="P264" s="56"/>
      <c r="Q264" s="28"/>
      <c r="R264" s="132"/>
      <c r="S264" s="214"/>
      <c r="T264" s="285"/>
      <c r="U264" s="27" t="s">
        <v>32</v>
      </c>
      <c r="V264" s="186"/>
      <c r="W264" s="56"/>
      <c r="X264" s="187"/>
      <c r="Y264" s="187"/>
      <c r="Z264" s="187"/>
      <c r="AA264" s="62"/>
      <c r="AB264" s="62"/>
      <c r="AC264" s="188"/>
      <c r="AD264" s="259"/>
      <c r="AE264" s="259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4"/>
      <c r="AT264" s="37"/>
    </row>
    <row r="265" spans="2:46" ht="13.5" customHeight="1" x14ac:dyDescent="0.15">
      <c r="B265" s="285"/>
      <c r="C265" s="27" t="s">
        <v>33</v>
      </c>
      <c r="D265" s="186"/>
      <c r="E265" s="56"/>
      <c r="F265" s="187"/>
      <c r="G265" s="187"/>
      <c r="H265" s="187"/>
      <c r="I265" s="62"/>
      <c r="J265" s="62"/>
      <c r="K265" s="188"/>
      <c r="L265" s="259"/>
      <c r="M265" s="259"/>
      <c r="N265" s="56"/>
      <c r="O265" s="28"/>
      <c r="P265" s="56"/>
      <c r="Q265" s="28"/>
      <c r="R265" s="132"/>
      <c r="S265" s="214"/>
      <c r="T265" s="285"/>
      <c r="U265" s="27" t="s">
        <v>33</v>
      </c>
      <c r="V265" s="186"/>
      <c r="W265" s="56"/>
      <c r="X265" s="187"/>
      <c r="Y265" s="187"/>
      <c r="Z265" s="187"/>
      <c r="AA265" s="62"/>
      <c r="AB265" s="62"/>
      <c r="AC265" s="188"/>
      <c r="AD265" s="259"/>
      <c r="AE265" s="259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4"/>
      <c r="AT265" s="37"/>
    </row>
    <row r="266" spans="2:46" ht="13.5" customHeight="1" x14ac:dyDescent="0.15">
      <c r="B266" s="285"/>
      <c r="C266" s="27" t="s">
        <v>35</v>
      </c>
      <c r="D266" s="186"/>
      <c r="E266" s="56"/>
      <c r="F266" s="187"/>
      <c r="G266" s="187"/>
      <c r="H266" s="187"/>
      <c r="I266" s="62"/>
      <c r="J266" s="62"/>
      <c r="K266" s="188"/>
      <c r="L266" s="259"/>
      <c r="M266" s="259"/>
      <c r="N266" s="56"/>
      <c r="O266" s="28"/>
      <c r="P266" s="56"/>
      <c r="Q266" s="28"/>
      <c r="R266" s="132"/>
      <c r="S266" s="214"/>
      <c r="T266" s="285"/>
      <c r="U266" s="27" t="s">
        <v>35</v>
      </c>
      <c r="V266" s="186"/>
      <c r="W266" s="56"/>
      <c r="X266" s="187"/>
      <c r="Y266" s="187"/>
      <c r="Z266" s="187"/>
      <c r="AA266" s="62"/>
      <c r="AB266" s="62"/>
      <c r="AC266" s="188"/>
      <c r="AD266" s="259"/>
      <c r="AE266" s="259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4"/>
      <c r="AT266" s="37"/>
    </row>
    <row r="267" spans="2:46" ht="13.5" customHeight="1" thickBot="1" x14ac:dyDescent="0.2">
      <c r="B267" s="286"/>
      <c r="C267" s="27"/>
      <c r="D267" s="186"/>
      <c r="E267" s="56"/>
      <c r="F267" s="189"/>
      <c r="G267" s="189"/>
      <c r="H267" s="189"/>
      <c r="I267" s="56"/>
      <c r="J267" s="56"/>
      <c r="K267" s="188"/>
      <c r="L267" s="259"/>
      <c r="M267" s="259"/>
      <c r="N267" s="56"/>
      <c r="O267" s="28"/>
      <c r="P267" s="56"/>
      <c r="Q267" s="28"/>
      <c r="R267" s="184"/>
      <c r="S267" s="214"/>
      <c r="T267" s="286"/>
      <c r="U267" s="27"/>
      <c r="V267" s="186"/>
      <c r="W267" s="56"/>
      <c r="X267" s="189"/>
      <c r="Y267" s="189"/>
      <c r="Z267" s="189"/>
      <c r="AA267" s="56"/>
      <c r="AB267" s="56"/>
      <c r="AC267" s="188"/>
      <c r="AD267" s="259"/>
      <c r="AE267" s="259"/>
      <c r="AF267" s="56"/>
      <c r="AG267" s="28"/>
      <c r="AH267" s="56"/>
      <c r="AI267" s="28"/>
      <c r="AJ267" s="184"/>
      <c r="AK267" s="199"/>
      <c r="AL267" s="286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4"/>
      <c r="AT267" s="37"/>
    </row>
    <row r="268" spans="2:46" ht="13.5" customHeight="1" x14ac:dyDescent="0.15">
      <c r="B268" s="284" t="s">
        <v>116</v>
      </c>
      <c r="C268" s="25" t="s">
        <v>31</v>
      </c>
      <c r="D268" s="39"/>
      <c r="E268" s="55"/>
      <c r="F268" s="96"/>
      <c r="G268" s="96"/>
      <c r="H268" s="96"/>
      <c r="I268" s="60"/>
      <c r="J268" s="60"/>
      <c r="K268" s="61"/>
      <c r="L268" s="258"/>
      <c r="M268" s="258"/>
      <c r="N268" s="55"/>
      <c r="O268" s="26"/>
      <c r="P268" s="55"/>
      <c r="Q268" s="26"/>
      <c r="R268" s="131"/>
      <c r="S268" s="214"/>
      <c r="T268" s="284" t="s">
        <v>116</v>
      </c>
      <c r="U268" s="25" t="s">
        <v>31</v>
      </c>
      <c r="V268" s="39"/>
      <c r="W268" s="55"/>
      <c r="X268" s="96"/>
      <c r="Y268" s="96"/>
      <c r="Z268" s="96"/>
      <c r="AA268" s="60"/>
      <c r="AB268" s="60"/>
      <c r="AC268" s="61"/>
      <c r="AD268" s="258"/>
      <c r="AE268" s="258"/>
      <c r="AF268" s="55"/>
      <c r="AG268" s="26"/>
      <c r="AH268" s="55"/>
      <c r="AI268" s="26"/>
      <c r="AJ268" s="131"/>
      <c r="AK268" s="199"/>
      <c r="AL268" s="284" t="s">
        <v>116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4"/>
      <c r="AT268" s="37"/>
    </row>
    <row r="269" spans="2:46" ht="13.5" customHeight="1" x14ac:dyDescent="0.15">
      <c r="B269" s="285"/>
      <c r="C269" s="27" t="s">
        <v>32</v>
      </c>
      <c r="D269" s="186"/>
      <c r="E269" s="56"/>
      <c r="F269" s="187"/>
      <c r="G269" s="187"/>
      <c r="H269" s="187"/>
      <c r="I269" s="62"/>
      <c r="J269" s="62"/>
      <c r="K269" s="188"/>
      <c r="L269" s="259"/>
      <c r="M269" s="259"/>
      <c r="N269" s="56"/>
      <c r="O269" s="28"/>
      <c r="P269" s="56"/>
      <c r="Q269" s="28"/>
      <c r="R269" s="132"/>
      <c r="S269" s="214"/>
      <c r="T269" s="285"/>
      <c r="U269" s="27" t="s">
        <v>32</v>
      </c>
      <c r="V269" s="186"/>
      <c r="W269" s="56"/>
      <c r="X269" s="187"/>
      <c r="Y269" s="187"/>
      <c r="Z269" s="187"/>
      <c r="AA269" s="62"/>
      <c r="AB269" s="62"/>
      <c r="AC269" s="188"/>
      <c r="AD269" s="259"/>
      <c r="AE269" s="259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4"/>
      <c r="AT269" s="37"/>
    </row>
    <row r="270" spans="2:46" ht="13.5" customHeight="1" x14ac:dyDescent="0.15">
      <c r="B270" s="285"/>
      <c r="C270" s="27" t="s">
        <v>33</v>
      </c>
      <c r="D270" s="186"/>
      <c r="E270" s="56"/>
      <c r="F270" s="187"/>
      <c r="G270" s="187"/>
      <c r="H270" s="187"/>
      <c r="I270" s="62"/>
      <c r="J270" s="62"/>
      <c r="K270" s="188"/>
      <c r="L270" s="259"/>
      <c r="M270" s="259"/>
      <c r="N270" s="56"/>
      <c r="O270" s="28"/>
      <c r="P270" s="56"/>
      <c r="Q270" s="28"/>
      <c r="R270" s="132"/>
      <c r="S270" s="214"/>
      <c r="T270" s="285"/>
      <c r="U270" s="27" t="s">
        <v>33</v>
      </c>
      <c r="V270" s="186"/>
      <c r="W270" s="56"/>
      <c r="X270" s="187"/>
      <c r="Y270" s="187"/>
      <c r="Z270" s="187"/>
      <c r="AA270" s="62"/>
      <c r="AB270" s="62"/>
      <c r="AC270" s="188"/>
      <c r="AD270" s="259"/>
      <c r="AE270" s="259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4"/>
      <c r="AT270" s="37"/>
    </row>
    <row r="271" spans="2:46" ht="13.5" customHeight="1" x14ac:dyDescent="0.15">
      <c r="B271" s="285"/>
      <c r="C271" s="27" t="s">
        <v>35</v>
      </c>
      <c r="D271" s="186"/>
      <c r="E271" s="56"/>
      <c r="F271" s="187"/>
      <c r="G271" s="187"/>
      <c r="H271" s="187"/>
      <c r="I271" s="62"/>
      <c r="J271" s="62"/>
      <c r="K271" s="188"/>
      <c r="L271" s="259"/>
      <c r="M271" s="259"/>
      <c r="N271" s="56"/>
      <c r="O271" s="28"/>
      <c r="P271" s="56"/>
      <c r="Q271" s="28"/>
      <c r="R271" s="132"/>
      <c r="S271" s="214"/>
      <c r="T271" s="285"/>
      <c r="U271" s="27" t="s">
        <v>35</v>
      </c>
      <c r="V271" s="186"/>
      <c r="W271" s="56"/>
      <c r="X271" s="187"/>
      <c r="Y271" s="187"/>
      <c r="Z271" s="187"/>
      <c r="AA271" s="62"/>
      <c r="AB271" s="62"/>
      <c r="AC271" s="188"/>
      <c r="AD271" s="259"/>
      <c r="AE271" s="259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4"/>
      <c r="AT271" s="37"/>
    </row>
    <row r="272" spans="2:46" ht="13.5" customHeight="1" thickBot="1" x14ac:dyDescent="0.2">
      <c r="B272" s="286"/>
      <c r="C272" s="27"/>
      <c r="D272" s="186"/>
      <c r="E272" s="56"/>
      <c r="F272" s="189"/>
      <c r="G272" s="189"/>
      <c r="H272" s="189"/>
      <c r="I272" s="56"/>
      <c r="J272" s="56"/>
      <c r="K272" s="188"/>
      <c r="L272" s="259"/>
      <c r="M272" s="259"/>
      <c r="N272" s="56"/>
      <c r="O272" s="28"/>
      <c r="P272" s="56"/>
      <c r="Q272" s="28"/>
      <c r="R272" s="184"/>
      <c r="S272" s="214"/>
      <c r="T272" s="286"/>
      <c r="U272" s="27"/>
      <c r="V272" s="186"/>
      <c r="W272" s="56"/>
      <c r="X272" s="189"/>
      <c r="Y272" s="189"/>
      <c r="Z272" s="189"/>
      <c r="AA272" s="56"/>
      <c r="AB272" s="56"/>
      <c r="AC272" s="188"/>
      <c r="AD272" s="259"/>
      <c r="AE272" s="259"/>
      <c r="AF272" s="56"/>
      <c r="AG272" s="28"/>
      <c r="AH272" s="56"/>
      <c r="AI272" s="28"/>
      <c r="AJ272" s="184"/>
      <c r="AK272" s="199"/>
      <c r="AL272" s="286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4"/>
      <c r="AT272" s="37"/>
    </row>
    <row r="273" spans="2:46" ht="13.5" customHeight="1" x14ac:dyDescent="0.15">
      <c r="B273" s="284" t="s">
        <v>117</v>
      </c>
      <c r="C273" s="25" t="s">
        <v>31</v>
      </c>
      <c r="D273" s="39"/>
      <c r="E273" s="55"/>
      <c r="F273" s="96"/>
      <c r="G273" s="96"/>
      <c r="H273" s="96"/>
      <c r="I273" s="60"/>
      <c r="J273" s="60"/>
      <c r="K273" s="61"/>
      <c r="L273" s="258"/>
      <c r="M273" s="258"/>
      <c r="N273" s="55"/>
      <c r="O273" s="26"/>
      <c r="P273" s="55"/>
      <c r="Q273" s="26"/>
      <c r="R273" s="131"/>
      <c r="S273" s="214"/>
      <c r="T273" s="284" t="s">
        <v>117</v>
      </c>
      <c r="U273" s="25" t="s">
        <v>31</v>
      </c>
      <c r="V273" s="39"/>
      <c r="W273" s="55"/>
      <c r="X273" s="96"/>
      <c r="Y273" s="96"/>
      <c r="Z273" s="96"/>
      <c r="AA273" s="60"/>
      <c r="AB273" s="60"/>
      <c r="AC273" s="61"/>
      <c r="AD273" s="258"/>
      <c r="AE273" s="258"/>
      <c r="AF273" s="55"/>
      <c r="AG273" s="26"/>
      <c r="AH273" s="55"/>
      <c r="AI273" s="26"/>
      <c r="AJ273" s="131"/>
      <c r="AK273" s="199"/>
      <c r="AL273" s="284" t="s">
        <v>117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4"/>
      <c r="AT273" s="37"/>
    </row>
    <row r="274" spans="2:46" ht="13.5" customHeight="1" x14ac:dyDescent="0.15">
      <c r="B274" s="285"/>
      <c r="C274" s="27" t="s">
        <v>32</v>
      </c>
      <c r="D274" s="186"/>
      <c r="E274" s="56"/>
      <c r="F274" s="187"/>
      <c r="G274" s="187"/>
      <c r="H274" s="187"/>
      <c r="I274" s="62"/>
      <c r="J274" s="62"/>
      <c r="K274" s="188"/>
      <c r="L274" s="259"/>
      <c r="M274" s="259"/>
      <c r="N274" s="56"/>
      <c r="O274" s="28"/>
      <c r="P274" s="56"/>
      <c r="Q274" s="28"/>
      <c r="R274" s="132"/>
      <c r="S274" s="214"/>
      <c r="T274" s="285"/>
      <c r="U274" s="27" t="s">
        <v>32</v>
      </c>
      <c r="V274" s="186"/>
      <c r="W274" s="56"/>
      <c r="X274" s="187"/>
      <c r="Y274" s="187"/>
      <c r="Z274" s="187"/>
      <c r="AA274" s="62"/>
      <c r="AB274" s="62"/>
      <c r="AC274" s="188"/>
      <c r="AD274" s="259"/>
      <c r="AE274" s="259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4"/>
      <c r="AT274" s="37"/>
    </row>
    <row r="275" spans="2:46" ht="13.5" customHeight="1" x14ac:dyDescent="0.15">
      <c r="B275" s="285"/>
      <c r="C275" s="27" t="s">
        <v>33</v>
      </c>
      <c r="D275" s="186"/>
      <c r="E275" s="56"/>
      <c r="F275" s="187"/>
      <c r="G275" s="187"/>
      <c r="H275" s="187"/>
      <c r="I275" s="62"/>
      <c r="J275" s="62"/>
      <c r="K275" s="188"/>
      <c r="L275" s="259"/>
      <c r="M275" s="259"/>
      <c r="N275" s="56"/>
      <c r="O275" s="28"/>
      <c r="P275" s="56"/>
      <c r="Q275" s="28"/>
      <c r="R275" s="132"/>
      <c r="S275" s="214"/>
      <c r="T275" s="285"/>
      <c r="U275" s="27" t="s">
        <v>33</v>
      </c>
      <c r="V275" s="186"/>
      <c r="W275" s="56"/>
      <c r="X275" s="187"/>
      <c r="Y275" s="187"/>
      <c r="Z275" s="187"/>
      <c r="AA275" s="62"/>
      <c r="AB275" s="62"/>
      <c r="AC275" s="188"/>
      <c r="AD275" s="259"/>
      <c r="AE275" s="259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4"/>
      <c r="AT275" s="37"/>
    </row>
    <row r="276" spans="2:46" ht="13.5" customHeight="1" x14ac:dyDescent="0.15">
      <c r="B276" s="285"/>
      <c r="C276" s="27" t="s">
        <v>35</v>
      </c>
      <c r="D276" s="186"/>
      <c r="E276" s="56"/>
      <c r="F276" s="187"/>
      <c r="G276" s="187"/>
      <c r="H276" s="187"/>
      <c r="I276" s="62"/>
      <c r="J276" s="62"/>
      <c r="K276" s="188"/>
      <c r="L276" s="259"/>
      <c r="M276" s="259"/>
      <c r="N276" s="56"/>
      <c r="O276" s="28"/>
      <c r="P276" s="56"/>
      <c r="Q276" s="28"/>
      <c r="R276" s="132"/>
      <c r="S276" s="214"/>
      <c r="T276" s="285"/>
      <c r="U276" s="27" t="s">
        <v>35</v>
      </c>
      <c r="V276" s="186"/>
      <c r="W276" s="56"/>
      <c r="X276" s="187"/>
      <c r="Y276" s="187"/>
      <c r="Z276" s="187"/>
      <c r="AA276" s="62"/>
      <c r="AB276" s="62"/>
      <c r="AC276" s="188"/>
      <c r="AD276" s="259"/>
      <c r="AE276" s="259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4"/>
      <c r="AT276" s="37"/>
    </row>
    <row r="277" spans="2:46" ht="13.5" customHeight="1" thickBot="1" x14ac:dyDescent="0.2">
      <c r="B277" s="286"/>
      <c r="C277" s="27"/>
      <c r="D277" s="186"/>
      <c r="E277" s="56"/>
      <c r="F277" s="189"/>
      <c r="G277" s="189"/>
      <c r="H277" s="189"/>
      <c r="I277" s="56"/>
      <c r="J277" s="56"/>
      <c r="K277" s="188"/>
      <c r="L277" s="259"/>
      <c r="M277" s="259"/>
      <c r="N277" s="56"/>
      <c r="O277" s="28"/>
      <c r="P277" s="56"/>
      <c r="Q277" s="28"/>
      <c r="R277" s="184"/>
      <c r="S277" s="214"/>
      <c r="T277" s="286"/>
      <c r="U277" s="27"/>
      <c r="V277" s="186"/>
      <c r="W277" s="56"/>
      <c r="X277" s="189"/>
      <c r="Y277" s="189"/>
      <c r="Z277" s="189"/>
      <c r="AA277" s="56"/>
      <c r="AB277" s="56"/>
      <c r="AC277" s="188"/>
      <c r="AD277" s="259"/>
      <c r="AE277" s="259"/>
      <c r="AF277" s="56"/>
      <c r="AG277" s="28"/>
      <c r="AH277" s="56"/>
      <c r="AI277" s="28"/>
      <c r="AJ277" s="184"/>
      <c r="AK277" s="199"/>
      <c r="AL277" s="286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4"/>
      <c r="AT277" s="37"/>
    </row>
    <row r="278" spans="2:46" ht="13.5" customHeight="1" x14ac:dyDescent="0.15">
      <c r="B278" s="284" t="s">
        <v>118</v>
      </c>
      <c r="C278" s="25" t="s">
        <v>31</v>
      </c>
      <c r="D278" s="39"/>
      <c r="E278" s="55"/>
      <c r="F278" s="96"/>
      <c r="G278" s="96"/>
      <c r="H278" s="96"/>
      <c r="I278" s="60"/>
      <c r="J278" s="60"/>
      <c r="K278" s="61"/>
      <c r="L278" s="258"/>
      <c r="M278" s="258"/>
      <c r="N278" s="55"/>
      <c r="O278" s="26"/>
      <c r="P278" s="55"/>
      <c r="Q278" s="26"/>
      <c r="R278" s="131"/>
      <c r="S278" s="214"/>
      <c r="T278" s="284" t="s">
        <v>118</v>
      </c>
      <c r="U278" s="25" t="s">
        <v>31</v>
      </c>
      <c r="V278" s="39"/>
      <c r="W278" s="55"/>
      <c r="X278" s="96"/>
      <c r="Y278" s="96"/>
      <c r="Z278" s="96"/>
      <c r="AA278" s="60"/>
      <c r="AB278" s="60"/>
      <c r="AC278" s="61"/>
      <c r="AD278" s="258"/>
      <c r="AE278" s="258"/>
      <c r="AF278" s="55"/>
      <c r="AG278" s="26"/>
      <c r="AH278" s="55"/>
      <c r="AI278" s="26"/>
      <c r="AJ278" s="131"/>
      <c r="AK278" s="199"/>
      <c r="AL278" s="284" t="s">
        <v>118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4"/>
      <c r="AT278" s="37"/>
    </row>
    <row r="279" spans="2:46" ht="13.5" customHeight="1" x14ac:dyDescent="0.15">
      <c r="B279" s="285"/>
      <c r="C279" s="27" t="s">
        <v>32</v>
      </c>
      <c r="D279" s="186"/>
      <c r="E279" s="56"/>
      <c r="F279" s="187"/>
      <c r="G279" s="187"/>
      <c r="H279" s="187"/>
      <c r="I279" s="62"/>
      <c r="J279" s="62"/>
      <c r="K279" s="188"/>
      <c r="L279" s="259"/>
      <c r="M279" s="259"/>
      <c r="N279" s="56"/>
      <c r="O279" s="28"/>
      <c r="P279" s="56"/>
      <c r="Q279" s="28"/>
      <c r="R279" s="132"/>
      <c r="S279" s="214"/>
      <c r="T279" s="285"/>
      <c r="U279" s="27" t="s">
        <v>32</v>
      </c>
      <c r="V279" s="186"/>
      <c r="W279" s="56"/>
      <c r="X279" s="187"/>
      <c r="Y279" s="187"/>
      <c r="Z279" s="187"/>
      <c r="AA279" s="62"/>
      <c r="AB279" s="62"/>
      <c r="AC279" s="188"/>
      <c r="AD279" s="259"/>
      <c r="AE279" s="259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4"/>
      <c r="AT279" s="37"/>
    </row>
    <row r="280" spans="2:46" ht="13.5" customHeight="1" x14ac:dyDescent="0.15">
      <c r="B280" s="285"/>
      <c r="C280" s="27" t="s">
        <v>33</v>
      </c>
      <c r="D280" s="186"/>
      <c r="E280" s="56"/>
      <c r="F280" s="187"/>
      <c r="G280" s="187"/>
      <c r="H280" s="187"/>
      <c r="I280" s="62"/>
      <c r="J280" s="62"/>
      <c r="K280" s="188"/>
      <c r="L280" s="259"/>
      <c r="M280" s="259"/>
      <c r="N280" s="56"/>
      <c r="O280" s="28"/>
      <c r="P280" s="56"/>
      <c r="Q280" s="28"/>
      <c r="R280" s="132"/>
      <c r="S280" s="214"/>
      <c r="T280" s="285"/>
      <c r="U280" s="27" t="s">
        <v>33</v>
      </c>
      <c r="V280" s="186"/>
      <c r="W280" s="56"/>
      <c r="X280" s="187"/>
      <c r="Y280" s="187"/>
      <c r="Z280" s="187"/>
      <c r="AA280" s="62"/>
      <c r="AB280" s="62"/>
      <c r="AC280" s="188"/>
      <c r="AD280" s="259"/>
      <c r="AE280" s="259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4"/>
      <c r="AT280" s="37"/>
    </row>
    <row r="281" spans="2:46" ht="13.5" customHeight="1" x14ac:dyDescent="0.15">
      <c r="B281" s="285"/>
      <c r="C281" s="27" t="s">
        <v>35</v>
      </c>
      <c r="D281" s="186"/>
      <c r="E281" s="56"/>
      <c r="F281" s="187"/>
      <c r="G281" s="187"/>
      <c r="H281" s="187"/>
      <c r="I281" s="62"/>
      <c r="J281" s="62"/>
      <c r="K281" s="188"/>
      <c r="L281" s="259"/>
      <c r="M281" s="259"/>
      <c r="N281" s="56"/>
      <c r="O281" s="28"/>
      <c r="P281" s="56"/>
      <c r="Q281" s="28"/>
      <c r="R281" s="132"/>
      <c r="S281" s="214"/>
      <c r="T281" s="285"/>
      <c r="U281" s="27" t="s">
        <v>35</v>
      </c>
      <c r="V281" s="186"/>
      <c r="W281" s="56"/>
      <c r="X281" s="187"/>
      <c r="Y281" s="187"/>
      <c r="Z281" s="187"/>
      <c r="AA281" s="62"/>
      <c r="AB281" s="62"/>
      <c r="AC281" s="188"/>
      <c r="AD281" s="259"/>
      <c r="AE281" s="259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4"/>
      <c r="AT281" s="37"/>
    </row>
    <row r="282" spans="2:46" ht="13.5" customHeight="1" thickBot="1" x14ac:dyDescent="0.2">
      <c r="B282" s="286"/>
      <c r="C282" s="27"/>
      <c r="D282" s="186"/>
      <c r="E282" s="56"/>
      <c r="F282" s="189"/>
      <c r="G282" s="189"/>
      <c r="H282" s="189"/>
      <c r="I282" s="56"/>
      <c r="J282" s="56"/>
      <c r="K282" s="188"/>
      <c r="L282" s="259"/>
      <c r="M282" s="259"/>
      <c r="N282" s="56"/>
      <c r="O282" s="28"/>
      <c r="P282" s="56"/>
      <c r="Q282" s="28"/>
      <c r="R282" s="184"/>
      <c r="S282" s="214"/>
      <c r="T282" s="286"/>
      <c r="U282" s="27"/>
      <c r="V282" s="186"/>
      <c r="W282" s="56"/>
      <c r="X282" s="189"/>
      <c r="Y282" s="189"/>
      <c r="Z282" s="189"/>
      <c r="AA282" s="56"/>
      <c r="AB282" s="56"/>
      <c r="AC282" s="188"/>
      <c r="AD282" s="259"/>
      <c r="AE282" s="259"/>
      <c r="AF282" s="56"/>
      <c r="AG282" s="28"/>
      <c r="AH282" s="56"/>
      <c r="AI282" s="28"/>
      <c r="AJ282" s="184"/>
      <c r="AK282" s="199"/>
      <c r="AL282" s="286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4"/>
      <c r="AT282" s="37"/>
    </row>
    <row r="283" spans="2:46" ht="13.5" customHeight="1" x14ac:dyDescent="0.15">
      <c r="B283" s="284" t="s">
        <v>119</v>
      </c>
      <c r="C283" s="25" t="s">
        <v>31</v>
      </c>
      <c r="D283" s="39"/>
      <c r="E283" s="55"/>
      <c r="F283" s="96"/>
      <c r="G283" s="96"/>
      <c r="H283" s="96"/>
      <c r="I283" s="60"/>
      <c r="J283" s="60"/>
      <c r="K283" s="61"/>
      <c r="L283" s="258"/>
      <c r="M283" s="258"/>
      <c r="N283" s="55"/>
      <c r="O283" s="26"/>
      <c r="P283" s="55"/>
      <c r="Q283" s="26"/>
      <c r="R283" s="131"/>
      <c r="S283" s="214"/>
      <c r="T283" s="284" t="s">
        <v>119</v>
      </c>
      <c r="U283" s="25" t="s">
        <v>31</v>
      </c>
      <c r="V283" s="39"/>
      <c r="W283" s="55"/>
      <c r="X283" s="96"/>
      <c r="Y283" s="96"/>
      <c r="Z283" s="96"/>
      <c r="AA283" s="60"/>
      <c r="AB283" s="60"/>
      <c r="AC283" s="61"/>
      <c r="AD283" s="258"/>
      <c r="AE283" s="258"/>
      <c r="AF283" s="55"/>
      <c r="AG283" s="26"/>
      <c r="AH283" s="55"/>
      <c r="AI283" s="26"/>
      <c r="AJ283" s="131"/>
      <c r="AK283" s="199"/>
      <c r="AL283" s="284" t="s">
        <v>119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4"/>
      <c r="AT283" s="37"/>
    </row>
    <row r="284" spans="2:46" ht="13.5" customHeight="1" x14ac:dyDescent="0.15">
      <c r="B284" s="285"/>
      <c r="C284" s="27" t="s">
        <v>32</v>
      </c>
      <c r="D284" s="186"/>
      <c r="E284" s="56"/>
      <c r="F284" s="187"/>
      <c r="G284" s="187"/>
      <c r="H284" s="187"/>
      <c r="I284" s="62"/>
      <c r="J284" s="62"/>
      <c r="K284" s="188"/>
      <c r="L284" s="259"/>
      <c r="M284" s="259"/>
      <c r="N284" s="56"/>
      <c r="O284" s="28"/>
      <c r="P284" s="56"/>
      <c r="Q284" s="28"/>
      <c r="R284" s="132"/>
      <c r="S284" s="214"/>
      <c r="T284" s="285"/>
      <c r="U284" s="27" t="s">
        <v>32</v>
      </c>
      <c r="V284" s="186"/>
      <c r="W284" s="56"/>
      <c r="X284" s="187"/>
      <c r="Y284" s="187"/>
      <c r="Z284" s="187"/>
      <c r="AA284" s="62"/>
      <c r="AB284" s="62"/>
      <c r="AC284" s="188"/>
      <c r="AD284" s="259"/>
      <c r="AE284" s="259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4"/>
      <c r="AT284" s="37"/>
    </row>
    <row r="285" spans="2:46" ht="13.5" customHeight="1" x14ac:dyDescent="0.15">
      <c r="B285" s="285"/>
      <c r="C285" s="27" t="s">
        <v>33</v>
      </c>
      <c r="D285" s="186"/>
      <c r="E285" s="56"/>
      <c r="F285" s="187"/>
      <c r="G285" s="187"/>
      <c r="H285" s="187"/>
      <c r="I285" s="62"/>
      <c r="J285" s="62"/>
      <c r="K285" s="188"/>
      <c r="L285" s="259"/>
      <c r="M285" s="259"/>
      <c r="N285" s="56"/>
      <c r="O285" s="28"/>
      <c r="P285" s="56"/>
      <c r="Q285" s="28"/>
      <c r="R285" s="132"/>
      <c r="S285" s="214"/>
      <c r="T285" s="285"/>
      <c r="U285" s="27" t="s">
        <v>33</v>
      </c>
      <c r="V285" s="186"/>
      <c r="W285" s="56"/>
      <c r="X285" s="187"/>
      <c r="Y285" s="187"/>
      <c r="Z285" s="187"/>
      <c r="AA285" s="62"/>
      <c r="AB285" s="62"/>
      <c r="AC285" s="188"/>
      <c r="AD285" s="259"/>
      <c r="AE285" s="259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4"/>
      <c r="AT285" s="37"/>
    </row>
    <row r="286" spans="2:46" ht="13.5" customHeight="1" x14ac:dyDescent="0.15">
      <c r="B286" s="285"/>
      <c r="C286" s="27" t="s">
        <v>35</v>
      </c>
      <c r="D286" s="186"/>
      <c r="E286" s="56"/>
      <c r="F286" s="187"/>
      <c r="G286" s="187"/>
      <c r="H286" s="187"/>
      <c r="I286" s="62"/>
      <c r="J286" s="62"/>
      <c r="K286" s="188"/>
      <c r="L286" s="259"/>
      <c r="M286" s="259"/>
      <c r="N286" s="56"/>
      <c r="O286" s="28"/>
      <c r="P286" s="56"/>
      <c r="Q286" s="28"/>
      <c r="R286" s="132"/>
      <c r="S286" s="214"/>
      <c r="T286" s="285"/>
      <c r="U286" s="27" t="s">
        <v>35</v>
      </c>
      <c r="V286" s="186"/>
      <c r="W286" s="56"/>
      <c r="X286" s="187"/>
      <c r="Y286" s="187"/>
      <c r="Z286" s="187"/>
      <c r="AA286" s="62"/>
      <c r="AB286" s="62"/>
      <c r="AC286" s="188"/>
      <c r="AD286" s="259"/>
      <c r="AE286" s="259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4"/>
      <c r="AT286" s="37"/>
    </row>
    <row r="287" spans="2:46" ht="13.5" customHeight="1" thickBot="1" x14ac:dyDescent="0.2">
      <c r="B287" s="286"/>
      <c r="C287" s="27"/>
      <c r="D287" s="186"/>
      <c r="E287" s="56"/>
      <c r="F287" s="189"/>
      <c r="G287" s="189"/>
      <c r="H287" s="189"/>
      <c r="I287" s="56"/>
      <c r="J287" s="56"/>
      <c r="K287" s="188"/>
      <c r="L287" s="259"/>
      <c r="M287" s="259"/>
      <c r="N287" s="56"/>
      <c r="O287" s="28"/>
      <c r="P287" s="56"/>
      <c r="Q287" s="28"/>
      <c r="R287" s="184"/>
      <c r="S287" s="214"/>
      <c r="T287" s="286"/>
      <c r="U287" s="27"/>
      <c r="V287" s="186"/>
      <c r="W287" s="56"/>
      <c r="X287" s="189"/>
      <c r="Y287" s="189"/>
      <c r="Z287" s="189"/>
      <c r="AA287" s="56"/>
      <c r="AB287" s="56"/>
      <c r="AC287" s="188"/>
      <c r="AD287" s="259"/>
      <c r="AE287" s="259"/>
      <c r="AF287" s="56"/>
      <c r="AG287" s="28"/>
      <c r="AH287" s="56"/>
      <c r="AI287" s="28"/>
      <c r="AJ287" s="184"/>
      <c r="AK287" s="199"/>
      <c r="AL287" s="286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4"/>
      <c r="AT287" s="37"/>
    </row>
    <row r="288" spans="2:46" ht="13.5" customHeight="1" x14ac:dyDescent="0.15">
      <c r="B288" s="284" t="s">
        <v>120</v>
      </c>
      <c r="C288" s="25" t="s">
        <v>31</v>
      </c>
      <c r="D288" s="39"/>
      <c r="E288" s="55"/>
      <c r="F288" s="96"/>
      <c r="G288" s="96"/>
      <c r="H288" s="96"/>
      <c r="I288" s="60"/>
      <c r="J288" s="60"/>
      <c r="K288" s="61"/>
      <c r="L288" s="258"/>
      <c r="M288" s="258"/>
      <c r="N288" s="55"/>
      <c r="O288" s="26"/>
      <c r="P288" s="55"/>
      <c r="Q288" s="26"/>
      <c r="R288" s="131"/>
      <c r="S288" s="214"/>
      <c r="T288" s="284" t="s">
        <v>120</v>
      </c>
      <c r="U288" s="25" t="s">
        <v>31</v>
      </c>
      <c r="V288" s="39"/>
      <c r="W288" s="55"/>
      <c r="X288" s="96"/>
      <c r="Y288" s="96"/>
      <c r="Z288" s="96"/>
      <c r="AA288" s="60"/>
      <c r="AB288" s="60"/>
      <c r="AC288" s="61"/>
      <c r="AD288" s="258"/>
      <c r="AE288" s="258"/>
      <c r="AF288" s="55"/>
      <c r="AG288" s="26"/>
      <c r="AH288" s="55"/>
      <c r="AI288" s="26"/>
      <c r="AJ288" s="131"/>
      <c r="AK288" s="199"/>
      <c r="AL288" s="284" t="s">
        <v>120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4"/>
      <c r="AT288" s="37"/>
    </row>
    <row r="289" spans="2:46" ht="13.5" customHeight="1" x14ac:dyDescent="0.15">
      <c r="B289" s="285"/>
      <c r="C289" s="27" t="s">
        <v>32</v>
      </c>
      <c r="D289" s="186"/>
      <c r="E289" s="56"/>
      <c r="F289" s="187"/>
      <c r="G289" s="187"/>
      <c r="H289" s="187"/>
      <c r="I289" s="62"/>
      <c r="J289" s="62"/>
      <c r="K289" s="188"/>
      <c r="L289" s="259"/>
      <c r="M289" s="259"/>
      <c r="N289" s="56"/>
      <c r="O289" s="28"/>
      <c r="P289" s="56"/>
      <c r="Q289" s="28"/>
      <c r="R289" s="132"/>
      <c r="S289" s="214"/>
      <c r="T289" s="285"/>
      <c r="U289" s="27" t="s">
        <v>32</v>
      </c>
      <c r="V289" s="186"/>
      <c r="W289" s="56"/>
      <c r="X289" s="187"/>
      <c r="Y289" s="187"/>
      <c r="Z289" s="187"/>
      <c r="AA289" s="62"/>
      <c r="AB289" s="62"/>
      <c r="AC289" s="188"/>
      <c r="AD289" s="259"/>
      <c r="AE289" s="259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4"/>
      <c r="AT289" s="37"/>
    </row>
    <row r="290" spans="2:46" ht="13.5" customHeight="1" x14ac:dyDescent="0.15">
      <c r="B290" s="285"/>
      <c r="C290" s="27" t="s">
        <v>33</v>
      </c>
      <c r="D290" s="186"/>
      <c r="E290" s="56"/>
      <c r="F290" s="187"/>
      <c r="G290" s="187"/>
      <c r="H290" s="187"/>
      <c r="I290" s="62"/>
      <c r="J290" s="62"/>
      <c r="K290" s="188"/>
      <c r="L290" s="259"/>
      <c r="M290" s="259"/>
      <c r="N290" s="56"/>
      <c r="O290" s="28"/>
      <c r="P290" s="56"/>
      <c r="Q290" s="28"/>
      <c r="R290" s="132"/>
      <c r="S290" s="214"/>
      <c r="T290" s="285"/>
      <c r="U290" s="27" t="s">
        <v>33</v>
      </c>
      <c r="V290" s="186"/>
      <c r="W290" s="56"/>
      <c r="X290" s="187"/>
      <c r="Y290" s="187"/>
      <c r="Z290" s="187"/>
      <c r="AA290" s="62"/>
      <c r="AB290" s="62"/>
      <c r="AC290" s="188"/>
      <c r="AD290" s="259"/>
      <c r="AE290" s="259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4"/>
      <c r="AT290" s="37"/>
    </row>
    <row r="291" spans="2:46" ht="13.5" customHeight="1" x14ac:dyDescent="0.15">
      <c r="B291" s="285"/>
      <c r="C291" s="27" t="s">
        <v>35</v>
      </c>
      <c r="D291" s="186"/>
      <c r="E291" s="56"/>
      <c r="F291" s="187"/>
      <c r="G291" s="187"/>
      <c r="H291" s="187"/>
      <c r="I291" s="62"/>
      <c r="J291" s="62"/>
      <c r="K291" s="188"/>
      <c r="L291" s="259"/>
      <c r="M291" s="259"/>
      <c r="N291" s="56"/>
      <c r="O291" s="28"/>
      <c r="P291" s="56"/>
      <c r="Q291" s="28"/>
      <c r="R291" s="132"/>
      <c r="S291" s="214"/>
      <c r="T291" s="285"/>
      <c r="U291" s="27" t="s">
        <v>35</v>
      </c>
      <c r="V291" s="186"/>
      <c r="W291" s="56"/>
      <c r="X291" s="187"/>
      <c r="Y291" s="187"/>
      <c r="Z291" s="187"/>
      <c r="AA291" s="62"/>
      <c r="AB291" s="62"/>
      <c r="AC291" s="188"/>
      <c r="AD291" s="259"/>
      <c r="AE291" s="259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4"/>
      <c r="AT291" s="37"/>
    </row>
    <row r="292" spans="2:46" ht="13.5" customHeight="1" thickBot="1" x14ac:dyDescent="0.2">
      <c r="B292" s="286"/>
      <c r="C292" s="27"/>
      <c r="D292" s="186"/>
      <c r="E292" s="56"/>
      <c r="F292" s="189"/>
      <c r="G292" s="189"/>
      <c r="H292" s="189"/>
      <c r="I292" s="56"/>
      <c r="J292" s="56"/>
      <c r="K292" s="188"/>
      <c r="L292" s="259"/>
      <c r="M292" s="259"/>
      <c r="N292" s="56"/>
      <c r="O292" s="28"/>
      <c r="P292" s="56"/>
      <c r="Q292" s="28"/>
      <c r="R292" s="184"/>
      <c r="S292" s="214"/>
      <c r="T292" s="286"/>
      <c r="U292" s="27"/>
      <c r="V292" s="186"/>
      <c r="W292" s="56"/>
      <c r="X292" s="189"/>
      <c r="Y292" s="189"/>
      <c r="Z292" s="189"/>
      <c r="AA292" s="56"/>
      <c r="AB292" s="56"/>
      <c r="AC292" s="188"/>
      <c r="AD292" s="259"/>
      <c r="AE292" s="259"/>
      <c r="AF292" s="56"/>
      <c r="AG292" s="28"/>
      <c r="AH292" s="56"/>
      <c r="AI292" s="28"/>
      <c r="AJ292" s="184"/>
      <c r="AK292" s="199"/>
      <c r="AL292" s="286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4"/>
      <c r="AT292" s="37"/>
    </row>
    <row r="293" spans="2:46" ht="13.5" customHeight="1" x14ac:dyDescent="0.15">
      <c r="B293" s="284" t="s">
        <v>121</v>
      </c>
      <c r="C293" s="25" t="s">
        <v>31</v>
      </c>
      <c r="D293" s="39"/>
      <c r="E293" s="55"/>
      <c r="F293" s="96"/>
      <c r="G293" s="96"/>
      <c r="H293" s="96"/>
      <c r="I293" s="60"/>
      <c r="J293" s="60"/>
      <c r="K293" s="61"/>
      <c r="L293" s="258"/>
      <c r="M293" s="258"/>
      <c r="N293" s="55"/>
      <c r="O293" s="26"/>
      <c r="P293" s="55"/>
      <c r="Q293" s="26"/>
      <c r="R293" s="131"/>
      <c r="S293" s="214"/>
      <c r="T293" s="284" t="s">
        <v>121</v>
      </c>
      <c r="U293" s="25" t="s">
        <v>31</v>
      </c>
      <c r="V293" s="39"/>
      <c r="W293" s="55"/>
      <c r="X293" s="96"/>
      <c r="Y293" s="96"/>
      <c r="Z293" s="96"/>
      <c r="AA293" s="60"/>
      <c r="AB293" s="60"/>
      <c r="AC293" s="61"/>
      <c r="AD293" s="258"/>
      <c r="AE293" s="258"/>
      <c r="AF293" s="55"/>
      <c r="AG293" s="26"/>
      <c r="AH293" s="55"/>
      <c r="AI293" s="26"/>
      <c r="AJ293" s="131"/>
      <c r="AK293" s="199"/>
      <c r="AL293" s="284" t="s">
        <v>121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4"/>
      <c r="AT293" s="37"/>
    </row>
    <row r="294" spans="2:46" ht="13.5" customHeight="1" x14ac:dyDescent="0.15">
      <c r="B294" s="285"/>
      <c r="C294" s="27" t="s">
        <v>32</v>
      </c>
      <c r="D294" s="186"/>
      <c r="E294" s="56"/>
      <c r="F294" s="187"/>
      <c r="G294" s="187"/>
      <c r="H294" s="187"/>
      <c r="I294" s="62"/>
      <c r="J294" s="62"/>
      <c r="K294" s="188"/>
      <c r="L294" s="259"/>
      <c r="M294" s="259"/>
      <c r="N294" s="56"/>
      <c r="O294" s="28"/>
      <c r="P294" s="56"/>
      <c r="Q294" s="28"/>
      <c r="R294" s="132"/>
      <c r="S294" s="214"/>
      <c r="T294" s="285"/>
      <c r="U294" s="27" t="s">
        <v>32</v>
      </c>
      <c r="V294" s="186"/>
      <c r="W294" s="56"/>
      <c r="X294" s="187"/>
      <c r="Y294" s="187"/>
      <c r="Z294" s="187"/>
      <c r="AA294" s="62"/>
      <c r="AB294" s="62"/>
      <c r="AC294" s="188"/>
      <c r="AD294" s="259"/>
      <c r="AE294" s="259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4"/>
      <c r="AT294" s="37"/>
    </row>
    <row r="295" spans="2:46" ht="13.5" customHeight="1" x14ac:dyDescent="0.15">
      <c r="B295" s="285"/>
      <c r="C295" s="27" t="s">
        <v>33</v>
      </c>
      <c r="D295" s="186"/>
      <c r="E295" s="56"/>
      <c r="F295" s="187"/>
      <c r="G295" s="187"/>
      <c r="H295" s="187"/>
      <c r="I295" s="62"/>
      <c r="J295" s="62"/>
      <c r="K295" s="188"/>
      <c r="L295" s="259"/>
      <c r="M295" s="259"/>
      <c r="N295" s="56"/>
      <c r="O295" s="28"/>
      <c r="P295" s="56"/>
      <c r="Q295" s="28"/>
      <c r="R295" s="132"/>
      <c r="S295" s="214"/>
      <c r="T295" s="285"/>
      <c r="U295" s="27" t="s">
        <v>33</v>
      </c>
      <c r="V295" s="186"/>
      <c r="W295" s="56"/>
      <c r="X295" s="187"/>
      <c r="Y295" s="187"/>
      <c r="Z295" s="187"/>
      <c r="AA295" s="62"/>
      <c r="AB295" s="62"/>
      <c r="AC295" s="188"/>
      <c r="AD295" s="259"/>
      <c r="AE295" s="259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4"/>
      <c r="AT295" s="37"/>
    </row>
    <row r="296" spans="2:46" ht="13.5" customHeight="1" x14ac:dyDescent="0.15">
      <c r="B296" s="285"/>
      <c r="C296" s="27" t="s">
        <v>35</v>
      </c>
      <c r="D296" s="186"/>
      <c r="E296" s="56"/>
      <c r="F296" s="187"/>
      <c r="G296" s="187"/>
      <c r="H296" s="187"/>
      <c r="I296" s="62"/>
      <c r="J296" s="62"/>
      <c r="K296" s="188"/>
      <c r="L296" s="259"/>
      <c r="M296" s="259"/>
      <c r="N296" s="56"/>
      <c r="O296" s="28"/>
      <c r="P296" s="56"/>
      <c r="Q296" s="28"/>
      <c r="R296" s="132"/>
      <c r="S296" s="214"/>
      <c r="T296" s="285"/>
      <c r="U296" s="27" t="s">
        <v>35</v>
      </c>
      <c r="V296" s="186"/>
      <c r="W296" s="56"/>
      <c r="X296" s="187"/>
      <c r="Y296" s="187"/>
      <c r="Z296" s="187"/>
      <c r="AA296" s="62"/>
      <c r="AB296" s="62"/>
      <c r="AC296" s="188"/>
      <c r="AD296" s="259"/>
      <c r="AE296" s="259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4"/>
      <c r="AT296" s="37"/>
    </row>
    <row r="297" spans="2:46" ht="13.5" customHeight="1" thickBot="1" x14ac:dyDescent="0.2">
      <c r="B297" s="286"/>
      <c r="C297" s="27"/>
      <c r="D297" s="186"/>
      <c r="E297" s="56"/>
      <c r="F297" s="189"/>
      <c r="G297" s="189"/>
      <c r="H297" s="189"/>
      <c r="I297" s="56"/>
      <c r="J297" s="56"/>
      <c r="K297" s="188"/>
      <c r="L297" s="259"/>
      <c r="M297" s="259"/>
      <c r="N297" s="56"/>
      <c r="O297" s="28"/>
      <c r="P297" s="56"/>
      <c r="Q297" s="28"/>
      <c r="R297" s="184"/>
      <c r="S297" s="214"/>
      <c r="T297" s="286"/>
      <c r="U297" s="27"/>
      <c r="V297" s="186"/>
      <c r="W297" s="56"/>
      <c r="X297" s="189"/>
      <c r="Y297" s="189"/>
      <c r="Z297" s="189"/>
      <c r="AA297" s="56"/>
      <c r="AB297" s="56"/>
      <c r="AC297" s="188"/>
      <c r="AD297" s="259"/>
      <c r="AE297" s="259"/>
      <c r="AF297" s="56"/>
      <c r="AG297" s="28"/>
      <c r="AH297" s="56"/>
      <c r="AI297" s="28"/>
      <c r="AJ297" s="184"/>
      <c r="AK297" s="199"/>
      <c r="AL297" s="286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4"/>
      <c r="AT297" s="37"/>
    </row>
    <row r="298" spans="2:46" ht="13.5" customHeight="1" x14ac:dyDescent="0.15">
      <c r="B298" s="284" t="s">
        <v>122</v>
      </c>
      <c r="C298" s="25" t="s">
        <v>31</v>
      </c>
      <c r="D298" s="39"/>
      <c r="E298" s="55"/>
      <c r="F298" s="96"/>
      <c r="G298" s="96"/>
      <c r="H298" s="96"/>
      <c r="I298" s="60"/>
      <c r="J298" s="60"/>
      <c r="K298" s="61"/>
      <c r="L298" s="258"/>
      <c r="M298" s="258"/>
      <c r="N298" s="55"/>
      <c r="O298" s="26"/>
      <c r="P298" s="55"/>
      <c r="Q298" s="26"/>
      <c r="R298" s="131"/>
      <c r="S298" s="214"/>
      <c r="T298" s="284" t="s">
        <v>122</v>
      </c>
      <c r="U298" s="25" t="s">
        <v>31</v>
      </c>
      <c r="V298" s="39"/>
      <c r="W298" s="55"/>
      <c r="X298" s="96"/>
      <c r="Y298" s="96"/>
      <c r="Z298" s="96"/>
      <c r="AA298" s="60"/>
      <c r="AB298" s="60"/>
      <c r="AC298" s="61"/>
      <c r="AD298" s="258"/>
      <c r="AE298" s="258"/>
      <c r="AF298" s="55"/>
      <c r="AG298" s="26"/>
      <c r="AH298" s="55"/>
      <c r="AI298" s="26"/>
      <c r="AJ298" s="131"/>
      <c r="AK298" s="199"/>
      <c r="AL298" s="284" t="s">
        <v>122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4"/>
      <c r="AT298" s="37"/>
    </row>
    <row r="299" spans="2:46" ht="13.5" customHeight="1" x14ac:dyDescent="0.15">
      <c r="B299" s="285"/>
      <c r="C299" s="27" t="s">
        <v>32</v>
      </c>
      <c r="D299" s="186"/>
      <c r="E299" s="56"/>
      <c r="F299" s="187"/>
      <c r="G299" s="187"/>
      <c r="H299" s="187"/>
      <c r="I299" s="62"/>
      <c r="J299" s="62"/>
      <c r="K299" s="188"/>
      <c r="L299" s="259"/>
      <c r="M299" s="259"/>
      <c r="N299" s="56"/>
      <c r="O299" s="28"/>
      <c r="P299" s="56"/>
      <c r="Q299" s="28"/>
      <c r="R299" s="132"/>
      <c r="S299" s="214"/>
      <c r="T299" s="285"/>
      <c r="U299" s="27" t="s">
        <v>32</v>
      </c>
      <c r="V299" s="186"/>
      <c r="W299" s="56"/>
      <c r="X299" s="187"/>
      <c r="Y299" s="187"/>
      <c r="Z299" s="187"/>
      <c r="AA299" s="62"/>
      <c r="AB299" s="62"/>
      <c r="AC299" s="188"/>
      <c r="AD299" s="259"/>
      <c r="AE299" s="259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4"/>
      <c r="AT299" s="37"/>
    </row>
    <row r="300" spans="2:46" ht="13.5" customHeight="1" x14ac:dyDescent="0.15">
      <c r="B300" s="285"/>
      <c r="C300" s="27" t="s">
        <v>33</v>
      </c>
      <c r="D300" s="186"/>
      <c r="E300" s="56"/>
      <c r="F300" s="187"/>
      <c r="G300" s="187"/>
      <c r="H300" s="187"/>
      <c r="I300" s="62"/>
      <c r="J300" s="62"/>
      <c r="K300" s="188"/>
      <c r="L300" s="259"/>
      <c r="M300" s="259"/>
      <c r="N300" s="56"/>
      <c r="O300" s="28"/>
      <c r="P300" s="56"/>
      <c r="Q300" s="28"/>
      <c r="R300" s="132"/>
      <c r="S300" s="214"/>
      <c r="T300" s="285"/>
      <c r="U300" s="27" t="s">
        <v>33</v>
      </c>
      <c r="V300" s="186"/>
      <c r="W300" s="56"/>
      <c r="X300" s="187"/>
      <c r="Y300" s="187"/>
      <c r="Z300" s="187"/>
      <c r="AA300" s="62"/>
      <c r="AB300" s="62"/>
      <c r="AC300" s="188"/>
      <c r="AD300" s="259"/>
      <c r="AE300" s="259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4"/>
      <c r="AT300" s="37"/>
    </row>
    <row r="301" spans="2:46" ht="13.5" customHeight="1" x14ac:dyDescent="0.15">
      <c r="B301" s="285"/>
      <c r="C301" s="27" t="s">
        <v>35</v>
      </c>
      <c r="D301" s="186"/>
      <c r="E301" s="56"/>
      <c r="F301" s="187"/>
      <c r="G301" s="187"/>
      <c r="H301" s="187"/>
      <c r="I301" s="62"/>
      <c r="J301" s="62"/>
      <c r="K301" s="188"/>
      <c r="L301" s="259"/>
      <c r="M301" s="259"/>
      <c r="N301" s="56"/>
      <c r="O301" s="28"/>
      <c r="P301" s="56"/>
      <c r="Q301" s="28"/>
      <c r="R301" s="132"/>
      <c r="S301" s="214"/>
      <c r="T301" s="285"/>
      <c r="U301" s="27" t="s">
        <v>35</v>
      </c>
      <c r="V301" s="186"/>
      <c r="W301" s="56"/>
      <c r="X301" s="187"/>
      <c r="Y301" s="187"/>
      <c r="Z301" s="187"/>
      <c r="AA301" s="62"/>
      <c r="AB301" s="62"/>
      <c r="AC301" s="188"/>
      <c r="AD301" s="259"/>
      <c r="AE301" s="259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4"/>
      <c r="AT301" s="37"/>
    </row>
    <row r="302" spans="2:46" ht="13.5" customHeight="1" thickBot="1" x14ac:dyDescent="0.2">
      <c r="B302" s="286"/>
      <c r="C302" s="27"/>
      <c r="D302" s="186"/>
      <c r="E302" s="56"/>
      <c r="F302" s="189"/>
      <c r="G302" s="189"/>
      <c r="H302" s="189"/>
      <c r="I302" s="56"/>
      <c r="J302" s="56"/>
      <c r="K302" s="188"/>
      <c r="L302" s="259"/>
      <c r="M302" s="259"/>
      <c r="N302" s="56"/>
      <c r="O302" s="28"/>
      <c r="P302" s="56"/>
      <c r="Q302" s="28"/>
      <c r="R302" s="184"/>
      <c r="S302" s="214"/>
      <c r="T302" s="286"/>
      <c r="U302" s="27"/>
      <c r="V302" s="186"/>
      <c r="W302" s="56"/>
      <c r="X302" s="189"/>
      <c r="Y302" s="189"/>
      <c r="Z302" s="189"/>
      <c r="AA302" s="56"/>
      <c r="AB302" s="56"/>
      <c r="AC302" s="188"/>
      <c r="AD302" s="259"/>
      <c r="AE302" s="259"/>
      <c r="AF302" s="56"/>
      <c r="AG302" s="28"/>
      <c r="AH302" s="56"/>
      <c r="AI302" s="28"/>
      <c r="AJ302" s="184"/>
      <c r="AK302" s="199"/>
      <c r="AL302" s="286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4"/>
      <c r="AT302" s="37"/>
    </row>
    <row r="303" spans="2:46" ht="13.5" customHeight="1" x14ac:dyDescent="0.15">
      <c r="B303" s="284" t="s">
        <v>123</v>
      </c>
      <c r="C303" s="25" t="s">
        <v>31</v>
      </c>
      <c r="D303" s="39"/>
      <c r="E303" s="55"/>
      <c r="F303" s="96"/>
      <c r="G303" s="96"/>
      <c r="H303" s="96"/>
      <c r="I303" s="60"/>
      <c r="J303" s="60"/>
      <c r="K303" s="61"/>
      <c r="L303" s="258"/>
      <c r="M303" s="258"/>
      <c r="N303" s="55"/>
      <c r="O303" s="26"/>
      <c r="P303" s="55"/>
      <c r="Q303" s="26"/>
      <c r="R303" s="131"/>
      <c r="S303" s="214"/>
      <c r="T303" s="284" t="s">
        <v>123</v>
      </c>
      <c r="U303" s="25" t="s">
        <v>31</v>
      </c>
      <c r="V303" s="39"/>
      <c r="W303" s="55"/>
      <c r="X303" s="96"/>
      <c r="Y303" s="96"/>
      <c r="Z303" s="96"/>
      <c r="AA303" s="60"/>
      <c r="AB303" s="60"/>
      <c r="AC303" s="61"/>
      <c r="AD303" s="258"/>
      <c r="AE303" s="258"/>
      <c r="AF303" s="55"/>
      <c r="AG303" s="26"/>
      <c r="AH303" s="55"/>
      <c r="AI303" s="26"/>
      <c r="AJ303" s="131"/>
      <c r="AK303" s="199"/>
      <c r="AL303" s="284" t="s">
        <v>123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4"/>
      <c r="AT303" s="37"/>
    </row>
    <row r="304" spans="2:46" ht="13.5" customHeight="1" x14ac:dyDescent="0.15">
      <c r="B304" s="285"/>
      <c r="C304" s="27" t="s">
        <v>32</v>
      </c>
      <c r="D304" s="186"/>
      <c r="E304" s="56"/>
      <c r="F304" s="187"/>
      <c r="G304" s="187"/>
      <c r="H304" s="187"/>
      <c r="I304" s="62"/>
      <c r="J304" s="62"/>
      <c r="K304" s="188"/>
      <c r="L304" s="259"/>
      <c r="M304" s="259"/>
      <c r="N304" s="56"/>
      <c r="O304" s="28"/>
      <c r="P304" s="56"/>
      <c r="Q304" s="28"/>
      <c r="R304" s="132"/>
      <c r="S304" s="214"/>
      <c r="T304" s="285"/>
      <c r="U304" s="27" t="s">
        <v>32</v>
      </c>
      <c r="V304" s="186"/>
      <c r="W304" s="56"/>
      <c r="X304" s="187"/>
      <c r="Y304" s="187"/>
      <c r="Z304" s="187"/>
      <c r="AA304" s="62"/>
      <c r="AB304" s="62"/>
      <c r="AC304" s="188"/>
      <c r="AD304" s="259"/>
      <c r="AE304" s="259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4"/>
      <c r="AT304" s="37"/>
    </row>
    <row r="305" spans="2:46" ht="13.5" customHeight="1" x14ac:dyDescent="0.15">
      <c r="B305" s="285"/>
      <c r="C305" s="27" t="s">
        <v>33</v>
      </c>
      <c r="D305" s="186"/>
      <c r="E305" s="56"/>
      <c r="F305" s="187"/>
      <c r="G305" s="187"/>
      <c r="H305" s="187"/>
      <c r="I305" s="62"/>
      <c r="J305" s="62"/>
      <c r="K305" s="188"/>
      <c r="L305" s="259"/>
      <c r="M305" s="259"/>
      <c r="N305" s="56"/>
      <c r="O305" s="28"/>
      <c r="P305" s="56"/>
      <c r="Q305" s="28"/>
      <c r="R305" s="132"/>
      <c r="S305" s="214"/>
      <c r="T305" s="285"/>
      <c r="U305" s="27" t="s">
        <v>33</v>
      </c>
      <c r="V305" s="186"/>
      <c r="W305" s="56"/>
      <c r="X305" s="187"/>
      <c r="Y305" s="187"/>
      <c r="Z305" s="187"/>
      <c r="AA305" s="62"/>
      <c r="AB305" s="62"/>
      <c r="AC305" s="188"/>
      <c r="AD305" s="259"/>
      <c r="AE305" s="259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4"/>
      <c r="AT305" s="37"/>
    </row>
    <row r="306" spans="2:46" ht="13.5" customHeight="1" x14ac:dyDescent="0.15">
      <c r="B306" s="285"/>
      <c r="C306" s="27" t="s">
        <v>35</v>
      </c>
      <c r="D306" s="186"/>
      <c r="E306" s="56"/>
      <c r="F306" s="187"/>
      <c r="G306" s="187"/>
      <c r="H306" s="187"/>
      <c r="I306" s="62"/>
      <c r="J306" s="62"/>
      <c r="K306" s="188"/>
      <c r="L306" s="259"/>
      <c r="M306" s="259"/>
      <c r="N306" s="56"/>
      <c r="O306" s="28"/>
      <c r="P306" s="56"/>
      <c r="Q306" s="28"/>
      <c r="R306" s="132"/>
      <c r="S306" s="214"/>
      <c r="T306" s="285"/>
      <c r="U306" s="27" t="s">
        <v>35</v>
      </c>
      <c r="V306" s="186"/>
      <c r="W306" s="56"/>
      <c r="X306" s="187"/>
      <c r="Y306" s="187"/>
      <c r="Z306" s="187"/>
      <c r="AA306" s="62"/>
      <c r="AB306" s="62"/>
      <c r="AC306" s="188"/>
      <c r="AD306" s="259"/>
      <c r="AE306" s="259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4"/>
      <c r="AT306" s="37"/>
    </row>
    <row r="307" spans="2:46" ht="13.5" customHeight="1" thickBot="1" x14ac:dyDescent="0.2">
      <c r="B307" s="286"/>
      <c r="C307" s="27"/>
      <c r="D307" s="186"/>
      <c r="E307" s="56"/>
      <c r="F307" s="189"/>
      <c r="G307" s="189"/>
      <c r="H307" s="189"/>
      <c r="I307" s="56"/>
      <c r="J307" s="56"/>
      <c r="K307" s="188"/>
      <c r="L307" s="259"/>
      <c r="M307" s="259"/>
      <c r="N307" s="56"/>
      <c r="O307" s="28"/>
      <c r="P307" s="56"/>
      <c r="Q307" s="28"/>
      <c r="R307" s="184"/>
      <c r="S307" s="214"/>
      <c r="T307" s="286"/>
      <c r="U307" s="27"/>
      <c r="V307" s="186"/>
      <c r="W307" s="56"/>
      <c r="X307" s="189"/>
      <c r="Y307" s="189"/>
      <c r="Z307" s="189"/>
      <c r="AA307" s="56"/>
      <c r="AB307" s="56"/>
      <c r="AC307" s="188"/>
      <c r="AD307" s="259"/>
      <c r="AE307" s="259"/>
      <c r="AF307" s="56"/>
      <c r="AG307" s="28"/>
      <c r="AH307" s="56"/>
      <c r="AI307" s="28"/>
      <c r="AJ307" s="184"/>
      <c r="AK307" s="199"/>
      <c r="AL307" s="286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4"/>
      <c r="AT307" s="37"/>
    </row>
    <row r="308" spans="2:46" ht="13.5" customHeight="1" x14ac:dyDescent="0.15">
      <c r="B308" s="284" t="s">
        <v>124</v>
      </c>
      <c r="C308" s="25" t="s">
        <v>31</v>
      </c>
      <c r="D308" s="39"/>
      <c r="E308" s="55"/>
      <c r="F308" s="96"/>
      <c r="G308" s="96"/>
      <c r="H308" s="96"/>
      <c r="I308" s="60"/>
      <c r="J308" s="60"/>
      <c r="K308" s="61"/>
      <c r="L308" s="258"/>
      <c r="M308" s="258"/>
      <c r="N308" s="55"/>
      <c r="O308" s="26"/>
      <c r="P308" s="55"/>
      <c r="Q308" s="26"/>
      <c r="R308" s="131"/>
      <c r="S308" s="214"/>
      <c r="T308" s="284" t="s">
        <v>124</v>
      </c>
      <c r="U308" s="25" t="s">
        <v>31</v>
      </c>
      <c r="V308" s="39"/>
      <c r="W308" s="55"/>
      <c r="X308" s="96"/>
      <c r="Y308" s="96"/>
      <c r="Z308" s="96"/>
      <c r="AA308" s="60"/>
      <c r="AB308" s="60"/>
      <c r="AC308" s="61"/>
      <c r="AD308" s="258"/>
      <c r="AE308" s="258"/>
      <c r="AF308" s="55"/>
      <c r="AG308" s="26"/>
      <c r="AH308" s="55"/>
      <c r="AI308" s="26"/>
      <c r="AJ308" s="131"/>
      <c r="AK308" s="199"/>
      <c r="AL308" s="284" t="s">
        <v>124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4"/>
      <c r="AT308" s="37"/>
    </row>
    <row r="309" spans="2:46" ht="13.5" customHeight="1" x14ac:dyDescent="0.15">
      <c r="B309" s="285"/>
      <c r="C309" s="27" t="s">
        <v>32</v>
      </c>
      <c r="D309" s="186"/>
      <c r="E309" s="56"/>
      <c r="F309" s="187"/>
      <c r="G309" s="187"/>
      <c r="H309" s="187"/>
      <c r="I309" s="62"/>
      <c r="J309" s="62"/>
      <c r="K309" s="188"/>
      <c r="L309" s="259"/>
      <c r="M309" s="259"/>
      <c r="N309" s="56"/>
      <c r="O309" s="28"/>
      <c r="P309" s="56"/>
      <c r="Q309" s="28"/>
      <c r="R309" s="132"/>
      <c r="S309" s="214"/>
      <c r="T309" s="285"/>
      <c r="U309" s="27" t="s">
        <v>32</v>
      </c>
      <c r="V309" s="186"/>
      <c r="W309" s="56"/>
      <c r="X309" s="187"/>
      <c r="Y309" s="187"/>
      <c r="Z309" s="187"/>
      <c r="AA309" s="62"/>
      <c r="AB309" s="62"/>
      <c r="AC309" s="188"/>
      <c r="AD309" s="259"/>
      <c r="AE309" s="259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4"/>
      <c r="AT309" s="37"/>
    </row>
    <row r="310" spans="2:46" ht="13.5" customHeight="1" x14ac:dyDescent="0.15">
      <c r="B310" s="285"/>
      <c r="C310" s="27" t="s">
        <v>33</v>
      </c>
      <c r="D310" s="186"/>
      <c r="E310" s="56"/>
      <c r="F310" s="187"/>
      <c r="G310" s="187"/>
      <c r="H310" s="187"/>
      <c r="I310" s="62"/>
      <c r="J310" s="62"/>
      <c r="K310" s="188"/>
      <c r="L310" s="259"/>
      <c r="M310" s="259"/>
      <c r="N310" s="56"/>
      <c r="O310" s="28"/>
      <c r="P310" s="56"/>
      <c r="Q310" s="28"/>
      <c r="R310" s="132"/>
      <c r="S310" s="214"/>
      <c r="T310" s="285"/>
      <c r="U310" s="27" t="s">
        <v>33</v>
      </c>
      <c r="V310" s="186"/>
      <c r="W310" s="56"/>
      <c r="X310" s="187"/>
      <c r="Y310" s="187"/>
      <c r="Z310" s="187"/>
      <c r="AA310" s="62"/>
      <c r="AB310" s="62"/>
      <c r="AC310" s="188"/>
      <c r="AD310" s="259"/>
      <c r="AE310" s="259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4"/>
      <c r="AT310" s="37"/>
    </row>
    <row r="311" spans="2:46" ht="13.5" customHeight="1" x14ac:dyDescent="0.15">
      <c r="B311" s="285"/>
      <c r="C311" s="27" t="s">
        <v>35</v>
      </c>
      <c r="D311" s="186"/>
      <c r="E311" s="56"/>
      <c r="F311" s="187"/>
      <c r="G311" s="187"/>
      <c r="H311" s="187"/>
      <c r="I311" s="62"/>
      <c r="J311" s="62"/>
      <c r="K311" s="188"/>
      <c r="L311" s="259"/>
      <c r="M311" s="259"/>
      <c r="N311" s="56"/>
      <c r="O311" s="28"/>
      <c r="P311" s="56"/>
      <c r="Q311" s="28"/>
      <c r="R311" s="132"/>
      <c r="S311" s="214"/>
      <c r="T311" s="285"/>
      <c r="U311" s="27" t="s">
        <v>35</v>
      </c>
      <c r="V311" s="186"/>
      <c r="W311" s="56"/>
      <c r="X311" s="187"/>
      <c r="Y311" s="187"/>
      <c r="Z311" s="187"/>
      <c r="AA311" s="62"/>
      <c r="AB311" s="62"/>
      <c r="AC311" s="188"/>
      <c r="AD311" s="259"/>
      <c r="AE311" s="259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4"/>
      <c r="AT311" s="37"/>
    </row>
    <row r="312" spans="2:46" ht="13.5" customHeight="1" thickBot="1" x14ac:dyDescent="0.2">
      <c r="B312" s="286"/>
      <c r="C312" s="27"/>
      <c r="D312" s="186"/>
      <c r="E312" s="56"/>
      <c r="F312" s="189"/>
      <c r="G312" s="189"/>
      <c r="H312" s="189"/>
      <c r="I312" s="56"/>
      <c r="J312" s="56"/>
      <c r="K312" s="188"/>
      <c r="L312" s="259"/>
      <c r="M312" s="259"/>
      <c r="N312" s="56"/>
      <c r="O312" s="28"/>
      <c r="P312" s="56"/>
      <c r="Q312" s="28"/>
      <c r="R312" s="184"/>
      <c r="S312" s="214"/>
      <c r="T312" s="286"/>
      <c r="U312" s="27"/>
      <c r="V312" s="186"/>
      <c r="W312" s="56"/>
      <c r="X312" s="189"/>
      <c r="Y312" s="189"/>
      <c r="Z312" s="189"/>
      <c r="AA312" s="56"/>
      <c r="AB312" s="56"/>
      <c r="AC312" s="188"/>
      <c r="AD312" s="259"/>
      <c r="AE312" s="259"/>
      <c r="AF312" s="56"/>
      <c r="AG312" s="28"/>
      <c r="AH312" s="56"/>
      <c r="AI312" s="28"/>
      <c r="AJ312" s="184"/>
      <c r="AK312" s="199"/>
      <c r="AL312" s="286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4"/>
      <c r="AT312" s="37"/>
    </row>
    <row r="313" spans="2:46" ht="13.5" customHeight="1" x14ac:dyDescent="0.15">
      <c r="B313" s="284" t="s">
        <v>125</v>
      </c>
      <c r="C313" s="25" t="s">
        <v>31</v>
      </c>
      <c r="D313" s="39"/>
      <c r="E313" s="55"/>
      <c r="F313" s="96"/>
      <c r="G313" s="96"/>
      <c r="H313" s="96"/>
      <c r="I313" s="60"/>
      <c r="J313" s="60"/>
      <c r="K313" s="61"/>
      <c r="L313" s="258"/>
      <c r="M313" s="258"/>
      <c r="N313" s="55"/>
      <c r="O313" s="26"/>
      <c r="P313" s="55"/>
      <c r="Q313" s="26"/>
      <c r="R313" s="131"/>
      <c r="S313" s="214"/>
      <c r="T313" s="284" t="s">
        <v>125</v>
      </c>
      <c r="U313" s="25" t="s">
        <v>31</v>
      </c>
      <c r="V313" s="39"/>
      <c r="W313" s="55"/>
      <c r="X313" s="96"/>
      <c r="Y313" s="96"/>
      <c r="Z313" s="96"/>
      <c r="AA313" s="60"/>
      <c r="AB313" s="60"/>
      <c r="AC313" s="61"/>
      <c r="AD313" s="258"/>
      <c r="AE313" s="258"/>
      <c r="AF313" s="55"/>
      <c r="AG313" s="26"/>
      <c r="AH313" s="55"/>
      <c r="AI313" s="26"/>
      <c r="AJ313" s="131"/>
      <c r="AK313" s="199"/>
      <c r="AL313" s="284" t="s">
        <v>125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4"/>
      <c r="AT313" s="37"/>
    </row>
    <row r="314" spans="2:46" ht="13.5" customHeight="1" x14ac:dyDescent="0.15">
      <c r="B314" s="285"/>
      <c r="C314" s="27" t="s">
        <v>32</v>
      </c>
      <c r="D314" s="186"/>
      <c r="E314" s="56"/>
      <c r="F314" s="187"/>
      <c r="G314" s="187"/>
      <c r="H314" s="187"/>
      <c r="I314" s="62"/>
      <c r="J314" s="62"/>
      <c r="K314" s="188"/>
      <c r="L314" s="259"/>
      <c r="M314" s="259"/>
      <c r="N314" s="56"/>
      <c r="O314" s="28"/>
      <c r="P314" s="56"/>
      <c r="Q314" s="28"/>
      <c r="R314" s="132"/>
      <c r="S314" s="214"/>
      <c r="T314" s="285"/>
      <c r="U314" s="27" t="s">
        <v>32</v>
      </c>
      <c r="V314" s="186"/>
      <c r="W314" s="56"/>
      <c r="X314" s="187"/>
      <c r="Y314" s="187"/>
      <c r="Z314" s="187"/>
      <c r="AA314" s="62"/>
      <c r="AB314" s="62"/>
      <c r="AC314" s="188"/>
      <c r="AD314" s="259"/>
      <c r="AE314" s="259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4"/>
      <c r="AT314" s="37"/>
    </row>
    <row r="315" spans="2:46" ht="13.5" customHeight="1" x14ac:dyDescent="0.15">
      <c r="B315" s="285"/>
      <c r="C315" s="27" t="s">
        <v>33</v>
      </c>
      <c r="D315" s="186"/>
      <c r="E315" s="56"/>
      <c r="F315" s="187"/>
      <c r="G315" s="187"/>
      <c r="H315" s="187"/>
      <c r="I315" s="62"/>
      <c r="J315" s="62"/>
      <c r="K315" s="188"/>
      <c r="L315" s="259"/>
      <c r="M315" s="259"/>
      <c r="N315" s="56"/>
      <c r="O315" s="28"/>
      <c r="P315" s="56"/>
      <c r="Q315" s="28"/>
      <c r="R315" s="132"/>
      <c r="S315" s="214"/>
      <c r="T315" s="285"/>
      <c r="U315" s="27" t="s">
        <v>33</v>
      </c>
      <c r="V315" s="186"/>
      <c r="W315" s="56"/>
      <c r="X315" s="187"/>
      <c r="Y315" s="187"/>
      <c r="Z315" s="187"/>
      <c r="AA315" s="62"/>
      <c r="AB315" s="62"/>
      <c r="AC315" s="188"/>
      <c r="AD315" s="259"/>
      <c r="AE315" s="259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4"/>
      <c r="AT315" s="37"/>
    </row>
    <row r="316" spans="2:46" ht="13.5" customHeight="1" x14ac:dyDescent="0.15">
      <c r="B316" s="285"/>
      <c r="C316" s="27" t="s">
        <v>35</v>
      </c>
      <c r="D316" s="186"/>
      <c r="E316" s="56"/>
      <c r="F316" s="187"/>
      <c r="G316" s="187"/>
      <c r="H316" s="187"/>
      <c r="I316" s="62"/>
      <c r="J316" s="62"/>
      <c r="K316" s="188"/>
      <c r="L316" s="259"/>
      <c r="M316" s="259"/>
      <c r="N316" s="56"/>
      <c r="O316" s="28"/>
      <c r="P316" s="56"/>
      <c r="Q316" s="28"/>
      <c r="R316" s="132"/>
      <c r="S316" s="214"/>
      <c r="T316" s="285"/>
      <c r="U316" s="27" t="s">
        <v>35</v>
      </c>
      <c r="V316" s="186"/>
      <c r="W316" s="56"/>
      <c r="X316" s="187"/>
      <c r="Y316" s="187"/>
      <c r="Z316" s="187"/>
      <c r="AA316" s="62"/>
      <c r="AB316" s="62"/>
      <c r="AC316" s="188"/>
      <c r="AD316" s="259"/>
      <c r="AE316" s="259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4"/>
      <c r="AT316" s="37"/>
    </row>
    <row r="317" spans="2:46" ht="13.5" customHeight="1" thickBot="1" x14ac:dyDescent="0.2">
      <c r="B317" s="286"/>
      <c r="C317" s="27"/>
      <c r="D317" s="186"/>
      <c r="E317" s="56"/>
      <c r="F317" s="189"/>
      <c r="G317" s="189"/>
      <c r="H317" s="189"/>
      <c r="I317" s="56"/>
      <c r="J317" s="56"/>
      <c r="K317" s="188"/>
      <c r="L317" s="259"/>
      <c r="M317" s="259"/>
      <c r="N317" s="56"/>
      <c r="O317" s="28"/>
      <c r="P317" s="56"/>
      <c r="Q317" s="28"/>
      <c r="R317" s="184"/>
      <c r="S317" s="214"/>
      <c r="T317" s="286"/>
      <c r="U317" s="27"/>
      <c r="V317" s="186"/>
      <c r="W317" s="56"/>
      <c r="X317" s="189"/>
      <c r="Y317" s="189"/>
      <c r="Z317" s="189"/>
      <c r="AA317" s="56"/>
      <c r="AB317" s="56"/>
      <c r="AC317" s="188"/>
      <c r="AD317" s="259"/>
      <c r="AE317" s="259"/>
      <c r="AF317" s="56"/>
      <c r="AG317" s="28"/>
      <c r="AH317" s="56"/>
      <c r="AI317" s="28"/>
      <c r="AJ317" s="184"/>
      <c r="AK317" s="199"/>
      <c r="AL317" s="286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4"/>
      <c r="AT317" s="37"/>
    </row>
    <row r="318" spans="2:46" ht="13.5" customHeight="1" x14ac:dyDescent="0.15">
      <c r="B318" s="284" t="s">
        <v>126</v>
      </c>
      <c r="C318" s="25" t="s">
        <v>31</v>
      </c>
      <c r="D318" s="39"/>
      <c r="E318" s="55"/>
      <c r="F318" s="96"/>
      <c r="G318" s="96"/>
      <c r="H318" s="96"/>
      <c r="I318" s="60"/>
      <c r="J318" s="60"/>
      <c r="K318" s="61"/>
      <c r="L318" s="258"/>
      <c r="M318" s="258"/>
      <c r="N318" s="55"/>
      <c r="O318" s="26"/>
      <c r="P318" s="55"/>
      <c r="Q318" s="26"/>
      <c r="R318" s="131"/>
      <c r="S318" s="214"/>
      <c r="T318" s="284" t="s">
        <v>126</v>
      </c>
      <c r="U318" s="25" t="s">
        <v>31</v>
      </c>
      <c r="V318" s="39"/>
      <c r="W318" s="55"/>
      <c r="X318" s="96"/>
      <c r="Y318" s="96"/>
      <c r="Z318" s="96"/>
      <c r="AA318" s="60"/>
      <c r="AB318" s="60"/>
      <c r="AC318" s="61"/>
      <c r="AD318" s="258"/>
      <c r="AE318" s="258"/>
      <c r="AF318" s="55"/>
      <c r="AG318" s="26"/>
      <c r="AH318" s="55"/>
      <c r="AI318" s="26"/>
      <c r="AJ318" s="131"/>
      <c r="AK318" s="199"/>
      <c r="AL318" s="284" t="s">
        <v>126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4"/>
      <c r="AT318" s="37"/>
    </row>
    <row r="319" spans="2:46" ht="13.5" customHeight="1" x14ac:dyDescent="0.15">
      <c r="B319" s="285"/>
      <c r="C319" s="27" t="s">
        <v>32</v>
      </c>
      <c r="D319" s="186"/>
      <c r="E319" s="56"/>
      <c r="F319" s="187"/>
      <c r="G319" s="187"/>
      <c r="H319" s="187"/>
      <c r="I319" s="62"/>
      <c r="J319" s="62"/>
      <c r="K319" s="188"/>
      <c r="L319" s="259"/>
      <c r="M319" s="259"/>
      <c r="N319" s="56"/>
      <c r="O319" s="28"/>
      <c r="P319" s="56"/>
      <c r="Q319" s="28"/>
      <c r="R319" s="132"/>
      <c r="S319" s="214"/>
      <c r="T319" s="285"/>
      <c r="U319" s="27" t="s">
        <v>32</v>
      </c>
      <c r="V319" s="186"/>
      <c r="W319" s="56"/>
      <c r="X319" s="187"/>
      <c r="Y319" s="187"/>
      <c r="Z319" s="187"/>
      <c r="AA319" s="62"/>
      <c r="AB319" s="62"/>
      <c r="AC319" s="188"/>
      <c r="AD319" s="259"/>
      <c r="AE319" s="259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4"/>
      <c r="AT319" s="37"/>
    </row>
    <row r="320" spans="2:46" ht="13.5" customHeight="1" x14ac:dyDescent="0.15">
      <c r="B320" s="285"/>
      <c r="C320" s="27" t="s">
        <v>33</v>
      </c>
      <c r="D320" s="186"/>
      <c r="E320" s="56"/>
      <c r="F320" s="187"/>
      <c r="G320" s="187"/>
      <c r="H320" s="187"/>
      <c r="I320" s="62"/>
      <c r="J320" s="62"/>
      <c r="K320" s="188"/>
      <c r="L320" s="259"/>
      <c r="M320" s="259"/>
      <c r="N320" s="56"/>
      <c r="O320" s="28"/>
      <c r="P320" s="56"/>
      <c r="Q320" s="28"/>
      <c r="R320" s="132"/>
      <c r="S320" s="214"/>
      <c r="T320" s="285"/>
      <c r="U320" s="27" t="s">
        <v>33</v>
      </c>
      <c r="V320" s="186"/>
      <c r="W320" s="56"/>
      <c r="X320" s="187"/>
      <c r="Y320" s="187"/>
      <c r="Z320" s="187"/>
      <c r="AA320" s="62"/>
      <c r="AB320" s="62"/>
      <c r="AC320" s="188"/>
      <c r="AD320" s="259"/>
      <c r="AE320" s="259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4"/>
      <c r="AT320" s="37"/>
    </row>
    <row r="321" spans="2:46" ht="13.5" customHeight="1" x14ac:dyDescent="0.15">
      <c r="B321" s="285"/>
      <c r="C321" s="27" t="s">
        <v>35</v>
      </c>
      <c r="D321" s="186"/>
      <c r="E321" s="56"/>
      <c r="F321" s="187"/>
      <c r="G321" s="187"/>
      <c r="H321" s="187"/>
      <c r="I321" s="62"/>
      <c r="J321" s="62"/>
      <c r="K321" s="188"/>
      <c r="L321" s="259"/>
      <c r="M321" s="259"/>
      <c r="N321" s="56"/>
      <c r="O321" s="28"/>
      <c r="P321" s="56"/>
      <c r="Q321" s="28"/>
      <c r="R321" s="132"/>
      <c r="S321" s="214"/>
      <c r="T321" s="285"/>
      <c r="U321" s="27" t="s">
        <v>35</v>
      </c>
      <c r="V321" s="186"/>
      <c r="W321" s="56"/>
      <c r="X321" s="187"/>
      <c r="Y321" s="187"/>
      <c r="Z321" s="187"/>
      <c r="AA321" s="62"/>
      <c r="AB321" s="62"/>
      <c r="AC321" s="188"/>
      <c r="AD321" s="259"/>
      <c r="AE321" s="259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4"/>
      <c r="AT321" s="37"/>
    </row>
    <row r="322" spans="2:46" ht="13.5" customHeight="1" thickBot="1" x14ac:dyDescent="0.2">
      <c r="B322" s="286"/>
      <c r="C322" s="27"/>
      <c r="D322" s="186"/>
      <c r="E322" s="56"/>
      <c r="F322" s="189"/>
      <c r="G322" s="189"/>
      <c r="H322" s="189"/>
      <c r="I322" s="56"/>
      <c r="J322" s="56"/>
      <c r="K322" s="188"/>
      <c r="L322" s="259"/>
      <c r="M322" s="259"/>
      <c r="N322" s="56"/>
      <c r="O322" s="28"/>
      <c r="P322" s="56"/>
      <c r="Q322" s="28"/>
      <c r="R322" s="184"/>
      <c r="S322" s="214"/>
      <c r="T322" s="286"/>
      <c r="U322" s="27"/>
      <c r="V322" s="186"/>
      <c r="W322" s="56"/>
      <c r="X322" s="189"/>
      <c r="Y322" s="189"/>
      <c r="Z322" s="189"/>
      <c r="AA322" s="56"/>
      <c r="AB322" s="56"/>
      <c r="AC322" s="188"/>
      <c r="AD322" s="259"/>
      <c r="AE322" s="259"/>
      <c r="AF322" s="56"/>
      <c r="AG322" s="28"/>
      <c r="AH322" s="56"/>
      <c r="AI322" s="28"/>
      <c r="AJ322" s="184"/>
      <c r="AK322" s="199"/>
      <c r="AL322" s="286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4"/>
      <c r="AT322" s="37"/>
    </row>
    <row r="323" spans="2:46" ht="13.5" customHeight="1" x14ac:dyDescent="0.15">
      <c r="B323" s="284" t="s">
        <v>127</v>
      </c>
      <c r="C323" s="25" t="s">
        <v>31</v>
      </c>
      <c r="D323" s="39"/>
      <c r="E323" s="55"/>
      <c r="F323" s="96"/>
      <c r="G323" s="96"/>
      <c r="H323" s="96"/>
      <c r="I323" s="60"/>
      <c r="J323" s="60"/>
      <c r="K323" s="61"/>
      <c r="L323" s="258"/>
      <c r="M323" s="258"/>
      <c r="N323" s="55"/>
      <c r="O323" s="26"/>
      <c r="P323" s="55"/>
      <c r="Q323" s="26"/>
      <c r="R323" s="131"/>
      <c r="S323" s="214"/>
      <c r="T323" s="284" t="s">
        <v>127</v>
      </c>
      <c r="U323" s="25" t="s">
        <v>31</v>
      </c>
      <c r="V323" s="39"/>
      <c r="W323" s="55"/>
      <c r="X323" s="96"/>
      <c r="Y323" s="96"/>
      <c r="Z323" s="96"/>
      <c r="AA323" s="60"/>
      <c r="AB323" s="60"/>
      <c r="AC323" s="61"/>
      <c r="AD323" s="258"/>
      <c r="AE323" s="258"/>
      <c r="AF323" s="55"/>
      <c r="AG323" s="26"/>
      <c r="AH323" s="55"/>
      <c r="AI323" s="26"/>
      <c r="AJ323" s="131"/>
      <c r="AK323" s="199"/>
      <c r="AL323" s="284" t="s">
        <v>127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4"/>
      <c r="AT323" s="37"/>
    </row>
    <row r="324" spans="2:46" ht="13.5" customHeight="1" x14ac:dyDescent="0.15">
      <c r="B324" s="285"/>
      <c r="C324" s="27" t="s">
        <v>32</v>
      </c>
      <c r="D324" s="186"/>
      <c r="E324" s="56"/>
      <c r="F324" s="187"/>
      <c r="G324" s="187"/>
      <c r="H324" s="187"/>
      <c r="I324" s="62"/>
      <c r="J324" s="62"/>
      <c r="K324" s="188"/>
      <c r="L324" s="259"/>
      <c r="M324" s="259"/>
      <c r="N324" s="56"/>
      <c r="O324" s="28"/>
      <c r="P324" s="56"/>
      <c r="Q324" s="28"/>
      <c r="R324" s="132"/>
      <c r="S324" s="214"/>
      <c r="T324" s="285"/>
      <c r="U324" s="27" t="s">
        <v>32</v>
      </c>
      <c r="V324" s="186"/>
      <c r="W324" s="56"/>
      <c r="X324" s="187"/>
      <c r="Y324" s="187"/>
      <c r="Z324" s="187"/>
      <c r="AA324" s="62"/>
      <c r="AB324" s="62"/>
      <c r="AC324" s="188"/>
      <c r="AD324" s="259"/>
      <c r="AE324" s="259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4"/>
      <c r="AT324" s="37"/>
    </row>
    <row r="325" spans="2:46" ht="13.5" customHeight="1" x14ac:dyDescent="0.15">
      <c r="B325" s="285"/>
      <c r="C325" s="27" t="s">
        <v>33</v>
      </c>
      <c r="D325" s="186"/>
      <c r="E325" s="56"/>
      <c r="F325" s="187"/>
      <c r="G325" s="187"/>
      <c r="H325" s="187"/>
      <c r="I325" s="62"/>
      <c r="J325" s="62"/>
      <c r="K325" s="188"/>
      <c r="L325" s="259"/>
      <c r="M325" s="259"/>
      <c r="N325" s="56"/>
      <c r="O325" s="28"/>
      <c r="P325" s="56"/>
      <c r="Q325" s="28"/>
      <c r="R325" s="132"/>
      <c r="S325" s="214"/>
      <c r="T325" s="285"/>
      <c r="U325" s="27" t="s">
        <v>33</v>
      </c>
      <c r="V325" s="186"/>
      <c r="W325" s="56"/>
      <c r="X325" s="187"/>
      <c r="Y325" s="187"/>
      <c r="Z325" s="187"/>
      <c r="AA325" s="62"/>
      <c r="AB325" s="62"/>
      <c r="AC325" s="188"/>
      <c r="AD325" s="259"/>
      <c r="AE325" s="259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4"/>
      <c r="AT325" s="37"/>
    </row>
    <row r="326" spans="2:46" ht="13.5" customHeight="1" x14ac:dyDescent="0.15">
      <c r="B326" s="285"/>
      <c r="C326" s="27" t="s">
        <v>35</v>
      </c>
      <c r="D326" s="186"/>
      <c r="E326" s="56"/>
      <c r="F326" s="187"/>
      <c r="G326" s="187"/>
      <c r="H326" s="187"/>
      <c r="I326" s="62"/>
      <c r="J326" s="62"/>
      <c r="K326" s="188"/>
      <c r="L326" s="259"/>
      <c r="M326" s="259"/>
      <c r="N326" s="56"/>
      <c r="O326" s="28"/>
      <c r="P326" s="56"/>
      <c r="Q326" s="28"/>
      <c r="R326" s="132"/>
      <c r="S326" s="214"/>
      <c r="T326" s="285"/>
      <c r="U326" s="27" t="s">
        <v>35</v>
      </c>
      <c r="V326" s="186"/>
      <c r="W326" s="56"/>
      <c r="X326" s="187"/>
      <c r="Y326" s="187"/>
      <c r="Z326" s="187"/>
      <c r="AA326" s="62"/>
      <c r="AB326" s="62"/>
      <c r="AC326" s="188"/>
      <c r="AD326" s="259"/>
      <c r="AE326" s="259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4"/>
      <c r="AT326" s="37"/>
    </row>
    <row r="327" spans="2:46" ht="13.5" customHeight="1" thickBot="1" x14ac:dyDescent="0.2">
      <c r="B327" s="286"/>
      <c r="C327" s="27"/>
      <c r="D327" s="186"/>
      <c r="E327" s="56"/>
      <c r="F327" s="189"/>
      <c r="G327" s="189"/>
      <c r="H327" s="189"/>
      <c r="I327" s="56"/>
      <c r="J327" s="56"/>
      <c r="K327" s="188"/>
      <c r="L327" s="259"/>
      <c r="M327" s="259"/>
      <c r="N327" s="56"/>
      <c r="O327" s="28"/>
      <c r="P327" s="56"/>
      <c r="Q327" s="28"/>
      <c r="R327" s="184"/>
      <c r="S327" s="214"/>
      <c r="T327" s="286"/>
      <c r="U327" s="27"/>
      <c r="V327" s="186"/>
      <c r="W327" s="56"/>
      <c r="X327" s="189"/>
      <c r="Y327" s="189"/>
      <c r="Z327" s="189"/>
      <c r="AA327" s="56"/>
      <c r="AB327" s="56"/>
      <c r="AC327" s="188"/>
      <c r="AD327" s="259"/>
      <c r="AE327" s="259"/>
      <c r="AF327" s="56"/>
      <c r="AG327" s="28"/>
      <c r="AH327" s="56"/>
      <c r="AI327" s="28"/>
      <c r="AJ327" s="184"/>
      <c r="AK327" s="199"/>
      <c r="AL327" s="286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4"/>
      <c r="AT327" s="37"/>
    </row>
    <row r="328" spans="2:46" ht="13.5" customHeight="1" x14ac:dyDescent="0.15">
      <c r="B328" s="284" t="s">
        <v>128</v>
      </c>
      <c r="C328" s="25" t="s">
        <v>31</v>
      </c>
      <c r="D328" s="39"/>
      <c r="E328" s="55"/>
      <c r="F328" s="96"/>
      <c r="G328" s="96"/>
      <c r="H328" s="96"/>
      <c r="I328" s="60"/>
      <c r="J328" s="60"/>
      <c r="K328" s="61"/>
      <c r="L328" s="258"/>
      <c r="M328" s="258"/>
      <c r="N328" s="55"/>
      <c r="O328" s="26"/>
      <c r="P328" s="55"/>
      <c r="Q328" s="26"/>
      <c r="R328" s="131"/>
      <c r="S328" s="214"/>
      <c r="T328" s="284" t="s">
        <v>128</v>
      </c>
      <c r="U328" s="25" t="s">
        <v>31</v>
      </c>
      <c r="V328" s="39"/>
      <c r="W328" s="55"/>
      <c r="X328" s="96"/>
      <c r="Y328" s="96"/>
      <c r="Z328" s="96"/>
      <c r="AA328" s="60"/>
      <c r="AB328" s="60"/>
      <c r="AC328" s="61"/>
      <c r="AD328" s="258"/>
      <c r="AE328" s="258"/>
      <c r="AF328" s="55"/>
      <c r="AG328" s="26"/>
      <c r="AH328" s="55"/>
      <c r="AI328" s="26"/>
      <c r="AJ328" s="131"/>
      <c r="AK328" s="199"/>
      <c r="AL328" s="284" t="s">
        <v>128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4"/>
      <c r="AT328" s="37"/>
    </row>
    <row r="329" spans="2:46" ht="13.5" customHeight="1" x14ac:dyDescent="0.15">
      <c r="B329" s="285"/>
      <c r="C329" s="27" t="s">
        <v>32</v>
      </c>
      <c r="D329" s="186"/>
      <c r="E329" s="56"/>
      <c r="F329" s="187"/>
      <c r="G329" s="187"/>
      <c r="H329" s="187"/>
      <c r="I329" s="62"/>
      <c r="J329" s="62"/>
      <c r="K329" s="188"/>
      <c r="L329" s="259"/>
      <c r="M329" s="259"/>
      <c r="N329" s="56"/>
      <c r="O329" s="28"/>
      <c r="P329" s="56"/>
      <c r="Q329" s="28"/>
      <c r="R329" s="132"/>
      <c r="S329" s="214"/>
      <c r="T329" s="285"/>
      <c r="U329" s="27" t="s">
        <v>32</v>
      </c>
      <c r="V329" s="186"/>
      <c r="W329" s="56"/>
      <c r="X329" s="187"/>
      <c r="Y329" s="187"/>
      <c r="Z329" s="187"/>
      <c r="AA329" s="62"/>
      <c r="AB329" s="62"/>
      <c r="AC329" s="188"/>
      <c r="AD329" s="259"/>
      <c r="AE329" s="259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4"/>
      <c r="AT329" s="37"/>
    </row>
    <row r="330" spans="2:46" ht="13.5" customHeight="1" x14ac:dyDescent="0.15">
      <c r="B330" s="285"/>
      <c r="C330" s="27" t="s">
        <v>33</v>
      </c>
      <c r="D330" s="186"/>
      <c r="E330" s="56"/>
      <c r="F330" s="187"/>
      <c r="G330" s="187"/>
      <c r="H330" s="187"/>
      <c r="I330" s="62"/>
      <c r="J330" s="62"/>
      <c r="K330" s="188"/>
      <c r="L330" s="259"/>
      <c r="M330" s="259"/>
      <c r="N330" s="56"/>
      <c r="O330" s="28"/>
      <c r="P330" s="56"/>
      <c r="Q330" s="28"/>
      <c r="R330" s="132"/>
      <c r="S330" s="214"/>
      <c r="T330" s="285"/>
      <c r="U330" s="27" t="s">
        <v>33</v>
      </c>
      <c r="V330" s="186"/>
      <c r="W330" s="56"/>
      <c r="X330" s="187"/>
      <c r="Y330" s="187"/>
      <c r="Z330" s="187"/>
      <c r="AA330" s="62"/>
      <c r="AB330" s="62"/>
      <c r="AC330" s="188"/>
      <c r="AD330" s="259"/>
      <c r="AE330" s="259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4"/>
      <c r="AT330" s="37"/>
    </row>
    <row r="331" spans="2:46" ht="13.5" customHeight="1" x14ac:dyDescent="0.15">
      <c r="B331" s="285"/>
      <c r="C331" s="27" t="s">
        <v>35</v>
      </c>
      <c r="D331" s="186"/>
      <c r="E331" s="56"/>
      <c r="F331" s="187"/>
      <c r="G331" s="187"/>
      <c r="H331" s="187"/>
      <c r="I331" s="62"/>
      <c r="J331" s="62"/>
      <c r="K331" s="188"/>
      <c r="L331" s="259"/>
      <c r="M331" s="259"/>
      <c r="N331" s="56"/>
      <c r="O331" s="28"/>
      <c r="P331" s="56"/>
      <c r="Q331" s="28"/>
      <c r="R331" s="132"/>
      <c r="S331" s="214"/>
      <c r="T331" s="285"/>
      <c r="U331" s="27" t="s">
        <v>35</v>
      </c>
      <c r="V331" s="186"/>
      <c r="W331" s="56"/>
      <c r="X331" s="187"/>
      <c r="Y331" s="187"/>
      <c r="Z331" s="187"/>
      <c r="AA331" s="62"/>
      <c r="AB331" s="62"/>
      <c r="AC331" s="188"/>
      <c r="AD331" s="259"/>
      <c r="AE331" s="259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4"/>
      <c r="AT331" s="37"/>
    </row>
    <row r="332" spans="2:46" ht="13.5" customHeight="1" thickBot="1" x14ac:dyDescent="0.2">
      <c r="B332" s="286"/>
      <c r="C332" s="27"/>
      <c r="D332" s="186"/>
      <c r="E332" s="56"/>
      <c r="F332" s="189"/>
      <c r="G332" s="189"/>
      <c r="H332" s="189"/>
      <c r="I332" s="56"/>
      <c r="J332" s="56"/>
      <c r="K332" s="188"/>
      <c r="L332" s="259"/>
      <c r="M332" s="259"/>
      <c r="N332" s="56"/>
      <c r="O332" s="28"/>
      <c r="P332" s="56"/>
      <c r="Q332" s="28"/>
      <c r="R332" s="184"/>
      <c r="S332" s="214"/>
      <c r="T332" s="286"/>
      <c r="U332" s="27"/>
      <c r="V332" s="186"/>
      <c r="W332" s="56"/>
      <c r="X332" s="189"/>
      <c r="Y332" s="189"/>
      <c r="Z332" s="189"/>
      <c r="AA332" s="56"/>
      <c r="AB332" s="56"/>
      <c r="AC332" s="188"/>
      <c r="AD332" s="259"/>
      <c r="AE332" s="259"/>
      <c r="AF332" s="56"/>
      <c r="AG332" s="28"/>
      <c r="AH332" s="56"/>
      <c r="AI332" s="28"/>
      <c r="AJ332" s="184"/>
      <c r="AK332" s="199"/>
      <c r="AL332" s="286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4"/>
      <c r="AT332" s="37"/>
    </row>
    <row r="333" spans="2:46" ht="13.5" customHeight="1" x14ac:dyDescent="0.15">
      <c r="B333" s="284" t="s">
        <v>129</v>
      </c>
      <c r="C333" s="25" t="s">
        <v>31</v>
      </c>
      <c r="D333" s="39"/>
      <c r="E333" s="55"/>
      <c r="F333" s="96"/>
      <c r="G333" s="96"/>
      <c r="H333" s="96"/>
      <c r="I333" s="60"/>
      <c r="J333" s="60"/>
      <c r="K333" s="61"/>
      <c r="L333" s="258"/>
      <c r="M333" s="258"/>
      <c r="N333" s="55"/>
      <c r="O333" s="26"/>
      <c r="P333" s="55"/>
      <c r="Q333" s="26"/>
      <c r="R333" s="131"/>
      <c r="S333" s="214"/>
      <c r="T333" s="284" t="s">
        <v>129</v>
      </c>
      <c r="U333" s="25" t="s">
        <v>31</v>
      </c>
      <c r="V333" s="39"/>
      <c r="W333" s="55"/>
      <c r="X333" s="96"/>
      <c r="Y333" s="96"/>
      <c r="Z333" s="96"/>
      <c r="AA333" s="60"/>
      <c r="AB333" s="60"/>
      <c r="AC333" s="61"/>
      <c r="AD333" s="258"/>
      <c r="AE333" s="258"/>
      <c r="AF333" s="55"/>
      <c r="AG333" s="26"/>
      <c r="AH333" s="55"/>
      <c r="AI333" s="26"/>
      <c r="AJ333" s="131"/>
      <c r="AK333" s="199"/>
      <c r="AL333" s="284" t="s">
        <v>129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4"/>
      <c r="AT333" s="37"/>
    </row>
    <row r="334" spans="2:46" ht="13.5" customHeight="1" x14ac:dyDescent="0.15">
      <c r="B334" s="285"/>
      <c r="C334" s="27" t="s">
        <v>32</v>
      </c>
      <c r="D334" s="186"/>
      <c r="E334" s="56"/>
      <c r="F334" s="187"/>
      <c r="G334" s="187"/>
      <c r="H334" s="187"/>
      <c r="I334" s="62"/>
      <c r="J334" s="62"/>
      <c r="K334" s="188"/>
      <c r="L334" s="259"/>
      <c r="M334" s="259"/>
      <c r="N334" s="56"/>
      <c r="O334" s="28"/>
      <c r="P334" s="56"/>
      <c r="Q334" s="28"/>
      <c r="R334" s="132"/>
      <c r="S334" s="214"/>
      <c r="T334" s="285"/>
      <c r="U334" s="27" t="s">
        <v>32</v>
      </c>
      <c r="V334" s="186"/>
      <c r="W334" s="56"/>
      <c r="X334" s="187"/>
      <c r="Y334" s="187"/>
      <c r="Z334" s="187"/>
      <c r="AA334" s="62"/>
      <c r="AB334" s="62"/>
      <c r="AC334" s="188"/>
      <c r="AD334" s="259"/>
      <c r="AE334" s="259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4"/>
      <c r="AT334" s="37"/>
    </row>
    <row r="335" spans="2:46" ht="13.5" customHeight="1" x14ac:dyDescent="0.15">
      <c r="B335" s="285"/>
      <c r="C335" s="27" t="s">
        <v>33</v>
      </c>
      <c r="D335" s="186"/>
      <c r="E335" s="56"/>
      <c r="F335" s="187"/>
      <c r="G335" s="187"/>
      <c r="H335" s="187"/>
      <c r="I335" s="62"/>
      <c r="J335" s="62"/>
      <c r="K335" s="188"/>
      <c r="L335" s="259"/>
      <c r="M335" s="259"/>
      <c r="N335" s="56"/>
      <c r="O335" s="28"/>
      <c r="P335" s="56"/>
      <c r="Q335" s="28"/>
      <c r="R335" s="132"/>
      <c r="S335" s="214"/>
      <c r="T335" s="285"/>
      <c r="U335" s="27" t="s">
        <v>33</v>
      </c>
      <c r="V335" s="186"/>
      <c r="W335" s="56"/>
      <c r="X335" s="187"/>
      <c r="Y335" s="187"/>
      <c r="Z335" s="187"/>
      <c r="AA335" s="62"/>
      <c r="AB335" s="62"/>
      <c r="AC335" s="188"/>
      <c r="AD335" s="259"/>
      <c r="AE335" s="259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4"/>
      <c r="AT335" s="37"/>
    </row>
    <row r="336" spans="2:46" ht="13.5" customHeight="1" x14ac:dyDescent="0.15">
      <c r="B336" s="285"/>
      <c r="C336" s="27" t="s">
        <v>35</v>
      </c>
      <c r="D336" s="186"/>
      <c r="E336" s="56"/>
      <c r="F336" s="187"/>
      <c r="G336" s="187"/>
      <c r="H336" s="187"/>
      <c r="I336" s="62"/>
      <c r="J336" s="62"/>
      <c r="K336" s="188"/>
      <c r="L336" s="259"/>
      <c r="M336" s="259"/>
      <c r="N336" s="56"/>
      <c r="O336" s="28"/>
      <c r="P336" s="56"/>
      <c r="Q336" s="28"/>
      <c r="R336" s="132"/>
      <c r="S336" s="214"/>
      <c r="T336" s="285"/>
      <c r="U336" s="27" t="s">
        <v>35</v>
      </c>
      <c r="V336" s="186"/>
      <c r="W336" s="56"/>
      <c r="X336" s="187"/>
      <c r="Y336" s="187"/>
      <c r="Z336" s="187"/>
      <c r="AA336" s="62"/>
      <c r="AB336" s="62"/>
      <c r="AC336" s="188"/>
      <c r="AD336" s="259"/>
      <c r="AE336" s="259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4"/>
      <c r="AT336" s="37"/>
    </row>
    <row r="337" spans="2:46" ht="13.5" customHeight="1" thickBot="1" x14ac:dyDescent="0.2">
      <c r="B337" s="286"/>
      <c r="C337" s="27"/>
      <c r="D337" s="186"/>
      <c r="E337" s="56"/>
      <c r="F337" s="189"/>
      <c r="G337" s="189"/>
      <c r="H337" s="189"/>
      <c r="I337" s="56"/>
      <c r="J337" s="56"/>
      <c r="K337" s="188"/>
      <c r="L337" s="259"/>
      <c r="M337" s="259"/>
      <c r="N337" s="56"/>
      <c r="O337" s="28"/>
      <c r="P337" s="56"/>
      <c r="Q337" s="28"/>
      <c r="R337" s="184"/>
      <c r="S337" s="214"/>
      <c r="T337" s="286"/>
      <c r="U337" s="27"/>
      <c r="V337" s="186"/>
      <c r="W337" s="56"/>
      <c r="X337" s="189"/>
      <c r="Y337" s="189"/>
      <c r="Z337" s="189"/>
      <c r="AA337" s="56"/>
      <c r="AB337" s="56"/>
      <c r="AC337" s="188"/>
      <c r="AD337" s="259"/>
      <c r="AE337" s="259"/>
      <c r="AF337" s="56"/>
      <c r="AG337" s="28"/>
      <c r="AH337" s="56"/>
      <c r="AI337" s="28"/>
      <c r="AJ337" s="184"/>
      <c r="AK337" s="199"/>
      <c r="AL337" s="286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4"/>
      <c r="AT337" s="37"/>
    </row>
    <row r="338" spans="2:46" ht="13.5" customHeight="1" x14ac:dyDescent="0.15">
      <c r="B338" s="284" t="s">
        <v>130</v>
      </c>
      <c r="C338" s="25" t="s">
        <v>31</v>
      </c>
      <c r="D338" s="39"/>
      <c r="E338" s="55"/>
      <c r="F338" s="96"/>
      <c r="G338" s="96"/>
      <c r="H338" s="96"/>
      <c r="I338" s="60"/>
      <c r="J338" s="60"/>
      <c r="K338" s="61"/>
      <c r="L338" s="258"/>
      <c r="M338" s="258"/>
      <c r="N338" s="55"/>
      <c r="O338" s="26"/>
      <c r="P338" s="55"/>
      <c r="Q338" s="26"/>
      <c r="R338" s="131"/>
      <c r="S338" s="214"/>
      <c r="T338" s="284" t="s">
        <v>130</v>
      </c>
      <c r="U338" s="25" t="s">
        <v>31</v>
      </c>
      <c r="V338" s="39"/>
      <c r="W338" s="55"/>
      <c r="X338" s="96"/>
      <c r="Y338" s="96"/>
      <c r="Z338" s="96"/>
      <c r="AA338" s="60"/>
      <c r="AB338" s="60"/>
      <c r="AC338" s="61"/>
      <c r="AD338" s="258"/>
      <c r="AE338" s="258"/>
      <c r="AF338" s="55"/>
      <c r="AG338" s="26"/>
      <c r="AH338" s="55"/>
      <c r="AI338" s="26"/>
      <c r="AJ338" s="131"/>
      <c r="AK338" s="199"/>
      <c r="AL338" s="284" t="s">
        <v>130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4"/>
      <c r="AT338" s="37"/>
    </row>
    <row r="339" spans="2:46" ht="13.5" customHeight="1" x14ac:dyDescent="0.15">
      <c r="B339" s="285"/>
      <c r="C339" s="27" t="s">
        <v>32</v>
      </c>
      <c r="D339" s="186"/>
      <c r="E339" s="56"/>
      <c r="F339" s="187"/>
      <c r="G339" s="187"/>
      <c r="H339" s="187"/>
      <c r="I339" s="62"/>
      <c r="J339" s="62"/>
      <c r="K339" s="188"/>
      <c r="L339" s="259"/>
      <c r="M339" s="259"/>
      <c r="N339" s="56"/>
      <c r="O339" s="28"/>
      <c r="P339" s="56"/>
      <c r="Q339" s="28"/>
      <c r="R339" s="132"/>
      <c r="S339" s="214"/>
      <c r="T339" s="285"/>
      <c r="U339" s="27" t="s">
        <v>32</v>
      </c>
      <c r="V339" s="186"/>
      <c r="W339" s="56"/>
      <c r="X339" s="187"/>
      <c r="Y339" s="187"/>
      <c r="Z339" s="187"/>
      <c r="AA339" s="62"/>
      <c r="AB339" s="62"/>
      <c r="AC339" s="188"/>
      <c r="AD339" s="259"/>
      <c r="AE339" s="259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4"/>
      <c r="AT339" s="37"/>
    </row>
    <row r="340" spans="2:46" ht="13.5" customHeight="1" x14ac:dyDescent="0.15">
      <c r="B340" s="285"/>
      <c r="C340" s="27" t="s">
        <v>33</v>
      </c>
      <c r="D340" s="186"/>
      <c r="E340" s="56"/>
      <c r="F340" s="187"/>
      <c r="G340" s="187"/>
      <c r="H340" s="187"/>
      <c r="I340" s="62"/>
      <c r="J340" s="62"/>
      <c r="K340" s="188"/>
      <c r="L340" s="259"/>
      <c r="M340" s="259"/>
      <c r="N340" s="56"/>
      <c r="O340" s="28"/>
      <c r="P340" s="56"/>
      <c r="Q340" s="28"/>
      <c r="R340" s="132"/>
      <c r="S340" s="214"/>
      <c r="T340" s="285"/>
      <c r="U340" s="27" t="s">
        <v>33</v>
      </c>
      <c r="V340" s="186"/>
      <c r="W340" s="56"/>
      <c r="X340" s="187"/>
      <c r="Y340" s="187"/>
      <c r="Z340" s="187"/>
      <c r="AA340" s="62"/>
      <c r="AB340" s="62"/>
      <c r="AC340" s="188"/>
      <c r="AD340" s="259"/>
      <c r="AE340" s="259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4"/>
      <c r="AT340" s="37"/>
    </row>
    <row r="341" spans="2:46" ht="13.5" customHeight="1" x14ac:dyDescent="0.15">
      <c r="B341" s="285"/>
      <c r="C341" s="27" t="s">
        <v>35</v>
      </c>
      <c r="D341" s="186"/>
      <c r="E341" s="56"/>
      <c r="F341" s="187"/>
      <c r="G341" s="187"/>
      <c r="H341" s="187"/>
      <c r="I341" s="62"/>
      <c r="J341" s="62"/>
      <c r="K341" s="188"/>
      <c r="L341" s="259"/>
      <c r="M341" s="259"/>
      <c r="N341" s="56"/>
      <c r="O341" s="28"/>
      <c r="P341" s="56"/>
      <c r="Q341" s="28"/>
      <c r="R341" s="132"/>
      <c r="S341" s="214"/>
      <c r="T341" s="285"/>
      <c r="U341" s="27" t="s">
        <v>35</v>
      </c>
      <c r="V341" s="186"/>
      <c r="W341" s="56"/>
      <c r="X341" s="187"/>
      <c r="Y341" s="187"/>
      <c r="Z341" s="187"/>
      <c r="AA341" s="62"/>
      <c r="AB341" s="62"/>
      <c r="AC341" s="188"/>
      <c r="AD341" s="259"/>
      <c r="AE341" s="259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4"/>
      <c r="AT341" s="37"/>
    </row>
    <row r="342" spans="2:46" ht="13.5" customHeight="1" thickBot="1" x14ac:dyDescent="0.2">
      <c r="B342" s="286"/>
      <c r="C342" s="27"/>
      <c r="D342" s="186"/>
      <c r="E342" s="56"/>
      <c r="F342" s="189"/>
      <c r="G342" s="189"/>
      <c r="H342" s="189"/>
      <c r="I342" s="56"/>
      <c r="J342" s="56"/>
      <c r="K342" s="188"/>
      <c r="L342" s="259"/>
      <c r="M342" s="259"/>
      <c r="N342" s="56"/>
      <c r="O342" s="28"/>
      <c r="P342" s="56"/>
      <c r="Q342" s="28"/>
      <c r="R342" s="184"/>
      <c r="S342" s="214"/>
      <c r="T342" s="286"/>
      <c r="U342" s="27"/>
      <c r="V342" s="186"/>
      <c r="W342" s="56"/>
      <c r="X342" s="189"/>
      <c r="Y342" s="189"/>
      <c r="Z342" s="189"/>
      <c r="AA342" s="56"/>
      <c r="AB342" s="56"/>
      <c r="AC342" s="188"/>
      <c r="AD342" s="259"/>
      <c r="AE342" s="259"/>
      <c r="AF342" s="56"/>
      <c r="AG342" s="28"/>
      <c r="AH342" s="56"/>
      <c r="AI342" s="28"/>
      <c r="AJ342" s="184"/>
      <c r="AK342" s="199"/>
      <c r="AL342" s="286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4"/>
      <c r="AT342" s="37"/>
    </row>
    <row r="343" spans="2:46" ht="13.5" customHeight="1" x14ac:dyDescent="0.15">
      <c r="B343" s="284" t="s">
        <v>131</v>
      </c>
      <c r="C343" s="25" t="s">
        <v>31</v>
      </c>
      <c r="D343" s="39"/>
      <c r="E343" s="55"/>
      <c r="F343" s="96"/>
      <c r="G343" s="96"/>
      <c r="H343" s="96"/>
      <c r="I343" s="60"/>
      <c r="J343" s="60"/>
      <c r="K343" s="61"/>
      <c r="L343" s="258"/>
      <c r="M343" s="258"/>
      <c r="N343" s="55"/>
      <c r="O343" s="26"/>
      <c r="P343" s="55"/>
      <c r="Q343" s="26"/>
      <c r="R343" s="131"/>
      <c r="S343" s="214"/>
      <c r="T343" s="284" t="s">
        <v>131</v>
      </c>
      <c r="U343" s="25" t="s">
        <v>31</v>
      </c>
      <c r="V343" s="39"/>
      <c r="W343" s="55"/>
      <c r="X343" s="96"/>
      <c r="Y343" s="96"/>
      <c r="Z343" s="96"/>
      <c r="AA343" s="60"/>
      <c r="AB343" s="60"/>
      <c r="AC343" s="61"/>
      <c r="AD343" s="258"/>
      <c r="AE343" s="258"/>
      <c r="AF343" s="55"/>
      <c r="AG343" s="26"/>
      <c r="AH343" s="55"/>
      <c r="AI343" s="26"/>
      <c r="AJ343" s="131"/>
      <c r="AK343" s="199"/>
      <c r="AL343" s="284" t="s">
        <v>131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4"/>
      <c r="AT343" s="37"/>
    </row>
    <row r="344" spans="2:46" ht="13.5" customHeight="1" x14ac:dyDescent="0.15">
      <c r="B344" s="285"/>
      <c r="C344" s="27" t="s">
        <v>32</v>
      </c>
      <c r="D344" s="186"/>
      <c r="E344" s="56"/>
      <c r="F344" s="187"/>
      <c r="G344" s="187"/>
      <c r="H344" s="187"/>
      <c r="I344" s="62"/>
      <c r="J344" s="62"/>
      <c r="K344" s="188"/>
      <c r="L344" s="259"/>
      <c r="M344" s="259"/>
      <c r="N344" s="56"/>
      <c r="O344" s="28"/>
      <c r="P344" s="56"/>
      <c r="Q344" s="28"/>
      <c r="R344" s="132"/>
      <c r="S344" s="214"/>
      <c r="T344" s="285"/>
      <c r="U344" s="27" t="s">
        <v>32</v>
      </c>
      <c r="V344" s="186"/>
      <c r="W344" s="56"/>
      <c r="X344" s="187"/>
      <c r="Y344" s="187"/>
      <c r="Z344" s="187"/>
      <c r="AA344" s="62"/>
      <c r="AB344" s="62"/>
      <c r="AC344" s="188"/>
      <c r="AD344" s="259"/>
      <c r="AE344" s="259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4"/>
      <c r="AT344" s="37"/>
    </row>
    <row r="345" spans="2:46" ht="13.5" customHeight="1" x14ac:dyDescent="0.15">
      <c r="B345" s="285"/>
      <c r="C345" s="27" t="s">
        <v>33</v>
      </c>
      <c r="D345" s="186"/>
      <c r="E345" s="56"/>
      <c r="F345" s="187"/>
      <c r="G345" s="187"/>
      <c r="H345" s="187"/>
      <c r="I345" s="62"/>
      <c r="J345" s="62"/>
      <c r="K345" s="188"/>
      <c r="L345" s="259"/>
      <c r="M345" s="259"/>
      <c r="N345" s="56"/>
      <c r="O345" s="28"/>
      <c r="P345" s="56"/>
      <c r="Q345" s="28"/>
      <c r="R345" s="132"/>
      <c r="S345" s="214"/>
      <c r="T345" s="285"/>
      <c r="U345" s="27" t="s">
        <v>33</v>
      </c>
      <c r="V345" s="186"/>
      <c r="W345" s="56"/>
      <c r="X345" s="187"/>
      <c r="Y345" s="187"/>
      <c r="Z345" s="187"/>
      <c r="AA345" s="62"/>
      <c r="AB345" s="62"/>
      <c r="AC345" s="188"/>
      <c r="AD345" s="259"/>
      <c r="AE345" s="259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4"/>
      <c r="AT345" s="37"/>
    </row>
    <row r="346" spans="2:46" ht="13.5" customHeight="1" x14ac:dyDescent="0.15">
      <c r="B346" s="285"/>
      <c r="C346" s="27" t="s">
        <v>35</v>
      </c>
      <c r="D346" s="186"/>
      <c r="E346" s="56"/>
      <c r="F346" s="187"/>
      <c r="G346" s="187"/>
      <c r="H346" s="187"/>
      <c r="I346" s="62"/>
      <c r="J346" s="62"/>
      <c r="K346" s="188"/>
      <c r="L346" s="259"/>
      <c r="M346" s="259"/>
      <c r="N346" s="56"/>
      <c r="O346" s="28"/>
      <c r="P346" s="56"/>
      <c r="Q346" s="28"/>
      <c r="R346" s="132"/>
      <c r="S346" s="214"/>
      <c r="T346" s="285"/>
      <c r="U346" s="27" t="s">
        <v>35</v>
      </c>
      <c r="V346" s="186"/>
      <c r="W346" s="56"/>
      <c r="X346" s="187"/>
      <c r="Y346" s="187"/>
      <c r="Z346" s="187"/>
      <c r="AA346" s="62"/>
      <c r="AB346" s="62"/>
      <c r="AC346" s="188"/>
      <c r="AD346" s="259"/>
      <c r="AE346" s="259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4"/>
      <c r="AT346" s="37"/>
    </row>
    <row r="347" spans="2:46" ht="13.5" customHeight="1" thickBot="1" x14ac:dyDescent="0.2">
      <c r="B347" s="286"/>
      <c r="C347" s="27"/>
      <c r="D347" s="186"/>
      <c r="E347" s="56"/>
      <c r="F347" s="189"/>
      <c r="G347" s="189"/>
      <c r="H347" s="189"/>
      <c r="I347" s="56"/>
      <c r="J347" s="56"/>
      <c r="K347" s="188"/>
      <c r="L347" s="259"/>
      <c r="M347" s="259"/>
      <c r="N347" s="56"/>
      <c r="O347" s="28"/>
      <c r="P347" s="56"/>
      <c r="Q347" s="28"/>
      <c r="R347" s="184"/>
      <c r="S347" s="214"/>
      <c r="T347" s="286"/>
      <c r="U347" s="27"/>
      <c r="V347" s="186"/>
      <c r="W347" s="56"/>
      <c r="X347" s="189"/>
      <c r="Y347" s="189"/>
      <c r="Z347" s="189"/>
      <c r="AA347" s="56"/>
      <c r="AB347" s="56"/>
      <c r="AC347" s="188"/>
      <c r="AD347" s="259"/>
      <c r="AE347" s="259"/>
      <c r="AF347" s="56"/>
      <c r="AG347" s="28"/>
      <c r="AH347" s="56"/>
      <c r="AI347" s="28"/>
      <c r="AJ347" s="184"/>
      <c r="AK347" s="199"/>
      <c r="AL347" s="286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4"/>
      <c r="AT347" s="37"/>
    </row>
    <row r="348" spans="2:46" ht="13.5" customHeight="1" x14ac:dyDescent="0.15">
      <c r="B348" s="284" t="s">
        <v>132</v>
      </c>
      <c r="C348" s="25" t="s">
        <v>31</v>
      </c>
      <c r="D348" s="39"/>
      <c r="E348" s="55"/>
      <c r="F348" s="96"/>
      <c r="G348" s="96"/>
      <c r="H348" s="96"/>
      <c r="I348" s="60"/>
      <c r="J348" s="60"/>
      <c r="K348" s="61"/>
      <c r="L348" s="258"/>
      <c r="M348" s="258"/>
      <c r="N348" s="55"/>
      <c r="O348" s="26"/>
      <c r="P348" s="55"/>
      <c r="Q348" s="26"/>
      <c r="R348" s="131"/>
      <c r="S348" s="214"/>
      <c r="T348" s="284" t="s">
        <v>132</v>
      </c>
      <c r="U348" s="25" t="s">
        <v>31</v>
      </c>
      <c r="V348" s="39"/>
      <c r="W348" s="55"/>
      <c r="X348" s="96"/>
      <c r="Y348" s="96"/>
      <c r="Z348" s="96"/>
      <c r="AA348" s="60"/>
      <c r="AB348" s="60"/>
      <c r="AC348" s="61"/>
      <c r="AD348" s="258"/>
      <c r="AE348" s="258"/>
      <c r="AF348" s="55"/>
      <c r="AG348" s="26"/>
      <c r="AH348" s="55"/>
      <c r="AI348" s="26"/>
      <c r="AJ348" s="131"/>
      <c r="AK348" s="199"/>
      <c r="AL348" s="284" t="s">
        <v>132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4"/>
      <c r="AT348" s="37"/>
    </row>
    <row r="349" spans="2:46" ht="13.5" customHeight="1" x14ac:dyDescent="0.15">
      <c r="B349" s="285"/>
      <c r="C349" s="27" t="s">
        <v>32</v>
      </c>
      <c r="D349" s="186"/>
      <c r="E349" s="56"/>
      <c r="F349" s="187"/>
      <c r="G349" s="187"/>
      <c r="H349" s="187"/>
      <c r="I349" s="62"/>
      <c r="J349" s="62"/>
      <c r="K349" s="188"/>
      <c r="L349" s="259"/>
      <c r="M349" s="259"/>
      <c r="N349" s="56"/>
      <c r="O349" s="28"/>
      <c r="P349" s="56"/>
      <c r="Q349" s="28"/>
      <c r="R349" s="132"/>
      <c r="S349" s="214"/>
      <c r="T349" s="285"/>
      <c r="U349" s="27" t="s">
        <v>32</v>
      </c>
      <c r="V349" s="186"/>
      <c r="W349" s="56"/>
      <c r="X349" s="187"/>
      <c r="Y349" s="187"/>
      <c r="Z349" s="187"/>
      <c r="AA349" s="62"/>
      <c r="AB349" s="62"/>
      <c r="AC349" s="188"/>
      <c r="AD349" s="259"/>
      <c r="AE349" s="259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4"/>
      <c r="AT349" s="37"/>
    </row>
    <row r="350" spans="2:46" ht="13.5" customHeight="1" x14ac:dyDescent="0.15">
      <c r="B350" s="285"/>
      <c r="C350" s="27" t="s">
        <v>33</v>
      </c>
      <c r="D350" s="186"/>
      <c r="E350" s="56"/>
      <c r="F350" s="187"/>
      <c r="G350" s="187"/>
      <c r="H350" s="187"/>
      <c r="I350" s="62"/>
      <c r="J350" s="62"/>
      <c r="K350" s="188"/>
      <c r="L350" s="259"/>
      <c r="M350" s="259"/>
      <c r="N350" s="56"/>
      <c r="O350" s="28"/>
      <c r="P350" s="56"/>
      <c r="Q350" s="28"/>
      <c r="R350" s="132"/>
      <c r="S350" s="214"/>
      <c r="T350" s="285"/>
      <c r="U350" s="27" t="s">
        <v>33</v>
      </c>
      <c r="V350" s="186"/>
      <c r="W350" s="56"/>
      <c r="X350" s="187"/>
      <c r="Y350" s="187"/>
      <c r="Z350" s="187"/>
      <c r="AA350" s="62"/>
      <c r="AB350" s="62"/>
      <c r="AC350" s="188"/>
      <c r="AD350" s="259"/>
      <c r="AE350" s="259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4"/>
      <c r="AT350" s="37"/>
    </row>
    <row r="351" spans="2:46" ht="13.5" customHeight="1" x14ac:dyDescent="0.15">
      <c r="B351" s="285"/>
      <c r="C351" s="27" t="s">
        <v>35</v>
      </c>
      <c r="D351" s="186"/>
      <c r="E351" s="56"/>
      <c r="F351" s="187"/>
      <c r="G351" s="187"/>
      <c r="H351" s="187"/>
      <c r="I351" s="62"/>
      <c r="J351" s="62"/>
      <c r="K351" s="188"/>
      <c r="L351" s="259"/>
      <c r="M351" s="259"/>
      <c r="N351" s="56"/>
      <c r="O351" s="28"/>
      <c r="P351" s="56"/>
      <c r="Q351" s="28"/>
      <c r="R351" s="132"/>
      <c r="S351" s="214"/>
      <c r="T351" s="285"/>
      <c r="U351" s="27" t="s">
        <v>35</v>
      </c>
      <c r="V351" s="186"/>
      <c r="W351" s="56"/>
      <c r="X351" s="187"/>
      <c r="Y351" s="187"/>
      <c r="Z351" s="187"/>
      <c r="AA351" s="62"/>
      <c r="AB351" s="62"/>
      <c r="AC351" s="188"/>
      <c r="AD351" s="259"/>
      <c r="AE351" s="259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4"/>
      <c r="AT351" s="37"/>
    </row>
    <row r="352" spans="2:46" ht="13.5" customHeight="1" thickBot="1" x14ac:dyDescent="0.2">
      <c r="B352" s="286"/>
      <c r="C352" s="27"/>
      <c r="D352" s="186"/>
      <c r="E352" s="56"/>
      <c r="F352" s="189"/>
      <c r="G352" s="189"/>
      <c r="H352" s="189"/>
      <c r="I352" s="56"/>
      <c r="J352" s="56"/>
      <c r="K352" s="188"/>
      <c r="L352" s="259"/>
      <c r="M352" s="259"/>
      <c r="N352" s="56"/>
      <c r="O352" s="28"/>
      <c r="P352" s="56"/>
      <c r="Q352" s="28"/>
      <c r="R352" s="184"/>
      <c r="S352" s="214"/>
      <c r="T352" s="286"/>
      <c r="U352" s="27"/>
      <c r="V352" s="186"/>
      <c r="W352" s="56"/>
      <c r="X352" s="189"/>
      <c r="Y352" s="189"/>
      <c r="Z352" s="189"/>
      <c r="AA352" s="56"/>
      <c r="AB352" s="56"/>
      <c r="AC352" s="188"/>
      <c r="AD352" s="259"/>
      <c r="AE352" s="259"/>
      <c r="AF352" s="56"/>
      <c r="AG352" s="28"/>
      <c r="AH352" s="56"/>
      <c r="AI352" s="28"/>
      <c r="AJ352" s="184"/>
      <c r="AK352" s="199"/>
      <c r="AL352" s="286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4"/>
      <c r="AT352" s="37"/>
    </row>
    <row r="353" spans="2:46" ht="13.5" customHeight="1" x14ac:dyDescent="0.15">
      <c r="B353" s="284" t="s">
        <v>133</v>
      </c>
      <c r="C353" s="25" t="s">
        <v>31</v>
      </c>
      <c r="D353" s="39"/>
      <c r="E353" s="55"/>
      <c r="F353" s="96"/>
      <c r="G353" s="96"/>
      <c r="H353" s="96"/>
      <c r="I353" s="60"/>
      <c r="J353" s="60"/>
      <c r="K353" s="61"/>
      <c r="L353" s="258"/>
      <c r="M353" s="258"/>
      <c r="N353" s="55"/>
      <c r="O353" s="26"/>
      <c r="P353" s="55"/>
      <c r="Q353" s="26"/>
      <c r="R353" s="131"/>
      <c r="S353" s="214"/>
      <c r="T353" s="284" t="s">
        <v>133</v>
      </c>
      <c r="U353" s="25" t="s">
        <v>31</v>
      </c>
      <c r="V353" s="39"/>
      <c r="W353" s="55"/>
      <c r="X353" s="96"/>
      <c r="Y353" s="96"/>
      <c r="Z353" s="96"/>
      <c r="AA353" s="60"/>
      <c r="AB353" s="60"/>
      <c r="AC353" s="61"/>
      <c r="AD353" s="258"/>
      <c r="AE353" s="258"/>
      <c r="AF353" s="55"/>
      <c r="AG353" s="26"/>
      <c r="AH353" s="55"/>
      <c r="AI353" s="26"/>
      <c r="AJ353" s="131"/>
      <c r="AK353" s="199"/>
      <c r="AL353" s="284" t="s">
        <v>133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4"/>
      <c r="AT353" s="37"/>
    </row>
    <row r="354" spans="2:46" ht="13.5" customHeight="1" x14ac:dyDescent="0.15">
      <c r="B354" s="285"/>
      <c r="C354" s="27" t="s">
        <v>32</v>
      </c>
      <c r="D354" s="186"/>
      <c r="E354" s="56"/>
      <c r="F354" s="187"/>
      <c r="G354" s="187"/>
      <c r="H354" s="187"/>
      <c r="I354" s="62"/>
      <c r="J354" s="62"/>
      <c r="K354" s="188"/>
      <c r="L354" s="259"/>
      <c r="M354" s="259"/>
      <c r="N354" s="56"/>
      <c r="O354" s="28"/>
      <c r="P354" s="56"/>
      <c r="Q354" s="28"/>
      <c r="R354" s="132"/>
      <c r="S354" s="214"/>
      <c r="T354" s="285"/>
      <c r="U354" s="27" t="s">
        <v>32</v>
      </c>
      <c r="V354" s="186"/>
      <c r="W354" s="56"/>
      <c r="X354" s="187"/>
      <c r="Y354" s="187"/>
      <c r="Z354" s="187"/>
      <c r="AA354" s="62"/>
      <c r="AB354" s="62"/>
      <c r="AC354" s="188"/>
      <c r="AD354" s="259"/>
      <c r="AE354" s="259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4"/>
      <c r="AT354" s="37"/>
    </row>
    <row r="355" spans="2:46" ht="13.5" customHeight="1" x14ac:dyDescent="0.15">
      <c r="B355" s="285"/>
      <c r="C355" s="27" t="s">
        <v>33</v>
      </c>
      <c r="D355" s="186"/>
      <c r="E355" s="56"/>
      <c r="F355" s="187"/>
      <c r="G355" s="187"/>
      <c r="H355" s="187"/>
      <c r="I355" s="62"/>
      <c r="J355" s="62"/>
      <c r="K355" s="188"/>
      <c r="L355" s="259"/>
      <c r="M355" s="259"/>
      <c r="N355" s="56"/>
      <c r="O355" s="28"/>
      <c r="P355" s="56"/>
      <c r="Q355" s="28"/>
      <c r="R355" s="132"/>
      <c r="S355" s="214"/>
      <c r="T355" s="285"/>
      <c r="U355" s="27" t="s">
        <v>33</v>
      </c>
      <c r="V355" s="186"/>
      <c r="W355" s="56"/>
      <c r="X355" s="187"/>
      <c r="Y355" s="187"/>
      <c r="Z355" s="187"/>
      <c r="AA355" s="62"/>
      <c r="AB355" s="62"/>
      <c r="AC355" s="188"/>
      <c r="AD355" s="259"/>
      <c r="AE355" s="259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4"/>
      <c r="AT355" s="37"/>
    </row>
    <row r="356" spans="2:46" ht="13.5" customHeight="1" x14ac:dyDescent="0.15">
      <c r="B356" s="285"/>
      <c r="C356" s="27" t="s">
        <v>35</v>
      </c>
      <c r="D356" s="186"/>
      <c r="E356" s="56"/>
      <c r="F356" s="187"/>
      <c r="G356" s="187"/>
      <c r="H356" s="187"/>
      <c r="I356" s="62"/>
      <c r="J356" s="62"/>
      <c r="K356" s="188"/>
      <c r="L356" s="259"/>
      <c r="M356" s="259"/>
      <c r="N356" s="56"/>
      <c r="O356" s="28"/>
      <c r="P356" s="56"/>
      <c r="Q356" s="28"/>
      <c r="R356" s="132"/>
      <c r="S356" s="214"/>
      <c r="T356" s="285"/>
      <c r="U356" s="27" t="s">
        <v>35</v>
      </c>
      <c r="V356" s="186"/>
      <c r="W356" s="56"/>
      <c r="X356" s="187"/>
      <c r="Y356" s="187"/>
      <c r="Z356" s="187"/>
      <c r="AA356" s="62"/>
      <c r="AB356" s="62"/>
      <c r="AC356" s="188"/>
      <c r="AD356" s="259"/>
      <c r="AE356" s="259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4"/>
      <c r="AT356" s="37"/>
    </row>
    <row r="357" spans="2:46" ht="13.5" customHeight="1" thickBot="1" x14ac:dyDescent="0.2">
      <c r="B357" s="286"/>
      <c r="C357" s="27"/>
      <c r="D357" s="186"/>
      <c r="E357" s="56"/>
      <c r="F357" s="189"/>
      <c r="G357" s="189"/>
      <c r="H357" s="189"/>
      <c r="I357" s="56"/>
      <c r="J357" s="56"/>
      <c r="K357" s="188"/>
      <c r="L357" s="259"/>
      <c r="M357" s="259"/>
      <c r="N357" s="56"/>
      <c r="O357" s="28"/>
      <c r="P357" s="56"/>
      <c r="Q357" s="28"/>
      <c r="R357" s="184"/>
      <c r="S357" s="214"/>
      <c r="T357" s="286"/>
      <c r="U357" s="27"/>
      <c r="V357" s="186"/>
      <c r="W357" s="56"/>
      <c r="X357" s="189"/>
      <c r="Y357" s="189"/>
      <c r="Z357" s="189"/>
      <c r="AA357" s="56"/>
      <c r="AB357" s="56"/>
      <c r="AC357" s="188"/>
      <c r="AD357" s="259"/>
      <c r="AE357" s="259"/>
      <c r="AF357" s="56"/>
      <c r="AG357" s="28"/>
      <c r="AH357" s="56"/>
      <c r="AI357" s="28"/>
      <c r="AJ357" s="184"/>
      <c r="AK357" s="199"/>
      <c r="AL357" s="286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4"/>
      <c r="AT357" s="37"/>
    </row>
    <row r="358" spans="2:46" ht="13.5" customHeight="1" x14ac:dyDescent="0.15">
      <c r="B358" s="284" t="s">
        <v>134</v>
      </c>
      <c r="C358" s="25" t="s">
        <v>31</v>
      </c>
      <c r="D358" s="39"/>
      <c r="E358" s="55"/>
      <c r="F358" s="96"/>
      <c r="G358" s="96"/>
      <c r="H358" s="96"/>
      <c r="I358" s="60"/>
      <c r="J358" s="60"/>
      <c r="K358" s="61"/>
      <c r="L358" s="258"/>
      <c r="M358" s="258"/>
      <c r="N358" s="55"/>
      <c r="O358" s="26"/>
      <c r="P358" s="55"/>
      <c r="Q358" s="26"/>
      <c r="R358" s="131"/>
      <c r="S358" s="214"/>
      <c r="T358" s="284" t="s">
        <v>134</v>
      </c>
      <c r="U358" s="25" t="s">
        <v>31</v>
      </c>
      <c r="V358" s="39"/>
      <c r="W358" s="55"/>
      <c r="X358" s="96"/>
      <c r="Y358" s="96"/>
      <c r="Z358" s="96"/>
      <c r="AA358" s="60"/>
      <c r="AB358" s="60"/>
      <c r="AC358" s="61"/>
      <c r="AD358" s="258"/>
      <c r="AE358" s="258"/>
      <c r="AF358" s="55"/>
      <c r="AG358" s="26"/>
      <c r="AH358" s="55"/>
      <c r="AI358" s="26"/>
      <c r="AJ358" s="131"/>
      <c r="AK358" s="199"/>
      <c r="AL358" s="284" t="s">
        <v>134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4"/>
      <c r="AT358" s="37"/>
    </row>
    <row r="359" spans="2:46" ht="13.5" customHeight="1" x14ac:dyDescent="0.15">
      <c r="B359" s="285"/>
      <c r="C359" s="27" t="s">
        <v>32</v>
      </c>
      <c r="D359" s="186"/>
      <c r="E359" s="56"/>
      <c r="F359" s="187"/>
      <c r="G359" s="187"/>
      <c r="H359" s="187"/>
      <c r="I359" s="62"/>
      <c r="J359" s="62"/>
      <c r="K359" s="188"/>
      <c r="L359" s="259"/>
      <c r="M359" s="259"/>
      <c r="N359" s="56"/>
      <c r="O359" s="28"/>
      <c r="P359" s="56"/>
      <c r="Q359" s="28"/>
      <c r="R359" s="132"/>
      <c r="S359" s="214"/>
      <c r="T359" s="285"/>
      <c r="U359" s="27" t="s">
        <v>32</v>
      </c>
      <c r="V359" s="186"/>
      <c r="W359" s="56"/>
      <c r="X359" s="187"/>
      <c r="Y359" s="187"/>
      <c r="Z359" s="187"/>
      <c r="AA359" s="62"/>
      <c r="AB359" s="62"/>
      <c r="AC359" s="188"/>
      <c r="AD359" s="259"/>
      <c r="AE359" s="259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4"/>
      <c r="AT359" s="37"/>
    </row>
    <row r="360" spans="2:46" ht="13.5" customHeight="1" x14ac:dyDescent="0.15">
      <c r="B360" s="285"/>
      <c r="C360" s="27" t="s">
        <v>33</v>
      </c>
      <c r="D360" s="186"/>
      <c r="E360" s="56"/>
      <c r="F360" s="187"/>
      <c r="G360" s="187"/>
      <c r="H360" s="187"/>
      <c r="I360" s="62"/>
      <c r="J360" s="62"/>
      <c r="K360" s="188"/>
      <c r="L360" s="259"/>
      <c r="M360" s="259"/>
      <c r="N360" s="56"/>
      <c r="O360" s="28"/>
      <c r="P360" s="56"/>
      <c r="Q360" s="28"/>
      <c r="R360" s="132"/>
      <c r="S360" s="214"/>
      <c r="T360" s="285"/>
      <c r="U360" s="27" t="s">
        <v>33</v>
      </c>
      <c r="V360" s="186"/>
      <c r="W360" s="56"/>
      <c r="X360" s="187"/>
      <c r="Y360" s="187"/>
      <c r="Z360" s="187"/>
      <c r="AA360" s="62"/>
      <c r="AB360" s="62"/>
      <c r="AC360" s="188"/>
      <c r="AD360" s="259"/>
      <c r="AE360" s="259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4"/>
      <c r="AT360" s="37"/>
    </row>
    <row r="361" spans="2:46" ht="13.5" customHeight="1" x14ac:dyDescent="0.15">
      <c r="B361" s="285"/>
      <c r="C361" s="27" t="s">
        <v>35</v>
      </c>
      <c r="D361" s="186"/>
      <c r="E361" s="56"/>
      <c r="F361" s="187"/>
      <c r="G361" s="187"/>
      <c r="H361" s="187"/>
      <c r="I361" s="62"/>
      <c r="J361" s="62"/>
      <c r="K361" s="188"/>
      <c r="L361" s="259"/>
      <c r="M361" s="259"/>
      <c r="N361" s="56"/>
      <c r="O361" s="28"/>
      <c r="P361" s="56"/>
      <c r="Q361" s="28"/>
      <c r="R361" s="132"/>
      <c r="S361" s="214"/>
      <c r="T361" s="285"/>
      <c r="U361" s="27" t="s">
        <v>35</v>
      </c>
      <c r="V361" s="186"/>
      <c r="W361" s="56"/>
      <c r="X361" s="187"/>
      <c r="Y361" s="187"/>
      <c r="Z361" s="187"/>
      <c r="AA361" s="62"/>
      <c r="AB361" s="62"/>
      <c r="AC361" s="188"/>
      <c r="AD361" s="259"/>
      <c r="AE361" s="259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4"/>
      <c r="AT361" s="37"/>
    </row>
    <row r="362" spans="2:46" ht="13.5" customHeight="1" thickBot="1" x14ac:dyDescent="0.2">
      <c r="B362" s="286"/>
      <c r="C362" s="27"/>
      <c r="D362" s="186"/>
      <c r="E362" s="56"/>
      <c r="F362" s="189"/>
      <c r="G362" s="189"/>
      <c r="H362" s="189"/>
      <c r="I362" s="56"/>
      <c r="J362" s="56"/>
      <c r="K362" s="188"/>
      <c r="L362" s="259"/>
      <c r="M362" s="259"/>
      <c r="N362" s="56"/>
      <c r="O362" s="28"/>
      <c r="P362" s="56"/>
      <c r="Q362" s="28"/>
      <c r="R362" s="184"/>
      <c r="S362" s="214"/>
      <c r="T362" s="286"/>
      <c r="U362" s="27"/>
      <c r="V362" s="186"/>
      <c r="W362" s="56"/>
      <c r="X362" s="189"/>
      <c r="Y362" s="189"/>
      <c r="Z362" s="189"/>
      <c r="AA362" s="56"/>
      <c r="AB362" s="56"/>
      <c r="AC362" s="188"/>
      <c r="AD362" s="259"/>
      <c r="AE362" s="259"/>
      <c r="AF362" s="56"/>
      <c r="AG362" s="28"/>
      <c r="AH362" s="56"/>
      <c r="AI362" s="28"/>
      <c r="AJ362" s="184"/>
      <c r="AK362" s="199"/>
      <c r="AL362" s="286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4"/>
      <c r="AT362" s="37"/>
    </row>
    <row r="363" spans="2:46" ht="13.5" customHeight="1" x14ac:dyDescent="0.15">
      <c r="B363" s="284" t="s">
        <v>135</v>
      </c>
      <c r="C363" s="25" t="s">
        <v>31</v>
      </c>
      <c r="D363" s="39"/>
      <c r="E363" s="55"/>
      <c r="F363" s="96"/>
      <c r="G363" s="96"/>
      <c r="H363" s="96"/>
      <c r="I363" s="60"/>
      <c r="J363" s="60"/>
      <c r="K363" s="61"/>
      <c r="L363" s="258"/>
      <c r="M363" s="258"/>
      <c r="N363" s="55"/>
      <c r="O363" s="26"/>
      <c r="P363" s="55"/>
      <c r="Q363" s="26"/>
      <c r="R363" s="131"/>
      <c r="S363" s="214"/>
      <c r="T363" s="284" t="s">
        <v>135</v>
      </c>
      <c r="U363" s="25" t="s">
        <v>31</v>
      </c>
      <c r="V363" s="39"/>
      <c r="W363" s="55"/>
      <c r="X363" s="96"/>
      <c r="Y363" s="96"/>
      <c r="Z363" s="96"/>
      <c r="AA363" s="60"/>
      <c r="AB363" s="60"/>
      <c r="AC363" s="61"/>
      <c r="AD363" s="258"/>
      <c r="AE363" s="258"/>
      <c r="AF363" s="55"/>
      <c r="AG363" s="26"/>
      <c r="AH363" s="55"/>
      <c r="AI363" s="26"/>
      <c r="AJ363" s="131"/>
      <c r="AK363" s="199"/>
      <c r="AL363" s="284" t="s">
        <v>135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4"/>
      <c r="AT363" s="37"/>
    </row>
    <row r="364" spans="2:46" ht="13.5" customHeight="1" x14ac:dyDescent="0.15">
      <c r="B364" s="285"/>
      <c r="C364" s="27" t="s">
        <v>32</v>
      </c>
      <c r="D364" s="186"/>
      <c r="E364" s="56"/>
      <c r="F364" s="187"/>
      <c r="G364" s="187"/>
      <c r="H364" s="187"/>
      <c r="I364" s="62"/>
      <c r="J364" s="62"/>
      <c r="K364" s="188"/>
      <c r="L364" s="259"/>
      <c r="M364" s="259"/>
      <c r="N364" s="56"/>
      <c r="O364" s="28"/>
      <c r="P364" s="56"/>
      <c r="Q364" s="28"/>
      <c r="R364" s="132"/>
      <c r="S364" s="214"/>
      <c r="T364" s="285"/>
      <c r="U364" s="27" t="s">
        <v>32</v>
      </c>
      <c r="V364" s="186"/>
      <c r="W364" s="56"/>
      <c r="X364" s="187"/>
      <c r="Y364" s="187"/>
      <c r="Z364" s="187"/>
      <c r="AA364" s="62"/>
      <c r="AB364" s="62"/>
      <c r="AC364" s="188"/>
      <c r="AD364" s="259"/>
      <c r="AE364" s="259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4"/>
      <c r="AT364" s="37"/>
    </row>
    <row r="365" spans="2:46" ht="13.5" customHeight="1" x14ac:dyDescent="0.15">
      <c r="B365" s="285"/>
      <c r="C365" s="27" t="s">
        <v>33</v>
      </c>
      <c r="D365" s="186"/>
      <c r="E365" s="56"/>
      <c r="F365" s="187"/>
      <c r="G365" s="187"/>
      <c r="H365" s="187"/>
      <c r="I365" s="62"/>
      <c r="J365" s="62"/>
      <c r="K365" s="188"/>
      <c r="L365" s="259"/>
      <c r="M365" s="259"/>
      <c r="N365" s="56"/>
      <c r="O365" s="28"/>
      <c r="P365" s="56"/>
      <c r="Q365" s="28"/>
      <c r="R365" s="132"/>
      <c r="S365" s="214"/>
      <c r="T365" s="285"/>
      <c r="U365" s="27" t="s">
        <v>33</v>
      </c>
      <c r="V365" s="186"/>
      <c r="W365" s="56"/>
      <c r="X365" s="187"/>
      <c r="Y365" s="187"/>
      <c r="Z365" s="187"/>
      <c r="AA365" s="62"/>
      <c r="AB365" s="62"/>
      <c r="AC365" s="188"/>
      <c r="AD365" s="259"/>
      <c r="AE365" s="259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4"/>
      <c r="AT365" s="37"/>
    </row>
    <row r="366" spans="2:46" ht="13.5" customHeight="1" x14ac:dyDescent="0.15">
      <c r="B366" s="285"/>
      <c r="C366" s="27" t="s">
        <v>35</v>
      </c>
      <c r="D366" s="186"/>
      <c r="E366" s="56"/>
      <c r="F366" s="187"/>
      <c r="G366" s="187"/>
      <c r="H366" s="187"/>
      <c r="I366" s="62"/>
      <c r="J366" s="62"/>
      <c r="K366" s="188"/>
      <c r="L366" s="259"/>
      <c r="M366" s="259"/>
      <c r="N366" s="56"/>
      <c r="O366" s="28"/>
      <c r="P366" s="56"/>
      <c r="Q366" s="28"/>
      <c r="R366" s="132"/>
      <c r="S366" s="214"/>
      <c r="T366" s="285"/>
      <c r="U366" s="27" t="s">
        <v>35</v>
      </c>
      <c r="V366" s="186"/>
      <c r="W366" s="56"/>
      <c r="X366" s="187"/>
      <c r="Y366" s="187"/>
      <c r="Z366" s="187"/>
      <c r="AA366" s="62"/>
      <c r="AB366" s="62"/>
      <c r="AC366" s="188"/>
      <c r="AD366" s="259"/>
      <c r="AE366" s="259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4"/>
      <c r="AT366" s="37"/>
    </row>
    <row r="367" spans="2:46" ht="13.5" customHeight="1" thickBot="1" x14ac:dyDescent="0.2">
      <c r="B367" s="286"/>
      <c r="C367" s="27"/>
      <c r="D367" s="186"/>
      <c r="E367" s="56"/>
      <c r="F367" s="189"/>
      <c r="G367" s="189"/>
      <c r="H367" s="189"/>
      <c r="I367" s="56"/>
      <c r="J367" s="56"/>
      <c r="K367" s="188"/>
      <c r="L367" s="259"/>
      <c r="M367" s="259"/>
      <c r="N367" s="56"/>
      <c r="O367" s="28"/>
      <c r="P367" s="56"/>
      <c r="Q367" s="28"/>
      <c r="R367" s="184"/>
      <c r="S367" s="214"/>
      <c r="T367" s="286"/>
      <c r="U367" s="27"/>
      <c r="V367" s="186"/>
      <c r="W367" s="56"/>
      <c r="X367" s="189"/>
      <c r="Y367" s="189"/>
      <c r="Z367" s="189"/>
      <c r="AA367" s="56"/>
      <c r="AB367" s="56"/>
      <c r="AC367" s="188"/>
      <c r="AD367" s="259"/>
      <c r="AE367" s="259"/>
      <c r="AF367" s="56"/>
      <c r="AG367" s="28"/>
      <c r="AH367" s="56"/>
      <c r="AI367" s="28"/>
      <c r="AJ367" s="184"/>
      <c r="AK367" s="199"/>
      <c r="AL367" s="286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4"/>
      <c r="AT367" s="37"/>
    </row>
    <row r="368" spans="2:46" ht="13.5" customHeight="1" x14ac:dyDescent="0.15">
      <c r="B368" s="284" t="s">
        <v>136</v>
      </c>
      <c r="C368" s="25" t="s">
        <v>31</v>
      </c>
      <c r="D368" s="39"/>
      <c r="E368" s="55"/>
      <c r="F368" s="96"/>
      <c r="G368" s="96"/>
      <c r="H368" s="96"/>
      <c r="I368" s="60"/>
      <c r="J368" s="60"/>
      <c r="K368" s="61"/>
      <c r="L368" s="258"/>
      <c r="M368" s="258"/>
      <c r="N368" s="55"/>
      <c r="O368" s="26"/>
      <c r="P368" s="55"/>
      <c r="Q368" s="26"/>
      <c r="R368" s="131"/>
      <c r="S368" s="214"/>
      <c r="T368" s="284" t="s">
        <v>136</v>
      </c>
      <c r="U368" s="25" t="s">
        <v>31</v>
      </c>
      <c r="V368" s="39"/>
      <c r="W368" s="55"/>
      <c r="X368" s="96"/>
      <c r="Y368" s="96"/>
      <c r="Z368" s="96"/>
      <c r="AA368" s="60"/>
      <c r="AB368" s="60"/>
      <c r="AC368" s="61"/>
      <c r="AD368" s="258"/>
      <c r="AE368" s="258"/>
      <c r="AF368" s="55"/>
      <c r="AG368" s="26"/>
      <c r="AH368" s="55"/>
      <c r="AI368" s="26"/>
      <c r="AJ368" s="131"/>
      <c r="AK368" s="199"/>
      <c r="AL368" s="284" t="s">
        <v>136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4"/>
      <c r="AT368" s="37"/>
    </row>
    <row r="369" spans="2:46" ht="13.5" customHeight="1" x14ac:dyDescent="0.15">
      <c r="B369" s="285"/>
      <c r="C369" s="27" t="s">
        <v>32</v>
      </c>
      <c r="D369" s="186"/>
      <c r="E369" s="56"/>
      <c r="F369" s="187"/>
      <c r="G369" s="187"/>
      <c r="H369" s="187"/>
      <c r="I369" s="62"/>
      <c r="J369" s="62"/>
      <c r="K369" s="188"/>
      <c r="L369" s="259"/>
      <c r="M369" s="259"/>
      <c r="N369" s="56"/>
      <c r="O369" s="28"/>
      <c r="P369" s="56"/>
      <c r="Q369" s="28"/>
      <c r="R369" s="132"/>
      <c r="S369" s="214"/>
      <c r="T369" s="285"/>
      <c r="U369" s="27" t="s">
        <v>32</v>
      </c>
      <c r="V369" s="186"/>
      <c r="W369" s="56"/>
      <c r="X369" s="187"/>
      <c r="Y369" s="187"/>
      <c r="Z369" s="187"/>
      <c r="AA369" s="62"/>
      <c r="AB369" s="62"/>
      <c r="AC369" s="188"/>
      <c r="AD369" s="259"/>
      <c r="AE369" s="259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4"/>
      <c r="AT369" s="37"/>
    </row>
    <row r="370" spans="2:46" ht="13.5" customHeight="1" x14ac:dyDescent="0.15">
      <c r="B370" s="285"/>
      <c r="C370" s="27" t="s">
        <v>33</v>
      </c>
      <c r="D370" s="186"/>
      <c r="E370" s="56"/>
      <c r="F370" s="187"/>
      <c r="G370" s="187"/>
      <c r="H370" s="187"/>
      <c r="I370" s="62"/>
      <c r="J370" s="62"/>
      <c r="K370" s="188"/>
      <c r="L370" s="259"/>
      <c r="M370" s="259"/>
      <c r="N370" s="56"/>
      <c r="O370" s="28"/>
      <c r="P370" s="56"/>
      <c r="Q370" s="28"/>
      <c r="R370" s="132"/>
      <c r="S370" s="214"/>
      <c r="T370" s="285"/>
      <c r="U370" s="27" t="s">
        <v>33</v>
      </c>
      <c r="V370" s="186"/>
      <c r="W370" s="56"/>
      <c r="X370" s="187"/>
      <c r="Y370" s="187"/>
      <c r="Z370" s="187"/>
      <c r="AA370" s="62"/>
      <c r="AB370" s="62"/>
      <c r="AC370" s="188"/>
      <c r="AD370" s="259"/>
      <c r="AE370" s="259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4"/>
      <c r="AT370" s="37"/>
    </row>
    <row r="371" spans="2:46" ht="13.5" customHeight="1" x14ac:dyDescent="0.15">
      <c r="B371" s="285"/>
      <c r="C371" s="27" t="s">
        <v>35</v>
      </c>
      <c r="D371" s="186"/>
      <c r="E371" s="56"/>
      <c r="F371" s="187"/>
      <c r="G371" s="187"/>
      <c r="H371" s="187"/>
      <c r="I371" s="62"/>
      <c r="J371" s="62"/>
      <c r="K371" s="188"/>
      <c r="L371" s="259"/>
      <c r="M371" s="259"/>
      <c r="N371" s="56"/>
      <c r="O371" s="28"/>
      <c r="P371" s="56"/>
      <c r="Q371" s="28"/>
      <c r="R371" s="132"/>
      <c r="S371" s="214"/>
      <c r="T371" s="285"/>
      <c r="U371" s="27" t="s">
        <v>35</v>
      </c>
      <c r="V371" s="186"/>
      <c r="W371" s="56"/>
      <c r="X371" s="187"/>
      <c r="Y371" s="187"/>
      <c r="Z371" s="187"/>
      <c r="AA371" s="62"/>
      <c r="AB371" s="62"/>
      <c r="AC371" s="188"/>
      <c r="AD371" s="259"/>
      <c r="AE371" s="259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4"/>
      <c r="AT371" s="37"/>
    </row>
    <row r="372" spans="2:46" ht="13.5" customHeight="1" thickBot="1" x14ac:dyDescent="0.2">
      <c r="B372" s="286"/>
      <c r="C372" s="27"/>
      <c r="D372" s="186"/>
      <c r="E372" s="56"/>
      <c r="F372" s="189"/>
      <c r="G372" s="189"/>
      <c r="H372" s="189"/>
      <c r="I372" s="56"/>
      <c r="J372" s="56"/>
      <c r="K372" s="188"/>
      <c r="L372" s="259"/>
      <c r="M372" s="259"/>
      <c r="N372" s="56"/>
      <c r="O372" s="28"/>
      <c r="P372" s="56"/>
      <c r="Q372" s="28"/>
      <c r="R372" s="184"/>
      <c r="S372" s="214"/>
      <c r="T372" s="286"/>
      <c r="U372" s="27"/>
      <c r="V372" s="186"/>
      <c r="W372" s="56"/>
      <c r="X372" s="189"/>
      <c r="Y372" s="189"/>
      <c r="Z372" s="189"/>
      <c r="AA372" s="56"/>
      <c r="AB372" s="56"/>
      <c r="AC372" s="188"/>
      <c r="AD372" s="259"/>
      <c r="AE372" s="259"/>
      <c r="AF372" s="56"/>
      <c r="AG372" s="28"/>
      <c r="AH372" s="56"/>
      <c r="AI372" s="28"/>
      <c r="AJ372" s="184"/>
      <c r="AK372" s="199"/>
      <c r="AL372" s="286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4"/>
      <c r="AT372" s="37"/>
    </row>
    <row r="373" spans="2:46" ht="13.5" customHeight="1" x14ac:dyDescent="0.15">
      <c r="B373" s="284" t="s">
        <v>137</v>
      </c>
      <c r="C373" s="25" t="s">
        <v>31</v>
      </c>
      <c r="D373" s="39"/>
      <c r="E373" s="55"/>
      <c r="F373" s="96"/>
      <c r="G373" s="96"/>
      <c r="H373" s="96"/>
      <c r="I373" s="60"/>
      <c r="J373" s="60"/>
      <c r="K373" s="61"/>
      <c r="L373" s="258"/>
      <c r="M373" s="258"/>
      <c r="N373" s="55"/>
      <c r="O373" s="26"/>
      <c r="P373" s="55"/>
      <c r="Q373" s="26"/>
      <c r="R373" s="131"/>
      <c r="S373" s="214"/>
      <c r="T373" s="284" t="s">
        <v>137</v>
      </c>
      <c r="U373" s="25" t="s">
        <v>31</v>
      </c>
      <c r="V373" s="39"/>
      <c r="W373" s="55"/>
      <c r="X373" s="96"/>
      <c r="Y373" s="96"/>
      <c r="Z373" s="96"/>
      <c r="AA373" s="60"/>
      <c r="AB373" s="60"/>
      <c r="AC373" s="61"/>
      <c r="AD373" s="258"/>
      <c r="AE373" s="258"/>
      <c r="AF373" s="55"/>
      <c r="AG373" s="26"/>
      <c r="AH373" s="55"/>
      <c r="AI373" s="26"/>
      <c r="AJ373" s="131"/>
      <c r="AK373" s="199"/>
      <c r="AL373" s="284" t="s">
        <v>137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4"/>
      <c r="AT373" s="37"/>
    </row>
    <row r="374" spans="2:46" ht="13.5" customHeight="1" x14ac:dyDescent="0.15">
      <c r="B374" s="285"/>
      <c r="C374" s="27" t="s">
        <v>32</v>
      </c>
      <c r="D374" s="186"/>
      <c r="E374" s="56"/>
      <c r="F374" s="187"/>
      <c r="G374" s="187"/>
      <c r="H374" s="187"/>
      <c r="I374" s="62"/>
      <c r="J374" s="62"/>
      <c r="K374" s="188"/>
      <c r="L374" s="259"/>
      <c r="M374" s="259"/>
      <c r="N374" s="56"/>
      <c r="O374" s="28"/>
      <c r="P374" s="56"/>
      <c r="Q374" s="28"/>
      <c r="R374" s="132"/>
      <c r="S374" s="214"/>
      <c r="T374" s="285"/>
      <c r="U374" s="27" t="s">
        <v>32</v>
      </c>
      <c r="V374" s="186"/>
      <c r="W374" s="56"/>
      <c r="X374" s="187"/>
      <c r="Y374" s="187"/>
      <c r="Z374" s="187"/>
      <c r="AA374" s="62"/>
      <c r="AB374" s="62"/>
      <c r="AC374" s="188"/>
      <c r="AD374" s="259"/>
      <c r="AE374" s="259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4"/>
      <c r="AT374" s="37"/>
    </row>
    <row r="375" spans="2:46" ht="13.5" customHeight="1" x14ac:dyDescent="0.15">
      <c r="B375" s="285"/>
      <c r="C375" s="27" t="s">
        <v>33</v>
      </c>
      <c r="D375" s="186"/>
      <c r="E375" s="56"/>
      <c r="F375" s="187"/>
      <c r="G375" s="187"/>
      <c r="H375" s="187"/>
      <c r="I375" s="62"/>
      <c r="J375" s="62"/>
      <c r="K375" s="188"/>
      <c r="L375" s="259"/>
      <c r="M375" s="259"/>
      <c r="N375" s="56"/>
      <c r="O375" s="28"/>
      <c r="P375" s="56"/>
      <c r="Q375" s="28"/>
      <c r="R375" s="132"/>
      <c r="S375" s="214"/>
      <c r="T375" s="285"/>
      <c r="U375" s="27" t="s">
        <v>33</v>
      </c>
      <c r="V375" s="186"/>
      <c r="W375" s="56"/>
      <c r="X375" s="187"/>
      <c r="Y375" s="187"/>
      <c r="Z375" s="187"/>
      <c r="AA375" s="62"/>
      <c r="AB375" s="62"/>
      <c r="AC375" s="188"/>
      <c r="AD375" s="259"/>
      <c r="AE375" s="259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4"/>
      <c r="AT375" s="37"/>
    </row>
    <row r="376" spans="2:46" ht="13.5" customHeight="1" x14ac:dyDescent="0.15">
      <c r="B376" s="285"/>
      <c r="C376" s="27" t="s">
        <v>35</v>
      </c>
      <c r="D376" s="186"/>
      <c r="E376" s="56"/>
      <c r="F376" s="187"/>
      <c r="G376" s="187"/>
      <c r="H376" s="187"/>
      <c r="I376" s="62"/>
      <c r="J376" s="62"/>
      <c r="K376" s="188"/>
      <c r="L376" s="259"/>
      <c r="M376" s="259"/>
      <c r="N376" s="56"/>
      <c r="O376" s="28"/>
      <c r="P376" s="56"/>
      <c r="Q376" s="28"/>
      <c r="R376" s="132"/>
      <c r="S376" s="214"/>
      <c r="T376" s="285"/>
      <c r="U376" s="27" t="s">
        <v>35</v>
      </c>
      <c r="V376" s="186"/>
      <c r="W376" s="56"/>
      <c r="X376" s="187"/>
      <c r="Y376" s="187"/>
      <c r="Z376" s="187"/>
      <c r="AA376" s="62"/>
      <c r="AB376" s="62"/>
      <c r="AC376" s="188"/>
      <c r="AD376" s="259"/>
      <c r="AE376" s="259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4"/>
      <c r="AT376" s="37"/>
    </row>
    <row r="377" spans="2:46" ht="13.5" customHeight="1" thickBot="1" x14ac:dyDescent="0.2">
      <c r="B377" s="286"/>
      <c r="C377" s="27"/>
      <c r="D377" s="186"/>
      <c r="E377" s="56"/>
      <c r="F377" s="189"/>
      <c r="G377" s="189"/>
      <c r="H377" s="189"/>
      <c r="I377" s="56"/>
      <c r="J377" s="56"/>
      <c r="K377" s="188"/>
      <c r="L377" s="259"/>
      <c r="M377" s="259"/>
      <c r="N377" s="56"/>
      <c r="O377" s="28"/>
      <c r="P377" s="56"/>
      <c r="Q377" s="28"/>
      <c r="R377" s="184"/>
      <c r="S377" s="214"/>
      <c r="T377" s="286"/>
      <c r="U377" s="27"/>
      <c r="V377" s="186"/>
      <c r="W377" s="56"/>
      <c r="X377" s="189"/>
      <c r="Y377" s="189"/>
      <c r="Z377" s="189"/>
      <c r="AA377" s="56"/>
      <c r="AB377" s="56"/>
      <c r="AC377" s="188"/>
      <c r="AD377" s="259"/>
      <c r="AE377" s="259"/>
      <c r="AF377" s="56"/>
      <c r="AG377" s="28"/>
      <c r="AH377" s="56"/>
      <c r="AI377" s="28"/>
      <c r="AJ377" s="184"/>
      <c r="AK377" s="199"/>
      <c r="AL377" s="286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4"/>
      <c r="AT377" s="37"/>
    </row>
    <row r="378" spans="2:46" ht="13.5" customHeight="1" x14ac:dyDescent="0.15">
      <c r="B378" s="284" t="s">
        <v>138</v>
      </c>
      <c r="C378" s="25" t="s">
        <v>31</v>
      </c>
      <c r="D378" s="39"/>
      <c r="E378" s="55"/>
      <c r="F378" s="96"/>
      <c r="G378" s="96"/>
      <c r="H378" s="96"/>
      <c r="I378" s="60"/>
      <c r="J378" s="60"/>
      <c r="K378" s="61"/>
      <c r="L378" s="258"/>
      <c r="M378" s="258"/>
      <c r="N378" s="55"/>
      <c r="O378" s="26"/>
      <c r="P378" s="55"/>
      <c r="Q378" s="26"/>
      <c r="R378" s="131"/>
      <c r="S378" s="214"/>
      <c r="T378" s="284" t="s">
        <v>138</v>
      </c>
      <c r="U378" s="25" t="s">
        <v>31</v>
      </c>
      <c r="V378" s="39"/>
      <c r="W378" s="55"/>
      <c r="X378" s="96"/>
      <c r="Y378" s="96"/>
      <c r="Z378" s="96"/>
      <c r="AA378" s="60"/>
      <c r="AB378" s="60"/>
      <c r="AC378" s="61"/>
      <c r="AD378" s="258"/>
      <c r="AE378" s="258"/>
      <c r="AF378" s="55"/>
      <c r="AG378" s="26"/>
      <c r="AH378" s="55"/>
      <c r="AI378" s="26"/>
      <c r="AJ378" s="131"/>
      <c r="AK378" s="199"/>
      <c r="AL378" s="284" t="s">
        <v>138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4"/>
      <c r="AT378" s="37"/>
    </row>
    <row r="379" spans="2:46" ht="13.5" customHeight="1" x14ac:dyDescent="0.15">
      <c r="B379" s="285"/>
      <c r="C379" s="27" t="s">
        <v>32</v>
      </c>
      <c r="D379" s="186"/>
      <c r="E379" s="56"/>
      <c r="F379" s="187"/>
      <c r="G379" s="187"/>
      <c r="H379" s="187"/>
      <c r="I379" s="62"/>
      <c r="J379" s="62"/>
      <c r="K379" s="188"/>
      <c r="L379" s="259"/>
      <c r="M379" s="259"/>
      <c r="N379" s="56"/>
      <c r="O379" s="28"/>
      <c r="P379" s="56"/>
      <c r="Q379" s="28"/>
      <c r="R379" s="132"/>
      <c r="S379" s="214"/>
      <c r="T379" s="285"/>
      <c r="U379" s="27" t="s">
        <v>32</v>
      </c>
      <c r="V379" s="186"/>
      <c r="W379" s="56"/>
      <c r="X379" s="187"/>
      <c r="Y379" s="187"/>
      <c r="Z379" s="187"/>
      <c r="AA379" s="62"/>
      <c r="AB379" s="62"/>
      <c r="AC379" s="188"/>
      <c r="AD379" s="259"/>
      <c r="AE379" s="259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4"/>
      <c r="AT379" s="37"/>
    </row>
    <row r="380" spans="2:46" ht="13.5" customHeight="1" x14ac:dyDescent="0.15">
      <c r="B380" s="285"/>
      <c r="C380" s="27" t="s">
        <v>33</v>
      </c>
      <c r="D380" s="186"/>
      <c r="E380" s="56"/>
      <c r="F380" s="187"/>
      <c r="G380" s="187"/>
      <c r="H380" s="187"/>
      <c r="I380" s="62"/>
      <c r="J380" s="62"/>
      <c r="K380" s="188"/>
      <c r="L380" s="259"/>
      <c r="M380" s="259"/>
      <c r="N380" s="56"/>
      <c r="O380" s="28"/>
      <c r="P380" s="56"/>
      <c r="Q380" s="28"/>
      <c r="R380" s="132"/>
      <c r="S380" s="214"/>
      <c r="T380" s="285"/>
      <c r="U380" s="27" t="s">
        <v>33</v>
      </c>
      <c r="V380" s="186"/>
      <c r="W380" s="56"/>
      <c r="X380" s="187"/>
      <c r="Y380" s="187"/>
      <c r="Z380" s="187"/>
      <c r="AA380" s="62"/>
      <c r="AB380" s="62"/>
      <c r="AC380" s="188"/>
      <c r="AD380" s="259"/>
      <c r="AE380" s="259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4"/>
      <c r="AT380" s="37"/>
    </row>
    <row r="381" spans="2:46" ht="13.5" customHeight="1" x14ac:dyDescent="0.15">
      <c r="B381" s="285"/>
      <c r="C381" s="27" t="s">
        <v>35</v>
      </c>
      <c r="D381" s="186"/>
      <c r="E381" s="56"/>
      <c r="F381" s="187"/>
      <c r="G381" s="187"/>
      <c r="H381" s="187"/>
      <c r="I381" s="62"/>
      <c r="J381" s="62"/>
      <c r="K381" s="188"/>
      <c r="L381" s="259"/>
      <c r="M381" s="259"/>
      <c r="N381" s="56"/>
      <c r="O381" s="28"/>
      <c r="P381" s="56"/>
      <c r="Q381" s="28"/>
      <c r="R381" s="132"/>
      <c r="S381" s="214"/>
      <c r="T381" s="285"/>
      <c r="U381" s="27" t="s">
        <v>35</v>
      </c>
      <c r="V381" s="186"/>
      <c r="W381" s="56"/>
      <c r="X381" s="187"/>
      <c r="Y381" s="187"/>
      <c r="Z381" s="187"/>
      <c r="AA381" s="62"/>
      <c r="AB381" s="62"/>
      <c r="AC381" s="188"/>
      <c r="AD381" s="259"/>
      <c r="AE381" s="259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4"/>
      <c r="AT381" s="37"/>
    </row>
    <row r="382" spans="2:46" ht="13.5" customHeight="1" thickBot="1" x14ac:dyDescent="0.2">
      <c r="B382" s="286"/>
      <c r="C382" s="27"/>
      <c r="D382" s="186"/>
      <c r="E382" s="56"/>
      <c r="F382" s="189"/>
      <c r="G382" s="189"/>
      <c r="H382" s="189"/>
      <c r="I382" s="56"/>
      <c r="J382" s="56"/>
      <c r="K382" s="188"/>
      <c r="L382" s="259"/>
      <c r="M382" s="259"/>
      <c r="N382" s="56"/>
      <c r="O382" s="28"/>
      <c r="P382" s="56"/>
      <c r="Q382" s="28"/>
      <c r="R382" s="184"/>
      <c r="S382" s="214"/>
      <c r="T382" s="286"/>
      <c r="U382" s="27"/>
      <c r="V382" s="186"/>
      <c r="W382" s="56"/>
      <c r="X382" s="189"/>
      <c r="Y382" s="189"/>
      <c r="Z382" s="189"/>
      <c r="AA382" s="56"/>
      <c r="AB382" s="56"/>
      <c r="AC382" s="188"/>
      <c r="AD382" s="259"/>
      <c r="AE382" s="259"/>
      <c r="AF382" s="56"/>
      <c r="AG382" s="28"/>
      <c r="AH382" s="56"/>
      <c r="AI382" s="28"/>
      <c r="AJ382" s="184"/>
      <c r="AK382" s="199"/>
      <c r="AL382" s="286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4"/>
      <c r="AT382" s="37"/>
    </row>
    <row r="383" spans="2:46" ht="13.5" customHeight="1" x14ac:dyDescent="0.15">
      <c r="B383" s="284" t="s">
        <v>139</v>
      </c>
      <c r="C383" s="25" t="s">
        <v>31</v>
      </c>
      <c r="D383" s="39"/>
      <c r="E383" s="55"/>
      <c r="F383" s="96"/>
      <c r="G383" s="96"/>
      <c r="H383" s="96"/>
      <c r="I383" s="60"/>
      <c r="J383" s="60"/>
      <c r="K383" s="61"/>
      <c r="L383" s="258"/>
      <c r="M383" s="258"/>
      <c r="N383" s="55"/>
      <c r="O383" s="26"/>
      <c r="P383" s="55"/>
      <c r="Q383" s="26"/>
      <c r="R383" s="131"/>
      <c r="S383" s="214"/>
      <c r="T383" s="284" t="s">
        <v>139</v>
      </c>
      <c r="U383" s="25" t="s">
        <v>31</v>
      </c>
      <c r="V383" s="39"/>
      <c r="W383" s="55"/>
      <c r="X383" s="96"/>
      <c r="Y383" s="96"/>
      <c r="Z383" s="96"/>
      <c r="AA383" s="60"/>
      <c r="AB383" s="60"/>
      <c r="AC383" s="61"/>
      <c r="AD383" s="258"/>
      <c r="AE383" s="258"/>
      <c r="AF383" s="55"/>
      <c r="AG383" s="26"/>
      <c r="AH383" s="55"/>
      <c r="AI383" s="26"/>
      <c r="AJ383" s="131"/>
      <c r="AK383" s="199"/>
      <c r="AL383" s="284" t="s">
        <v>139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4"/>
      <c r="AT383" s="37"/>
    </row>
    <row r="384" spans="2:46" ht="13.5" customHeight="1" x14ac:dyDescent="0.15">
      <c r="B384" s="285"/>
      <c r="C384" s="27" t="s">
        <v>32</v>
      </c>
      <c r="D384" s="186"/>
      <c r="E384" s="56"/>
      <c r="F384" s="187"/>
      <c r="G384" s="187"/>
      <c r="H384" s="187"/>
      <c r="I384" s="62"/>
      <c r="J384" s="62"/>
      <c r="K384" s="188"/>
      <c r="L384" s="259"/>
      <c r="M384" s="259"/>
      <c r="N384" s="56"/>
      <c r="O384" s="28"/>
      <c r="P384" s="56"/>
      <c r="Q384" s="28"/>
      <c r="R384" s="132"/>
      <c r="S384" s="214"/>
      <c r="T384" s="285"/>
      <c r="U384" s="27" t="s">
        <v>32</v>
      </c>
      <c r="V384" s="186"/>
      <c r="W384" s="56"/>
      <c r="X384" s="187"/>
      <c r="Y384" s="187"/>
      <c r="Z384" s="187"/>
      <c r="AA384" s="62"/>
      <c r="AB384" s="62"/>
      <c r="AC384" s="188"/>
      <c r="AD384" s="259"/>
      <c r="AE384" s="259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4"/>
      <c r="AT384" s="37"/>
    </row>
    <row r="385" spans="2:46" ht="13.5" customHeight="1" x14ac:dyDescent="0.15">
      <c r="B385" s="285"/>
      <c r="C385" s="27" t="s">
        <v>33</v>
      </c>
      <c r="D385" s="186"/>
      <c r="E385" s="56"/>
      <c r="F385" s="187"/>
      <c r="G385" s="187"/>
      <c r="H385" s="187"/>
      <c r="I385" s="62"/>
      <c r="J385" s="62"/>
      <c r="K385" s="188"/>
      <c r="L385" s="259"/>
      <c r="M385" s="259"/>
      <c r="N385" s="56"/>
      <c r="O385" s="28"/>
      <c r="P385" s="56"/>
      <c r="Q385" s="28"/>
      <c r="R385" s="132"/>
      <c r="S385" s="214"/>
      <c r="T385" s="285"/>
      <c r="U385" s="27" t="s">
        <v>33</v>
      </c>
      <c r="V385" s="186"/>
      <c r="W385" s="56"/>
      <c r="X385" s="187"/>
      <c r="Y385" s="187"/>
      <c r="Z385" s="187"/>
      <c r="AA385" s="62"/>
      <c r="AB385" s="62"/>
      <c r="AC385" s="188"/>
      <c r="AD385" s="259"/>
      <c r="AE385" s="259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4"/>
      <c r="AT385" s="37"/>
    </row>
    <row r="386" spans="2:46" ht="13.5" customHeight="1" x14ac:dyDescent="0.15">
      <c r="B386" s="285"/>
      <c r="C386" s="27" t="s">
        <v>35</v>
      </c>
      <c r="D386" s="186"/>
      <c r="E386" s="56"/>
      <c r="F386" s="187"/>
      <c r="G386" s="187"/>
      <c r="H386" s="187"/>
      <c r="I386" s="62"/>
      <c r="J386" s="62"/>
      <c r="K386" s="188"/>
      <c r="L386" s="259"/>
      <c r="M386" s="259"/>
      <c r="N386" s="56"/>
      <c r="O386" s="28"/>
      <c r="P386" s="56"/>
      <c r="Q386" s="28"/>
      <c r="R386" s="132"/>
      <c r="S386" s="214"/>
      <c r="T386" s="285"/>
      <c r="U386" s="27" t="s">
        <v>35</v>
      </c>
      <c r="V386" s="186"/>
      <c r="W386" s="56"/>
      <c r="X386" s="187"/>
      <c r="Y386" s="187"/>
      <c r="Z386" s="187"/>
      <c r="AA386" s="62"/>
      <c r="AB386" s="62"/>
      <c r="AC386" s="188"/>
      <c r="AD386" s="259"/>
      <c r="AE386" s="259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4"/>
      <c r="AT386" s="37"/>
    </row>
    <row r="387" spans="2:46" ht="13.5" customHeight="1" thickBot="1" x14ac:dyDescent="0.2">
      <c r="B387" s="286"/>
      <c r="C387" s="27"/>
      <c r="D387" s="186"/>
      <c r="E387" s="56"/>
      <c r="F387" s="189"/>
      <c r="G387" s="189"/>
      <c r="H387" s="189"/>
      <c r="I387" s="56"/>
      <c r="J387" s="56"/>
      <c r="K387" s="188"/>
      <c r="L387" s="259"/>
      <c r="M387" s="259"/>
      <c r="N387" s="56"/>
      <c r="O387" s="28"/>
      <c r="P387" s="56"/>
      <c r="Q387" s="28"/>
      <c r="R387" s="184"/>
      <c r="S387" s="214"/>
      <c r="T387" s="286"/>
      <c r="U387" s="27"/>
      <c r="V387" s="186"/>
      <c r="W387" s="56"/>
      <c r="X387" s="189"/>
      <c r="Y387" s="189"/>
      <c r="Z387" s="189"/>
      <c r="AA387" s="56"/>
      <c r="AB387" s="56"/>
      <c r="AC387" s="188"/>
      <c r="AD387" s="259"/>
      <c r="AE387" s="259"/>
      <c r="AF387" s="56"/>
      <c r="AG387" s="28"/>
      <c r="AH387" s="56"/>
      <c r="AI387" s="28"/>
      <c r="AJ387" s="184"/>
      <c r="AK387" s="199"/>
      <c r="AL387" s="286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4"/>
      <c r="AT387" s="37"/>
    </row>
    <row r="388" spans="2:46" ht="13.5" customHeight="1" x14ac:dyDescent="0.15">
      <c r="B388" s="284" t="s">
        <v>140</v>
      </c>
      <c r="C388" s="25" t="s">
        <v>31</v>
      </c>
      <c r="D388" s="39"/>
      <c r="E388" s="55"/>
      <c r="F388" s="96"/>
      <c r="G388" s="96"/>
      <c r="H388" s="96"/>
      <c r="I388" s="60"/>
      <c r="J388" s="60"/>
      <c r="K388" s="61"/>
      <c r="L388" s="258"/>
      <c r="M388" s="258"/>
      <c r="N388" s="55"/>
      <c r="O388" s="26"/>
      <c r="P388" s="55"/>
      <c r="Q388" s="26"/>
      <c r="R388" s="131"/>
      <c r="S388" s="214"/>
      <c r="T388" s="284" t="s">
        <v>140</v>
      </c>
      <c r="U388" s="25" t="s">
        <v>31</v>
      </c>
      <c r="V388" s="39"/>
      <c r="W388" s="55"/>
      <c r="X388" s="96"/>
      <c r="Y388" s="96"/>
      <c r="Z388" s="96"/>
      <c r="AA388" s="60"/>
      <c r="AB388" s="60"/>
      <c r="AC388" s="61"/>
      <c r="AD388" s="258"/>
      <c r="AE388" s="258"/>
      <c r="AF388" s="55"/>
      <c r="AG388" s="26"/>
      <c r="AH388" s="55"/>
      <c r="AI388" s="26"/>
      <c r="AJ388" s="131"/>
      <c r="AK388" s="199"/>
      <c r="AL388" s="284" t="s">
        <v>140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4"/>
      <c r="AT388" s="37"/>
    </row>
    <row r="389" spans="2:46" ht="13.5" customHeight="1" x14ac:dyDescent="0.15">
      <c r="B389" s="285"/>
      <c r="C389" s="27" t="s">
        <v>32</v>
      </c>
      <c r="D389" s="186"/>
      <c r="E389" s="56"/>
      <c r="F389" s="187"/>
      <c r="G389" s="187"/>
      <c r="H389" s="187"/>
      <c r="I389" s="62"/>
      <c r="J389" s="62"/>
      <c r="K389" s="188"/>
      <c r="L389" s="259"/>
      <c r="M389" s="259"/>
      <c r="N389" s="56"/>
      <c r="O389" s="28"/>
      <c r="P389" s="56"/>
      <c r="Q389" s="28"/>
      <c r="R389" s="132"/>
      <c r="S389" s="214"/>
      <c r="T389" s="285"/>
      <c r="U389" s="27" t="s">
        <v>32</v>
      </c>
      <c r="V389" s="186"/>
      <c r="W389" s="56"/>
      <c r="X389" s="187"/>
      <c r="Y389" s="187"/>
      <c r="Z389" s="187"/>
      <c r="AA389" s="62"/>
      <c r="AB389" s="62"/>
      <c r="AC389" s="188"/>
      <c r="AD389" s="259"/>
      <c r="AE389" s="259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4"/>
      <c r="AT389" s="37"/>
    </row>
    <row r="390" spans="2:46" ht="13.5" customHeight="1" x14ac:dyDescent="0.15">
      <c r="B390" s="285"/>
      <c r="C390" s="27" t="s">
        <v>33</v>
      </c>
      <c r="D390" s="186"/>
      <c r="E390" s="56"/>
      <c r="F390" s="187"/>
      <c r="G390" s="187"/>
      <c r="H390" s="187"/>
      <c r="I390" s="62"/>
      <c r="J390" s="62"/>
      <c r="K390" s="188"/>
      <c r="L390" s="259"/>
      <c r="M390" s="259"/>
      <c r="N390" s="56"/>
      <c r="O390" s="28"/>
      <c r="P390" s="56"/>
      <c r="Q390" s="28"/>
      <c r="R390" s="132"/>
      <c r="S390" s="214"/>
      <c r="T390" s="285"/>
      <c r="U390" s="27" t="s">
        <v>33</v>
      </c>
      <c r="V390" s="186"/>
      <c r="W390" s="56"/>
      <c r="X390" s="187"/>
      <c r="Y390" s="187"/>
      <c r="Z390" s="187"/>
      <c r="AA390" s="62"/>
      <c r="AB390" s="62"/>
      <c r="AC390" s="188"/>
      <c r="AD390" s="259"/>
      <c r="AE390" s="259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4"/>
      <c r="AT390" s="37"/>
    </row>
    <row r="391" spans="2:46" ht="13.5" customHeight="1" x14ac:dyDescent="0.15">
      <c r="B391" s="285"/>
      <c r="C391" s="27" t="s">
        <v>35</v>
      </c>
      <c r="D391" s="186"/>
      <c r="E391" s="56"/>
      <c r="F391" s="187"/>
      <c r="G391" s="187"/>
      <c r="H391" s="187"/>
      <c r="I391" s="62"/>
      <c r="J391" s="62"/>
      <c r="K391" s="188"/>
      <c r="L391" s="259"/>
      <c r="M391" s="259"/>
      <c r="N391" s="56"/>
      <c r="O391" s="28"/>
      <c r="P391" s="56"/>
      <c r="Q391" s="28"/>
      <c r="R391" s="132"/>
      <c r="S391" s="214"/>
      <c r="T391" s="285"/>
      <c r="U391" s="27" t="s">
        <v>35</v>
      </c>
      <c r="V391" s="186"/>
      <c r="W391" s="56"/>
      <c r="X391" s="187"/>
      <c r="Y391" s="187"/>
      <c r="Z391" s="187"/>
      <c r="AA391" s="62"/>
      <c r="AB391" s="62"/>
      <c r="AC391" s="188"/>
      <c r="AD391" s="259"/>
      <c r="AE391" s="259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4"/>
      <c r="AT391" s="37"/>
    </row>
    <row r="392" spans="2:46" ht="13.5" customHeight="1" thickBot="1" x14ac:dyDescent="0.2">
      <c r="B392" s="286"/>
      <c r="C392" s="27"/>
      <c r="D392" s="186"/>
      <c r="E392" s="56"/>
      <c r="F392" s="189"/>
      <c r="G392" s="189"/>
      <c r="H392" s="189"/>
      <c r="I392" s="56"/>
      <c r="J392" s="56"/>
      <c r="K392" s="188"/>
      <c r="L392" s="259"/>
      <c r="M392" s="259"/>
      <c r="N392" s="56"/>
      <c r="O392" s="28"/>
      <c r="P392" s="56"/>
      <c r="Q392" s="28"/>
      <c r="R392" s="184"/>
      <c r="S392" s="214"/>
      <c r="T392" s="286"/>
      <c r="U392" s="27"/>
      <c r="V392" s="186"/>
      <c r="W392" s="56"/>
      <c r="X392" s="189"/>
      <c r="Y392" s="189"/>
      <c r="Z392" s="189"/>
      <c r="AA392" s="56"/>
      <c r="AB392" s="56"/>
      <c r="AC392" s="188"/>
      <c r="AD392" s="259"/>
      <c r="AE392" s="259"/>
      <c r="AF392" s="56"/>
      <c r="AG392" s="28"/>
      <c r="AH392" s="56"/>
      <c r="AI392" s="28"/>
      <c r="AJ392" s="184"/>
      <c r="AK392" s="199"/>
      <c r="AL392" s="286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4"/>
      <c r="AT392" s="37"/>
    </row>
    <row r="393" spans="2:46" ht="13.5" customHeight="1" x14ac:dyDescent="0.15">
      <c r="B393" s="284" t="s">
        <v>141</v>
      </c>
      <c r="C393" s="25" t="s">
        <v>31</v>
      </c>
      <c r="D393" s="39"/>
      <c r="E393" s="55"/>
      <c r="F393" s="96"/>
      <c r="G393" s="96"/>
      <c r="H393" s="96"/>
      <c r="I393" s="60"/>
      <c r="J393" s="60"/>
      <c r="K393" s="61"/>
      <c r="L393" s="258"/>
      <c r="M393" s="258"/>
      <c r="N393" s="55"/>
      <c r="O393" s="26"/>
      <c r="P393" s="55"/>
      <c r="Q393" s="26"/>
      <c r="R393" s="131"/>
      <c r="S393" s="214"/>
      <c r="T393" s="284" t="s">
        <v>141</v>
      </c>
      <c r="U393" s="25" t="s">
        <v>31</v>
      </c>
      <c r="V393" s="39"/>
      <c r="W393" s="55"/>
      <c r="X393" s="96"/>
      <c r="Y393" s="96"/>
      <c r="Z393" s="96"/>
      <c r="AA393" s="60"/>
      <c r="AB393" s="60"/>
      <c r="AC393" s="61"/>
      <c r="AD393" s="258"/>
      <c r="AE393" s="258"/>
      <c r="AF393" s="55"/>
      <c r="AG393" s="26"/>
      <c r="AH393" s="55"/>
      <c r="AI393" s="26"/>
      <c r="AJ393" s="131"/>
      <c r="AK393" s="199"/>
      <c r="AL393" s="284" t="s">
        <v>141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4"/>
      <c r="AT393" s="37"/>
    </row>
    <row r="394" spans="2:46" ht="13.5" customHeight="1" x14ac:dyDescent="0.15">
      <c r="B394" s="285"/>
      <c r="C394" s="27" t="s">
        <v>32</v>
      </c>
      <c r="D394" s="186"/>
      <c r="E394" s="56"/>
      <c r="F394" s="187"/>
      <c r="G394" s="187"/>
      <c r="H394" s="187"/>
      <c r="I394" s="62"/>
      <c r="J394" s="62"/>
      <c r="K394" s="188"/>
      <c r="L394" s="259"/>
      <c r="M394" s="259"/>
      <c r="N394" s="56"/>
      <c r="O394" s="28"/>
      <c r="P394" s="56"/>
      <c r="Q394" s="28"/>
      <c r="R394" s="132"/>
      <c r="S394" s="214"/>
      <c r="T394" s="285"/>
      <c r="U394" s="27" t="s">
        <v>32</v>
      </c>
      <c r="V394" s="186"/>
      <c r="W394" s="56"/>
      <c r="X394" s="187"/>
      <c r="Y394" s="187"/>
      <c r="Z394" s="187"/>
      <c r="AA394" s="62"/>
      <c r="AB394" s="62"/>
      <c r="AC394" s="188"/>
      <c r="AD394" s="259"/>
      <c r="AE394" s="259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4"/>
      <c r="AT394" s="37"/>
    </row>
    <row r="395" spans="2:46" ht="13.5" customHeight="1" x14ac:dyDescent="0.15">
      <c r="B395" s="285"/>
      <c r="C395" s="27" t="s">
        <v>33</v>
      </c>
      <c r="D395" s="186"/>
      <c r="E395" s="56"/>
      <c r="F395" s="187"/>
      <c r="G395" s="187"/>
      <c r="H395" s="187"/>
      <c r="I395" s="62"/>
      <c r="J395" s="62"/>
      <c r="K395" s="188"/>
      <c r="L395" s="259"/>
      <c r="M395" s="259"/>
      <c r="N395" s="56"/>
      <c r="O395" s="28"/>
      <c r="P395" s="56"/>
      <c r="Q395" s="28"/>
      <c r="R395" s="132"/>
      <c r="S395" s="214"/>
      <c r="T395" s="285"/>
      <c r="U395" s="27" t="s">
        <v>33</v>
      </c>
      <c r="V395" s="186"/>
      <c r="W395" s="56"/>
      <c r="X395" s="187"/>
      <c r="Y395" s="187"/>
      <c r="Z395" s="187"/>
      <c r="AA395" s="62"/>
      <c r="AB395" s="62"/>
      <c r="AC395" s="188"/>
      <c r="AD395" s="259"/>
      <c r="AE395" s="259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4"/>
      <c r="AT395" s="37"/>
    </row>
    <row r="396" spans="2:46" ht="13.5" customHeight="1" x14ac:dyDescent="0.15">
      <c r="B396" s="285"/>
      <c r="C396" s="27" t="s">
        <v>35</v>
      </c>
      <c r="D396" s="186"/>
      <c r="E396" s="56"/>
      <c r="F396" s="187"/>
      <c r="G396" s="187"/>
      <c r="H396" s="187"/>
      <c r="I396" s="62"/>
      <c r="J396" s="62"/>
      <c r="K396" s="188"/>
      <c r="L396" s="259"/>
      <c r="M396" s="259"/>
      <c r="N396" s="56"/>
      <c r="O396" s="28"/>
      <c r="P396" s="56"/>
      <c r="Q396" s="28"/>
      <c r="R396" s="132"/>
      <c r="S396" s="214"/>
      <c r="T396" s="285"/>
      <c r="U396" s="27" t="s">
        <v>35</v>
      </c>
      <c r="V396" s="186"/>
      <c r="W396" s="56"/>
      <c r="X396" s="187"/>
      <c r="Y396" s="187"/>
      <c r="Z396" s="187"/>
      <c r="AA396" s="62"/>
      <c r="AB396" s="62"/>
      <c r="AC396" s="188"/>
      <c r="AD396" s="259"/>
      <c r="AE396" s="259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4"/>
      <c r="AT396" s="37"/>
    </row>
    <row r="397" spans="2:46" ht="13.5" customHeight="1" thickBot="1" x14ac:dyDescent="0.2">
      <c r="B397" s="286"/>
      <c r="C397" s="27"/>
      <c r="D397" s="186"/>
      <c r="E397" s="56"/>
      <c r="F397" s="189"/>
      <c r="G397" s="189"/>
      <c r="H397" s="189"/>
      <c r="I397" s="56"/>
      <c r="J397" s="56"/>
      <c r="K397" s="188"/>
      <c r="L397" s="259"/>
      <c r="M397" s="259"/>
      <c r="N397" s="56"/>
      <c r="O397" s="28"/>
      <c r="P397" s="56"/>
      <c r="Q397" s="28"/>
      <c r="R397" s="184"/>
      <c r="S397" s="214"/>
      <c r="T397" s="286"/>
      <c r="U397" s="27"/>
      <c r="V397" s="186"/>
      <c r="W397" s="56"/>
      <c r="X397" s="189"/>
      <c r="Y397" s="189"/>
      <c r="Z397" s="189"/>
      <c r="AA397" s="56"/>
      <c r="AB397" s="56"/>
      <c r="AC397" s="188"/>
      <c r="AD397" s="259"/>
      <c r="AE397" s="259"/>
      <c r="AF397" s="56"/>
      <c r="AG397" s="28"/>
      <c r="AH397" s="56"/>
      <c r="AI397" s="28"/>
      <c r="AJ397" s="184"/>
      <c r="AK397" s="199"/>
      <c r="AL397" s="286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4"/>
      <c r="AT397" s="37"/>
    </row>
    <row r="398" spans="2:46" ht="13.5" customHeight="1" x14ac:dyDescent="0.15">
      <c r="B398" s="284" t="s">
        <v>142</v>
      </c>
      <c r="C398" s="25" t="s">
        <v>31</v>
      </c>
      <c r="D398" s="39"/>
      <c r="E398" s="55"/>
      <c r="F398" s="96"/>
      <c r="G398" s="96"/>
      <c r="H398" s="96"/>
      <c r="I398" s="60"/>
      <c r="J398" s="60"/>
      <c r="K398" s="61"/>
      <c r="L398" s="258"/>
      <c r="M398" s="258"/>
      <c r="N398" s="55"/>
      <c r="O398" s="26"/>
      <c r="P398" s="55"/>
      <c r="Q398" s="26"/>
      <c r="R398" s="131"/>
      <c r="S398" s="214"/>
      <c r="T398" s="284" t="s">
        <v>142</v>
      </c>
      <c r="U398" s="25" t="s">
        <v>31</v>
      </c>
      <c r="V398" s="39"/>
      <c r="W398" s="55"/>
      <c r="X398" s="96"/>
      <c r="Y398" s="96"/>
      <c r="Z398" s="96"/>
      <c r="AA398" s="60"/>
      <c r="AB398" s="60"/>
      <c r="AC398" s="61"/>
      <c r="AD398" s="258"/>
      <c r="AE398" s="258"/>
      <c r="AF398" s="55"/>
      <c r="AG398" s="26"/>
      <c r="AH398" s="55"/>
      <c r="AI398" s="26"/>
      <c r="AJ398" s="131"/>
      <c r="AK398" s="199"/>
      <c r="AL398" s="284" t="s">
        <v>142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4"/>
      <c r="AT398" s="37"/>
    </row>
    <row r="399" spans="2:46" ht="13.5" customHeight="1" x14ac:dyDescent="0.15">
      <c r="B399" s="285"/>
      <c r="C399" s="27" t="s">
        <v>32</v>
      </c>
      <c r="D399" s="186"/>
      <c r="E399" s="56"/>
      <c r="F399" s="187"/>
      <c r="G399" s="187"/>
      <c r="H399" s="187"/>
      <c r="I399" s="62"/>
      <c r="J399" s="62"/>
      <c r="K399" s="188"/>
      <c r="L399" s="259"/>
      <c r="M399" s="259"/>
      <c r="N399" s="56"/>
      <c r="O399" s="28"/>
      <c r="P399" s="56"/>
      <c r="Q399" s="28"/>
      <c r="R399" s="132"/>
      <c r="S399" s="214"/>
      <c r="T399" s="285"/>
      <c r="U399" s="27" t="s">
        <v>32</v>
      </c>
      <c r="V399" s="186"/>
      <c r="W399" s="56"/>
      <c r="X399" s="187"/>
      <c r="Y399" s="187"/>
      <c r="Z399" s="187"/>
      <c r="AA399" s="62"/>
      <c r="AB399" s="62"/>
      <c r="AC399" s="188"/>
      <c r="AD399" s="259"/>
      <c r="AE399" s="259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4"/>
      <c r="AT399" s="37"/>
    </row>
    <row r="400" spans="2:46" ht="13.5" customHeight="1" x14ac:dyDescent="0.15">
      <c r="B400" s="285"/>
      <c r="C400" s="27" t="s">
        <v>33</v>
      </c>
      <c r="D400" s="186"/>
      <c r="E400" s="56"/>
      <c r="F400" s="187"/>
      <c r="G400" s="187"/>
      <c r="H400" s="187"/>
      <c r="I400" s="62"/>
      <c r="J400" s="62"/>
      <c r="K400" s="188"/>
      <c r="L400" s="259"/>
      <c r="M400" s="259"/>
      <c r="N400" s="56"/>
      <c r="O400" s="28"/>
      <c r="P400" s="56"/>
      <c r="Q400" s="28"/>
      <c r="R400" s="132"/>
      <c r="S400" s="214"/>
      <c r="T400" s="285"/>
      <c r="U400" s="27" t="s">
        <v>33</v>
      </c>
      <c r="V400" s="186"/>
      <c r="W400" s="56"/>
      <c r="X400" s="187"/>
      <c r="Y400" s="187"/>
      <c r="Z400" s="187"/>
      <c r="AA400" s="62"/>
      <c r="AB400" s="62"/>
      <c r="AC400" s="188"/>
      <c r="AD400" s="259"/>
      <c r="AE400" s="259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4"/>
      <c r="AT400" s="37"/>
    </row>
    <row r="401" spans="2:46" ht="13.5" customHeight="1" x14ac:dyDescent="0.15">
      <c r="B401" s="285"/>
      <c r="C401" s="27" t="s">
        <v>35</v>
      </c>
      <c r="D401" s="186"/>
      <c r="E401" s="56"/>
      <c r="F401" s="187"/>
      <c r="G401" s="187"/>
      <c r="H401" s="187"/>
      <c r="I401" s="62"/>
      <c r="J401" s="62"/>
      <c r="K401" s="188"/>
      <c r="L401" s="259"/>
      <c r="M401" s="259"/>
      <c r="N401" s="56"/>
      <c r="O401" s="28"/>
      <c r="P401" s="56"/>
      <c r="Q401" s="28"/>
      <c r="R401" s="132"/>
      <c r="S401" s="214"/>
      <c r="T401" s="285"/>
      <c r="U401" s="27" t="s">
        <v>35</v>
      </c>
      <c r="V401" s="186"/>
      <c r="W401" s="56"/>
      <c r="X401" s="187"/>
      <c r="Y401" s="187"/>
      <c r="Z401" s="187"/>
      <c r="AA401" s="62"/>
      <c r="AB401" s="62"/>
      <c r="AC401" s="188"/>
      <c r="AD401" s="259"/>
      <c r="AE401" s="259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4"/>
      <c r="AT401" s="37"/>
    </row>
    <row r="402" spans="2:46" ht="13.5" customHeight="1" thickBot="1" x14ac:dyDescent="0.2">
      <c r="B402" s="286"/>
      <c r="C402" s="27"/>
      <c r="D402" s="186"/>
      <c r="E402" s="56"/>
      <c r="F402" s="189"/>
      <c r="G402" s="189"/>
      <c r="H402" s="189"/>
      <c r="I402" s="56"/>
      <c r="J402" s="56"/>
      <c r="K402" s="188"/>
      <c r="L402" s="259"/>
      <c r="M402" s="259"/>
      <c r="N402" s="56"/>
      <c r="O402" s="28"/>
      <c r="P402" s="56"/>
      <c r="Q402" s="28"/>
      <c r="R402" s="184"/>
      <c r="S402" s="214"/>
      <c r="T402" s="286"/>
      <c r="U402" s="27"/>
      <c r="V402" s="186"/>
      <c r="W402" s="56"/>
      <c r="X402" s="189"/>
      <c r="Y402" s="189"/>
      <c r="Z402" s="189"/>
      <c r="AA402" s="56"/>
      <c r="AB402" s="56"/>
      <c r="AC402" s="188"/>
      <c r="AD402" s="259"/>
      <c r="AE402" s="259"/>
      <c r="AF402" s="56"/>
      <c r="AG402" s="28"/>
      <c r="AH402" s="56"/>
      <c r="AI402" s="28"/>
      <c r="AJ402" s="184"/>
      <c r="AK402" s="199"/>
      <c r="AL402" s="286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4"/>
      <c r="AT402" s="37"/>
    </row>
    <row r="403" spans="2:46" ht="13.5" customHeight="1" x14ac:dyDescent="0.15">
      <c r="B403" s="284" t="s">
        <v>143</v>
      </c>
      <c r="C403" s="25" t="s">
        <v>31</v>
      </c>
      <c r="D403" s="39"/>
      <c r="E403" s="55"/>
      <c r="F403" s="96"/>
      <c r="G403" s="96"/>
      <c r="H403" s="96"/>
      <c r="I403" s="60"/>
      <c r="J403" s="60"/>
      <c r="K403" s="61"/>
      <c r="L403" s="258"/>
      <c r="M403" s="258"/>
      <c r="N403" s="55"/>
      <c r="O403" s="26"/>
      <c r="P403" s="55"/>
      <c r="Q403" s="26"/>
      <c r="R403" s="131"/>
      <c r="S403" s="214"/>
      <c r="T403" s="284" t="s">
        <v>143</v>
      </c>
      <c r="U403" s="25" t="s">
        <v>31</v>
      </c>
      <c r="V403" s="39"/>
      <c r="W403" s="55"/>
      <c r="X403" s="96"/>
      <c r="Y403" s="96"/>
      <c r="Z403" s="96"/>
      <c r="AA403" s="60"/>
      <c r="AB403" s="60"/>
      <c r="AC403" s="61"/>
      <c r="AD403" s="258"/>
      <c r="AE403" s="258"/>
      <c r="AF403" s="55"/>
      <c r="AG403" s="26"/>
      <c r="AH403" s="55"/>
      <c r="AI403" s="26"/>
      <c r="AJ403" s="131"/>
      <c r="AK403" s="199"/>
      <c r="AL403" s="284" t="s">
        <v>143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4"/>
      <c r="AT403" s="37"/>
    </row>
    <row r="404" spans="2:46" ht="13.5" customHeight="1" x14ac:dyDescent="0.15">
      <c r="B404" s="285"/>
      <c r="C404" s="27" t="s">
        <v>32</v>
      </c>
      <c r="D404" s="186"/>
      <c r="E404" s="56"/>
      <c r="F404" s="187"/>
      <c r="G404" s="187"/>
      <c r="H404" s="187"/>
      <c r="I404" s="62"/>
      <c r="J404" s="62"/>
      <c r="K404" s="188"/>
      <c r="L404" s="259"/>
      <c r="M404" s="259"/>
      <c r="N404" s="56"/>
      <c r="O404" s="28"/>
      <c r="P404" s="56"/>
      <c r="Q404" s="28"/>
      <c r="R404" s="132"/>
      <c r="S404" s="214"/>
      <c r="T404" s="285"/>
      <c r="U404" s="27" t="s">
        <v>32</v>
      </c>
      <c r="V404" s="186"/>
      <c r="W404" s="56"/>
      <c r="X404" s="187"/>
      <c r="Y404" s="187"/>
      <c r="Z404" s="187"/>
      <c r="AA404" s="62"/>
      <c r="AB404" s="62"/>
      <c r="AC404" s="188"/>
      <c r="AD404" s="259"/>
      <c r="AE404" s="259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4"/>
      <c r="AT404" s="37"/>
    </row>
    <row r="405" spans="2:46" ht="13.5" customHeight="1" x14ac:dyDescent="0.15">
      <c r="B405" s="285"/>
      <c r="C405" s="27" t="s">
        <v>33</v>
      </c>
      <c r="D405" s="186"/>
      <c r="E405" s="56"/>
      <c r="F405" s="187"/>
      <c r="G405" s="187"/>
      <c r="H405" s="187"/>
      <c r="I405" s="62"/>
      <c r="J405" s="62"/>
      <c r="K405" s="188"/>
      <c r="L405" s="259"/>
      <c r="M405" s="259"/>
      <c r="N405" s="56"/>
      <c r="O405" s="28"/>
      <c r="P405" s="56"/>
      <c r="Q405" s="28"/>
      <c r="R405" s="132"/>
      <c r="S405" s="214"/>
      <c r="T405" s="285"/>
      <c r="U405" s="27" t="s">
        <v>33</v>
      </c>
      <c r="V405" s="186"/>
      <c r="W405" s="56"/>
      <c r="X405" s="187"/>
      <c r="Y405" s="187"/>
      <c r="Z405" s="187"/>
      <c r="AA405" s="62"/>
      <c r="AB405" s="62"/>
      <c r="AC405" s="188"/>
      <c r="AD405" s="259"/>
      <c r="AE405" s="259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4"/>
      <c r="AT405" s="37"/>
    </row>
    <row r="406" spans="2:46" ht="13.5" customHeight="1" x14ac:dyDescent="0.15">
      <c r="B406" s="285"/>
      <c r="C406" s="27" t="s">
        <v>35</v>
      </c>
      <c r="D406" s="186"/>
      <c r="E406" s="56"/>
      <c r="F406" s="187"/>
      <c r="G406" s="187"/>
      <c r="H406" s="187"/>
      <c r="I406" s="62"/>
      <c r="J406" s="62"/>
      <c r="K406" s="188"/>
      <c r="L406" s="259"/>
      <c r="M406" s="259"/>
      <c r="N406" s="56"/>
      <c r="O406" s="28"/>
      <c r="P406" s="56"/>
      <c r="Q406" s="28"/>
      <c r="R406" s="132"/>
      <c r="S406" s="214"/>
      <c r="T406" s="285"/>
      <c r="U406" s="27" t="s">
        <v>35</v>
      </c>
      <c r="V406" s="186"/>
      <c r="W406" s="56"/>
      <c r="X406" s="187"/>
      <c r="Y406" s="187"/>
      <c r="Z406" s="187"/>
      <c r="AA406" s="62"/>
      <c r="AB406" s="62"/>
      <c r="AC406" s="188"/>
      <c r="AD406" s="259"/>
      <c r="AE406" s="259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4"/>
      <c r="AT406" s="37"/>
    </row>
    <row r="407" spans="2:46" ht="13.5" customHeight="1" thickBot="1" x14ac:dyDescent="0.2">
      <c r="B407" s="286"/>
      <c r="C407" s="27"/>
      <c r="D407" s="186"/>
      <c r="E407" s="56"/>
      <c r="F407" s="189"/>
      <c r="G407" s="189"/>
      <c r="H407" s="189"/>
      <c r="I407" s="56"/>
      <c r="J407" s="56"/>
      <c r="K407" s="188"/>
      <c r="L407" s="259"/>
      <c r="M407" s="259"/>
      <c r="N407" s="56"/>
      <c r="O407" s="28"/>
      <c r="P407" s="56"/>
      <c r="Q407" s="28"/>
      <c r="R407" s="184"/>
      <c r="S407" s="214"/>
      <c r="T407" s="286"/>
      <c r="U407" s="27"/>
      <c r="V407" s="186"/>
      <c r="W407" s="56"/>
      <c r="X407" s="189"/>
      <c r="Y407" s="189"/>
      <c r="Z407" s="189"/>
      <c r="AA407" s="56"/>
      <c r="AB407" s="56"/>
      <c r="AC407" s="188"/>
      <c r="AD407" s="259"/>
      <c r="AE407" s="259"/>
      <c r="AF407" s="56"/>
      <c r="AG407" s="28"/>
      <c r="AH407" s="56"/>
      <c r="AI407" s="28"/>
      <c r="AJ407" s="184"/>
      <c r="AK407" s="199"/>
      <c r="AL407" s="286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4"/>
      <c r="AT407" s="37"/>
    </row>
    <row r="408" spans="2:46" ht="13.5" customHeight="1" x14ac:dyDescent="0.15">
      <c r="B408" s="284" t="s">
        <v>144</v>
      </c>
      <c r="C408" s="25" t="s">
        <v>31</v>
      </c>
      <c r="D408" s="39"/>
      <c r="E408" s="55"/>
      <c r="F408" s="96"/>
      <c r="G408" s="96"/>
      <c r="H408" s="96"/>
      <c r="I408" s="60"/>
      <c r="J408" s="60"/>
      <c r="K408" s="61"/>
      <c r="L408" s="258"/>
      <c r="M408" s="258"/>
      <c r="N408" s="55"/>
      <c r="O408" s="26"/>
      <c r="P408" s="55"/>
      <c r="Q408" s="26"/>
      <c r="R408" s="131"/>
      <c r="S408" s="214"/>
      <c r="T408" s="284" t="s">
        <v>144</v>
      </c>
      <c r="U408" s="25" t="s">
        <v>31</v>
      </c>
      <c r="V408" s="39"/>
      <c r="W408" s="55"/>
      <c r="X408" s="96"/>
      <c r="Y408" s="96"/>
      <c r="Z408" s="96"/>
      <c r="AA408" s="60"/>
      <c r="AB408" s="60"/>
      <c r="AC408" s="61"/>
      <c r="AD408" s="258"/>
      <c r="AE408" s="258"/>
      <c r="AF408" s="55"/>
      <c r="AG408" s="26"/>
      <c r="AH408" s="55"/>
      <c r="AI408" s="26"/>
      <c r="AJ408" s="131"/>
      <c r="AK408" s="199"/>
      <c r="AL408" s="284" t="s">
        <v>144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4"/>
      <c r="AT408" s="37"/>
    </row>
    <row r="409" spans="2:46" ht="13.5" customHeight="1" x14ac:dyDescent="0.15">
      <c r="B409" s="285"/>
      <c r="C409" s="27" t="s">
        <v>32</v>
      </c>
      <c r="D409" s="186"/>
      <c r="E409" s="56"/>
      <c r="F409" s="187"/>
      <c r="G409" s="187"/>
      <c r="H409" s="187"/>
      <c r="I409" s="62"/>
      <c r="J409" s="62"/>
      <c r="K409" s="188"/>
      <c r="L409" s="259"/>
      <c r="M409" s="259"/>
      <c r="N409" s="56"/>
      <c r="O409" s="28"/>
      <c r="P409" s="56"/>
      <c r="Q409" s="28"/>
      <c r="R409" s="132"/>
      <c r="S409" s="214"/>
      <c r="T409" s="285"/>
      <c r="U409" s="27" t="s">
        <v>32</v>
      </c>
      <c r="V409" s="186"/>
      <c r="W409" s="56"/>
      <c r="X409" s="187"/>
      <c r="Y409" s="187"/>
      <c r="Z409" s="187"/>
      <c r="AA409" s="62"/>
      <c r="AB409" s="62"/>
      <c r="AC409" s="188"/>
      <c r="AD409" s="259"/>
      <c r="AE409" s="259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4"/>
      <c r="AT409" s="37"/>
    </row>
    <row r="410" spans="2:46" ht="13.5" customHeight="1" x14ac:dyDescent="0.15">
      <c r="B410" s="285"/>
      <c r="C410" s="27" t="s">
        <v>33</v>
      </c>
      <c r="D410" s="186"/>
      <c r="E410" s="56"/>
      <c r="F410" s="187"/>
      <c r="G410" s="187"/>
      <c r="H410" s="187"/>
      <c r="I410" s="62"/>
      <c r="J410" s="62"/>
      <c r="K410" s="188"/>
      <c r="L410" s="259"/>
      <c r="M410" s="259"/>
      <c r="N410" s="56"/>
      <c r="O410" s="28"/>
      <c r="P410" s="56"/>
      <c r="Q410" s="28"/>
      <c r="R410" s="132"/>
      <c r="S410" s="214"/>
      <c r="T410" s="285"/>
      <c r="U410" s="27" t="s">
        <v>33</v>
      </c>
      <c r="V410" s="186"/>
      <c r="W410" s="56"/>
      <c r="X410" s="187"/>
      <c r="Y410" s="187"/>
      <c r="Z410" s="187"/>
      <c r="AA410" s="62"/>
      <c r="AB410" s="62"/>
      <c r="AC410" s="188"/>
      <c r="AD410" s="259"/>
      <c r="AE410" s="259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4"/>
      <c r="AT410" s="37"/>
    </row>
    <row r="411" spans="2:46" ht="13.5" customHeight="1" x14ac:dyDescent="0.15">
      <c r="B411" s="285"/>
      <c r="C411" s="27" t="s">
        <v>35</v>
      </c>
      <c r="D411" s="186"/>
      <c r="E411" s="56"/>
      <c r="F411" s="187"/>
      <c r="G411" s="187"/>
      <c r="H411" s="187"/>
      <c r="I411" s="62"/>
      <c r="J411" s="62"/>
      <c r="K411" s="188"/>
      <c r="L411" s="259"/>
      <c r="M411" s="259"/>
      <c r="N411" s="56"/>
      <c r="O411" s="28"/>
      <c r="P411" s="56"/>
      <c r="Q411" s="28"/>
      <c r="R411" s="132"/>
      <c r="S411" s="214"/>
      <c r="T411" s="285"/>
      <c r="U411" s="27" t="s">
        <v>35</v>
      </c>
      <c r="V411" s="186"/>
      <c r="W411" s="56"/>
      <c r="X411" s="187"/>
      <c r="Y411" s="187"/>
      <c r="Z411" s="187"/>
      <c r="AA411" s="62"/>
      <c r="AB411" s="62"/>
      <c r="AC411" s="188"/>
      <c r="AD411" s="259"/>
      <c r="AE411" s="259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4"/>
      <c r="AT411" s="37"/>
    </row>
    <row r="412" spans="2:46" ht="13.5" customHeight="1" thickBot="1" x14ac:dyDescent="0.2">
      <c r="B412" s="286"/>
      <c r="C412" s="27"/>
      <c r="D412" s="186"/>
      <c r="E412" s="56"/>
      <c r="F412" s="189"/>
      <c r="G412" s="189"/>
      <c r="H412" s="189"/>
      <c r="I412" s="56"/>
      <c r="J412" s="56"/>
      <c r="K412" s="188"/>
      <c r="L412" s="259"/>
      <c r="M412" s="259"/>
      <c r="N412" s="56"/>
      <c r="O412" s="28"/>
      <c r="P412" s="56"/>
      <c r="Q412" s="28"/>
      <c r="R412" s="184"/>
      <c r="S412" s="214"/>
      <c r="T412" s="286"/>
      <c r="U412" s="27"/>
      <c r="V412" s="186"/>
      <c r="W412" s="56"/>
      <c r="X412" s="189"/>
      <c r="Y412" s="189"/>
      <c r="Z412" s="189"/>
      <c r="AA412" s="56"/>
      <c r="AB412" s="56"/>
      <c r="AC412" s="188"/>
      <c r="AD412" s="259"/>
      <c r="AE412" s="259"/>
      <c r="AF412" s="56"/>
      <c r="AG412" s="28"/>
      <c r="AH412" s="56"/>
      <c r="AI412" s="28"/>
      <c r="AJ412" s="184"/>
      <c r="AK412" s="199"/>
      <c r="AL412" s="286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4"/>
      <c r="AT412" s="37"/>
    </row>
    <row r="413" spans="2:46" ht="13.5" customHeight="1" x14ac:dyDescent="0.15">
      <c r="B413" s="284" t="s">
        <v>145</v>
      </c>
      <c r="C413" s="25" t="s">
        <v>31</v>
      </c>
      <c r="D413" s="39"/>
      <c r="E413" s="55"/>
      <c r="F413" s="96"/>
      <c r="G413" s="96"/>
      <c r="H413" s="96"/>
      <c r="I413" s="60"/>
      <c r="J413" s="60"/>
      <c r="K413" s="61"/>
      <c r="L413" s="258"/>
      <c r="M413" s="258"/>
      <c r="N413" s="55"/>
      <c r="O413" s="26"/>
      <c r="P413" s="55"/>
      <c r="Q413" s="26"/>
      <c r="R413" s="131"/>
      <c r="S413" s="214"/>
      <c r="T413" s="284" t="s">
        <v>145</v>
      </c>
      <c r="U413" s="25" t="s">
        <v>31</v>
      </c>
      <c r="V413" s="39"/>
      <c r="W413" s="55"/>
      <c r="X413" s="96"/>
      <c r="Y413" s="96"/>
      <c r="Z413" s="96"/>
      <c r="AA413" s="60"/>
      <c r="AB413" s="60"/>
      <c r="AC413" s="61"/>
      <c r="AD413" s="258"/>
      <c r="AE413" s="258"/>
      <c r="AF413" s="55"/>
      <c r="AG413" s="26"/>
      <c r="AH413" s="55"/>
      <c r="AI413" s="26"/>
      <c r="AJ413" s="131"/>
      <c r="AK413" s="199"/>
      <c r="AL413" s="284" t="s">
        <v>145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4"/>
      <c r="AT413" s="37"/>
    </row>
    <row r="414" spans="2:46" ht="13.5" customHeight="1" x14ac:dyDescent="0.15">
      <c r="B414" s="285"/>
      <c r="C414" s="27" t="s">
        <v>32</v>
      </c>
      <c r="D414" s="186"/>
      <c r="E414" s="56"/>
      <c r="F414" s="187"/>
      <c r="G414" s="187"/>
      <c r="H414" s="187"/>
      <c r="I414" s="62"/>
      <c r="J414" s="62"/>
      <c r="K414" s="188"/>
      <c r="L414" s="259"/>
      <c r="M414" s="259"/>
      <c r="N414" s="56"/>
      <c r="O414" s="28"/>
      <c r="P414" s="56"/>
      <c r="Q414" s="28"/>
      <c r="R414" s="132"/>
      <c r="S414" s="214"/>
      <c r="T414" s="285"/>
      <c r="U414" s="27" t="s">
        <v>32</v>
      </c>
      <c r="V414" s="186"/>
      <c r="W414" s="56"/>
      <c r="X414" s="187"/>
      <c r="Y414" s="187"/>
      <c r="Z414" s="187"/>
      <c r="AA414" s="62"/>
      <c r="AB414" s="62"/>
      <c r="AC414" s="188"/>
      <c r="AD414" s="259"/>
      <c r="AE414" s="259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4"/>
      <c r="AT414" s="37"/>
    </row>
    <row r="415" spans="2:46" ht="13.5" customHeight="1" x14ac:dyDescent="0.15">
      <c r="B415" s="285"/>
      <c r="C415" s="27" t="s">
        <v>33</v>
      </c>
      <c r="D415" s="186"/>
      <c r="E415" s="56"/>
      <c r="F415" s="187"/>
      <c r="G415" s="187"/>
      <c r="H415" s="187"/>
      <c r="I415" s="62"/>
      <c r="J415" s="62"/>
      <c r="K415" s="188"/>
      <c r="L415" s="259"/>
      <c r="M415" s="259"/>
      <c r="N415" s="56"/>
      <c r="O415" s="28"/>
      <c r="P415" s="56"/>
      <c r="Q415" s="28"/>
      <c r="R415" s="132"/>
      <c r="S415" s="214"/>
      <c r="T415" s="285"/>
      <c r="U415" s="27" t="s">
        <v>33</v>
      </c>
      <c r="V415" s="186"/>
      <c r="W415" s="56"/>
      <c r="X415" s="187"/>
      <c r="Y415" s="187"/>
      <c r="Z415" s="187"/>
      <c r="AA415" s="62"/>
      <c r="AB415" s="62"/>
      <c r="AC415" s="188"/>
      <c r="AD415" s="259"/>
      <c r="AE415" s="259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4"/>
      <c r="AT415" s="37"/>
    </row>
    <row r="416" spans="2:46" ht="13.5" customHeight="1" x14ac:dyDescent="0.15">
      <c r="B416" s="285"/>
      <c r="C416" s="27" t="s">
        <v>35</v>
      </c>
      <c r="D416" s="186"/>
      <c r="E416" s="56"/>
      <c r="F416" s="187"/>
      <c r="G416" s="187"/>
      <c r="H416" s="187"/>
      <c r="I416" s="62"/>
      <c r="J416" s="62"/>
      <c r="K416" s="188"/>
      <c r="L416" s="259"/>
      <c r="M416" s="259"/>
      <c r="N416" s="56"/>
      <c r="O416" s="28"/>
      <c r="P416" s="56"/>
      <c r="Q416" s="28"/>
      <c r="R416" s="132"/>
      <c r="S416" s="214"/>
      <c r="T416" s="285"/>
      <c r="U416" s="27" t="s">
        <v>35</v>
      </c>
      <c r="V416" s="186"/>
      <c r="W416" s="56"/>
      <c r="X416" s="187"/>
      <c r="Y416" s="187"/>
      <c r="Z416" s="187"/>
      <c r="AA416" s="62"/>
      <c r="AB416" s="62"/>
      <c r="AC416" s="188"/>
      <c r="AD416" s="259"/>
      <c r="AE416" s="259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4"/>
      <c r="AT416" s="37"/>
    </row>
    <row r="417" spans="2:46" ht="13.5" customHeight="1" thickBot="1" x14ac:dyDescent="0.2">
      <c r="B417" s="286"/>
      <c r="C417" s="27"/>
      <c r="D417" s="186"/>
      <c r="E417" s="56"/>
      <c r="F417" s="189"/>
      <c r="G417" s="189"/>
      <c r="H417" s="189"/>
      <c r="I417" s="56"/>
      <c r="J417" s="56"/>
      <c r="K417" s="188"/>
      <c r="L417" s="259"/>
      <c r="M417" s="259"/>
      <c r="N417" s="56"/>
      <c r="O417" s="28"/>
      <c r="P417" s="56"/>
      <c r="Q417" s="28"/>
      <c r="R417" s="184"/>
      <c r="S417" s="214"/>
      <c r="T417" s="286"/>
      <c r="U417" s="27"/>
      <c r="V417" s="186"/>
      <c r="W417" s="56"/>
      <c r="X417" s="189"/>
      <c r="Y417" s="189"/>
      <c r="Z417" s="189"/>
      <c r="AA417" s="56"/>
      <c r="AB417" s="56"/>
      <c r="AC417" s="188"/>
      <c r="AD417" s="259"/>
      <c r="AE417" s="259"/>
      <c r="AF417" s="56"/>
      <c r="AG417" s="28"/>
      <c r="AH417" s="56"/>
      <c r="AI417" s="28"/>
      <c r="AJ417" s="184"/>
      <c r="AK417" s="199"/>
      <c r="AL417" s="286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4"/>
      <c r="AT417" s="37"/>
    </row>
    <row r="418" spans="2:46" ht="13.5" customHeight="1" x14ac:dyDescent="0.15">
      <c r="B418" s="284" t="s">
        <v>146</v>
      </c>
      <c r="C418" s="25" t="s">
        <v>31</v>
      </c>
      <c r="D418" s="39"/>
      <c r="E418" s="55"/>
      <c r="F418" s="96"/>
      <c r="G418" s="96"/>
      <c r="H418" s="96"/>
      <c r="I418" s="60"/>
      <c r="J418" s="60"/>
      <c r="K418" s="61"/>
      <c r="L418" s="258"/>
      <c r="M418" s="258"/>
      <c r="N418" s="55"/>
      <c r="O418" s="26"/>
      <c r="P418" s="55"/>
      <c r="Q418" s="26"/>
      <c r="R418" s="131"/>
      <c r="S418" s="214"/>
      <c r="T418" s="284" t="s">
        <v>146</v>
      </c>
      <c r="U418" s="25" t="s">
        <v>31</v>
      </c>
      <c r="V418" s="39"/>
      <c r="W418" s="55"/>
      <c r="X418" s="96"/>
      <c r="Y418" s="96"/>
      <c r="Z418" s="96"/>
      <c r="AA418" s="60"/>
      <c r="AB418" s="60"/>
      <c r="AC418" s="61"/>
      <c r="AD418" s="258"/>
      <c r="AE418" s="258"/>
      <c r="AF418" s="55"/>
      <c r="AG418" s="26"/>
      <c r="AH418" s="55"/>
      <c r="AI418" s="26"/>
      <c r="AJ418" s="131"/>
      <c r="AK418" s="199"/>
      <c r="AL418" s="284" t="s">
        <v>146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4"/>
      <c r="AT418" s="37"/>
    </row>
    <row r="419" spans="2:46" ht="13.5" customHeight="1" x14ac:dyDescent="0.15">
      <c r="B419" s="285"/>
      <c r="C419" s="27" t="s">
        <v>32</v>
      </c>
      <c r="D419" s="186"/>
      <c r="E419" s="56"/>
      <c r="F419" s="187"/>
      <c r="G419" s="187"/>
      <c r="H419" s="187"/>
      <c r="I419" s="62"/>
      <c r="J419" s="62"/>
      <c r="K419" s="188"/>
      <c r="L419" s="259"/>
      <c r="M419" s="259"/>
      <c r="N419" s="56"/>
      <c r="O419" s="28"/>
      <c r="P419" s="56"/>
      <c r="Q419" s="28"/>
      <c r="R419" s="132"/>
      <c r="S419" s="214"/>
      <c r="T419" s="285"/>
      <c r="U419" s="27" t="s">
        <v>32</v>
      </c>
      <c r="V419" s="186"/>
      <c r="W419" s="56"/>
      <c r="X419" s="187"/>
      <c r="Y419" s="187"/>
      <c r="Z419" s="187"/>
      <c r="AA419" s="62"/>
      <c r="AB419" s="62"/>
      <c r="AC419" s="188"/>
      <c r="AD419" s="259"/>
      <c r="AE419" s="259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4"/>
      <c r="AT419" s="37"/>
    </row>
    <row r="420" spans="2:46" ht="13.5" customHeight="1" x14ac:dyDescent="0.15">
      <c r="B420" s="285"/>
      <c r="C420" s="27" t="s">
        <v>33</v>
      </c>
      <c r="D420" s="186"/>
      <c r="E420" s="56"/>
      <c r="F420" s="187"/>
      <c r="G420" s="187"/>
      <c r="H420" s="187"/>
      <c r="I420" s="62"/>
      <c r="J420" s="62"/>
      <c r="K420" s="188"/>
      <c r="L420" s="259"/>
      <c r="M420" s="259"/>
      <c r="N420" s="56"/>
      <c r="O420" s="28"/>
      <c r="P420" s="56"/>
      <c r="Q420" s="28"/>
      <c r="R420" s="132"/>
      <c r="S420" s="214"/>
      <c r="T420" s="285"/>
      <c r="U420" s="27" t="s">
        <v>33</v>
      </c>
      <c r="V420" s="186"/>
      <c r="W420" s="56"/>
      <c r="X420" s="187"/>
      <c r="Y420" s="187"/>
      <c r="Z420" s="187"/>
      <c r="AA420" s="62"/>
      <c r="AB420" s="62"/>
      <c r="AC420" s="188"/>
      <c r="AD420" s="259"/>
      <c r="AE420" s="259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4"/>
      <c r="AT420" s="37"/>
    </row>
    <row r="421" spans="2:46" ht="13.5" customHeight="1" x14ac:dyDescent="0.15">
      <c r="B421" s="285"/>
      <c r="C421" s="27" t="s">
        <v>35</v>
      </c>
      <c r="D421" s="186"/>
      <c r="E421" s="56"/>
      <c r="F421" s="187"/>
      <c r="G421" s="187"/>
      <c r="H421" s="187"/>
      <c r="I421" s="62"/>
      <c r="J421" s="62"/>
      <c r="K421" s="188"/>
      <c r="L421" s="259"/>
      <c r="M421" s="259"/>
      <c r="N421" s="56"/>
      <c r="O421" s="28"/>
      <c r="P421" s="56"/>
      <c r="Q421" s="28"/>
      <c r="R421" s="132"/>
      <c r="S421" s="214"/>
      <c r="T421" s="285"/>
      <c r="U421" s="27" t="s">
        <v>35</v>
      </c>
      <c r="V421" s="186"/>
      <c r="W421" s="56"/>
      <c r="X421" s="187"/>
      <c r="Y421" s="187"/>
      <c r="Z421" s="187"/>
      <c r="AA421" s="62"/>
      <c r="AB421" s="62"/>
      <c r="AC421" s="188"/>
      <c r="AD421" s="259"/>
      <c r="AE421" s="259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4"/>
      <c r="AT421" s="37"/>
    </row>
    <row r="422" spans="2:46" ht="13.5" customHeight="1" thickBot="1" x14ac:dyDescent="0.2">
      <c r="B422" s="286"/>
      <c r="C422" s="27"/>
      <c r="D422" s="186"/>
      <c r="E422" s="56"/>
      <c r="F422" s="189"/>
      <c r="G422" s="189"/>
      <c r="H422" s="189"/>
      <c r="I422" s="56"/>
      <c r="J422" s="56"/>
      <c r="K422" s="188"/>
      <c r="L422" s="259"/>
      <c r="M422" s="259"/>
      <c r="N422" s="56"/>
      <c r="O422" s="28"/>
      <c r="P422" s="56"/>
      <c r="Q422" s="28"/>
      <c r="R422" s="184"/>
      <c r="S422" s="214"/>
      <c r="T422" s="286"/>
      <c r="U422" s="27"/>
      <c r="V422" s="186"/>
      <c r="W422" s="56"/>
      <c r="X422" s="189"/>
      <c r="Y422" s="189"/>
      <c r="Z422" s="189"/>
      <c r="AA422" s="56"/>
      <c r="AB422" s="56"/>
      <c r="AC422" s="188"/>
      <c r="AD422" s="259"/>
      <c r="AE422" s="259"/>
      <c r="AF422" s="56"/>
      <c r="AG422" s="28"/>
      <c r="AH422" s="56"/>
      <c r="AI422" s="28"/>
      <c r="AJ422" s="184"/>
      <c r="AK422" s="199"/>
      <c r="AL422" s="286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4"/>
      <c r="AT422" s="37"/>
    </row>
    <row r="423" spans="2:46" ht="13.5" customHeight="1" x14ac:dyDescent="0.15">
      <c r="B423" s="284" t="s">
        <v>147</v>
      </c>
      <c r="C423" s="25" t="s">
        <v>31</v>
      </c>
      <c r="D423" s="39"/>
      <c r="E423" s="55"/>
      <c r="F423" s="96"/>
      <c r="G423" s="96"/>
      <c r="H423" s="96"/>
      <c r="I423" s="60"/>
      <c r="J423" s="60"/>
      <c r="K423" s="61"/>
      <c r="L423" s="258"/>
      <c r="M423" s="258"/>
      <c r="N423" s="55"/>
      <c r="O423" s="26"/>
      <c r="P423" s="55"/>
      <c r="Q423" s="26"/>
      <c r="R423" s="131"/>
      <c r="S423" s="214"/>
      <c r="T423" s="284" t="s">
        <v>147</v>
      </c>
      <c r="U423" s="25" t="s">
        <v>31</v>
      </c>
      <c r="V423" s="39"/>
      <c r="W423" s="55"/>
      <c r="X423" s="96"/>
      <c r="Y423" s="96"/>
      <c r="Z423" s="96"/>
      <c r="AA423" s="60"/>
      <c r="AB423" s="60"/>
      <c r="AC423" s="61"/>
      <c r="AD423" s="258"/>
      <c r="AE423" s="258"/>
      <c r="AF423" s="55"/>
      <c r="AG423" s="26"/>
      <c r="AH423" s="55"/>
      <c r="AI423" s="26"/>
      <c r="AJ423" s="131"/>
      <c r="AK423" s="199"/>
      <c r="AL423" s="284" t="s">
        <v>147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4"/>
      <c r="AT423" s="37"/>
    </row>
    <row r="424" spans="2:46" ht="13.5" customHeight="1" x14ac:dyDescent="0.15">
      <c r="B424" s="285"/>
      <c r="C424" s="27" t="s">
        <v>32</v>
      </c>
      <c r="D424" s="186"/>
      <c r="E424" s="56"/>
      <c r="F424" s="187"/>
      <c r="G424" s="187"/>
      <c r="H424" s="187"/>
      <c r="I424" s="62"/>
      <c r="J424" s="62"/>
      <c r="K424" s="188"/>
      <c r="L424" s="259"/>
      <c r="M424" s="259"/>
      <c r="N424" s="56"/>
      <c r="O424" s="28"/>
      <c r="P424" s="56"/>
      <c r="Q424" s="28"/>
      <c r="R424" s="132"/>
      <c r="S424" s="214"/>
      <c r="T424" s="285"/>
      <c r="U424" s="27" t="s">
        <v>32</v>
      </c>
      <c r="V424" s="186"/>
      <c r="W424" s="56"/>
      <c r="X424" s="187"/>
      <c r="Y424" s="187"/>
      <c r="Z424" s="187"/>
      <c r="AA424" s="62"/>
      <c r="AB424" s="62"/>
      <c r="AC424" s="188"/>
      <c r="AD424" s="259"/>
      <c r="AE424" s="259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4"/>
      <c r="AT424" s="37"/>
    </row>
    <row r="425" spans="2:46" ht="13.5" customHeight="1" x14ac:dyDescent="0.15">
      <c r="B425" s="285"/>
      <c r="C425" s="27" t="s">
        <v>33</v>
      </c>
      <c r="D425" s="186"/>
      <c r="E425" s="56"/>
      <c r="F425" s="187"/>
      <c r="G425" s="187"/>
      <c r="H425" s="187"/>
      <c r="I425" s="62"/>
      <c r="J425" s="62"/>
      <c r="K425" s="188"/>
      <c r="L425" s="259"/>
      <c r="M425" s="259"/>
      <c r="N425" s="56"/>
      <c r="O425" s="28"/>
      <c r="P425" s="56"/>
      <c r="Q425" s="28"/>
      <c r="R425" s="132"/>
      <c r="S425" s="214"/>
      <c r="T425" s="285"/>
      <c r="U425" s="27" t="s">
        <v>33</v>
      </c>
      <c r="V425" s="186"/>
      <c r="W425" s="56"/>
      <c r="X425" s="187"/>
      <c r="Y425" s="187"/>
      <c r="Z425" s="187"/>
      <c r="AA425" s="62"/>
      <c r="AB425" s="62"/>
      <c r="AC425" s="188"/>
      <c r="AD425" s="259"/>
      <c r="AE425" s="259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4"/>
      <c r="AT425" s="37"/>
    </row>
    <row r="426" spans="2:46" ht="13.5" customHeight="1" x14ac:dyDescent="0.15">
      <c r="B426" s="285"/>
      <c r="C426" s="27" t="s">
        <v>35</v>
      </c>
      <c r="D426" s="186"/>
      <c r="E426" s="56"/>
      <c r="F426" s="187"/>
      <c r="G426" s="187"/>
      <c r="H426" s="187"/>
      <c r="I426" s="62"/>
      <c r="J426" s="62"/>
      <c r="K426" s="188"/>
      <c r="L426" s="259"/>
      <c r="M426" s="259"/>
      <c r="N426" s="56"/>
      <c r="O426" s="28"/>
      <c r="P426" s="56"/>
      <c r="Q426" s="28"/>
      <c r="R426" s="132"/>
      <c r="S426" s="214"/>
      <c r="T426" s="285"/>
      <c r="U426" s="27" t="s">
        <v>35</v>
      </c>
      <c r="V426" s="186"/>
      <c r="W426" s="56"/>
      <c r="X426" s="187"/>
      <c r="Y426" s="187"/>
      <c r="Z426" s="187"/>
      <c r="AA426" s="62"/>
      <c r="AB426" s="62"/>
      <c r="AC426" s="188"/>
      <c r="AD426" s="259"/>
      <c r="AE426" s="259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4"/>
      <c r="AT426" s="37"/>
    </row>
    <row r="427" spans="2:46" ht="13.5" customHeight="1" thickBot="1" x14ac:dyDescent="0.2">
      <c r="B427" s="286"/>
      <c r="C427" s="27"/>
      <c r="D427" s="186"/>
      <c r="E427" s="56"/>
      <c r="F427" s="189"/>
      <c r="G427" s="189"/>
      <c r="H427" s="189"/>
      <c r="I427" s="56"/>
      <c r="J427" s="56"/>
      <c r="K427" s="188"/>
      <c r="L427" s="259"/>
      <c r="M427" s="259"/>
      <c r="N427" s="56"/>
      <c r="O427" s="28"/>
      <c r="P427" s="56"/>
      <c r="Q427" s="28"/>
      <c r="R427" s="184"/>
      <c r="S427" s="214"/>
      <c r="T427" s="286"/>
      <c r="U427" s="27"/>
      <c r="V427" s="186"/>
      <c r="W427" s="56"/>
      <c r="X427" s="189"/>
      <c r="Y427" s="189"/>
      <c r="Z427" s="189"/>
      <c r="AA427" s="56"/>
      <c r="AB427" s="56"/>
      <c r="AC427" s="188"/>
      <c r="AD427" s="259"/>
      <c r="AE427" s="259"/>
      <c r="AF427" s="56"/>
      <c r="AG427" s="28"/>
      <c r="AH427" s="56"/>
      <c r="AI427" s="28"/>
      <c r="AJ427" s="184"/>
      <c r="AK427" s="199"/>
      <c r="AL427" s="286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4"/>
      <c r="AT427" s="37"/>
    </row>
    <row r="428" spans="2:46" ht="13.5" customHeight="1" x14ac:dyDescent="0.15">
      <c r="B428" s="284" t="s">
        <v>148</v>
      </c>
      <c r="C428" s="25" t="s">
        <v>31</v>
      </c>
      <c r="D428" s="39"/>
      <c r="E428" s="55"/>
      <c r="F428" s="96"/>
      <c r="G428" s="96"/>
      <c r="H428" s="96"/>
      <c r="I428" s="60"/>
      <c r="J428" s="60"/>
      <c r="K428" s="61"/>
      <c r="L428" s="258"/>
      <c r="M428" s="258"/>
      <c r="N428" s="55"/>
      <c r="O428" s="26"/>
      <c r="P428" s="55"/>
      <c r="Q428" s="26"/>
      <c r="R428" s="131"/>
      <c r="S428" s="214"/>
      <c r="T428" s="284" t="s">
        <v>148</v>
      </c>
      <c r="U428" s="25" t="s">
        <v>31</v>
      </c>
      <c r="V428" s="39"/>
      <c r="W428" s="55"/>
      <c r="X428" s="96"/>
      <c r="Y428" s="96"/>
      <c r="Z428" s="96"/>
      <c r="AA428" s="60"/>
      <c r="AB428" s="60"/>
      <c r="AC428" s="61"/>
      <c r="AD428" s="258"/>
      <c r="AE428" s="258"/>
      <c r="AF428" s="55"/>
      <c r="AG428" s="26"/>
      <c r="AH428" s="55"/>
      <c r="AI428" s="26"/>
      <c r="AJ428" s="131"/>
      <c r="AK428" s="199"/>
      <c r="AL428" s="284" t="s">
        <v>148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4"/>
      <c r="AT428" s="37"/>
    </row>
    <row r="429" spans="2:46" ht="13.5" customHeight="1" x14ac:dyDescent="0.15">
      <c r="B429" s="285"/>
      <c r="C429" s="27" t="s">
        <v>32</v>
      </c>
      <c r="D429" s="186"/>
      <c r="E429" s="56"/>
      <c r="F429" s="187"/>
      <c r="G429" s="187"/>
      <c r="H429" s="187"/>
      <c r="I429" s="62"/>
      <c r="J429" s="62"/>
      <c r="K429" s="188"/>
      <c r="L429" s="259"/>
      <c r="M429" s="259"/>
      <c r="N429" s="56"/>
      <c r="O429" s="28"/>
      <c r="P429" s="56"/>
      <c r="Q429" s="28"/>
      <c r="R429" s="132"/>
      <c r="S429" s="214"/>
      <c r="T429" s="285"/>
      <c r="U429" s="27" t="s">
        <v>32</v>
      </c>
      <c r="V429" s="186"/>
      <c r="W429" s="56"/>
      <c r="X429" s="187"/>
      <c r="Y429" s="187"/>
      <c r="Z429" s="187"/>
      <c r="AA429" s="62"/>
      <c r="AB429" s="62"/>
      <c r="AC429" s="188"/>
      <c r="AD429" s="259"/>
      <c r="AE429" s="259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4"/>
      <c r="AT429" s="37"/>
    </row>
    <row r="430" spans="2:46" ht="13.5" customHeight="1" x14ac:dyDescent="0.15">
      <c r="B430" s="285"/>
      <c r="C430" s="27" t="s">
        <v>33</v>
      </c>
      <c r="D430" s="186"/>
      <c r="E430" s="56"/>
      <c r="F430" s="187"/>
      <c r="G430" s="187"/>
      <c r="H430" s="187"/>
      <c r="I430" s="62"/>
      <c r="J430" s="62"/>
      <c r="K430" s="188"/>
      <c r="L430" s="259"/>
      <c r="M430" s="259"/>
      <c r="N430" s="56"/>
      <c r="O430" s="28"/>
      <c r="P430" s="56"/>
      <c r="Q430" s="28"/>
      <c r="R430" s="132"/>
      <c r="S430" s="214"/>
      <c r="T430" s="285"/>
      <c r="U430" s="27" t="s">
        <v>33</v>
      </c>
      <c r="V430" s="186"/>
      <c r="W430" s="56"/>
      <c r="X430" s="187"/>
      <c r="Y430" s="187"/>
      <c r="Z430" s="187"/>
      <c r="AA430" s="62"/>
      <c r="AB430" s="62"/>
      <c r="AC430" s="188"/>
      <c r="AD430" s="259"/>
      <c r="AE430" s="259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4"/>
      <c r="AT430" s="37"/>
    </row>
    <row r="431" spans="2:46" ht="13.5" customHeight="1" x14ac:dyDescent="0.15">
      <c r="B431" s="285"/>
      <c r="C431" s="27" t="s">
        <v>35</v>
      </c>
      <c r="D431" s="186"/>
      <c r="E431" s="56"/>
      <c r="F431" s="187"/>
      <c r="G431" s="187"/>
      <c r="H431" s="187"/>
      <c r="I431" s="62"/>
      <c r="J431" s="62"/>
      <c r="K431" s="188"/>
      <c r="L431" s="259"/>
      <c r="M431" s="259"/>
      <c r="N431" s="56"/>
      <c r="O431" s="28"/>
      <c r="P431" s="56"/>
      <c r="Q431" s="28"/>
      <c r="R431" s="132"/>
      <c r="S431" s="214"/>
      <c r="T431" s="285"/>
      <c r="U431" s="27" t="s">
        <v>35</v>
      </c>
      <c r="V431" s="186"/>
      <c r="W431" s="56"/>
      <c r="X431" s="187"/>
      <c r="Y431" s="187"/>
      <c r="Z431" s="187"/>
      <c r="AA431" s="62"/>
      <c r="AB431" s="62"/>
      <c r="AC431" s="188"/>
      <c r="AD431" s="259"/>
      <c r="AE431" s="259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4"/>
      <c r="AT431" s="37"/>
    </row>
    <row r="432" spans="2:46" ht="13.5" customHeight="1" thickBot="1" x14ac:dyDescent="0.2">
      <c r="B432" s="286"/>
      <c r="C432" s="27"/>
      <c r="D432" s="186"/>
      <c r="E432" s="56"/>
      <c r="F432" s="189"/>
      <c r="G432" s="189"/>
      <c r="H432" s="189"/>
      <c r="I432" s="56"/>
      <c r="J432" s="56"/>
      <c r="K432" s="188"/>
      <c r="L432" s="259"/>
      <c r="M432" s="259"/>
      <c r="N432" s="56"/>
      <c r="O432" s="28"/>
      <c r="P432" s="56"/>
      <c r="Q432" s="28"/>
      <c r="R432" s="184"/>
      <c r="S432" s="214"/>
      <c r="T432" s="286"/>
      <c r="U432" s="27"/>
      <c r="V432" s="186"/>
      <c r="W432" s="56"/>
      <c r="X432" s="189"/>
      <c r="Y432" s="189"/>
      <c r="Z432" s="189"/>
      <c r="AA432" s="56"/>
      <c r="AB432" s="56"/>
      <c r="AC432" s="188"/>
      <c r="AD432" s="259"/>
      <c r="AE432" s="259"/>
      <c r="AF432" s="56"/>
      <c r="AG432" s="28"/>
      <c r="AH432" s="56"/>
      <c r="AI432" s="28"/>
      <c r="AJ432" s="184"/>
      <c r="AK432" s="199"/>
      <c r="AL432" s="286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4"/>
      <c r="AT432" s="37"/>
    </row>
    <row r="433" spans="2:46" ht="13.5" customHeight="1" x14ac:dyDescent="0.15">
      <c r="B433" s="284" t="s">
        <v>149</v>
      </c>
      <c r="C433" s="25" t="s">
        <v>31</v>
      </c>
      <c r="D433" s="39"/>
      <c r="E433" s="55"/>
      <c r="F433" s="96"/>
      <c r="G433" s="96"/>
      <c r="H433" s="96"/>
      <c r="I433" s="60"/>
      <c r="J433" s="60"/>
      <c r="K433" s="61"/>
      <c r="L433" s="258"/>
      <c r="M433" s="258"/>
      <c r="N433" s="55"/>
      <c r="O433" s="26"/>
      <c r="P433" s="55"/>
      <c r="Q433" s="26"/>
      <c r="R433" s="131"/>
      <c r="S433" s="214"/>
      <c r="T433" s="284" t="s">
        <v>149</v>
      </c>
      <c r="U433" s="25" t="s">
        <v>31</v>
      </c>
      <c r="V433" s="39"/>
      <c r="W433" s="55"/>
      <c r="X433" s="96"/>
      <c r="Y433" s="96"/>
      <c r="Z433" s="96"/>
      <c r="AA433" s="60"/>
      <c r="AB433" s="60"/>
      <c r="AC433" s="61"/>
      <c r="AD433" s="258"/>
      <c r="AE433" s="258"/>
      <c r="AF433" s="55"/>
      <c r="AG433" s="26"/>
      <c r="AH433" s="55"/>
      <c r="AI433" s="26"/>
      <c r="AJ433" s="131"/>
      <c r="AK433" s="199"/>
      <c r="AL433" s="284" t="s">
        <v>149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4"/>
      <c r="AT433" s="37"/>
    </row>
    <row r="434" spans="2:46" ht="13.5" customHeight="1" x14ac:dyDescent="0.15">
      <c r="B434" s="285"/>
      <c r="C434" s="27" t="s">
        <v>32</v>
      </c>
      <c r="D434" s="186"/>
      <c r="E434" s="56"/>
      <c r="F434" s="187"/>
      <c r="G434" s="187"/>
      <c r="H434" s="187"/>
      <c r="I434" s="62"/>
      <c r="J434" s="62"/>
      <c r="K434" s="188"/>
      <c r="L434" s="259"/>
      <c r="M434" s="259"/>
      <c r="N434" s="56"/>
      <c r="O434" s="28"/>
      <c r="P434" s="56"/>
      <c r="Q434" s="28"/>
      <c r="R434" s="132"/>
      <c r="S434" s="214"/>
      <c r="T434" s="285"/>
      <c r="U434" s="27" t="s">
        <v>32</v>
      </c>
      <c r="V434" s="186"/>
      <c r="W434" s="56"/>
      <c r="X434" s="187"/>
      <c r="Y434" s="187"/>
      <c r="Z434" s="187"/>
      <c r="AA434" s="62"/>
      <c r="AB434" s="62"/>
      <c r="AC434" s="188"/>
      <c r="AD434" s="259"/>
      <c r="AE434" s="259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4"/>
      <c r="AT434" s="37"/>
    </row>
    <row r="435" spans="2:46" ht="13.5" customHeight="1" x14ac:dyDescent="0.15">
      <c r="B435" s="285"/>
      <c r="C435" s="27" t="s">
        <v>33</v>
      </c>
      <c r="D435" s="186"/>
      <c r="E435" s="56"/>
      <c r="F435" s="187"/>
      <c r="G435" s="187"/>
      <c r="H435" s="187"/>
      <c r="I435" s="62"/>
      <c r="J435" s="62"/>
      <c r="K435" s="188"/>
      <c r="L435" s="259"/>
      <c r="M435" s="259"/>
      <c r="N435" s="56"/>
      <c r="O435" s="28"/>
      <c r="P435" s="56"/>
      <c r="Q435" s="28"/>
      <c r="R435" s="132"/>
      <c r="S435" s="214"/>
      <c r="T435" s="285"/>
      <c r="U435" s="27" t="s">
        <v>33</v>
      </c>
      <c r="V435" s="186"/>
      <c r="W435" s="56"/>
      <c r="X435" s="187"/>
      <c r="Y435" s="187"/>
      <c r="Z435" s="187"/>
      <c r="AA435" s="62"/>
      <c r="AB435" s="62"/>
      <c r="AC435" s="188"/>
      <c r="AD435" s="259"/>
      <c r="AE435" s="259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4"/>
      <c r="AT435" s="37"/>
    </row>
    <row r="436" spans="2:46" ht="13.5" customHeight="1" x14ac:dyDescent="0.15">
      <c r="B436" s="285"/>
      <c r="C436" s="27" t="s">
        <v>35</v>
      </c>
      <c r="D436" s="186"/>
      <c r="E436" s="56"/>
      <c r="F436" s="187"/>
      <c r="G436" s="187"/>
      <c r="H436" s="187"/>
      <c r="I436" s="62"/>
      <c r="J436" s="62"/>
      <c r="K436" s="188"/>
      <c r="L436" s="259"/>
      <c r="M436" s="259"/>
      <c r="N436" s="56"/>
      <c r="O436" s="28"/>
      <c r="P436" s="56"/>
      <c r="Q436" s="28"/>
      <c r="R436" s="132"/>
      <c r="S436" s="214"/>
      <c r="T436" s="285"/>
      <c r="U436" s="27" t="s">
        <v>35</v>
      </c>
      <c r="V436" s="186"/>
      <c r="W436" s="56"/>
      <c r="X436" s="187"/>
      <c r="Y436" s="187"/>
      <c r="Z436" s="187"/>
      <c r="AA436" s="62"/>
      <c r="AB436" s="62"/>
      <c r="AC436" s="188"/>
      <c r="AD436" s="259"/>
      <c r="AE436" s="259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4"/>
      <c r="AT436" s="37"/>
    </row>
    <row r="437" spans="2:46" ht="13.5" customHeight="1" thickBot="1" x14ac:dyDescent="0.2">
      <c r="B437" s="286"/>
      <c r="C437" s="27"/>
      <c r="D437" s="186"/>
      <c r="E437" s="56"/>
      <c r="F437" s="189"/>
      <c r="G437" s="189"/>
      <c r="H437" s="189"/>
      <c r="I437" s="56"/>
      <c r="J437" s="56"/>
      <c r="K437" s="188"/>
      <c r="L437" s="259"/>
      <c r="M437" s="259"/>
      <c r="N437" s="56"/>
      <c r="O437" s="28"/>
      <c r="P437" s="56"/>
      <c r="Q437" s="28"/>
      <c r="R437" s="184"/>
      <c r="S437" s="214"/>
      <c r="T437" s="286"/>
      <c r="U437" s="27"/>
      <c r="V437" s="186"/>
      <c r="W437" s="56"/>
      <c r="X437" s="189"/>
      <c r="Y437" s="189"/>
      <c r="Z437" s="189"/>
      <c r="AA437" s="56"/>
      <c r="AB437" s="56"/>
      <c r="AC437" s="188"/>
      <c r="AD437" s="259"/>
      <c r="AE437" s="259"/>
      <c r="AF437" s="56"/>
      <c r="AG437" s="28"/>
      <c r="AH437" s="56"/>
      <c r="AI437" s="28"/>
      <c r="AJ437" s="184"/>
      <c r="AK437" s="199"/>
      <c r="AL437" s="286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4"/>
      <c r="AT437" s="37"/>
    </row>
    <row r="438" spans="2:46" ht="13.5" customHeight="1" x14ac:dyDescent="0.15">
      <c r="B438" s="284" t="s">
        <v>150</v>
      </c>
      <c r="C438" s="25" t="s">
        <v>31</v>
      </c>
      <c r="D438" s="39"/>
      <c r="E438" s="55"/>
      <c r="F438" s="96"/>
      <c r="G438" s="96"/>
      <c r="H438" s="96"/>
      <c r="I438" s="60"/>
      <c r="J438" s="60"/>
      <c r="K438" s="61"/>
      <c r="L438" s="258"/>
      <c r="M438" s="258"/>
      <c r="N438" s="55"/>
      <c r="O438" s="26"/>
      <c r="P438" s="55"/>
      <c r="Q438" s="26"/>
      <c r="R438" s="131"/>
      <c r="S438" s="214"/>
      <c r="T438" s="284" t="s">
        <v>150</v>
      </c>
      <c r="U438" s="25" t="s">
        <v>31</v>
      </c>
      <c r="V438" s="39"/>
      <c r="W438" s="55"/>
      <c r="X438" s="96"/>
      <c r="Y438" s="96"/>
      <c r="Z438" s="96"/>
      <c r="AA438" s="60"/>
      <c r="AB438" s="60"/>
      <c r="AC438" s="61"/>
      <c r="AD438" s="258"/>
      <c r="AE438" s="258"/>
      <c r="AF438" s="55"/>
      <c r="AG438" s="26"/>
      <c r="AH438" s="55"/>
      <c r="AI438" s="26"/>
      <c r="AJ438" s="131"/>
      <c r="AK438" s="199"/>
      <c r="AL438" s="284" t="s">
        <v>150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4"/>
      <c r="AT438" s="37"/>
    </row>
    <row r="439" spans="2:46" ht="13.5" customHeight="1" x14ac:dyDescent="0.15">
      <c r="B439" s="285"/>
      <c r="C439" s="27" t="s">
        <v>32</v>
      </c>
      <c r="D439" s="186"/>
      <c r="E439" s="56"/>
      <c r="F439" s="187"/>
      <c r="G439" s="187"/>
      <c r="H439" s="187"/>
      <c r="I439" s="62"/>
      <c r="J439" s="62"/>
      <c r="K439" s="188"/>
      <c r="L439" s="259"/>
      <c r="M439" s="259"/>
      <c r="N439" s="56"/>
      <c r="O439" s="28"/>
      <c r="P439" s="56"/>
      <c r="Q439" s="28"/>
      <c r="R439" s="132"/>
      <c r="S439" s="214"/>
      <c r="T439" s="285"/>
      <c r="U439" s="27" t="s">
        <v>32</v>
      </c>
      <c r="V439" s="186"/>
      <c r="W439" s="56"/>
      <c r="X439" s="187"/>
      <c r="Y439" s="187"/>
      <c r="Z439" s="187"/>
      <c r="AA439" s="62"/>
      <c r="AB439" s="62"/>
      <c r="AC439" s="188"/>
      <c r="AD439" s="259"/>
      <c r="AE439" s="259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4"/>
      <c r="AT439" s="37"/>
    </row>
    <row r="440" spans="2:46" ht="13.5" customHeight="1" x14ac:dyDescent="0.15">
      <c r="B440" s="285"/>
      <c r="C440" s="27" t="s">
        <v>33</v>
      </c>
      <c r="D440" s="186"/>
      <c r="E440" s="56"/>
      <c r="F440" s="187"/>
      <c r="G440" s="187"/>
      <c r="H440" s="187"/>
      <c r="I440" s="62"/>
      <c r="J440" s="62"/>
      <c r="K440" s="188"/>
      <c r="L440" s="259"/>
      <c r="M440" s="259"/>
      <c r="N440" s="56"/>
      <c r="O440" s="28"/>
      <c r="P440" s="56"/>
      <c r="Q440" s="28"/>
      <c r="R440" s="132"/>
      <c r="S440" s="214"/>
      <c r="T440" s="285"/>
      <c r="U440" s="27" t="s">
        <v>33</v>
      </c>
      <c r="V440" s="186"/>
      <c r="W440" s="56"/>
      <c r="X440" s="187"/>
      <c r="Y440" s="187"/>
      <c r="Z440" s="187"/>
      <c r="AA440" s="62"/>
      <c r="AB440" s="62"/>
      <c r="AC440" s="188"/>
      <c r="AD440" s="259"/>
      <c r="AE440" s="259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4"/>
      <c r="AT440" s="37"/>
    </row>
    <row r="441" spans="2:46" ht="13.5" customHeight="1" x14ac:dyDescent="0.15">
      <c r="B441" s="285"/>
      <c r="C441" s="27" t="s">
        <v>35</v>
      </c>
      <c r="D441" s="186"/>
      <c r="E441" s="56"/>
      <c r="F441" s="187"/>
      <c r="G441" s="187"/>
      <c r="H441" s="187"/>
      <c r="I441" s="62"/>
      <c r="J441" s="62"/>
      <c r="K441" s="188"/>
      <c r="L441" s="259"/>
      <c r="M441" s="259"/>
      <c r="N441" s="56"/>
      <c r="O441" s="28"/>
      <c r="P441" s="56"/>
      <c r="Q441" s="28"/>
      <c r="R441" s="132"/>
      <c r="S441" s="214"/>
      <c r="T441" s="285"/>
      <c r="U441" s="27" t="s">
        <v>35</v>
      </c>
      <c r="V441" s="186"/>
      <c r="W441" s="56"/>
      <c r="X441" s="187"/>
      <c r="Y441" s="187"/>
      <c r="Z441" s="187"/>
      <c r="AA441" s="62"/>
      <c r="AB441" s="62"/>
      <c r="AC441" s="188"/>
      <c r="AD441" s="259"/>
      <c r="AE441" s="259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4"/>
      <c r="AT441" s="37"/>
    </row>
    <row r="442" spans="2:46" ht="13.5" customHeight="1" thickBot="1" x14ac:dyDescent="0.2">
      <c r="B442" s="286"/>
      <c r="C442" s="27"/>
      <c r="D442" s="186"/>
      <c r="E442" s="56"/>
      <c r="F442" s="189"/>
      <c r="G442" s="189"/>
      <c r="H442" s="189"/>
      <c r="I442" s="56"/>
      <c r="J442" s="56"/>
      <c r="K442" s="188"/>
      <c r="L442" s="259"/>
      <c r="M442" s="259"/>
      <c r="N442" s="56"/>
      <c r="O442" s="28"/>
      <c r="P442" s="56"/>
      <c r="Q442" s="28"/>
      <c r="R442" s="184"/>
      <c r="S442" s="214"/>
      <c r="T442" s="286"/>
      <c r="U442" s="27"/>
      <c r="V442" s="186"/>
      <c r="W442" s="56"/>
      <c r="X442" s="189"/>
      <c r="Y442" s="189"/>
      <c r="Z442" s="189"/>
      <c r="AA442" s="56"/>
      <c r="AB442" s="56"/>
      <c r="AC442" s="188"/>
      <c r="AD442" s="259"/>
      <c r="AE442" s="259"/>
      <c r="AF442" s="56"/>
      <c r="AG442" s="28"/>
      <c r="AH442" s="56"/>
      <c r="AI442" s="28"/>
      <c r="AJ442" s="184"/>
      <c r="AK442" s="199"/>
      <c r="AL442" s="286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4"/>
      <c r="AT442" s="37"/>
    </row>
    <row r="443" spans="2:46" ht="13.5" customHeight="1" x14ac:dyDescent="0.15">
      <c r="B443" s="284" t="s">
        <v>151</v>
      </c>
      <c r="C443" s="25" t="s">
        <v>31</v>
      </c>
      <c r="D443" s="39"/>
      <c r="E443" s="55"/>
      <c r="F443" s="96"/>
      <c r="G443" s="96"/>
      <c r="H443" s="96"/>
      <c r="I443" s="60"/>
      <c r="J443" s="60"/>
      <c r="K443" s="61"/>
      <c r="L443" s="258"/>
      <c r="M443" s="258"/>
      <c r="N443" s="55"/>
      <c r="O443" s="26"/>
      <c r="P443" s="55"/>
      <c r="Q443" s="26"/>
      <c r="R443" s="131"/>
      <c r="S443" s="214"/>
      <c r="T443" s="284" t="s">
        <v>151</v>
      </c>
      <c r="U443" s="25" t="s">
        <v>31</v>
      </c>
      <c r="V443" s="39"/>
      <c r="W443" s="55"/>
      <c r="X443" s="96"/>
      <c r="Y443" s="96"/>
      <c r="Z443" s="96"/>
      <c r="AA443" s="60"/>
      <c r="AB443" s="60"/>
      <c r="AC443" s="61"/>
      <c r="AD443" s="258"/>
      <c r="AE443" s="258"/>
      <c r="AF443" s="55"/>
      <c r="AG443" s="26"/>
      <c r="AH443" s="55"/>
      <c r="AI443" s="26"/>
      <c r="AJ443" s="131"/>
      <c r="AK443" s="199"/>
      <c r="AL443" s="284" t="s">
        <v>151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4"/>
      <c r="AT443" s="37"/>
    </row>
    <row r="444" spans="2:46" ht="13.5" customHeight="1" x14ac:dyDescent="0.15">
      <c r="B444" s="285"/>
      <c r="C444" s="27" t="s">
        <v>32</v>
      </c>
      <c r="D444" s="186"/>
      <c r="E444" s="56"/>
      <c r="F444" s="187"/>
      <c r="G444" s="187"/>
      <c r="H444" s="187"/>
      <c r="I444" s="62"/>
      <c r="J444" s="62"/>
      <c r="K444" s="188"/>
      <c r="L444" s="259"/>
      <c r="M444" s="259"/>
      <c r="N444" s="56"/>
      <c r="O444" s="28"/>
      <c r="P444" s="56"/>
      <c r="Q444" s="28"/>
      <c r="R444" s="132"/>
      <c r="S444" s="214"/>
      <c r="T444" s="285"/>
      <c r="U444" s="27" t="s">
        <v>32</v>
      </c>
      <c r="V444" s="186"/>
      <c r="W444" s="56"/>
      <c r="X444" s="187"/>
      <c r="Y444" s="187"/>
      <c r="Z444" s="187"/>
      <c r="AA444" s="62"/>
      <c r="AB444" s="62"/>
      <c r="AC444" s="188"/>
      <c r="AD444" s="259"/>
      <c r="AE444" s="259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4"/>
      <c r="AT444" s="37"/>
    </row>
    <row r="445" spans="2:46" ht="13.5" customHeight="1" x14ac:dyDescent="0.15">
      <c r="B445" s="285"/>
      <c r="C445" s="27" t="s">
        <v>33</v>
      </c>
      <c r="D445" s="186"/>
      <c r="E445" s="56"/>
      <c r="F445" s="187"/>
      <c r="G445" s="187"/>
      <c r="H445" s="187"/>
      <c r="I445" s="62"/>
      <c r="J445" s="62"/>
      <c r="K445" s="188"/>
      <c r="L445" s="259"/>
      <c r="M445" s="259"/>
      <c r="N445" s="56"/>
      <c r="O445" s="28"/>
      <c r="P445" s="56"/>
      <c r="Q445" s="28"/>
      <c r="R445" s="132"/>
      <c r="S445" s="214"/>
      <c r="T445" s="285"/>
      <c r="U445" s="27" t="s">
        <v>33</v>
      </c>
      <c r="V445" s="186"/>
      <c r="W445" s="56"/>
      <c r="X445" s="187"/>
      <c r="Y445" s="187"/>
      <c r="Z445" s="187"/>
      <c r="AA445" s="62"/>
      <c r="AB445" s="62"/>
      <c r="AC445" s="188"/>
      <c r="AD445" s="259"/>
      <c r="AE445" s="259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4"/>
      <c r="AT445" s="37"/>
    </row>
    <row r="446" spans="2:46" ht="13.5" customHeight="1" x14ac:dyDescent="0.15">
      <c r="B446" s="285"/>
      <c r="C446" s="27" t="s">
        <v>35</v>
      </c>
      <c r="D446" s="186"/>
      <c r="E446" s="56"/>
      <c r="F446" s="187"/>
      <c r="G446" s="187"/>
      <c r="H446" s="187"/>
      <c r="I446" s="62"/>
      <c r="J446" s="62"/>
      <c r="K446" s="188"/>
      <c r="L446" s="259"/>
      <c r="M446" s="259"/>
      <c r="N446" s="56"/>
      <c r="O446" s="28"/>
      <c r="P446" s="56"/>
      <c r="Q446" s="28"/>
      <c r="R446" s="132"/>
      <c r="S446" s="214"/>
      <c r="T446" s="285"/>
      <c r="U446" s="27" t="s">
        <v>35</v>
      </c>
      <c r="V446" s="186"/>
      <c r="W446" s="56"/>
      <c r="X446" s="187"/>
      <c r="Y446" s="187"/>
      <c r="Z446" s="187"/>
      <c r="AA446" s="62"/>
      <c r="AB446" s="62"/>
      <c r="AC446" s="188"/>
      <c r="AD446" s="259"/>
      <c r="AE446" s="259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4"/>
      <c r="AT446" s="37"/>
    </row>
    <row r="447" spans="2:46" ht="13.5" customHeight="1" thickBot="1" x14ac:dyDescent="0.2">
      <c r="B447" s="286"/>
      <c r="C447" s="27"/>
      <c r="D447" s="186"/>
      <c r="E447" s="56"/>
      <c r="F447" s="189"/>
      <c r="G447" s="189"/>
      <c r="H447" s="189"/>
      <c r="I447" s="56"/>
      <c r="J447" s="56"/>
      <c r="K447" s="188"/>
      <c r="L447" s="259"/>
      <c r="M447" s="259"/>
      <c r="N447" s="56"/>
      <c r="O447" s="28"/>
      <c r="P447" s="56"/>
      <c r="Q447" s="28"/>
      <c r="R447" s="184"/>
      <c r="S447" s="214"/>
      <c r="T447" s="286"/>
      <c r="U447" s="27"/>
      <c r="V447" s="186"/>
      <c r="W447" s="56"/>
      <c r="X447" s="189"/>
      <c r="Y447" s="189"/>
      <c r="Z447" s="189"/>
      <c r="AA447" s="56"/>
      <c r="AB447" s="56"/>
      <c r="AC447" s="188"/>
      <c r="AD447" s="259"/>
      <c r="AE447" s="259"/>
      <c r="AF447" s="56"/>
      <c r="AG447" s="28"/>
      <c r="AH447" s="56"/>
      <c r="AI447" s="28"/>
      <c r="AJ447" s="184"/>
      <c r="AK447" s="199"/>
      <c r="AL447" s="286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4"/>
      <c r="AT447" s="37"/>
    </row>
    <row r="448" spans="2:46" ht="13.5" customHeight="1" x14ac:dyDescent="0.15">
      <c r="B448" s="284" t="s">
        <v>152</v>
      </c>
      <c r="C448" s="25" t="s">
        <v>31</v>
      </c>
      <c r="D448" s="39"/>
      <c r="E448" s="55"/>
      <c r="F448" s="96"/>
      <c r="G448" s="96"/>
      <c r="H448" s="96"/>
      <c r="I448" s="60"/>
      <c r="J448" s="60"/>
      <c r="K448" s="61"/>
      <c r="L448" s="258"/>
      <c r="M448" s="258"/>
      <c r="N448" s="55"/>
      <c r="O448" s="26"/>
      <c r="P448" s="55"/>
      <c r="Q448" s="26"/>
      <c r="R448" s="131"/>
      <c r="S448" s="214"/>
      <c r="T448" s="284" t="s">
        <v>152</v>
      </c>
      <c r="U448" s="25" t="s">
        <v>31</v>
      </c>
      <c r="V448" s="39"/>
      <c r="W448" s="55"/>
      <c r="X448" s="96"/>
      <c r="Y448" s="96"/>
      <c r="Z448" s="96"/>
      <c r="AA448" s="60"/>
      <c r="AB448" s="60"/>
      <c r="AC448" s="61"/>
      <c r="AD448" s="258"/>
      <c r="AE448" s="258"/>
      <c r="AF448" s="55"/>
      <c r="AG448" s="26"/>
      <c r="AH448" s="55"/>
      <c r="AI448" s="26"/>
      <c r="AJ448" s="131"/>
      <c r="AK448" s="199"/>
      <c r="AL448" s="284" t="s">
        <v>152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4"/>
      <c r="AT448" s="37"/>
    </row>
    <row r="449" spans="2:46" ht="13.5" customHeight="1" x14ac:dyDescent="0.15">
      <c r="B449" s="285"/>
      <c r="C449" s="27" t="s">
        <v>32</v>
      </c>
      <c r="D449" s="186"/>
      <c r="E449" s="56"/>
      <c r="F449" s="187"/>
      <c r="G449" s="187"/>
      <c r="H449" s="187"/>
      <c r="I449" s="62"/>
      <c r="J449" s="62"/>
      <c r="K449" s="188"/>
      <c r="L449" s="259"/>
      <c r="M449" s="259"/>
      <c r="N449" s="56"/>
      <c r="O449" s="28"/>
      <c r="P449" s="56"/>
      <c r="Q449" s="28"/>
      <c r="R449" s="132"/>
      <c r="S449" s="214"/>
      <c r="T449" s="285"/>
      <c r="U449" s="27" t="s">
        <v>32</v>
      </c>
      <c r="V449" s="186"/>
      <c r="W449" s="56"/>
      <c r="X449" s="187"/>
      <c r="Y449" s="187"/>
      <c r="Z449" s="187"/>
      <c r="AA449" s="62"/>
      <c r="AB449" s="62"/>
      <c r="AC449" s="188"/>
      <c r="AD449" s="259"/>
      <c r="AE449" s="259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4"/>
      <c r="AT449" s="37"/>
    </row>
    <row r="450" spans="2:46" ht="13.5" customHeight="1" x14ac:dyDescent="0.15">
      <c r="B450" s="285"/>
      <c r="C450" s="27" t="s">
        <v>33</v>
      </c>
      <c r="D450" s="186"/>
      <c r="E450" s="56"/>
      <c r="F450" s="187"/>
      <c r="G450" s="187"/>
      <c r="H450" s="187"/>
      <c r="I450" s="62"/>
      <c r="J450" s="62"/>
      <c r="K450" s="188"/>
      <c r="L450" s="259"/>
      <c r="M450" s="259"/>
      <c r="N450" s="56"/>
      <c r="O450" s="28"/>
      <c r="P450" s="56"/>
      <c r="Q450" s="28"/>
      <c r="R450" s="132"/>
      <c r="S450" s="214"/>
      <c r="T450" s="285"/>
      <c r="U450" s="27" t="s">
        <v>33</v>
      </c>
      <c r="V450" s="186"/>
      <c r="W450" s="56"/>
      <c r="X450" s="187"/>
      <c r="Y450" s="187"/>
      <c r="Z450" s="187"/>
      <c r="AA450" s="62"/>
      <c r="AB450" s="62"/>
      <c r="AC450" s="188"/>
      <c r="AD450" s="259"/>
      <c r="AE450" s="259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4"/>
      <c r="AT450" s="37"/>
    </row>
    <row r="451" spans="2:46" ht="13.5" customHeight="1" x14ac:dyDescent="0.15">
      <c r="B451" s="285"/>
      <c r="C451" s="27" t="s">
        <v>35</v>
      </c>
      <c r="D451" s="186"/>
      <c r="E451" s="56"/>
      <c r="F451" s="187"/>
      <c r="G451" s="187"/>
      <c r="H451" s="187"/>
      <c r="I451" s="62"/>
      <c r="J451" s="62"/>
      <c r="K451" s="188"/>
      <c r="L451" s="259"/>
      <c r="M451" s="259"/>
      <c r="N451" s="56"/>
      <c r="O451" s="28"/>
      <c r="P451" s="56"/>
      <c r="Q451" s="28"/>
      <c r="R451" s="132"/>
      <c r="S451" s="214"/>
      <c r="T451" s="285"/>
      <c r="U451" s="27" t="s">
        <v>35</v>
      </c>
      <c r="V451" s="186"/>
      <c r="W451" s="56"/>
      <c r="X451" s="187"/>
      <c r="Y451" s="187"/>
      <c r="Z451" s="187"/>
      <c r="AA451" s="62"/>
      <c r="AB451" s="62"/>
      <c r="AC451" s="188"/>
      <c r="AD451" s="259"/>
      <c r="AE451" s="259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4"/>
      <c r="AT451" s="37"/>
    </row>
    <row r="452" spans="2:46" ht="13.5" customHeight="1" thickBot="1" x14ac:dyDescent="0.2">
      <c r="B452" s="286"/>
      <c r="C452" s="27"/>
      <c r="D452" s="186"/>
      <c r="E452" s="56"/>
      <c r="F452" s="189"/>
      <c r="G452" s="189"/>
      <c r="H452" s="189"/>
      <c r="I452" s="56"/>
      <c r="J452" s="56"/>
      <c r="K452" s="188"/>
      <c r="L452" s="259"/>
      <c r="M452" s="259"/>
      <c r="N452" s="56"/>
      <c r="O452" s="28"/>
      <c r="P452" s="56"/>
      <c r="Q452" s="28"/>
      <c r="R452" s="184"/>
      <c r="S452" s="214"/>
      <c r="T452" s="286"/>
      <c r="U452" s="27"/>
      <c r="V452" s="186"/>
      <c r="W452" s="56"/>
      <c r="X452" s="189"/>
      <c r="Y452" s="189"/>
      <c r="Z452" s="189"/>
      <c r="AA452" s="56"/>
      <c r="AB452" s="56"/>
      <c r="AC452" s="188"/>
      <c r="AD452" s="259"/>
      <c r="AE452" s="259"/>
      <c r="AF452" s="56"/>
      <c r="AG452" s="28"/>
      <c r="AH452" s="56"/>
      <c r="AI452" s="28"/>
      <c r="AJ452" s="184"/>
      <c r="AK452" s="199"/>
      <c r="AL452" s="286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4"/>
      <c r="AT452" s="37"/>
    </row>
    <row r="453" spans="2:46" ht="13.5" customHeight="1" x14ac:dyDescent="0.15">
      <c r="B453" s="284" t="s">
        <v>153</v>
      </c>
      <c r="C453" s="25" t="s">
        <v>31</v>
      </c>
      <c r="D453" s="39"/>
      <c r="E453" s="55"/>
      <c r="F453" s="96"/>
      <c r="G453" s="96"/>
      <c r="H453" s="96"/>
      <c r="I453" s="60"/>
      <c r="J453" s="60"/>
      <c r="K453" s="61"/>
      <c r="L453" s="258"/>
      <c r="M453" s="258"/>
      <c r="N453" s="55"/>
      <c r="O453" s="26"/>
      <c r="P453" s="55"/>
      <c r="Q453" s="26"/>
      <c r="R453" s="131"/>
      <c r="S453" s="214"/>
      <c r="T453" s="284" t="s">
        <v>153</v>
      </c>
      <c r="U453" s="25" t="s">
        <v>31</v>
      </c>
      <c r="V453" s="39"/>
      <c r="W453" s="55"/>
      <c r="X453" s="96"/>
      <c r="Y453" s="96"/>
      <c r="Z453" s="96"/>
      <c r="AA453" s="60"/>
      <c r="AB453" s="60"/>
      <c r="AC453" s="61"/>
      <c r="AD453" s="258"/>
      <c r="AE453" s="258"/>
      <c r="AF453" s="55"/>
      <c r="AG453" s="26"/>
      <c r="AH453" s="55"/>
      <c r="AI453" s="26"/>
      <c r="AJ453" s="131"/>
      <c r="AK453" s="199"/>
      <c r="AL453" s="284" t="s">
        <v>153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4"/>
      <c r="AT453" s="37"/>
    </row>
    <row r="454" spans="2:46" ht="13.5" customHeight="1" x14ac:dyDescent="0.15">
      <c r="B454" s="285"/>
      <c r="C454" s="27" t="s">
        <v>32</v>
      </c>
      <c r="D454" s="186"/>
      <c r="E454" s="56"/>
      <c r="F454" s="187"/>
      <c r="G454" s="187"/>
      <c r="H454" s="187"/>
      <c r="I454" s="62"/>
      <c r="J454" s="62"/>
      <c r="K454" s="188"/>
      <c r="L454" s="259"/>
      <c r="M454" s="259"/>
      <c r="N454" s="56"/>
      <c r="O454" s="28"/>
      <c r="P454" s="56"/>
      <c r="Q454" s="28"/>
      <c r="R454" s="132"/>
      <c r="S454" s="214"/>
      <c r="T454" s="285"/>
      <c r="U454" s="27" t="s">
        <v>32</v>
      </c>
      <c r="V454" s="186"/>
      <c r="W454" s="56"/>
      <c r="X454" s="187"/>
      <c r="Y454" s="187"/>
      <c r="Z454" s="187"/>
      <c r="AA454" s="62"/>
      <c r="AB454" s="62"/>
      <c r="AC454" s="188"/>
      <c r="AD454" s="259"/>
      <c r="AE454" s="259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4"/>
      <c r="AT454" s="37"/>
    </row>
    <row r="455" spans="2:46" ht="13.5" customHeight="1" x14ac:dyDescent="0.15">
      <c r="B455" s="285"/>
      <c r="C455" s="27" t="s">
        <v>33</v>
      </c>
      <c r="D455" s="186"/>
      <c r="E455" s="56"/>
      <c r="F455" s="187"/>
      <c r="G455" s="187"/>
      <c r="H455" s="187"/>
      <c r="I455" s="62"/>
      <c r="J455" s="62"/>
      <c r="K455" s="188"/>
      <c r="L455" s="259"/>
      <c r="M455" s="259"/>
      <c r="N455" s="56"/>
      <c r="O455" s="28"/>
      <c r="P455" s="56"/>
      <c r="Q455" s="28"/>
      <c r="R455" s="132"/>
      <c r="S455" s="214"/>
      <c r="T455" s="285"/>
      <c r="U455" s="27" t="s">
        <v>33</v>
      </c>
      <c r="V455" s="186"/>
      <c r="W455" s="56"/>
      <c r="X455" s="187"/>
      <c r="Y455" s="187"/>
      <c r="Z455" s="187"/>
      <c r="AA455" s="62"/>
      <c r="AB455" s="62"/>
      <c r="AC455" s="188"/>
      <c r="AD455" s="259"/>
      <c r="AE455" s="259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4"/>
      <c r="AT455" s="37"/>
    </row>
    <row r="456" spans="2:46" ht="13.5" customHeight="1" x14ac:dyDescent="0.15">
      <c r="B456" s="285"/>
      <c r="C456" s="27" t="s">
        <v>35</v>
      </c>
      <c r="D456" s="186"/>
      <c r="E456" s="56"/>
      <c r="F456" s="187"/>
      <c r="G456" s="187"/>
      <c r="H456" s="187"/>
      <c r="I456" s="62"/>
      <c r="J456" s="62"/>
      <c r="K456" s="188"/>
      <c r="L456" s="259"/>
      <c r="M456" s="259"/>
      <c r="N456" s="56"/>
      <c r="O456" s="28"/>
      <c r="P456" s="56"/>
      <c r="Q456" s="28"/>
      <c r="R456" s="132"/>
      <c r="S456" s="214"/>
      <c r="T456" s="285"/>
      <c r="U456" s="27" t="s">
        <v>35</v>
      </c>
      <c r="V456" s="186"/>
      <c r="W456" s="56"/>
      <c r="X456" s="187"/>
      <c r="Y456" s="187"/>
      <c r="Z456" s="187"/>
      <c r="AA456" s="62"/>
      <c r="AB456" s="62"/>
      <c r="AC456" s="188"/>
      <c r="AD456" s="259"/>
      <c r="AE456" s="259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4"/>
      <c r="AT456" s="37"/>
    </row>
    <row r="457" spans="2:46" ht="13.5" customHeight="1" thickBot="1" x14ac:dyDescent="0.2">
      <c r="B457" s="286"/>
      <c r="C457" s="27"/>
      <c r="D457" s="186"/>
      <c r="E457" s="56"/>
      <c r="F457" s="189"/>
      <c r="G457" s="189"/>
      <c r="H457" s="189"/>
      <c r="I457" s="56"/>
      <c r="J457" s="56"/>
      <c r="K457" s="188"/>
      <c r="L457" s="259"/>
      <c r="M457" s="259"/>
      <c r="N457" s="56"/>
      <c r="O457" s="28"/>
      <c r="P457" s="56"/>
      <c r="Q457" s="28"/>
      <c r="R457" s="184"/>
      <c r="S457" s="214"/>
      <c r="T457" s="286"/>
      <c r="U457" s="27"/>
      <c r="V457" s="186"/>
      <c r="W457" s="56"/>
      <c r="X457" s="189"/>
      <c r="Y457" s="189"/>
      <c r="Z457" s="189"/>
      <c r="AA457" s="56"/>
      <c r="AB457" s="56"/>
      <c r="AC457" s="188"/>
      <c r="AD457" s="259"/>
      <c r="AE457" s="259"/>
      <c r="AF457" s="56"/>
      <c r="AG457" s="28"/>
      <c r="AH457" s="56"/>
      <c r="AI457" s="28"/>
      <c r="AJ457" s="184"/>
      <c r="AK457" s="199"/>
      <c r="AL457" s="286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4"/>
      <c r="AT457" s="37"/>
    </row>
    <row r="458" spans="2:46" ht="13.5" customHeight="1" x14ac:dyDescent="0.15">
      <c r="B458" s="284" t="s">
        <v>154</v>
      </c>
      <c r="C458" s="25" t="s">
        <v>31</v>
      </c>
      <c r="D458" s="39"/>
      <c r="E458" s="55"/>
      <c r="F458" s="96"/>
      <c r="G458" s="96"/>
      <c r="H458" s="96"/>
      <c r="I458" s="60"/>
      <c r="J458" s="60"/>
      <c r="K458" s="61"/>
      <c r="L458" s="258"/>
      <c r="M458" s="258"/>
      <c r="N458" s="55"/>
      <c r="O458" s="26"/>
      <c r="P458" s="55"/>
      <c r="Q458" s="26"/>
      <c r="R458" s="131"/>
      <c r="S458" s="214"/>
      <c r="T458" s="284" t="s">
        <v>154</v>
      </c>
      <c r="U458" s="25" t="s">
        <v>31</v>
      </c>
      <c r="V458" s="39"/>
      <c r="W458" s="55"/>
      <c r="X458" s="96"/>
      <c r="Y458" s="96"/>
      <c r="Z458" s="96"/>
      <c r="AA458" s="60"/>
      <c r="AB458" s="60"/>
      <c r="AC458" s="61"/>
      <c r="AD458" s="258"/>
      <c r="AE458" s="258"/>
      <c r="AF458" s="55"/>
      <c r="AG458" s="26"/>
      <c r="AH458" s="55"/>
      <c r="AI458" s="26"/>
      <c r="AJ458" s="131"/>
      <c r="AK458" s="199"/>
      <c r="AL458" s="284" t="s">
        <v>154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4"/>
      <c r="AT458" s="37"/>
    </row>
    <row r="459" spans="2:46" ht="13.5" customHeight="1" x14ac:dyDescent="0.15">
      <c r="B459" s="285"/>
      <c r="C459" s="27" t="s">
        <v>32</v>
      </c>
      <c r="D459" s="186"/>
      <c r="E459" s="56"/>
      <c r="F459" s="187"/>
      <c r="G459" s="187"/>
      <c r="H459" s="187"/>
      <c r="I459" s="62"/>
      <c r="J459" s="62"/>
      <c r="K459" s="188"/>
      <c r="L459" s="259"/>
      <c r="M459" s="259"/>
      <c r="N459" s="56"/>
      <c r="O459" s="28"/>
      <c r="P459" s="56"/>
      <c r="Q459" s="28"/>
      <c r="R459" s="132"/>
      <c r="S459" s="214"/>
      <c r="T459" s="285"/>
      <c r="U459" s="27" t="s">
        <v>32</v>
      </c>
      <c r="V459" s="186"/>
      <c r="W459" s="56"/>
      <c r="X459" s="187"/>
      <c r="Y459" s="187"/>
      <c r="Z459" s="187"/>
      <c r="AA459" s="62"/>
      <c r="AB459" s="62"/>
      <c r="AC459" s="188"/>
      <c r="AD459" s="259"/>
      <c r="AE459" s="259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4"/>
      <c r="AT459" s="37"/>
    </row>
    <row r="460" spans="2:46" ht="13.5" customHeight="1" x14ac:dyDescent="0.15">
      <c r="B460" s="285"/>
      <c r="C460" s="27" t="s">
        <v>33</v>
      </c>
      <c r="D460" s="186"/>
      <c r="E460" s="56"/>
      <c r="F460" s="187"/>
      <c r="G460" s="187"/>
      <c r="H460" s="187"/>
      <c r="I460" s="62"/>
      <c r="J460" s="62"/>
      <c r="K460" s="188"/>
      <c r="L460" s="259"/>
      <c r="M460" s="259"/>
      <c r="N460" s="56"/>
      <c r="O460" s="28"/>
      <c r="P460" s="56"/>
      <c r="Q460" s="28"/>
      <c r="R460" s="132"/>
      <c r="S460" s="214"/>
      <c r="T460" s="285"/>
      <c r="U460" s="27" t="s">
        <v>33</v>
      </c>
      <c r="V460" s="186"/>
      <c r="W460" s="56"/>
      <c r="X460" s="187"/>
      <c r="Y460" s="187"/>
      <c r="Z460" s="187"/>
      <c r="AA460" s="62"/>
      <c r="AB460" s="62"/>
      <c r="AC460" s="188"/>
      <c r="AD460" s="259"/>
      <c r="AE460" s="259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4"/>
      <c r="AT460" s="37"/>
    </row>
    <row r="461" spans="2:46" ht="13.5" customHeight="1" x14ac:dyDescent="0.15">
      <c r="B461" s="285"/>
      <c r="C461" s="27" t="s">
        <v>35</v>
      </c>
      <c r="D461" s="186"/>
      <c r="E461" s="56"/>
      <c r="F461" s="187"/>
      <c r="G461" s="187"/>
      <c r="H461" s="187"/>
      <c r="I461" s="62"/>
      <c r="J461" s="62"/>
      <c r="K461" s="188"/>
      <c r="L461" s="259"/>
      <c r="M461" s="259"/>
      <c r="N461" s="56"/>
      <c r="O461" s="28"/>
      <c r="P461" s="56"/>
      <c r="Q461" s="28"/>
      <c r="R461" s="132"/>
      <c r="S461" s="214"/>
      <c r="T461" s="285"/>
      <c r="U461" s="27" t="s">
        <v>35</v>
      </c>
      <c r="V461" s="186"/>
      <c r="W461" s="56"/>
      <c r="X461" s="187"/>
      <c r="Y461" s="187"/>
      <c r="Z461" s="187"/>
      <c r="AA461" s="62"/>
      <c r="AB461" s="62"/>
      <c r="AC461" s="188"/>
      <c r="AD461" s="259"/>
      <c r="AE461" s="259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4"/>
      <c r="AT461" s="37"/>
    </row>
    <row r="462" spans="2:46" ht="13.5" customHeight="1" thickBot="1" x14ac:dyDescent="0.2">
      <c r="B462" s="286"/>
      <c r="C462" s="27"/>
      <c r="D462" s="186"/>
      <c r="E462" s="56"/>
      <c r="F462" s="189"/>
      <c r="G462" s="189"/>
      <c r="H462" s="189"/>
      <c r="I462" s="56"/>
      <c r="J462" s="56"/>
      <c r="K462" s="188"/>
      <c r="L462" s="259"/>
      <c r="M462" s="259"/>
      <c r="N462" s="56"/>
      <c r="O462" s="28"/>
      <c r="P462" s="56"/>
      <c r="Q462" s="28"/>
      <c r="R462" s="184"/>
      <c r="S462" s="214"/>
      <c r="T462" s="286"/>
      <c r="U462" s="27"/>
      <c r="V462" s="186"/>
      <c r="W462" s="56"/>
      <c r="X462" s="189"/>
      <c r="Y462" s="189"/>
      <c r="Z462" s="189"/>
      <c r="AA462" s="56"/>
      <c r="AB462" s="56"/>
      <c r="AC462" s="188"/>
      <c r="AD462" s="259"/>
      <c r="AE462" s="259"/>
      <c r="AF462" s="56"/>
      <c r="AG462" s="28"/>
      <c r="AH462" s="56"/>
      <c r="AI462" s="28"/>
      <c r="AJ462" s="184"/>
      <c r="AK462" s="199"/>
      <c r="AL462" s="286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4"/>
      <c r="AT462" s="37"/>
    </row>
    <row r="463" spans="2:46" ht="13.5" customHeight="1" x14ac:dyDescent="0.15">
      <c r="B463" s="284" t="s">
        <v>155</v>
      </c>
      <c r="C463" s="25" t="s">
        <v>31</v>
      </c>
      <c r="D463" s="39"/>
      <c r="E463" s="55"/>
      <c r="F463" s="96"/>
      <c r="G463" s="96"/>
      <c r="H463" s="96"/>
      <c r="I463" s="60"/>
      <c r="J463" s="60"/>
      <c r="K463" s="61"/>
      <c r="L463" s="258"/>
      <c r="M463" s="258"/>
      <c r="N463" s="55"/>
      <c r="O463" s="26"/>
      <c r="P463" s="55"/>
      <c r="Q463" s="26"/>
      <c r="R463" s="131"/>
      <c r="S463" s="214"/>
      <c r="T463" s="284" t="s">
        <v>155</v>
      </c>
      <c r="U463" s="25" t="s">
        <v>31</v>
      </c>
      <c r="V463" s="39"/>
      <c r="W463" s="55"/>
      <c r="X463" s="96"/>
      <c r="Y463" s="96"/>
      <c r="Z463" s="96"/>
      <c r="AA463" s="60"/>
      <c r="AB463" s="60"/>
      <c r="AC463" s="61"/>
      <c r="AD463" s="258"/>
      <c r="AE463" s="258"/>
      <c r="AF463" s="55"/>
      <c r="AG463" s="26"/>
      <c r="AH463" s="55"/>
      <c r="AI463" s="26"/>
      <c r="AJ463" s="131"/>
      <c r="AK463" s="199"/>
      <c r="AL463" s="284" t="s">
        <v>155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4"/>
      <c r="AT463" s="37"/>
    </row>
    <row r="464" spans="2:46" ht="13.5" customHeight="1" x14ac:dyDescent="0.15">
      <c r="B464" s="285"/>
      <c r="C464" s="27" t="s">
        <v>32</v>
      </c>
      <c r="D464" s="186"/>
      <c r="E464" s="56"/>
      <c r="F464" s="187"/>
      <c r="G464" s="187"/>
      <c r="H464" s="187"/>
      <c r="I464" s="62"/>
      <c r="J464" s="62"/>
      <c r="K464" s="188"/>
      <c r="L464" s="259"/>
      <c r="M464" s="259"/>
      <c r="N464" s="56"/>
      <c r="O464" s="28"/>
      <c r="P464" s="56"/>
      <c r="Q464" s="28"/>
      <c r="R464" s="132"/>
      <c r="S464" s="214"/>
      <c r="T464" s="285"/>
      <c r="U464" s="27" t="s">
        <v>32</v>
      </c>
      <c r="V464" s="186"/>
      <c r="W464" s="56"/>
      <c r="X464" s="187"/>
      <c r="Y464" s="187"/>
      <c r="Z464" s="187"/>
      <c r="AA464" s="62"/>
      <c r="AB464" s="62"/>
      <c r="AC464" s="188"/>
      <c r="AD464" s="259"/>
      <c r="AE464" s="259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4"/>
      <c r="AT464" s="37"/>
    </row>
    <row r="465" spans="2:46" ht="13.5" customHeight="1" x14ac:dyDescent="0.15">
      <c r="B465" s="285"/>
      <c r="C465" s="27" t="s">
        <v>33</v>
      </c>
      <c r="D465" s="186"/>
      <c r="E465" s="56"/>
      <c r="F465" s="187"/>
      <c r="G465" s="187"/>
      <c r="H465" s="187"/>
      <c r="I465" s="62"/>
      <c r="J465" s="62"/>
      <c r="K465" s="188"/>
      <c r="L465" s="259"/>
      <c r="M465" s="259"/>
      <c r="N465" s="56"/>
      <c r="O465" s="28"/>
      <c r="P465" s="56"/>
      <c r="Q465" s="28"/>
      <c r="R465" s="132"/>
      <c r="S465" s="214"/>
      <c r="T465" s="285"/>
      <c r="U465" s="27" t="s">
        <v>33</v>
      </c>
      <c r="V465" s="186"/>
      <c r="W465" s="56"/>
      <c r="X465" s="187"/>
      <c r="Y465" s="187"/>
      <c r="Z465" s="187"/>
      <c r="AA465" s="62"/>
      <c r="AB465" s="62"/>
      <c r="AC465" s="188"/>
      <c r="AD465" s="259"/>
      <c r="AE465" s="259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4"/>
      <c r="AT465" s="37"/>
    </row>
    <row r="466" spans="2:46" ht="13.5" customHeight="1" x14ac:dyDescent="0.15">
      <c r="B466" s="285"/>
      <c r="C466" s="27" t="s">
        <v>35</v>
      </c>
      <c r="D466" s="186"/>
      <c r="E466" s="56"/>
      <c r="F466" s="187"/>
      <c r="G466" s="187"/>
      <c r="H466" s="187"/>
      <c r="I466" s="62"/>
      <c r="J466" s="62"/>
      <c r="K466" s="188"/>
      <c r="L466" s="259"/>
      <c r="M466" s="259"/>
      <c r="N466" s="56"/>
      <c r="O466" s="28"/>
      <c r="P466" s="56"/>
      <c r="Q466" s="28"/>
      <c r="R466" s="132"/>
      <c r="S466" s="214"/>
      <c r="T466" s="285"/>
      <c r="U466" s="27" t="s">
        <v>35</v>
      </c>
      <c r="V466" s="186"/>
      <c r="W466" s="56"/>
      <c r="X466" s="187"/>
      <c r="Y466" s="187"/>
      <c r="Z466" s="187"/>
      <c r="AA466" s="62"/>
      <c r="AB466" s="62"/>
      <c r="AC466" s="188"/>
      <c r="AD466" s="259"/>
      <c r="AE466" s="259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4"/>
      <c r="AT466" s="37"/>
    </row>
    <row r="467" spans="2:46" ht="13.5" customHeight="1" thickBot="1" x14ac:dyDescent="0.2">
      <c r="B467" s="286"/>
      <c r="C467" s="27"/>
      <c r="D467" s="186"/>
      <c r="E467" s="56"/>
      <c r="F467" s="189"/>
      <c r="G467" s="189"/>
      <c r="H467" s="189"/>
      <c r="I467" s="56"/>
      <c r="J467" s="56"/>
      <c r="K467" s="188"/>
      <c r="L467" s="259"/>
      <c r="M467" s="259"/>
      <c r="N467" s="56"/>
      <c r="O467" s="28"/>
      <c r="P467" s="56"/>
      <c r="Q467" s="28"/>
      <c r="R467" s="184"/>
      <c r="S467" s="214"/>
      <c r="T467" s="286"/>
      <c r="U467" s="27"/>
      <c r="V467" s="186"/>
      <c r="W467" s="56"/>
      <c r="X467" s="189"/>
      <c r="Y467" s="189"/>
      <c r="Z467" s="189"/>
      <c r="AA467" s="56"/>
      <c r="AB467" s="56"/>
      <c r="AC467" s="188"/>
      <c r="AD467" s="259"/>
      <c r="AE467" s="259"/>
      <c r="AF467" s="56"/>
      <c r="AG467" s="28"/>
      <c r="AH467" s="56"/>
      <c r="AI467" s="28"/>
      <c r="AJ467" s="184"/>
      <c r="AK467" s="199"/>
      <c r="AL467" s="286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4"/>
      <c r="AT467" s="37"/>
    </row>
    <row r="468" spans="2:46" ht="13.5" customHeight="1" x14ac:dyDescent="0.15">
      <c r="B468" s="284" t="s">
        <v>156</v>
      </c>
      <c r="C468" s="25" t="s">
        <v>31</v>
      </c>
      <c r="D468" s="39"/>
      <c r="E468" s="55"/>
      <c r="F468" s="96"/>
      <c r="G468" s="96"/>
      <c r="H468" s="96"/>
      <c r="I468" s="60"/>
      <c r="J468" s="60"/>
      <c r="K468" s="61"/>
      <c r="L468" s="258"/>
      <c r="M468" s="258"/>
      <c r="N468" s="55"/>
      <c r="O468" s="26"/>
      <c r="P468" s="55"/>
      <c r="Q468" s="26"/>
      <c r="R468" s="131"/>
      <c r="S468" s="214"/>
      <c r="T468" s="284" t="s">
        <v>156</v>
      </c>
      <c r="U468" s="25" t="s">
        <v>31</v>
      </c>
      <c r="V468" s="39"/>
      <c r="W468" s="55"/>
      <c r="X468" s="96"/>
      <c r="Y468" s="96"/>
      <c r="Z468" s="96"/>
      <c r="AA468" s="60"/>
      <c r="AB468" s="60"/>
      <c r="AC468" s="61"/>
      <c r="AD468" s="258"/>
      <c r="AE468" s="258"/>
      <c r="AF468" s="55"/>
      <c r="AG468" s="26"/>
      <c r="AH468" s="55"/>
      <c r="AI468" s="26"/>
      <c r="AJ468" s="131"/>
      <c r="AK468" s="199"/>
      <c r="AL468" s="284" t="s">
        <v>156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4"/>
      <c r="AT468" s="37"/>
    </row>
    <row r="469" spans="2:46" ht="13.5" customHeight="1" x14ac:dyDescent="0.15">
      <c r="B469" s="285"/>
      <c r="C469" s="27" t="s">
        <v>32</v>
      </c>
      <c r="D469" s="186"/>
      <c r="E469" s="56"/>
      <c r="F469" s="187"/>
      <c r="G469" s="187"/>
      <c r="H469" s="187"/>
      <c r="I469" s="62"/>
      <c r="J469" s="62"/>
      <c r="K469" s="188"/>
      <c r="L469" s="259"/>
      <c r="M469" s="259"/>
      <c r="N469" s="56"/>
      <c r="O469" s="28"/>
      <c r="P469" s="56"/>
      <c r="Q469" s="28"/>
      <c r="R469" s="132"/>
      <c r="S469" s="214"/>
      <c r="T469" s="285"/>
      <c r="U469" s="27" t="s">
        <v>32</v>
      </c>
      <c r="V469" s="186"/>
      <c r="W469" s="56"/>
      <c r="X469" s="187"/>
      <c r="Y469" s="187"/>
      <c r="Z469" s="187"/>
      <c r="AA469" s="62"/>
      <c r="AB469" s="62"/>
      <c r="AC469" s="188"/>
      <c r="AD469" s="259"/>
      <c r="AE469" s="259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4"/>
      <c r="AT469" s="37"/>
    </row>
    <row r="470" spans="2:46" ht="13.5" customHeight="1" x14ac:dyDescent="0.15">
      <c r="B470" s="285"/>
      <c r="C470" s="27" t="s">
        <v>33</v>
      </c>
      <c r="D470" s="186"/>
      <c r="E470" s="56"/>
      <c r="F470" s="187"/>
      <c r="G470" s="187"/>
      <c r="H470" s="187"/>
      <c r="I470" s="62"/>
      <c r="J470" s="62"/>
      <c r="K470" s="188"/>
      <c r="L470" s="259"/>
      <c r="M470" s="259"/>
      <c r="N470" s="56"/>
      <c r="O470" s="28"/>
      <c r="P470" s="56"/>
      <c r="Q470" s="28"/>
      <c r="R470" s="132"/>
      <c r="S470" s="214"/>
      <c r="T470" s="285"/>
      <c r="U470" s="27" t="s">
        <v>33</v>
      </c>
      <c r="V470" s="186"/>
      <c r="W470" s="56"/>
      <c r="X470" s="187"/>
      <c r="Y470" s="187"/>
      <c r="Z470" s="187"/>
      <c r="AA470" s="62"/>
      <c r="AB470" s="62"/>
      <c r="AC470" s="188"/>
      <c r="AD470" s="259"/>
      <c r="AE470" s="259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4"/>
      <c r="AT470" s="37"/>
    </row>
    <row r="471" spans="2:46" ht="13.5" customHeight="1" x14ac:dyDescent="0.15">
      <c r="B471" s="285"/>
      <c r="C471" s="27" t="s">
        <v>35</v>
      </c>
      <c r="D471" s="186"/>
      <c r="E471" s="56"/>
      <c r="F471" s="187"/>
      <c r="G471" s="187"/>
      <c r="H471" s="187"/>
      <c r="I471" s="62"/>
      <c r="J471" s="62"/>
      <c r="K471" s="188"/>
      <c r="L471" s="259"/>
      <c r="M471" s="259"/>
      <c r="N471" s="56"/>
      <c r="O471" s="28"/>
      <c r="P471" s="56"/>
      <c r="Q471" s="28"/>
      <c r="R471" s="132"/>
      <c r="S471" s="214"/>
      <c r="T471" s="285"/>
      <c r="U471" s="27" t="s">
        <v>35</v>
      </c>
      <c r="V471" s="186"/>
      <c r="W471" s="56"/>
      <c r="X471" s="187"/>
      <c r="Y471" s="187"/>
      <c r="Z471" s="187"/>
      <c r="AA471" s="62"/>
      <c r="AB471" s="62"/>
      <c r="AC471" s="188"/>
      <c r="AD471" s="259"/>
      <c r="AE471" s="259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4"/>
      <c r="AT471" s="37"/>
    </row>
    <row r="472" spans="2:46" ht="13.5" customHeight="1" thickBot="1" x14ac:dyDescent="0.2">
      <c r="B472" s="286"/>
      <c r="C472" s="27"/>
      <c r="D472" s="186"/>
      <c r="E472" s="56"/>
      <c r="F472" s="189"/>
      <c r="G472" s="189"/>
      <c r="H472" s="189"/>
      <c r="I472" s="56"/>
      <c r="J472" s="56"/>
      <c r="K472" s="188"/>
      <c r="L472" s="259"/>
      <c r="M472" s="259"/>
      <c r="N472" s="56"/>
      <c r="O472" s="28"/>
      <c r="P472" s="56"/>
      <c r="Q472" s="28"/>
      <c r="R472" s="184"/>
      <c r="S472" s="214"/>
      <c r="T472" s="286"/>
      <c r="U472" s="27"/>
      <c r="V472" s="186"/>
      <c r="W472" s="56"/>
      <c r="X472" s="189"/>
      <c r="Y472" s="189"/>
      <c r="Z472" s="189"/>
      <c r="AA472" s="56"/>
      <c r="AB472" s="56"/>
      <c r="AC472" s="188"/>
      <c r="AD472" s="259"/>
      <c r="AE472" s="259"/>
      <c r="AF472" s="56"/>
      <c r="AG472" s="28"/>
      <c r="AH472" s="56"/>
      <c r="AI472" s="28"/>
      <c r="AJ472" s="184"/>
      <c r="AK472" s="199"/>
      <c r="AL472" s="286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4"/>
      <c r="AT472" s="37"/>
    </row>
    <row r="473" spans="2:46" ht="13.5" customHeight="1" x14ac:dyDescent="0.15">
      <c r="B473" s="284" t="s">
        <v>157</v>
      </c>
      <c r="C473" s="25" t="s">
        <v>31</v>
      </c>
      <c r="D473" s="39"/>
      <c r="E473" s="55"/>
      <c r="F473" s="96"/>
      <c r="G473" s="96"/>
      <c r="H473" s="96"/>
      <c r="I473" s="60"/>
      <c r="J473" s="60"/>
      <c r="K473" s="61"/>
      <c r="L473" s="258"/>
      <c r="M473" s="258"/>
      <c r="N473" s="55"/>
      <c r="O473" s="26"/>
      <c r="P473" s="55"/>
      <c r="Q473" s="26"/>
      <c r="R473" s="131"/>
      <c r="S473" s="214"/>
      <c r="T473" s="284" t="s">
        <v>157</v>
      </c>
      <c r="U473" s="25" t="s">
        <v>31</v>
      </c>
      <c r="V473" s="39"/>
      <c r="W473" s="55"/>
      <c r="X473" s="96"/>
      <c r="Y473" s="96"/>
      <c r="Z473" s="96"/>
      <c r="AA473" s="60"/>
      <c r="AB473" s="60"/>
      <c r="AC473" s="61"/>
      <c r="AD473" s="258"/>
      <c r="AE473" s="258"/>
      <c r="AF473" s="55"/>
      <c r="AG473" s="26"/>
      <c r="AH473" s="55"/>
      <c r="AI473" s="26"/>
      <c r="AJ473" s="131"/>
      <c r="AK473" s="199"/>
      <c r="AL473" s="284" t="s">
        <v>157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4"/>
      <c r="AT473" s="37"/>
    </row>
    <row r="474" spans="2:46" ht="13.5" customHeight="1" x14ac:dyDescent="0.15">
      <c r="B474" s="285"/>
      <c r="C474" s="27" t="s">
        <v>32</v>
      </c>
      <c r="D474" s="186"/>
      <c r="E474" s="56"/>
      <c r="F474" s="187"/>
      <c r="G474" s="187"/>
      <c r="H474" s="187"/>
      <c r="I474" s="62"/>
      <c r="J474" s="62"/>
      <c r="K474" s="188"/>
      <c r="L474" s="259"/>
      <c r="M474" s="259"/>
      <c r="N474" s="56"/>
      <c r="O474" s="28"/>
      <c r="P474" s="56"/>
      <c r="Q474" s="28"/>
      <c r="R474" s="132"/>
      <c r="S474" s="214"/>
      <c r="T474" s="285"/>
      <c r="U474" s="27" t="s">
        <v>32</v>
      </c>
      <c r="V474" s="186"/>
      <c r="W474" s="56"/>
      <c r="X474" s="187"/>
      <c r="Y474" s="187"/>
      <c r="Z474" s="187"/>
      <c r="AA474" s="62"/>
      <c r="AB474" s="62"/>
      <c r="AC474" s="188"/>
      <c r="AD474" s="259"/>
      <c r="AE474" s="259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4"/>
      <c r="AT474" s="37"/>
    </row>
    <row r="475" spans="2:46" ht="13.5" customHeight="1" x14ac:dyDescent="0.15">
      <c r="B475" s="285"/>
      <c r="C475" s="27" t="s">
        <v>33</v>
      </c>
      <c r="D475" s="186"/>
      <c r="E475" s="56"/>
      <c r="F475" s="187"/>
      <c r="G475" s="187"/>
      <c r="H475" s="187"/>
      <c r="I475" s="62"/>
      <c r="J475" s="62"/>
      <c r="K475" s="188"/>
      <c r="L475" s="259"/>
      <c r="M475" s="259"/>
      <c r="N475" s="56"/>
      <c r="O475" s="28"/>
      <c r="P475" s="56"/>
      <c r="Q475" s="28"/>
      <c r="R475" s="132"/>
      <c r="S475" s="214"/>
      <c r="T475" s="285"/>
      <c r="U475" s="27" t="s">
        <v>33</v>
      </c>
      <c r="V475" s="186"/>
      <c r="W475" s="56"/>
      <c r="X475" s="187"/>
      <c r="Y475" s="187"/>
      <c r="Z475" s="187"/>
      <c r="AA475" s="62"/>
      <c r="AB475" s="62"/>
      <c r="AC475" s="188"/>
      <c r="AD475" s="259"/>
      <c r="AE475" s="259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4"/>
      <c r="AT475" s="37"/>
    </row>
    <row r="476" spans="2:46" ht="13.5" customHeight="1" x14ac:dyDescent="0.15">
      <c r="B476" s="285"/>
      <c r="C476" s="27" t="s">
        <v>35</v>
      </c>
      <c r="D476" s="186"/>
      <c r="E476" s="56"/>
      <c r="F476" s="187"/>
      <c r="G476" s="187"/>
      <c r="H476" s="187"/>
      <c r="I476" s="62"/>
      <c r="J476" s="62"/>
      <c r="K476" s="188"/>
      <c r="L476" s="259"/>
      <c r="M476" s="259"/>
      <c r="N476" s="56"/>
      <c r="O476" s="28"/>
      <c r="P476" s="56"/>
      <c r="Q476" s="28"/>
      <c r="R476" s="132"/>
      <c r="S476" s="214"/>
      <c r="T476" s="285"/>
      <c r="U476" s="27" t="s">
        <v>35</v>
      </c>
      <c r="V476" s="186"/>
      <c r="W476" s="56"/>
      <c r="X476" s="187"/>
      <c r="Y476" s="187"/>
      <c r="Z476" s="187"/>
      <c r="AA476" s="62"/>
      <c r="AB476" s="62"/>
      <c r="AC476" s="188"/>
      <c r="AD476" s="259"/>
      <c r="AE476" s="259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4"/>
      <c r="AT476" s="37"/>
    </row>
    <row r="477" spans="2:46" ht="13.5" customHeight="1" thickBot="1" x14ac:dyDescent="0.2">
      <c r="B477" s="286"/>
      <c r="C477" s="27"/>
      <c r="D477" s="186"/>
      <c r="E477" s="56"/>
      <c r="F477" s="189"/>
      <c r="G477" s="189"/>
      <c r="H477" s="189"/>
      <c r="I477" s="56"/>
      <c r="J477" s="56"/>
      <c r="K477" s="188"/>
      <c r="L477" s="259"/>
      <c r="M477" s="259"/>
      <c r="N477" s="56"/>
      <c r="O477" s="28"/>
      <c r="P477" s="56"/>
      <c r="Q477" s="28"/>
      <c r="R477" s="184"/>
      <c r="S477" s="214"/>
      <c r="T477" s="286"/>
      <c r="U477" s="27"/>
      <c r="V477" s="186"/>
      <c r="W477" s="56"/>
      <c r="X477" s="189"/>
      <c r="Y477" s="189"/>
      <c r="Z477" s="189"/>
      <c r="AA477" s="56"/>
      <c r="AB477" s="56"/>
      <c r="AC477" s="188"/>
      <c r="AD477" s="259"/>
      <c r="AE477" s="259"/>
      <c r="AF477" s="56"/>
      <c r="AG477" s="28"/>
      <c r="AH477" s="56"/>
      <c r="AI477" s="28"/>
      <c r="AJ477" s="184"/>
      <c r="AK477" s="199"/>
      <c r="AL477" s="286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4"/>
      <c r="AT477" s="37"/>
    </row>
    <row r="478" spans="2:46" ht="13.5" customHeight="1" x14ac:dyDescent="0.15">
      <c r="B478" s="284" t="s">
        <v>158</v>
      </c>
      <c r="C478" s="25" t="s">
        <v>31</v>
      </c>
      <c r="D478" s="39"/>
      <c r="E478" s="55"/>
      <c r="F478" s="96"/>
      <c r="G478" s="96"/>
      <c r="H478" s="96"/>
      <c r="I478" s="60"/>
      <c r="J478" s="60"/>
      <c r="K478" s="61"/>
      <c r="L478" s="258"/>
      <c r="M478" s="258"/>
      <c r="N478" s="55"/>
      <c r="O478" s="26"/>
      <c r="P478" s="55"/>
      <c r="Q478" s="26"/>
      <c r="R478" s="131"/>
      <c r="S478" s="214"/>
      <c r="T478" s="284" t="s">
        <v>158</v>
      </c>
      <c r="U478" s="25" t="s">
        <v>31</v>
      </c>
      <c r="V478" s="39"/>
      <c r="W478" s="55"/>
      <c r="X478" s="96"/>
      <c r="Y478" s="96"/>
      <c r="Z478" s="96"/>
      <c r="AA478" s="60"/>
      <c r="AB478" s="60"/>
      <c r="AC478" s="61"/>
      <c r="AD478" s="258"/>
      <c r="AE478" s="258"/>
      <c r="AF478" s="55"/>
      <c r="AG478" s="26"/>
      <c r="AH478" s="55"/>
      <c r="AI478" s="26"/>
      <c r="AJ478" s="131"/>
      <c r="AK478" s="199"/>
      <c r="AL478" s="284" t="s">
        <v>158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4"/>
      <c r="AT478" s="37"/>
    </row>
    <row r="479" spans="2:46" ht="13.5" customHeight="1" x14ac:dyDescent="0.15">
      <c r="B479" s="285"/>
      <c r="C479" s="27" t="s">
        <v>32</v>
      </c>
      <c r="D479" s="186"/>
      <c r="E479" s="56"/>
      <c r="F479" s="187"/>
      <c r="G479" s="187"/>
      <c r="H479" s="187"/>
      <c r="I479" s="62"/>
      <c r="J479" s="62"/>
      <c r="K479" s="188"/>
      <c r="L479" s="259"/>
      <c r="M479" s="259"/>
      <c r="N479" s="56"/>
      <c r="O479" s="28"/>
      <c r="P479" s="56"/>
      <c r="Q479" s="28"/>
      <c r="R479" s="132"/>
      <c r="S479" s="214"/>
      <c r="T479" s="285"/>
      <c r="U479" s="27" t="s">
        <v>32</v>
      </c>
      <c r="V479" s="186"/>
      <c r="W479" s="56"/>
      <c r="X479" s="187"/>
      <c r="Y479" s="187"/>
      <c r="Z479" s="187"/>
      <c r="AA479" s="62"/>
      <c r="AB479" s="62"/>
      <c r="AC479" s="188"/>
      <c r="AD479" s="259"/>
      <c r="AE479" s="259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4"/>
      <c r="AT479" s="37"/>
    </row>
    <row r="480" spans="2:46" ht="13.5" customHeight="1" x14ac:dyDescent="0.15">
      <c r="B480" s="285"/>
      <c r="C480" s="27" t="s">
        <v>33</v>
      </c>
      <c r="D480" s="186"/>
      <c r="E480" s="56"/>
      <c r="F480" s="187"/>
      <c r="G480" s="187"/>
      <c r="H480" s="187"/>
      <c r="I480" s="62"/>
      <c r="J480" s="62"/>
      <c r="K480" s="188"/>
      <c r="L480" s="259"/>
      <c r="M480" s="259"/>
      <c r="N480" s="56"/>
      <c r="O480" s="28"/>
      <c r="P480" s="56"/>
      <c r="Q480" s="28"/>
      <c r="R480" s="132"/>
      <c r="S480" s="214"/>
      <c r="T480" s="285"/>
      <c r="U480" s="27" t="s">
        <v>33</v>
      </c>
      <c r="V480" s="186"/>
      <c r="W480" s="56"/>
      <c r="X480" s="187"/>
      <c r="Y480" s="187"/>
      <c r="Z480" s="187"/>
      <c r="AA480" s="62"/>
      <c r="AB480" s="62"/>
      <c r="AC480" s="188"/>
      <c r="AD480" s="259"/>
      <c r="AE480" s="259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4"/>
      <c r="AT480" s="37"/>
    </row>
    <row r="481" spans="2:46" ht="13.5" customHeight="1" x14ac:dyDescent="0.15">
      <c r="B481" s="285"/>
      <c r="C481" s="27" t="s">
        <v>35</v>
      </c>
      <c r="D481" s="186"/>
      <c r="E481" s="56"/>
      <c r="F481" s="187"/>
      <c r="G481" s="187"/>
      <c r="H481" s="187"/>
      <c r="I481" s="62"/>
      <c r="J481" s="62"/>
      <c r="K481" s="188"/>
      <c r="L481" s="259"/>
      <c r="M481" s="259"/>
      <c r="N481" s="56"/>
      <c r="O481" s="28"/>
      <c r="P481" s="56"/>
      <c r="Q481" s="28"/>
      <c r="R481" s="132"/>
      <c r="S481" s="214"/>
      <c r="T481" s="285"/>
      <c r="U481" s="27" t="s">
        <v>35</v>
      </c>
      <c r="V481" s="186"/>
      <c r="W481" s="56"/>
      <c r="X481" s="187"/>
      <c r="Y481" s="187"/>
      <c r="Z481" s="187"/>
      <c r="AA481" s="62"/>
      <c r="AB481" s="62"/>
      <c r="AC481" s="188"/>
      <c r="AD481" s="259"/>
      <c r="AE481" s="259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4"/>
      <c r="AT481" s="37"/>
    </row>
    <row r="482" spans="2:46" ht="13.5" customHeight="1" thickBot="1" x14ac:dyDescent="0.2">
      <c r="B482" s="286"/>
      <c r="C482" s="27"/>
      <c r="D482" s="186"/>
      <c r="E482" s="56"/>
      <c r="F482" s="189"/>
      <c r="G482" s="189"/>
      <c r="H482" s="189"/>
      <c r="I482" s="56"/>
      <c r="J482" s="56"/>
      <c r="K482" s="188"/>
      <c r="L482" s="259"/>
      <c r="M482" s="259"/>
      <c r="N482" s="56"/>
      <c r="O482" s="28"/>
      <c r="P482" s="56"/>
      <c r="Q482" s="28"/>
      <c r="R482" s="184"/>
      <c r="S482" s="214"/>
      <c r="T482" s="286"/>
      <c r="U482" s="27"/>
      <c r="V482" s="186"/>
      <c r="W482" s="56"/>
      <c r="X482" s="189"/>
      <c r="Y482" s="189"/>
      <c r="Z482" s="189"/>
      <c r="AA482" s="56"/>
      <c r="AB482" s="56"/>
      <c r="AC482" s="188"/>
      <c r="AD482" s="259"/>
      <c r="AE482" s="259"/>
      <c r="AF482" s="56"/>
      <c r="AG482" s="28"/>
      <c r="AH482" s="56"/>
      <c r="AI482" s="28"/>
      <c r="AJ482" s="184"/>
      <c r="AK482" s="199"/>
      <c r="AL482" s="286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4"/>
      <c r="AT482" s="37"/>
    </row>
    <row r="483" spans="2:46" ht="13.5" customHeight="1" x14ac:dyDescent="0.15">
      <c r="B483" s="284" t="s">
        <v>159</v>
      </c>
      <c r="C483" s="25" t="s">
        <v>31</v>
      </c>
      <c r="D483" s="39"/>
      <c r="E483" s="55"/>
      <c r="F483" s="96"/>
      <c r="G483" s="96"/>
      <c r="H483" s="96"/>
      <c r="I483" s="60"/>
      <c r="J483" s="60"/>
      <c r="K483" s="61"/>
      <c r="L483" s="258"/>
      <c r="M483" s="258"/>
      <c r="N483" s="55"/>
      <c r="O483" s="26"/>
      <c r="P483" s="55"/>
      <c r="Q483" s="26"/>
      <c r="R483" s="131"/>
      <c r="S483" s="214"/>
      <c r="T483" s="284" t="s">
        <v>159</v>
      </c>
      <c r="U483" s="25" t="s">
        <v>31</v>
      </c>
      <c r="V483" s="39"/>
      <c r="W483" s="55"/>
      <c r="X483" s="96"/>
      <c r="Y483" s="96"/>
      <c r="Z483" s="96"/>
      <c r="AA483" s="60"/>
      <c r="AB483" s="60"/>
      <c r="AC483" s="61"/>
      <c r="AD483" s="258"/>
      <c r="AE483" s="258"/>
      <c r="AF483" s="55"/>
      <c r="AG483" s="26"/>
      <c r="AH483" s="55"/>
      <c r="AI483" s="26"/>
      <c r="AJ483" s="131"/>
      <c r="AK483" s="199"/>
      <c r="AL483" s="284" t="s">
        <v>159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4"/>
      <c r="AT483" s="37"/>
    </row>
    <row r="484" spans="2:46" ht="13.5" customHeight="1" x14ac:dyDescent="0.15">
      <c r="B484" s="285"/>
      <c r="C484" s="27" t="s">
        <v>32</v>
      </c>
      <c r="D484" s="186"/>
      <c r="E484" s="56"/>
      <c r="F484" s="187"/>
      <c r="G484" s="187"/>
      <c r="H484" s="187"/>
      <c r="I484" s="62"/>
      <c r="J484" s="62"/>
      <c r="K484" s="188"/>
      <c r="L484" s="259"/>
      <c r="M484" s="259"/>
      <c r="N484" s="56"/>
      <c r="O484" s="28"/>
      <c r="P484" s="56"/>
      <c r="Q484" s="28"/>
      <c r="R484" s="132"/>
      <c r="S484" s="214"/>
      <c r="T484" s="285"/>
      <c r="U484" s="27" t="s">
        <v>32</v>
      </c>
      <c r="V484" s="186"/>
      <c r="W484" s="56"/>
      <c r="X484" s="187"/>
      <c r="Y484" s="187"/>
      <c r="Z484" s="187"/>
      <c r="AA484" s="62"/>
      <c r="AB484" s="62"/>
      <c r="AC484" s="188"/>
      <c r="AD484" s="259"/>
      <c r="AE484" s="259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4"/>
      <c r="AT484" s="37"/>
    </row>
    <row r="485" spans="2:46" ht="13.5" customHeight="1" x14ac:dyDescent="0.15">
      <c r="B485" s="285"/>
      <c r="C485" s="27" t="s">
        <v>33</v>
      </c>
      <c r="D485" s="186"/>
      <c r="E485" s="56"/>
      <c r="F485" s="187"/>
      <c r="G485" s="187"/>
      <c r="H485" s="187"/>
      <c r="I485" s="62"/>
      <c r="J485" s="62"/>
      <c r="K485" s="188"/>
      <c r="L485" s="259"/>
      <c r="M485" s="259"/>
      <c r="N485" s="56"/>
      <c r="O485" s="28"/>
      <c r="P485" s="56"/>
      <c r="Q485" s="28"/>
      <c r="R485" s="132"/>
      <c r="S485" s="214"/>
      <c r="T485" s="285"/>
      <c r="U485" s="27" t="s">
        <v>33</v>
      </c>
      <c r="V485" s="186"/>
      <c r="W485" s="56"/>
      <c r="X485" s="187"/>
      <c r="Y485" s="187"/>
      <c r="Z485" s="187"/>
      <c r="AA485" s="62"/>
      <c r="AB485" s="62"/>
      <c r="AC485" s="188"/>
      <c r="AD485" s="259"/>
      <c r="AE485" s="259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4"/>
      <c r="AT485" s="37"/>
    </row>
    <row r="486" spans="2:46" ht="13.5" customHeight="1" x14ac:dyDescent="0.15">
      <c r="B486" s="285"/>
      <c r="C486" s="27" t="s">
        <v>35</v>
      </c>
      <c r="D486" s="186"/>
      <c r="E486" s="56"/>
      <c r="F486" s="187"/>
      <c r="G486" s="187"/>
      <c r="H486" s="187"/>
      <c r="I486" s="62"/>
      <c r="J486" s="62"/>
      <c r="K486" s="188"/>
      <c r="L486" s="259"/>
      <c r="M486" s="259"/>
      <c r="N486" s="56"/>
      <c r="O486" s="28"/>
      <c r="P486" s="56"/>
      <c r="Q486" s="28"/>
      <c r="R486" s="132"/>
      <c r="S486" s="214"/>
      <c r="T486" s="285"/>
      <c r="U486" s="27" t="s">
        <v>35</v>
      </c>
      <c r="V486" s="186"/>
      <c r="W486" s="56"/>
      <c r="X486" s="187"/>
      <c r="Y486" s="187"/>
      <c r="Z486" s="187"/>
      <c r="AA486" s="62"/>
      <c r="AB486" s="62"/>
      <c r="AC486" s="188"/>
      <c r="AD486" s="259"/>
      <c r="AE486" s="259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4"/>
      <c r="AT486" s="37"/>
    </row>
    <row r="487" spans="2:46" ht="13.5" customHeight="1" thickBot="1" x14ac:dyDescent="0.2">
      <c r="B487" s="286"/>
      <c r="C487" s="27"/>
      <c r="D487" s="186"/>
      <c r="E487" s="56"/>
      <c r="F487" s="189"/>
      <c r="G487" s="189"/>
      <c r="H487" s="189"/>
      <c r="I487" s="56"/>
      <c r="J487" s="56"/>
      <c r="K487" s="188"/>
      <c r="L487" s="259"/>
      <c r="M487" s="259"/>
      <c r="N487" s="56"/>
      <c r="O487" s="28"/>
      <c r="P487" s="56"/>
      <c r="Q487" s="28"/>
      <c r="R487" s="184"/>
      <c r="S487" s="214"/>
      <c r="T487" s="286"/>
      <c r="U487" s="27"/>
      <c r="V487" s="186"/>
      <c r="W487" s="56"/>
      <c r="X487" s="189"/>
      <c r="Y487" s="189"/>
      <c r="Z487" s="189"/>
      <c r="AA487" s="56"/>
      <c r="AB487" s="56"/>
      <c r="AC487" s="188"/>
      <c r="AD487" s="259"/>
      <c r="AE487" s="259"/>
      <c r="AF487" s="56"/>
      <c r="AG487" s="28"/>
      <c r="AH487" s="56"/>
      <c r="AI487" s="28"/>
      <c r="AJ487" s="184"/>
      <c r="AK487" s="199"/>
      <c r="AL487" s="286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4"/>
      <c r="AT487" s="37"/>
    </row>
    <row r="488" spans="2:46" ht="13.5" customHeight="1" x14ac:dyDescent="0.15">
      <c r="B488" s="284" t="s">
        <v>160</v>
      </c>
      <c r="C488" s="25" t="s">
        <v>31</v>
      </c>
      <c r="D488" s="39"/>
      <c r="E488" s="55"/>
      <c r="F488" s="96"/>
      <c r="G488" s="96"/>
      <c r="H488" s="96"/>
      <c r="I488" s="60"/>
      <c r="J488" s="60"/>
      <c r="K488" s="61"/>
      <c r="L488" s="258"/>
      <c r="M488" s="258"/>
      <c r="N488" s="55"/>
      <c r="O488" s="26"/>
      <c r="P488" s="55"/>
      <c r="Q488" s="26"/>
      <c r="R488" s="131"/>
      <c r="S488" s="214"/>
      <c r="T488" s="284" t="s">
        <v>160</v>
      </c>
      <c r="U488" s="25" t="s">
        <v>31</v>
      </c>
      <c r="V488" s="39"/>
      <c r="W488" s="55"/>
      <c r="X488" s="96"/>
      <c r="Y488" s="96"/>
      <c r="Z488" s="96"/>
      <c r="AA488" s="60"/>
      <c r="AB488" s="60"/>
      <c r="AC488" s="61"/>
      <c r="AD488" s="258"/>
      <c r="AE488" s="258"/>
      <c r="AF488" s="55"/>
      <c r="AG488" s="26"/>
      <c r="AH488" s="55"/>
      <c r="AI488" s="26"/>
      <c r="AJ488" s="131"/>
      <c r="AK488" s="199"/>
      <c r="AL488" s="284" t="s">
        <v>160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4"/>
      <c r="AT488" s="37"/>
    </row>
    <row r="489" spans="2:46" ht="13.5" customHeight="1" x14ac:dyDescent="0.15">
      <c r="B489" s="285"/>
      <c r="C489" s="27" t="s">
        <v>32</v>
      </c>
      <c r="D489" s="186"/>
      <c r="E489" s="56"/>
      <c r="F489" s="187"/>
      <c r="G489" s="187"/>
      <c r="H489" s="187"/>
      <c r="I489" s="62"/>
      <c r="J489" s="62"/>
      <c r="K489" s="188"/>
      <c r="L489" s="259"/>
      <c r="M489" s="259"/>
      <c r="N489" s="56"/>
      <c r="O489" s="28"/>
      <c r="P489" s="56"/>
      <c r="Q489" s="28"/>
      <c r="R489" s="132"/>
      <c r="S489" s="214"/>
      <c r="T489" s="285"/>
      <c r="U489" s="27" t="s">
        <v>32</v>
      </c>
      <c r="V489" s="186"/>
      <c r="W489" s="56"/>
      <c r="X489" s="187"/>
      <c r="Y489" s="187"/>
      <c r="Z489" s="187"/>
      <c r="AA489" s="62"/>
      <c r="AB489" s="62"/>
      <c r="AC489" s="188"/>
      <c r="AD489" s="259"/>
      <c r="AE489" s="259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4"/>
      <c r="AT489" s="37"/>
    </row>
    <row r="490" spans="2:46" ht="13.5" customHeight="1" x14ac:dyDescent="0.15">
      <c r="B490" s="285"/>
      <c r="C490" s="27" t="s">
        <v>33</v>
      </c>
      <c r="D490" s="186"/>
      <c r="E490" s="56"/>
      <c r="F490" s="187"/>
      <c r="G490" s="187"/>
      <c r="H490" s="187"/>
      <c r="I490" s="62"/>
      <c r="J490" s="62"/>
      <c r="K490" s="188"/>
      <c r="L490" s="259"/>
      <c r="M490" s="259"/>
      <c r="N490" s="56"/>
      <c r="O490" s="28"/>
      <c r="P490" s="56"/>
      <c r="Q490" s="28"/>
      <c r="R490" s="132"/>
      <c r="S490" s="214"/>
      <c r="T490" s="285"/>
      <c r="U490" s="27" t="s">
        <v>33</v>
      </c>
      <c r="V490" s="186"/>
      <c r="W490" s="56"/>
      <c r="X490" s="187"/>
      <c r="Y490" s="187"/>
      <c r="Z490" s="187"/>
      <c r="AA490" s="62"/>
      <c r="AB490" s="62"/>
      <c r="AC490" s="188"/>
      <c r="AD490" s="259"/>
      <c r="AE490" s="259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4"/>
      <c r="AT490" s="37"/>
    </row>
    <row r="491" spans="2:46" ht="13.5" customHeight="1" x14ac:dyDescent="0.15">
      <c r="B491" s="285"/>
      <c r="C491" s="27" t="s">
        <v>35</v>
      </c>
      <c r="D491" s="186"/>
      <c r="E491" s="56"/>
      <c r="F491" s="187"/>
      <c r="G491" s="187"/>
      <c r="H491" s="187"/>
      <c r="I491" s="62"/>
      <c r="J491" s="62"/>
      <c r="K491" s="188"/>
      <c r="L491" s="259"/>
      <c r="M491" s="259"/>
      <c r="N491" s="56"/>
      <c r="O491" s="28"/>
      <c r="P491" s="56"/>
      <c r="Q491" s="28"/>
      <c r="R491" s="132"/>
      <c r="S491" s="214"/>
      <c r="T491" s="285"/>
      <c r="U491" s="27" t="s">
        <v>35</v>
      </c>
      <c r="V491" s="186"/>
      <c r="W491" s="56"/>
      <c r="X491" s="187"/>
      <c r="Y491" s="187"/>
      <c r="Z491" s="187"/>
      <c r="AA491" s="62"/>
      <c r="AB491" s="62"/>
      <c r="AC491" s="188"/>
      <c r="AD491" s="259"/>
      <c r="AE491" s="259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4"/>
      <c r="AT491" s="37"/>
    </row>
    <row r="492" spans="2:46" ht="13.5" customHeight="1" thickBot="1" x14ac:dyDescent="0.2">
      <c r="B492" s="286"/>
      <c r="C492" s="27"/>
      <c r="D492" s="186"/>
      <c r="E492" s="56"/>
      <c r="F492" s="189"/>
      <c r="G492" s="189"/>
      <c r="H492" s="189"/>
      <c r="I492" s="56"/>
      <c r="J492" s="56"/>
      <c r="K492" s="188"/>
      <c r="L492" s="259"/>
      <c r="M492" s="259"/>
      <c r="N492" s="56"/>
      <c r="O492" s="28"/>
      <c r="P492" s="56"/>
      <c r="Q492" s="28"/>
      <c r="R492" s="184"/>
      <c r="S492" s="214"/>
      <c r="T492" s="286"/>
      <c r="U492" s="27"/>
      <c r="V492" s="186"/>
      <c r="W492" s="56"/>
      <c r="X492" s="189"/>
      <c r="Y492" s="189"/>
      <c r="Z492" s="189"/>
      <c r="AA492" s="56"/>
      <c r="AB492" s="56"/>
      <c r="AC492" s="188"/>
      <c r="AD492" s="259"/>
      <c r="AE492" s="259"/>
      <c r="AF492" s="56"/>
      <c r="AG492" s="28"/>
      <c r="AH492" s="56"/>
      <c r="AI492" s="28"/>
      <c r="AJ492" s="184"/>
      <c r="AK492" s="199"/>
      <c r="AL492" s="286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4"/>
      <c r="AT492" s="37"/>
    </row>
    <row r="493" spans="2:46" ht="13.5" customHeight="1" x14ac:dyDescent="0.15">
      <c r="B493" s="284" t="s">
        <v>161</v>
      </c>
      <c r="C493" s="25" t="s">
        <v>31</v>
      </c>
      <c r="D493" s="39"/>
      <c r="E493" s="55"/>
      <c r="F493" s="96"/>
      <c r="G493" s="96"/>
      <c r="H493" s="96"/>
      <c r="I493" s="60"/>
      <c r="J493" s="60"/>
      <c r="K493" s="61"/>
      <c r="L493" s="258"/>
      <c r="M493" s="258"/>
      <c r="N493" s="55"/>
      <c r="O493" s="26"/>
      <c r="P493" s="55"/>
      <c r="Q493" s="26"/>
      <c r="R493" s="131"/>
      <c r="S493" s="214"/>
      <c r="T493" s="284" t="s">
        <v>161</v>
      </c>
      <c r="U493" s="25" t="s">
        <v>31</v>
      </c>
      <c r="V493" s="39"/>
      <c r="W493" s="55"/>
      <c r="X493" s="96"/>
      <c r="Y493" s="96"/>
      <c r="Z493" s="96"/>
      <c r="AA493" s="60"/>
      <c r="AB493" s="60"/>
      <c r="AC493" s="61"/>
      <c r="AD493" s="258"/>
      <c r="AE493" s="258"/>
      <c r="AF493" s="55"/>
      <c r="AG493" s="26"/>
      <c r="AH493" s="55"/>
      <c r="AI493" s="26"/>
      <c r="AJ493" s="131"/>
      <c r="AK493" s="199"/>
      <c r="AL493" s="284" t="s">
        <v>161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4"/>
      <c r="AT493" s="37"/>
    </row>
    <row r="494" spans="2:46" ht="13.5" customHeight="1" x14ac:dyDescent="0.15">
      <c r="B494" s="285"/>
      <c r="C494" s="27" t="s">
        <v>32</v>
      </c>
      <c r="D494" s="186"/>
      <c r="E494" s="56"/>
      <c r="F494" s="187"/>
      <c r="G494" s="187"/>
      <c r="H494" s="187"/>
      <c r="I494" s="62"/>
      <c r="J494" s="62"/>
      <c r="K494" s="188"/>
      <c r="L494" s="259"/>
      <c r="M494" s="259"/>
      <c r="N494" s="56"/>
      <c r="O494" s="28"/>
      <c r="P494" s="56"/>
      <c r="Q494" s="28"/>
      <c r="R494" s="132"/>
      <c r="S494" s="214"/>
      <c r="T494" s="285"/>
      <c r="U494" s="27" t="s">
        <v>32</v>
      </c>
      <c r="V494" s="186"/>
      <c r="W494" s="56"/>
      <c r="X494" s="187"/>
      <c r="Y494" s="187"/>
      <c r="Z494" s="187"/>
      <c r="AA494" s="62"/>
      <c r="AB494" s="62"/>
      <c r="AC494" s="188"/>
      <c r="AD494" s="259"/>
      <c r="AE494" s="259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4"/>
      <c r="AT494" s="37"/>
    </row>
    <row r="495" spans="2:46" ht="13.5" customHeight="1" x14ac:dyDescent="0.15">
      <c r="B495" s="285"/>
      <c r="C495" s="27" t="s">
        <v>33</v>
      </c>
      <c r="D495" s="186"/>
      <c r="E495" s="56"/>
      <c r="F495" s="187"/>
      <c r="G495" s="187"/>
      <c r="H495" s="187"/>
      <c r="I495" s="62"/>
      <c r="J495" s="62"/>
      <c r="K495" s="188"/>
      <c r="L495" s="259"/>
      <c r="M495" s="259"/>
      <c r="N495" s="56"/>
      <c r="O495" s="28"/>
      <c r="P495" s="56"/>
      <c r="Q495" s="28"/>
      <c r="R495" s="132"/>
      <c r="S495" s="214"/>
      <c r="T495" s="285"/>
      <c r="U495" s="27" t="s">
        <v>33</v>
      </c>
      <c r="V495" s="186"/>
      <c r="W495" s="56"/>
      <c r="X495" s="187"/>
      <c r="Y495" s="187"/>
      <c r="Z495" s="187"/>
      <c r="AA495" s="62"/>
      <c r="AB495" s="62"/>
      <c r="AC495" s="188"/>
      <c r="AD495" s="259"/>
      <c r="AE495" s="259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4"/>
      <c r="AT495" s="37"/>
    </row>
    <row r="496" spans="2:46" ht="13.5" customHeight="1" x14ac:dyDescent="0.15">
      <c r="B496" s="285"/>
      <c r="C496" s="27" t="s">
        <v>35</v>
      </c>
      <c r="D496" s="186"/>
      <c r="E496" s="56"/>
      <c r="F496" s="187"/>
      <c r="G496" s="187"/>
      <c r="H496" s="187"/>
      <c r="I496" s="62"/>
      <c r="J496" s="62"/>
      <c r="K496" s="188"/>
      <c r="L496" s="259"/>
      <c r="M496" s="259"/>
      <c r="N496" s="56"/>
      <c r="O496" s="28"/>
      <c r="P496" s="56"/>
      <c r="Q496" s="28"/>
      <c r="R496" s="132"/>
      <c r="S496" s="214"/>
      <c r="T496" s="285"/>
      <c r="U496" s="27" t="s">
        <v>35</v>
      </c>
      <c r="V496" s="186"/>
      <c r="W496" s="56"/>
      <c r="X496" s="187"/>
      <c r="Y496" s="187"/>
      <c r="Z496" s="187"/>
      <c r="AA496" s="62"/>
      <c r="AB496" s="62"/>
      <c r="AC496" s="188"/>
      <c r="AD496" s="259"/>
      <c r="AE496" s="259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4"/>
      <c r="AT496" s="37"/>
    </row>
    <row r="497" spans="2:46" ht="13.5" customHeight="1" thickBot="1" x14ac:dyDescent="0.2">
      <c r="B497" s="286"/>
      <c r="C497" s="27"/>
      <c r="D497" s="186"/>
      <c r="E497" s="56"/>
      <c r="F497" s="189"/>
      <c r="G497" s="189"/>
      <c r="H497" s="189"/>
      <c r="I497" s="56"/>
      <c r="J497" s="56"/>
      <c r="K497" s="188"/>
      <c r="L497" s="259"/>
      <c r="M497" s="259"/>
      <c r="N497" s="56"/>
      <c r="O497" s="28"/>
      <c r="P497" s="56"/>
      <c r="Q497" s="28"/>
      <c r="R497" s="184"/>
      <c r="S497" s="214"/>
      <c r="T497" s="286"/>
      <c r="U497" s="27"/>
      <c r="V497" s="186"/>
      <c r="W497" s="56"/>
      <c r="X497" s="189"/>
      <c r="Y497" s="189"/>
      <c r="Z497" s="189"/>
      <c r="AA497" s="56"/>
      <c r="AB497" s="56"/>
      <c r="AC497" s="188"/>
      <c r="AD497" s="259"/>
      <c r="AE497" s="259"/>
      <c r="AF497" s="56"/>
      <c r="AG497" s="28"/>
      <c r="AH497" s="56"/>
      <c r="AI497" s="28"/>
      <c r="AJ497" s="184"/>
      <c r="AK497" s="199"/>
      <c r="AL497" s="286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4"/>
      <c r="AT497" s="37"/>
    </row>
    <row r="498" spans="2:46" ht="13.5" customHeight="1" x14ac:dyDescent="0.15">
      <c r="B498" s="284" t="s">
        <v>162</v>
      </c>
      <c r="C498" s="25" t="s">
        <v>31</v>
      </c>
      <c r="D498" s="39"/>
      <c r="E498" s="55"/>
      <c r="F498" s="96"/>
      <c r="G498" s="96"/>
      <c r="H498" s="96"/>
      <c r="I498" s="60"/>
      <c r="J498" s="60"/>
      <c r="K498" s="61"/>
      <c r="L498" s="258"/>
      <c r="M498" s="258"/>
      <c r="N498" s="55"/>
      <c r="O498" s="26"/>
      <c r="P498" s="55"/>
      <c r="Q498" s="26"/>
      <c r="R498" s="131"/>
      <c r="S498" s="214"/>
      <c r="T498" s="284" t="s">
        <v>162</v>
      </c>
      <c r="U498" s="25" t="s">
        <v>31</v>
      </c>
      <c r="V498" s="39"/>
      <c r="W498" s="55"/>
      <c r="X498" s="96"/>
      <c r="Y498" s="96"/>
      <c r="Z498" s="96"/>
      <c r="AA498" s="60"/>
      <c r="AB498" s="60"/>
      <c r="AC498" s="61"/>
      <c r="AD498" s="258"/>
      <c r="AE498" s="258"/>
      <c r="AF498" s="55"/>
      <c r="AG498" s="26"/>
      <c r="AH498" s="55"/>
      <c r="AI498" s="26"/>
      <c r="AJ498" s="131"/>
      <c r="AK498" s="199"/>
      <c r="AL498" s="284" t="s">
        <v>162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4"/>
      <c r="AT498" s="37"/>
    </row>
    <row r="499" spans="2:46" ht="13.5" customHeight="1" x14ac:dyDescent="0.15">
      <c r="B499" s="285"/>
      <c r="C499" s="27" t="s">
        <v>32</v>
      </c>
      <c r="D499" s="186"/>
      <c r="E499" s="56"/>
      <c r="F499" s="187"/>
      <c r="G499" s="187"/>
      <c r="H499" s="187"/>
      <c r="I499" s="62"/>
      <c r="J499" s="62"/>
      <c r="K499" s="188"/>
      <c r="L499" s="259"/>
      <c r="M499" s="259"/>
      <c r="N499" s="56"/>
      <c r="O499" s="28"/>
      <c r="P499" s="56"/>
      <c r="Q499" s="28"/>
      <c r="R499" s="132"/>
      <c r="S499" s="214"/>
      <c r="T499" s="285"/>
      <c r="U499" s="27" t="s">
        <v>32</v>
      </c>
      <c r="V499" s="186"/>
      <c r="W499" s="56"/>
      <c r="X499" s="187"/>
      <c r="Y499" s="187"/>
      <c r="Z499" s="187"/>
      <c r="AA499" s="62"/>
      <c r="AB499" s="62"/>
      <c r="AC499" s="188"/>
      <c r="AD499" s="259"/>
      <c r="AE499" s="259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4"/>
      <c r="AT499" s="37"/>
    </row>
    <row r="500" spans="2:46" ht="13.5" customHeight="1" x14ac:dyDescent="0.15">
      <c r="B500" s="285"/>
      <c r="C500" s="27" t="s">
        <v>33</v>
      </c>
      <c r="D500" s="186"/>
      <c r="E500" s="56"/>
      <c r="F500" s="187"/>
      <c r="G500" s="187"/>
      <c r="H500" s="187"/>
      <c r="I500" s="62"/>
      <c r="J500" s="62"/>
      <c r="K500" s="188"/>
      <c r="L500" s="259"/>
      <c r="M500" s="259"/>
      <c r="N500" s="56"/>
      <c r="O500" s="28"/>
      <c r="P500" s="56"/>
      <c r="Q500" s="28"/>
      <c r="R500" s="132"/>
      <c r="S500" s="214"/>
      <c r="T500" s="285"/>
      <c r="U500" s="27" t="s">
        <v>33</v>
      </c>
      <c r="V500" s="186"/>
      <c r="W500" s="56"/>
      <c r="X500" s="187"/>
      <c r="Y500" s="187"/>
      <c r="Z500" s="187"/>
      <c r="AA500" s="62"/>
      <c r="AB500" s="62"/>
      <c r="AC500" s="188"/>
      <c r="AD500" s="259"/>
      <c r="AE500" s="259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4"/>
      <c r="AT500" s="37"/>
    </row>
    <row r="501" spans="2:46" ht="13.5" customHeight="1" x14ac:dyDescent="0.15">
      <c r="B501" s="285"/>
      <c r="C501" s="27" t="s">
        <v>35</v>
      </c>
      <c r="D501" s="186"/>
      <c r="E501" s="56"/>
      <c r="F501" s="187"/>
      <c r="G501" s="187"/>
      <c r="H501" s="187"/>
      <c r="I501" s="62"/>
      <c r="J501" s="62"/>
      <c r="K501" s="188"/>
      <c r="L501" s="259"/>
      <c r="M501" s="259"/>
      <c r="N501" s="56"/>
      <c r="O501" s="28"/>
      <c r="P501" s="56"/>
      <c r="Q501" s="28"/>
      <c r="R501" s="132"/>
      <c r="S501" s="214"/>
      <c r="T501" s="285"/>
      <c r="U501" s="27" t="s">
        <v>35</v>
      </c>
      <c r="V501" s="186"/>
      <c r="W501" s="56"/>
      <c r="X501" s="187"/>
      <c r="Y501" s="187"/>
      <c r="Z501" s="187"/>
      <c r="AA501" s="62"/>
      <c r="AB501" s="62"/>
      <c r="AC501" s="188"/>
      <c r="AD501" s="259"/>
      <c r="AE501" s="259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4"/>
      <c r="AT501" s="37"/>
    </row>
    <row r="502" spans="2:46" ht="13.5" customHeight="1" thickBot="1" x14ac:dyDescent="0.2">
      <c r="B502" s="286"/>
      <c r="C502" s="27"/>
      <c r="D502" s="186"/>
      <c r="E502" s="56"/>
      <c r="F502" s="189"/>
      <c r="G502" s="189"/>
      <c r="H502" s="189"/>
      <c r="I502" s="56"/>
      <c r="J502" s="56"/>
      <c r="K502" s="188"/>
      <c r="L502" s="259"/>
      <c r="M502" s="259"/>
      <c r="N502" s="56"/>
      <c r="O502" s="28"/>
      <c r="P502" s="56"/>
      <c r="Q502" s="28"/>
      <c r="R502" s="184"/>
      <c r="S502" s="214"/>
      <c r="T502" s="286"/>
      <c r="U502" s="27"/>
      <c r="V502" s="186"/>
      <c r="W502" s="56"/>
      <c r="X502" s="189"/>
      <c r="Y502" s="189"/>
      <c r="Z502" s="189"/>
      <c r="AA502" s="56"/>
      <c r="AB502" s="56"/>
      <c r="AC502" s="188"/>
      <c r="AD502" s="259"/>
      <c r="AE502" s="259"/>
      <c r="AF502" s="56"/>
      <c r="AG502" s="28"/>
      <c r="AH502" s="56"/>
      <c r="AI502" s="28"/>
      <c r="AJ502" s="184"/>
      <c r="AK502" s="199"/>
      <c r="AL502" s="286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4"/>
      <c r="AT502" s="37"/>
    </row>
    <row r="503" spans="2:46" ht="13.5" customHeight="1" x14ac:dyDescent="0.15">
      <c r="B503" s="284" t="s">
        <v>163</v>
      </c>
      <c r="C503" s="25" t="s">
        <v>31</v>
      </c>
      <c r="D503" s="39"/>
      <c r="E503" s="55"/>
      <c r="F503" s="96"/>
      <c r="G503" s="96"/>
      <c r="H503" s="96"/>
      <c r="I503" s="60"/>
      <c r="J503" s="60"/>
      <c r="K503" s="61"/>
      <c r="L503" s="258"/>
      <c r="M503" s="258"/>
      <c r="N503" s="55"/>
      <c r="O503" s="26"/>
      <c r="P503" s="55"/>
      <c r="Q503" s="26"/>
      <c r="R503" s="131"/>
      <c r="S503" s="214"/>
      <c r="T503" s="284" t="s">
        <v>163</v>
      </c>
      <c r="U503" s="25" t="s">
        <v>31</v>
      </c>
      <c r="V503" s="39"/>
      <c r="W503" s="55"/>
      <c r="X503" s="96"/>
      <c r="Y503" s="96"/>
      <c r="Z503" s="96"/>
      <c r="AA503" s="60"/>
      <c r="AB503" s="60"/>
      <c r="AC503" s="61"/>
      <c r="AD503" s="258"/>
      <c r="AE503" s="258"/>
      <c r="AF503" s="55"/>
      <c r="AG503" s="26"/>
      <c r="AH503" s="55"/>
      <c r="AI503" s="26"/>
      <c r="AJ503" s="131"/>
      <c r="AK503" s="199"/>
      <c r="AL503" s="284" t="s">
        <v>163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4"/>
      <c r="AT503" s="37"/>
    </row>
    <row r="504" spans="2:46" ht="13.5" customHeight="1" x14ac:dyDescent="0.15">
      <c r="B504" s="285"/>
      <c r="C504" s="27" t="s">
        <v>32</v>
      </c>
      <c r="D504" s="186"/>
      <c r="E504" s="56"/>
      <c r="F504" s="187"/>
      <c r="G504" s="187"/>
      <c r="H504" s="187"/>
      <c r="I504" s="62"/>
      <c r="J504" s="62"/>
      <c r="K504" s="188"/>
      <c r="L504" s="259"/>
      <c r="M504" s="259"/>
      <c r="N504" s="56"/>
      <c r="O504" s="28"/>
      <c r="P504" s="56"/>
      <c r="Q504" s="28"/>
      <c r="R504" s="132"/>
      <c r="S504" s="214"/>
      <c r="T504" s="285"/>
      <c r="U504" s="27" t="s">
        <v>32</v>
      </c>
      <c r="V504" s="186"/>
      <c r="W504" s="56"/>
      <c r="X504" s="187"/>
      <c r="Y504" s="187"/>
      <c r="Z504" s="187"/>
      <c r="AA504" s="62"/>
      <c r="AB504" s="62"/>
      <c r="AC504" s="188"/>
      <c r="AD504" s="259"/>
      <c r="AE504" s="259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4"/>
      <c r="AT504" s="37"/>
    </row>
    <row r="505" spans="2:46" ht="13.5" customHeight="1" x14ac:dyDescent="0.15">
      <c r="B505" s="285"/>
      <c r="C505" s="27" t="s">
        <v>33</v>
      </c>
      <c r="D505" s="186"/>
      <c r="E505" s="56"/>
      <c r="F505" s="187"/>
      <c r="G505" s="187"/>
      <c r="H505" s="187"/>
      <c r="I505" s="62"/>
      <c r="J505" s="62"/>
      <c r="K505" s="188"/>
      <c r="L505" s="259"/>
      <c r="M505" s="259"/>
      <c r="N505" s="56"/>
      <c r="O505" s="28"/>
      <c r="P505" s="56"/>
      <c r="Q505" s="28"/>
      <c r="R505" s="132"/>
      <c r="S505" s="214"/>
      <c r="T505" s="285"/>
      <c r="U505" s="27" t="s">
        <v>33</v>
      </c>
      <c r="V505" s="186"/>
      <c r="W505" s="56"/>
      <c r="X505" s="187"/>
      <c r="Y505" s="187"/>
      <c r="Z505" s="187"/>
      <c r="AA505" s="62"/>
      <c r="AB505" s="62"/>
      <c r="AC505" s="188"/>
      <c r="AD505" s="259"/>
      <c r="AE505" s="259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4"/>
      <c r="AT505" s="37"/>
    </row>
    <row r="506" spans="2:46" ht="13.5" customHeight="1" x14ac:dyDescent="0.15">
      <c r="B506" s="285"/>
      <c r="C506" s="27" t="s">
        <v>35</v>
      </c>
      <c r="D506" s="186"/>
      <c r="E506" s="56"/>
      <c r="F506" s="187"/>
      <c r="G506" s="187"/>
      <c r="H506" s="187"/>
      <c r="I506" s="62"/>
      <c r="J506" s="62"/>
      <c r="K506" s="188"/>
      <c r="L506" s="259"/>
      <c r="M506" s="259"/>
      <c r="N506" s="56"/>
      <c r="O506" s="28"/>
      <c r="P506" s="56"/>
      <c r="Q506" s="28"/>
      <c r="R506" s="132"/>
      <c r="S506" s="214"/>
      <c r="T506" s="285"/>
      <c r="U506" s="27" t="s">
        <v>35</v>
      </c>
      <c r="V506" s="186"/>
      <c r="W506" s="56"/>
      <c r="X506" s="187"/>
      <c r="Y506" s="187"/>
      <c r="Z506" s="187"/>
      <c r="AA506" s="62"/>
      <c r="AB506" s="62"/>
      <c r="AC506" s="188"/>
      <c r="AD506" s="259"/>
      <c r="AE506" s="259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4"/>
      <c r="AT506" s="37"/>
    </row>
    <row r="507" spans="2:46" ht="13.5" customHeight="1" thickBot="1" x14ac:dyDescent="0.2">
      <c r="B507" s="286"/>
      <c r="C507" s="27"/>
      <c r="D507" s="186"/>
      <c r="E507" s="56"/>
      <c r="F507" s="189"/>
      <c r="G507" s="189"/>
      <c r="H507" s="189"/>
      <c r="I507" s="56"/>
      <c r="J507" s="56"/>
      <c r="K507" s="188"/>
      <c r="L507" s="259"/>
      <c r="M507" s="259"/>
      <c r="N507" s="56"/>
      <c r="O507" s="28"/>
      <c r="P507" s="56"/>
      <c r="Q507" s="28"/>
      <c r="R507" s="184"/>
      <c r="S507" s="214"/>
      <c r="T507" s="286"/>
      <c r="U507" s="27"/>
      <c r="V507" s="186"/>
      <c r="W507" s="56"/>
      <c r="X507" s="189"/>
      <c r="Y507" s="189"/>
      <c r="Z507" s="189"/>
      <c r="AA507" s="56"/>
      <c r="AB507" s="56"/>
      <c r="AC507" s="188"/>
      <c r="AD507" s="259"/>
      <c r="AE507" s="259"/>
      <c r="AF507" s="56"/>
      <c r="AG507" s="28"/>
      <c r="AH507" s="56"/>
      <c r="AI507" s="28"/>
      <c r="AJ507" s="184"/>
      <c r="AK507" s="199"/>
      <c r="AL507" s="286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4"/>
      <c r="AT507" s="37"/>
    </row>
    <row r="508" spans="2:46" ht="13.5" customHeight="1" x14ac:dyDescent="0.15">
      <c r="B508" s="284" t="s">
        <v>164</v>
      </c>
      <c r="C508" s="25" t="s">
        <v>31</v>
      </c>
      <c r="D508" s="39"/>
      <c r="E508" s="55"/>
      <c r="F508" s="96"/>
      <c r="G508" s="96"/>
      <c r="H508" s="96"/>
      <c r="I508" s="60"/>
      <c r="J508" s="60"/>
      <c r="K508" s="61"/>
      <c r="L508" s="258"/>
      <c r="M508" s="258"/>
      <c r="N508" s="55"/>
      <c r="O508" s="26"/>
      <c r="P508" s="55"/>
      <c r="Q508" s="26"/>
      <c r="R508" s="131"/>
      <c r="S508" s="214"/>
      <c r="T508" s="284" t="s">
        <v>164</v>
      </c>
      <c r="U508" s="25" t="s">
        <v>31</v>
      </c>
      <c r="V508" s="39"/>
      <c r="W508" s="55"/>
      <c r="X508" s="96"/>
      <c r="Y508" s="96"/>
      <c r="Z508" s="96"/>
      <c r="AA508" s="60"/>
      <c r="AB508" s="60"/>
      <c r="AC508" s="61"/>
      <c r="AD508" s="258"/>
      <c r="AE508" s="258"/>
      <c r="AF508" s="55"/>
      <c r="AG508" s="26"/>
      <c r="AH508" s="55"/>
      <c r="AI508" s="26"/>
      <c r="AJ508" s="131"/>
      <c r="AK508" s="199"/>
      <c r="AL508" s="284" t="s">
        <v>164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4"/>
      <c r="AT508" s="37"/>
    </row>
    <row r="509" spans="2:46" ht="13.5" customHeight="1" x14ac:dyDescent="0.15">
      <c r="B509" s="285"/>
      <c r="C509" s="27" t="s">
        <v>32</v>
      </c>
      <c r="D509" s="186"/>
      <c r="E509" s="56"/>
      <c r="F509" s="187"/>
      <c r="G509" s="187"/>
      <c r="H509" s="187"/>
      <c r="I509" s="62"/>
      <c r="J509" s="62"/>
      <c r="K509" s="188"/>
      <c r="L509" s="259"/>
      <c r="M509" s="259"/>
      <c r="N509" s="56"/>
      <c r="O509" s="28"/>
      <c r="P509" s="56"/>
      <c r="Q509" s="28"/>
      <c r="R509" s="132"/>
      <c r="S509" s="214"/>
      <c r="T509" s="285"/>
      <c r="U509" s="27" t="s">
        <v>32</v>
      </c>
      <c r="V509" s="186"/>
      <c r="W509" s="56"/>
      <c r="X509" s="187"/>
      <c r="Y509" s="187"/>
      <c r="Z509" s="187"/>
      <c r="AA509" s="62"/>
      <c r="AB509" s="62"/>
      <c r="AC509" s="188"/>
      <c r="AD509" s="259"/>
      <c r="AE509" s="259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4"/>
      <c r="AT509" s="37"/>
    </row>
    <row r="510" spans="2:46" ht="13.5" customHeight="1" x14ac:dyDescent="0.15">
      <c r="B510" s="285"/>
      <c r="C510" s="27" t="s">
        <v>33</v>
      </c>
      <c r="D510" s="186"/>
      <c r="E510" s="56"/>
      <c r="F510" s="187"/>
      <c r="G510" s="187"/>
      <c r="H510" s="187"/>
      <c r="I510" s="62"/>
      <c r="J510" s="62"/>
      <c r="K510" s="188"/>
      <c r="L510" s="259"/>
      <c r="M510" s="259"/>
      <c r="N510" s="56"/>
      <c r="O510" s="28"/>
      <c r="P510" s="56"/>
      <c r="Q510" s="28"/>
      <c r="R510" s="132"/>
      <c r="S510" s="214"/>
      <c r="T510" s="285"/>
      <c r="U510" s="27" t="s">
        <v>33</v>
      </c>
      <c r="V510" s="186"/>
      <c r="W510" s="56"/>
      <c r="X510" s="187"/>
      <c r="Y510" s="187"/>
      <c r="Z510" s="187"/>
      <c r="AA510" s="62"/>
      <c r="AB510" s="62"/>
      <c r="AC510" s="188"/>
      <c r="AD510" s="259"/>
      <c r="AE510" s="259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4"/>
      <c r="AT510" s="37"/>
    </row>
    <row r="511" spans="2:46" ht="13.5" customHeight="1" x14ac:dyDescent="0.15">
      <c r="B511" s="285"/>
      <c r="C511" s="27" t="s">
        <v>35</v>
      </c>
      <c r="D511" s="186"/>
      <c r="E511" s="56"/>
      <c r="F511" s="187"/>
      <c r="G511" s="187"/>
      <c r="H511" s="187"/>
      <c r="I511" s="62"/>
      <c r="J511" s="62"/>
      <c r="K511" s="188"/>
      <c r="L511" s="259"/>
      <c r="M511" s="259"/>
      <c r="N511" s="56"/>
      <c r="O511" s="28"/>
      <c r="P511" s="56"/>
      <c r="Q511" s="28"/>
      <c r="R511" s="132"/>
      <c r="S511" s="214"/>
      <c r="T511" s="285"/>
      <c r="U511" s="27" t="s">
        <v>35</v>
      </c>
      <c r="V511" s="186"/>
      <c r="W511" s="56"/>
      <c r="X511" s="187"/>
      <c r="Y511" s="187"/>
      <c r="Z511" s="187"/>
      <c r="AA511" s="62"/>
      <c r="AB511" s="62"/>
      <c r="AC511" s="188"/>
      <c r="AD511" s="259"/>
      <c r="AE511" s="259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4"/>
      <c r="AT511" s="37"/>
    </row>
    <row r="512" spans="2:46" ht="13.5" customHeight="1" thickBot="1" x14ac:dyDescent="0.2">
      <c r="B512" s="286"/>
      <c r="C512" s="27"/>
      <c r="D512" s="186"/>
      <c r="E512" s="56"/>
      <c r="F512" s="189"/>
      <c r="G512" s="189"/>
      <c r="H512" s="189"/>
      <c r="I512" s="56"/>
      <c r="J512" s="56"/>
      <c r="K512" s="188"/>
      <c r="L512" s="259"/>
      <c r="M512" s="259"/>
      <c r="N512" s="56"/>
      <c r="O512" s="28"/>
      <c r="P512" s="56"/>
      <c r="Q512" s="28"/>
      <c r="R512" s="184"/>
      <c r="S512" s="214"/>
      <c r="T512" s="286"/>
      <c r="U512" s="27"/>
      <c r="V512" s="186"/>
      <c r="W512" s="56"/>
      <c r="X512" s="189"/>
      <c r="Y512" s="189"/>
      <c r="Z512" s="189"/>
      <c r="AA512" s="56"/>
      <c r="AB512" s="56"/>
      <c r="AC512" s="188"/>
      <c r="AD512" s="259"/>
      <c r="AE512" s="259"/>
      <c r="AF512" s="56"/>
      <c r="AG512" s="28"/>
      <c r="AH512" s="56"/>
      <c r="AI512" s="28"/>
      <c r="AJ512" s="184"/>
      <c r="AK512" s="199"/>
      <c r="AL512" s="286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4"/>
      <c r="AT512" s="37"/>
    </row>
    <row r="513" spans="2:46" ht="13.5" customHeight="1" x14ac:dyDescent="0.15">
      <c r="B513" s="284" t="s">
        <v>165</v>
      </c>
      <c r="C513" s="25" t="s">
        <v>31</v>
      </c>
      <c r="D513" s="39"/>
      <c r="E513" s="55"/>
      <c r="F513" s="96"/>
      <c r="G513" s="96"/>
      <c r="H513" s="96"/>
      <c r="I513" s="60"/>
      <c r="J513" s="60"/>
      <c r="K513" s="61"/>
      <c r="L513" s="258"/>
      <c r="M513" s="258"/>
      <c r="N513" s="55"/>
      <c r="O513" s="26"/>
      <c r="P513" s="55"/>
      <c r="Q513" s="26"/>
      <c r="R513" s="131"/>
      <c r="S513" s="214"/>
      <c r="T513" s="284" t="s">
        <v>165</v>
      </c>
      <c r="U513" s="25" t="s">
        <v>31</v>
      </c>
      <c r="V513" s="39"/>
      <c r="W513" s="55"/>
      <c r="X513" s="96"/>
      <c r="Y513" s="96"/>
      <c r="Z513" s="96"/>
      <c r="AA513" s="60"/>
      <c r="AB513" s="60"/>
      <c r="AC513" s="61"/>
      <c r="AD513" s="258"/>
      <c r="AE513" s="258"/>
      <c r="AF513" s="55"/>
      <c r="AG513" s="26"/>
      <c r="AH513" s="55"/>
      <c r="AI513" s="26"/>
      <c r="AJ513" s="131"/>
      <c r="AK513" s="199"/>
      <c r="AL513" s="284" t="s">
        <v>165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4"/>
      <c r="AT513" s="37"/>
    </row>
    <row r="514" spans="2:46" ht="13.5" customHeight="1" x14ac:dyDescent="0.15">
      <c r="B514" s="285"/>
      <c r="C514" s="27" t="s">
        <v>32</v>
      </c>
      <c r="D514" s="186"/>
      <c r="E514" s="56"/>
      <c r="F514" s="187"/>
      <c r="G514" s="187"/>
      <c r="H514" s="187"/>
      <c r="I514" s="62"/>
      <c r="J514" s="62"/>
      <c r="K514" s="188"/>
      <c r="L514" s="259"/>
      <c r="M514" s="259"/>
      <c r="N514" s="56"/>
      <c r="O514" s="28"/>
      <c r="P514" s="56"/>
      <c r="Q514" s="28"/>
      <c r="R514" s="132"/>
      <c r="S514" s="214"/>
      <c r="T514" s="285"/>
      <c r="U514" s="27" t="s">
        <v>32</v>
      </c>
      <c r="V514" s="186"/>
      <c r="W514" s="56"/>
      <c r="X514" s="187"/>
      <c r="Y514" s="187"/>
      <c r="Z514" s="187"/>
      <c r="AA514" s="62"/>
      <c r="AB514" s="62"/>
      <c r="AC514" s="188"/>
      <c r="AD514" s="259"/>
      <c r="AE514" s="259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4"/>
      <c r="AT514" s="37"/>
    </row>
    <row r="515" spans="2:46" ht="13.5" customHeight="1" x14ac:dyDescent="0.15">
      <c r="B515" s="285"/>
      <c r="C515" s="27" t="s">
        <v>33</v>
      </c>
      <c r="D515" s="186"/>
      <c r="E515" s="56"/>
      <c r="F515" s="187"/>
      <c r="G515" s="187"/>
      <c r="H515" s="187"/>
      <c r="I515" s="62"/>
      <c r="J515" s="62"/>
      <c r="K515" s="188"/>
      <c r="L515" s="259"/>
      <c r="M515" s="259"/>
      <c r="N515" s="56"/>
      <c r="O515" s="28"/>
      <c r="P515" s="56"/>
      <c r="Q515" s="28"/>
      <c r="R515" s="132"/>
      <c r="S515" s="214"/>
      <c r="T515" s="285"/>
      <c r="U515" s="27" t="s">
        <v>33</v>
      </c>
      <c r="V515" s="186"/>
      <c r="W515" s="56"/>
      <c r="X515" s="187"/>
      <c r="Y515" s="187"/>
      <c r="Z515" s="187"/>
      <c r="AA515" s="62"/>
      <c r="AB515" s="62"/>
      <c r="AC515" s="188"/>
      <c r="AD515" s="259"/>
      <c r="AE515" s="259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4"/>
      <c r="AT515" s="37"/>
    </row>
    <row r="516" spans="2:46" ht="13.5" customHeight="1" x14ac:dyDescent="0.15">
      <c r="B516" s="285"/>
      <c r="C516" s="27" t="s">
        <v>35</v>
      </c>
      <c r="D516" s="186"/>
      <c r="E516" s="56"/>
      <c r="F516" s="187"/>
      <c r="G516" s="187"/>
      <c r="H516" s="187"/>
      <c r="I516" s="62"/>
      <c r="J516" s="62"/>
      <c r="K516" s="188"/>
      <c r="L516" s="259"/>
      <c r="M516" s="259"/>
      <c r="N516" s="56"/>
      <c r="O516" s="28"/>
      <c r="P516" s="56"/>
      <c r="Q516" s="28"/>
      <c r="R516" s="132"/>
      <c r="S516" s="214"/>
      <c r="T516" s="285"/>
      <c r="U516" s="27" t="s">
        <v>35</v>
      </c>
      <c r="V516" s="186"/>
      <c r="W516" s="56"/>
      <c r="X516" s="187"/>
      <c r="Y516" s="187"/>
      <c r="Z516" s="187"/>
      <c r="AA516" s="62"/>
      <c r="AB516" s="62"/>
      <c r="AC516" s="188"/>
      <c r="AD516" s="259"/>
      <c r="AE516" s="259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4"/>
      <c r="AT516" s="37"/>
    </row>
    <row r="517" spans="2:46" ht="13.5" customHeight="1" thickBot="1" x14ac:dyDescent="0.2">
      <c r="B517" s="286"/>
      <c r="C517" s="27"/>
      <c r="D517" s="186"/>
      <c r="E517" s="56"/>
      <c r="F517" s="189"/>
      <c r="G517" s="189"/>
      <c r="H517" s="189"/>
      <c r="I517" s="56"/>
      <c r="J517" s="56"/>
      <c r="K517" s="188"/>
      <c r="L517" s="259"/>
      <c r="M517" s="259"/>
      <c r="N517" s="56"/>
      <c r="O517" s="28"/>
      <c r="P517" s="56"/>
      <c r="Q517" s="28"/>
      <c r="R517" s="184"/>
      <c r="S517" s="214"/>
      <c r="T517" s="286"/>
      <c r="U517" s="27"/>
      <c r="V517" s="186"/>
      <c r="W517" s="56"/>
      <c r="X517" s="189"/>
      <c r="Y517" s="189"/>
      <c r="Z517" s="189"/>
      <c r="AA517" s="56"/>
      <c r="AB517" s="56"/>
      <c r="AC517" s="188"/>
      <c r="AD517" s="259"/>
      <c r="AE517" s="259"/>
      <c r="AF517" s="56"/>
      <c r="AG517" s="28"/>
      <c r="AH517" s="56"/>
      <c r="AI517" s="28"/>
      <c r="AJ517" s="184"/>
      <c r="AK517" s="199"/>
      <c r="AL517" s="286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4"/>
      <c r="AT517" s="37"/>
    </row>
    <row r="518" spans="2:46" ht="13.5" customHeight="1" x14ac:dyDescent="0.15">
      <c r="B518" s="284" t="s">
        <v>166</v>
      </c>
      <c r="C518" s="25" t="s">
        <v>31</v>
      </c>
      <c r="D518" s="39"/>
      <c r="E518" s="55"/>
      <c r="F518" s="96"/>
      <c r="G518" s="96"/>
      <c r="H518" s="96"/>
      <c r="I518" s="60"/>
      <c r="J518" s="60"/>
      <c r="K518" s="61"/>
      <c r="L518" s="258"/>
      <c r="M518" s="258"/>
      <c r="N518" s="55"/>
      <c r="O518" s="26"/>
      <c r="P518" s="55"/>
      <c r="Q518" s="26"/>
      <c r="R518" s="131"/>
      <c r="S518" s="214"/>
      <c r="T518" s="284" t="s">
        <v>166</v>
      </c>
      <c r="U518" s="25" t="s">
        <v>31</v>
      </c>
      <c r="V518" s="39"/>
      <c r="W518" s="55"/>
      <c r="X518" s="96"/>
      <c r="Y518" s="96"/>
      <c r="Z518" s="96"/>
      <c r="AA518" s="60"/>
      <c r="AB518" s="60"/>
      <c r="AC518" s="61"/>
      <c r="AD518" s="258"/>
      <c r="AE518" s="258"/>
      <c r="AF518" s="55"/>
      <c r="AG518" s="26"/>
      <c r="AH518" s="55"/>
      <c r="AI518" s="26"/>
      <c r="AJ518" s="131"/>
      <c r="AK518" s="199"/>
      <c r="AL518" s="284" t="s">
        <v>166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4"/>
      <c r="AT518" s="37"/>
    </row>
    <row r="519" spans="2:46" ht="13.5" customHeight="1" x14ac:dyDescent="0.15">
      <c r="B519" s="285"/>
      <c r="C519" s="27" t="s">
        <v>32</v>
      </c>
      <c r="D519" s="186"/>
      <c r="E519" s="56"/>
      <c r="F519" s="187"/>
      <c r="G519" s="187"/>
      <c r="H519" s="187"/>
      <c r="I519" s="62"/>
      <c r="J519" s="62"/>
      <c r="K519" s="188"/>
      <c r="L519" s="259"/>
      <c r="M519" s="259"/>
      <c r="N519" s="56"/>
      <c r="O519" s="28"/>
      <c r="P519" s="56"/>
      <c r="Q519" s="28"/>
      <c r="R519" s="132"/>
      <c r="S519" s="214"/>
      <c r="T519" s="285"/>
      <c r="U519" s="27" t="s">
        <v>32</v>
      </c>
      <c r="V519" s="186"/>
      <c r="W519" s="56"/>
      <c r="X519" s="187"/>
      <c r="Y519" s="187"/>
      <c r="Z519" s="187"/>
      <c r="AA519" s="62"/>
      <c r="AB519" s="62"/>
      <c r="AC519" s="188"/>
      <c r="AD519" s="259"/>
      <c r="AE519" s="259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4"/>
      <c r="AT519" s="37"/>
    </row>
    <row r="520" spans="2:46" ht="13.5" customHeight="1" x14ac:dyDescent="0.15">
      <c r="B520" s="285"/>
      <c r="C520" s="27" t="s">
        <v>33</v>
      </c>
      <c r="D520" s="186"/>
      <c r="E520" s="56"/>
      <c r="F520" s="187"/>
      <c r="G520" s="187"/>
      <c r="H520" s="187"/>
      <c r="I520" s="62"/>
      <c r="J520" s="62"/>
      <c r="K520" s="188"/>
      <c r="L520" s="259"/>
      <c r="M520" s="259"/>
      <c r="N520" s="56"/>
      <c r="O520" s="28"/>
      <c r="P520" s="56"/>
      <c r="Q520" s="28"/>
      <c r="R520" s="132"/>
      <c r="S520" s="214"/>
      <c r="T520" s="285"/>
      <c r="U520" s="27" t="s">
        <v>33</v>
      </c>
      <c r="V520" s="186"/>
      <c r="W520" s="56"/>
      <c r="X520" s="187"/>
      <c r="Y520" s="187"/>
      <c r="Z520" s="187"/>
      <c r="AA520" s="62"/>
      <c r="AB520" s="62"/>
      <c r="AC520" s="188"/>
      <c r="AD520" s="259"/>
      <c r="AE520" s="259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4"/>
      <c r="AT520" s="37"/>
    </row>
    <row r="521" spans="2:46" ht="13.5" customHeight="1" x14ac:dyDescent="0.15">
      <c r="B521" s="285"/>
      <c r="C521" s="27" t="s">
        <v>35</v>
      </c>
      <c r="D521" s="186"/>
      <c r="E521" s="56"/>
      <c r="F521" s="187"/>
      <c r="G521" s="187"/>
      <c r="H521" s="187"/>
      <c r="I521" s="62"/>
      <c r="J521" s="62"/>
      <c r="K521" s="188"/>
      <c r="L521" s="259"/>
      <c r="M521" s="259"/>
      <c r="N521" s="56"/>
      <c r="O521" s="28"/>
      <c r="P521" s="56"/>
      <c r="Q521" s="28"/>
      <c r="R521" s="132"/>
      <c r="S521" s="214"/>
      <c r="T521" s="285"/>
      <c r="U521" s="27" t="s">
        <v>35</v>
      </c>
      <c r="V521" s="186"/>
      <c r="W521" s="56"/>
      <c r="X521" s="187"/>
      <c r="Y521" s="187"/>
      <c r="Z521" s="187"/>
      <c r="AA521" s="62"/>
      <c r="AB521" s="62"/>
      <c r="AC521" s="188"/>
      <c r="AD521" s="259"/>
      <c r="AE521" s="259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4"/>
      <c r="AT521" s="37"/>
    </row>
    <row r="522" spans="2:46" ht="13.5" customHeight="1" thickBot="1" x14ac:dyDescent="0.2">
      <c r="B522" s="286"/>
      <c r="C522" s="27"/>
      <c r="D522" s="186"/>
      <c r="E522" s="56"/>
      <c r="F522" s="189"/>
      <c r="G522" s="189"/>
      <c r="H522" s="189"/>
      <c r="I522" s="56"/>
      <c r="J522" s="56"/>
      <c r="K522" s="188"/>
      <c r="L522" s="259"/>
      <c r="M522" s="259"/>
      <c r="N522" s="56"/>
      <c r="O522" s="28"/>
      <c r="P522" s="56"/>
      <c r="Q522" s="28"/>
      <c r="R522" s="184"/>
      <c r="S522" s="214"/>
      <c r="T522" s="286"/>
      <c r="U522" s="27"/>
      <c r="V522" s="186"/>
      <c r="W522" s="56"/>
      <c r="X522" s="189"/>
      <c r="Y522" s="189"/>
      <c r="Z522" s="189"/>
      <c r="AA522" s="56"/>
      <c r="AB522" s="56"/>
      <c r="AC522" s="188"/>
      <c r="AD522" s="259"/>
      <c r="AE522" s="259"/>
      <c r="AF522" s="56"/>
      <c r="AG522" s="28"/>
      <c r="AH522" s="56"/>
      <c r="AI522" s="28"/>
      <c r="AJ522" s="184"/>
      <c r="AK522" s="199"/>
      <c r="AL522" s="286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4"/>
      <c r="AT522" s="37"/>
    </row>
    <row r="523" spans="2:46" ht="13.5" customHeight="1" x14ac:dyDescent="0.15">
      <c r="B523" s="284" t="s">
        <v>167</v>
      </c>
      <c r="C523" s="25" t="s">
        <v>31</v>
      </c>
      <c r="D523" s="39"/>
      <c r="E523" s="55"/>
      <c r="F523" s="96"/>
      <c r="G523" s="96"/>
      <c r="H523" s="96"/>
      <c r="I523" s="60"/>
      <c r="J523" s="60"/>
      <c r="K523" s="61"/>
      <c r="L523" s="258"/>
      <c r="M523" s="258"/>
      <c r="N523" s="55"/>
      <c r="O523" s="26"/>
      <c r="P523" s="55"/>
      <c r="Q523" s="26"/>
      <c r="R523" s="131"/>
      <c r="S523" s="214"/>
      <c r="T523" s="284" t="s">
        <v>167</v>
      </c>
      <c r="U523" s="25" t="s">
        <v>31</v>
      </c>
      <c r="V523" s="39"/>
      <c r="W523" s="55"/>
      <c r="X523" s="96"/>
      <c r="Y523" s="96"/>
      <c r="Z523" s="96"/>
      <c r="AA523" s="60"/>
      <c r="AB523" s="60"/>
      <c r="AC523" s="61"/>
      <c r="AD523" s="258"/>
      <c r="AE523" s="258"/>
      <c r="AF523" s="55"/>
      <c r="AG523" s="26"/>
      <c r="AH523" s="55"/>
      <c r="AI523" s="26"/>
      <c r="AJ523" s="131"/>
      <c r="AK523" s="199"/>
      <c r="AL523" s="284" t="s">
        <v>167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4"/>
      <c r="AT523" s="37"/>
    </row>
    <row r="524" spans="2:46" ht="13.5" customHeight="1" x14ac:dyDescent="0.15">
      <c r="B524" s="285"/>
      <c r="C524" s="27" t="s">
        <v>32</v>
      </c>
      <c r="D524" s="186"/>
      <c r="E524" s="56"/>
      <c r="F524" s="187"/>
      <c r="G524" s="187"/>
      <c r="H524" s="187"/>
      <c r="I524" s="62"/>
      <c r="J524" s="62"/>
      <c r="K524" s="188"/>
      <c r="L524" s="259"/>
      <c r="M524" s="259"/>
      <c r="N524" s="56"/>
      <c r="O524" s="28"/>
      <c r="P524" s="56"/>
      <c r="Q524" s="28"/>
      <c r="R524" s="132"/>
      <c r="S524" s="214"/>
      <c r="T524" s="285"/>
      <c r="U524" s="27" t="s">
        <v>32</v>
      </c>
      <c r="V524" s="186"/>
      <c r="W524" s="56"/>
      <c r="X524" s="187"/>
      <c r="Y524" s="187"/>
      <c r="Z524" s="187"/>
      <c r="AA524" s="62"/>
      <c r="AB524" s="62"/>
      <c r="AC524" s="188"/>
      <c r="AD524" s="259"/>
      <c r="AE524" s="259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4"/>
      <c r="AT524" s="37"/>
    </row>
    <row r="525" spans="2:46" ht="13.5" customHeight="1" x14ac:dyDescent="0.15">
      <c r="B525" s="285"/>
      <c r="C525" s="27" t="s">
        <v>33</v>
      </c>
      <c r="D525" s="186"/>
      <c r="E525" s="56"/>
      <c r="F525" s="187"/>
      <c r="G525" s="187"/>
      <c r="H525" s="187"/>
      <c r="I525" s="62"/>
      <c r="J525" s="62"/>
      <c r="K525" s="188"/>
      <c r="L525" s="259"/>
      <c r="M525" s="259"/>
      <c r="N525" s="56"/>
      <c r="O525" s="28"/>
      <c r="P525" s="56"/>
      <c r="Q525" s="28"/>
      <c r="R525" s="132"/>
      <c r="S525" s="214"/>
      <c r="T525" s="285"/>
      <c r="U525" s="27" t="s">
        <v>33</v>
      </c>
      <c r="V525" s="186"/>
      <c r="W525" s="56"/>
      <c r="X525" s="187"/>
      <c r="Y525" s="187"/>
      <c r="Z525" s="187"/>
      <c r="AA525" s="62"/>
      <c r="AB525" s="62"/>
      <c r="AC525" s="188"/>
      <c r="AD525" s="259"/>
      <c r="AE525" s="259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4"/>
      <c r="AT525" s="37"/>
    </row>
    <row r="526" spans="2:46" ht="13.5" customHeight="1" x14ac:dyDescent="0.15">
      <c r="B526" s="285"/>
      <c r="C526" s="27" t="s">
        <v>35</v>
      </c>
      <c r="D526" s="186"/>
      <c r="E526" s="56"/>
      <c r="F526" s="187"/>
      <c r="G526" s="187"/>
      <c r="H526" s="187"/>
      <c r="I526" s="62"/>
      <c r="J526" s="62"/>
      <c r="K526" s="188"/>
      <c r="L526" s="259"/>
      <c r="M526" s="259"/>
      <c r="N526" s="56"/>
      <c r="O526" s="28"/>
      <c r="P526" s="56"/>
      <c r="Q526" s="28"/>
      <c r="R526" s="132"/>
      <c r="S526" s="214"/>
      <c r="T526" s="285"/>
      <c r="U526" s="27" t="s">
        <v>35</v>
      </c>
      <c r="V526" s="186"/>
      <c r="W526" s="56"/>
      <c r="X526" s="187"/>
      <c r="Y526" s="187"/>
      <c r="Z526" s="187"/>
      <c r="AA526" s="62"/>
      <c r="AB526" s="62"/>
      <c r="AC526" s="188"/>
      <c r="AD526" s="259"/>
      <c r="AE526" s="259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4"/>
      <c r="AT526" s="37"/>
    </row>
    <row r="527" spans="2:46" ht="13.5" customHeight="1" thickBot="1" x14ac:dyDescent="0.2">
      <c r="B527" s="286"/>
      <c r="C527" s="27"/>
      <c r="D527" s="186"/>
      <c r="E527" s="56"/>
      <c r="F527" s="189"/>
      <c r="G527" s="189"/>
      <c r="H527" s="189"/>
      <c r="I527" s="56"/>
      <c r="J527" s="56"/>
      <c r="K527" s="188"/>
      <c r="L527" s="259"/>
      <c r="M527" s="259"/>
      <c r="N527" s="56"/>
      <c r="O527" s="28"/>
      <c r="P527" s="56"/>
      <c r="Q527" s="28"/>
      <c r="R527" s="184"/>
      <c r="S527" s="214"/>
      <c r="T527" s="286"/>
      <c r="U527" s="27"/>
      <c r="V527" s="186"/>
      <c r="W527" s="56"/>
      <c r="X527" s="189"/>
      <c r="Y527" s="189"/>
      <c r="Z527" s="189"/>
      <c r="AA527" s="56"/>
      <c r="AB527" s="56"/>
      <c r="AC527" s="188"/>
      <c r="AD527" s="259"/>
      <c r="AE527" s="259"/>
      <c r="AF527" s="56"/>
      <c r="AG527" s="28"/>
      <c r="AH527" s="56"/>
      <c r="AI527" s="28"/>
      <c r="AJ527" s="184"/>
      <c r="AK527" s="199"/>
      <c r="AL527" s="286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4"/>
      <c r="AT527" s="37"/>
    </row>
    <row r="528" spans="2:46" ht="13.5" customHeight="1" x14ac:dyDescent="0.15">
      <c r="B528" s="284" t="s">
        <v>168</v>
      </c>
      <c r="C528" s="25" t="s">
        <v>31</v>
      </c>
      <c r="D528" s="39"/>
      <c r="E528" s="55"/>
      <c r="F528" s="96"/>
      <c r="G528" s="96"/>
      <c r="H528" s="96"/>
      <c r="I528" s="60"/>
      <c r="J528" s="60"/>
      <c r="K528" s="61"/>
      <c r="L528" s="258"/>
      <c r="M528" s="258"/>
      <c r="N528" s="55"/>
      <c r="O528" s="26"/>
      <c r="P528" s="55"/>
      <c r="Q528" s="26"/>
      <c r="R528" s="131"/>
      <c r="S528" s="214"/>
      <c r="T528" s="284" t="s">
        <v>168</v>
      </c>
      <c r="U528" s="25" t="s">
        <v>31</v>
      </c>
      <c r="V528" s="39"/>
      <c r="W528" s="55"/>
      <c r="X528" s="96"/>
      <c r="Y528" s="96"/>
      <c r="Z528" s="96"/>
      <c r="AA528" s="60"/>
      <c r="AB528" s="60"/>
      <c r="AC528" s="61"/>
      <c r="AD528" s="258"/>
      <c r="AE528" s="258"/>
      <c r="AF528" s="55"/>
      <c r="AG528" s="26"/>
      <c r="AH528" s="55"/>
      <c r="AI528" s="26"/>
      <c r="AJ528" s="131"/>
      <c r="AK528" s="199"/>
      <c r="AL528" s="284" t="s">
        <v>168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4"/>
      <c r="AT528" s="37"/>
    </row>
    <row r="529" spans="2:46" ht="13.5" customHeight="1" x14ac:dyDescent="0.15">
      <c r="B529" s="285"/>
      <c r="C529" s="27" t="s">
        <v>32</v>
      </c>
      <c r="D529" s="186"/>
      <c r="E529" s="56"/>
      <c r="F529" s="187"/>
      <c r="G529" s="187"/>
      <c r="H529" s="187"/>
      <c r="I529" s="62"/>
      <c r="J529" s="62"/>
      <c r="K529" s="188"/>
      <c r="L529" s="259"/>
      <c r="M529" s="259"/>
      <c r="N529" s="56"/>
      <c r="O529" s="28"/>
      <c r="P529" s="56"/>
      <c r="Q529" s="28"/>
      <c r="R529" s="132"/>
      <c r="S529" s="214"/>
      <c r="T529" s="285"/>
      <c r="U529" s="27" t="s">
        <v>32</v>
      </c>
      <c r="V529" s="186"/>
      <c r="W529" s="56"/>
      <c r="X529" s="187"/>
      <c r="Y529" s="187"/>
      <c r="Z529" s="187"/>
      <c r="AA529" s="62"/>
      <c r="AB529" s="62"/>
      <c r="AC529" s="188"/>
      <c r="AD529" s="259"/>
      <c r="AE529" s="259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4"/>
      <c r="AT529" s="37"/>
    </row>
    <row r="530" spans="2:46" ht="13.5" customHeight="1" x14ac:dyDescent="0.15">
      <c r="B530" s="285"/>
      <c r="C530" s="27" t="s">
        <v>33</v>
      </c>
      <c r="D530" s="186"/>
      <c r="E530" s="56"/>
      <c r="F530" s="187"/>
      <c r="G530" s="187"/>
      <c r="H530" s="187"/>
      <c r="I530" s="62"/>
      <c r="J530" s="62"/>
      <c r="K530" s="188"/>
      <c r="L530" s="259"/>
      <c r="M530" s="259"/>
      <c r="N530" s="56"/>
      <c r="O530" s="28"/>
      <c r="P530" s="56"/>
      <c r="Q530" s="28"/>
      <c r="R530" s="132"/>
      <c r="S530" s="214"/>
      <c r="T530" s="285"/>
      <c r="U530" s="27" t="s">
        <v>33</v>
      </c>
      <c r="V530" s="186"/>
      <c r="W530" s="56"/>
      <c r="X530" s="187"/>
      <c r="Y530" s="187"/>
      <c r="Z530" s="187"/>
      <c r="AA530" s="62"/>
      <c r="AB530" s="62"/>
      <c r="AC530" s="188"/>
      <c r="AD530" s="259"/>
      <c r="AE530" s="259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4"/>
      <c r="AT530" s="37"/>
    </row>
    <row r="531" spans="2:46" ht="13.5" customHeight="1" x14ac:dyDescent="0.15">
      <c r="B531" s="285"/>
      <c r="C531" s="27" t="s">
        <v>35</v>
      </c>
      <c r="D531" s="186"/>
      <c r="E531" s="56"/>
      <c r="F531" s="187"/>
      <c r="G531" s="187"/>
      <c r="H531" s="187"/>
      <c r="I531" s="62"/>
      <c r="J531" s="62"/>
      <c r="K531" s="188"/>
      <c r="L531" s="259"/>
      <c r="M531" s="259"/>
      <c r="N531" s="56"/>
      <c r="O531" s="28"/>
      <c r="P531" s="56"/>
      <c r="Q531" s="28"/>
      <c r="R531" s="132"/>
      <c r="S531" s="214"/>
      <c r="T531" s="285"/>
      <c r="U531" s="27" t="s">
        <v>35</v>
      </c>
      <c r="V531" s="186"/>
      <c r="W531" s="56"/>
      <c r="X531" s="187"/>
      <c r="Y531" s="187"/>
      <c r="Z531" s="187"/>
      <c r="AA531" s="62"/>
      <c r="AB531" s="62"/>
      <c r="AC531" s="188"/>
      <c r="AD531" s="259"/>
      <c r="AE531" s="259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4"/>
      <c r="AT531" s="37"/>
    </row>
    <row r="532" spans="2:46" ht="13.5" customHeight="1" thickBot="1" x14ac:dyDescent="0.2">
      <c r="B532" s="286"/>
      <c r="C532" s="27"/>
      <c r="D532" s="186"/>
      <c r="E532" s="56"/>
      <c r="F532" s="189"/>
      <c r="G532" s="189"/>
      <c r="H532" s="189"/>
      <c r="I532" s="56"/>
      <c r="J532" s="56"/>
      <c r="K532" s="188"/>
      <c r="L532" s="259"/>
      <c r="M532" s="259"/>
      <c r="N532" s="56"/>
      <c r="O532" s="28"/>
      <c r="P532" s="56"/>
      <c r="Q532" s="28"/>
      <c r="R532" s="184"/>
      <c r="S532" s="214"/>
      <c r="T532" s="286"/>
      <c r="U532" s="27"/>
      <c r="V532" s="186"/>
      <c r="W532" s="56"/>
      <c r="X532" s="189"/>
      <c r="Y532" s="189"/>
      <c r="Z532" s="189"/>
      <c r="AA532" s="56"/>
      <c r="AB532" s="56"/>
      <c r="AC532" s="188"/>
      <c r="AD532" s="259"/>
      <c r="AE532" s="259"/>
      <c r="AF532" s="56"/>
      <c r="AG532" s="28"/>
      <c r="AH532" s="56"/>
      <c r="AI532" s="28"/>
      <c r="AJ532" s="184"/>
      <c r="AK532" s="199"/>
      <c r="AL532" s="286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4"/>
      <c r="AT532" s="37"/>
    </row>
    <row r="533" spans="2:46" ht="13.5" customHeight="1" x14ac:dyDescent="0.15">
      <c r="B533" s="284" t="s">
        <v>169</v>
      </c>
      <c r="C533" s="25" t="s">
        <v>31</v>
      </c>
      <c r="D533" s="39"/>
      <c r="E533" s="55"/>
      <c r="F533" s="96"/>
      <c r="G533" s="96"/>
      <c r="H533" s="96"/>
      <c r="I533" s="60"/>
      <c r="J533" s="60"/>
      <c r="K533" s="61"/>
      <c r="L533" s="258"/>
      <c r="M533" s="258"/>
      <c r="N533" s="55"/>
      <c r="O533" s="26"/>
      <c r="P533" s="55"/>
      <c r="Q533" s="26"/>
      <c r="R533" s="131"/>
      <c r="S533" s="214"/>
      <c r="T533" s="284" t="s">
        <v>169</v>
      </c>
      <c r="U533" s="25" t="s">
        <v>31</v>
      </c>
      <c r="V533" s="39"/>
      <c r="W533" s="55"/>
      <c r="X533" s="96"/>
      <c r="Y533" s="96"/>
      <c r="Z533" s="96"/>
      <c r="AA533" s="60"/>
      <c r="AB533" s="60"/>
      <c r="AC533" s="61"/>
      <c r="AD533" s="258"/>
      <c r="AE533" s="258"/>
      <c r="AF533" s="55"/>
      <c r="AG533" s="26"/>
      <c r="AH533" s="55"/>
      <c r="AI533" s="26"/>
      <c r="AJ533" s="131"/>
      <c r="AK533" s="199"/>
      <c r="AL533" s="284" t="s">
        <v>169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4"/>
      <c r="AT533" s="37"/>
    </row>
    <row r="534" spans="2:46" ht="13.5" customHeight="1" x14ac:dyDescent="0.15">
      <c r="B534" s="285"/>
      <c r="C534" s="27" t="s">
        <v>32</v>
      </c>
      <c r="D534" s="186"/>
      <c r="E534" s="56"/>
      <c r="F534" s="187"/>
      <c r="G534" s="187"/>
      <c r="H534" s="187"/>
      <c r="I534" s="62"/>
      <c r="J534" s="62"/>
      <c r="K534" s="188"/>
      <c r="L534" s="259"/>
      <c r="M534" s="259"/>
      <c r="N534" s="56"/>
      <c r="O534" s="28"/>
      <c r="P534" s="56"/>
      <c r="Q534" s="28"/>
      <c r="R534" s="132"/>
      <c r="S534" s="214"/>
      <c r="T534" s="285"/>
      <c r="U534" s="27" t="s">
        <v>32</v>
      </c>
      <c r="V534" s="186"/>
      <c r="W534" s="56"/>
      <c r="X534" s="187"/>
      <c r="Y534" s="187"/>
      <c r="Z534" s="187"/>
      <c r="AA534" s="62"/>
      <c r="AB534" s="62"/>
      <c r="AC534" s="188"/>
      <c r="AD534" s="259"/>
      <c r="AE534" s="259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4"/>
      <c r="AT534" s="37"/>
    </row>
    <row r="535" spans="2:46" ht="13.5" customHeight="1" x14ac:dyDescent="0.15">
      <c r="B535" s="285"/>
      <c r="C535" s="27" t="s">
        <v>33</v>
      </c>
      <c r="D535" s="186"/>
      <c r="E535" s="56"/>
      <c r="F535" s="187"/>
      <c r="G535" s="187"/>
      <c r="H535" s="187"/>
      <c r="I535" s="62"/>
      <c r="J535" s="62"/>
      <c r="K535" s="188"/>
      <c r="L535" s="259"/>
      <c r="M535" s="259"/>
      <c r="N535" s="56"/>
      <c r="O535" s="28"/>
      <c r="P535" s="56"/>
      <c r="Q535" s="28"/>
      <c r="R535" s="132"/>
      <c r="S535" s="214"/>
      <c r="T535" s="285"/>
      <c r="U535" s="27" t="s">
        <v>33</v>
      </c>
      <c r="V535" s="186"/>
      <c r="W535" s="56"/>
      <c r="X535" s="187"/>
      <c r="Y535" s="187"/>
      <c r="Z535" s="187"/>
      <c r="AA535" s="62"/>
      <c r="AB535" s="62"/>
      <c r="AC535" s="188"/>
      <c r="AD535" s="259"/>
      <c r="AE535" s="259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4"/>
      <c r="AT535" s="37"/>
    </row>
    <row r="536" spans="2:46" ht="13.5" customHeight="1" x14ac:dyDescent="0.15">
      <c r="B536" s="285"/>
      <c r="C536" s="27" t="s">
        <v>35</v>
      </c>
      <c r="D536" s="186"/>
      <c r="E536" s="56"/>
      <c r="F536" s="187"/>
      <c r="G536" s="187"/>
      <c r="H536" s="187"/>
      <c r="I536" s="62"/>
      <c r="J536" s="62"/>
      <c r="K536" s="188"/>
      <c r="L536" s="259"/>
      <c r="M536" s="259"/>
      <c r="N536" s="56"/>
      <c r="O536" s="28"/>
      <c r="P536" s="56"/>
      <c r="Q536" s="28"/>
      <c r="R536" s="132"/>
      <c r="S536" s="214"/>
      <c r="T536" s="285"/>
      <c r="U536" s="27" t="s">
        <v>35</v>
      </c>
      <c r="V536" s="186"/>
      <c r="W536" s="56"/>
      <c r="X536" s="187"/>
      <c r="Y536" s="187"/>
      <c r="Z536" s="187"/>
      <c r="AA536" s="62"/>
      <c r="AB536" s="62"/>
      <c r="AC536" s="188"/>
      <c r="AD536" s="259"/>
      <c r="AE536" s="259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4"/>
      <c r="AT536" s="37"/>
    </row>
    <row r="537" spans="2:46" ht="13.5" customHeight="1" thickBot="1" x14ac:dyDescent="0.2">
      <c r="B537" s="286"/>
      <c r="C537" s="27"/>
      <c r="D537" s="186"/>
      <c r="E537" s="56"/>
      <c r="F537" s="189"/>
      <c r="G537" s="189"/>
      <c r="H537" s="189"/>
      <c r="I537" s="56"/>
      <c r="J537" s="56"/>
      <c r="K537" s="188"/>
      <c r="L537" s="259"/>
      <c r="M537" s="259"/>
      <c r="N537" s="56"/>
      <c r="O537" s="28"/>
      <c r="P537" s="56"/>
      <c r="Q537" s="28"/>
      <c r="R537" s="184"/>
      <c r="S537" s="214"/>
      <c r="T537" s="286"/>
      <c r="U537" s="27"/>
      <c r="V537" s="186"/>
      <c r="W537" s="56"/>
      <c r="X537" s="189"/>
      <c r="Y537" s="189"/>
      <c r="Z537" s="189"/>
      <c r="AA537" s="56"/>
      <c r="AB537" s="56"/>
      <c r="AC537" s="188"/>
      <c r="AD537" s="259"/>
      <c r="AE537" s="259"/>
      <c r="AF537" s="56"/>
      <c r="AG537" s="28"/>
      <c r="AH537" s="56"/>
      <c r="AI537" s="28"/>
      <c r="AJ537" s="184"/>
      <c r="AK537" s="199"/>
      <c r="AL537" s="286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4"/>
      <c r="AT537" s="37"/>
    </row>
    <row r="538" spans="2:46" ht="13.5" customHeight="1" x14ac:dyDescent="0.15">
      <c r="B538" s="284" t="s">
        <v>170</v>
      </c>
      <c r="C538" s="25" t="s">
        <v>31</v>
      </c>
      <c r="D538" s="39"/>
      <c r="E538" s="55"/>
      <c r="F538" s="96"/>
      <c r="G538" s="96"/>
      <c r="H538" s="96"/>
      <c r="I538" s="60"/>
      <c r="J538" s="60"/>
      <c r="K538" s="61"/>
      <c r="L538" s="258"/>
      <c r="M538" s="258"/>
      <c r="N538" s="55"/>
      <c r="O538" s="26"/>
      <c r="P538" s="55"/>
      <c r="Q538" s="26"/>
      <c r="R538" s="131"/>
      <c r="S538" s="214"/>
      <c r="T538" s="284" t="s">
        <v>170</v>
      </c>
      <c r="U538" s="25" t="s">
        <v>31</v>
      </c>
      <c r="V538" s="39"/>
      <c r="W538" s="55"/>
      <c r="X538" s="96"/>
      <c r="Y538" s="96"/>
      <c r="Z538" s="96"/>
      <c r="AA538" s="60"/>
      <c r="AB538" s="60"/>
      <c r="AC538" s="61"/>
      <c r="AD538" s="258"/>
      <c r="AE538" s="258"/>
      <c r="AF538" s="55"/>
      <c r="AG538" s="26"/>
      <c r="AH538" s="55"/>
      <c r="AI538" s="26"/>
      <c r="AJ538" s="131"/>
      <c r="AK538" s="199"/>
      <c r="AL538" s="284" t="s">
        <v>170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4"/>
      <c r="AT538" s="37"/>
    </row>
    <row r="539" spans="2:46" ht="13.5" customHeight="1" x14ac:dyDescent="0.15">
      <c r="B539" s="285"/>
      <c r="C539" s="27" t="s">
        <v>32</v>
      </c>
      <c r="D539" s="186"/>
      <c r="E539" s="56"/>
      <c r="F539" s="187"/>
      <c r="G539" s="187"/>
      <c r="H539" s="187"/>
      <c r="I539" s="62"/>
      <c r="J539" s="62"/>
      <c r="K539" s="188"/>
      <c r="L539" s="259"/>
      <c r="M539" s="259"/>
      <c r="N539" s="56"/>
      <c r="O539" s="28"/>
      <c r="P539" s="56"/>
      <c r="Q539" s="28"/>
      <c r="R539" s="132"/>
      <c r="S539" s="214"/>
      <c r="T539" s="285"/>
      <c r="U539" s="27" t="s">
        <v>32</v>
      </c>
      <c r="V539" s="186"/>
      <c r="W539" s="56"/>
      <c r="X539" s="187"/>
      <c r="Y539" s="187"/>
      <c r="Z539" s="187"/>
      <c r="AA539" s="62"/>
      <c r="AB539" s="62"/>
      <c r="AC539" s="188"/>
      <c r="AD539" s="259"/>
      <c r="AE539" s="259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4"/>
      <c r="AT539" s="37"/>
    </row>
    <row r="540" spans="2:46" ht="13.5" customHeight="1" x14ac:dyDescent="0.15">
      <c r="B540" s="285"/>
      <c r="C540" s="27" t="s">
        <v>33</v>
      </c>
      <c r="D540" s="186"/>
      <c r="E540" s="56"/>
      <c r="F540" s="187"/>
      <c r="G540" s="187"/>
      <c r="H540" s="187"/>
      <c r="I540" s="62"/>
      <c r="J540" s="62"/>
      <c r="K540" s="188"/>
      <c r="L540" s="259"/>
      <c r="M540" s="259"/>
      <c r="N540" s="56"/>
      <c r="O540" s="28"/>
      <c r="P540" s="56"/>
      <c r="Q540" s="28"/>
      <c r="R540" s="132"/>
      <c r="S540" s="214"/>
      <c r="T540" s="285"/>
      <c r="U540" s="27" t="s">
        <v>33</v>
      </c>
      <c r="V540" s="186"/>
      <c r="W540" s="56"/>
      <c r="X540" s="187"/>
      <c r="Y540" s="187"/>
      <c r="Z540" s="187"/>
      <c r="AA540" s="62"/>
      <c r="AB540" s="62"/>
      <c r="AC540" s="188"/>
      <c r="AD540" s="259"/>
      <c r="AE540" s="259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4"/>
      <c r="AT540" s="37"/>
    </row>
    <row r="541" spans="2:46" ht="13.5" customHeight="1" x14ac:dyDescent="0.15">
      <c r="B541" s="285"/>
      <c r="C541" s="27" t="s">
        <v>35</v>
      </c>
      <c r="D541" s="186"/>
      <c r="E541" s="56"/>
      <c r="F541" s="187"/>
      <c r="G541" s="187"/>
      <c r="H541" s="187"/>
      <c r="I541" s="62"/>
      <c r="J541" s="62"/>
      <c r="K541" s="188"/>
      <c r="L541" s="259"/>
      <c r="M541" s="259"/>
      <c r="N541" s="56"/>
      <c r="O541" s="28"/>
      <c r="P541" s="56"/>
      <c r="Q541" s="28"/>
      <c r="R541" s="132"/>
      <c r="S541" s="214"/>
      <c r="T541" s="285"/>
      <c r="U541" s="27" t="s">
        <v>35</v>
      </c>
      <c r="V541" s="186"/>
      <c r="W541" s="56"/>
      <c r="X541" s="187"/>
      <c r="Y541" s="187"/>
      <c r="Z541" s="187"/>
      <c r="AA541" s="62"/>
      <c r="AB541" s="62"/>
      <c r="AC541" s="188"/>
      <c r="AD541" s="259"/>
      <c r="AE541" s="259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4"/>
      <c r="AT541" s="37"/>
    </row>
    <row r="542" spans="2:46" ht="13.5" customHeight="1" thickBot="1" x14ac:dyDescent="0.2">
      <c r="B542" s="286"/>
      <c r="C542" s="27"/>
      <c r="D542" s="186"/>
      <c r="E542" s="56"/>
      <c r="F542" s="189"/>
      <c r="G542" s="189"/>
      <c r="H542" s="189"/>
      <c r="I542" s="56"/>
      <c r="J542" s="56"/>
      <c r="K542" s="188"/>
      <c r="L542" s="259"/>
      <c r="M542" s="259"/>
      <c r="N542" s="56"/>
      <c r="O542" s="28"/>
      <c r="P542" s="56"/>
      <c r="Q542" s="28"/>
      <c r="R542" s="184"/>
      <c r="S542" s="214"/>
      <c r="T542" s="286"/>
      <c r="U542" s="27"/>
      <c r="V542" s="186"/>
      <c r="W542" s="56"/>
      <c r="X542" s="189"/>
      <c r="Y542" s="189"/>
      <c r="Z542" s="189"/>
      <c r="AA542" s="56"/>
      <c r="AB542" s="56"/>
      <c r="AC542" s="188"/>
      <c r="AD542" s="259"/>
      <c r="AE542" s="259"/>
      <c r="AF542" s="56"/>
      <c r="AG542" s="28"/>
      <c r="AH542" s="56"/>
      <c r="AI542" s="28"/>
      <c r="AJ542" s="184"/>
      <c r="AK542" s="199"/>
      <c r="AL542" s="286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4"/>
      <c r="AT542" s="37"/>
    </row>
    <row r="543" spans="2:46" ht="13.5" customHeight="1" x14ac:dyDescent="0.15">
      <c r="B543" s="284" t="s">
        <v>171</v>
      </c>
      <c r="C543" s="25" t="s">
        <v>31</v>
      </c>
      <c r="D543" s="39"/>
      <c r="E543" s="55"/>
      <c r="F543" s="96"/>
      <c r="G543" s="96"/>
      <c r="H543" s="96"/>
      <c r="I543" s="60"/>
      <c r="J543" s="60"/>
      <c r="K543" s="61"/>
      <c r="L543" s="258"/>
      <c r="M543" s="258"/>
      <c r="N543" s="55"/>
      <c r="O543" s="26"/>
      <c r="P543" s="55"/>
      <c r="Q543" s="26"/>
      <c r="R543" s="131"/>
      <c r="S543" s="214"/>
      <c r="T543" s="284" t="s">
        <v>171</v>
      </c>
      <c r="U543" s="25" t="s">
        <v>31</v>
      </c>
      <c r="V543" s="39"/>
      <c r="W543" s="55"/>
      <c r="X543" s="96"/>
      <c r="Y543" s="96"/>
      <c r="Z543" s="96"/>
      <c r="AA543" s="60"/>
      <c r="AB543" s="60"/>
      <c r="AC543" s="61"/>
      <c r="AD543" s="258"/>
      <c r="AE543" s="258"/>
      <c r="AF543" s="55"/>
      <c r="AG543" s="26"/>
      <c r="AH543" s="55"/>
      <c r="AI543" s="26"/>
      <c r="AJ543" s="131"/>
      <c r="AK543" s="199"/>
      <c r="AL543" s="284" t="s">
        <v>171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4"/>
      <c r="AT543" s="37"/>
    </row>
    <row r="544" spans="2:46" ht="13.5" customHeight="1" x14ac:dyDescent="0.15">
      <c r="B544" s="285"/>
      <c r="C544" s="27" t="s">
        <v>32</v>
      </c>
      <c r="D544" s="186"/>
      <c r="E544" s="56"/>
      <c r="F544" s="187"/>
      <c r="G544" s="187"/>
      <c r="H544" s="187"/>
      <c r="I544" s="62"/>
      <c r="J544" s="62"/>
      <c r="K544" s="188"/>
      <c r="L544" s="259"/>
      <c r="M544" s="259"/>
      <c r="N544" s="56"/>
      <c r="O544" s="28"/>
      <c r="P544" s="56"/>
      <c r="Q544" s="28"/>
      <c r="R544" s="132"/>
      <c r="S544" s="214"/>
      <c r="T544" s="285"/>
      <c r="U544" s="27" t="s">
        <v>32</v>
      </c>
      <c r="V544" s="186"/>
      <c r="W544" s="56"/>
      <c r="X544" s="187"/>
      <c r="Y544" s="187"/>
      <c r="Z544" s="187"/>
      <c r="AA544" s="62"/>
      <c r="AB544" s="62"/>
      <c r="AC544" s="188"/>
      <c r="AD544" s="259"/>
      <c r="AE544" s="259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4"/>
      <c r="AT544" s="37"/>
    </row>
    <row r="545" spans="2:46" ht="13.5" customHeight="1" x14ac:dyDescent="0.15">
      <c r="B545" s="285"/>
      <c r="C545" s="27" t="s">
        <v>33</v>
      </c>
      <c r="D545" s="186"/>
      <c r="E545" s="56"/>
      <c r="F545" s="187"/>
      <c r="G545" s="187"/>
      <c r="H545" s="187"/>
      <c r="I545" s="62"/>
      <c r="J545" s="62"/>
      <c r="K545" s="188"/>
      <c r="L545" s="259"/>
      <c r="M545" s="259"/>
      <c r="N545" s="56"/>
      <c r="O545" s="28"/>
      <c r="P545" s="56"/>
      <c r="Q545" s="28"/>
      <c r="R545" s="132"/>
      <c r="S545" s="214"/>
      <c r="T545" s="285"/>
      <c r="U545" s="27" t="s">
        <v>33</v>
      </c>
      <c r="V545" s="186"/>
      <c r="W545" s="56"/>
      <c r="X545" s="187"/>
      <c r="Y545" s="187"/>
      <c r="Z545" s="187"/>
      <c r="AA545" s="62"/>
      <c r="AB545" s="62"/>
      <c r="AC545" s="188"/>
      <c r="AD545" s="259"/>
      <c r="AE545" s="259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4"/>
      <c r="AT545" s="37"/>
    </row>
    <row r="546" spans="2:46" ht="13.5" customHeight="1" x14ac:dyDescent="0.15">
      <c r="B546" s="285"/>
      <c r="C546" s="27" t="s">
        <v>35</v>
      </c>
      <c r="D546" s="186"/>
      <c r="E546" s="56"/>
      <c r="F546" s="187"/>
      <c r="G546" s="187"/>
      <c r="H546" s="187"/>
      <c r="I546" s="62"/>
      <c r="J546" s="62"/>
      <c r="K546" s="188"/>
      <c r="L546" s="259"/>
      <c r="M546" s="259"/>
      <c r="N546" s="56"/>
      <c r="O546" s="28"/>
      <c r="P546" s="56"/>
      <c r="Q546" s="28"/>
      <c r="R546" s="132"/>
      <c r="S546" s="214"/>
      <c r="T546" s="285"/>
      <c r="U546" s="27" t="s">
        <v>35</v>
      </c>
      <c r="V546" s="186"/>
      <c r="W546" s="56"/>
      <c r="X546" s="187"/>
      <c r="Y546" s="187"/>
      <c r="Z546" s="187"/>
      <c r="AA546" s="62"/>
      <c r="AB546" s="62"/>
      <c r="AC546" s="188"/>
      <c r="AD546" s="259"/>
      <c r="AE546" s="259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4"/>
      <c r="AT546" s="37"/>
    </row>
    <row r="547" spans="2:46" ht="13.5" customHeight="1" thickBot="1" x14ac:dyDescent="0.2">
      <c r="B547" s="286"/>
      <c r="C547" s="27"/>
      <c r="D547" s="186"/>
      <c r="E547" s="56"/>
      <c r="F547" s="189"/>
      <c r="G547" s="189"/>
      <c r="H547" s="189"/>
      <c r="I547" s="56"/>
      <c r="J547" s="56"/>
      <c r="K547" s="188"/>
      <c r="L547" s="259"/>
      <c r="M547" s="259"/>
      <c r="N547" s="56"/>
      <c r="O547" s="28"/>
      <c r="P547" s="56"/>
      <c r="Q547" s="28"/>
      <c r="R547" s="184"/>
      <c r="S547" s="214"/>
      <c r="T547" s="286"/>
      <c r="U547" s="27"/>
      <c r="V547" s="186"/>
      <c r="W547" s="56"/>
      <c r="X547" s="189"/>
      <c r="Y547" s="189"/>
      <c r="Z547" s="189"/>
      <c r="AA547" s="56"/>
      <c r="AB547" s="56"/>
      <c r="AC547" s="188"/>
      <c r="AD547" s="259"/>
      <c r="AE547" s="259"/>
      <c r="AF547" s="56"/>
      <c r="AG547" s="28"/>
      <c r="AH547" s="56"/>
      <c r="AI547" s="28"/>
      <c r="AJ547" s="184"/>
      <c r="AK547" s="199"/>
      <c r="AL547" s="286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4"/>
      <c r="AT547" s="37"/>
    </row>
    <row r="548" spans="2:46" ht="13.5" customHeight="1" x14ac:dyDescent="0.15">
      <c r="B548" s="284" t="s">
        <v>172</v>
      </c>
      <c r="C548" s="25" t="s">
        <v>31</v>
      </c>
      <c r="D548" s="39"/>
      <c r="E548" s="55"/>
      <c r="F548" s="96"/>
      <c r="G548" s="96"/>
      <c r="H548" s="96"/>
      <c r="I548" s="60"/>
      <c r="J548" s="60"/>
      <c r="K548" s="61"/>
      <c r="L548" s="258"/>
      <c r="M548" s="258"/>
      <c r="N548" s="55"/>
      <c r="O548" s="26"/>
      <c r="P548" s="55"/>
      <c r="Q548" s="26"/>
      <c r="R548" s="131"/>
      <c r="S548" s="214"/>
      <c r="T548" s="284" t="s">
        <v>172</v>
      </c>
      <c r="U548" s="25" t="s">
        <v>31</v>
      </c>
      <c r="V548" s="39"/>
      <c r="W548" s="55"/>
      <c r="X548" s="96"/>
      <c r="Y548" s="96"/>
      <c r="Z548" s="96"/>
      <c r="AA548" s="60"/>
      <c r="AB548" s="60"/>
      <c r="AC548" s="61"/>
      <c r="AD548" s="258"/>
      <c r="AE548" s="258"/>
      <c r="AF548" s="55"/>
      <c r="AG548" s="26"/>
      <c r="AH548" s="55"/>
      <c r="AI548" s="26"/>
      <c r="AJ548" s="131"/>
      <c r="AK548" s="199"/>
      <c r="AL548" s="284" t="s">
        <v>172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4"/>
      <c r="AT548" s="37"/>
    </row>
    <row r="549" spans="2:46" ht="13.5" customHeight="1" x14ac:dyDescent="0.15">
      <c r="B549" s="285"/>
      <c r="C549" s="27" t="s">
        <v>32</v>
      </c>
      <c r="D549" s="186"/>
      <c r="E549" s="56"/>
      <c r="F549" s="187"/>
      <c r="G549" s="187"/>
      <c r="H549" s="187"/>
      <c r="I549" s="62"/>
      <c r="J549" s="62"/>
      <c r="K549" s="188"/>
      <c r="L549" s="259"/>
      <c r="M549" s="259"/>
      <c r="N549" s="56"/>
      <c r="O549" s="28"/>
      <c r="P549" s="56"/>
      <c r="Q549" s="28"/>
      <c r="R549" s="132"/>
      <c r="S549" s="214"/>
      <c r="T549" s="285"/>
      <c r="U549" s="27" t="s">
        <v>32</v>
      </c>
      <c r="V549" s="186"/>
      <c r="W549" s="56"/>
      <c r="X549" s="187"/>
      <c r="Y549" s="187"/>
      <c r="Z549" s="187"/>
      <c r="AA549" s="62"/>
      <c r="AB549" s="62"/>
      <c r="AC549" s="188"/>
      <c r="AD549" s="259"/>
      <c r="AE549" s="259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4"/>
      <c r="AT549" s="37"/>
    </row>
    <row r="550" spans="2:46" ht="13.5" customHeight="1" x14ac:dyDescent="0.15">
      <c r="B550" s="285"/>
      <c r="C550" s="27" t="s">
        <v>33</v>
      </c>
      <c r="D550" s="186"/>
      <c r="E550" s="56"/>
      <c r="F550" s="187"/>
      <c r="G550" s="187"/>
      <c r="H550" s="187"/>
      <c r="I550" s="62"/>
      <c r="J550" s="62"/>
      <c r="K550" s="188"/>
      <c r="L550" s="259"/>
      <c r="M550" s="259"/>
      <c r="N550" s="56"/>
      <c r="O550" s="28"/>
      <c r="P550" s="56"/>
      <c r="Q550" s="28"/>
      <c r="R550" s="132"/>
      <c r="S550" s="214"/>
      <c r="T550" s="285"/>
      <c r="U550" s="27" t="s">
        <v>33</v>
      </c>
      <c r="V550" s="186"/>
      <c r="W550" s="56"/>
      <c r="X550" s="187"/>
      <c r="Y550" s="187"/>
      <c r="Z550" s="187"/>
      <c r="AA550" s="62"/>
      <c r="AB550" s="62"/>
      <c r="AC550" s="188"/>
      <c r="AD550" s="259"/>
      <c r="AE550" s="259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4"/>
      <c r="AT550" s="37"/>
    </row>
    <row r="551" spans="2:46" ht="13.5" customHeight="1" x14ac:dyDescent="0.15">
      <c r="B551" s="285"/>
      <c r="C551" s="27" t="s">
        <v>35</v>
      </c>
      <c r="D551" s="186"/>
      <c r="E551" s="56"/>
      <c r="F551" s="187"/>
      <c r="G551" s="187"/>
      <c r="H551" s="187"/>
      <c r="I551" s="62"/>
      <c r="J551" s="62"/>
      <c r="K551" s="188"/>
      <c r="L551" s="259"/>
      <c r="M551" s="259"/>
      <c r="N551" s="56"/>
      <c r="O551" s="28"/>
      <c r="P551" s="56"/>
      <c r="Q551" s="28"/>
      <c r="R551" s="132"/>
      <c r="S551" s="214"/>
      <c r="T551" s="285"/>
      <c r="U551" s="27" t="s">
        <v>35</v>
      </c>
      <c r="V551" s="186"/>
      <c r="W551" s="56"/>
      <c r="X551" s="187"/>
      <c r="Y551" s="187"/>
      <c r="Z551" s="187"/>
      <c r="AA551" s="62"/>
      <c r="AB551" s="62"/>
      <c r="AC551" s="188"/>
      <c r="AD551" s="259"/>
      <c r="AE551" s="259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4"/>
      <c r="AT551" s="37"/>
    </row>
    <row r="552" spans="2:46" ht="13.5" customHeight="1" thickBot="1" x14ac:dyDescent="0.2">
      <c r="B552" s="286"/>
      <c r="C552" s="27"/>
      <c r="D552" s="186"/>
      <c r="E552" s="56"/>
      <c r="F552" s="189"/>
      <c r="G552" s="189"/>
      <c r="H552" s="189"/>
      <c r="I552" s="56"/>
      <c r="J552" s="56"/>
      <c r="K552" s="188"/>
      <c r="L552" s="259"/>
      <c r="M552" s="259"/>
      <c r="N552" s="56"/>
      <c r="O552" s="28"/>
      <c r="P552" s="56"/>
      <c r="Q552" s="28"/>
      <c r="R552" s="184"/>
      <c r="S552" s="214"/>
      <c r="T552" s="286"/>
      <c r="U552" s="27"/>
      <c r="V552" s="186"/>
      <c r="W552" s="56"/>
      <c r="X552" s="189"/>
      <c r="Y552" s="189"/>
      <c r="Z552" s="189"/>
      <c r="AA552" s="56"/>
      <c r="AB552" s="56"/>
      <c r="AC552" s="188"/>
      <c r="AD552" s="259"/>
      <c r="AE552" s="259"/>
      <c r="AF552" s="56"/>
      <c r="AG552" s="28"/>
      <c r="AH552" s="56"/>
      <c r="AI552" s="28"/>
      <c r="AJ552" s="184"/>
      <c r="AK552" s="199"/>
      <c r="AL552" s="286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4"/>
      <c r="AT552" s="37"/>
    </row>
    <row r="553" spans="2:46" ht="13.5" customHeight="1" x14ac:dyDescent="0.15">
      <c r="B553" s="284" t="s">
        <v>173</v>
      </c>
      <c r="C553" s="25" t="s">
        <v>31</v>
      </c>
      <c r="D553" s="39"/>
      <c r="E553" s="55"/>
      <c r="F553" s="96"/>
      <c r="G553" s="96"/>
      <c r="H553" s="96"/>
      <c r="I553" s="60"/>
      <c r="J553" s="60"/>
      <c r="K553" s="61"/>
      <c r="L553" s="258"/>
      <c r="M553" s="258"/>
      <c r="N553" s="55"/>
      <c r="O553" s="26"/>
      <c r="P553" s="55"/>
      <c r="Q553" s="26"/>
      <c r="R553" s="131"/>
      <c r="S553" s="214"/>
      <c r="T553" s="284" t="s">
        <v>173</v>
      </c>
      <c r="U553" s="25" t="s">
        <v>31</v>
      </c>
      <c r="V553" s="39"/>
      <c r="W553" s="55"/>
      <c r="X553" s="96"/>
      <c r="Y553" s="96"/>
      <c r="Z553" s="96"/>
      <c r="AA553" s="60"/>
      <c r="AB553" s="60"/>
      <c r="AC553" s="61"/>
      <c r="AD553" s="258"/>
      <c r="AE553" s="258"/>
      <c r="AF553" s="55"/>
      <c r="AG553" s="26"/>
      <c r="AH553" s="55"/>
      <c r="AI553" s="26"/>
      <c r="AJ553" s="131"/>
      <c r="AK553" s="199"/>
      <c r="AL553" s="284" t="s">
        <v>173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4"/>
      <c r="AT553" s="37"/>
    </row>
    <row r="554" spans="2:46" ht="13.5" customHeight="1" x14ac:dyDescent="0.15">
      <c r="B554" s="285"/>
      <c r="C554" s="27" t="s">
        <v>32</v>
      </c>
      <c r="D554" s="186"/>
      <c r="E554" s="56"/>
      <c r="F554" s="187"/>
      <c r="G554" s="187"/>
      <c r="H554" s="187"/>
      <c r="I554" s="62"/>
      <c r="J554" s="62"/>
      <c r="K554" s="188"/>
      <c r="L554" s="259"/>
      <c r="M554" s="259"/>
      <c r="N554" s="56"/>
      <c r="O554" s="28"/>
      <c r="P554" s="56"/>
      <c r="Q554" s="28"/>
      <c r="R554" s="132"/>
      <c r="S554" s="214"/>
      <c r="T554" s="285"/>
      <c r="U554" s="27" t="s">
        <v>32</v>
      </c>
      <c r="V554" s="186"/>
      <c r="W554" s="56"/>
      <c r="X554" s="187"/>
      <c r="Y554" s="187"/>
      <c r="Z554" s="187"/>
      <c r="AA554" s="62"/>
      <c r="AB554" s="62"/>
      <c r="AC554" s="188"/>
      <c r="AD554" s="259"/>
      <c r="AE554" s="259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4"/>
      <c r="AT554" s="37"/>
    </row>
    <row r="555" spans="2:46" ht="13.5" customHeight="1" x14ac:dyDescent="0.15">
      <c r="B555" s="285"/>
      <c r="C555" s="27" t="s">
        <v>33</v>
      </c>
      <c r="D555" s="186"/>
      <c r="E555" s="56"/>
      <c r="F555" s="187"/>
      <c r="G555" s="187"/>
      <c r="H555" s="187"/>
      <c r="I555" s="62"/>
      <c r="J555" s="62"/>
      <c r="K555" s="188"/>
      <c r="L555" s="259"/>
      <c r="M555" s="259"/>
      <c r="N555" s="56"/>
      <c r="O555" s="28"/>
      <c r="P555" s="56"/>
      <c r="Q555" s="28"/>
      <c r="R555" s="132"/>
      <c r="S555" s="214"/>
      <c r="T555" s="285"/>
      <c r="U555" s="27" t="s">
        <v>33</v>
      </c>
      <c r="V555" s="186"/>
      <c r="W555" s="56"/>
      <c r="X555" s="187"/>
      <c r="Y555" s="187"/>
      <c r="Z555" s="187"/>
      <c r="AA555" s="62"/>
      <c r="AB555" s="62"/>
      <c r="AC555" s="188"/>
      <c r="AD555" s="259"/>
      <c r="AE555" s="259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4"/>
      <c r="AT555" s="37"/>
    </row>
    <row r="556" spans="2:46" ht="13.5" customHeight="1" x14ac:dyDescent="0.15">
      <c r="B556" s="285"/>
      <c r="C556" s="27" t="s">
        <v>35</v>
      </c>
      <c r="D556" s="186"/>
      <c r="E556" s="56"/>
      <c r="F556" s="187"/>
      <c r="G556" s="187"/>
      <c r="H556" s="187"/>
      <c r="I556" s="62"/>
      <c r="J556" s="62"/>
      <c r="K556" s="188"/>
      <c r="L556" s="259"/>
      <c r="M556" s="259"/>
      <c r="N556" s="56"/>
      <c r="O556" s="28"/>
      <c r="P556" s="56"/>
      <c r="Q556" s="28"/>
      <c r="R556" s="132"/>
      <c r="S556" s="214"/>
      <c r="T556" s="285"/>
      <c r="U556" s="27" t="s">
        <v>35</v>
      </c>
      <c r="V556" s="186"/>
      <c r="W556" s="56"/>
      <c r="X556" s="187"/>
      <c r="Y556" s="187"/>
      <c r="Z556" s="187"/>
      <c r="AA556" s="62"/>
      <c r="AB556" s="62"/>
      <c r="AC556" s="188"/>
      <c r="AD556" s="259"/>
      <c r="AE556" s="259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4"/>
      <c r="AT556" s="37"/>
    </row>
    <row r="557" spans="2:46" ht="13.5" customHeight="1" thickBot="1" x14ac:dyDescent="0.2">
      <c r="B557" s="286"/>
      <c r="C557" s="27"/>
      <c r="D557" s="186"/>
      <c r="E557" s="56"/>
      <c r="F557" s="189"/>
      <c r="G557" s="189"/>
      <c r="H557" s="189"/>
      <c r="I557" s="56"/>
      <c r="J557" s="56"/>
      <c r="K557" s="188"/>
      <c r="L557" s="259"/>
      <c r="M557" s="259"/>
      <c r="N557" s="56"/>
      <c r="O557" s="28"/>
      <c r="P557" s="56"/>
      <c r="Q557" s="28"/>
      <c r="R557" s="184"/>
      <c r="S557" s="214"/>
      <c r="T557" s="286"/>
      <c r="U557" s="27"/>
      <c r="V557" s="186"/>
      <c r="W557" s="56"/>
      <c r="X557" s="189"/>
      <c r="Y557" s="189"/>
      <c r="Z557" s="189"/>
      <c r="AA557" s="56"/>
      <c r="AB557" s="56"/>
      <c r="AC557" s="188"/>
      <c r="AD557" s="259"/>
      <c r="AE557" s="259"/>
      <c r="AF557" s="56"/>
      <c r="AG557" s="28"/>
      <c r="AH557" s="56"/>
      <c r="AI557" s="28"/>
      <c r="AJ557" s="184"/>
      <c r="AK557" s="199"/>
      <c r="AL557" s="286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4"/>
      <c r="AT557" s="37"/>
    </row>
    <row r="558" spans="2:46" ht="13.5" customHeight="1" x14ac:dyDescent="0.15">
      <c r="B558" s="284" t="s">
        <v>174</v>
      </c>
      <c r="C558" s="25" t="s">
        <v>31</v>
      </c>
      <c r="D558" s="39"/>
      <c r="E558" s="55"/>
      <c r="F558" s="96"/>
      <c r="G558" s="96"/>
      <c r="H558" s="96"/>
      <c r="I558" s="60"/>
      <c r="J558" s="60"/>
      <c r="K558" s="61"/>
      <c r="L558" s="258"/>
      <c r="M558" s="258"/>
      <c r="N558" s="55"/>
      <c r="O558" s="26"/>
      <c r="P558" s="55"/>
      <c r="Q558" s="26"/>
      <c r="R558" s="131"/>
      <c r="S558" s="214"/>
      <c r="T558" s="284" t="s">
        <v>174</v>
      </c>
      <c r="U558" s="25" t="s">
        <v>31</v>
      </c>
      <c r="V558" s="39"/>
      <c r="W558" s="55"/>
      <c r="X558" s="96"/>
      <c r="Y558" s="96"/>
      <c r="Z558" s="96"/>
      <c r="AA558" s="60"/>
      <c r="AB558" s="60"/>
      <c r="AC558" s="61"/>
      <c r="AD558" s="258"/>
      <c r="AE558" s="258"/>
      <c r="AF558" s="55"/>
      <c r="AG558" s="26"/>
      <c r="AH558" s="55"/>
      <c r="AI558" s="26"/>
      <c r="AJ558" s="131"/>
      <c r="AK558" s="199"/>
      <c r="AL558" s="284" t="s">
        <v>174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4"/>
      <c r="AT558" s="37"/>
    </row>
    <row r="559" spans="2:46" ht="13.5" customHeight="1" x14ac:dyDescent="0.15">
      <c r="B559" s="285"/>
      <c r="C559" s="27" t="s">
        <v>32</v>
      </c>
      <c r="D559" s="186"/>
      <c r="E559" s="56"/>
      <c r="F559" s="187"/>
      <c r="G559" s="187"/>
      <c r="H559" s="187"/>
      <c r="I559" s="62"/>
      <c r="J559" s="62"/>
      <c r="K559" s="188"/>
      <c r="L559" s="259"/>
      <c r="M559" s="259"/>
      <c r="N559" s="56"/>
      <c r="O559" s="28"/>
      <c r="P559" s="56"/>
      <c r="Q559" s="28"/>
      <c r="R559" s="132"/>
      <c r="S559" s="214"/>
      <c r="T559" s="285"/>
      <c r="U559" s="27" t="s">
        <v>32</v>
      </c>
      <c r="V559" s="186"/>
      <c r="W559" s="56"/>
      <c r="X559" s="187"/>
      <c r="Y559" s="187"/>
      <c r="Z559" s="187"/>
      <c r="AA559" s="62"/>
      <c r="AB559" s="62"/>
      <c r="AC559" s="188"/>
      <c r="AD559" s="259"/>
      <c r="AE559" s="259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4"/>
      <c r="AT559" s="37"/>
    </row>
    <row r="560" spans="2:46" ht="13.5" customHeight="1" x14ac:dyDescent="0.15">
      <c r="B560" s="285"/>
      <c r="C560" s="27" t="s">
        <v>33</v>
      </c>
      <c r="D560" s="186"/>
      <c r="E560" s="56"/>
      <c r="F560" s="187"/>
      <c r="G560" s="187"/>
      <c r="H560" s="187"/>
      <c r="I560" s="62"/>
      <c r="J560" s="62"/>
      <c r="K560" s="188"/>
      <c r="L560" s="259"/>
      <c r="M560" s="259"/>
      <c r="N560" s="56"/>
      <c r="O560" s="28"/>
      <c r="P560" s="56"/>
      <c r="Q560" s="28"/>
      <c r="R560" s="132"/>
      <c r="S560" s="214"/>
      <c r="T560" s="285"/>
      <c r="U560" s="27" t="s">
        <v>33</v>
      </c>
      <c r="V560" s="186"/>
      <c r="W560" s="56"/>
      <c r="X560" s="187"/>
      <c r="Y560" s="187"/>
      <c r="Z560" s="187"/>
      <c r="AA560" s="62"/>
      <c r="AB560" s="62"/>
      <c r="AC560" s="188"/>
      <c r="AD560" s="259"/>
      <c r="AE560" s="259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4"/>
      <c r="AT560" s="37"/>
    </row>
    <row r="561" spans="2:46" ht="13.5" customHeight="1" x14ac:dyDescent="0.15">
      <c r="B561" s="285"/>
      <c r="C561" s="27" t="s">
        <v>35</v>
      </c>
      <c r="D561" s="186"/>
      <c r="E561" s="56"/>
      <c r="F561" s="187"/>
      <c r="G561" s="187"/>
      <c r="H561" s="187"/>
      <c r="I561" s="62"/>
      <c r="J561" s="62"/>
      <c r="K561" s="188"/>
      <c r="L561" s="259"/>
      <c r="M561" s="259"/>
      <c r="N561" s="56"/>
      <c r="O561" s="28"/>
      <c r="P561" s="56"/>
      <c r="Q561" s="28"/>
      <c r="R561" s="132"/>
      <c r="S561" s="214"/>
      <c r="T561" s="285"/>
      <c r="U561" s="27" t="s">
        <v>35</v>
      </c>
      <c r="V561" s="186"/>
      <c r="W561" s="56"/>
      <c r="X561" s="187"/>
      <c r="Y561" s="187"/>
      <c r="Z561" s="187"/>
      <c r="AA561" s="62"/>
      <c r="AB561" s="62"/>
      <c r="AC561" s="188"/>
      <c r="AD561" s="259"/>
      <c r="AE561" s="259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4"/>
      <c r="AT561" s="37"/>
    </row>
    <row r="562" spans="2:46" ht="13.5" customHeight="1" thickBot="1" x14ac:dyDescent="0.2">
      <c r="B562" s="286"/>
      <c r="C562" s="27"/>
      <c r="D562" s="186"/>
      <c r="E562" s="56"/>
      <c r="F562" s="189"/>
      <c r="G562" s="189"/>
      <c r="H562" s="189"/>
      <c r="I562" s="56"/>
      <c r="J562" s="56"/>
      <c r="K562" s="188"/>
      <c r="L562" s="259"/>
      <c r="M562" s="259"/>
      <c r="N562" s="56"/>
      <c r="O562" s="28"/>
      <c r="P562" s="56"/>
      <c r="Q562" s="28"/>
      <c r="R562" s="184"/>
      <c r="S562" s="214"/>
      <c r="T562" s="286"/>
      <c r="U562" s="27"/>
      <c r="V562" s="186"/>
      <c r="W562" s="56"/>
      <c r="X562" s="189"/>
      <c r="Y562" s="189"/>
      <c r="Z562" s="189"/>
      <c r="AA562" s="56"/>
      <c r="AB562" s="56"/>
      <c r="AC562" s="188"/>
      <c r="AD562" s="259"/>
      <c r="AE562" s="259"/>
      <c r="AF562" s="56"/>
      <c r="AG562" s="28"/>
      <c r="AH562" s="56"/>
      <c r="AI562" s="28"/>
      <c r="AJ562" s="184"/>
      <c r="AK562" s="199"/>
      <c r="AL562" s="286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4"/>
      <c r="AT562" s="37"/>
    </row>
    <row r="563" spans="2:46" ht="13.5" customHeight="1" x14ac:dyDescent="0.15">
      <c r="B563" s="284" t="s">
        <v>175</v>
      </c>
      <c r="C563" s="25" t="s">
        <v>31</v>
      </c>
      <c r="D563" s="39"/>
      <c r="E563" s="55"/>
      <c r="F563" s="96"/>
      <c r="G563" s="96"/>
      <c r="H563" s="96"/>
      <c r="I563" s="60"/>
      <c r="J563" s="60"/>
      <c r="K563" s="61"/>
      <c r="L563" s="258"/>
      <c r="M563" s="258"/>
      <c r="N563" s="55"/>
      <c r="O563" s="26"/>
      <c r="P563" s="55"/>
      <c r="Q563" s="26"/>
      <c r="R563" s="131"/>
      <c r="S563" s="214"/>
      <c r="T563" s="284" t="s">
        <v>175</v>
      </c>
      <c r="U563" s="25" t="s">
        <v>31</v>
      </c>
      <c r="V563" s="39"/>
      <c r="W563" s="55"/>
      <c r="X563" s="96"/>
      <c r="Y563" s="96"/>
      <c r="Z563" s="96"/>
      <c r="AA563" s="60"/>
      <c r="AB563" s="60"/>
      <c r="AC563" s="61"/>
      <c r="AD563" s="258"/>
      <c r="AE563" s="258"/>
      <c r="AF563" s="55"/>
      <c r="AG563" s="26"/>
      <c r="AH563" s="55"/>
      <c r="AI563" s="26"/>
      <c r="AJ563" s="131"/>
      <c r="AK563" s="199"/>
      <c r="AL563" s="284" t="s">
        <v>175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4"/>
      <c r="AT563" s="37"/>
    </row>
    <row r="564" spans="2:46" ht="13.5" customHeight="1" x14ac:dyDescent="0.15">
      <c r="B564" s="285"/>
      <c r="C564" s="27" t="s">
        <v>32</v>
      </c>
      <c r="D564" s="186"/>
      <c r="E564" s="56"/>
      <c r="F564" s="187"/>
      <c r="G564" s="187"/>
      <c r="H564" s="187"/>
      <c r="I564" s="62"/>
      <c r="J564" s="62"/>
      <c r="K564" s="188"/>
      <c r="L564" s="259"/>
      <c r="M564" s="259"/>
      <c r="N564" s="56"/>
      <c r="O564" s="28"/>
      <c r="P564" s="56"/>
      <c r="Q564" s="28"/>
      <c r="R564" s="132"/>
      <c r="S564" s="214"/>
      <c r="T564" s="285"/>
      <c r="U564" s="27" t="s">
        <v>32</v>
      </c>
      <c r="V564" s="186"/>
      <c r="W564" s="56"/>
      <c r="X564" s="187"/>
      <c r="Y564" s="187"/>
      <c r="Z564" s="187"/>
      <c r="AA564" s="62"/>
      <c r="AB564" s="62"/>
      <c r="AC564" s="188"/>
      <c r="AD564" s="259"/>
      <c r="AE564" s="259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4"/>
      <c r="AT564" s="37"/>
    </row>
    <row r="565" spans="2:46" ht="13.5" customHeight="1" x14ac:dyDescent="0.15">
      <c r="B565" s="285"/>
      <c r="C565" s="27" t="s">
        <v>33</v>
      </c>
      <c r="D565" s="186"/>
      <c r="E565" s="56"/>
      <c r="F565" s="187"/>
      <c r="G565" s="187"/>
      <c r="H565" s="187"/>
      <c r="I565" s="62"/>
      <c r="J565" s="62"/>
      <c r="K565" s="188"/>
      <c r="L565" s="259"/>
      <c r="M565" s="259"/>
      <c r="N565" s="56"/>
      <c r="O565" s="28"/>
      <c r="P565" s="56"/>
      <c r="Q565" s="28"/>
      <c r="R565" s="132"/>
      <c r="S565" s="214"/>
      <c r="T565" s="285"/>
      <c r="U565" s="27" t="s">
        <v>33</v>
      </c>
      <c r="V565" s="186"/>
      <c r="W565" s="56"/>
      <c r="X565" s="187"/>
      <c r="Y565" s="187"/>
      <c r="Z565" s="187"/>
      <c r="AA565" s="62"/>
      <c r="AB565" s="62"/>
      <c r="AC565" s="188"/>
      <c r="AD565" s="259"/>
      <c r="AE565" s="259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4"/>
      <c r="AT565" s="37"/>
    </row>
    <row r="566" spans="2:46" ht="13.5" customHeight="1" x14ac:dyDescent="0.15">
      <c r="B566" s="285"/>
      <c r="C566" s="27" t="s">
        <v>35</v>
      </c>
      <c r="D566" s="186"/>
      <c r="E566" s="56"/>
      <c r="F566" s="187"/>
      <c r="G566" s="187"/>
      <c r="H566" s="187"/>
      <c r="I566" s="62"/>
      <c r="J566" s="62"/>
      <c r="K566" s="188"/>
      <c r="L566" s="259"/>
      <c r="M566" s="259"/>
      <c r="N566" s="56"/>
      <c r="O566" s="28"/>
      <c r="P566" s="56"/>
      <c r="Q566" s="28"/>
      <c r="R566" s="132"/>
      <c r="S566" s="214"/>
      <c r="T566" s="285"/>
      <c r="U566" s="27" t="s">
        <v>35</v>
      </c>
      <c r="V566" s="186"/>
      <c r="W566" s="56"/>
      <c r="X566" s="187"/>
      <c r="Y566" s="187"/>
      <c r="Z566" s="187"/>
      <c r="AA566" s="62"/>
      <c r="AB566" s="62"/>
      <c r="AC566" s="188"/>
      <c r="AD566" s="259"/>
      <c r="AE566" s="259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4"/>
      <c r="AT566" s="37"/>
    </row>
    <row r="567" spans="2:46" ht="13.5" customHeight="1" thickBot="1" x14ac:dyDescent="0.2">
      <c r="B567" s="286"/>
      <c r="C567" s="27"/>
      <c r="D567" s="186"/>
      <c r="E567" s="56"/>
      <c r="F567" s="189"/>
      <c r="G567" s="189"/>
      <c r="H567" s="189"/>
      <c r="I567" s="56"/>
      <c r="J567" s="56"/>
      <c r="K567" s="188"/>
      <c r="L567" s="259"/>
      <c r="M567" s="259"/>
      <c r="N567" s="56"/>
      <c r="O567" s="28"/>
      <c r="P567" s="56"/>
      <c r="Q567" s="28"/>
      <c r="R567" s="184"/>
      <c r="S567" s="214"/>
      <c r="T567" s="286"/>
      <c r="U567" s="27"/>
      <c r="V567" s="186"/>
      <c r="W567" s="56"/>
      <c r="X567" s="189"/>
      <c r="Y567" s="189"/>
      <c r="Z567" s="189"/>
      <c r="AA567" s="56"/>
      <c r="AB567" s="56"/>
      <c r="AC567" s="188"/>
      <c r="AD567" s="259"/>
      <c r="AE567" s="259"/>
      <c r="AF567" s="56"/>
      <c r="AG567" s="28"/>
      <c r="AH567" s="56"/>
      <c r="AI567" s="28"/>
      <c r="AJ567" s="184"/>
      <c r="AK567" s="199"/>
      <c r="AL567" s="286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4"/>
      <c r="AT567" s="37"/>
    </row>
    <row r="568" spans="2:46" ht="13.5" customHeight="1" x14ac:dyDescent="0.15">
      <c r="B568" s="284" t="s">
        <v>176</v>
      </c>
      <c r="C568" s="25" t="s">
        <v>31</v>
      </c>
      <c r="D568" s="39"/>
      <c r="E568" s="55"/>
      <c r="F568" s="96"/>
      <c r="G568" s="96"/>
      <c r="H568" s="96"/>
      <c r="I568" s="60"/>
      <c r="J568" s="60"/>
      <c r="K568" s="61"/>
      <c r="L568" s="258"/>
      <c r="M568" s="258"/>
      <c r="N568" s="55"/>
      <c r="O568" s="26"/>
      <c r="P568" s="55"/>
      <c r="Q568" s="26"/>
      <c r="R568" s="131"/>
      <c r="S568" s="214"/>
      <c r="T568" s="284" t="s">
        <v>176</v>
      </c>
      <c r="U568" s="25" t="s">
        <v>31</v>
      </c>
      <c r="V568" s="39"/>
      <c r="W568" s="55"/>
      <c r="X568" s="96"/>
      <c r="Y568" s="96"/>
      <c r="Z568" s="96"/>
      <c r="AA568" s="60"/>
      <c r="AB568" s="60"/>
      <c r="AC568" s="61"/>
      <c r="AD568" s="258"/>
      <c r="AE568" s="258"/>
      <c r="AF568" s="55"/>
      <c r="AG568" s="26"/>
      <c r="AH568" s="55"/>
      <c r="AI568" s="26"/>
      <c r="AJ568" s="131"/>
      <c r="AK568" s="199"/>
      <c r="AL568" s="284" t="s">
        <v>176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4"/>
      <c r="AT568" s="37"/>
    </row>
    <row r="569" spans="2:46" ht="13.5" customHeight="1" x14ac:dyDescent="0.15">
      <c r="B569" s="285"/>
      <c r="C569" s="27" t="s">
        <v>32</v>
      </c>
      <c r="D569" s="186"/>
      <c r="E569" s="56"/>
      <c r="F569" s="187"/>
      <c r="G569" s="187"/>
      <c r="H569" s="187"/>
      <c r="I569" s="62"/>
      <c r="J569" s="62"/>
      <c r="K569" s="188"/>
      <c r="L569" s="259"/>
      <c r="M569" s="259"/>
      <c r="N569" s="56"/>
      <c r="O569" s="28"/>
      <c r="P569" s="56"/>
      <c r="Q569" s="28"/>
      <c r="R569" s="132"/>
      <c r="S569" s="214"/>
      <c r="T569" s="285"/>
      <c r="U569" s="27" t="s">
        <v>32</v>
      </c>
      <c r="V569" s="186"/>
      <c r="W569" s="56"/>
      <c r="X569" s="187"/>
      <c r="Y569" s="187"/>
      <c r="Z569" s="187"/>
      <c r="AA569" s="62"/>
      <c r="AB569" s="62"/>
      <c r="AC569" s="188"/>
      <c r="AD569" s="259"/>
      <c r="AE569" s="259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4"/>
      <c r="AT569" s="37"/>
    </row>
    <row r="570" spans="2:46" ht="13.5" customHeight="1" x14ac:dyDescent="0.15">
      <c r="B570" s="285"/>
      <c r="C570" s="27" t="s">
        <v>33</v>
      </c>
      <c r="D570" s="186"/>
      <c r="E570" s="56"/>
      <c r="F570" s="187"/>
      <c r="G570" s="187"/>
      <c r="H570" s="187"/>
      <c r="I570" s="62"/>
      <c r="J570" s="62"/>
      <c r="K570" s="188"/>
      <c r="L570" s="259"/>
      <c r="M570" s="259"/>
      <c r="N570" s="56"/>
      <c r="O570" s="28"/>
      <c r="P570" s="56"/>
      <c r="Q570" s="28"/>
      <c r="R570" s="132"/>
      <c r="S570" s="214"/>
      <c r="T570" s="285"/>
      <c r="U570" s="27" t="s">
        <v>33</v>
      </c>
      <c r="V570" s="186"/>
      <c r="W570" s="56"/>
      <c r="X570" s="187"/>
      <c r="Y570" s="187"/>
      <c r="Z570" s="187"/>
      <c r="AA570" s="62"/>
      <c r="AB570" s="62"/>
      <c r="AC570" s="188"/>
      <c r="AD570" s="259"/>
      <c r="AE570" s="259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4"/>
      <c r="AT570" s="37"/>
    </row>
    <row r="571" spans="2:46" ht="13.5" customHeight="1" x14ac:dyDescent="0.15">
      <c r="B571" s="285"/>
      <c r="C571" s="27" t="s">
        <v>35</v>
      </c>
      <c r="D571" s="186"/>
      <c r="E571" s="56"/>
      <c r="F571" s="187"/>
      <c r="G571" s="187"/>
      <c r="H571" s="187"/>
      <c r="I571" s="62"/>
      <c r="J571" s="62"/>
      <c r="K571" s="188"/>
      <c r="L571" s="259"/>
      <c r="M571" s="259"/>
      <c r="N571" s="56"/>
      <c r="O571" s="28"/>
      <c r="P571" s="56"/>
      <c r="Q571" s="28"/>
      <c r="R571" s="132"/>
      <c r="S571" s="214"/>
      <c r="T571" s="285"/>
      <c r="U571" s="27" t="s">
        <v>35</v>
      </c>
      <c r="V571" s="186"/>
      <c r="W571" s="56"/>
      <c r="X571" s="187"/>
      <c r="Y571" s="187"/>
      <c r="Z571" s="187"/>
      <c r="AA571" s="62"/>
      <c r="AB571" s="62"/>
      <c r="AC571" s="188"/>
      <c r="AD571" s="259"/>
      <c r="AE571" s="259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4"/>
      <c r="AT571" s="37"/>
    </row>
    <row r="572" spans="2:46" ht="13.5" customHeight="1" thickBot="1" x14ac:dyDescent="0.2">
      <c r="B572" s="286"/>
      <c r="C572" s="27"/>
      <c r="D572" s="186"/>
      <c r="E572" s="56"/>
      <c r="F572" s="189"/>
      <c r="G572" s="189"/>
      <c r="H572" s="189"/>
      <c r="I572" s="56"/>
      <c r="J572" s="56"/>
      <c r="K572" s="188"/>
      <c r="L572" s="259"/>
      <c r="M572" s="259"/>
      <c r="N572" s="56"/>
      <c r="O572" s="28"/>
      <c r="P572" s="56"/>
      <c r="Q572" s="28"/>
      <c r="R572" s="184"/>
      <c r="S572" s="214"/>
      <c r="T572" s="286"/>
      <c r="U572" s="27"/>
      <c r="V572" s="186"/>
      <c r="W572" s="56"/>
      <c r="X572" s="189"/>
      <c r="Y572" s="189"/>
      <c r="Z572" s="189"/>
      <c r="AA572" s="56"/>
      <c r="AB572" s="56"/>
      <c r="AC572" s="188"/>
      <c r="AD572" s="259"/>
      <c r="AE572" s="259"/>
      <c r="AF572" s="56"/>
      <c r="AG572" s="28"/>
      <c r="AH572" s="56"/>
      <c r="AI572" s="28"/>
      <c r="AJ572" s="184"/>
      <c r="AK572" s="199"/>
      <c r="AL572" s="286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4"/>
      <c r="AT572" s="37"/>
    </row>
    <row r="573" spans="2:46" ht="13.5" customHeight="1" x14ac:dyDescent="0.15">
      <c r="B573" s="284" t="s">
        <v>177</v>
      </c>
      <c r="C573" s="25" t="s">
        <v>31</v>
      </c>
      <c r="D573" s="39"/>
      <c r="E573" s="55"/>
      <c r="F573" s="96"/>
      <c r="G573" s="96"/>
      <c r="H573" s="96"/>
      <c r="I573" s="60"/>
      <c r="J573" s="60"/>
      <c r="K573" s="61"/>
      <c r="L573" s="258"/>
      <c r="M573" s="258"/>
      <c r="N573" s="55"/>
      <c r="O573" s="26"/>
      <c r="P573" s="55"/>
      <c r="Q573" s="26"/>
      <c r="R573" s="131"/>
      <c r="S573" s="214"/>
      <c r="T573" s="284" t="s">
        <v>177</v>
      </c>
      <c r="U573" s="25" t="s">
        <v>31</v>
      </c>
      <c r="V573" s="39"/>
      <c r="W573" s="55"/>
      <c r="X573" s="96"/>
      <c r="Y573" s="96"/>
      <c r="Z573" s="96"/>
      <c r="AA573" s="60"/>
      <c r="AB573" s="60"/>
      <c r="AC573" s="61"/>
      <c r="AD573" s="258"/>
      <c r="AE573" s="258"/>
      <c r="AF573" s="55"/>
      <c r="AG573" s="26"/>
      <c r="AH573" s="55"/>
      <c r="AI573" s="26"/>
      <c r="AJ573" s="131"/>
      <c r="AK573" s="199"/>
      <c r="AL573" s="284" t="s">
        <v>177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4"/>
      <c r="AT573" s="37"/>
    </row>
    <row r="574" spans="2:46" ht="13.5" customHeight="1" x14ac:dyDescent="0.15">
      <c r="B574" s="285"/>
      <c r="C574" s="27" t="s">
        <v>32</v>
      </c>
      <c r="D574" s="186"/>
      <c r="E574" s="56"/>
      <c r="F574" s="187"/>
      <c r="G574" s="187"/>
      <c r="H574" s="187"/>
      <c r="I574" s="62"/>
      <c r="J574" s="62"/>
      <c r="K574" s="188"/>
      <c r="L574" s="259"/>
      <c r="M574" s="259"/>
      <c r="N574" s="56"/>
      <c r="O574" s="28"/>
      <c r="P574" s="56"/>
      <c r="Q574" s="28"/>
      <c r="R574" s="132"/>
      <c r="S574" s="214"/>
      <c r="T574" s="285"/>
      <c r="U574" s="27" t="s">
        <v>32</v>
      </c>
      <c r="V574" s="186"/>
      <c r="W574" s="56"/>
      <c r="X574" s="187"/>
      <c r="Y574" s="187"/>
      <c r="Z574" s="187"/>
      <c r="AA574" s="62"/>
      <c r="AB574" s="62"/>
      <c r="AC574" s="188"/>
      <c r="AD574" s="259"/>
      <c r="AE574" s="259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4"/>
      <c r="AT574" s="37"/>
    </row>
    <row r="575" spans="2:46" ht="13.5" customHeight="1" x14ac:dyDescent="0.15">
      <c r="B575" s="285"/>
      <c r="C575" s="27" t="s">
        <v>33</v>
      </c>
      <c r="D575" s="186"/>
      <c r="E575" s="56"/>
      <c r="F575" s="187"/>
      <c r="G575" s="187"/>
      <c r="H575" s="187"/>
      <c r="I575" s="62"/>
      <c r="J575" s="62"/>
      <c r="K575" s="188"/>
      <c r="L575" s="259"/>
      <c r="M575" s="259"/>
      <c r="N575" s="56"/>
      <c r="O575" s="28"/>
      <c r="P575" s="56"/>
      <c r="Q575" s="28"/>
      <c r="R575" s="132"/>
      <c r="S575" s="214"/>
      <c r="T575" s="285"/>
      <c r="U575" s="27" t="s">
        <v>33</v>
      </c>
      <c r="V575" s="186"/>
      <c r="W575" s="56"/>
      <c r="X575" s="187"/>
      <c r="Y575" s="187"/>
      <c r="Z575" s="187"/>
      <c r="AA575" s="62"/>
      <c r="AB575" s="62"/>
      <c r="AC575" s="188"/>
      <c r="AD575" s="259"/>
      <c r="AE575" s="259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4"/>
      <c r="AT575" s="37"/>
    </row>
    <row r="576" spans="2:46" ht="13.5" customHeight="1" x14ac:dyDescent="0.15">
      <c r="B576" s="285"/>
      <c r="C576" s="27" t="s">
        <v>35</v>
      </c>
      <c r="D576" s="186"/>
      <c r="E576" s="56"/>
      <c r="F576" s="187"/>
      <c r="G576" s="187"/>
      <c r="H576" s="187"/>
      <c r="I576" s="62"/>
      <c r="J576" s="62"/>
      <c r="K576" s="188"/>
      <c r="L576" s="259"/>
      <c r="M576" s="259"/>
      <c r="N576" s="56"/>
      <c r="O576" s="28"/>
      <c r="P576" s="56"/>
      <c r="Q576" s="28"/>
      <c r="R576" s="132"/>
      <c r="S576" s="214"/>
      <c r="T576" s="285"/>
      <c r="U576" s="27" t="s">
        <v>35</v>
      </c>
      <c r="V576" s="186"/>
      <c r="W576" s="56"/>
      <c r="X576" s="187"/>
      <c r="Y576" s="187"/>
      <c r="Z576" s="187"/>
      <c r="AA576" s="62"/>
      <c r="AB576" s="62"/>
      <c r="AC576" s="188"/>
      <c r="AD576" s="259"/>
      <c r="AE576" s="259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4"/>
      <c r="AT576" s="37"/>
    </row>
    <row r="577" spans="2:46" ht="13.5" customHeight="1" thickBot="1" x14ac:dyDescent="0.2">
      <c r="B577" s="286"/>
      <c r="C577" s="27"/>
      <c r="D577" s="186"/>
      <c r="E577" s="56"/>
      <c r="F577" s="189"/>
      <c r="G577" s="189"/>
      <c r="H577" s="189"/>
      <c r="I577" s="56"/>
      <c r="J577" s="56"/>
      <c r="K577" s="188"/>
      <c r="L577" s="259"/>
      <c r="M577" s="259"/>
      <c r="N577" s="56"/>
      <c r="O577" s="28"/>
      <c r="P577" s="56"/>
      <c r="Q577" s="28"/>
      <c r="R577" s="184"/>
      <c r="S577" s="214"/>
      <c r="T577" s="286"/>
      <c r="U577" s="27"/>
      <c r="V577" s="186"/>
      <c r="W577" s="56"/>
      <c r="X577" s="189"/>
      <c r="Y577" s="189"/>
      <c r="Z577" s="189"/>
      <c r="AA577" s="56"/>
      <c r="AB577" s="56"/>
      <c r="AC577" s="188"/>
      <c r="AD577" s="259"/>
      <c r="AE577" s="259"/>
      <c r="AF577" s="56"/>
      <c r="AG577" s="28"/>
      <c r="AH577" s="56"/>
      <c r="AI577" s="28"/>
      <c r="AJ577" s="184"/>
      <c r="AK577" s="199"/>
      <c r="AL577" s="286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4"/>
      <c r="AT577" s="37"/>
    </row>
    <row r="578" spans="2:46" ht="13.5" customHeight="1" x14ac:dyDescent="0.15">
      <c r="B578" s="284" t="s">
        <v>178</v>
      </c>
      <c r="C578" s="25" t="s">
        <v>31</v>
      </c>
      <c r="D578" s="39"/>
      <c r="E578" s="55"/>
      <c r="F578" s="96"/>
      <c r="G578" s="96"/>
      <c r="H578" s="96"/>
      <c r="I578" s="60"/>
      <c r="J578" s="60"/>
      <c r="K578" s="61"/>
      <c r="L578" s="258"/>
      <c r="M578" s="258"/>
      <c r="N578" s="55"/>
      <c r="O578" s="26"/>
      <c r="P578" s="55"/>
      <c r="Q578" s="26"/>
      <c r="R578" s="131"/>
      <c r="S578" s="214"/>
      <c r="T578" s="284" t="s">
        <v>178</v>
      </c>
      <c r="U578" s="25" t="s">
        <v>31</v>
      </c>
      <c r="V578" s="39"/>
      <c r="W578" s="55"/>
      <c r="X578" s="96"/>
      <c r="Y578" s="96"/>
      <c r="Z578" s="96"/>
      <c r="AA578" s="60"/>
      <c r="AB578" s="60"/>
      <c r="AC578" s="61"/>
      <c r="AD578" s="258"/>
      <c r="AE578" s="258"/>
      <c r="AF578" s="55"/>
      <c r="AG578" s="26"/>
      <c r="AH578" s="55"/>
      <c r="AI578" s="26"/>
      <c r="AJ578" s="131"/>
      <c r="AK578" s="199"/>
      <c r="AL578" s="284" t="s">
        <v>178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4"/>
      <c r="AT578" s="37"/>
    </row>
    <row r="579" spans="2:46" ht="13.5" customHeight="1" x14ac:dyDescent="0.15">
      <c r="B579" s="285"/>
      <c r="C579" s="27" t="s">
        <v>32</v>
      </c>
      <c r="D579" s="186"/>
      <c r="E579" s="56"/>
      <c r="F579" s="187"/>
      <c r="G579" s="187"/>
      <c r="H579" s="187"/>
      <c r="I579" s="62"/>
      <c r="J579" s="62"/>
      <c r="K579" s="188"/>
      <c r="L579" s="259"/>
      <c r="M579" s="259"/>
      <c r="N579" s="56"/>
      <c r="O579" s="28"/>
      <c r="P579" s="56"/>
      <c r="Q579" s="28"/>
      <c r="R579" s="132"/>
      <c r="S579" s="214"/>
      <c r="T579" s="285"/>
      <c r="U579" s="27" t="s">
        <v>32</v>
      </c>
      <c r="V579" s="186"/>
      <c r="W579" s="56"/>
      <c r="X579" s="187"/>
      <c r="Y579" s="187"/>
      <c r="Z579" s="187"/>
      <c r="AA579" s="62"/>
      <c r="AB579" s="62"/>
      <c r="AC579" s="188"/>
      <c r="AD579" s="259"/>
      <c r="AE579" s="259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4"/>
      <c r="AT579" s="37"/>
    </row>
    <row r="580" spans="2:46" ht="13.5" customHeight="1" x14ac:dyDescent="0.15">
      <c r="B580" s="285"/>
      <c r="C580" s="27" t="s">
        <v>33</v>
      </c>
      <c r="D580" s="186"/>
      <c r="E580" s="56"/>
      <c r="F580" s="187"/>
      <c r="G580" s="187"/>
      <c r="H580" s="187"/>
      <c r="I580" s="62"/>
      <c r="J580" s="62"/>
      <c r="K580" s="188"/>
      <c r="L580" s="259"/>
      <c r="M580" s="259"/>
      <c r="N580" s="56"/>
      <c r="O580" s="28"/>
      <c r="P580" s="56"/>
      <c r="Q580" s="28"/>
      <c r="R580" s="132"/>
      <c r="S580" s="214"/>
      <c r="T580" s="285"/>
      <c r="U580" s="27" t="s">
        <v>33</v>
      </c>
      <c r="V580" s="186"/>
      <c r="W580" s="56"/>
      <c r="X580" s="187"/>
      <c r="Y580" s="187"/>
      <c r="Z580" s="187"/>
      <c r="AA580" s="62"/>
      <c r="AB580" s="62"/>
      <c r="AC580" s="188"/>
      <c r="AD580" s="259"/>
      <c r="AE580" s="259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4"/>
      <c r="AT580" s="37"/>
    </row>
    <row r="581" spans="2:46" ht="13.5" customHeight="1" x14ac:dyDescent="0.15">
      <c r="B581" s="285"/>
      <c r="C581" s="27" t="s">
        <v>35</v>
      </c>
      <c r="D581" s="186"/>
      <c r="E581" s="56"/>
      <c r="F581" s="187"/>
      <c r="G581" s="187"/>
      <c r="H581" s="187"/>
      <c r="I581" s="62"/>
      <c r="J581" s="62"/>
      <c r="K581" s="188"/>
      <c r="L581" s="259"/>
      <c r="M581" s="259"/>
      <c r="N581" s="56"/>
      <c r="O581" s="28"/>
      <c r="P581" s="56"/>
      <c r="Q581" s="28"/>
      <c r="R581" s="132"/>
      <c r="S581" s="214"/>
      <c r="T581" s="285"/>
      <c r="U581" s="27" t="s">
        <v>35</v>
      </c>
      <c r="V581" s="186"/>
      <c r="W581" s="56"/>
      <c r="X581" s="187"/>
      <c r="Y581" s="187"/>
      <c r="Z581" s="187"/>
      <c r="AA581" s="62"/>
      <c r="AB581" s="62"/>
      <c r="AC581" s="188"/>
      <c r="AD581" s="259"/>
      <c r="AE581" s="259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4"/>
      <c r="AT581" s="37"/>
    </row>
    <row r="582" spans="2:46" ht="13.5" customHeight="1" thickBot="1" x14ac:dyDescent="0.2">
      <c r="B582" s="286"/>
      <c r="C582" s="27"/>
      <c r="D582" s="186"/>
      <c r="E582" s="56"/>
      <c r="F582" s="189"/>
      <c r="G582" s="189"/>
      <c r="H582" s="189"/>
      <c r="I582" s="56"/>
      <c r="J582" s="56"/>
      <c r="K582" s="188"/>
      <c r="L582" s="259"/>
      <c r="M582" s="259"/>
      <c r="N582" s="56"/>
      <c r="O582" s="28"/>
      <c r="P582" s="56"/>
      <c r="Q582" s="28"/>
      <c r="R582" s="184"/>
      <c r="S582" s="214"/>
      <c r="T582" s="286"/>
      <c r="U582" s="27"/>
      <c r="V582" s="186"/>
      <c r="W582" s="56"/>
      <c r="X582" s="189"/>
      <c r="Y582" s="189"/>
      <c r="Z582" s="189"/>
      <c r="AA582" s="56"/>
      <c r="AB582" s="56"/>
      <c r="AC582" s="188"/>
      <c r="AD582" s="259"/>
      <c r="AE582" s="259"/>
      <c r="AF582" s="56"/>
      <c r="AG582" s="28"/>
      <c r="AH582" s="56"/>
      <c r="AI582" s="28"/>
      <c r="AJ582" s="184"/>
      <c r="AK582" s="199"/>
      <c r="AL582" s="286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4"/>
      <c r="AT582" s="37"/>
    </row>
    <row r="583" spans="2:46" ht="13.5" customHeight="1" x14ac:dyDescent="0.15">
      <c r="B583" s="284" t="s">
        <v>179</v>
      </c>
      <c r="C583" s="25" t="s">
        <v>31</v>
      </c>
      <c r="D583" s="39"/>
      <c r="E583" s="55"/>
      <c r="F583" s="96"/>
      <c r="G583" s="96"/>
      <c r="H583" s="96"/>
      <c r="I583" s="60"/>
      <c r="J583" s="60"/>
      <c r="K583" s="61"/>
      <c r="L583" s="258"/>
      <c r="M583" s="258"/>
      <c r="N583" s="55"/>
      <c r="O583" s="26"/>
      <c r="P583" s="55"/>
      <c r="Q583" s="26"/>
      <c r="R583" s="131"/>
      <c r="S583" s="214"/>
      <c r="T583" s="284" t="s">
        <v>179</v>
      </c>
      <c r="U583" s="25" t="s">
        <v>31</v>
      </c>
      <c r="V583" s="39"/>
      <c r="W583" s="55"/>
      <c r="X583" s="96"/>
      <c r="Y583" s="96"/>
      <c r="Z583" s="96"/>
      <c r="AA583" s="60"/>
      <c r="AB583" s="60"/>
      <c r="AC583" s="61"/>
      <c r="AD583" s="258"/>
      <c r="AE583" s="258"/>
      <c r="AF583" s="55"/>
      <c r="AG583" s="26"/>
      <c r="AH583" s="55"/>
      <c r="AI583" s="26"/>
      <c r="AJ583" s="131"/>
      <c r="AK583" s="199"/>
      <c r="AL583" s="284" t="s">
        <v>179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4"/>
      <c r="AT583" s="37"/>
    </row>
    <row r="584" spans="2:46" ht="13.5" customHeight="1" x14ac:dyDescent="0.15">
      <c r="B584" s="285"/>
      <c r="C584" s="27" t="s">
        <v>32</v>
      </c>
      <c r="D584" s="186"/>
      <c r="E584" s="56"/>
      <c r="F584" s="187"/>
      <c r="G584" s="187"/>
      <c r="H584" s="187"/>
      <c r="I584" s="62"/>
      <c r="J584" s="62"/>
      <c r="K584" s="188"/>
      <c r="L584" s="259"/>
      <c r="M584" s="259"/>
      <c r="N584" s="56"/>
      <c r="O584" s="28"/>
      <c r="P584" s="56"/>
      <c r="Q584" s="28"/>
      <c r="R584" s="132"/>
      <c r="S584" s="214"/>
      <c r="T584" s="285"/>
      <c r="U584" s="27" t="s">
        <v>32</v>
      </c>
      <c r="V584" s="186"/>
      <c r="W584" s="56"/>
      <c r="X584" s="187"/>
      <c r="Y584" s="187"/>
      <c r="Z584" s="187"/>
      <c r="AA584" s="62"/>
      <c r="AB584" s="62"/>
      <c r="AC584" s="188"/>
      <c r="AD584" s="259"/>
      <c r="AE584" s="259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4"/>
      <c r="AT584" s="37"/>
    </row>
    <row r="585" spans="2:46" ht="13.5" customHeight="1" x14ac:dyDescent="0.15">
      <c r="B585" s="285"/>
      <c r="C585" s="27" t="s">
        <v>33</v>
      </c>
      <c r="D585" s="186"/>
      <c r="E585" s="56"/>
      <c r="F585" s="187"/>
      <c r="G585" s="187"/>
      <c r="H585" s="187"/>
      <c r="I585" s="62"/>
      <c r="J585" s="62"/>
      <c r="K585" s="188"/>
      <c r="L585" s="259"/>
      <c r="M585" s="259"/>
      <c r="N585" s="56"/>
      <c r="O585" s="28"/>
      <c r="P585" s="56"/>
      <c r="Q585" s="28"/>
      <c r="R585" s="132"/>
      <c r="S585" s="214"/>
      <c r="T585" s="285"/>
      <c r="U585" s="27" t="s">
        <v>33</v>
      </c>
      <c r="V585" s="186"/>
      <c r="W585" s="56"/>
      <c r="X585" s="187"/>
      <c r="Y585" s="187"/>
      <c r="Z585" s="187"/>
      <c r="AA585" s="62"/>
      <c r="AB585" s="62"/>
      <c r="AC585" s="188"/>
      <c r="AD585" s="259"/>
      <c r="AE585" s="259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4"/>
      <c r="AT585" s="37"/>
    </row>
    <row r="586" spans="2:46" ht="13.5" customHeight="1" x14ac:dyDescent="0.15">
      <c r="B586" s="285"/>
      <c r="C586" s="27" t="s">
        <v>35</v>
      </c>
      <c r="D586" s="186"/>
      <c r="E586" s="56"/>
      <c r="F586" s="187"/>
      <c r="G586" s="187"/>
      <c r="H586" s="187"/>
      <c r="I586" s="62"/>
      <c r="J586" s="62"/>
      <c r="K586" s="188"/>
      <c r="L586" s="259"/>
      <c r="M586" s="259"/>
      <c r="N586" s="56"/>
      <c r="O586" s="28"/>
      <c r="P586" s="56"/>
      <c r="Q586" s="28"/>
      <c r="R586" s="132"/>
      <c r="S586" s="214"/>
      <c r="T586" s="285"/>
      <c r="U586" s="27" t="s">
        <v>35</v>
      </c>
      <c r="V586" s="186"/>
      <c r="W586" s="56"/>
      <c r="X586" s="187"/>
      <c r="Y586" s="187"/>
      <c r="Z586" s="187"/>
      <c r="AA586" s="62"/>
      <c r="AB586" s="62"/>
      <c r="AC586" s="188"/>
      <c r="AD586" s="259"/>
      <c r="AE586" s="259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4"/>
      <c r="AT586" s="37"/>
    </row>
    <row r="587" spans="2:46" ht="13.5" customHeight="1" thickBot="1" x14ac:dyDescent="0.2">
      <c r="B587" s="286"/>
      <c r="C587" s="27"/>
      <c r="D587" s="186"/>
      <c r="E587" s="56"/>
      <c r="F587" s="189"/>
      <c r="G587" s="189"/>
      <c r="H587" s="189"/>
      <c r="I587" s="56"/>
      <c r="J587" s="56"/>
      <c r="K587" s="188"/>
      <c r="L587" s="259"/>
      <c r="M587" s="259"/>
      <c r="N587" s="56"/>
      <c r="O587" s="28"/>
      <c r="P587" s="56"/>
      <c r="Q587" s="28"/>
      <c r="R587" s="184"/>
      <c r="S587" s="214"/>
      <c r="T587" s="286"/>
      <c r="U587" s="27"/>
      <c r="V587" s="186"/>
      <c r="W587" s="56"/>
      <c r="X587" s="189"/>
      <c r="Y587" s="189"/>
      <c r="Z587" s="189"/>
      <c r="AA587" s="56"/>
      <c r="AB587" s="56"/>
      <c r="AC587" s="188"/>
      <c r="AD587" s="259"/>
      <c r="AE587" s="259"/>
      <c r="AF587" s="56"/>
      <c r="AG587" s="28"/>
      <c r="AH587" s="56"/>
      <c r="AI587" s="28"/>
      <c r="AJ587" s="184"/>
      <c r="AK587" s="199"/>
      <c r="AL587" s="286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4"/>
      <c r="AT587" s="37"/>
    </row>
    <row r="588" spans="2:46" ht="13.5" customHeight="1" x14ac:dyDescent="0.15">
      <c r="B588" s="284" t="s">
        <v>180</v>
      </c>
      <c r="C588" s="25" t="s">
        <v>31</v>
      </c>
      <c r="D588" s="39"/>
      <c r="E588" s="55"/>
      <c r="F588" s="96"/>
      <c r="G588" s="96"/>
      <c r="H588" s="96"/>
      <c r="I588" s="60"/>
      <c r="J588" s="60"/>
      <c r="K588" s="61"/>
      <c r="L588" s="258"/>
      <c r="M588" s="258"/>
      <c r="N588" s="55"/>
      <c r="O588" s="26"/>
      <c r="P588" s="55"/>
      <c r="Q588" s="26"/>
      <c r="R588" s="131"/>
      <c r="S588" s="214"/>
      <c r="T588" s="284" t="s">
        <v>180</v>
      </c>
      <c r="U588" s="25" t="s">
        <v>31</v>
      </c>
      <c r="V588" s="39"/>
      <c r="W588" s="55"/>
      <c r="X588" s="96"/>
      <c r="Y588" s="96"/>
      <c r="Z588" s="96"/>
      <c r="AA588" s="60"/>
      <c r="AB588" s="60"/>
      <c r="AC588" s="61"/>
      <c r="AD588" s="258"/>
      <c r="AE588" s="258"/>
      <c r="AF588" s="55"/>
      <c r="AG588" s="26"/>
      <c r="AH588" s="55"/>
      <c r="AI588" s="26"/>
      <c r="AJ588" s="131"/>
      <c r="AK588" s="199"/>
      <c r="AL588" s="284" t="s">
        <v>180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4"/>
      <c r="AT588" s="37"/>
    </row>
    <row r="589" spans="2:46" ht="13.5" customHeight="1" x14ac:dyDescent="0.15">
      <c r="B589" s="285"/>
      <c r="C589" s="27" t="s">
        <v>32</v>
      </c>
      <c r="D589" s="186"/>
      <c r="E589" s="56"/>
      <c r="F589" s="187"/>
      <c r="G589" s="187"/>
      <c r="H589" s="187"/>
      <c r="I589" s="62"/>
      <c r="J589" s="62"/>
      <c r="K589" s="188"/>
      <c r="L589" s="259"/>
      <c r="M589" s="259"/>
      <c r="N589" s="56"/>
      <c r="O589" s="28"/>
      <c r="P589" s="56"/>
      <c r="Q589" s="28"/>
      <c r="R589" s="132"/>
      <c r="S589" s="214"/>
      <c r="T589" s="285"/>
      <c r="U589" s="27" t="s">
        <v>32</v>
      </c>
      <c r="V589" s="186"/>
      <c r="W589" s="56"/>
      <c r="X589" s="187"/>
      <c r="Y589" s="187"/>
      <c r="Z589" s="187"/>
      <c r="AA589" s="62"/>
      <c r="AB589" s="62"/>
      <c r="AC589" s="188"/>
      <c r="AD589" s="259"/>
      <c r="AE589" s="259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4"/>
      <c r="AT589" s="37"/>
    </row>
    <row r="590" spans="2:46" ht="13.5" customHeight="1" x14ac:dyDescent="0.15">
      <c r="B590" s="285"/>
      <c r="C590" s="27" t="s">
        <v>33</v>
      </c>
      <c r="D590" s="186"/>
      <c r="E590" s="56"/>
      <c r="F590" s="187"/>
      <c r="G590" s="187"/>
      <c r="H590" s="187"/>
      <c r="I590" s="62"/>
      <c r="J590" s="62"/>
      <c r="K590" s="188"/>
      <c r="L590" s="259"/>
      <c r="M590" s="259"/>
      <c r="N590" s="56"/>
      <c r="O590" s="28"/>
      <c r="P590" s="56"/>
      <c r="Q590" s="28"/>
      <c r="R590" s="132"/>
      <c r="S590" s="214"/>
      <c r="T590" s="285"/>
      <c r="U590" s="27" t="s">
        <v>33</v>
      </c>
      <c r="V590" s="186"/>
      <c r="W590" s="56"/>
      <c r="X590" s="187"/>
      <c r="Y590" s="187"/>
      <c r="Z590" s="187"/>
      <c r="AA590" s="62"/>
      <c r="AB590" s="62"/>
      <c r="AC590" s="188"/>
      <c r="AD590" s="259"/>
      <c r="AE590" s="259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4"/>
      <c r="AT590" s="37"/>
    </row>
    <row r="591" spans="2:46" ht="13.5" customHeight="1" x14ac:dyDescent="0.15">
      <c r="B591" s="285"/>
      <c r="C591" s="27" t="s">
        <v>35</v>
      </c>
      <c r="D591" s="186"/>
      <c r="E591" s="56"/>
      <c r="F591" s="187"/>
      <c r="G591" s="187"/>
      <c r="H591" s="187"/>
      <c r="I591" s="62"/>
      <c r="J591" s="62"/>
      <c r="K591" s="188"/>
      <c r="L591" s="259"/>
      <c r="M591" s="259"/>
      <c r="N591" s="56"/>
      <c r="O591" s="28"/>
      <c r="P591" s="56"/>
      <c r="Q591" s="28"/>
      <c r="R591" s="132"/>
      <c r="S591" s="214"/>
      <c r="T591" s="285"/>
      <c r="U591" s="27" t="s">
        <v>35</v>
      </c>
      <c r="V591" s="186"/>
      <c r="W591" s="56"/>
      <c r="X591" s="187"/>
      <c r="Y591" s="187"/>
      <c r="Z591" s="187"/>
      <c r="AA591" s="62"/>
      <c r="AB591" s="62"/>
      <c r="AC591" s="188"/>
      <c r="AD591" s="259"/>
      <c r="AE591" s="259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4"/>
      <c r="AT591" s="37"/>
    </row>
    <row r="592" spans="2:46" ht="13.5" customHeight="1" thickBot="1" x14ac:dyDescent="0.2">
      <c r="B592" s="286"/>
      <c r="C592" s="27"/>
      <c r="D592" s="186"/>
      <c r="E592" s="56"/>
      <c r="F592" s="189"/>
      <c r="G592" s="189"/>
      <c r="H592" s="189"/>
      <c r="I592" s="56"/>
      <c r="J592" s="56"/>
      <c r="K592" s="188"/>
      <c r="L592" s="259"/>
      <c r="M592" s="259"/>
      <c r="N592" s="56"/>
      <c r="O592" s="28"/>
      <c r="P592" s="56"/>
      <c r="Q592" s="28"/>
      <c r="R592" s="184"/>
      <c r="S592" s="214"/>
      <c r="T592" s="286"/>
      <c r="U592" s="27"/>
      <c r="V592" s="186"/>
      <c r="W592" s="56"/>
      <c r="X592" s="189"/>
      <c r="Y592" s="189"/>
      <c r="Z592" s="189"/>
      <c r="AA592" s="56"/>
      <c r="AB592" s="56"/>
      <c r="AC592" s="188"/>
      <c r="AD592" s="259"/>
      <c r="AE592" s="259"/>
      <c r="AF592" s="56"/>
      <c r="AG592" s="28"/>
      <c r="AH592" s="56"/>
      <c r="AI592" s="28"/>
      <c r="AJ592" s="184"/>
      <c r="AK592" s="199"/>
      <c r="AL592" s="286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4"/>
      <c r="AT592" s="37"/>
    </row>
    <row r="593" spans="2:46" ht="13.5" customHeight="1" x14ac:dyDescent="0.15">
      <c r="B593" s="284" t="s">
        <v>181</v>
      </c>
      <c r="C593" s="25" t="s">
        <v>31</v>
      </c>
      <c r="D593" s="39"/>
      <c r="E593" s="55"/>
      <c r="F593" s="96"/>
      <c r="G593" s="96"/>
      <c r="H593" s="96"/>
      <c r="I593" s="60"/>
      <c r="J593" s="60"/>
      <c r="K593" s="61"/>
      <c r="L593" s="258"/>
      <c r="M593" s="258"/>
      <c r="N593" s="55"/>
      <c r="O593" s="26"/>
      <c r="P593" s="55"/>
      <c r="Q593" s="26"/>
      <c r="R593" s="131"/>
      <c r="S593" s="214"/>
      <c r="T593" s="284" t="s">
        <v>181</v>
      </c>
      <c r="U593" s="25" t="s">
        <v>31</v>
      </c>
      <c r="V593" s="39"/>
      <c r="W593" s="55"/>
      <c r="X593" s="96"/>
      <c r="Y593" s="96"/>
      <c r="Z593" s="96"/>
      <c r="AA593" s="60"/>
      <c r="AB593" s="60"/>
      <c r="AC593" s="61"/>
      <c r="AD593" s="258"/>
      <c r="AE593" s="258"/>
      <c r="AF593" s="55"/>
      <c r="AG593" s="26"/>
      <c r="AH593" s="55"/>
      <c r="AI593" s="26"/>
      <c r="AJ593" s="131"/>
      <c r="AK593" s="199"/>
      <c r="AL593" s="284" t="s">
        <v>181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4"/>
      <c r="AT593" s="37"/>
    </row>
    <row r="594" spans="2:46" ht="13.5" customHeight="1" x14ac:dyDescent="0.15">
      <c r="B594" s="285"/>
      <c r="C594" s="27" t="s">
        <v>32</v>
      </c>
      <c r="D594" s="186"/>
      <c r="E594" s="56"/>
      <c r="F594" s="187"/>
      <c r="G594" s="187"/>
      <c r="H594" s="187"/>
      <c r="I594" s="62"/>
      <c r="J594" s="62"/>
      <c r="K594" s="188"/>
      <c r="L594" s="259"/>
      <c r="M594" s="259"/>
      <c r="N594" s="56"/>
      <c r="O594" s="28"/>
      <c r="P594" s="56"/>
      <c r="Q594" s="28"/>
      <c r="R594" s="132"/>
      <c r="S594" s="214"/>
      <c r="T594" s="285"/>
      <c r="U594" s="27" t="s">
        <v>32</v>
      </c>
      <c r="V594" s="186"/>
      <c r="W594" s="56"/>
      <c r="X594" s="187"/>
      <c r="Y594" s="187"/>
      <c r="Z594" s="187"/>
      <c r="AA594" s="62"/>
      <c r="AB594" s="62"/>
      <c r="AC594" s="188"/>
      <c r="AD594" s="259"/>
      <c r="AE594" s="259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4"/>
      <c r="AT594" s="37"/>
    </row>
    <row r="595" spans="2:46" ht="13.5" customHeight="1" x14ac:dyDescent="0.15">
      <c r="B595" s="285"/>
      <c r="C595" s="27" t="s">
        <v>33</v>
      </c>
      <c r="D595" s="186"/>
      <c r="E595" s="56"/>
      <c r="F595" s="187"/>
      <c r="G595" s="187"/>
      <c r="H595" s="187"/>
      <c r="I595" s="62"/>
      <c r="J595" s="62"/>
      <c r="K595" s="188"/>
      <c r="L595" s="259"/>
      <c r="M595" s="259"/>
      <c r="N595" s="56"/>
      <c r="O595" s="28"/>
      <c r="P595" s="56"/>
      <c r="Q595" s="28"/>
      <c r="R595" s="132"/>
      <c r="S595" s="214"/>
      <c r="T595" s="285"/>
      <c r="U595" s="27" t="s">
        <v>33</v>
      </c>
      <c r="V595" s="186"/>
      <c r="W595" s="56"/>
      <c r="X595" s="187"/>
      <c r="Y595" s="187"/>
      <c r="Z595" s="187"/>
      <c r="AA595" s="62"/>
      <c r="AB595" s="62"/>
      <c r="AC595" s="188"/>
      <c r="AD595" s="259"/>
      <c r="AE595" s="259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4"/>
      <c r="AT595" s="37"/>
    </row>
    <row r="596" spans="2:46" ht="13.5" customHeight="1" x14ac:dyDescent="0.15">
      <c r="B596" s="285"/>
      <c r="C596" s="27" t="s">
        <v>35</v>
      </c>
      <c r="D596" s="186"/>
      <c r="E596" s="56"/>
      <c r="F596" s="187"/>
      <c r="G596" s="187"/>
      <c r="H596" s="187"/>
      <c r="I596" s="62"/>
      <c r="J596" s="62"/>
      <c r="K596" s="188"/>
      <c r="L596" s="259"/>
      <c r="M596" s="259"/>
      <c r="N596" s="56"/>
      <c r="O596" s="28"/>
      <c r="P596" s="56"/>
      <c r="Q596" s="28"/>
      <c r="R596" s="132"/>
      <c r="S596" s="214"/>
      <c r="T596" s="285"/>
      <c r="U596" s="27" t="s">
        <v>35</v>
      </c>
      <c r="V596" s="186"/>
      <c r="W596" s="56"/>
      <c r="X596" s="187"/>
      <c r="Y596" s="187"/>
      <c r="Z596" s="187"/>
      <c r="AA596" s="62"/>
      <c r="AB596" s="62"/>
      <c r="AC596" s="188"/>
      <c r="AD596" s="259"/>
      <c r="AE596" s="259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4"/>
      <c r="AT596" s="37"/>
    </row>
    <row r="597" spans="2:46" ht="13.5" customHeight="1" thickBot="1" x14ac:dyDescent="0.2">
      <c r="B597" s="286"/>
      <c r="C597" s="27"/>
      <c r="D597" s="186"/>
      <c r="E597" s="56"/>
      <c r="F597" s="189"/>
      <c r="G597" s="189"/>
      <c r="H597" s="189"/>
      <c r="I597" s="56"/>
      <c r="J597" s="56"/>
      <c r="K597" s="188"/>
      <c r="L597" s="259"/>
      <c r="M597" s="259"/>
      <c r="N597" s="56"/>
      <c r="O597" s="28"/>
      <c r="P597" s="56"/>
      <c r="Q597" s="28"/>
      <c r="R597" s="184"/>
      <c r="S597" s="214"/>
      <c r="T597" s="286"/>
      <c r="U597" s="27"/>
      <c r="V597" s="186"/>
      <c r="W597" s="56"/>
      <c r="X597" s="189"/>
      <c r="Y597" s="189"/>
      <c r="Z597" s="189"/>
      <c r="AA597" s="56"/>
      <c r="AB597" s="56"/>
      <c r="AC597" s="188"/>
      <c r="AD597" s="259"/>
      <c r="AE597" s="259"/>
      <c r="AF597" s="56"/>
      <c r="AG597" s="28"/>
      <c r="AH597" s="56"/>
      <c r="AI597" s="28"/>
      <c r="AJ597" s="184"/>
      <c r="AK597" s="199"/>
      <c r="AL597" s="286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4"/>
      <c r="AT597" s="37"/>
    </row>
    <row r="598" spans="2:46" ht="13.5" customHeight="1" x14ac:dyDescent="0.15">
      <c r="B598" s="284" t="s">
        <v>182</v>
      </c>
      <c r="C598" s="25" t="s">
        <v>31</v>
      </c>
      <c r="D598" s="39"/>
      <c r="E598" s="55"/>
      <c r="F598" s="96"/>
      <c r="G598" s="96"/>
      <c r="H598" s="96"/>
      <c r="I598" s="60"/>
      <c r="J598" s="60"/>
      <c r="K598" s="61"/>
      <c r="L598" s="258"/>
      <c r="M598" s="258"/>
      <c r="N598" s="55"/>
      <c r="O598" s="26"/>
      <c r="P598" s="55"/>
      <c r="Q598" s="26"/>
      <c r="R598" s="131"/>
      <c r="S598" s="214"/>
      <c r="T598" s="284" t="s">
        <v>182</v>
      </c>
      <c r="U598" s="25" t="s">
        <v>31</v>
      </c>
      <c r="V598" s="39"/>
      <c r="W598" s="55"/>
      <c r="X598" s="96"/>
      <c r="Y598" s="96"/>
      <c r="Z598" s="96"/>
      <c r="AA598" s="60"/>
      <c r="AB598" s="60"/>
      <c r="AC598" s="61"/>
      <c r="AD598" s="258"/>
      <c r="AE598" s="258"/>
      <c r="AF598" s="55"/>
      <c r="AG598" s="26"/>
      <c r="AH598" s="55"/>
      <c r="AI598" s="26"/>
      <c r="AJ598" s="131"/>
      <c r="AK598" s="199"/>
      <c r="AL598" s="284" t="s">
        <v>182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4"/>
      <c r="AT598" s="37"/>
    </row>
    <row r="599" spans="2:46" ht="13.5" customHeight="1" x14ac:dyDescent="0.15">
      <c r="B599" s="285"/>
      <c r="C599" s="27" t="s">
        <v>32</v>
      </c>
      <c r="D599" s="186"/>
      <c r="E599" s="56"/>
      <c r="F599" s="187"/>
      <c r="G599" s="187"/>
      <c r="H599" s="187"/>
      <c r="I599" s="62"/>
      <c r="J599" s="62"/>
      <c r="K599" s="188"/>
      <c r="L599" s="259"/>
      <c r="M599" s="259"/>
      <c r="N599" s="56"/>
      <c r="O599" s="28"/>
      <c r="P599" s="56"/>
      <c r="Q599" s="28"/>
      <c r="R599" s="132"/>
      <c r="S599" s="214"/>
      <c r="T599" s="285"/>
      <c r="U599" s="27" t="s">
        <v>32</v>
      </c>
      <c r="V599" s="186"/>
      <c r="W599" s="56"/>
      <c r="X599" s="187"/>
      <c r="Y599" s="187"/>
      <c r="Z599" s="187"/>
      <c r="AA599" s="62"/>
      <c r="AB599" s="62"/>
      <c r="AC599" s="188"/>
      <c r="AD599" s="259"/>
      <c r="AE599" s="259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4"/>
      <c r="AT599" s="37"/>
    </row>
    <row r="600" spans="2:46" ht="13.5" customHeight="1" x14ac:dyDescent="0.15">
      <c r="B600" s="285"/>
      <c r="C600" s="27" t="s">
        <v>33</v>
      </c>
      <c r="D600" s="186"/>
      <c r="E600" s="56"/>
      <c r="F600" s="187"/>
      <c r="G600" s="187"/>
      <c r="H600" s="187"/>
      <c r="I600" s="62"/>
      <c r="J600" s="62"/>
      <c r="K600" s="188"/>
      <c r="L600" s="259"/>
      <c r="M600" s="259"/>
      <c r="N600" s="56"/>
      <c r="O600" s="28"/>
      <c r="P600" s="56"/>
      <c r="Q600" s="28"/>
      <c r="R600" s="132"/>
      <c r="S600" s="214"/>
      <c r="T600" s="285"/>
      <c r="U600" s="27" t="s">
        <v>33</v>
      </c>
      <c r="V600" s="186"/>
      <c r="W600" s="56"/>
      <c r="X600" s="187"/>
      <c r="Y600" s="187"/>
      <c r="Z600" s="187"/>
      <c r="AA600" s="62"/>
      <c r="AB600" s="62"/>
      <c r="AC600" s="188"/>
      <c r="AD600" s="259"/>
      <c r="AE600" s="259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4"/>
      <c r="AT600" s="37"/>
    </row>
    <row r="601" spans="2:46" ht="13.5" customHeight="1" x14ac:dyDescent="0.15">
      <c r="B601" s="285"/>
      <c r="C601" s="27" t="s">
        <v>35</v>
      </c>
      <c r="D601" s="186"/>
      <c r="E601" s="56"/>
      <c r="F601" s="187"/>
      <c r="G601" s="187"/>
      <c r="H601" s="187"/>
      <c r="I601" s="62"/>
      <c r="J601" s="62"/>
      <c r="K601" s="188"/>
      <c r="L601" s="259"/>
      <c r="M601" s="259"/>
      <c r="N601" s="56"/>
      <c r="O601" s="28"/>
      <c r="P601" s="56"/>
      <c r="Q601" s="28"/>
      <c r="R601" s="132"/>
      <c r="S601" s="214"/>
      <c r="T601" s="285"/>
      <c r="U601" s="27" t="s">
        <v>35</v>
      </c>
      <c r="V601" s="186"/>
      <c r="W601" s="56"/>
      <c r="X601" s="187"/>
      <c r="Y601" s="187"/>
      <c r="Z601" s="187"/>
      <c r="AA601" s="62"/>
      <c r="AB601" s="62"/>
      <c r="AC601" s="188"/>
      <c r="AD601" s="259"/>
      <c r="AE601" s="259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4"/>
      <c r="AT601" s="37"/>
    </row>
    <row r="602" spans="2:46" ht="13.5" customHeight="1" thickBot="1" x14ac:dyDescent="0.2">
      <c r="B602" s="286"/>
      <c r="C602" s="27"/>
      <c r="D602" s="186"/>
      <c r="E602" s="56"/>
      <c r="F602" s="189"/>
      <c r="G602" s="189"/>
      <c r="H602" s="189"/>
      <c r="I602" s="56"/>
      <c r="J602" s="56"/>
      <c r="K602" s="188"/>
      <c r="L602" s="259"/>
      <c r="M602" s="259"/>
      <c r="N602" s="56"/>
      <c r="O602" s="28"/>
      <c r="P602" s="56"/>
      <c r="Q602" s="28"/>
      <c r="R602" s="184"/>
      <c r="S602" s="214"/>
      <c r="T602" s="286"/>
      <c r="U602" s="27"/>
      <c r="V602" s="186"/>
      <c r="W602" s="56"/>
      <c r="X602" s="189"/>
      <c r="Y602" s="189"/>
      <c r="Z602" s="189"/>
      <c r="AA602" s="56"/>
      <c r="AB602" s="56"/>
      <c r="AC602" s="188"/>
      <c r="AD602" s="259"/>
      <c r="AE602" s="259"/>
      <c r="AF602" s="56"/>
      <c r="AG602" s="28"/>
      <c r="AH602" s="56"/>
      <c r="AI602" s="28"/>
      <c r="AJ602" s="184"/>
      <c r="AK602" s="199"/>
      <c r="AL602" s="286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4"/>
      <c r="AT602" s="37"/>
    </row>
    <row r="603" spans="2:46" ht="13.5" customHeight="1" x14ac:dyDescent="0.15">
      <c r="B603" s="284" t="s">
        <v>183</v>
      </c>
      <c r="C603" s="25" t="s">
        <v>31</v>
      </c>
      <c r="D603" s="39"/>
      <c r="E603" s="55"/>
      <c r="F603" s="96"/>
      <c r="G603" s="96"/>
      <c r="H603" s="96"/>
      <c r="I603" s="60"/>
      <c r="J603" s="60"/>
      <c r="K603" s="61"/>
      <c r="L603" s="258"/>
      <c r="M603" s="258"/>
      <c r="N603" s="55"/>
      <c r="O603" s="26"/>
      <c r="P603" s="55"/>
      <c r="Q603" s="26"/>
      <c r="R603" s="131"/>
      <c r="S603" s="214"/>
      <c r="T603" s="284" t="s">
        <v>183</v>
      </c>
      <c r="U603" s="25" t="s">
        <v>31</v>
      </c>
      <c r="V603" s="39"/>
      <c r="W603" s="55"/>
      <c r="X603" s="96"/>
      <c r="Y603" s="96"/>
      <c r="Z603" s="96"/>
      <c r="AA603" s="60"/>
      <c r="AB603" s="60"/>
      <c r="AC603" s="61"/>
      <c r="AD603" s="258"/>
      <c r="AE603" s="258"/>
      <c r="AF603" s="55"/>
      <c r="AG603" s="26"/>
      <c r="AH603" s="55"/>
      <c r="AI603" s="26"/>
      <c r="AJ603" s="131"/>
      <c r="AK603" s="199"/>
      <c r="AL603" s="284" t="s">
        <v>183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4"/>
      <c r="AT603" s="37"/>
    </row>
    <row r="604" spans="2:46" ht="13.5" customHeight="1" x14ac:dyDescent="0.15">
      <c r="B604" s="285"/>
      <c r="C604" s="27" t="s">
        <v>32</v>
      </c>
      <c r="D604" s="186"/>
      <c r="E604" s="56"/>
      <c r="F604" s="187"/>
      <c r="G604" s="187"/>
      <c r="H604" s="187"/>
      <c r="I604" s="62"/>
      <c r="J604" s="62"/>
      <c r="K604" s="188"/>
      <c r="L604" s="259"/>
      <c r="M604" s="259"/>
      <c r="N604" s="56"/>
      <c r="O604" s="28"/>
      <c r="P604" s="56"/>
      <c r="Q604" s="28"/>
      <c r="R604" s="132"/>
      <c r="S604" s="214"/>
      <c r="T604" s="285"/>
      <c r="U604" s="27" t="s">
        <v>32</v>
      </c>
      <c r="V604" s="186"/>
      <c r="W604" s="56"/>
      <c r="X604" s="187"/>
      <c r="Y604" s="187"/>
      <c r="Z604" s="187"/>
      <c r="AA604" s="62"/>
      <c r="AB604" s="62"/>
      <c r="AC604" s="188"/>
      <c r="AD604" s="259"/>
      <c r="AE604" s="259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4"/>
      <c r="AT604" s="37"/>
    </row>
    <row r="605" spans="2:46" ht="13.5" customHeight="1" x14ac:dyDescent="0.15">
      <c r="B605" s="285"/>
      <c r="C605" s="27" t="s">
        <v>33</v>
      </c>
      <c r="D605" s="186"/>
      <c r="E605" s="56"/>
      <c r="F605" s="187"/>
      <c r="G605" s="187"/>
      <c r="H605" s="187"/>
      <c r="I605" s="62"/>
      <c r="J605" s="62"/>
      <c r="K605" s="188"/>
      <c r="L605" s="259"/>
      <c r="M605" s="259"/>
      <c r="N605" s="56"/>
      <c r="O605" s="28"/>
      <c r="P605" s="56"/>
      <c r="Q605" s="28"/>
      <c r="R605" s="132"/>
      <c r="S605" s="214"/>
      <c r="T605" s="285"/>
      <c r="U605" s="27" t="s">
        <v>33</v>
      </c>
      <c r="V605" s="186"/>
      <c r="W605" s="56"/>
      <c r="X605" s="187"/>
      <c r="Y605" s="187"/>
      <c r="Z605" s="187"/>
      <c r="AA605" s="62"/>
      <c r="AB605" s="62"/>
      <c r="AC605" s="188"/>
      <c r="AD605" s="259"/>
      <c r="AE605" s="259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4"/>
      <c r="AT605" s="37"/>
    </row>
    <row r="606" spans="2:46" ht="13.5" customHeight="1" x14ac:dyDescent="0.15">
      <c r="B606" s="285"/>
      <c r="C606" s="27" t="s">
        <v>35</v>
      </c>
      <c r="D606" s="186"/>
      <c r="E606" s="56"/>
      <c r="F606" s="187"/>
      <c r="G606" s="187"/>
      <c r="H606" s="187"/>
      <c r="I606" s="62"/>
      <c r="J606" s="62"/>
      <c r="K606" s="188"/>
      <c r="L606" s="259"/>
      <c r="M606" s="259"/>
      <c r="N606" s="56"/>
      <c r="O606" s="28"/>
      <c r="P606" s="56"/>
      <c r="Q606" s="28"/>
      <c r="R606" s="132"/>
      <c r="S606" s="214"/>
      <c r="T606" s="285"/>
      <c r="U606" s="27" t="s">
        <v>35</v>
      </c>
      <c r="V606" s="186"/>
      <c r="W606" s="56"/>
      <c r="X606" s="187"/>
      <c r="Y606" s="187"/>
      <c r="Z606" s="187"/>
      <c r="AA606" s="62"/>
      <c r="AB606" s="62"/>
      <c r="AC606" s="188"/>
      <c r="AD606" s="259"/>
      <c r="AE606" s="259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4"/>
      <c r="AT606" s="37"/>
    </row>
    <row r="607" spans="2:46" ht="13.5" customHeight="1" thickBot="1" x14ac:dyDescent="0.2">
      <c r="B607" s="286"/>
      <c r="C607" s="27"/>
      <c r="D607" s="186"/>
      <c r="E607" s="56"/>
      <c r="F607" s="189"/>
      <c r="G607" s="189"/>
      <c r="H607" s="189"/>
      <c r="I607" s="56"/>
      <c r="J607" s="56"/>
      <c r="K607" s="188"/>
      <c r="L607" s="259"/>
      <c r="M607" s="259"/>
      <c r="N607" s="56"/>
      <c r="O607" s="28"/>
      <c r="P607" s="56"/>
      <c r="Q607" s="28"/>
      <c r="R607" s="184"/>
      <c r="S607" s="214"/>
      <c r="T607" s="286"/>
      <c r="U607" s="27"/>
      <c r="V607" s="186"/>
      <c r="W607" s="56"/>
      <c r="X607" s="189"/>
      <c r="Y607" s="189"/>
      <c r="Z607" s="189"/>
      <c r="AA607" s="56"/>
      <c r="AB607" s="56"/>
      <c r="AC607" s="188"/>
      <c r="AD607" s="259"/>
      <c r="AE607" s="259"/>
      <c r="AF607" s="56"/>
      <c r="AG607" s="28"/>
      <c r="AH607" s="56"/>
      <c r="AI607" s="28"/>
      <c r="AJ607" s="184"/>
      <c r="AK607" s="199"/>
      <c r="AL607" s="286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4"/>
      <c r="AT607" s="37"/>
    </row>
    <row r="608" spans="2:46" ht="13.5" customHeight="1" x14ac:dyDescent="0.15">
      <c r="B608" s="284" t="s">
        <v>184</v>
      </c>
      <c r="C608" s="25" t="s">
        <v>31</v>
      </c>
      <c r="D608" s="39"/>
      <c r="E608" s="55"/>
      <c r="F608" s="96"/>
      <c r="G608" s="96"/>
      <c r="H608" s="96"/>
      <c r="I608" s="60"/>
      <c r="J608" s="60"/>
      <c r="K608" s="61"/>
      <c r="L608" s="258"/>
      <c r="M608" s="258"/>
      <c r="N608" s="55"/>
      <c r="O608" s="26"/>
      <c r="P608" s="55"/>
      <c r="Q608" s="26"/>
      <c r="R608" s="131"/>
      <c r="S608" s="214"/>
      <c r="T608" s="284" t="s">
        <v>184</v>
      </c>
      <c r="U608" s="25" t="s">
        <v>31</v>
      </c>
      <c r="V608" s="39"/>
      <c r="W608" s="55"/>
      <c r="X608" s="96"/>
      <c r="Y608" s="96"/>
      <c r="Z608" s="96"/>
      <c r="AA608" s="60"/>
      <c r="AB608" s="60"/>
      <c r="AC608" s="61"/>
      <c r="AD608" s="258"/>
      <c r="AE608" s="258"/>
      <c r="AF608" s="55"/>
      <c r="AG608" s="26"/>
      <c r="AH608" s="55"/>
      <c r="AI608" s="26"/>
      <c r="AJ608" s="131"/>
      <c r="AK608" s="199"/>
      <c r="AL608" s="284" t="s">
        <v>184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4"/>
      <c r="AT608" s="37"/>
    </row>
    <row r="609" spans="2:46" ht="13.5" customHeight="1" x14ac:dyDescent="0.15">
      <c r="B609" s="285"/>
      <c r="C609" s="27" t="s">
        <v>32</v>
      </c>
      <c r="D609" s="186"/>
      <c r="E609" s="56"/>
      <c r="F609" s="187"/>
      <c r="G609" s="187"/>
      <c r="H609" s="187"/>
      <c r="I609" s="62"/>
      <c r="J609" s="62"/>
      <c r="K609" s="188"/>
      <c r="L609" s="259"/>
      <c r="M609" s="259"/>
      <c r="N609" s="56"/>
      <c r="O609" s="28"/>
      <c r="P609" s="56"/>
      <c r="Q609" s="28"/>
      <c r="R609" s="132"/>
      <c r="S609" s="214"/>
      <c r="T609" s="285"/>
      <c r="U609" s="27" t="s">
        <v>32</v>
      </c>
      <c r="V609" s="186"/>
      <c r="W609" s="56"/>
      <c r="X609" s="187"/>
      <c r="Y609" s="187"/>
      <c r="Z609" s="187"/>
      <c r="AA609" s="62"/>
      <c r="AB609" s="62"/>
      <c r="AC609" s="188"/>
      <c r="AD609" s="259"/>
      <c r="AE609" s="259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4"/>
      <c r="AT609" s="37"/>
    </row>
    <row r="610" spans="2:46" ht="13.5" customHeight="1" x14ac:dyDescent="0.15">
      <c r="B610" s="285"/>
      <c r="C610" s="27" t="s">
        <v>33</v>
      </c>
      <c r="D610" s="186"/>
      <c r="E610" s="56"/>
      <c r="F610" s="187"/>
      <c r="G610" s="187"/>
      <c r="H610" s="187"/>
      <c r="I610" s="62"/>
      <c r="J610" s="62"/>
      <c r="K610" s="188"/>
      <c r="L610" s="259"/>
      <c r="M610" s="259"/>
      <c r="N610" s="56"/>
      <c r="O610" s="28"/>
      <c r="P610" s="56"/>
      <c r="Q610" s="28"/>
      <c r="R610" s="132"/>
      <c r="S610" s="214"/>
      <c r="T610" s="285"/>
      <c r="U610" s="27" t="s">
        <v>33</v>
      </c>
      <c r="V610" s="186"/>
      <c r="W610" s="56"/>
      <c r="X610" s="187"/>
      <c r="Y610" s="187"/>
      <c r="Z610" s="187"/>
      <c r="AA610" s="62"/>
      <c r="AB610" s="62"/>
      <c r="AC610" s="188"/>
      <c r="AD610" s="259"/>
      <c r="AE610" s="259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4"/>
      <c r="AT610" s="37"/>
    </row>
    <row r="611" spans="2:46" ht="13.5" customHeight="1" x14ac:dyDescent="0.15">
      <c r="B611" s="285"/>
      <c r="C611" s="27" t="s">
        <v>35</v>
      </c>
      <c r="D611" s="186"/>
      <c r="E611" s="56"/>
      <c r="F611" s="187"/>
      <c r="G611" s="187"/>
      <c r="H611" s="187"/>
      <c r="I611" s="62"/>
      <c r="J611" s="62"/>
      <c r="K611" s="188"/>
      <c r="L611" s="259"/>
      <c r="M611" s="259"/>
      <c r="N611" s="56"/>
      <c r="O611" s="28"/>
      <c r="P611" s="56"/>
      <c r="Q611" s="28"/>
      <c r="R611" s="132"/>
      <c r="S611" s="214"/>
      <c r="T611" s="285"/>
      <c r="U611" s="27" t="s">
        <v>35</v>
      </c>
      <c r="V611" s="186"/>
      <c r="W611" s="56"/>
      <c r="X611" s="187"/>
      <c r="Y611" s="187"/>
      <c r="Z611" s="187"/>
      <c r="AA611" s="62"/>
      <c r="AB611" s="62"/>
      <c r="AC611" s="188"/>
      <c r="AD611" s="259"/>
      <c r="AE611" s="259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4"/>
      <c r="AT611" s="37"/>
    </row>
    <row r="612" spans="2:46" ht="13.5" customHeight="1" thickBot="1" x14ac:dyDescent="0.2">
      <c r="B612" s="286"/>
      <c r="C612" s="27"/>
      <c r="D612" s="186"/>
      <c r="E612" s="56"/>
      <c r="F612" s="189"/>
      <c r="G612" s="189"/>
      <c r="H612" s="189"/>
      <c r="I612" s="56"/>
      <c r="J612" s="56"/>
      <c r="K612" s="188"/>
      <c r="L612" s="259"/>
      <c r="M612" s="259"/>
      <c r="N612" s="56"/>
      <c r="O612" s="28"/>
      <c r="P612" s="56"/>
      <c r="Q612" s="28"/>
      <c r="R612" s="184"/>
      <c r="S612" s="214"/>
      <c r="T612" s="286"/>
      <c r="U612" s="27"/>
      <c r="V612" s="186"/>
      <c r="W612" s="56"/>
      <c r="X612" s="189"/>
      <c r="Y612" s="189"/>
      <c r="Z612" s="189"/>
      <c r="AA612" s="56"/>
      <c r="AB612" s="56"/>
      <c r="AC612" s="188"/>
      <c r="AD612" s="259"/>
      <c r="AE612" s="259"/>
      <c r="AF612" s="56"/>
      <c r="AG612" s="28"/>
      <c r="AH612" s="56"/>
      <c r="AI612" s="28"/>
      <c r="AJ612" s="184"/>
      <c r="AK612" s="199"/>
      <c r="AL612" s="286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4"/>
      <c r="AT612" s="37"/>
    </row>
    <row r="613" spans="2:46" ht="13.5" customHeight="1" x14ac:dyDescent="0.15">
      <c r="B613" s="284" t="s">
        <v>185</v>
      </c>
      <c r="C613" s="25" t="s">
        <v>31</v>
      </c>
      <c r="D613" s="39"/>
      <c r="E613" s="55"/>
      <c r="F613" s="96"/>
      <c r="G613" s="96"/>
      <c r="H613" s="96"/>
      <c r="I613" s="60"/>
      <c r="J613" s="60"/>
      <c r="K613" s="61"/>
      <c r="L613" s="258"/>
      <c r="M613" s="258"/>
      <c r="N613" s="55"/>
      <c r="O613" s="26"/>
      <c r="P613" s="55"/>
      <c r="Q613" s="26"/>
      <c r="R613" s="131"/>
      <c r="S613" s="214"/>
      <c r="T613" s="284" t="s">
        <v>185</v>
      </c>
      <c r="U613" s="25" t="s">
        <v>31</v>
      </c>
      <c r="V613" s="39"/>
      <c r="W613" s="55"/>
      <c r="X613" s="96"/>
      <c r="Y613" s="96"/>
      <c r="Z613" s="96"/>
      <c r="AA613" s="60"/>
      <c r="AB613" s="60"/>
      <c r="AC613" s="61"/>
      <c r="AD613" s="258"/>
      <c r="AE613" s="258"/>
      <c r="AF613" s="55"/>
      <c r="AG613" s="26"/>
      <c r="AH613" s="55"/>
      <c r="AI613" s="26"/>
      <c r="AJ613" s="131"/>
      <c r="AK613" s="199"/>
      <c r="AL613" s="284" t="s">
        <v>185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4"/>
      <c r="AT613" s="37"/>
    </row>
    <row r="614" spans="2:46" ht="13.5" customHeight="1" x14ac:dyDescent="0.15">
      <c r="B614" s="285"/>
      <c r="C614" s="27" t="s">
        <v>32</v>
      </c>
      <c r="D614" s="186"/>
      <c r="E614" s="56"/>
      <c r="F614" s="187"/>
      <c r="G614" s="187"/>
      <c r="H614" s="187"/>
      <c r="I614" s="62"/>
      <c r="J614" s="62"/>
      <c r="K614" s="188"/>
      <c r="L614" s="259"/>
      <c r="M614" s="259"/>
      <c r="N614" s="56"/>
      <c r="O614" s="28"/>
      <c r="P614" s="56"/>
      <c r="Q614" s="28"/>
      <c r="R614" s="132"/>
      <c r="S614" s="214"/>
      <c r="T614" s="285"/>
      <c r="U614" s="27" t="s">
        <v>32</v>
      </c>
      <c r="V614" s="186"/>
      <c r="W614" s="56"/>
      <c r="X614" s="187"/>
      <c r="Y614" s="187"/>
      <c r="Z614" s="187"/>
      <c r="AA614" s="62"/>
      <c r="AB614" s="62"/>
      <c r="AC614" s="188"/>
      <c r="AD614" s="259"/>
      <c r="AE614" s="259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4"/>
      <c r="AT614" s="37"/>
    </row>
    <row r="615" spans="2:46" ht="13.5" customHeight="1" x14ac:dyDescent="0.15">
      <c r="B615" s="285"/>
      <c r="C615" s="27" t="s">
        <v>33</v>
      </c>
      <c r="D615" s="186"/>
      <c r="E615" s="56"/>
      <c r="F615" s="187"/>
      <c r="G615" s="187"/>
      <c r="H615" s="187"/>
      <c r="I615" s="62"/>
      <c r="J615" s="62"/>
      <c r="K615" s="188"/>
      <c r="L615" s="259"/>
      <c r="M615" s="259"/>
      <c r="N615" s="56"/>
      <c r="O615" s="28"/>
      <c r="P615" s="56"/>
      <c r="Q615" s="28"/>
      <c r="R615" s="132"/>
      <c r="S615" s="214"/>
      <c r="T615" s="285"/>
      <c r="U615" s="27" t="s">
        <v>33</v>
      </c>
      <c r="V615" s="186"/>
      <c r="W615" s="56"/>
      <c r="X615" s="187"/>
      <c r="Y615" s="187"/>
      <c r="Z615" s="187"/>
      <c r="AA615" s="62"/>
      <c r="AB615" s="62"/>
      <c r="AC615" s="188"/>
      <c r="AD615" s="259"/>
      <c r="AE615" s="259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4"/>
      <c r="AT615" s="37"/>
    </row>
    <row r="616" spans="2:46" ht="13.5" customHeight="1" x14ac:dyDescent="0.15">
      <c r="B616" s="285"/>
      <c r="C616" s="27" t="s">
        <v>35</v>
      </c>
      <c r="D616" s="186"/>
      <c r="E616" s="56"/>
      <c r="F616" s="187"/>
      <c r="G616" s="187"/>
      <c r="H616" s="187"/>
      <c r="I616" s="62"/>
      <c r="J616" s="62"/>
      <c r="K616" s="188"/>
      <c r="L616" s="259"/>
      <c r="M616" s="259"/>
      <c r="N616" s="56"/>
      <c r="O616" s="28"/>
      <c r="P616" s="56"/>
      <c r="Q616" s="28"/>
      <c r="R616" s="132"/>
      <c r="S616" s="214"/>
      <c r="T616" s="285"/>
      <c r="U616" s="27" t="s">
        <v>35</v>
      </c>
      <c r="V616" s="186"/>
      <c r="W616" s="56"/>
      <c r="X616" s="187"/>
      <c r="Y616" s="187"/>
      <c r="Z616" s="187"/>
      <c r="AA616" s="62"/>
      <c r="AB616" s="62"/>
      <c r="AC616" s="188"/>
      <c r="AD616" s="259"/>
      <c r="AE616" s="259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4"/>
      <c r="AT616" s="37"/>
    </row>
    <row r="617" spans="2:46" ht="13.5" customHeight="1" thickBot="1" x14ac:dyDescent="0.2">
      <c r="B617" s="286"/>
      <c r="C617" s="27"/>
      <c r="D617" s="186"/>
      <c r="E617" s="56"/>
      <c r="F617" s="189"/>
      <c r="G617" s="189"/>
      <c r="H617" s="189"/>
      <c r="I617" s="56"/>
      <c r="J617" s="56"/>
      <c r="K617" s="188"/>
      <c r="L617" s="259"/>
      <c r="M617" s="259"/>
      <c r="N617" s="56"/>
      <c r="O617" s="28"/>
      <c r="P617" s="56"/>
      <c r="Q617" s="28"/>
      <c r="R617" s="184"/>
      <c r="S617" s="214"/>
      <c r="T617" s="286"/>
      <c r="U617" s="27"/>
      <c r="V617" s="186"/>
      <c r="W617" s="56"/>
      <c r="X617" s="189"/>
      <c r="Y617" s="189"/>
      <c r="Z617" s="189"/>
      <c r="AA617" s="56"/>
      <c r="AB617" s="56"/>
      <c r="AC617" s="188"/>
      <c r="AD617" s="259"/>
      <c r="AE617" s="259"/>
      <c r="AF617" s="56"/>
      <c r="AG617" s="28"/>
      <c r="AH617" s="56"/>
      <c r="AI617" s="28"/>
      <c r="AJ617" s="184"/>
      <c r="AK617" s="199"/>
      <c r="AL617" s="286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4"/>
      <c r="AT617" s="37"/>
    </row>
    <row r="618" spans="2:46" ht="13.5" customHeight="1" x14ac:dyDescent="0.15">
      <c r="B618" s="284" t="s">
        <v>186</v>
      </c>
      <c r="C618" s="25" t="s">
        <v>31</v>
      </c>
      <c r="D618" s="39"/>
      <c r="E618" s="55"/>
      <c r="F618" s="96"/>
      <c r="G618" s="96"/>
      <c r="H618" s="96"/>
      <c r="I618" s="60"/>
      <c r="J618" s="60"/>
      <c r="K618" s="61"/>
      <c r="L618" s="258"/>
      <c r="M618" s="258"/>
      <c r="N618" s="55"/>
      <c r="O618" s="26"/>
      <c r="P618" s="55"/>
      <c r="Q618" s="26"/>
      <c r="R618" s="131"/>
      <c r="S618" s="214"/>
      <c r="T618" s="284" t="s">
        <v>186</v>
      </c>
      <c r="U618" s="25" t="s">
        <v>31</v>
      </c>
      <c r="V618" s="39"/>
      <c r="W618" s="55"/>
      <c r="X618" s="96"/>
      <c r="Y618" s="96"/>
      <c r="Z618" s="96"/>
      <c r="AA618" s="60"/>
      <c r="AB618" s="60"/>
      <c r="AC618" s="61"/>
      <c r="AD618" s="258"/>
      <c r="AE618" s="258"/>
      <c r="AF618" s="55"/>
      <c r="AG618" s="26"/>
      <c r="AH618" s="55"/>
      <c r="AI618" s="26"/>
      <c r="AJ618" s="131"/>
      <c r="AK618" s="199"/>
      <c r="AL618" s="284" t="s">
        <v>186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4"/>
      <c r="AT618" s="37"/>
    </row>
    <row r="619" spans="2:46" ht="13.5" customHeight="1" x14ac:dyDescent="0.15">
      <c r="B619" s="285"/>
      <c r="C619" s="27" t="s">
        <v>32</v>
      </c>
      <c r="D619" s="186"/>
      <c r="E619" s="56"/>
      <c r="F619" s="187"/>
      <c r="G619" s="187"/>
      <c r="H619" s="187"/>
      <c r="I619" s="62"/>
      <c r="J619" s="62"/>
      <c r="K619" s="188"/>
      <c r="L619" s="259"/>
      <c r="M619" s="259"/>
      <c r="N619" s="56"/>
      <c r="O619" s="28"/>
      <c r="P619" s="56"/>
      <c r="Q619" s="28"/>
      <c r="R619" s="132"/>
      <c r="S619" s="214"/>
      <c r="T619" s="285"/>
      <c r="U619" s="27" t="s">
        <v>32</v>
      </c>
      <c r="V619" s="186"/>
      <c r="W619" s="56"/>
      <c r="X619" s="187"/>
      <c r="Y619" s="187"/>
      <c r="Z619" s="187"/>
      <c r="AA619" s="62"/>
      <c r="AB619" s="62"/>
      <c r="AC619" s="188"/>
      <c r="AD619" s="259"/>
      <c r="AE619" s="259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4"/>
      <c r="AT619" s="37"/>
    </row>
    <row r="620" spans="2:46" ht="13.5" customHeight="1" x14ac:dyDescent="0.15">
      <c r="B620" s="285"/>
      <c r="C620" s="27" t="s">
        <v>33</v>
      </c>
      <c r="D620" s="186"/>
      <c r="E620" s="56"/>
      <c r="F620" s="187"/>
      <c r="G620" s="187"/>
      <c r="H620" s="187"/>
      <c r="I620" s="62"/>
      <c r="J620" s="62"/>
      <c r="K620" s="188"/>
      <c r="L620" s="259"/>
      <c r="M620" s="259"/>
      <c r="N620" s="56"/>
      <c r="O620" s="28"/>
      <c r="P620" s="56"/>
      <c r="Q620" s="28"/>
      <c r="R620" s="132"/>
      <c r="S620" s="214"/>
      <c r="T620" s="285"/>
      <c r="U620" s="27" t="s">
        <v>33</v>
      </c>
      <c r="V620" s="186"/>
      <c r="W620" s="56"/>
      <c r="X620" s="187"/>
      <c r="Y620" s="187"/>
      <c r="Z620" s="187"/>
      <c r="AA620" s="62"/>
      <c r="AB620" s="62"/>
      <c r="AC620" s="188"/>
      <c r="AD620" s="259"/>
      <c r="AE620" s="259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4"/>
      <c r="AT620" s="37"/>
    </row>
    <row r="621" spans="2:46" ht="13.5" customHeight="1" x14ac:dyDescent="0.15">
      <c r="B621" s="285"/>
      <c r="C621" s="27" t="s">
        <v>35</v>
      </c>
      <c r="D621" s="186"/>
      <c r="E621" s="56"/>
      <c r="F621" s="187"/>
      <c r="G621" s="187"/>
      <c r="H621" s="187"/>
      <c r="I621" s="62"/>
      <c r="J621" s="62"/>
      <c r="K621" s="188"/>
      <c r="L621" s="259"/>
      <c r="M621" s="259"/>
      <c r="N621" s="56"/>
      <c r="O621" s="28"/>
      <c r="P621" s="56"/>
      <c r="Q621" s="28"/>
      <c r="R621" s="132"/>
      <c r="S621" s="214"/>
      <c r="T621" s="285"/>
      <c r="U621" s="27" t="s">
        <v>35</v>
      </c>
      <c r="V621" s="186"/>
      <c r="W621" s="56"/>
      <c r="X621" s="187"/>
      <c r="Y621" s="187"/>
      <c r="Z621" s="187"/>
      <c r="AA621" s="62"/>
      <c r="AB621" s="62"/>
      <c r="AC621" s="188"/>
      <c r="AD621" s="259"/>
      <c r="AE621" s="259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4"/>
      <c r="AT621" s="37"/>
    </row>
    <row r="622" spans="2:46" ht="13.5" customHeight="1" thickBot="1" x14ac:dyDescent="0.2">
      <c r="B622" s="286"/>
      <c r="C622" s="27"/>
      <c r="D622" s="186"/>
      <c r="E622" s="56"/>
      <c r="F622" s="189"/>
      <c r="G622" s="189"/>
      <c r="H622" s="189"/>
      <c r="I622" s="56"/>
      <c r="J622" s="56"/>
      <c r="K622" s="188"/>
      <c r="L622" s="259"/>
      <c r="M622" s="259"/>
      <c r="N622" s="56"/>
      <c r="O622" s="28"/>
      <c r="P622" s="56"/>
      <c r="Q622" s="28"/>
      <c r="R622" s="184"/>
      <c r="S622" s="214"/>
      <c r="T622" s="286"/>
      <c r="U622" s="27"/>
      <c r="V622" s="186"/>
      <c r="W622" s="56"/>
      <c r="X622" s="189"/>
      <c r="Y622" s="189"/>
      <c r="Z622" s="189"/>
      <c r="AA622" s="56"/>
      <c r="AB622" s="56"/>
      <c r="AC622" s="188"/>
      <c r="AD622" s="259"/>
      <c r="AE622" s="259"/>
      <c r="AF622" s="56"/>
      <c r="AG622" s="28"/>
      <c r="AH622" s="56"/>
      <c r="AI622" s="28"/>
      <c r="AJ622" s="184"/>
      <c r="AK622" s="199"/>
      <c r="AL622" s="286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4"/>
      <c r="AT622" s="37"/>
    </row>
    <row r="623" spans="2:46" ht="13.5" customHeight="1" x14ac:dyDescent="0.15">
      <c r="B623" s="284" t="s">
        <v>187</v>
      </c>
      <c r="C623" s="25" t="s">
        <v>31</v>
      </c>
      <c r="D623" s="39"/>
      <c r="E623" s="55"/>
      <c r="F623" s="96"/>
      <c r="G623" s="96"/>
      <c r="H623" s="96"/>
      <c r="I623" s="60"/>
      <c r="J623" s="60"/>
      <c r="K623" s="61"/>
      <c r="L623" s="258"/>
      <c r="M623" s="258"/>
      <c r="N623" s="55"/>
      <c r="O623" s="26"/>
      <c r="P623" s="55"/>
      <c r="Q623" s="26"/>
      <c r="R623" s="131"/>
      <c r="S623" s="214"/>
      <c r="T623" s="284" t="s">
        <v>187</v>
      </c>
      <c r="U623" s="25" t="s">
        <v>31</v>
      </c>
      <c r="V623" s="39"/>
      <c r="W623" s="55"/>
      <c r="X623" s="96"/>
      <c r="Y623" s="96"/>
      <c r="Z623" s="96"/>
      <c r="AA623" s="60"/>
      <c r="AB623" s="60"/>
      <c r="AC623" s="61"/>
      <c r="AD623" s="258"/>
      <c r="AE623" s="258"/>
      <c r="AF623" s="55"/>
      <c r="AG623" s="26"/>
      <c r="AH623" s="55"/>
      <c r="AI623" s="26"/>
      <c r="AJ623" s="131"/>
      <c r="AK623" s="199"/>
      <c r="AL623" s="284" t="s">
        <v>187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4"/>
      <c r="AT623" s="37"/>
    </row>
    <row r="624" spans="2:46" ht="13.5" customHeight="1" x14ac:dyDescent="0.15">
      <c r="B624" s="285"/>
      <c r="C624" s="27" t="s">
        <v>32</v>
      </c>
      <c r="D624" s="186"/>
      <c r="E624" s="56"/>
      <c r="F624" s="187"/>
      <c r="G624" s="187"/>
      <c r="H624" s="187"/>
      <c r="I624" s="62"/>
      <c r="J624" s="62"/>
      <c r="K624" s="188"/>
      <c r="L624" s="259"/>
      <c r="M624" s="259"/>
      <c r="N624" s="56"/>
      <c r="O624" s="28"/>
      <c r="P624" s="56"/>
      <c r="Q624" s="28"/>
      <c r="R624" s="132"/>
      <c r="S624" s="214"/>
      <c r="T624" s="285"/>
      <c r="U624" s="27" t="s">
        <v>32</v>
      </c>
      <c r="V624" s="186"/>
      <c r="W624" s="56"/>
      <c r="X624" s="187"/>
      <c r="Y624" s="187"/>
      <c r="Z624" s="187"/>
      <c r="AA624" s="62"/>
      <c r="AB624" s="62"/>
      <c r="AC624" s="188"/>
      <c r="AD624" s="259"/>
      <c r="AE624" s="259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4"/>
      <c r="AT624" s="37"/>
    </row>
    <row r="625" spans="2:46" ht="13.5" customHeight="1" x14ac:dyDescent="0.15">
      <c r="B625" s="285"/>
      <c r="C625" s="27" t="s">
        <v>33</v>
      </c>
      <c r="D625" s="186"/>
      <c r="E625" s="56"/>
      <c r="F625" s="187"/>
      <c r="G625" s="187"/>
      <c r="H625" s="187"/>
      <c r="I625" s="62"/>
      <c r="J625" s="62"/>
      <c r="K625" s="188"/>
      <c r="L625" s="259"/>
      <c r="M625" s="259"/>
      <c r="N625" s="56"/>
      <c r="O625" s="28"/>
      <c r="P625" s="56"/>
      <c r="Q625" s="28"/>
      <c r="R625" s="132"/>
      <c r="S625" s="214"/>
      <c r="T625" s="285"/>
      <c r="U625" s="27" t="s">
        <v>33</v>
      </c>
      <c r="V625" s="186"/>
      <c r="W625" s="56"/>
      <c r="X625" s="187"/>
      <c r="Y625" s="187"/>
      <c r="Z625" s="187"/>
      <c r="AA625" s="62"/>
      <c r="AB625" s="62"/>
      <c r="AC625" s="188"/>
      <c r="AD625" s="259"/>
      <c r="AE625" s="259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4"/>
      <c r="AT625" s="37"/>
    </row>
    <row r="626" spans="2:46" ht="13.5" customHeight="1" x14ac:dyDescent="0.15">
      <c r="B626" s="285"/>
      <c r="C626" s="27" t="s">
        <v>35</v>
      </c>
      <c r="D626" s="186"/>
      <c r="E626" s="56"/>
      <c r="F626" s="187"/>
      <c r="G626" s="187"/>
      <c r="H626" s="187"/>
      <c r="I626" s="62"/>
      <c r="J626" s="62"/>
      <c r="K626" s="188"/>
      <c r="L626" s="259"/>
      <c r="M626" s="259"/>
      <c r="N626" s="56"/>
      <c r="O626" s="28"/>
      <c r="P626" s="56"/>
      <c r="Q626" s="28"/>
      <c r="R626" s="132"/>
      <c r="S626" s="214"/>
      <c r="T626" s="285"/>
      <c r="U626" s="27" t="s">
        <v>35</v>
      </c>
      <c r="V626" s="186"/>
      <c r="W626" s="56"/>
      <c r="X626" s="187"/>
      <c r="Y626" s="187"/>
      <c r="Z626" s="187"/>
      <c r="AA626" s="62"/>
      <c r="AB626" s="62"/>
      <c r="AC626" s="188"/>
      <c r="AD626" s="259"/>
      <c r="AE626" s="259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4"/>
      <c r="AT626" s="37"/>
    </row>
    <row r="627" spans="2:46" ht="13.5" customHeight="1" thickBot="1" x14ac:dyDescent="0.2">
      <c r="B627" s="286"/>
      <c r="C627" s="27"/>
      <c r="D627" s="186"/>
      <c r="E627" s="56"/>
      <c r="F627" s="189"/>
      <c r="G627" s="189"/>
      <c r="H627" s="189"/>
      <c r="I627" s="56"/>
      <c r="J627" s="56"/>
      <c r="K627" s="188"/>
      <c r="L627" s="259"/>
      <c r="M627" s="259"/>
      <c r="N627" s="56"/>
      <c r="O627" s="28"/>
      <c r="P627" s="56"/>
      <c r="Q627" s="28"/>
      <c r="R627" s="184"/>
      <c r="S627" s="214"/>
      <c r="T627" s="286"/>
      <c r="U627" s="27"/>
      <c r="V627" s="186"/>
      <c r="W627" s="56"/>
      <c r="X627" s="189"/>
      <c r="Y627" s="189"/>
      <c r="Z627" s="189"/>
      <c r="AA627" s="56"/>
      <c r="AB627" s="56"/>
      <c r="AC627" s="188"/>
      <c r="AD627" s="259"/>
      <c r="AE627" s="259"/>
      <c r="AF627" s="56"/>
      <c r="AG627" s="28"/>
      <c r="AH627" s="56"/>
      <c r="AI627" s="28"/>
      <c r="AJ627" s="184"/>
      <c r="AK627" s="199"/>
      <c r="AL627" s="286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4"/>
      <c r="AT627" s="37"/>
    </row>
    <row r="628" spans="2:46" ht="13.5" customHeight="1" x14ac:dyDescent="0.15">
      <c r="B628" s="284" t="s">
        <v>188</v>
      </c>
      <c r="C628" s="25" t="s">
        <v>31</v>
      </c>
      <c r="D628" s="39"/>
      <c r="E628" s="55"/>
      <c r="F628" s="96"/>
      <c r="G628" s="96"/>
      <c r="H628" s="96"/>
      <c r="I628" s="60"/>
      <c r="J628" s="60"/>
      <c r="K628" s="61"/>
      <c r="L628" s="258"/>
      <c r="M628" s="258"/>
      <c r="N628" s="55"/>
      <c r="O628" s="26"/>
      <c r="P628" s="55"/>
      <c r="Q628" s="26"/>
      <c r="R628" s="131"/>
      <c r="S628" s="214"/>
      <c r="T628" s="284" t="s">
        <v>188</v>
      </c>
      <c r="U628" s="25" t="s">
        <v>31</v>
      </c>
      <c r="V628" s="39"/>
      <c r="W628" s="55"/>
      <c r="X628" s="96"/>
      <c r="Y628" s="96"/>
      <c r="Z628" s="96"/>
      <c r="AA628" s="60"/>
      <c r="AB628" s="60"/>
      <c r="AC628" s="61"/>
      <c r="AD628" s="258"/>
      <c r="AE628" s="258"/>
      <c r="AF628" s="55"/>
      <c r="AG628" s="26"/>
      <c r="AH628" s="55"/>
      <c r="AI628" s="26"/>
      <c r="AJ628" s="131"/>
      <c r="AK628" s="199"/>
      <c r="AL628" s="284" t="s">
        <v>188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4"/>
      <c r="AT628" s="37"/>
    </row>
    <row r="629" spans="2:46" ht="13.5" customHeight="1" x14ac:dyDescent="0.15">
      <c r="B629" s="285"/>
      <c r="C629" s="27" t="s">
        <v>32</v>
      </c>
      <c r="D629" s="186"/>
      <c r="E629" s="56"/>
      <c r="F629" s="187"/>
      <c r="G629" s="187"/>
      <c r="H629" s="187"/>
      <c r="I629" s="62"/>
      <c r="J629" s="62"/>
      <c r="K629" s="188"/>
      <c r="L629" s="259"/>
      <c r="M629" s="259"/>
      <c r="N629" s="56"/>
      <c r="O629" s="28"/>
      <c r="P629" s="56"/>
      <c r="Q629" s="28"/>
      <c r="R629" s="132"/>
      <c r="S629" s="214"/>
      <c r="T629" s="285"/>
      <c r="U629" s="27" t="s">
        <v>32</v>
      </c>
      <c r="V629" s="186"/>
      <c r="W629" s="56"/>
      <c r="X629" s="187"/>
      <c r="Y629" s="187"/>
      <c r="Z629" s="187"/>
      <c r="AA629" s="62"/>
      <c r="AB629" s="62"/>
      <c r="AC629" s="188"/>
      <c r="AD629" s="259"/>
      <c r="AE629" s="259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4"/>
      <c r="AT629" s="37"/>
    </row>
    <row r="630" spans="2:46" ht="13.5" customHeight="1" x14ac:dyDescent="0.15">
      <c r="B630" s="285"/>
      <c r="C630" s="27" t="s">
        <v>33</v>
      </c>
      <c r="D630" s="186"/>
      <c r="E630" s="56"/>
      <c r="F630" s="187"/>
      <c r="G630" s="187"/>
      <c r="H630" s="187"/>
      <c r="I630" s="62"/>
      <c r="J630" s="62"/>
      <c r="K630" s="188"/>
      <c r="L630" s="259"/>
      <c r="M630" s="259"/>
      <c r="N630" s="56"/>
      <c r="O630" s="28"/>
      <c r="P630" s="56"/>
      <c r="Q630" s="28"/>
      <c r="R630" s="132"/>
      <c r="S630" s="214"/>
      <c r="T630" s="285"/>
      <c r="U630" s="27" t="s">
        <v>33</v>
      </c>
      <c r="V630" s="186"/>
      <c r="W630" s="56"/>
      <c r="X630" s="187"/>
      <c r="Y630" s="187"/>
      <c r="Z630" s="187"/>
      <c r="AA630" s="62"/>
      <c r="AB630" s="62"/>
      <c r="AC630" s="188"/>
      <c r="AD630" s="259"/>
      <c r="AE630" s="259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4"/>
      <c r="AT630" s="37"/>
    </row>
    <row r="631" spans="2:46" ht="13.5" customHeight="1" x14ac:dyDescent="0.15">
      <c r="B631" s="285"/>
      <c r="C631" s="27" t="s">
        <v>35</v>
      </c>
      <c r="D631" s="186"/>
      <c r="E631" s="56"/>
      <c r="F631" s="187"/>
      <c r="G631" s="187"/>
      <c r="H631" s="187"/>
      <c r="I631" s="62"/>
      <c r="J631" s="62"/>
      <c r="K631" s="188"/>
      <c r="L631" s="259"/>
      <c r="M631" s="259"/>
      <c r="N631" s="56"/>
      <c r="O631" s="28"/>
      <c r="P631" s="56"/>
      <c r="Q631" s="28"/>
      <c r="R631" s="132"/>
      <c r="S631" s="214"/>
      <c r="T631" s="285"/>
      <c r="U631" s="27" t="s">
        <v>35</v>
      </c>
      <c r="V631" s="186"/>
      <c r="W631" s="56"/>
      <c r="X631" s="187"/>
      <c r="Y631" s="187"/>
      <c r="Z631" s="187"/>
      <c r="AA631" s="62"/>
      <c r="AB631" s="62"/>
      <c r="AC631" s="188"/>
      <c r="AD631" s="259"/>
      <c r="AE631" s="259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4"/>
      <c r="AT631" s="37"/>
    </row>
    <row r="632" spans="2:46" ht="13.5" customHeight="1" thickBot="1" x14ac:dyDescent="0.2">
      <c r="B632" s="286"/>
      <c r="C632" s="27"/>
      <c r="D632" s="186"/>
      <c r="E632" s="56"/>
      <c r="F632" s="189"/>
      <c r="G632" s="189"/>
      <c r="H632" s="189"/>
      <c r="I632" s="56"/>
      <c r="J632" s="56"/>
      <c r="K632" s="188"/>
      <c r="L632" s="259"/>
      <c r="M632" s="259"/>
      <c r="N632" s="56"/>
      <c r="O632" s="28"/>
      <c r="P632" s="56"/>
      <c r="Q632" s="28"/>
      <c r="R632" s="184"/>
      <c r="S632" s="214"/>
      <c r="T632" s="286"/>
      <c r="U632" s="27"/>
      <c r="V632" s="186"/>
      <c r="W632" s="56"/>
      <c r="X632" s="189"/>
      <c r="Y632" s="189"/>
      <c r="Z632" s="189"/>
      <c r="AA632" s="56"/>
      <c r="AB632" s="56"/>
      <c r="AC632" s="188"/>
      <c r="AD632" s="259"/>
      <c r="AE632" s="259"/>
      <c r="AF632" s="56"/>
      <c r="AG632" s="28"/>
      <c r="AH632" s="56"/>
      <c r="AI632" s="28"/>
      <c r="AJ632" s="184"/>
      <c r="AK632" s="199"/>
      <c r="AL632" s="286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4"/>
      <c r="AT632" s="37"/>
    </row>
    <row r="633" spans="2:46" ht="13.5" customHeight="1" x14ac:dyDescent="0.15">
      <c r="B633" s="284" t="s">
        <v>189</v>
      </c>
      <c r="C633" s="25" t="s">
        <v>31</v>
      </c>
      <c r="D633" s="39"/>
      <c r="E633" s="55"/>
      <c r="F633" s="96"/>
      <c r="G633" s="96"/>
      <c r="H633" s="96"/>
      <c r="I633" s="60"/>
      <c r="J633" s="60"/>
      <c r="K633" s="61"/>
      <c r="L633" s="258"/>
      <c r="M633" s="258"/>
      <c r="N633" s="55"/>
      <c r="O633" s="26"/>
      <c r="P633" s="55"/>
      <c r="Q633" s="26"/>
      <c r="R633" s="131"/>
      <c r="S633" s="214"/>
      <c r="T633" s="284" t="s">
        <v>189</v>
      </c>
      <c r="U633" s="25" t="s">
        <v>31</v>
      </c>
      <c r="V633" s="39"/>
      <c r="W633" s="55"/>
      <c r="X633" s="96"/>
      <c r="Y633" s="96"/>
      <c r="Z633" s="96"/>
      <c r="AA633" s="60"/>
      <c r="AB633" s="60"/>
      <c r="AC633" s="61"/>
      <c r="AD633" s="258"/>
      <c r="AE633" s="258"/>
      <c r="AF633" s="55"/>
      <c r="AG633" s="26"/>
      <c r="AH633" s="55"/>
      <c r="AI633" s="26"/>
      <c r="AJ633" s="131"/>
      <c r="AK633" s="199"/>
      <c r="AL633" s="284" t="s">
        <v>189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4"/>
      <c r="AT633" s="37"/>
    </row>
    <row r="634" spans="2:46" ht="13.5" customHeight="1" x14ac:dyDescent="0.15">
      <c r="B634" s="285"/>
      <c r="C634" s="27" t="s">
        <v>32</v>
      </c>
      <c r="D634" s="186"/>
      <c r="E634" s="56"/>
      <c r="F634" s="187"/>
      <c r="G634" s="187"/>
      <c r="H634" s="187"/>
      <c r="I634" s="62"/>
      <c r="J634" s="62"/>
      <c r="K634" s="188"/>
      <c r="L634" s="259"/>
      <c r="M634" s="259"/>
      <c r="N634" s="56"/>
      <c r="O634" s="28"/>
      <c r="P634" s="56"/>
      <c r="Q634" s="28"/>
      <c r="R634" s="132"/>
      <c r="S634" s="214"/>
      <c r="T634" s="285"/>
      <c r="U634" s="27" t="s">
        <v>32</v>
      </c>
      <c r="V634" s="186"/>
      <c r="W634" s="56"/>
      <c r="X634" s="187"/>
      <c r="Y634" s="187"/>
      <c r="Z634" s="187"/>
      <c r="AA634" s="62"/>
      <c r="AB634" s="62"/>
      <c r="AC634" s="188"/>
      <c r="AD634" s="259"/>
      <c r="AE634" s="259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4"/>
      <c r="AT634" s="37"/>
    </row>
    <row r="635" spans="2:46" ht="13.5" customHeight="1" x14ac:dyDescent="0.15">
      <c r="B635" s="285"/>
      <c r="C635" s="27" t="s">
        <v>33</v>
      </c>
      <c r="D635" s="186"/>
      <c r="E635" s="56"/>
      <c r="F635" s="187"/>
      <c r="G635" s="187"/>
      <c r="H635" s="187"/>
      <c r="I635" s="62"/>
      <c r="J635" s="62"/>
      <c r="K635" s="188"/>
      <c r="L635" s="259"/>
      <c r="M635" s="259"/>
      <c r="N635" s="56"/>
      <c r="O635" s="28"/>
      <c r="P635" s="56"/>
      <c r="Q635" s="28"/>
      <c r="R635" s="132"/>
      <c r="S635" s="214"/>
      <c r="T635" s="285"/>
      <c r="U635" s="27" t="s">
        <v>33</v>
      </c>
      <c r="V635" s="186"/>
      <c r="W635" s="56"/>
      <c r="X635" s="187"/>
      <c r="Y635" s="187"/>
      <c r="Z635" s="187"/>
      <c r="AA635" s="62"/>
      <c r="AB635" s="62"/>
      <c r="AC635" s="188"/>
      <c r="AD635" s="259"/>
      <c r="AE635" s="259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4"/>
      <c r="AT635" s="37"/>
    </row>
    <row r="636" spans="2:46" ht="13.5" customHeight="1" x14ac:dyDescent="0.15">
      <c r="B636" s="285"/>
      <c r="C636" s="27" t="s">
        <v>35</v>
      </c>
      <c r="D636" s="186"/>
      <c r="E636" s="56"/>
      <c r="F636" s="187"/>
      <c r="G636" s="187"/>
      <c r="H636" s="187"/>
      <c r="I636" s="62"/>
      <c r="J636" s="62"/>
      <c r="K636" s="188"/>
      <c r="L636" s="259"/>
      <c r="M636" s="259"/>
      <c r="N636" s="56"/>
      <c r="O636" s="28"/>
      <c r="P636" s="56"/>
      <c r="Q636" s="28"/>
      <c r="R636" s="132"/>
      <c r="S636" s="214"/>
      <c r="T636" s="285"/>
      <c r="U636" s="27" t="s">
        <v>35</v>
      </c>
      <c r="V636" s="186"/>
      <c r="W636" s="56"/>
      <c r="X636" s="187"/>
      <c r="Y636" s="187"/>
      <c r="Z636" s="187"/>
      <c r="AA636" s="62"/>
      <c r="AB636" s="62"/>
      <c r="AC636" s="188"/>
      <c r="AD636" s="259"/>
      <c r="AE636" s="259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4"/>
      <c r="AT636" s="37"/>
    </row>
    <row r="637" spans="2:46" ht="13.5" customHeight="1" thickBot="1" x14ac:dyDescent="0.2">
      <c r="B637" s="286"/>
      <c r="C637" s="29"/>
      <c r="D637" s="41"/>
      <c r="E637" s="58"/>
      <c r="F637" s="190"/>
      <c r="G637" s="190"/>
      <c r="H637" s="190"/>
      <c r="I637" s="58"/>
      <c r="J637" s="58"/>
      <c r="K637" s="63"/>
      <c r="L637" s="260"/>
      <c r="M637" s="260"/>
      <c r="N637" s="58"/>
      <c r="O637" s="35"/>
      <c r="P637" s="58"/>
      <c r="Q637" s="35"/>
      <c r="R637" s="180"/>
      <c r="S637" s="214"/>
      <c r="T637" s="286"/>
      <c r="U637" s="29"/>
      <c r="V637" s="41"/>
      <c r="W637" s="58"/>
      <c r="X637" s="190"/>
      <c r="Y637" s="190"/>
      <c r="Z637" s="190"/>
      <c r="AA637" s="58"/>
      <c r="AB637" s="58"/>
      <c r="AC637" s="63"/>
      <c r="AD637" s="260"/>
      <c r="AE637" s="260"/>
      <c r="AF637" s="58"/>
      <c r="AG637" s="35"/>
      <c r="AH637" s="58"/>
      <c r="AI637" s="35"/>
      <c r="AJ637" s="180"/>
      <c r="AK637" s="199"/>
      <c r="AL637" s="286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4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50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50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4"/>
      <c r="AT638" s="37"/>
    </row>
    <row r="639" spans="2:46" ht="13.95" customHeight="1" x14ac:dyDescent="0.15">
      <c r="B639" s="139"/>
      <c r="C639" s="202"/>
      <c r="D639" s="101"/>
      <c r="E639" s="261"/>
      <c r="F639" s="30" t="s">
        <v>48</v>
      </c>
      <c r="G639" s="203" t="s">
        <v>48</v>
      </c>
      <c r="H639" s="203" t="s">
        <v>48</v>
      </c>
      <c r="I639" s="203" t="s">
        <v>48</v>
      </c>
      <c r="J639" s="203" t="s">
        <v>48</v>
      </c>
      <c r="K639" s="102"/>
      <c r="L639" s="102"/>
      <c r="M639" s="102"/>
      <c r="N639" s="102"/>
      <c r="O639" s="252"/>
      <c r="P639" s="102"/>
      <c r="Q639" s="103"/>
      <c r="R639" s="104"/>
      <c r="T639" s="139"/>
      <c r="U639" s="202"/>
      <c r="V639" s="101"/>
      <c r="W639" s="261"/>
      <c r="X639" s="30" t="s">
        <v>48</v>
      </c>
      <c r="Y639" s="203" t="s">
        <v>48</v>
      </c>
      <c r="Z639" s="203" t="s">
        <v>48</v>
      </c>
      <c r="AA639" s="203" t="s">
        <v>48</v>
      </c>
      <c r="AB639" s="203" t="s">
        <v>48</v>
      </c>
      <c r="AC639" s="102"/>
      <c r="AD639" s="102"/>
      <c r="AE639" s="102"/>
      <c r="AF639" s="102"/>
      <c r="AG639" s="252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27</v>
      </c>
      <c r="G640" s="250" t="s">
        <v>38</v>
      </c>
      <c r="H640" s="250" t="s">
        <v>41</v>
      </c>
      <c r="I640" s="250" t="s">
        <v>44</v>
      </c>
      <c r="J640" s="250" t="s">
        <v>54</v>
      </c>
      <c r="R640" s="105"/>
      <c r="T640" s="140"/>
      <c r="U640" s="199"/>
      <c r="V640" s="8"/>
      <c r="W640" s="232"/>
      <c r="X640" s="90" t="s">
        <v>27</v>
      </c>
      <c r="Y640" s="250" t="s">
        <v>38</v>
      </c>
      <c r="Z640" s="250" t="s">
        <v>41</v>
      </c>
      <c r="AA640" s="250" t="s">
        <v>44</v>
      </c>
      <c r="AB640" s="250" t="s">
        <v>54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4" t="s">
        <v>190</v>
      </c>
      <c r="C641" s="25" t="s">
        <v>31</v>
      </c>
      <c r="D641" s="106"/>
      <c r="E641" s="262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40.762335</v>
      </c>
      <c r="G641" s="135">
        <f t="shared" si="59"/>
        <v>44.434503999999997</v>
      </c>
      <c r="H641" s="135">
        <f t="shared" si="59"/>
        <v>0.99729352000000004</v>
      </c>
      <c r="I641" s="135">
        <f t="shared" si="59"/>
        <v>0.99714977999999999</v>
      </c>
      <c r="J641" s="135">
        <f t="shared" si="59"/>
        <v>6.0232085999999997E-3</v>
      </c>
      <c r="K641" s="109"/>
      <c r="L641" s="109"/>
      <c r="M641" s="109"/>
      <c r="N641" s="109"/>
      <c r="O641" s="263"/>
      <c r="P641" s="109"/>
      <c r="Q641" s="110"/>
      <c r="R641" s="111"/>
      <c r="T641" s="284" t="s">
        <v>190</v>
      </c>
      <c r="U641" s="25" t="s">
        <v>31</v>
      </c>
      <c r="V641" s="106"/>
      <c r="W641" s="262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30.002766999999999</v>
      </c>
      <c r="Y641" s="135">
        <f t="shared" si="60"/>
        <v>35.544558000000002</v>
      </c>
      <c r="Z641" s="135">
        <f t="shared" si="60"/>
        <v>0.98671427</v>
      </c>
      <c r="AA641" s="135">
        <f t="shared" si="60"/>
        <v>0.91607441000000001</v>
      </c>
      <c r="AB641" s="135">
        <f t="shared" si="60"/>
        <v>4.0717125E-2</v>
      </c>
      <c r="AC641" s="109"/>
      <c r="AD641" s="109"/>
      <c r="AE641" s="109"/>
      <c r="AF641" s="109"/>
      <c r="AG641" s="263"/>
      <c r="AH641" s="109"/>
      <c r="AI641" s="110"/>
      <c r="AJ641" s="111"/>
    </row>
    <row r="642" spans="2:36" x14ac:dyDescent="0.15">
      <c r="B642" s="285"/>
      <c r="C642" s="27" t="s">
        <v>32</v>
      </c>
      <c r="D642" s="107"/>
      <c r="E642" s="264"/>
      <c r="F642" s="18">
        <f t="shared" si="59"/>
        <v>44.243687000000001</v>
      </c>
      <c r="G642" s="18">
        <f t="shared" si="59"/>
        <v>48.618549999999999</v>
      </c>
      <c r="H642" s="18">
        <f t="shared" si="59"/>
        <v>0.99840395000000004</v>
      </c>
      <c r="I642" s="18">
        <f t="shared" si="59"/>
        <v>0.99900964999999997</v>
      </c>
      <c r="J642" s="18">
        <f t="shared" si="59"/>
        <v>3.4454976999999999E-3</v>
      </c>
      <c r="K642" s="112"/>
      <c r="L642" s="112"/>
      <c r="M642" s="112"/>
      <c r="N642" s="112"/>
      <c r="O642" s="265"/>
      <c r="P642" s="112"/>
      <c r="Q642" s="113"/>
      <c r="R642" s="114"/>
      <c r="T642" s="285"/>
      <c r="U642" s="27" t="s">
        <v>32</v>
      </c>
      <c r="V642" s="107"/>
      <c r="W642" s="264"/>
      <c r="X642" s="18">
        <f t="shared" si="60"/>
        <v>39.475526000000002</v>
      </c>
      <c r="Y642" s="18">
        <f t="shared" si="60"/>
        <v>43.99727</v>
      </c>
      <c r="Z642" s="18">
        <f t="shared" si="60"/>
        <v>0.99591163000000005</v>
      </c>
      <c r="AA642" s="18">
        <f t="shared" si="60"/>
        <v>0.99555899000000003</v>
      </c>
      <c r="AB642" s="18">
        <f t="shared" si="60"/>
        <v>8.583472E-3</v>
      </c>
      <c r="AC642" s="112"/>
      <c r="AD642" s="112"/>
      <c r="AE642" s="112"/>
      <c r="AF642" s="112"/>
      <c r="AG642" s="265"/>
      <c r="AH642" s="112"/>
      <c r="AI642" s="113"/>
      <c r="AJ642" s="114"/>
    </row>
    <row r="643" spans="2:36" x14ac:dyDescent="0.15">
      <c r="B643" s="285"/>
      <c r="C643" s="27" t="s">
        <v>33</v>
      </c>
      <c r="D643" s="107"/>
      <c r="E643" s="264"/>
      <c r="F643" s="18">
        <f t="shared" si="59"/>
        <v>44.972769</v>
      </c>
      <c r="G643" s="18">
        <f t="shared" si="59"/>
        <v>49.504415000000002</v>
      </c>
      <c r="H643" s="18">
        <f t="shared" si="59"/>
        <v>0.99875278999999995</v>
      </c>
      <c r="I643" s="18">
        <f t="shared" si="59"/>
        <v>0.99921819000000001</v>
      </c>
      <c r="J643" s="18">
        <f t="shared" si="59"/>
        <v>2.1238895000000001E-3</v>
      </c>
      <c r="K643" s="112"/>
      <c r="L643" s="112"/>
      <c r="M643" s="112"/>
      <c r="N643" s="112"/>
      <c r="O643" s="265"/>
      <c r="P643" s="112"/>
      <c r="Q643" s="113"/>
      <c r="R643" s="114"/>
      <c r="T643" s="285"/>
      <c r="U643" s="27" t="s">
        <v>33</v>
      </c>
      <c r="V643" s="107"/>
      <c r="W643" s="264"/>
      <c r="X643" s="18">
        <f t="shared" si="60"/>
        <v>45.362267000000003</v>
      </c>
      <c r="Y643" s="18">
        <f t="shared" si="60"/>
        <v>48.942825999999997</v>
      </c>
      <c r="Z643" s="18">
        <f t="shared" si="60"/>
        <v>0.99803554000000005</v>
      </c>
      <c r="AA643" s="18">
        <f t="shared" si="60"/>
        <v>0.99879956999999997</v>
      </c>
      <c r="AB643" s="18">
        <f t="shared" si="60"/>
        <v>3.3321380000000001E-3</v>
      </c>
      <c r="AC643" s="112"/>
      <c r="AD643" s="112"/>
      <c r="AE643" s="112"/>
      <c r="AF643" s="112"/>
      <c r="AG643" s="265"/>
      <c r="AH643" s="112"/>
      <c r="AI643" s="113"/>
      <c r="AJ643" s="114"/>
    </row>
    <row r="644" spans="2:36" x14ac:dyDescent="0.15">
      <c r="B644" s="285"/>
      <c r="C644" s="27" t="s">
        <v>35</v>
      </c>
      <c r="D644" s="107"/>
      <c r="E644" s="264"/>
      <c r="F644" s="18">
        <f t="shared" si="59"/>
        <v>45.886665999999998</v>
      </c>
      <c r="G644" s="18">
        <f t="shared" si="59"/>
        <v>50.299796000000001</v>
      </c>
      <c r="H644" s="18">
        <f t="shared" si="59"/>
        <v>0.99899274999999998</v>
      </c>
      <c r="I644" s="18">
        <f t="shared" si="59"/>
        <v>0.99934805999999998</v>
      </c>
      <c r="J644" s="18">
        <f t="shared" si="59"/>
        <v>1.1673325E-3</v>
      </c>
      <c r="K644" s="112"/>
      <c r="L644" s="112"/>
      <c r="M644" s="112"/>
      <c r="N644" s="112"/>
      <c r="O644" s="265"/>
      <c r="P644" s="112"/>
      <c r="Q644" s="113"/>
      <c r="R644" s="114"/>
      <c r="T644" s="285"/>
      <c r="U644" s="27" t="s">
        <v>35</v>
      </c>
      <c r="V644" s="107"/>
      <c r="W644" s="264"/>
      <c r="X644" s="18">
        <f t="shared" si="60"/>
        <v>47.642364999999998</v>
      </c>
      <c r="Y644" s="18">
        <f t="shared" si="60"/>
        <v>50.910169000000003</v>
      </c>
      <c r="Z644" s="18">
        <f t="shared" si="60"/>
        <v>0.99856275999999999</v>
      </c>
      <c r="AA644" s="18">
        <f t="shared" si="60"/>
        <v>0.99911033000000005</v>
      </c>
      <c r="AB644" s="18">
        <f t="shared" si="60"/>
        <v>2.3689791999999999E-3</v>
      </c>
      <c r="AC644" s="112"/>
      <c r="AD644" s="112"/>
      <c r="AE644" s="112"/>
      <c r="AF644" s="112"/>
      <c r="AG644" s="265"/>
      <c r="AH644" s="112"/>
      <c r="AI644" s="113"/>
      <c r="AJ644" s="114"/>
    </row>
    <row r="645" spans="2:36" ht="12.6" customHeight="1" thickBot="1" x14ac:dyDescent="0.2">
      <c r="B645" s="286"/>
      <c r="C645" s="29"/>
      <c r="D645" s="108"/>
      <c r="E645" s="266"/>
      <c r="F645" s="185"/>
      <c r="G645" s="185"/>
      <c r="H645" s="185"/>
      <c r="I645" s="185"/>
      <c r="J645" s="185"/>
      <c r="K645" s="115"/>
      <c r="L645" s="115"/>
      <c r="M645" s="115"/>
      <c r="N645" s="115"/>
      <c r="O645" s="267"/>
      <c r="P645" s="115"/>
      <c r="Q645" s="116"/>
      <c r="R645" s="117"/>
      <c r="T645" s="286"/>
      <c r="U645" s="29"/>
      <c r="V645" s="108"/>
      <c r="W645" s="266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7"/>
      <c r="AH645" s="115"/>
      <c r="AI645" s="116"/>
      <c r="AJ645" s="117"/>
    </row>
    <row r="646" spans="2:36" x14ac:dyDescent="0.15">
      <c r="B646" s="290" t="s">
        <v>191</v>
      </c>
      <c r="C646" s="25" t="s">
        <v>31</v>
      </c>
      <c r="D646" s="106"/>
      <c r="E646" s="262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46.934429999999999</v>
      </c>
      <c r="G646" s="135">
        <f t="shared" si="61"/>
        <v>50.171560999999997</v>
      </c>
      <c r="H646" s="135">
        <f t="shared" si="61"/>
        <v>0.99838638000000002</v>
      </c>
      <c r="I646" s="135">
        <f t="shared" si="61"/>
        <v>0.99891797000000004</v>
      </c>
      <c r="J646" s="135">
        <f t="shared" si="61"/>
        <v>1.0781094E-2</v>
      </c>
      <c r="K646" s="109"/>
      <c r="L646" s="109"/>
      <c r="M646" s="109"/>
      <c r="N646" s="109"/>
      <c r="O646" s="263"/>
      <c r="P646" s="109"/>
      <c r="Q646" s="110"/>
      <c r="R646" s="111"/>
      <c r="T646" s="290" t="s">
        <v>191</v>
      </c>
      <c r="U646" s="25" t="s">
        <v>31</v>
      </c>
      <c r="V646" s="106"/>
      <c r="W646" s="262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34.896892000000001</v>
      </c>
      <c r="Y646" s="135">
        <f t="shared" si="62"/>
        <v>39.091352000000001</v>
      </c>
      <c r="Z646" s="135">
        <f t="shared" si="62"/>
        <v>0.99115295000000003</v>
      </c>
      <c r="AA646" s="135">
        <f t="shared" si="62"/>
        <v>0.98517142000000002</v>
      </c>
      <c r="AB646" s="135">
        <f t="shared" si="62"/>
        <v>5.6764073999999998E-2</v>
      </c>
      <c r="AC646" s="109"/>
      <c r="AD646" s="109"/>
      <c r="AE646" s="109"/>
      <c r="AF646" s="109"/>
      <c r="AG646" s="263"/>
      <c r="AH646" s="109"/>
      <c r="AI646" s="110"/>
      <c r="AJ646" s="111"/>
    </row>
    <row r="647" spans="2:36" x14ac:dyDescent="0.15">
      <c r="B647" s="285"/>
      <c r="C647" s="27" t="s">
        <v>32</v>
      </c>
      <c r="D647" s="107"/>
      <c r="E647" s="264"/>
      <c r="F647" s="18">
        <f t="shared" si="61"/>
        <v>49.584834000000001</v>
      </c>
      <c r="G647" s="18">
        <f t="shared" si="61"/>
        <v>52.474266999999998</v>
      </c>
      <c r="H647" s="18">
        <f t="shared" si="61"/>
        <v>0.99888816000000002</v>
      </c>
      <c r="I647" s="18">
        <f t="shared" si="61"/>
        <v>0.99936298999999995</v>
      </c>
      <c r="J647" s="18">
        <f t="shared" si="61"/>
        <v>6.1013830000000002E-3</v>
      </c>
      <c r="K647" s="112"/>
      <c r="L647" s="112"/>
      <c r="M647" s="112"/>
      <c r="N647" s="112"/>
      <c r="O647" s="265"/>
      <c r="P647" s="112"/>
      <c r="Q647" s="113"/>
      <c r="R647" s="114"/>
      <c r="T647" s="285"/>
      <c r="U647" s="27" t="s">
        <v>32</v>
      </c>
      <c r="V647" s="107"/>
      <c r="W647" s="264"/>
      <c r="X647" s="18">
        <f t="shared" si="62"/>
        <v>44.331099999999999</v>
      </c>
      <c r="Y647" s="18">
        <f t="shared" si="62"/>
        <v>47.867513000000002</v>
      </c>
      <c r="Z647" s="18">
        <f t="shared" si="62"/>
        <v>0.99753683000000004</v>
      </c>
      <c r="AA647" s="18">
        <f t="shared" si="62"/>
        <v>0.99801611000000001</v>
      </c>
      <c r="AB647" s="18">
        <f t="shared" si="62"/>
        <v>1.3746955E-2</v>
      </c>
      <c r="AC647" s="112"/>
      <c r="AD647" s="112"/>
      <c r="AE647" s="112"/>
      <c r="AF647" s="112"/>
      <c r="AG647" s="265"/>
      <c r="AH647" s="112"/>
      <c r="AI647" s="113"/>
      <c r="AJ647" s="114"/>
    </row>
    <row r="648" spans="2:36" x14ac:dyDescent="0.15">
      <c r="B648" s="285"/>
      <c r="C648" s="27" t="s">
        <v>33</v>
      </c>
      <c r="D648" s="107"/>
      <c r="E648" s="264"/>
      <c r="F648" s="18">
        <f t="shared" si="61"/>
        <v>51.350802999999999</v>
      </c>
      <c r="G648" s="18">
        <f t="shared" si="61"/>
        <v>54.041997000000002</v>
      </c>
      <c r="H648" s="18">
        <f t="shared" si="61"/>
        <v>0.99907581999999995</v>
      </c>
      <c r="I648" s="18">
        <f t="shared" si="61"/>
        <v>0.99953322</v>
      </c>
      <c r="J648" s="18">
        <f t="shared" si="61"/>
        <v>4.9577323E-3</v>
      </c>
      <c r="K648" s="112"/>
      <c r="L648" s="112"/>
      <c r="M648" s="112"/>
      <c r="N648" s="112"/>
      <c r="O648" s="265"/>
      <c r="P648" s="112"/>
      <c r="Q648" s="113"/>
      <c r="R648" s="114"/>
      <c r="T648" s="285"/>
      <c r="U648" s="27" t="s">
        <v>33</v>
      </c>
      <c r="V648" s="107"/>
      <c r="W648" s="264"/>
      <c r="X648" s="18">
        <f t="shared" si="62"/>
        <v>48.851309000000001</v>
      </c>
      <c r="Y648" s="18">
        <f t="shared" si="62"/>
        <v>51.921407000000002</v>
      </c>
      <c r="Z648" s="18">
        <f t="shared" si="62"/>
        <v>0.99869576999999998</v>
      </c>
      <c r="AA648" s="18">
        <f t="shared" si="62"/>
        <v>0.99930375000000005</v>
      </c>
      <c r="AB648" s="18">
        <f t="shared" si="62"/>
        <v>6.7057237E-3</v>
      </c>
      <c r="AC648" s="112"/>
      <c r="AD648" s="112"/>
      <c r="AE648" s="112"/>
      <c r="AF648" s="112"/>
      <c r="AG648" s="265"/>
      <c r="AH648" s="112"/>
      <c r="AI648" s="113"/>
      <c r="AJ648" s="114"/>
    </row>
    <row r="649" spans="2:36" x14ac:dyDescent="0.15">
      <c r="B649" s="285"/>
      <c r="C649" s="27" t="s">
        <v>35</v>
      </c>
      <c r="D649" s="107"/>
      <c r="E649" s="264"/>
      <c r="F649" s="18">
        <f t="shared" si="61"/>
        <v>53.446933000000001</v>
      </c>
      <c r="G649" s="18">
        <f t="shared" si="61"/>
        <v>55.824993999999997</v>
      </c>
      <c r="H649" s="18">
        <f t="shared" si="61"/>
        <v>0.99921877000000003</v>
      </c>
      <c r="I649" s="18">
        <f t="shared" si="61"/>
        <v>0.99969512000000005</v>
      </c>
      <c r="J649" s="18">
        <f t="shared" si="61"/>
        <v>4.1366950000000001E-3</v>
      </c>
      <c r="K649" s="112"/>
      <c r="L649" s="112"/>
      <c r="M649" s="112"/>
      <c r="N649" s="112"/>
      <c r="O649" s="265"/>
      <c r="P649" s="112"/>
      <c r="Q649" s="113"/>
      <c r="R649" s="114"/>
      <c r="T649" s="285"/>
      <c r="U649" s="27" t="s">
        <v>35</v>
      </c>
      <c r="V649" s="107"/>
      <c r="W649" s="264"/>
      <c r="X649" s="18">
        <f t="shared" si="62"/>
        <v>50.269523999999997</v>
      </c>
      <c r="Y649" s="18">
        <f t="shared" si="62"/>
        <v>53.062984999999998</v>
      </c>
      <c r="Z649" s="18">
        <f t="shared" si="62"/>
        <v>0.99896700000000005</v>
      </c>
      <c r="AA649" s="18">
        <f t="shared" si="62"/>
        <v>0.99943274999999998</v>
      </c>
      <c r="AB649" s="18">
        <f t="shared" si="62"/>
        <v>4.7593582000000001E-3</v>
      </c>
      <c r="AC649" s="112"/>
      <c r="AD649" s="112"/>
      <c r="AE649" s="112"/>
      <c r="AF649" s="112"/>
      <c r="AG649" s="265"/>
      <c r="AH649" s="112"/>
      <c r="AI649" s="113"/>
      <c r="AJ649" s="114"/>
    </row>
    <row r="650" spans="2:36" ht="12.6" customHeight="1" thickBot="1" x14ac:dyDescent="0.2">
      <c r="B650" s="286"/>
      <c r="C650" s="29"/>
      <c r="D650" s="108"/>
      <c r="E650" s="266"/>
      <c r="F650" s="185"/>
      <c r="G650" s="185"/>
      <c r="H650" s="185"/>
      <c r="I650" s="185"/>
      <c r="J650" s="185"/>
      <c r="K650" s="115"/>
      <c r="L650" s="115"/>
      <c r="M650" s="115"/>
      <c r="N650" s="115"/>
      <c r="O650" s="267"/>
      <c r="P650" s="115"/>
      <c r="Q650" s="116"/>
      <c r="R650" s="117"/>
      <c r="T650" s="286"/>
      <c r="U650" s="29"/>
      <c r="V650" s="108"/>
      <c r="W650" s="266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7"/>
      <c r="AH650" s="115"/>
      <c r="AI650" s="116"/>
      <c r="AJ650" s="117"/>
    </row>
    <row r="651" spans="2:36" ht="13.95" customHeight="1" x14ac:dyDescent="0.15">
      <c r="B651" s="303" t="s">
        <v>192</v>
      </c>
      <c r="C651" s="25" t="s">
        <v>31</v>
      </c>
      <c r="D651" s="106"/>
      <c r="E651" s="262"/>
      <c r="F651" s="135">
        <f t="shared" ref="F651:J654" si="63">F646-F641</f>
        <v>6.1720949999999988</v>
      </c>
      <c r="G651" s="135">
        <f t="shared" si="63"/>
        <v>5.7370570000000001</v>
      </c>
      <c r="H651" s="135">
        <f t="shared" si="63"/>
        <v>1.0928599999999733E-3</v>
      </c>
      <c r="I651" s="135">
        <f t="shared" si="63"/>
        <v>1.7681900000000583E-3</v>
      </c>
      <c r="J651" s="135">
        <f t="shared" si="63"/>
        <v>4.7578854E-3</v>
      </c>
      <c r="K651" s="109"/>
      <c r="L651" s="109"/>
      <c r="M651" s="109"/>
      <c r="N651" s="109"/>
      <c r="O651" s="263"/>
      <c r="P651" s="109"/>
      <c r="Q651" s="110"/>
      <c r="R651" s="111"/>
      <c r="T651" s="303" t="s">
        <v>192</v>
      </c>
      <c r="U651" s="25" t="s">
        <v>31</v>
      </c>
      <c r="V651" s="106"/>
      <c r="W651" s="262"/>
      <c r="X651" s="135">
        <f t="shared" ref="X651:AB654" si="64">X646-X641</f>
        <v>4.8941250000000025</v>
      </c>
      <c r="Y651" s="135">
        <f t="shared" si="64"/>
        <v>3.5467939999999984</v>
      </c>
      <c r="Z651" s="135">
        <f t="shared" si="64"/>
        <v>4.4386800000000282E-3</v>
      </c>
      <c r="AA651" s="135">
        <f t="shared" si="64"/>
        <v>6.9097010000000014E-2</v>
      </c>
      <c r="AB651" s="135">
        <f t="shared" si="64"/>
        <v>1.6046948999999998E-2</v>
      </c>
      <c r="AC651" s="109"/>
      <c r="AD651" s="109"/>
      <c r="AE651" s="109"/>
      <c r="AF651" s="109"/>
      <c r="AG651" s="263"/>
      <c r="AH651" s="109"/>
      <c r="AI651" s="110"/>
      <c r="AJ651" s="111"/>
    </row>
    <row r="652" spans="2:36" x14ac:dyDescent="0.15">
      <c r="B652" s="285"/>
      <c r="C652" s="27" t="s">
        <v>32</v>
      </c>
      <c r="D652" s="107"/>
      <c r="E652" s="264"/>
      <c r="F652" s="18">
        <f t="shared" si="63"/>
        <v>5.3411469999999994</v>
      </c>
      <c r="G652" s="18">
        <f t="shared" si="63"/>
        <v>3.8557169999999985</v>
      </c>
      <c r="H652" s="18">
        <f t="shared" si="63"/>
        <v>4.8420999999998493E-4</v>
      </c>
      <c r="I652" s="18">
        <f t="shared" si="63"/>
        <v>3.5333999999997978E-4</v>
      </c>
      <c r="J652" s="18">
        <f t="shared" si="63"/>
        <v>2.6558853000000003E-3</v>
      </c>
      <c r="K652" s="112"/>
      <c r="L652" s="112"/>
      <c r="M652" s="112"/>
      <c r="N652" s="112"/>
      <c r="O652" s="265"/>
      <c r="P652" s="112"/>
      <c r="Q652" s="113"/>
      <c r="R652" s="114"/>
      <c r="T652" s="285"/>
      <c r="U652" s="27" t="s">
        <v>32</v>
      </c>
      <c r="V652" s="107"/>
      <c r="W652" s="264"/>
      <c r="X652" s="18">
        <f t="shared" si="64"/>
        <v>4.8555739999999972</v>
      </c>
      <c r="Y652" s="18">
        <f t="shared" si="64"/>
        <v>3.8702430000000021</v>
      </c>
      <c r="Z652" s="18">
        <f t="shared" si="64"/>
        <v>1.6251999999999933E-3</v>
      </c>
      <c r="AA652" s="18">
        <f t="shared" si="64"/>
        <v>2.4571199999999793E-3</v>
      </c>
      <c r="AB652" s="18">
        <f t="shared" si="64"/>
        <v>5.163483E-3</v>
      </c>
      <c r="AC652" s="112"/>
      <c r="AD652" s="112"/>
      <c r="AE652" s="112"/>
      <c r="AF652" s="112"/>
      <c r="AG652" s="265"/>
      <c r="AH652" s="112"/>
      <c r="AI652" s="113"/>
      <c r="AJ652" s="114"/>
    </row>
    <row r="653" spans="2:36" x14ac:dyDescent="0.15">
      <c r="B653" s="285"/>
      <c r="C653" s="27" t="s">
        <v>33</v>
      </c>
      <c r="D653" s="107"/>
      <c r="E653" s="264"/>
      <c r="F653" s="18">
        <f t="shared" si="63"/>
        <v>6.3780339999999995</v>
      </c>
      <c r="G653" s="18">
        <f t="shared" si="63"/>
        <v>4.5375820000000004</v>
      </c>
      <c r="H653" s="18">
        <f t="shared" si="63"/>
        <v>3.2303000000000193E-4</v>
      </c>
      <c r="I653" s="18">
        <f t="shared" si="63"/>
        <v>3.1502999999999393E-4</v>
      </c>
      <c r="J653" s="18">
        <f t="shared" si="63"/>
        <v>2.8338427999999999E-3</v>
      </c>
      <c r="K653" s="112"/>
      <c r="L653" s="112"/>
      <c r="M653" s="112"/>
      <c r="N653" s="112"/>
      <c r="O653" s="265"/>
      <c r="P653" s="112"/>
      <c r="Q653" s="113"/>
      <c r="R653" s="114"/>
      <c r="T653" s="285"/>
      <c r="U653" s="27" t="s">
        <v>33</v>
      </c>
      <c r="V653" s="107"/>
      <c r="W653" s="264"/>
      <c r="X653" s="18">
        <f t="shared" si="64"/>
        <v>3.4890419999999978</v>
      </c>
      <c r="Y653" s="18">
        <f t="shared" si="64"/>
        <v>2.9785810000000055</v>
      </c>
      <c r="Z653" s="18">
        <f t="shared" si="64"/>
        <v>6.6022999999992837E-4</v>
      </c>
      <c r="AA653" s="18">
        <f t="shared" si="64"/>
        <v>5.0418000000007623E-4</v>
      </c>
      <c r="AB653" s="18">
        <f t="shared" si="64"/>
        <v>3.3735856999999999E-3</v>
      </c>
      <c r="AC653" s="112"/>
      <c r="AD653" s="112"/>
      <c r="AE653" s="112"/>
      <c r="AF653" s="112"/>
      <c r="AG653" s="265"/>
      <c r="AH653" s="112"/>
      <c r="AI653" s="113"/>
      <c r="AJ653" s="114"/>
    </row>
    <row r="654" spans="2:36" x14ac:dyDescent="0.15">
      <c r="B654" s="285"/>
      <c r="C654" s="27" t="s">
        <v>35</v>
      </c>
      <c r="D654" s="107"/>
      <c r="E654" s="264"/>
      <c r="F654" s="18">
        <f t="shared" si="63"/>
        <v>7.5602670000000032</v>
      </c>
      <c r="G654" s="18">
        <f t="shared" si="63"/>
        <v>5.5251979999999961</v>
      </c>
      <c r="H654" s="18">
        <f t="shared" si="63"/>
        <v>2.2602000000004896E-4</v>
      </c>
      <c r="I654" s="18">
        <f t="shared" si="63"/>
        <v>3.4706000000006565E-4</v>
      </c>
      <c r="J654" s="18">
        <f t="shared" si="63"/>
        <v>2.9693625000000003E-3</v>
      </c>
      <c r="K654" s="112"/>
      <c r="L654" s="112"/>
      <c r="M654" s="112"/>
      <c r="N654" s="112"/>
      <c r="O654" s="265"/>
      <c r="P654" s="112"/>
      <c r="Q654" s="113"/>
      <c r="R654" s="114"/>
      <c r="T654" s="285"/>
      <c r="U654" s="27" t="s">
        <v>35</v>
      </c>
      <c r="V654" s="107"/>
      <c r="W654" s="264"/>
      <c r="X654" s="18">
        <f t="shared" si="64"/>
        <v>2.6271589999999989</v>
      </c>
      <c r="Y654" s="18">
        <f t="shared" si="64"/>
        <v>2.1528159999999943</v>
      </c>
      <c r="Z654" s="18">
        <f t="shared" si="64"/>
        <v>4.0424000000005567E-4</v>
      </c>
      <c r="AA654" s="18">
        <f t="shared" si="64"/>
        <v>3.2241999999993443E-4</v>
      </c>
      <c r="AB654" s="18">
        <f t="shared" si="64"/>
        <v>2.3903790000000002E-3</v>
      </c>
      <c r="AC654" s="112"/>
      <c r="AD654" s="112"/>
      <c r="AE654" s="112"/>
      <c r="AF654" s="112"/>
      <c r="AG654" s="265"/>
      <c r="AH654" s="112"/>
      <c r="AI654" s="113"/>
      <c r="AJ654" s="114"/>
    </row>
    <row r="655" spans="2:36" ht="12.6" customHeight="1" thickBot="1" x14ac:dyDescent="0.2">
      <c r="B655" s="286"/>
      <c r="C655" s="29"/>
      <c r="D655" s="108"/>
      <c r="E655" s="266"/>
      <c r="F655" s="185"/>
      <c r="G655" s="185"/>
      <c r="H655" s="185"/>
      <c r="I655" s="185"/>
      <c r="J655" s="185"/>
      <c r="K655" s="115"/>
      <c r="L655" s="115"/>
      <c r="M655" s="115"/>
      <c r="N655" s="115"/>
      <c r="O655" s="267"/>
      <c r="P655" s="115"/>
      <c r="Q655" s="116"/>
      <c r="R655" s="117"/>
      <c r="T655" s="286"/>
      <c r="U655" s="29"/>
      <c r="V655" s="108"/>
      <c r="W655" s="266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7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AL208:AL2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418:T42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8" type="noConversion"/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6"/>
  <dimension ref="A1:BF689"/>
  <sheetViews>
    <sheetView topLeftCell="A7" zoomScale="130" zoomScaleNormal="130" workbookViewId="0">
      <selection activeCell="J20" sqref="J20"/>
    </sheetView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2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3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3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2" width="9" style="212" customWidth="1"/>
    <col min="73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9</v>
      </c>
      <c r="C2" s="294" t="str">
        <f>CONCATENATE("Summary [ ",'Summary (auto)'!$C$3," ]")</f>
        <v>Summary [ 12bit-quantize-raht-15-bit ]</v>
      </c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1"/>
      <c r="S2" s="214"/>
      <c r="T2" s="141" t="str">
        <f>$B$2</f>
        <v>breakfast</v>
      </c>
      <c r="U2" s="288" t="str">
        <f>CONCATENATE("Summary [ ",'Summary (auto)'!$C$4," ]")</f>
        <v>Summary [ 10bit-quantize-raht-15-bit ]</v>
      </c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89"/>
      <c r="AK2" s="199"/>
      <c r="AL2" s="161" t="str">
        <f>$B$2</f>
        <v>breakfast</v>
      </c>
      <c r="AM2" s="304" t="s">
        <v>47</v>
      </c>
      <c r="AN2" s="269"/>
      <c r="AO2" s="269"/>
      <c r="AP2" s="269"/>
      <c r="AQ2" s="289"/>
      <c r="AR2" s="37"/>
      <c r="AS2" s="234"/>
      <c r="AT2" s="37"/>
    </row>
    <row r="3" spans="1:58" ht="13.5" customHeight="1" x14ac:dyDescent="0.3">
      <c r="B3" s="155"/>
      <c r="C3" s="202"/>
      <c r="D3" s="93"/>
      <c r="E3" s="235" t="s">
        <v>29</v>
      </c>
      <c r="F3" s="30" t="s">
        <v>48</v>
      </c>
      <c r="G3" s="203" t="s">
        <v>48</v>
      </c>
      <c r="H3" s="203" t="s">
        <v>48</v>
      </c>
      <c r="I3" s="203" t="s">
        <v>48</v>
      </c>
      <c r="J3" s="203" t="s">
        <v>48</v>
      </c>
      <c r="K3" s="203"/>
      <c r="L3" s="203"/>
      <c r="M3" s="203"/>
      <c r="N3" s="203"/>
      <c r="O3" s="236"/>
      <c r="P3" s="299" t="s">
        <v>49</v>
      </c>
      <c r="Q3" s="299" t="s">
        <v>50</v>
      </c>
      <c r="R3" s="301" t="s">
        <v>51</v>
      </c>
      <c r="S3" s="214"/>
      <c r="T3" s="139"/>
      <c r="U3" s="202"/>
      <c r="V3" s="93"/>
      <c r="W3" s="235" t="s">
        <v>29</v>
      </c>
      <c r="X3" s="30" t="s">
        <v>48</v>
      </c>
      <c r="Y3" s="203" t="s">
        <v>48</v>
      </c>
      <c r="Z3" s="203" t="s">
        <v>48</v>
      </c>
      <c r="AA3" s="203" t="s">
        <v>48</v>
      </c>
      <c r="AB3" s="203" t="s">
        <v>48</v>
      </c>
      <c r="AC3" s="203"/>
      <c r="AD3" s="203"/>
      <c r="AE3" s="203"/>
      <c r="AF3" s="203"/>
      <c r="AG3" s="236"/>
      <c r="AH3" s="299" t="s">
        <v>49</v>
      </c>
      <c r="AI3" s="299" t="s">
        <v>50</v>
      </c>
      <c r="AJ3" s="301" t="s">
        <v>51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52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7" t="s">
        <v>53</v>
      </c>
      <c r="F4" s="33" t="s">
        <v>27</v>
      </c>
      <c r="G4" s="238" t="s">
        <v>38</v>
      </c>
      <c r="H4" s="238" t="s">
        <v>41</v>
      </c>
      <c r="I4" s="238" t="s">
        <v>44</v>
      </c>
      <c r="J4" s="238" t="s">
        <v>54</v>
      </c>
      <c r="K4" s="238"/>
      <c r="L4" s="118"/>
      <c r="M4" s="118"/>
      <c r="N4" s="91"/>
      <c r="O4" s="238"/>
      <c r="P4" s="272"/>
      <c r="Q4" s="272"/>
      <c r="R4" s="302"/>
      <c r="S4" s="214"/>
      <c r="T4" s="140"/>
      <c r="U4" s="199"/>
      <c r="V4" s="32"/>
      <c r="W4" s="237" t="s">
        <v>53</v>
      </c>
      <c r="X4" s="33" t="s">
        <v>27</v>
      </c>
      <c r="Y4" s="238" t="s">
        <v>38</v>
      </c>
      <c r="Z4" s="238" t="s">
        <v>41</v>
      </c>
      <c r="AA4" s="238" t="s">
        <v>44</v>
      </c>
      <c r="AB4" s="238" t="s">
        <v>54</v>
      </c>
      <c r="AC4" s="238"/>
      <c r="AD4" s="238"/>
      <c r="AE4" s="238"/>
      <c r="AF4" s="91"/>
      <c r="AG4" s="238"/>
      <c r="AH4" s="272"/>
      <c r="AI4" s="272"/>
      <c r="AJ4" s="302"/>
      <c r="AK4" s="214"/>
      <c r="AL4" s="201"/>
      <c r="AM4" s="90" t="s">
        <v>27</v>
      </c>
      <c r="AN4" s="90" t="s">
        <v>38</v>
      </c>
      <c r="AO4" s="90" t="s">
        <v>41</v>
      </c>
      <c r="AP4" s="90" t="s">
        <v>44</v>
      </c>
      <c r="AQ4" s="164" t="s">
        <v>54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0"/>
      <c r="C5" s="25" t="s">
        <v>31</v>
      </c>
      <c r="D5" s="26"/>
      <c r="E5" s="125">
        <f>E23</f>
        <v>29751.368000000002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34.749182266666672</v>
      </c>
      <c r="G5" s="30">
        <f t="shared" si="0"/>
        <v>38.896995266666664</v>
      </c>
      <c r="H5" s="30">
        <f t="shared" si="0"/>
        <v>0.98575294599999996</v>
      </c>
      <c r="I5" s="90">
        <f t="shared" si="0"/>
        <v>0.99025311599999999</v>
      </c>
      <c r="J5" s="90">
        <f t="shared" si="0"/>
        <v>2.3186905733333332E-2</v>
      </c>
      <c r="K5" s="55"/>
      <c r="L5" s="55"/>
      <c r="M5" s="55"/>
      <c r="N5" s="26"/>
      <c r="O5" s="56"/>
      <c r="P5" s="130">
        <f t="shared" ref="P5:Q8" si="1">P16</f>
        <v>27.670999999999999</v>
      </c>
      <c r="Q5" s="151">
        <f t="shared" si="1"/>
        <v>10.577999999999999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298"/>
      <c r="U5" s="25" t="s">
        <v>31</v>
      </c>
      <c r="V5" s="26"/>
      <c r="W5" s="126">
        <f>W23</f>
        <v>18405.28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27.502071533333336</v>
      </c>
      <c r="Y5" s="30">
        <f t="shared" si="2"/>
        <v>32.820073933333333</v>
      </c>
      <c r="Z5" s="30">
        <f t="shared" si="2"/>
        <v>0.92530509200000011</v>
      </c>
      <c r="AA5" s="90">
        <f t="shared" si="2"/>
        <v>0.96055734400000004</v>
      </c>
      <c r="AB5" s="90">
        <f t="shared" si="2"/>
        <v>0.1048451252</v>
      </c>
      <c r="AC5" s="55"/>
      <c r="AD5" s="55"/>
      <c r="AE5" s="55"/>
      <c r="AF5" s="26"/>
      <c r="AG5" s="239"/>
      <c r="AH5" s="130">
        <f t="shared" ref="AH5:AI8" si="3">AH16</f>
        <v>26.468</v>
      </c>
      <c r="AI5" s="151">
        <f t="shared" si="3"/>
        <v>11.718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40">
        <f>bdrate($E5:$E8,F5:F8,$W5:$W8,X5:X8)</f>
        <v>-0.1929739981492905</v>
      </c>
      <c r="AN5" s="241">
        <f>bdrate($E5:$E8,G5:G8,$W5:$W8,Y5:Y8)</f>
        <v>-0.2264649328741295</v>
      </c>
      <c r="AO5" s="241">
        <f>bdrate($E5:$E8,H5:H8,$W5:$W8,Z5:Z8)</f>
        <v>1.3860806092684363E-2</v>
      </c>
      <c r="AP5" s="241">
        <f>bdrate($E5:$E8,I5:I8,$W5:$W8,AA5:AA8)</f>
        <v>-0.34502263876639372</v>
      </c>
      <c r="AQ5" s="242">
        <f>bdrateInverted($E5:$E8,J5:J8,$W5:$W8,AB5:AB8)</f>
        <v>-0.18687410482748879</v>
      </c>
      <c r="AR5" s="243"/>
      <c r="AS5" s="51"/>
      <c r="AT5" s="19" t="s">
        <v>55</v>
      </c>
      <c r="AV5" s="244"/>
      <c r="AW5" s="244"/>
      <c r="AX5" s="244"/>
      <c r="AY5" s="244"/>
      <c r="AZ5" s="244"/>
      <c r="BA5" s="244"/>
      <c r="BB5" s="244"/>
      <c r="BF5" s="12"/>
    </row>
    <row r="6" spans="1:58" ht="13.5" customHeight="1" x14ac:dyDescent="0.15">
      <c r="B6" s="285"/>
      <c r="C6" s="27" t="s">
        <v>32</v>
      </c>
      <c r="D6" s="28"/>
      <c r="E6" s="156">
        <f>E24</f>
        <v>39615.536</v>
      </c>
      <c r="F6" s="90">
        <f t="shared" si="0"/>
        <v>37.375619733333338</v>
      </c>
      <c r="G6" s="90">
        <f t="shared" si="0"/>
        <v>41.334714466666675</v>
      </c>
      <c r="H6" s="90">
        <f t="shared" si="0"/>
        <v>0.99170901333333339</v>
      </c>
      <c r="I6" s="90">
        <f t="shared" si="0"/>
        <v>0.99195924199999985</v>
      </c>
      <c r="J6" s="90">
        <f t="shared" si="0"/>
        <v>1.4264820533333333E-2</v>
      </c>
      <c r="K6" s="56"/>
      <c r="L6" s="56"/>
      <c r="M6" s="56"/>
      <c r="N6" s="28"/>
      <c r="O6" s="56"/>
      <c r="P6" s="130">
        <f t="shared" si="1"/>
        <v>27.843</v>
      </c>
      <c r="Q6" s="130">
        <f t="shared" si="1"/>
        <v>10.609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5"/>
      <c r="U6" s="27" t="s">
        <v>32</v>
      </c>
      <c r="V6" s="28"/>
      <c r="W6" s="127">
        <f>W24</f>
        <v>25590.175999999999</v>
      </c>
      <c r="X6" s="90">
        <f t="shared" si="2"/>
        <v>33.90092906666667</v>
      </c>
      <c r="Y6" s="90">
        <f t="shared" si="2"/>
        <v>38.682261333333336</v>
      </c>
      <c r="Z6" s="90">
        <f t="shared" si="2"/>
        <v>0.97755409866666665</v>
      </c>
      <c r="AA6" s="90">
        <f t="shared" si="2"/>
        <v>0.98894121933333368</v>
      </c>
      <c r="AB6" s="90">
        <f t="shared" si="2"/>
        <v>2.7099419E-2</v>
      </c>
      <c r="AC6" s="56"/>
      <c r="AD6" s="56"/>
      <c r="AE6" s="56"/>
      <c r="AF6" s="28"/>
      <c r="AG6" s="239"/>
      <c r="AH6" s="130">
        <f t="shared" si="3"/>
        <v>26.545999999999999</v>
      </c>
      <c r="AI6" s="130">
        <f t="shared" si="3"/>
        <v>11.765000000000001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5"/>
      <c r="AN6" s="246"/>
      <c r="AO6" s="159"/>
      <c r="AP6" s="159"/>
      <c r="AQ6" s="43"/>
      <c r="AR6" s="243"/>
      <c r="AS6" s="243"/>
      <c r="AT6" s="36"/>
      <c r="AV6" s="244"/>
      <c r="AW6" s="244"/>
      <c r="AX6" s="9"/>
      <c r="AY6" s="244"/>
      <c r="AZ6" s="244"/>
      <c r="BA6" s="244"/>
      <c r="BB6" s="9"/>
      <c r="BF6" s="12"/>
    </row>
    <row r="7" spans="1:58" ht="12.75" customHeight="1" x14ac:dyDescent="0.15">
      <c r="B7" s="285"/>
      <c r="C7" s="27" t="s">
        <v>33</v>
      </c>
      <c r="D7" s="28"/>
      <c r="E7" s="156">
        <f>E25</f>
        <v>53677.455999999998</v>
      </c>
      <c r="F7" s="90">
        <f t="shared" si="0"/>
        <v>38.600735666666658</v>
      </c>
      <c r="G7" s="90">
        <f t="shared" si="0"/>
        <v>42.532670000000003</v>
      </c>
      <c r="H7" s="90">
        <f t="shared" si="0"/>
        <v>0.99345479600000008</v>
      </c>
      <c r="I7" s="90">
        <f t="shared" si="0"/>
        <v>0.99302144466666675</v>
      </c>
      <c r="J7" s="90">
        <f t="shared" si="0"/>
        <v>1.1909770366666666E-2</v>
      </c>
      <c r="K7" s="56"/>
      <c r="L7" s="56"/>
      <c r="M7" s="56"/>
      <c r="N7" s="28"/>
      <c r="O7" s="56"/>
      <c r="P7" s="130">
        <f t="shared" si="1"/>
        <v>27.655999999999999</v>
      </c>
      <c r="Q7" s="130">
        <f t="shared" si="1"/>
        <v>10.795999999999999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5"/>
      <c r="U7" s="27" t="s">
        <v>33</v>
      </c>
      <c r="V7" s="28"/>
      <c r="W7" s="127">
        <f>W25</f>
        <v>34221.592000000004</v>
      </c>
      <c r="X7" s="90">
        <f t="shared" si="2"/>
        <v>37.930480333333335</v>
      </c>
      <c r="Y7" s="90">
        <f t="shared" si="2"/>
        <v>42.203739733333336</v>
      </c>
      <c r="Z7" s="90">
        <f t="shared" si="2"/>
        <v>0.98965182200000001</v>
      </c>
      <c r="AA7" s="90">
        <f t="shared" si="2"/>
        <v>0.99432328733333331</v>
      </c>
      <c r="AB7" s="90">
        <f t="shared" si="2"/>
        <v>1.1409818699999999E-2</v>
      </c>
      <c r="AC7" s="56"/>
      <c r="AD7" s="56"/>
      <c r="AE7" s="56"/>
      <c r="AF7" s="28"/>
      <c r="AG7" s="239"/>
      <c r="AH7" s="130">
        <f t="shared" si="3"/>
        <v>26.420999999999999</v>
      </c>
      <c r="AI7" s="130">
        <f t="shared" si="3"/>
        <v>11.609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5"/>
      <c r="AN7" s="246"/>
      <c r="AO7" s="159"/>
      <c r="AP7" s="159"/>
      <c r="AQ7" s="43"/>
      <c r="AR7" s="243"/>
      <c r="AS7" s="52"/>
      <c r="AT7" s="19" t="s">
        <v>56</v>
      </c>
      <c r="AV7" s="244"/>
      <c r="AW7" s="244"/>
      <c r="AX7" s="9"/>
      <c r="AY7" s="244"/>
      <c r="AZ7" s="244"/>
      <c r="BA7" s="244"/>
      <c r="BB7" s="9"/>
      <c r="BF7" s="12"/>
    </row>
    <row r="8" spans="1:58" ht="12.75" customHeight="1" x14ac:dyDescent="0.15">
      <c r="B8" s="285"/>
      <c r="C8" s="27" t="s">
        <v>35</v>
      </c>
      <c r="D8" s="28"/>
      <c r="E8" s="156">
        <f>E26</f>
        <v>75127.895999999993</v>
      </c>
      <c r="F8" s="90">
        <f t="shared" si="0"/>
        <v>39.234061666666669</v>
      </c>
      <c r="G8" s="90">
        <f t="shared" si="0"/>
        <v>43.189662066666671</v>
      </c>
      <c r="H8" s="90">
        <f t="shared" si="0"/>
        <v>0.99423304933333345</v>
      </c>
      <c r="I8" s="90">
        <f t="shared" si="0"/>
        <v>0.99441893800000003</v>
      </c>
      <c r="J8" s="90">
        <f t="shared" si="0"/>
        <v>1.10563534E-2</v>
      </c>
      <c r="K8" s="56"/>
      <c r="L8" s="56"/>
      <c r="M8" s="56"/>
      <c r="N8" s="28"/>
      <c r="O8" s="56"/>
      <c r="P8" s="130">
        <f t="shared" si="1"/>
        <v>28.437000000000001</v>
      </c>
      <c r="Q8" s="130">
        <f t="shared" si="1"/>
        <v>11.265000000000001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5"/>
      <c r="U8" s="27" t="s">
        <v>35</v>
      </c>
      <c r="V8" s="28"/>
      <c r="W8" s="127">
        <f>W26</f>
        <v>45494.28</v>
      </c>
      <c r="X8" s="90">
        <f t="shared" si="2"/>
        <v>40.140196133333333</v>
      </c>
      <c r="Y8" s="90">
        <f t="shared" si="2"/>
        <v>44.036048399999999</v>
      </c>
      <c r="Z8" s="90">
        <f t="shared" si="2"/>
        <v>0.99286353533333338</v>
      </c>
      <c r="AA8" s="90">
        <f t="shared" si="2"/>
        <v>0.99569984533333344</v>
      </c>
      <c r="AB8" s="90">
        <f t="shared" si="2"/>
        <v>7.3043638333333324E-3</v>
      </c>
      <c r="AC8" s="56"/>
      <c r="AD8" s="56"/>
      <c r="AE8" s="56"/>
      <c r="AF8" s="28"/>
      <c r="AG8" s="239"/>
      <c r="AH8" s="130">
        <f t="shared" si="3"/>
        <v>26.687000000000001</v>
      </c>
      <c r="AI8" s="130">
        <f t="shared" si="3"/>
        <v>11.795999999999999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6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9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57</v>
      </c>
      <c r="C10" s="136"/>
      <c r="D10" s="136"/>
      <c r="E10" s="247"/>
      <c r="F10" s="137"/>
      <c r="G10" s="137"/>
      <c r="H10" s="137"/>
      <c r="I10" s="137"/>
      <c r="J10" s="137"/>
      <c r="K10" s="137"/>
      <c r="L10" s="136"/>
      <c r="M10" s="138"/>
      <c r="N10" s="138"/>
      <c r="O10" s="248"/>
      <c r="P10" s="154">
        <f>GEOMEAN(P5:P8)</f>
        <v>27.899955242160388</v>
      </c>
      <c r="Q10" s="154">
        <f>GEOMEAN(Q5:Q8)</f>
        <v>10.808564561246717</v>
      </c>
      <c r="R10" s="134" t="e">
        <f>AVERAGE(R5:R8)</f>
        <v>#DIV/0!</v>
      </c>
      <c r="S10" s="214"/>
      <c r="T10" s="153" t="s">
        <v>57</v>
      </c>
      <c r="U10" s="136"/>
      <c r="V10" s="136"/>
      <c r="W10" s="247"/>
      <c r="X10" s="137"/>
      <c r="Y10" s="137"/>
      <c r="Z10" s="137"/>
      <c r="AA10" s="137"/>
      <c r="AB10" s="137"/>
      <c r="AC10" s="137"/>
      <c r="AD10" s="136"/>
      <c r="AE10" s="138"/>
      <c r="AF10" s="138"/>
      <c r="AG10" s="248"/>
      <c r="AH10" s="154">
        <f>GEOMEAN(AH5:AH8)</f>
        <v>26.530308842150486</v>
      </c>
      <c r="AI10" s="154">
        <f>GEOMEAN(AI5:AI8)</f>
        <v>11.721784965967196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9"/>
      <c r="F11" s="90"/>
      <c r="G11" s="90"/>
      <c r="H11" s="90"/>
      <c r="I11" s="90"/>
      <c r="J11" s="90"/>
      <c r="K11" s="90"/>
      <c r="L11" s="214"/>
      <c r="M11" s="91"/>
      <c r="N11" s="91"/>
      <c r="O11" s="250"/>
      <c r="P11" s="90"/>
      <c r="Q11" s="90"/>
      <c r="R11" s="130"/>
      <c r="S11" s="214"/>
      <c r="T11" s="214"/>
      <c r="U11" s="214"/>
      <c r="V11" s="214"/>
      <c r="W11" s="249"/>
      <c r="X11" s="90"/>
      <c r="Y11" s="90"/>
      <c r="Z11" s="90"/>
      <c r="AA11" s="90"/>
      <c r="AB11" s="90"/>
      <c r="AC11" s="90"/>
      <c r="AD11" s="214"/>
      <c r="AE11" s="91"/>
      <c r="AF11" s="91"/>
      <c r="AG11" s="250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9"/>
      <c r="F12" s="90"/>
      <c r="G12" s="90"/>
      <c r="H12" s="90"/>
      <c r="I12" s="90"/>
      <c r="J12" s="90"/>
      <c r="K12" s="90"/>
      <c r="L12" s="214"/>
      <c r="M12" s="91"/>
      <c r="N12" s="91"/>
      <c r="O12" s="250"/>
      <c r="P12" s="90"/>
      <c r="Q12" s="90"/>
      <c r="R12" s="130"/>
      <c r="S12" s="214"/>
      <c r="T12" s="214"/>
      <c r="U12" s="214"/>
      <c r="V12" s="214"/>
      <c r="W12" s="249"/>
      <c r="X12" s="90"/>
      <c r="Y12" s="90"/>
      <c r="Z12" s="90"/>
      <c r="AA12" s="90"/>
      <c r="AB12" s="90"/>
      <c r="AC12" s="90"/>
      <c r="AD12" s="214"/>
      <c r="AE12" s="91"/>
      <c r="AF12" s="91"/>
      <c r="AG12" s="250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8" t="str">
        <f>CONCATENATE("Encoding/Decoding [ ",'Summary (auto)'!$C$3," ]")</f>
        <v>Encoding/Decoding [ 12bit-quantize-raht-15-bit ]</v>
      </c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89"/>
      <c r="T13" s="21"/>
      <c r="U13" s="288" t="str">
        <f>CONCATENATE("Encoding [ ",'Summary (auto)'!$C$4," ]")</f>
        <v>Encoding [ 10bit-quantize-raht-15-bit ]</v>
      </c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89"/>
    </row>
    <row r="14" spans="1:58" ht="15.6" customHeight="1" x14ac:dyDescent="0.25">
      <c r="B14" s="155"/>
      <c r="C14" s="101"/>
      <c r="D14" s="101"/>
      <c r="E14" s="251" t="s">
        <v>58</v>
      </c>
      <c r="F14" s="135" t="s">
        <v>59</v>
      </c>
      <c r="G14" s="135" t="s">
        <v>60</v>
      </c>
      <c r="H14" s="135" t="s">
        <v>61</v>
      </c>
      <c r="I14" s="135" t="s">
        <v>62</v>
      </c>
      <c r="J14" s="135" t="s">
        <v>63</v>
      </c>
      <c r="K14" s="135" t="s">
        <v>64</v>
      </c>
      <c r="L14" s="135" t="s">
        <v>65</v>
      </c>
      <c r="M14" s="102" t="s">
        <v>66</v>
      </c>
      <c r="N14" s="102"/>
      <c r="O14" s="252"/>
      <c r="P14" s="102"/>
      <c r="Q14" s="103"/>
      <c r="R14" s="104"/>
      <c r="S14" s="199"/>
      <c r="T14" s="155"/>
      <c r="U14" s="101"/>
      <c r="V14" s="101"/>
      <c r="W14" s="251" t="s">
        <v>58</v>
      </c>
      <c r="X14" s="135" t="s">
        <v>59</v>
      </c>
      <c r="Y14" s="135" t="s">
        <v>60</v>
      </c>
      <c r="Z14" s="135" t="s">
        <v>61</v>
      </c>
      <c r="AA14" s="135" t="s">
        <v>62</v>
      </c>
      <c r="AB14" s="135" t="s">
        <v>63</v>
      </c>
      <c r="AC14" s="135" t="s">
        <v>64</v>
      </c>
      <c r="AD14" s="135" t="s">
        <v>65</v>
      </c>
      <c r="AE14" s="102" t="s">
        <v>66</v>
      </c>
      <c r="AF14" s="102"/>
      <c r="AG14" s="252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7" t="s">
        <v>53</v>
      </c>
      <c r="F15" s="237" t="s">
        <v>53</v>
      </c>
      <c r="G15" s="237" t="s">
        <v>53</v>
      </c>
      <c r="H15" s="237" t="s">
        <v>53</v>
      </c>
      <c r="I15" s="237" t="s">
        <v>53</v>
      </c>
      <c r="J15" s="237" t="s">
        <v>53</v>
      </c>
      <c r="K15" s="237" t="s">
        <v>53</v>
      </c>
      <c r="L15" s="237" t="s">
        <v>53</v>
      </c>
      <c r="M15" s="237" t="s">
        <v>53</v>
      </c>
      <c r="N15" s="33"/>
      <c r="O15" s="238"/>
      <c r="P15" s="204" t="s">
        <v>49</v>
      </c>
      <c r="Q15" s="204" t="s">
        <v>50</v>
      </c>
      <c r="R15" s="34"/>
      <c r="S15" s="214"/>
      <c r="T15" s="148"/>
      <c r="U15" s="32"/>
      <c r="V15" s="32"/>
      <c r="W15" s="237" t="s">
        <v>53</v>
      </c>
      <c r="X15" s="237" t="s">
        <v>53</v>
      </c>
      <c r="Y15" s="237" t="s">
        <v>53</v>
      </c>
      <c r="Z15" s="237" t="s">
        <v>53</v>
      </c>
      <c r="AA15" s="237" t="s">
        <v>53</v>
      </c>
      <c r="AB15" s="237" t="s">
        <v>53</v>
      </c>
      <c r="AC15" s="237" t="s">
        <v>53</v>
      </c>
      <c r="AD15" s="237" t="s">
        <v>53</v>
      </c>
      <c r="AE15" s="237" t="s">
        <v>53</v>
      </c>
      <c r="AF15" s="33"/>
      <c r="AG15" s="238"/>
      <c r="AH15" s="204" t="s">
        <v>49</v>
      </c>
      <c r="AI15" s="204" t="s">
        <v>50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0"/>
      <c r="C16" s="25" t="s">
        <v>31</v>
      </c>
      <c r="D16" s="26"/>
      <c r="E16" s="128">
        <v>6017.5439999999999</v>
      </c>
      <c r="F16" s="166">
        <v>5823.6</v>
      </c>
      <c r="G16" s="166">
        <v>417.62400000000002</v>
      </c>
      <c r="H16" s="166">
        <v>6.28</v>
      </c>
      <c r="I16" s="166">
        <v>7.056</v>
      </c>
      <c r="J16" s="166">
        <v>9887.48</v>
      </c>
      <c r="K16" s="60">
        <v>5509.6239999999998</v>
      </c>
      <c r="L16" s="60">
        <v>2082.16</v>
      </c>
      <c r="M16" s="60">
        <v>7.8879999999999999</v>
      </c>
      <c r="N16" s="55"/>
      <c r="O16" s="253"/>
      <c r="P16" s="129">
        <v>27.670999999999999</v>
      </c>
      <c r="Q16" s="129">
        <v>10.577999999999999</v>
      </c>
      <c r="R16" s="142"/>
      <c r="S16" s="214"/>
      <c r="T16" s="300"/>
      <c r="U16" s="25" t="s">
        <v>31</v>
      </c>
      <c r="V16" s="26"/>
      <c r="W16" s="128">
        <v>6017.5439999999999</v>
      </c>
      <c r="X16" s="166">
        <v>2939.8</v>
      </c>
      <c r="Y16" s="166">
        <v>14.656000000000001</v>
      </c>
      <c r="Z16" s="166">
        <v>1.6319999999999999</v>
      </c>
      <c r="AA16" s="166">
        <v>2.2559999999999998</v>
      </c>
      <c r="AB16" s="166">
        <v>5759.56</v>
      </c>
      <c r="AC16" s="60">
        <v>2635.712</v>
      </c>
      <c r="AD16" s="60">
        <v>1034.1199999999999</v>
      </c>
      <c r="AE16" s="60">
        <v>7.8879999999999999</v>
      </c>
      <c r="AF16" s="55"/>
      <c r="AG16" s="253"/>
      <c r="AH16" s="129">
        <v>26.468</v>
      </c>
      <c r="AI16" s="129">
        <v>11.718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32</v>
      </c>
      <c r="D17" s="28"/>
      <c r="E17" s="143">
        <v>6017.5439999999999</v>
      </c>
      <c r="F17" s="167">
        <v>7945.6639999999998</v>
      </c>
      <c r="G17" s="167">
        <v>2014.184</v>
      </c>
      <c r="H17" s="167">
        <v>142.952</v>
      </c>
      <c r="I17" s="167">
        <v>97.888000000000005</v>
      </c>
      <c r="J17" s="167">
        <v>12945.232</v>
      </c>
      <c r="K17" s="62">
        <v>7647.88</v>
      </c>
      <c r="L17" s="62">
        <v>2804.192</v>
      </c>
      <c r="M17" s="62">
        <v>7.88</v>
      </c>
      <c r="N17" s="56"/>
      <c r="O17" s="239"/>
      <c r="P17" s="144">
        <v>27.843</v>
      </c>
      <c r="Q17" s="144">
        <v>10.609</v>
      </c>
      <c r="R17" s="145"/>
      <c r="S17" s="214"/>
      <c r="T17" s="285"/>
      <c r="U17" s="27" t="s">
        <v>32</v>
      </c>
      <c r="V17" s="28"/>
      <c r="W17" s="143">
        <v>6017.5439999999999</v>
      </c>
      <c r="X17" s="167">
        <v>4781.1279999999997</v>
      </c>
      <c r="Y17" s="167">
        <v>150.4</v>
      </c>
      <c r="Z17" s="167">
        <v>2.3439999999999999</v>
      </c>
      <c r="AA17" s="167">
        <v>3.2719999999999998</v>
      </c>
      <c r="AB17" s="167">
        <v>8425.68</v>
      </c>
      <c r="AC17" s="62">
        <v>4478.6959999999999</v>
      </c>
      <c r="AD17" s="62">
        <v>1731.1120000000001</v>
      </c>
      <c r="AE17" s="62">
        <v>7.88</v>
      </c>
      <c r="AF17" s="56"/>
      <c r="AG17" s="239"/>
      <c r="AH17" s="144">
        <v>26.545999999999999</v>
      </c>
      <c r="AI17" s="144">
        <v>11.765000000000001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33</v>
      </c>
      <c r="D18" s="28"/>
      <c r="E18" s="143">
        <v>6017.5439999999999</v>
      </c>
      <c r="F18" s="167">
        <v>10136.959999999999</v>
      </c>
      <c r="G18" s="167">
        <v>5684.2879999999996</v>
      </c>
      <c r="H18" s="167">
        <v>1486.1120000000001</v>
      </c>
      <c r="I18" s="167">
        <v>852.40800000000002</v>
      </c>
      <c r="J18" s="167">
        <v>16059.464</v>
      </c>
      <c r="K18" s="62">
        <v>9886.2240000000002</v>
      </c>
      <c r="L18" s="62">
        <v>3554.4560000000001</v>
      </c>
      <c r="M18" s="62">
        <v>7.8639999999999999</v>
      </c>
      <c r="N18" s="56"/>
      <c r="O18" s="239"/>
      <c r="P18" s="144">
        <v>27.655999999999999</v>
      </c>
      <c r="Q18" s="144">
        <v>10.795999999999999</v>
      </c>
      <c r="R18" s="145"/>
      <c r="S18" s="214"/>
      <c r="T18" s="285"/>
      <c r="U18" s="27" t="s">
        <v>33</v>
      </c>
      <c r="V18" s="28"/>
      <c r="W18" s="143">
        <v>6017.5439999999999</v>
      </c>
      <c r="X18" s="167">
        <v>6808.7759999999998</v>
      </c>
      <c r="Y18" s="167">
        <v>978.28800000000001</v>
      </c>
      <c r="Z18" s="167">
        <v>29.224</v>
      </c>
      <c r="AA18" s="167">
        <v>24.007999999999999</v>
      </c>
      <c r="AB18" s="167">
        <v>11378.24</v>
      </c>
      <c r="AC18" s="62">
        <v>6544.768</v>
      </c>
      <c r="AD18" s="62">
        <v>2440.7440000000001</v>
      </c>
      <c r="AE18" s="62">
        <v>7.8639999999999999</v>
      </c>
      <c r="AF18" s="56"/>
      <c r="AG18" s="239"/>
      <c r="AH18" s="144">
        <v>26.420999999999999</v>
      </c>
      <c r="AI18" s="144">
        <v>11.609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35</v>
      </c>
      <c r="D19" s="28"/>
      <c r="E19" s="143">
        <v>6017.5439999999999</v>
      </c>
      <c r="F19" s="167">
        <v>12236.376</v>
      </c>
      <c r="G19" s="167">
        <v>11012.263999999999</v>
      </c>
      <c r="H19" s="167">
        <v>6050.8879999999999</v>
      </c>
      <c r="I19" s="167">
        <v>3968.904</v>
      </c>
      <c r="J19" s="167">
        <v>19250.664000000001</v>
      </c>
      <c r="K19" s="62">
        <v>12245.712</v>
      </c>
      <c r="L19" s="62">
        <v>4345.5439999999999</v>
      </c>
      <c r="M19" s="62">
        <v>7.7359999999999998</v>
      </c>
      <c r="N19" s="56"/>
      <c r="O19" s="239"/>
      <c r="P19" s="144">
        <v>28.437000000000001</v>
      </c>
      <c r="Q19" s="144">
        <v>11.265000000000001</v>
      </c>
      <c r="R19" s="145"/>
      <c r="S19" s="214"/>
      <c r="T19" s="285"/>
      <c r="U19" s="27" t="s">
        <v>35</v>
      </c>
      <c r="V19" s="28"/>
      <c r="W19" s="143">
        <v>6017.5439999999999</v>
      </c>
      <c r="X19" s="167">
        <v>8826.0560000000005</v>
      </c>
      <c r="Y19" s="167">
        <v>3397.7359999999999</v>
      </c>
      <c r="Z19" s="167">
        <v>552.47199999999998</v>
      </c>
      <c r="AA19" s="167">
        <v>316.85599999999999</v>
      </c>
      <c r="AB19" s="167">
        <v>14482.111999999999</v>
      </c>
      <c r="AC19" s="62">
        <v>8729.5759999999991</v>
      </c>
      <c r="AD19" s="62">
        <v>3171.9279999999999</v>
      </c>
      <c r="AE19" s="62">
        <v>7.7359999999999998</v>
      </c>
      <c r="AF19" s="56"/>
      <c r="AG19" s="239"/>
      <c r="AH19" s="144">
        <v>26.687000000000001</v>
      </c>
      <c r="AI19" s="144">
        <v>11.795999999999999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215">
        <f>SUM(J16:J19)/SUM(E23:E26)</f>
        <v>0.29339545894860275</v>
      </c>
      <c r="K20" s="58"/>
      <c r="L20" s="58"/>
      <c r="M20" s="58"/>
      <c r="N20" s="58"/>
      <c r="O20" s="254"/>
      <c r="P20" s="169"/>
      <c r="Q20" s="169"/>
      <c r="R20" s="146"/>
      <c r="S20" s="214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4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5" t="s">
        <v>29</v>
      </c>
      <c r="F21" s="30"/>
      <c r="G21" s="30"/>
      <c r="H21" s="30"/>
      <c r="I21" s="30"/>
      <c r="J21" s="30"/>
      <c r="K21" s="30"/>
      <c r="L21" s="30"/>
      <c r="M21" s="30"/>
      <c r="N21" s="30"/>
      <c r="O21" s="236"/>
      <c r="P21" s="30"/>
      <c r="Q21" s="203"/>
      <c r="R21" s="31"/>
      <c r="S21" s="214"/>
      <c r="T21" s="296"/>
      <c r="U21" s="93"/>
      <c r="V21" s="93"/>
      <c r="W21" s="255" t="s">
        <v>29</v>
      </c>
      <c r="X21" s="30"/>
      <c r="Y21" s="30"/>
      <c r="Z21" s="30"/>
      <c r="AA21" s="30"/>
      <c r="AB21" s="30"/>
      <c r="AC21" s="30"/>
      <c r="AD21" s="30"/>
      <c r="AE21" s="30"/>
      <c r="AF21" s="30"/>
      <c r="AG21" s="236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7" t="s">
        <v>53</v>
      </c>
      <c r="F22" s="33"/>
      <c r="G22" s="33"/>
      <c r="H22" s="33"/>
      <c r="I22" s="33"/>
      <c r="J22" s="33"/>
      <c r="K22" s="33"/>
      <c r="L22" s="33"/>
      <c r="M22" s="33"/>
      <c r="N22" s="33"/>
      <c r="O22" s="238"/>
      <c r="P22" s="33"/>
      <c r="Q22" s="204"/>
      <c r="R22" s="34"/>
      <c r="S22" s="214"/>
      <c r="T22" s="297"/>
      <c r="U22" s="32"/>
      <c r="V22" s="32"/>
      <c r="W22" s="256" t="s">
        <v>53</v>
      </c>
      <c r="X22" s="33"/>
      <c r="Y22" s="33"/>
      <c r="Z22" s="33"/>
      <c r="AA22" s="33"/>
      <c r="AB22" s="33"/>
      <c r="AC22" s="33"/>
      <c r="AD22" s="33"/>
      <c r="AE22" s="33"/>
      <c r="AF22" s="33"/>
      <c r="AG22" s="238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90"/>
      <c r="C23" s="25" t="s">
        <v>31</v>
      </c>
      <c r="D23" s="26"/>
      <c r="E23" s="127">
        <f>SUM(E16:L16)</f>
        <v>29751.368000000002</v>
      </c>
      <c r="F23" s="56"/>
      <c r="G23" s="56"/>
      <c r="H23" s="56"/>
      <c r="I23" s="56"/>
      <c r="J23" s="56"/>
      <c r="K23" s="56"/>
      <c r="L23" s="56"/>
      <c r="M23" s="56"/>
      <c r="N23" s="56"/>
      <c r="O23" s="239"/>
      <c r="P23" s="56"/>
      <c r="Q23" s="168"/>
      <c r="R23" s="57"/>
      <c r="S23" s="214"/>
      <c r="T23" s="290"/>
      <c r="U23" s="25" t="s">
        <v>31</v>
      </c>
      <c r="V23" s="26"/>
      <c r="W23" s="127">
        <f>SUM(W16:AD16)</f>
        <v>18405.28</v>
      </c>
      <c r="X23" s="56"/>
      <c r="Y23" s="56"/>
      <c r="Z23" s="56"/>
      <c r="AA23" s="56"/>
      <c r="AB23" s="56"/>
      <c r="AC23" s="56"/>
      <c r="AD23" s="56"/>
      <c r="AE23" s="56"/>
      <c r="AF23" s="56"/>
      <c r="AG23" s="239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32</v>
      </c>
      <c r="D24" s="28"/>
      <c r="E24" s="127">
        <f>SUM(E17:L17)</f>
        <v>39615.536</v>
      </c>
      <c r="F24" s="56"/>
      <c r="G24" s="56"/>
      <c r="H24" s="56"/>
      <c r="I24" s="56"/>
      <c r="J24" s="56"/>
      <c r="K24" s="56"/>
      <c r="L24" s="56"/>
      <c r="M24" s="56"/>
      <c r="N24" s="56"/>
      <c r="O24" s="239"/>
      <c r="P24" s="56"/>
      <c r="Q24" s="168"/>
      <c r="R24" s="57"/>
      <c r="S24" s="214"/>
      <c r="T24" s="285"/>
      <c r="U24" s="27" t="s">
        <v>32</v>
      </c>
      <c r="V24" s="28"/>
      <c r="W24" s="127">
        <f>SUM(W17:AD17)</f>
        <v>25590.175999999999</v>
      </c>
      <c r="X24" s="56"/>
      <c r="Y24" s="56"/>
      <c r="Z24" s="56"/>
      <c r="AA24" s="56"/>
      <c r="AB24" s="56"/>
      <c r="AC24" s="56"/>
      <c r="AD24" s="56"/>
      <c r="AE24" s="56"/>
      <c r="AF24" s="56"/>
      <c r="AG24" s="239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33</v>
      </c>
      <c r="D25" s="28"/>
      <c r="E25" s="127">
        <f>SUM(E18:L18)</f>
        <v>53677.455999999998</v>
      </c>
      <c r="F25" s="56"/>
      <c r="G25" s="56"/>
      <c r="H25" s="56"/>
      <c r="I25" s="56"/>
      <c r="J25" s="56"/>
      <c r="K25" s="56"/>
      <c r="L25" s="56"/>
      <c r="M25" s="56"/>
      <c r="N25" s="56"/>
      <c r="O25" s="239"/>
      <c r="P25" s="56"/>
      <c r="Q25" s="168"/>
      <c r="R25" s="57"/>
      <c r="S25" s="214"/>
      <c r="T25" s="285"/>
      <c r="U25" s="27" t="s">
        <v>33</v>
      </c>
      <c r="V25" s="28"/>
      <c r="W25" s="127">
        <f>SUM(W18:AD18)</f>
        <v>34221.592000000004</v>
      </c>
      <c r="X25" s="56"/>
      <c r="Y25" s="56"/>
      <c r="Z25" s="56"/>
      <c r="AA25" s="56"/>
      <c r="AB25" s="56"/>
      <c r="AC25" s="56"/>
      <c r="AD25" s="56"/>
      <c r="AE25" s="56"/>
      <c r="AF25" s="56"/>
      <c r="AG25" s="239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35</v>
      </c>
      <c r="D26" s="28"/>
      <c r="E26" s="127">
        <f>SUM(E19:L19)</f>
        <v>75127.895999999993</v>
      </c>
      <c r="F26" s="56"/>
      <c r="G26" s="56"/>
      <c r="H26" s="56"/>
      <c r="I26" s="56"/>
      <c r="J26" s="56"/>
      <c r="K26" s="56"/>
      <c r="L26" s="56"/>
      <c r="M26" s="56"/>
      <c r="N26" s="56"/>
      <c r="O26" s="239"/>
      <c r="P26" s="56"/>
      <c r="Q26" s="168"/>
      <c r="R26" s="57"/>
      <c r="S26" s="214"/>
      <c r="T26" s="285"/>
      <c r="U26" s="27" t="s">
        <v>35</v>
      </c>
      <c r="V26" s="28"/>
      <c r="W26" s="127">
        <f>SUM(W19:AD19)</f>
        <v>45494.28</v>
      </c>
      <c r="X26" s="56"/>
      <c r="Y26" s="56"/>
      <c r="Z26" s="56"/>
      <c r="AA26" s="56"/>
      <c r="AB26" s="56"/>
      <c r="AC26" s="56"/>
      <c r="AD26" s="56"/>
      <c r="AE26" s="56"/>
      <c r="AF26" s="56"/>
      <c r="AG26" s="239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6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4"/>
      <c r="P27" s="58"/>
      <c r="Q27" s="169"/>
      <c r="R27" s="59"/>
      <c r="S27" s="214"/>
      <c r="T27" s="286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4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9"/>
      <c r="F28" s="90"/>
      <c r="G28" s="90"/>
      <c r="H28" s="90"/>
      <c r="I28" s="90"/>
      <c r="J28" s="90"/>
      <c r="K28" s="90"/>
      <c r="L28" s="90"/>
      <c r="M28" s="90"/>
      <c r="N28" s="90"/>
      <c r="O28" s="250"/>
      <c r="P28" s="90"/>
      <c r="Q28" s="91"/>
      <c r="R28" s="91"/>
      <c r="S28" s="214"/>
      <c r="T28" s="214"/>
      <c r="U28" s="214"/>
      <c r="V28" s="91"/>
      <c r="W28" s="249"/>
      <c r="X28" s="90"/>
      <c r="Y28" s="90"/>
      <c r="Z28" s="90"/>
      <c r="AA28" s="90"/>
      <c r="AB28" s="90"/>
      <c r="AC28" s="90"/>
      <c r="AD28" s="90"/>
      <c r="AE28" s="90"/>
      <c r="AF28" s="90"/>
      <c r="AG28" s="250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50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50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9"/>
      <c r="F30" s="214"/>
      <c r="G30" s="214"/>
      <c r="H30" s="214"/>
      <c r="I30" s="214"/>
      <c r="J30" s="214"/>
      <c r="K30" s="214"/>
      <c r="L30" s="214"/>
      <c r="M30" s="214"/>
      <c r="N30" s="214"/>
      <c r="O30" s="250"/>
      <c r="P30" s="214"/>
      <c r="Q30" s="214"/>
      <c r="R30" s="214"/>
      <c r="S30" s="214"/>
      <c r="T30" s="214"/>
      <c r="U30" s="214"/>
      <c r="V30" s="214"/>
      <c r="W30" s="249"/>
      <c r="X30" s="214"/>
      <c r="Y30" s="214"/>
      <c r="Z30" s="214"/>
      <c r="AA30" s="214"/>
      <c r="AB30" s="214"/>
      <c r="AC30" s="214"/>
      <c r="AD30" s="214"/>
      <c r="AE30" s="214"/>
      <c r="AF30" s="214"/>
      <c r="AG30" s="250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8" t="str">
        <f>CONCATENATE("View Synthesis [ ",'Summary (auto)'!$C$3," ]")</f>
        <v>View Synthesis [ 12bit-quantize-raht-15-bit ]</v>
      </c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89"/>
      <c r="S31" s="214"/>
      <c r="T31" s="21"/>
      <c r="U31" s="288" t="str">
        <f>CONCATENATE("View Synthesis [ ",'Summary (auto)'!$C$4," ]")</f>
        <v>View Synthesis [ 10bit-quantize-raht-15-bit ]</v>
      </c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89"/>
      <c r="AK31" s="199"/>
      <c r="AL31" s="199"/>
      <c r="AM31" s="295" t="s">
        <v>67</v>
      </c>
      <c r="AN31" s="280"/>
      <c r="AO31" s="280"/>
      <c r="AP31" s="280"/>
      <c r="AQ31" s="152"/>
      <c r="AR31" s="199"/>
      <c r="AS31" s="199"/>
      <c r="AT31" s="199"/>
    </row>
    <row r="32" spans="2:56" ht="13.5" customHeight="1" thickBot="1" x14ac:dyDescent="0.2">
      <c r="B32" s="24" t="s">
        <v>68</v>
      </c>
      <c r="C32" s="94"/>
      <c r="D32" s="94"/>
      <c r="E32" s="214"/>
      <c r="F32" s="22" t="s">
        <v>27</v>
      </c>
      <c r="G32" s="22" t="s">
        <v>38</v>
      </c>
      <c r="H32" s="22" t="s">
        <v>41</v>
      </c>
      <c r="I32" s="22" t="s">
        <v>44</v>
      </c>
      <c r="J32" s="22" t="s">
        <v>54</v>
      </c>
      <c r="K32" s="22"/>
      <c r="L32" s="118"/>
      <c r="M32" s="118"/>
      <c r="N32" s="22"/>
      <c r="O32" s="257"/>
      <c r="P32" s="22"/>
      <c r="Q32" s="22"/>
      <c r="R32" s="23" t="s">
        <v>51</v>
      </c>
      <c r="S32" s="214"/>
      <c r="T32" s="24" t="s">
        <v>68</v>
      </c>
      <c r="U32" s="94"/>
      <c r="V32" s="94"/>
      <c r="W32" s="214"/>
      <c r="X32" s="22" t="s">
        <v>27</v>
      </c>
      <c r="Y32" s="22" t="s">
        <v>38</v>
      </c>
      <c r="Z32" s="22" t="s">
        <v>41</v>
      </c>
      <c r="AA32" s="22" t="s">
        <v>44</v>
      </c>
      <c r="AB32" s="22" t="s">
        <v>54</v>
      </c>
      <c r="AC32" s="22"/>
      <c r="AD32" s="214"/>
      <c r="AE32" s="214"/>
      <c r="AF32" s="22"/>
      <c r="AG32" s="257"/>
      <c r="AH32" s="22"/>
      <c r="AI32" s="22"/>
      <c r="AJ32" s="23" t="s">
        <v>51</v>
      </c>
      <c r="AK32" s="199"/>
      <c r="AL32" s="24" t="s">
        <v>68</v>
      </c>
      <c r="AM32" s="98" t="s">
        <v>27</v>
      </c>
      <c r="AN32" s="30" t="s">
        <v>38</v>
      </c>
      <c r="AO32" s="30" t="s">
        <v>41</v>
      </c>
      <c r="AP32" s="30" t="s">
        <v>44</v>
      </c>
      <c r="AQ32" s="97" t="s">
        <v>54</v>
      </c>
      <c r="AR32" s="90"/>
      <c r="AS32" s="250"/>
      <c r="AT32" s="90"/>
    </row>
    <row r="33" spans="2:52" x14ac:dyDescent="0.15">
      <c r="B33" s="287" t="s">
        <v>69</v>
      </c>
      <c r="C33" s="25" t="s">
        <v>31</v>
      </c>
      <c r="D33" s="39"/>
      <c r="E33" s="55"/>
      <c r="F33" s="96">
        <v>35.039278000000003</v>
      </c>
      <c r="G33" s="96">
        <v>39.165531999999999</v>
      </c>
      <c r="H33" s="96">
        <v>0.98547048000000004</v>
      </c>
      <c r="I33" s="60">
        <v>0.98940971</v>
      </c>
      <c r="J33" s="60">
        <v>2.3538033E-2</v>
      </c>
      <c r="K33" s="61"/>
      <c r="L33" s="258"/>
      <c r="M33" s="258"/>
      <c r="N33" s="55"/>
      <c r="O33" s="26"/>
      <c r="P33" s="55"/>
      <c r="Q33" s="26"/>
      <c r="R33" s="131"/>
      <c r="S33" s="214"/>
      <c r="T33" s="287" t="s">
        <v>69</v>
      </c>
      <c r="U33" s="25" t="s">
        <v>31</v>
      </c>
      <c r="V33" s="39"/>
      <c r="W33" s="55"/>
      <c r="X33" s="96">
        <v>27.511389000000001</v>
      </c>
      <c r="Y33" s="96">
        <v>32.672893000000002</v>
      </c>
      <c r="Z33" s="96">
        <v>0.92427671</v>
      </c>
      <c r="AA33" s="60">
        <v>0.95821241999999995</v>
      </c>
      <c r="AB33" s="60">
        <v>0.10912081</v>
      </c>
      <c r="AC33" s="61"/>
      <c r="AD33" s="258"/>
      <c r="AE33" s="258"/>
      <c r="AF33" s="55"/>
      <c r="AG33" s="26"/>
      <c r="AH33" s="55"/>
      <c r="AI33" s="26"/>
      <c r="AJ33" s="131"/>
      <c r="AK33" s="199"/>
      <c r="AL33" s="287" t="s">
        <v>69</v>
      </c>
      <c r="AM33" s="119">
        <f t="shared" ref="AM33:AM96" si="4">IF(OR(X33="",F33=""),"",X33-F33)</f>
        <v>-7.5278890000000018</v>
      </c>
      <c r="AN33" s="95">
        <f t="shared" ref="AN33:AN96" si="5">IF(OR(Y33="",G33=""),"",Y33-G33)</f>
        <v>-6.4926389999999969</v>
      </c>
      <c r="AO33" s="95">
        <f t="shared" ref="AO33:AO96" si="6">IF(OR(Z33="",H33=""),"",Z33-H33)</f>
        <v>-6.1193770000000036E-2</v>
      </c>
      <c r="AP33" s="95">
        <f t="shared" ref="AP33:AP96" si="7">IF(OR(AA33="",I33=""),"",AA33-I33)</f>
        <v>-3.1197290000000044E-2</v>
      </c>
      <c r="AQ33" s="120">
        <f t="shared" ref="AQ33:AQ96" si="8">IF(OR(AB33="",J33=""),"",AB33-J33)</f>
        <v>8.5582776999999999E-2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32</v>
      </c>
      <c r="D34" s="186"/>
      <c r="E34" s="56"/>
      <c r="F34" s="187">
        <v>37.583537</v>
      </c>
      <c r="G34" s="187">
        <v>41.525461</v>
      </c>
      <c r="H34" s="187">
        <v>0.99143342000000001</v>
      </c>
      <c r="I34" s="62">
        <v>0.99077435999999997</v>
      </c>
      <c r="J34" s="62">
        <v>1.4323491000000001E-2</v>
      </c>
      <c r="K34" s="188"/>
      <c r="L34" s="259"/>
      <c r="M34" s="259"/>
      <c r="N34" s="56"/>
      <c r="O34" s="28"/>
      <c r="P34" s="56"/>
      <c r="Q34" s="28"/>
      <c r="R34" s="132"/>
      <c r="S34" s="214"/>
      <c r="T34" s="285"/>
      <c r="U34" s="27" t="s">
        <v>32</v>
      </c>
      <c r="V34" s="186"/>
      <c r="W34" s="56"/>
      <c r="X34" s="187">
        <v>33.983606999999999</v>
      </c>
      <c r="Y34" s="187">
        <v>38.735987000000002</v>
      </c>
      <c r="Z34" s="187">
        <v>0.97699005999999999</v>
      </c>
      <c r="AA34" s="62">
        <v>0.98898271000000004</v>
      </c>
      <c r="AB34" s="62">
        <v>2.9317655000000001E-2</v>
      </c>
      <c r="AC34" s="188"/>
      <c r="AD34" s="259"/>
      <c r="AE34" s="259"/>
      <c r="AF34" s="56"/>
      <c r="AG34" s="28"/>
      <c r="AH34" s="56"/>
      <c r="AI34" s="28"/>
      <c r="AJ34" s="132"/>
      <c r="AK34" s="199"/>
      <c r="AL34" s="285"/>
      <c r="AM34" s="86">
        <f t="shared" si="4"/>
        <v>-3.5999300000000005</v>
      </c>
      <c r="AN34" s="121">
        <f t="shared" si="5"/>
        <v>-2.7894739999999985</v>
      </c>
      <c r="AO34" s="121">
        <f t="shared" si="6"/>
        <v>-1.4443360000000016E-2</v>
      </c>
      <c r="AP34" s="121">
        <f t="shared" si="7"/>
        <v>-1.7916499999999225E-3</v>
      </c>
      <c r="AQ34" s="87">
        <f t="shared" si="8"/>
        <v>1.4994164000000001E-2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33</v>
      </c>
      <c r="D35" s="186"/>
      <c r="E35" s="56"/>
      <c r="F35" s="187">
        <v>38.909802999999997</v>
      </c>
      <c r="G35" s="187">
        <v>42.802069000000003</v>
      </c>
      <c r="H35" s="187">
        <v>0.99328126000000005</v>
      </c>
      <c r="I35" s="62">
        <v>0.99201912999999997</v>
      </c>
      <c r="J35" s="62">
        <v>1.1850523E-2</v>
      </c>
      <c r="K35" s="188"/>
      <c r="L35" s="259"/>
      <c r="M35" s="259"/>
      <c r="N35" s="56"/>
      <c r="O35" s="28"/>
      <c r="P35" s="56"/>
      <c r="Q35" s="28"/>
      <c r="R35" s="132"/>
      <c r="S35" s="214"/>
      <c r="T35" s="285"/>
      <c r="U35" s="27" t="s">
        <v>33</v>
      </c>
      <c r="V35" s="186"/>
      <c r="W35" s="56"/>
      <c r="X35" s="187">
        <v>38.063164999999998</v>
      </c>
      <c r="Y35" s="187">
        <v>42.304825999999998</v>
      </c>
      <c r="Z35" s="187">
        <v>0.98937704000000004</v>
      </c>
      <c r="AA35" s="62">
        <v>0.99337083000000004</v>
      </c>
      <c r="AB35" s="62">
        <v>1.2209869999999999E-2</v>
      </c>
      <c r="AC35" s="188"/>
      <c r="AD35" s="259"/>
      <c r="AE35" s="259"/>
      <c r="AF35" s="56"/>
      <c r="AG35" s="28"/>
      <c r="AH35" s="56"/>
      <c r="AI35" s="28"/>
      <c r="AJ35" s="132"/>
      <c r="AK35" s="199"/>
      <c r="AL35" s="285"/>
      <c r="AM35" s="86">
        <f t="shared" si="4"/>
        <v>-0.84663799999999867</v>
      </c>
      <c r="AN35" s="121">
        <f t="shared" si="5"/>
        <v>-0.49724300000000454</v>
      </c>
      <c r="AO35" s="121">
        <f t="shared" si="6"/>
        <v>-3.9042200000000138E-3</v>
      </c>
      <c r="AP35" s="121">
        <f t="shared" si="7"/>
        <v>1.3517000000000667E-3</v>
      </c>
      <c r="AQ35" s="87">
        <f t="shared" si="8"/>
        <v>3.5934699999999944E-4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35</v>
      </c>
      <c r="D36" s="186"/>
      <c r="E36" s="56"/>
      <c r="F36" s="187">
        <v>39.649728000000003</v>
      </c>
      <c r="G36" s="187">
        <v>43.571928</v>
      </c>
      <c r="H36" s="187">
        <v>0.99412336000000001</v>
      </c>
      <c r="I36" s="62">
        <v>0.99685928999999995</v>
      </c>
      <c r="J36" s="62">
        <v>1.0694835E-2</v>
      </c>
      <c r="K36" s="188"/>
      <c r="L36" s="259"/>
      <c r="M36" s="259"/>
      <c r="N36" s="56"/>
      <c r="O36" s="28"/>
      <c r="P36" s="56"/>
      <c r="Q36" s="28"/>
      <c r="R36" s="132"/>
      <c r="S36" s="214"/>
      <c r="T36" s="285"/>
      <c r="U36" s="27" t="s">
        <v>35</v>
      </c>
      <c r="V36" s="186"/>
      <c r="W36" s="56"/>
      <c r="X36" s="187">
        <v>40.304831</v>
      </c>
      <c r="Y36" s="187">
        <v>44.142840999999997</v>
      </c>
      <c r="Z36" s="187">
        <v>0.99267594000000003</v>
      </c>
      <c r="AA36" s="62">
        <v>0.99509908999999996</v>
      </c>
      <c r="AB36" s="62">
        <v>7.9221510000000005E-3</v>
      </c>
      <c r="AC36" s="188"/>
      <c r="AD36" s="259"/>
      <c r="AE36" s="259"/>
      <c r="AF36" s="56"/>
      <c r="AG36" s="28"/>
      <c r="AH36" s="56"/>
      <c r="AI36" s="28"/>
      <c r="AJ36" s="132"/>
      <c r="AK36" s="199"/>
      <c r="AL36" s="285"/>
      <c r="AM36" s="86">
        <f t="shared" si="4"/>
        <v>0.65510299999999688</v>
      </c>
      <c r="AN36" s="121">
        <f t="shared" si="5"/>
        <v>0.57091299999999734</v>
      </c>
      <c r="AO36" s="121">
        <f t="shared" si="6"/>
        <v>-1.4474199999999771E-3</v>
      </c>
      <c r="AP36" s="121">
        <f t="shared" si="7"/>
        <v>-1.7601999999999896E-3</v>
      </c>
      <c r="AQ36" s="87">
        <f t="shared" si="8"/>
        <v>-2.7726839999999992E-3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9"/>
      <c r="M37" s="259"/>
      <c r="N37" s="56"/>
      <c r="O37" s="28"/>
      <c r="P37" s="56"/>
      <c r="Q37" s="28"/>
      <c r="R37" s="184"/>
      <c r="S37" s="214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9"/>
      <c r="AE37" s="259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7" t="s">
        <v>70</v>
      </c>
      <c r="C38" s="25" t="s">
        <v>31</v>
      </c>
      <c r="D38" s="39"/>
      <c r="E38" s="55"/>
      <c r="F38" s="96">
        <v>34.98854</v>
      </c>
      <c r="G38" s="96">
        <v>39.114001000000002</v>
      </c>
      <c r="H38" s="96">
        <v>0.9859464</v>
      </c>
      <c r="I38" s="60">
        <v>0.99011978</v>
      </c>
      <c r="J38" s="60">
        <v>2.3027543000000001E-2</v>
      </c>
      <c r="K38" s="61"/>
      <c r="L38" s="258"/>
      <c r="M38" s="258"/>
      <c r="N38" s="55"/>
      <c r="O38" s="26"/>
      <c r="P38" s="55"/>
      <c r="Q38" s="26"/>
      <c r="R38" s="131"/>
      <c r="S38" s="214"/>
      <c r="T38" s="287" t="s">
        <v>70</v>
      </c>
      <c r="U38" s="25" t="s">
        <v>31</v>
      </c>
      <c r="V38" s="39"/>
      <c r="W38" s="55"/>
      <c r="X38" s="96">
        <v>27.62388</v>
      </c>
      <c r="Y38" s="96">
        <v>32.848325000000003</v>
      </c>
      <c r="Z38" s="96">
        <v>0.92577783000000002</v>
      </c>
      <c r="AA38" s="60">
        <v>0.95826577000000002</v>
      </c>
      <c r="AB38" s="60">
        <v>0.10524538999999999</v>
      </c>
      <c r="AC38" s="61"/>
      <c r="AD38" s="258"/>
      <c r="AE38" s="258"/>
      <c r="AF38" s="55"/>
      <c r="AG38" s="26"/>
      <c r="AH38" s="55"/>
      <c r="AI38" s="26"/>
      <c r="AJ38" s="131"/>
      <c r="AK38" s="199"/>
      <c r="AL38" s="287" t="s">
        <v>70</v>
      </c>
      <c r="AM38" s="119">
        <f t="shared" si="4"/>
        <v>-7.3646600000000007</v>
      </c>
      <c r="AN38" s="95">
        <f t="shared" si="5"/>
        <v>-6.2656759999999991</v>
      </c>
      <c r="AO38" s="95">
        <f t="shared" si="6"/>
        <v>-6.0168569999999977E-2</v>
      </c>
      <c r="AP38" s="95">
        <f t="shared" si="7"/>
        <v>-3.1854009999999988E-2</v>
      </c>
      <c r="AQ38" s="120">
        <f t="shared" si="8"/>
        <v>8.2217846999999997E-2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32</v>
      </c>
      <c r="D39" s="186"/>
      <c r="E39" s="56"/>
      <c r="F39" s="187">
        <v>37.545914000000003</v>
      </c>
      <c r="G39" s="187">
        <v>41.501085000000003</v>
      </c>
      <c r="H39" s="187">
        <v>0.99163305000000002</v>
      </c>
      <c r="I39" s="62">
        <v>0.99159987999999999</v>
      </c>
      <c r="J39" s="62">
        <v>1.43402275E-2</v>
      </c>
      <c r="K39" s="188"/>
      <c r="L39" s="259"/>
      <c r="M39" s="259"/>
      <c r="N39" s="56"/>
      <c r="O39" s="28"/>
      <c r="P39" s="56"/>
      <c r="Q39" s="28"/>
      <c r="R39" s="132"/>
      <c r="S39" s="214"/>
      <c r="T39" s="285"/>
      <c r="U39" s="27" t="s">
        <v>32</v>
      </c>
      <c r="V39" s="186"/>
      <c r="W39" s="56"/>
      <c r="X39" s="187">
        <v>34.137016000000003</v>
      </c>
      <c r="Y39" s="187">
        <v>38.905152000000001</v>
      </c>
      <c r="Z39" s="187">
        <v>0.97776386000000004</v>
      </c>
      <c r="AA39" s="62">
        <v>0.98933210000000005</v>
      </c>
      <c r="AB39" s="62">
        <v>2.7503215000000001E-2</v>
      </c>
      <c r="AC39" s="188"/>
      <c r="AD39" s="259"/>
      <c r="AE39" s="259"/>
      <c r="AF39" s="56"/>
      <c r="AG39" s="28"/>
      <c r="AH39" s="56"/>
      <c r="AI39" s="28"/>
      <c r="AJ39" s="132"/>
      <c r="AK39" s="199"/>
      <c r="AL39" s="285"/>
      <c r="AM39" s="86">
        <f t="shared" si="4"/>
        <v>-3.4088980000000006</v>
      </c>
      <c r="AN39" s="121">
        <f t="shared" si="5"/>
        <v>-2.5959330000000023</v>
      </c>
      <c r="AO39" s="121">
        <f t="shared" si="6"/>
        <v>-1.3869189999999976E-2</v>
      </c>
      <c r="AP39" s="121">
        <f t="shared" si="7"/>
        <v>-2.2677799999999415E-3</v>
      </c>
      <c r="AQ39" s="87">
        <f t="shared" si="8"/>
        <v>1.3162987500000001E-2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33</v>
      </c>
      <c r="D40" s="186"/>
      <c r="E40" s="56"/>
      <c r="F40" s="187">
        <v>38.703963000000002</v>
      </c>
      <c r="G40" s="187">
        <v>42.633884000000002</v>
      </c>
      <c r="H40" s="187">
        <v>0.99326610000000004</v>
      </c>
      <c r="I40" s="62">
        <v>0.99270186999999999</v>
      </c>
      <c r="J40" s="62">
        <v>1.2120248E-2</v>
      </c>
      <c r="K40" s="188"/>
      <c r="L40" s="259"/>
      <c r="M40" s="259"/>
      <c r="N40" s="56"/>
      <c r="O40" s="28"/>
      <c r="P40" s="56"/>
      <c r="Q40" s="28"/>
      <c r="R40" s="132"/>
      <c r="S40" s="214"/>
      <c r="T40" s="285"/>
      <c r="U40" s="27" t="s">
        <v>33</v>
      </c>
      <c r="V40" s="186"/>
      <c r="W40" s="56"/>
      <c r="X40" s="187">
        <v>38.201754999999999</v>
      </c>
      <c r="Y40" s="187">
        <v>42.469602999999999</v>
      </c>
      <c r="Z40" s="187">
        <v>0.98972627999999996</v>
      </c>
      <c r="AA40" s="62">
        <v>0.99383449000000001</v>
      </c>
      <c r="AB40" s="62">
        <v>1.1502307E-2</v>
      </c>
      <c r="AC40" s="188"/>
      <c r="AD40" s="259"/>
      <c r="AE40" s="259"/>
      <c r="AF40" s="56"/>
      <c r="AG40" s="28"/>
      <c r="AH40" s="56"/>
      <c r="AI40" s="28"/>
      <c r="AJ40" s="132"/>
      <c r="AK40" s="199"/>
      <c r="AL40" s="285"/>
      <c r="AM40" s="86">
        <f t="shared" si="4"/>
        <v>-0.5022080000000031</v>
      </c>
      <c r="AN40" s="121">
        <f t="shared" si="5"/>
        <v>-0.16428100000000256</v>
      </c>
      <c r="AO40" s="121">
        <f t="shared" si="6"/>
        <v>-3.5398200000000823E-3</v>
      </c>
      <c r="AP40" s="121">
        <f t="shared" si="7"/>
        <v>1.1326200000000286E-3</v>
      </c>
      <c r="AQ40" s="87">
        <f t="shared" si="8"/>
        <v>-6.1794100000000032E-4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35</v>
      </c>
      <c r="D41" s="186"/>
      <c r="E41" s="56"/>
      <c r="F41" s="187">
        <v>39.303722999999998</v>
      </c>
      <c r="G41" s="187">
        <v>43.258952000000001</v>
      </c>
      <c r="H41" s="187">
        <v>0.99401941999999999</v>
      </c>
      <c r="I41" s="62">
        <v>0.99408892999999998</v>
      </c>
      <c r="J41" s="62">
        <v>1.1243738E-2</v>
      </c>
      <c r="K41" s="188"/>
      <c r="L41" s="259"/>
      <c r="M41" s="259"/>
      <c r="N41" s="56"/>
      <c r="O41" s="28"/>
      <c r="P41" s="56"/>
      <c r="Q41" s="28"/>
      <c r="R41" s="132"/>
      <c r="S41" s="214"/>
      <c r="T41" s="285"/>
      <c r="U41" s="27" t="s">
        <v>35</v>
      </c>
      <c r="V41" s="186"/>
      <c r="W41" s="56"/>
      <c r="X41" s="187">
        <v>40.295167999999997</v>
      </c>
      <c r="Y41" s="187">
        <v>44.193773</v>
      </c>
      <c r="Z41" s="187">
        <v>0.99277161000000003</v>
      </c>
      <c r="AA41" s="62">
        <v>0.99531212000000002</v>
      </c>
      <c r="AB41" s="62">
        <v>7.5289299999999997E-3</v>
      </c>
      <c r="AC41" s="188"/>
      <c r="AD41" s="259"/>
      <c r="AE41" s="259"/>
      <c r="AF41" s="56"/>
      <c r="AG41" s="28"/>
      <c r="AH41" s="56"/>
      <c r="AI41" s="28"/>
      <c r="AJ41" s="132"/>
      <c r="AK41" s="199"/>
      <c r="AL41" s="285"/>
      <c r="AM41" s="86">
        <f t="shared" si="4"/>
        <v>0.9914449999999988</v>
      </c>
      <c r="AN41" s="121">
        <f t="shared" si="5"/>
        <v>0.93482099999999946</v>
      </c>
      <c r="AO41" s="121">
        <f t="shared" si="6"/>
        <v>-1.2478099999999603E-3</v>
      </c>
      <c r="AP41" s="121">
        <f t="shared" si="7"/>
        <v>1.2231900000000406E-3</v>
      </c>
      <c r="AQ41" s="87">
        <f t="shared" si="8"/>
        <v>-3.714808E-3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9"/>
      <c r="M42" s="259"/>
      <c r="N42" s="56"/>
      <c r="O42" s="28"/>
      <c r="P42" s="56"/>
      <c r="Q42" s="28"/>
      <c r="R42" s="184"/>
      <c r="S42" s="214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9"/>
      <c r="AE42" s="259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7" t="s">
        <v>71</v>
      </c>
      <c r="C43" s="25" t="s">
        <v>31</v>
      </c>
      <c r="D43" s="39"/>
      <c r="E43" s="55"/>
      <c r="F43" s="96">
        <v>35.054386999999998</v>
      </c>
      <c r="G43" s="96">
        <v>39.179025000000003</v>
      </c>
      <c r="H43" s="96">
        <v>0.98609164000000005</v>
      </c>
      <c r="I43" s="60">
        <v>0.99045227999999996</v>
      </c>
      <c r="J43" s="60">
        <v>2.1918910999999999E-2</v>
      </c>
      <c r="K43" s="61"/>
      <c r="L43" s="258"/>
      <c r="M43" s="258"/>
      <c r="N43" s="55"/>
      <c r="O43" s="26"/>
      <c r="P43" s="55"/>
      <c r="Q43" s="26"/>
      <c r="R43" s="131"/>
      <c r="S43" s="214"/>
      <c r="T43" s="287" t="s">
        <v>71</v>
      </c>
      <c r="U43" s="25" t="s">
        <v>31</v>
      </c>
      <c r="V43" s="39"/>
      <c r="W43" s="55"/>
      <c r="X43" s="96">
        <v>27.643709999999999</v>
      </c>
      <c r="Y43" s="96">
        <v>32.903385</v>
      </c>
      <c r="Z43" s="96">
        <v>0.92521516999999998</v>
      </c>
      <c r="AA43" s="60">
        <v>0.95929372999999996</v>
      </c>
      <c r="AB43" s="60">
        <v>0.10586412000000001</v>
      </c>
      <c r="AC43" s="61"/>
      <c r="AD43" s="258"/>
      <c r="AE43" s="258"/>
      <c r="AF43" s="55"/>
      <c r="AG43" s="26"/>
      <c r="AH43" s="55"/>
      <c r="AI43" s="26"/>
      <c r="AJ43" s="131"/>
      <c r="AK43" s="199"/>
      <c r="AL43" s="287" t="s">
        <v>71</v>
      </c>
      <c r="AM43" s="119">
        <f t="shared" si="4"/>
        <v>-7.4106769999999997</v>
      </c>
      <c r="AN43" s="95">
        <f t="shared" si="5"/>
        <v>-6.2756400000000028</v>
      </c>
      <c r="AO43" s="95">
        <f t="shared" si="6"/>
        <v>-6.0876470000000071E-2</v>
      </c>
      <c r="AP43" s="95">
        <f t="shared" si="7"/>
        <v>-3.1158550000000007E-2</v>
      </c>
      <c r="AQ43" s="120">
        <f t="shared" si="8"/>
        <v>8.3945209000000007E-2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32</v>
      </c>
      <c r="D44" s="186"/>
      <c r="E44" s="56"/>
      <c r="F44" s="187">
        <v>37.591357000000002</v>
      </c>
      <c r="G44" s="187">
        <v>41.550986000000002</v>
      </c>
      <c r="H44" s="187">
        <v>0.99172713999999995</v>
      </c>
      <c r="I44" s="62">
        <v>0.99199353999999995</v>
      </c>
      <c r="J44" s="62">
        <v>1.3441944000000001E-2</v>
      </c>
      <c r="K44" s="188"/>
      <c r="L44" s="259"/>
      <c r="M44" s="259"/>
      <c r="N44" s="56"/>
      <c r="O44" s="28"/>
      <c r="P44" s="56"/>
      <c r="Q44" s="28"/>
      <c r="R44" s="132"/>
      <c r="S44" s="214"/>
      <c r="T44" s="285"/>
      <c r="U44" s="27" t="s">
        <v>32</v>
      </c>
      <c r="V44" s="186"/>
      <c r="W44" s="56"/>
      <c r="X44" s="187">
        <v>34.265450000000001</v>
      </c>
      <c r="Y44" s="187">
        <v>39.033267000000002</v>
      </c>
      <c r="Z44" s="187">
        <v>0.97808561999999999</v>
      </c>
      <c r="AA44" s="62">
        <v>0.98992166999999998</v>
      </c>
      <c r="AB44" s="62">
        <v>2.6422385E-2</v>
      </c>
      <c r="AC44" s="188"/>
      <c r="AD44" s="259"/>
      <c r="AE44" s="259"/>
      <c r="AF44" s="56"/>
      <c r="AG44" s="28"/>
      <c r="AH44" s="56"/>
      <c r="AI44" s="28"/>
      <c r="AJ44" s="132"/>
      <c r="AK44" s="199"/>
      <c r="AL44" s="285"/>
      <c r="AM44" s="86">
        <f t="shared" si="4"/>
        <v>-3.3259070000000008</v>
      </c>
      <c r="AN44" s="121">
        <f t="shared" si="5"/>
        <v>-2.5177189999999996</v>
      </c>
      <c r="AO44" s="121">
        <f t="shared" si="6"/>
        <v>-1.3641519999999963E-2</v>
      </c>
      <c r="AP44" s="121">
        <f t="shared" si="7"/>
        <v>-2.0718699999999757E-3</v>
      </c>
      <c r="AQ44" s="87">
        <f t="shared" si="8"/>
        <v>1.2980440999999999E-2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33</v>
      </c>
      <c r="D45" s="186"/>
      <c r="E45" s="56"/>
      <c r="F45" s="187">
        <v>38.716313999999997</v>
      </c>
      <c r="G45" s="187">
        <v>42.651209999999999</v>
      </c>
      <c r="H45" s="187">
        <v>0.99325264999999996</v>
      </c>
      <c r="I45" s="62">
        <v>0.99297544999999998</v>
      </c>
      <c r="J45" s="62">
        <v>1.1442336000000001E-2</v>
      </c>
      <c r="K45" s="188"/>
      <c r="L45" s="259"/>
      <c r="M45" s="259"/>
      <c r="N45" s="56"/>
      <c r="O45" s="28"/>
      <c r="P45" s="56"/>
      <c r="Q45" s="28"/>
      <c r="R45" s="132"/>
      <c r="S45" s="214"/>
      <c r="T45" s="285"/>
      <c r="U45" s="27" t="s">
        <v>33</v>
      </c>
      <c r="V45" s="186"/>
      <c r="W45" s="56"/>
      <c r="X45" s="187">
        <v>38.21998</v>
      </c>
      <c r="Y45" s="187">
        <v>42.516046000000003</v>
      </c>
      <c r="Z45" s="187">
        <v>0.98979671000000002</v>
      </c>
      <c r="AA45" s="62">
        <v>0.99430715000000003</v>
      </c>
      <c r="AB45" s="62">
        <v>1.092422E-2</v>
      </c>
      <c r="AC45" s="188"/>
      <c r="AD45" s="259"/>
      <c r="AE45" s="259"/>
      <c r="AF45" s="56"/>
      <c r="AG45" s="28"/>
      <c r="AH45" s="56"/>
      <c r="AI45" s="28"/>
      <c r="AJ45" s="132"/>
      <c r="AK45" s="199"/>
      <c r="AL45" s="285"/>
      <c r="AM45" s="86">
        <f t="shared" si="4"/>
        <v>-0.49633399999999739</v>
      </c>
      <c r="AN45" s="121">
        <f t="shared" si="5"/>
        <v>-0.13516399999999607</v>
      </c>
      <c r="AO45" s="121">
        <f t="shared" si="6"/>
        <v>-3.4559399999999352E-3</v>
      </c>
      <c r="AP45" s="121">
        <f t="shared" si="7"/>
        <v>1.3317000000000467E-3</v>
      </c>
      <c r="AQ45" s="87">
        <f t="shared" si="8"/>
        <v>-5.1811600000000076E-4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35</v>
      </c>
      <c r="D46" s="186"/>
      <c r="E46" s="56"/>
      <c r="F46" s="187">
        <v>39.259095000000002</v>
      </c>
      <c r="G46" s="187">
        <v>43.220519000000003</v>
      </c>
      <c r="H46" s="187">
        <v>0.99397365999999998</v>
      </c>
      <c r="I46" s="62">
        <v>0.99402120999999999</v>
      </c>
      <c r="J46" s="62">
        <v>1.084892E-2</v>
      </c>
      <c r="K46" s="188"/>
      <c r="L46" s="259"/>
      <c r="M46" s="259"/>
      <c r="N46" s="56"/>
      <c r="O46" s="28"/>
      <c r="P46" s="56"/>
      <c r="Q46" s="28"/>
      <c r="R46" s="132"/>
      <c r="S46" s="214"/>
      <c r="T46" s="285"/>
      <c r="U46" s="27" t="s">
        <v>35</v>
      </c>
      <c r="V46" s="186"/>
      <c r="W46" s="56"/>
      <c r="X46" s="187">
        <v>40.294521000000003</v>
      </c>
      <c r="Y46" s="187">
        <v>44.231928000000003</v>
      </c>
      <c r="Z46" s="187">
        <v>0.99279715999999996</v>
      </c>
      <c r="AA46" s="62">
        <v>0.99563405000000005</v>
      </c>
      <c r="AB46" s="62">
        <v>7.1613965999999998E-3</v>
      </c>
      <c r="AC46" s="188"/>
      <c r="AD46" s="259"/>
      <c r="AE46" s="259"/>
      <c r="AF46" s="56"/>
      <c r="AG46" s="28"/>
      <c r="AH46" s="56"/>
      <c r="AI46" s="28"/>
      <c r="AJ46" s="132"/>
      <c r="AK46" s="199"/>
      <c r="AL46" s="285"/>
      <c r="AM46" s="86">
        <f t="shared" si="4"/>
        <v>1.0354260000000011</v>
      </c>
      <c r="AN46" s="121">
        <f t="shared" si="5"/>
        <v>1.0114090000000004</v>
      </c>
      <c r="AO46" s="121">
        <f t="shared" si="6"/>
        <v>-1.1765000000000247E-3</v>
      </c>
      <c r="AP46" s="121">
        <f t="shared" si="7"/>
        <v>1.6128400000000598E-3</v>
      </c>
      <c r="AQ46" s="87">
        <f t="shared" si="8"/>
        <v>-3.6875234E-3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9"/>
      <c r="M47" s="259"/>
      <c r="N47" s="56"/>
      <c r="O47" s="28"/>
      <c r="P47" s="56"/>
      <c r="Q47" s="28"/>
      <c r="R47" s="184"/>
      <c r="S47" s="214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9"/>
      <c r="AE47" s="259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7" t="s">
        <v>72</v>
      </c>
      <c r="C48" s="25" t="s">
        <v>31</v>
      </c>
      <c r="D48" s="39"/>
      <c r="E48" s="55"/>
      <c r="F48" s="96">
        <v>34.982998000000002</v>
      </c>
      <c r="G48" s="96">
        <v>39.102172000000003</v>
      </c>
      <c r="H48" s="96">
        <v>0.98587634000000002</v>
      </c>
      <c r="I48" s="60">
        <v>0.99011757</v>
      </c>
      <c r="J48" s="60">
        <v>2.3314149999999999E-2</v>
      </c>
      <c r="K48" s="61"/>
      <c r="L48" s="258"/>
      <c r="M48" s="258"/>
      <c r="N48" s="55"/>
      <c r="O48" s="26"/>
      <c r="P48" s="55"/>
      <c r="Q48" s="26"/>
      <c r="R48" s="131"/>
      <c r="S48" s="214"/>
      <c r="T48" s="287" t="s">
        <v>72</v>
      </c>
      <c r="U48" s="25" t="s">
        <v>31</v>
      </c>
      <c r="V48" s="39"/>
      <c r="W48" s="55"/>
      <c r="X48" s="96">
        <v>27.516677000000001</v>
      </c>
      <c r="Y48" s="96">
        <v>32.751233999999997</v>
      </c>
      <c r="Z48" s="96">
        <v>0.92430224000000005</v>
      </c>
      <c r="AA48" s="60">
        <v>0.96086221999999999</v>
      </c>
      <c r="AB48" s="60">
        <v>0.11264621</v>
      </c>
      <c r="AC48" s="61"/>
      <c r="AD48" s="258"/>
      <c r="AE48" s="258"/>
      <c r="AF48" s="55"/>
      <c r="AG48" s="26"/>
      <c r="AH48" s="55"/>
      <c r="AI48" s="26"/>
      <c r="AJ48" s="131"/>
      <c r="AK48" s="199"/>
      <c r="AL48" s="287" t="s">
        <v>72</v>
      </c>
      <c r="AM48" s="119">
        <f t="shared" si="4"/>
        <v>-7.4663210000000007</v>
      </c>
      <c r="AN48" s="95">
        <f t="shared" si="5"/>
        <v>-6.3509380000000064</v>
      </c>
      <c r="AO48" s="95">
        <f t="shared" si="6"/>
        <v>-6.1574099999999965E-2</v>
      </c>
      <c r="AP48" s="95">
        <f t="shared" si="7"/>
        <v>-2.9255350000000013E-2</v>
      </c>
      <c r="AQ48" s="120">
        <f t="shared" si="8"/>
        <v>8.9332059999999991E-2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32</v>
      </c>
      <c r="D49" s="186"/>
      <c r="E49" s="56"/>
      <c r="F49" s="187">
        <v>37.532626999999998</v>
      </c>
      <c r="G49" s="187">
        <v>41.485618000000002</v>
      </c>
      <c r="H49" s="187">
        <v>0.99155506000000004</v>
      </c>
      <c r="I49" s="62">
        <v>0.99193997</v>
      </c>
      <c r="J49" s="62">
        <v>1.4134871E-2</v>
      </c>
      <c r="K49" s="188"/>
      <c r="L49" s="259"/>
      <c r="M49" s="259"/>
      <c r="N49" s="56"/>
      <c r="O49" s="28"/>
      <c r="P49" s="56"/>
      <c r="Q49" s="28"/>
      <c r="R49" s="132"/>
      <c r="S49" s="214"/>
      <c r="T49" s="285"/>
      <c r="U49" s="27" t="s">
        <v>32</v>
      </c>
      <c r="V49" s="186"/>
      <c r="W49" s="56"/>
      <c r="X49" s="187">
        <v>34.119351000000002</v>
      </c>
      <c r="Y49" s="187">
        <v>38.897517999999998</v>
      </c>
      <c r="Z49" s="187">
        <v>0.97778096000000003</v>
      </c>
      <c r="AA49" s="62">
        <v>0.98898176000000004</v>
      </c>
      <c r="AB49" s="62">
        <v>2.826799E-2</v>
      </c>
      <c r="AC49" s="188"/>
      <c r="AD49" s="259"/>
      <c r="AE49" s="259"/>
      <c r="AF49" s="56"/>
      <c r="AG49" s="28"/>
      <c r="AH49" s="56"/>
      <c r="AI49" s="28"/>
      <c r="AJ49" s="132"/>
      <c r="AK49" s="199"/>
      <c r="AL49" s="285"/>
      <c r="AM49" s="86">
        <f t="shared" si="4"/>
        <v>-3.4132759999999962</v>
      </c>
      <c r="AN49" s="121">
        <f t="shared" si="5"/>
        <v>-2.5881000000000043</v>
      </c>
      <c r="AO49" s="121">
        <f t="shared" si="6"/>
        <v>-1.3774100000000011E-2</v>
      </c>
      <c r="AP49" s="121">
        <f t="shared" si="7"/>
        <v>-2.9582099999999611E-3</v>
      </c>
      <c r="AQ49" s="87">
        <f t="shared" si="8"/>
        <v>1.4133119E-2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33</v>
      </c>
      <c r="D50" s="186"/>
      <c r="E50" s="56"/>
      <c r="F50" s="187">
        <v>38.633268999999999</v>
      </c>
      <c r="G50" s="187">
        <v>42.559258999999997</v>
      </c>
      <c r="H50" s="187">
        <v>0.99314325999999997</v>
      </c>
      <c r="I50" s="62">
        <v>0.99294192000000003</v>
      </c>
      <c r="J50" s="62">
        <v>1.1943622500000001E-2</v>
      </c>
      <c r="K50" s="188"/>
      <c r="L50" s="259"/>
      <c r="M50" s="259"/>
      <c r="N50" s="56"/>
      <c r="O50" s="28"/>
      <c r="P50" s="56"/>
      <c r="Q50" s="28"/>
      <c r="R50" s="132"/>
      <c r="S50" s="214"/>
      <c r="T50" s="285"/>
      <c r="U50" s="27" t="s">
        <v>33</v>
      </c>
      <c r="V50" s="186"/>
      <c r="W50" s="56"/>
      <c r="X50" s="187">
        <v>38.094316999999997</v>
      </c>
      <c r="Y50" s="187">
        <v>42.379542999999998</v>
      </c>
      <c r="Z50" s="187">
        <v>0.98960987</v>
      </c>
      <c r="AA50" s="62">
        <v>0.99446478000000005</v>
      </c>
      <c r="AB50" s="62">
        <v>1.2086893E-2</v>
      </c>
      <c r="AC50" s="188"/>
      <c r="AD50" s="259"/>
      <c r="AE50" s="259"/>
      <c r="AF50" s="56"/>
      <c r="AG50" s="28"/>
      <c r="AH50" s="56"/>
      <c r="AI50" s="28"/>
      <c r="AJ50" s="132"/>
      <c r="AK50" s="199"/>
      <c r="AL50" s="285"/>
      <c r="AM50" s="86">
        <f t="shared" si="4"/>
        <v>-0.53895200000000187</v>
      </c>
      <c r="AN50" s="121">
        <f t="shared" si="5"/>
        <v>-0.1797159999999991</v>
      </c>
      <c r="AO50" s="121">
        <f t="shared" si="6"/>
        <v>-3.5333899999999696E-3</v>
      </c>
      <c r="AP50" s="121">
        <f t="shared" si="7"/>
        <v>1.5228600000000148E-3</v>
      </c>
      <c r="AQ50" s="87">
        <f t="shared" si="8"/>
        <v>1.432704999999989E-4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35</v>
      </c>
      <c r="D51" s="186"/>
      <c r="E51" s="56"/>
      <c r="F51" s="187">
        <v>39.214084999999997</v>
      </c>
      <c r="G51" s="187">
        <v>43.176236000000003</v>
      </c>
      <c r="H51" s="187">
        <v>0.99389132999999996</v>
      </c>
      <c r="I51" s="62">
        <v>0.99386693000000004</v>
      </c>
      <c r="J51" s="62">
        <v>1.1289062000000001E-2</v>
      </c>
      <c r="K51" s="188"/>
      <c r="L51" s="259"/>
      <c r="M51" s="259"/>
      <c r="N51" s="56"/>
      <c r="O51" s="28"/>
      <c r="P51" s="56"/>
      <c r="Q51" s="28"/>
      <c r="R51" s="132"/>
      <c r="S51" s="214"/>
      <c r="T51" s="285"/>
      <c r="U51" s="27" t="s">
        <v>35</v>
      </c>
      <c r="V51" s="186"/>
      <c r="W51" s="56"/>
      <c r="X51" s="187">
        <v>40.121617999999998</v>
      </c>
      <c r="Y51" s="187">
        <v>44.061258000000002</v>
      </c>
      <c r="Z51" s="187">
        <v>0.99264532000000005</v>
      </c>
      <c r="AA51" s="62">
        <v>0.99566796000000002</v>
      </c>
      <c r="AB51" s="62">
        <v>7.9198299999999992E-3</v>
      </c>
      <c r="AC51" s="188"/>
      <c r="AD51" s="259"/>
      <c r="AE51" s="259"/>
      <c r="AF51" s="56"/>
      <c r="AG51" s="28"/>
      <c r="AH51" s="56"/>
      <c r="AI51" s="28"/>
      <c r="AJ51" s="132"/>
      <c r="AK51" s="199"/>
      <c r="AL51" s="285"/>
      <c r="AM51" s="86">
        <f t="shared" si="4"/>
        <v>0.90753300000000081</v>
      </c>
      <c r="AN51" s="121">
        <f t="shared" si="5"/>
        <v>0.88502199999999931</v>
      </c>
      <c r="AO51" s="121">
        <f t="shared" si="6"/>
        <v>-1.2460099999999086E-3</v>
      </c>
      <c r="AP51" s="121">
        <f t="shared" si="7"/>
        <v>1.8010299999999813E-3</v>
      </c>
      <c r="AQ51" s="87">
        <f t="shared" si="8"/>
        <v>-3.3692320000000015E-3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9"/>
      <c r="M52" s="259"/>
      <c r="N52" s="56"/>
      <c r="O52" s="28"/>
      <c r="P52" s="56"/>
      <c r="Q52" s="28"/>
      <c r="R52" s="184"/>
      <c r="S52" s="214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9"/>
      <c r="AE52" s="259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7" t="s">
        <v>73</v>
      </c>
      <c r="C53" s="25" t="s">
        <v>31</v>
      </c>
      <c r="D53" s="39"/>
      <c r="E53" s="55"/>
      <c r="F53" s="96">
        <v>34.402977999999997</v>
      </c>
      <c r="G53" s="96">
        <v>38.509363</v>
      </c>
      <c r="H53" s="96">
        <v>0.98447788000000003</v>
      </c>
      <c r="I53" s="60">
        <v>0.98938331999999996</v>
      </c>
      <c r="J53" s="60">
        <v>2.5996829999999999E-2</v>
      </c>
      <c r="K53" s="61"/>
      <c r="L53" s="258"/>
      <c r="M53" s="258"/>
      <c r="N53" s="55"/>
      <c r="O53" s="26"/>
      <c r="P53" s="55"/>
      <c r="Q53" s="26"/>
      <c r="R53" s="131"/>
      <c r="S53" s="214"/>
      <c r="T53" s="287" t="s">
        <v>73</v>
      </c>
      <c r="U53" s="25" t="s">
        <v>31</v>
      </c>
      <c r="V53" s="39"/>
      <c r="W53" s="55"/>
      <c r="X53" s="96">
        <v>27.171037999999999</v>
      </c>
      <c r="Y53" s="96">
        <v>32.313037000000001</v>
      </c>
      <c r="Z53" s="96">
        <v>0.92086703000000003</v>
      </c>
      <c r="AA53" s="60">
        <v>0.95873728999999996</v>
      </c>
      <c r="AB53" s="60">
        <v>0.11843089</v>
      </c>
      <c r="AC53" s="61"/>
      <c r="AD53" s="258"/>
      <c r="AE53" s="258"/>
      <c r="AF53" s="55"/>
      <c r="AG53" s="26"/>
      <c r="AH53" s="55"/>
      <c r="AI53" s="26"/>
      <c r="AJ53" s="131"/>
      <c r="AK53" s="199"/>
      <c r="AL53" s="287" t="s">
        <v>73</v>
      </c>
      <c r="AM53" s="119">
        <f t="shared" si="4"/>
        <v>-7.231939999999998</v>
      </c>
      <c r="AN53" s="95">
        <f t="shared" si="5"/>
        <v>-6.1963259999999991</v>
      </c>
      <c r="AO53" s="95">
        <f t="shared" si="6"/>
        <v>-6.3610849999999997E-2</v>
      </c>
      <c r="AP53" s="95">
        <f t="shared" si="7"/>
        <v>-3.0646029999999991E-2</v>
      </c>
      <c r="AQ53" s="120">
        <f t="shared" si="8"/>
        <v>9.2434059999999998E-2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32</v>
      </c>
      <c r="D54" s="186"/>
      <c r="E54" s="56"/>
      <c r="F54" s="187">
        <v>37.02373</v>
      </c>
      <c r="G54" s="187">
        <v>40.949157</v>
      </c>
      <c r="H54" s="187">
        <v>0.99082736999999999</v>
      </c>
      <c r="I54" s="62">
        <v>0.99202614</v>
      </c>
      <c r="J54" s="62">
        <v>1.5945088E-2</v>
      </c>
      <c r="K54" s="188"/>
      <c r="L54" s="259"/>
      <c r="M54" s="259"/>
      <c r="N54" s="56"/>
      <c r="O54" s="28"/>
      <c r="P54" s="56"/>
      <c r="Q54" s="28"/>
      <c r="R54" s="132"/>
      <c r="S54" s="214"/>
      <c r="T54" s="285"/>
      <c r="U54" s="27" t="s">
        <v>32</v>
      </c>
      <c r="V54" s="186"/>
      <c r="W54" s="56"/>
      <c r="X54" s="187">
        <v>33.235810999999998</v>
      </c>
      <c r="Y54" s="187">
        <v>38.018295999999999</v>
      </c>
      <c r="Z54" s="187">
        <v>0.97571604000000001</v>
      </c>
      <c r="AA54" s="62">
        <v>0.98754576000000005</v>
      </c>
      <c r="AB54" s="62">
        <v>3.214007E-2</v>
      </c>
      <c r="AC54" s="188"/>
      <c r="AD54" s="259"/>
      <c r="AE54" s="259"/>
      <c r="AF54" s="56"/>
      <c r="AG54" s="28"/>
      <c r="AH54" s="56"/>
      <c r="AI54" s="28"/>
      <c r="AJ54" s="132"/>
      <c r="AK54" s="199"/>
      <c r="AL54" s="285"/>
      <c r="AM54" s="86">
        <f t="shared" si="4"/>
        <v>-3.7879190000000023</v>
      </c>
      <c r="AN54" s="121">
        <f t="shared" si="5"/>
        <v>-2.9308610000000002</v>
      </c>
      <c r="AO54" s="121">
        <f t="shared" si="6"/>
        <v>-1.5111329999999978E-2</v>
      </c>
      <c r="AP54" s="121">
        <f t="shared" si="7"/>
        <v>-4.4803799999999505E-3</v>
      </c>
      <c r="AQ54" s="87">
        <f t="shared" si="8"/>
        <v>1.6194982E-2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33</v>
      </c>
      <c r="D55" s="186"/>
      <c r="E55" s="56"/>
      <c r="F55" s="187">
        <v>38.280048999999998</v>
      </c>
      <c r="G55" s="187">
        <v>42.191457</v>
      </c>
      <c r="H55" s="187">
        <v>0.99272903999999995</v>
      </c>
      <c r="I55" s="62">
        <v>0.99320551000000001</v>
      </c>
      <c r="J55" s="62">
        <v>1.3191843E-2</v>
      </c>
      <c r="K55" s="188"/>
      <c r="L55" s="259"/>
      <c r="M55" s="259"/>
      <c r="N55" s="56"/>
      <c r="O55" s="28"/>
      <c r="P55" s="56"/>
      <c r="Q55" s="28"/>
      <c r="R55" s="132"/>
      <c r="S55" s="214"/>
      <c r="T55" s="285"/>
      <c r="U55" s="27" t="s">
        <v>33</v>
      </c>
      <c r="V55" s="186"/>
      <c r="W55" s="56"/>
      <c r="X55" s="187">
        <v>37.301563000000002</v>
      </c>
      <c r="Y55" s="187">
        <v>41.520257000000001</v>
      </c>
      <c r="Z55" s="187">
        <v>0.98866555</v>
      </c>
      <c r="AA55" s="62">
        <v>0.99423742999999998</v>
      </c>
      <c r="AB55" s="62">
        <v>1.41833685E-2</v>
      </c>
      <c r="AC55" s="188"/>
      <c r="AD55" s="259"/>
      <c r="AE55" s="259"/>
      <c r="AF55" s="56"/>
      <c r="AG55" s="28"/>
      <c r="AH55" s="56"/>
      <c r="AI55" s="28"/>
      <c r="AJ55" s="132"/>
      <c r="AK55" s="199"/>
      <c r="AL55" s="285"/>
      <c r="AM55" s="86">
        <f t="shared" si="4"/>
        <v>-0.97848599999999664</v>
      </c>
      <c r="AN55" s="121">
        <f t="shared" si="5"/>
        <v>-0.67119999999999891</v>
      </c>
      <c r="AO55" s="121">
        <f t="shared" si="6"/>
        <v>-4.0634899999999474E-3</v>
      </c>
      <c r="AP55" s="121">
        <f t="shared" si="7"/>
        <v>1.031919999999964E-3</v>
      </c>
      <c r="AQ55" s="87">
        <f t="shared" si="8"/>
        <v>9.9152549999999978E-4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35</v>
      </c>
      <c r="D56" s="186"/>
      <c r="E56" s="56"/>
      <c r="F56" s="187">
        <v>38.944797000000001</v>
      </c>
      <c r="G56" s="187">
        <v>42.898240999999999</v>
      </c>
      <c r="H56" s="187">
        <v>0.99365999000000005</v>
      </c>
      <c r="I56" s="62">
        <v>0.99400091999999995</v>
      </c>
      <c r="J56" s="62">
        <v>1.225652E-2</v>
      </c>
      <c r="K56" s="188"/>
      <c r="L56" s="259"/>
      <c r="M56" s="259"/>
      <c r="N56" s="56"/>
      <c r="O56" s="28"/>
      <c r="P56" s="56"/>
      <c r="Q56" s="28"/>
      <c r="R56" s="132"/>
      <c r="S56" s="214"/>
      <c r="T56" s="285"/>
      <c r="U56" s="27" t="s">
        <v>35</v>
      </c>
      <c r="V56" s="186"/>
      <c r="W56" s="56"/>
      <c r="X56" s="187">
        <v>39.450369999999999</v>
      </c>
      <c r="Y56" s="187">
        <v>43.350315000000002</v>
      </c>
      <c r="Z56" s="187">
        <v>0.99203361999999995</v>
      </c>
      <c r="AA56" s="62">
        <v>0.99571593999999997</v>
      </c>
      <c r="AB56" s="62">
        <v>9.4309540000000001E-3</v>
      </c>
      <c r="AC56" s="188"/>
      <c r="AD56" s="259"/>
      <c r="AE56" s="259"/>
      <c r="AF56" s="56"/>
      <c r="AG56" s="28"/>
      <c r="AH56" s="56"/>
      <c r="AI56" s="28"/>
      <c r="AJ56" s="132"/>
      <c r="AK56" s="199"/>
      <c r="AL56" s="285"/>
      <c r="AM56" s="86">
        <f t="shared" si="4"/>
        <v>0.50557299999999827</v>
      </c>
      <c r="AN56" s="121">
        <f t="shared" si="5"/>
        <v>0.4520740000000032</v>
      </c>
      <c r="AO56" s="121">
        <f t="shared" si="6"/>
        <v>-1.6263700000000991E-3</v>
      </c>
      <c r="AP56" s="121">
        <f t="shared" si="7"/>
        <v>1.7150200000000115E-3</v>
      </c>
      <c r="AQ56" s="87">
        <f t="shared" si="8"/>
        <v>-2.8255659999999998E-3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9"/>
      <c r="M57" s="259"/>
      <c r="N57" s="56"/>
      <c r="O57" s="28"/>
      <c r="P57" s="56"/>
      <c r="Q57" s="28"/>
      <c r="R57" s="184"/>
      <c r="S57" s="214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9"/>
      <c r="AE57" s="259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7" t="s">
        <v>74</v>
      </c>
      <c r="C58" s="25" t="s">
        <v>31</v>
      </c>
      <c r="D58" s="39"/>
      <c r="E58" s="55"/>
      <c r="F58" s="96">
        <v>34.836874999999999</v>
      </c>
      <c r="G58" s="96">
        <v>39.009546</v>
      </c>
      <c r="H58" s="96">
        <v>0.98611188000000005</v>
      </c>
      <c r="I58" s="60">
        <v>0.99049061999999999</v>
      </c>
      <c r="J58" s="60">
        <v>2.2912071999999999E-2</v>
      </c>
      <c r="K58" s="61"/>
      <c r="L58" s="258"/>
      <c r="M58" s="258"/>
      <c r="N58" s="55"/>
      <c r="O58" s="26"/>
      <c r="P58" s="55"/>
      <c r="Q58" s="26"/>
      <c r="R58" s="131"/>
      <c r="S58" s="214"/>
      <c r="T58" s="287" t="s">
        <v>74</v>
      </c>
      <c r="U58" s="25" t="s">
        <v>31</v>
      </c>
      <c r="V58" s="39"/>
      <c r="W58" s="55"/>
      <c r="X58" s="96">
        <v>27.548283999999999</v>
      </c>
      <c r="Y58" s="96">
        <v>32.955815999999999</v>
      </c>
      <c r="Z58" s="96">
        <v>0.92652389000000002</v>
      </c>
      <c r="AA58" s="60">
        <v>0.96056637</v>
      </c>
      <c r="AB58" s="60">
        <v>0.101882204</v>
      </c>
      <c r="AC58" s="61"/>
      <c r="AD58" s="258"/>
      <c r="AE58" s="258"/>
      <c r="AF58" s="55"/>
      <c r="AG58" s="26"/>
      <c r="AH58" s="55"/>
      <c r="AI58" s="26"/>
      <c r="AJ58" s="131"/>
      <c r="AK58" s="199"/>
      <c r="AL58" s="287" t="s">
        <v>74</v>
      </c>
      <c r="AM58" s="119">
        <f t="shared" si="4"/>
        <v>-7.2885910000000003</v>
      </c>
      <c r="AN58" s="95">
        <f t="shared" si="5"/>
        <v>-6.0537300000000016</v>
      </c>
      <c r="AO58" s="95">
        <f t="shared" si="6"/>
        <v>-5.9587990000000035E-2</v>
      </c>
      <c r="AP58" s="95">
        <f t="shared" si="7"/>
        <v>-2.9924249999999986E-2</v>
      </c>
      <c r="AQ58" s="120">
        <f t="shared" si="8"/>
        <v>7.8970131999999998E-2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32</v>
      </c>
      <c r="D59" s="186"/>
      <c r="E59" s="56"/>
      <c r="F59" s="187">
        <v>37.475672000000003</v>
      </c>
      <c r="G59" s="187">
        <v>41.461638999999998</v>
      </c>
      <c r="H59" s="187">
        <v>0.99202449000000004</v>
      </c>
      <c r="I59" s="62">
        <v>0.99206214000000004</v>
      </c>
      <c r="J59" s="62">
        <v>1.40631525E-2</v>
      </c>
      <c r="K59" s="188"/>
      <c r="L59" s="259"/>
      <c r="M59" s="259"/>
      <c r="N59" s="56"/>
      <c r="O59" s="28"/>
      <c r="P59" s="56"/>
      <c r="Q59" s="28"/>
      <c r="R59" s="132"/>
      <c r="S59" s="214"/>
      <c r="T59" s="285"/>
      <c r="U59" s="27" t="s">
        <v>32</v>
      </c>
      <c r="V59" s="186"/>
      <c r="W59" s="56"/>
      <c r="X59" s="187">
        <v>33.972724999999997</v>
      </c>
      <c r="Y59" s="187">
        <v>38.805858000000001</v>
      </c>
      <c r="Z59" s="187">
        <v>0.97795103999999999</v>
      </c>
      <c r="AA59" s="62">
        <v>0.98921694000000004</v>
      </c>
      <c r="AB59" s="62">
        <v>2.649077E-2</v>
      </c>
      <c r="AC59" s="188"/>
      <c r="AD59" s="259"/>
      <c r="AE59" s="259"/>
      <c r="AF59" s="56"/>
      <c r="AG59" s="28"/>
      <c r="AH59" s="56"/>
      <c r="AI59" s="28"/>
      <c r="AJ59" s="132"/>
      <c r="AK59" s="199"/>
      <c r="AL59" s="285"/>
      <c r="AM59" s="86">
        <f t="shared" si="4"/>
        <v>-3.502947000000006</v>
      </c>
      <c r="AN59" s="121">
        <f t="shared" si="5"/>
        <v>-2.6557809999999975</v>
      </c>
      <c r="AO59" s="121">
        <f t="shared" si="6"/>
        <v>-1.4073450000000043E-2</v>
      </c>
      <c r="AP59" s="121">
        <f t="shared" si="7"/>
        <v>-2.8451999999999922E-3</v>
      </c>
      <c r="AQ59" s="87">
        <f t="shared" si="8"/>
        <v>1.24276175E-2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33</v>
      </c>
      <c r="D60" s="186"/>
      <c r="E60" s="56"/>
      <c r="F60" s="187">
        <v>38.825980999999999</v>
      </c>
      <c r="G60" s="187">
        <v>42.762726000000001</v>
      </c>
      <c r="H60" s="187">
        <v>0.99380466000000001</v>
      </c>
      <c r="I60" s="62">
        <v>0.99320595</v>
      </c>
      <c r="J60" s="62">
        <v>1.1470431E-2</v>
      </c>
      <c r="K60" s="188"/>
      <c r="L60" s="259"/>
      <c r="M60" s="259"/>
      <c r="N60" s="56"/>
      <c r="O60" s="28"/>
      <c r="P60" s="56"/>
      <c r="Q60" s="28"/>
      <c r="R60" s="132"/>
      <c r="S60" s="214"/>
      <c r="T60" s="285"/>
      <c r="U60" s="27" t="s">
        <v>33</v>
      </c>
      <c r="V60" s="186"/>
      <c r="W60" s="56"/>
      <c r="X60" s="187">
        <v>38.101303000000001</v>
      </c>
      <c r="Y60" s="187">
        <v>42.424795000000003</v>
      </c>
      <c r="Z60" s="187">
        <v>0.99003560000000002</v>
      </c>
      <c r="AA60" s="62">
        <v>0.99388662000000005</v>
      </c>
      <c r="AB60" s="62">
        <v>1.0773807999999999E-2</v>
      </c>
      <c r="AC60" s="188"/>
      <c r="AD60" s="259"/>
      <c r="AE60" s="259"/>
      <c r="AF60" s="56"/>
      <c r="AG60" s="28"/>
      <c r="AH60" s="56"/>
      <c r="AI60" s="28"/>
      <c r="AJ60" s="132"/>
      <c r="AK60" s="199"/>
      <c r="AL60" s="285"/>
      <c r="AM60" s="86">
        <f t="shared" si="4"/>
        <v>-0.72467799999999727</v>
      </c>
      <c r="AN60" s="121">
        <f t="shared" si="5"/>
        <v>-0.33793099999999754</v>
      </c>
      <c r="AO60" s="121">
        <f t="shared" si="6"/>
        <v>-3.7690599999999908E-3</v>
      </c>
      <c r="AP60" s="121">
        <f t="shared" si="7"/>
        <v>6.8067000000004985E-4</v>
      </c>
      <c r="AQ60" s="87">
        <f t="shared" si="8"/>
        <v>-6.9662300000000038E-4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35</v>
      </c>
      <c r="D61" s="186"/>
      <c r="E61" s="56"/>
      <c r="F61" s="187">
        <v>39.542828999999998</v>
      </c>
      <c r="G61" s="187">
        <v>43.489885000000001</v>
      </c>
      <c r="H61" s="187">
        <v>0.99457266</v>
      </c>
      <c r="I61" s="62">
        <v>0.99695747999999995</v>
      </c>
      <c r="J61" s="62">
        <v>1.0484329000000001E-2</v>
      </c>
      <c r="K61" s="188"/>
      <c r="L61" s="259"/>
      <c r="M61" s="259"/>
      <c r="N61" s="56"/>
      <c r="O61" s="28"/>
      <c r="P61" s="56"/>
      <c r="Q61" s="28"/>
      <c r="R61" s="132"/>
      <c r="S61" s="214"/>
      <c r="T61" s="285"/>
      <c r="U61" s="27" t="s">
        <v>35</v>
      </c>
      <c r="V61" s="186"/>
      <c r="W61" s="56"/>
      <c r="X61" s="187">
        <v>40.484596000000003</v>
      </c>
      <c r="Y61" s="187">
        <v>44.354520999999998</v>
      </c>
      <c r="Z61" s="187">
        <v>0.99319018000000003</v>
      </c>
      <c r="AA61" s="62">
        <v>0.99552403</v>
      </c>
      <c r="AB61" s="62">
        <v>6.8459849999999997E-3</v>
      </c>
      <c r="AC61" s="188"/>
      <c r="AD61" s="259"/>
      <c r="AE61" s="259"/>
      <c r="AF61" s="56"/>
      <c r="AG61" s="28"/>
      <c r="AH61" s="56"/>
      <c r="AI61" s="28"/>
      <c r="AJ61" s="132"/>
      <c r="AK61" s="199"/>
      <c r="AL61" s="285"/>
      <c r="AM61" s="86">
        <f t="shared" si="4"/>
        <v>0.94176700000000579</v>
      </c>
      <c r="AN61" s="121">
        <f t="shared" si="5"/>
        <v>0.8646359999999973</v>
      </c>
      <c r="AO61" s="121">
        <f t="shared" si="6"/>
        <v>-1.3824799999999637E-3</v>
      </c>
      <c r="AP61" s="121">
        <f t="shared" si="7"/>
        <v>-1.4334499999999473E-3</v>
      </c>
      <c r="AQ61" s="87">
        <f t="shared" si="8"/>
        <v>-3.6383440000000008E-3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9"/>
      <c r="M62" s="259"/>
      <c r="N62" s="56"/>
      <c r="O62" s="28"/>
      <c r="P62" s="56"/>
      <c r="Q62" s="28"/>
      <c r="R62" s="184"/>
      <c r="S62" s="214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9"/>
      <c r="AE62" s="259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7" t="s">
        <v>75</v>
      </c>
      <c r="C63" s="25" t="s">
        <v>31</v>
      </c>
      <c r="D63" s="39"/>
      <c r="E63" s="55"/>
      <c r="F63" s="96">
        <v>35.068742999999998</v>
      </c>
      <c r="G63" s="96">
        <v>39.205523999999997</v>
      </c>
      <c r="H63" s="96">
        <v>0.98663566000000003</v>
      </c>
      <c r="I63" s="60">
        <v>0.99076618000000005</v>
      </c>
      <c r="J63" s="60">
        <v>2.1753748999999999E-2</v>
      </c>
      <c r="K63" s="61"/>
      <c r="L63" s="258"/>
      <c r="M63" s="258"/>
      <c r="N63" s="55"/>
      <c r="O63" s="26"/>
      <c r="P63" s="55"/>
      <c r="Q63" s="26"/>
      <c r="R63" s="131"/>
      <c r="S63" s="214"/>
      <c r="T63" s="287" t="s">
        <v>75</v>
      </c>
      <c r="U63" s="25" t="s">
        <v>31</v>
      </c>
      <c r="V63" s="39"/>
      <c r="W63" s="55"/>
      <c r="X63" s="96">
        <v>27.722823000000002</v>
      </c>
      <c r="Y63" s="96">
        <v>33.094118999999999</v>
      </c>
      <c r="Z63" s="96">
        <v>0.92806774999999997</v>
      </c>
      <c r="AA63" s="60">
        <v>0.96223716000000004</v>
      </c>
      <c r="AB63" s="60">
        <v>9.9022730000000003E-2</v>
      </c>
      <c r="AC63" s="61"/>
      <c r="AD63" s="258"/>
      <c r="AE63" s="258"/>
      <c r="AF63" s="55"/>
      <c r="AG63" s="26"/>
      <c r="AH63" s="55"/>
      <c r="AI63" s="26"/>
      <c r="AJ63" s="131"/>
      <c r="AK63" s="199"/>
      <c r="AL63" s="287" t="s">
        <v>75</v>
      </c>
      <c r="AM63" s="119">
        <f t="shared" si="4"/>
        <v>-7.345919999999996</v>
      </c>
      <c r="AN63" s="95">
        <f t="shared" si="5"/>
        <v>-6.1114049999999978</v>
      </c>
      <c r="AO63" s="95">
        <f t="shared" si="6"/>
        <v>-5.8567910000000056E-2</v>
      </c>
      <c r="AP63" s="95">
        <f t="shared" si="7"/>
        <v>-2.8529020000000016E-2</v>
      </c>
      <c r="AQ63" s="120">
        <f t="shared" si="8"/>
        <v>7.7268981E-2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32</v>
      </c>
      <c r="D64" s="186"/>
      <c r="E64" s="56"/>
      <c r="F64" s="187">
        <v>37.602943000000003</v>
      </c>
      <c r="G64" s="187">
        <v>41.574361000000003</v>
      </c>
      <c r="H64" s="187">
        <v>0.99220485999999997</v>
      </c>
      <c r="I64" s="62">
        <v>0.99201614000000005</v>
      </c>
      <c r="J64" s="62">
        <v>1.3511064E-2</v>
      </c>
      <c r="K64" s="188"/>
      <c r="L64" s="259"/>
      <c r="M64" s="259"/>
      <c r="N64" s="56"/>
      <c r="O64" s="28"/>
      <c r="P64" s="56"/>
      <c r="Q64" s="28"/>
      <c r="R64" s="132"/>
      <c r="S64" s="214"/>
      <c r="T64" s="285"/>
      <c r="U64" s="27" t="s">
        <v>32</v>
      </c>
      <c r="V64" s="186"/>
      <c r="W64" s="56"/>
      <c r="X64" s="187">
        <v>34.225265999999998</v>
      </c>
      <c r="Y64" s="187">
        <v>39.030512000000002</v>
      </c>
      <c r="Z64" s="187">
        <v>0.97873131999999996</v>
      </c>
      <c r="AA64" s="62">
        <v>0.98980794000000005</v>
      </c>
      <c r="AB64" s="62">
        <v>2.4647977000000001E-2</v>
      </c>
      <c r="AC64" s="188"/>
      <c r="AD64" s="259"/>
      <c r="AE64" s="259"/>
      <c r="AF64" s="56"/>
      <c r="AG64" s="28"/>
      <c r="AH64" s="56"/>
      <c r="AI64" s="28"/>
      <c r="AJ64" s="132"/>
      <c r="AK64" s="199"/>
      <c r="AL64" s="285"/>
      <c r="AM64" s="86">
        <f t="shared" si="4"/>
        <v>-3.3776770000000056</v>
      </c>
      <c r="AN64" s="121">
        <f t="shared" si="5"/>
        <v>-2.5438490000000016</v>
      </c>
      <c r="AO64" s="121">
        <f t="shared" si="6"/>
        <v>-1.3473540000000006E-2</v>
      </c>
      <c r="AP64" s="121">
        <f t="shared" si="7"/>
        <v>-2.2081999999999935E-3</v>
      </c>
      <c r="AQ64" s="87">
        <f t="shared" si="8"/>
        <v>1.1136913000000002E-2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33</v>
      </c>
      <c r="D65" s="186"/>
      <c r="E65" s="56"/>
      <c r="F65" s="187">
        <v>38.745655999999997</v>
      </c>
      <c r="G65" s="187">
        <v>42.689295000000001</v>
      </c>
      <c r="H65" s="187">
        <v>0.99376956000000005</v>
      </c>
      <c r="I65" s="62">
        <v>0.99299322999999995</v>
      </c>
      <c r="J65" s="62">
        <v>1.1337326999999999E-2</v>
      </c>
      <c r="K65" s="188"/>
      <c r="L65" s="259"/>
      <c r="M65" s="259"/>
      <c r="N65" s="56"/>
      <c r="O65" s="28"/>
      <c r="P65" s="56"/>
      <c r="Q65" s="28"/>
      <c r="R65" s="132"/>
      <c r="S65" s="214"/>
      <c r="T65" s="285"/>
      <c r="U65" s="27" t="s">
        <v>33</v>
      </c>
      <c r="V65" s="186"/>
      <c r="W65" s="56"/>
      <c r="X65" s="187">
        <v>38.375252000000003</v>
      </c>
      <c r="Y65" s="187">
        <v>42.676672000000003</v>
      </c>
      <c r="Z65" s="187">
        <v>0.99034219000000001</v>
      </c>
      <c r="AA65" s="62">
        <v>0.99437251999999998</v>
      </c>
      <c r="AB65" s="62">
        <v>1.0087062000000001E-2</v>
      </c>
      <c r="AC65" s="188"/>
      <c r="AD65" s="259"/>
      <c r="AE65" s="259"/>
      <c r="AF65" s="56"/>
      <c r="AG65" s="28"/>
      <c r="AH65" s="56"/>
      <c r="AI65" s="28"/>
      <c r="AJ65" s="132"/>
      <c r="AK65" s="199"/>
      <c r="AL65" s="285"/>
      <c r="AM65" s="86">
        <f t="shared" si="4"/>
        <v>-0.37040399999999352</v>
      </c>
      <c r="AN65" s="121">
        <f t="shared" si="5"/>
        <v>-1.262299999999783E-2</v>
      </c>
      <c r="AO65" s="121">
        <f t="shared" si="6"/>
        <v>-3.4273700000000407E-3</v>
      </c>
      <c r="AP65" s="121">
        <f t="shared" si="7"/>
        <v>1.379290000000033E-3</v>
      </c>
      <c r="AQ65" s="87">
        <f t="shared" si="8"/>
        <v>-1.2502649999999987E-3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35</v>
      </c>
      <c r="D66" s="186"/>
      <c r="E66" s="56"/>
      <c r="F66" s="187">
        <v>39.314289000000002</v>
      </c>
      <c r="G66" s="187">
        <v>43.280256000000001</v>
      </c>
      <c r="H66" s="187">
        <v>0.99444827000000002</v>
      </c>
      <c r="I66" s="62">
        <v>0.99409256000000001</v>
      </c>
      <c r="J66" s="62">
        <v>1.0611035E-2</v>
      </c>
      <c r="K66" s="188"/>
      <c r="L66" s="259"/>
      <c r="M66" s="259"/>
      <c r="N66" s="56"/>
      <c r="O66" s="28"/>
      <c r="P66" s="56"/>
      <c r="Q66" s="28"/>
      <c r="R66" s="132"/>
      <c r="S66" s="214"/>
      <c r="T66" s="285"/>
      <c r="U66" s="27" t="s">
        <v>35</v>
      </c>
      <c r="V66" s="186"/>
      <c r="W66" s="56"/>
      <c r="X66" s="187">
        <v>40.502043</v>
      </c>
      <c r="Y66" s="187">
        <v>44.419128000000001</v>
      </c>
      <c r="Z66" s="187">
        <v>0.99327264999999998</v>
      </c>
      <c r="AA66" s="62">
        <v>0.99568736000000002</v>
      </c>
      <c r="AB66" s="62">
        <v>6.4307577000000003E-3</v>
      </c>
      <c r="AC66" s="188"/>
      <c r="AD66" s="259"/>
      <c r="AE66" s="259"/>
      <c r="AF66" s="56"/>
      <c r="AG66" s="28"/>
      <c r="AH66" s="56"/>
      <c r="AI66" s="28"/>
      <c r="AJ66" s="132"/>
      <c r="AK66" s="199"/>
      <c r="AL66" s="285"/>
      <c r="AM66" s="86">
        <f t="shared" si="4"/>
        <v>1.1877539999999982</v>
      </c>
      <c r="AN66" s="121">
        <f t="shared" si="5"/>
        <v>1.1388719999999992</v>
      </c>
      <c r="AO66" s="121">
        <f t="shared" si="6"/>
        <v>-1.1756200000000439E-3</v>
      </c>
      <c r="AP66" s="121">
        <f t="shared" si="7"/>
        <v>1.5948000000000073E-3</v>
      </c>
      <c r="AQ66" s="87">
        <f t="shared" si="8"/>
        <v>-4.1802772999999993E-3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9"/>
      <c r="M67" s="259"/>
      <c r="N67" s="56"/>
      <c r="O67" s="28"/>
      <c r="P67" s="56"/>
      <c r="Q67" s="28"/>
      <c r="R67" s="184"/>
      <c r="S67" s="214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9"/>
      <c r="AE67" s="259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7" t="s">
        <v>76</v>
      </c>
      <c r="C68" s="25" t="s">
        <v>31</v>
      </c>
      <c r="D68" s="39"/>
      <c r="E68" s="55"/>
      <c r="F68" s="96">
        <v>34.914543999999999</v>
      </c>
      <c r="G68" s="96">
        <v>39.129300000000001</v>
      </c>
      <c r="H68" s="96">
        <v>0.98675771999999995</v>
      </c>
      <c r="I68" s="60">
        <v>0.99080957999999997</v>
      </c>
      <c r="J68" s="60">
        <v>2.1115511999999999E-2</v>
      </c>
      <c r="K68" s="61"/>
      <c r="L68" s="258"/>
      <c r="M68" s="258"/>
      <c r="N68" s="55"/>
      <c r="O68" s="26"/>
      <c r="P68" s="55"/>
      <c r="Q68" s="26"/>
      <c r="R68" s="131"/>
      <c r="S68" s="214"/>
      <c r="T68" s="287" t="s">
        <v>76</v>
      </c>
      <c r="U68" s="25" t="s">
        <v>31</v>
      </c>
      <c r="V68" s="39"/>
      <c r="W68" s="55"/>
      <c r="X68" s="96">
        <v>27.844677000000001</v>
      </c>
      <c r="Y68" s="96">
        <v>33.224603000000002</v>
      </c>
      <c r="Z68" s="96">
        <v>0.92867794000000004</v>
      </c>
      <c r="AA68" s="60">
        <v>0.96396760999999997</v>
      </c>
      <c r="AB68" s="60">
        <v>9.8481750000000007E-2</v>
      </c>
      <c r="AC68" s="61"/>
      <c r="AD68" s="258"/>
      <c r="AE68" s="258"/>
      <c r="AF68" s="55"/>
      <c r="AG68" s="26"/>
      <c r="AH68" s="55"/>
      <c r="AI68" s="26"/>
      <c r="AJ68" s="131"/>
      <c r="AK68" s="199"/>
      <c r="AL68" s="287" t="s">
        <v>76</v>
      </c>
      <c r="AM68" s="119">
        <f t="shared" si="4"/>
        <v>-7.0698669999999986</v>
      </c>
      <c r="AN68" s="95">
        <f t="shared" si="5"/>
        <v>-5.9046969999999988</v>
      </c>
      <c r="AO68" s="95">
        <f t="shared" si="6"/>
        <v>-5.8079779999999914E-2</v>
      </c>
      <c r="AP68" s="95">
        <f t="shared" si="7"/>
        <v>-2.6841969999999993E-2</v>
      </c>
      <c r="AQ68" s="120">
        <f t="shared" si="8"/>
        <v>7.7366238000000004E-2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32</v>
      </c>
      <c r="D69" s="186"/>
      <c r="E69" s="56"/>
      <c r="F69" s="187">
        <v>37.626984</v>
      </c>
      <c r="G69" s="187">
        <v>41.582005000000002</v>
      </c>
      <c r="H69" s="187">
        <v>0.99218474999999995</v>
      </c>
      <c r="I69" s="62">
        <v>0.99211749000000005</v>
      </c>
      <c r="J69" s="62">
        <v>1.3257695E-2</v>
      </c>
      <c r="K69" s="188"/>
      <c r="L69" s="259"/>
      <c r="M69" s="259"/>
      <c r="N69" s="56"/>
      <c r="O69" s="28"/>
      <c r="P69" s="56"/>
      <c r="Q69" s="28"/>
      <c r="R69" s="132"/>
      <c r="S69" s="214"/>
      <c r="T69" s="285"/>
      <c r="U69" s="27" t="s">
        <v>32</v>
      </c>
      <c r="V69" s="186"/>
      <c r="W69" s="56"/>
      <c r="X69" s="187">
        <v>34.372796000000001</v>
      </c>
      <c r="Y69" s="187">
        <v>39.171681999999997</v>
      </c>
      <c r="Z69" s="187">
        <v>0.97899594000000001</v>
      </c>
      <c r="AA69" s="62">
        <v>0.9901818</v>
      </c>
      <c r="AB69" s="62">
        <v>2.3963535000000001E-2</v>
      </c>
      <c r="AC69" s="188"/>
      <c r="AD69" s="259"/>
      <c r="AE69" s="259"/>
      <c r="AF69" s="56"/>
      <c r="AG69" s="28"/>
      <c r="AH69" s="56"/>
      <c r="AI69" s="28"/>
      <c r="AJ69" s="132"/>
      <c r="AK69" s="199"/>
      <c r="AL69" s="285"/>
      <c r="AM69" s="86">
        <f t="shared" si="4"/>
        <v>-3.2541879999999992</v>
      </c>
      <c r="AN69" s="121">
        <f t="shared" si="5"/>
        <v>-2.4103230000000053</v>
      </c>
      <c r="AO69" s="121">
        <f t="shared" si="6"/>
        <v>-1.318880999999994E-2</v>
      </c>
      <c r="AP69" s="121">
        <f t="shared" si="7"/>
        <v>-1.9356900000000454E-3</v>
      </c>
      <c r="AQ69" s="87">
        <f t="shared" si="8"/>
        <v>1.0705840000000001E-2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33</v>
      </c>
      <c r="D70" s="186"/>
      <c r="E70" s="56"/>
      <c r="F70" s="187">
        <v>38.711767000000002</v>
      </c>
      <c r="G70" s="187">
        <v>42.660567999999998</v>
      </c>
      <c r="H70" s="187">
        <v>0.99369624000000001</v>
      </c>
      <c r="I70" s="62">
        <v>0.99313971000000001</v>
      </c>
      <c r="J70" s="62">
        <v>1.1248146000000001E-2</v>
      </c>
      <c r="K70" s="188"/>
      <c r="L70" s="259"/>
      <c r="M70" s="259"/>
      <c r="N70" s="56"/>
      <c r="O70" s="28"/>
      <c r="P70" s="56"/>
      <c r="Q70" s="28"/>
      <c r="R70" s="132"/>
      <c r="S70" s="214"/>
      <c r="T70" s="285"/>
      <c r="U70" s="27" t="s">
        <v>33</v>
      </c>
      <c r="V70" s="186"/>
      <c r="W70" s="56"/>
      <c r="X70" s="187">
        <v>38.386418999999997</v>
      </c>
      <c r="Y70" s="187">
        <v>42.709195999999999</v>
      </c>
      <c r="Z70" s="187">
        <v>0.99033280999999995</v>
      </c>
      <c r="AA70" s="62">
        <v>0.99468270999999997</v>
      </c>
      <c r="AB70" s="62">
        <v>9.933575E-3</v>
      </c>
      <c r="AC70" s="188"/>
      <c r="AD70" s="259"/>
      <c r="AE70" s="259"/>
      <c r="AF70" s="56"/>
      <c r="AG70" s="28"/>
      <c r="AH70" s="56"/>
      <c r="AI70" s="28"/>
      <c r="AJ70" s="132"/>
      <c r="AK70" s="199"/>
      <c r="AL70" s="285"/>
      <c r="AM70" s="86">
        <f t="shared" si="4"/>
        <v>-0.3253480000000053</v>
      </c>
      <c r="AN70" s="121">
        <f t="shared" si="5"/>
        <v>4.8628000000000782E-2</v>
      </c>
      <c r="AO70" s="121">
        <f t="shared" si="6"/>
        <v>-3.3634300000000561E-3</v>
      </c>
      <c r="AP70" s="121">
        <f t="shared" si="7"/>
        <v>1.5429999999999611E-3</v>
      </c>
      <c r="AQ70" s="87">
        <f t="shared" si="8"/>
        <v>-1.3145710000000005E-3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35</v>
      </c>
      <c r="D71" s="186"/>
      <c r="E71" s="56"/>
      <c r="F71" s="187">
        <v>39.233972999999999</v>
      </c>
      <c r="G71" s="187">
        <v>43.203311999999997</v>
      </c>
      <c r="H71" s="187">
        <v>0.99435412999999995</v>
      </c>
      <c r="I71" s="62">
        <v>0.99395873000000001</v>
      </c>
      <c r="J71" s="62">
        <v>1.0640375000000001E-2</v>
      </c>
      <c r="K71" s="188"/>
      <c r="L71" s="259"/>
      <c r="M71" s="259"/>
      <c r="N71" s="56"/>
      <c r="O71" s="28"/>
      <c r="P71" s="56"/>
      <c r="Q71" s="28"/>
      <c r="R71" s="132"/>
      <c r="S71" s="214"/>
      <c r="T71" s="285"/>
      <c r="U71" s="27" t="s">
        <v>35</v>
      </c>
      <c r="V71" s="186"/>
      <c r="W71" s="56"/>
      <c r="X71" s="187">
        <v>40.478684000000001</v>
      </c>
      <c r="Y71" s="187">
        <v>44.427841000000001</v>
      </c>
      <c r="Z71" s="187">
        <v>0.99325350000000001</v>
      </c>
      <c r="AA71" s="62">
        <v>0.99579072000000002</v>
      </c>
      <c r="AB71" s="62">
        <v>6.3659092000000004E-3</v>
      </c>
      <c r="AC71" s="188"/>
      <c r="AD71" s="259"/>
      <c r="AE71" s="259"/>
      <c r="AF71" s="56"/>
      <c r="AG71" s="28"/>
      <c r="AH71" s="56"/>
      <c r="AI71" s="28"/>
      <c r="AJ71" s="132"/>
      <c r="AK71" s="199"/>
      <c r="AL71" s="285"/>
      <c r="AM71" s="86">
        <f t="shared" si="4"/>
        <v>1.2447110000000023</v>
      </c>
      <c r="AN71" s="121">
        <f t="shared" si="5"/>
        <v>1.224529000000004</v>
      </c>
      <c r="AO71" s="121">
        <f t="shared" si="6"/>
        <v>-1.1006299999999358E-3</v>
      </c>
      <c r="AP71" s="121">
        <f t="shared" si="7"/>
        <v>1.8319900000000056E-3</v>
      </c>
      <c r="AQ71" s="87">
        <f t="shared" si="8"/>
        <v>-4.2744658000000001E-3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9"/>
      <c r="M72" s="259"/>
      <c r="N72" s="56"/>
      <c r="O72" s="28"/>
      <c r="P72" s="56"/>
      <c r="Q72" s="28"/>
      <c r="R72" s="184"/>
      <c r="S72" s="214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9"/>
      <c r="AE72" s="259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7" t="s">
        <v>77</v>
      </c>
      <c r="C73" s="25" t="s">
        <v>31</v>
      </c>
      <c r="D73" s="39"/>
      <c r="E73" s="55"/>
      <c r="F73" s="96">
        <v>34.750118000000001</v>
      </c>
      <c r="G73" s="96">
        <v>39.005609</v>
      </c>
      <c r="H73" s="96">
        <v>0.98642421000000002</v>
      </c>
      <c r="I73" s="60">
        <v>0.99059463000000003</v>
      </c>
      <c r="J73" s="60">
        <v>2.248841E-2</v>
      </c>
      <c r="K73" s="61"/>
      <c r="L73" s="258"/>
      <c r="M73" s="258"/>
      <c r="N73" s="55"/>
      <c r="O73" s="26"/>
      <c r="P73" s="55"/>
      <c r="Q73" s="26"/>
      <c r="R73" s="131"/>
      <c r="S73" s="214"/>
      <c r="T73" s="287" t="s">
        <v>77</v>
      </c>
      <c r="U73" s="25" t="s">
        <v>31</v>
      </c>
      <c r="V73" s="39"/>
      <c r="W73" s="55"/>
      <c r="X73" s="96">
        <v>27.720050000000001</v>
      </c>
      <c r="Y73" s="96">
        <v>33.100304999999999</v>
      </c>
      <c r="Z73" s="96">
        <v>0.92775688999999995</v>
      </c>
      <c r="AA73" s="60">
        <v>0.96342108999999998</v>
      </c>
      <c r="AB73" s="60">
        <v>0.10259113</v>
      </c>
      <c r="AC73" s="61"/>
      <c r="AD73" s="258"/>
      <c r="AE73" s="258"/>
      <c r="AF73" s="55"/>
      <c r="AG73" s="26"/>
      <c r="AH73" s="55"/>
      <c r="AI73" s="26"/>
      <c r="AJ73" s="131"/>
      <c r="AK73" s="199"/>
      <c r="AL73" s="287" t="s">
        <v>77</v>
      </c>
      <c r="AM73" s="119">
        <f t="shared" si="4"/>
        <v>-7.030068</v>
      </c>
      <c r="AN73" s="95">
        <f t="shared" si="5"/>
        <v>-5.905304000000001</v>
      </c>
      <c r="AO73" s="95">
        <f t="shared" si="6"/>
        <v>-5.8667320000000078E-2</v>
      </c>
      <c r="AP73" s="95">
        <f t="shared" si="7"/>
        <v>-2.7173540000000052E-2</v>
      </c>
      <c r="AQ73" s="120">
        <f t="shared" si="8"/>
        <v>8.0102720000000002E-2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32</v>
      </c>
      <c r="D74" s="186"/>
      <c r="E74" s="56"/>
      <c r="F74" s="187">
        <v>37.549342000000003</v>
      </c>
      <c r="G74" s="187">
        <v>41.521906000000001</v>
      </c>
      <c r="H74" s="187">
        <v>0.99196684999999996</v>
      </c>
      <c r="I74" s="62">
        <v>0.99219637000000005</v>
      </c>
      <c r="J74" s="62">
        <v>1.3931288E-2</v>
      </c>
      <c r="K74" s="188"/>
      <c r="L74" s="259"/>
      <c r="M74" s="259"/>
      <c r="N74" s="56"/>
      <c r="O74" s="28"/>
      <c r="P74" s="56"/>
      <c r="Q74" s="28"/>
      <c r="R74" s="132"/>
      <c r="S74" s="214"/>
      <c r="T74" s="285"/>
      <c r="U74" s="27" t="s">
        <v>32</v>
      </c>
      <c r="V74" s="186"/>
      <c r="W74" s="56"/>
      <c r="X74" s="187">
        <v>34.316637</v>
      </c>
      <c r="Y74" s="187">
        <v>39.100929999999998</v>
      </c>
      <c r="Z74" s="187">
        <v>0.97872071000000005</v>
      </c>
      <c r="AA74" s="62">
        <v>0.98962172999999998</v>
      </c>
      <c r="AB74" s="62">
        <v>2.5484387000000001E-2</v>
      </c>
      <c r="AC74" s="188"/>
      <c r="AD74" s="259"/>
      <c r="AE74" s="259"/>
      <c r="AF74" s="56"/>
      <c r="AG74" s="28"/>
      <c r="AH74" s="56"/>
      <c r="AI74" s="28"/>
      <c r="AJ74" s="132"/>
      <c r="AK74" s="199"/>
      <c r="AL74" s="285"/>
      <c r="AM74" s="86">
        <f t="shared" si="4"/>
        <v>-3.2327050000000028</v>
      </c>
      <c r="AN74" s="121">
        <f t="shared" si="5"/>
        <v>-2.4209760000000031</v>
      </c>
      <c r="AO74" s="121">
        <f t="shared" si="6"/>
        <v>-1.3246139999999906E-2</v>
      </c>
      <c r="AP74" s="121">
        <f t="shared" si="7"/>
        <v>-2.5746400000000724E-3</v>
      </c>
      <c r="AQ74" s="87">
        <f t="shared" si="8"/>
        <v>1.1553099000000001E-2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33</v>
      </c>
      <c r="D75" s="186"/>
      <c r="E75" s="56"/>
      <c r="F75" s="187">
        <v>38.615059000000002</v>
      </c>
      <c r="G75" s="187">
        <v>42.580638999999998</v>
      </c>
      <c r="H75" s="187">
        <v>0.99352655000000001</v>
      </c>
      <c r="I75" s="62">
        <v>0.99307000000000001</v>
      </c>
      <c r="J75" s="62">
        <v>1.1828702E-2</v>
      </c>
      <c r="K75" s="188"/>
      <c r="L75" s="259"/>
      <c r="M75" s="259"/>
      <c r="N75" s="56"/>
      <c r="O75" s="28"/>
      <c r="P75" s="56"/>
      <c r="Q75" s="28"/>
      <c r="R75" s="132"/>
      <c r="S75" s="214"/>
      <c r="T75" s="285"/>
      <c r="U75" s="27" t="s">
        <v>33</v>
      </c>
      <c r="V75" s="186"/>
      <c r="W75" s="56"/>
      <c r="X75" s="187">
        <v>38.246822000000002</v>
      </c>
      <c r="Y75" s="187">
        <v>42.552315999999998</v>
      </c>
      <c r="Z75" s="187">
        <v>0.99008973</v>
      </c>
      <c r="AA75" s="62">
        <v>0.99472519999999998</v>
      </c>
      <c r="AB75" s="62">
        <v>1.0966059E-2</v>
      </c>
      <c r="AC75" s="188"/>
      <c r="AD75" s="259"/>
      <c r="AE75" s="259"/>
      <c r="AF75" s="56"/>
      <c r="AG75" s="28"/>
      <c r="AH75" s="56"/>
      <c r="AI75" s="28"/>
      <c r="AJ75" s="132"/>
      <c r="AK75" s="199"/>
      <c r="AL75" s="285"/>
      <c r="AM75" s="86">
        <f t="shared" si="4"/>
        <v>-0.36823700000000059</v>
      </c>
      <c r="AN75" s="121">
        <f t="shared" si="5"/>
        <v>-2.832300000000032E-2</v>
      </c>
      <c r="AO75" s="121">
        <f t="shared" si="6"/>
        <v>-3.4368200000000071E-3</v>
      </c>
      <c r="AP75" s="121">
        <f t="shared" si="7"/>
        <v>1.6551999999999678E-3</v>
      </c>
      <c r="AQ75" s="87">
        <f t="shared" si="8"/>
        <v>-8.6264299999999974E-4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35</v>
      </c>
      <c r="D76" s="186"/>
      <c r="E76" s="56"/>
      <c r="F76" s="187">
        <v>39.155352999999998</v>
      </c>
      <c r="G76" s="187">
        <v>43.136383000000002</v>
      </c>
      <c r="H76" s="187">
        <v>0.99421729000000003</v>
      </c>
      <c r="I76" s="62">
        <v>0.99388180999999998</v>
      </c>
      <c r="J76" s="62">
        <v>1.1125348E-2</v>
      </c>
      <c r="K76" s="188"/>
      <c r="L76" s="259"/>
      <c r="M76" s="259"/>
      <c r="N76" s="56"/>
      <c r="O76" s="28"/>
      <c r="P76" s="56"/>
      <c r="Q76" s="28"/>
      <c r="R76" s="132"/>
      <c r="S76" s="214"/>
      <c r="T76" s="285"/>
      <c r="U76" s="27" t="s">
        <v>35</v>
      </c>
      <c r="V76" s="186"/>
      <c r="W76" s="56"/>
      <c r="X76" s="187">
        <v>40.312873000000003</v>
      </c>
      <c r="Y76" s="187">
        <v>44.267006000000002</v>
      </c>
      <c r="Z76" s="187">
        <v>0.99305412000000004</v>
      </c>
      <c r="AA76" s="62">
        <v>0.99581518000000002</v>
      </c>
      <c r="AB76" s="62">
        <v>7.1239537000000004E-3</v>
      </c>
      <c r="AC76" s="188"/>
      <c r="AD76" s="259"/>
      <c r="AE76" s="259"/>
      <c r="AF76" s="56"/>
      <c r="AG76" s="28"/>
      <c r="AH76" s="56"/>
      <c r="AI76" s="28"/>
      <c r="AJ76" s="132"/>
      <c r="AK76" s="199"/>
      <c r="AL76" s="285"/>
      <c r="AM76" s="86">
        <f t="shared" si="4"/>
        <v>1.1575200000000052</v>
      </c>
      <c r="AN76" s="121">
        <f t="shared" si="5"/>
        <v>1.1306229999999999</v>
      </c>
      <c r="AO76" s="121">
        <f t="shared" si="6"/>
        <v>-1.1631699999999912E-3</v>
      </c>
      <c r="AP76" s="121">
        <f t="shared" si="7"/>
        <v>1.9333700000000453E-3</v>
      </c>
      <c r="AQ76" s="87">
        <f t="shared" si="8"/>
        <v>-4.0013942999999998E-3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9"/>
      <c r="M77" s="259"/>
      <c r="N77" s="56"/>
      <c r="O77" s="28"/>
      <c r="P77" s="56"/>
      <c r="Q77" s="28"/>
      <c r="R77" s="184"/>
      <c r="S77" s="214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9"/>
      <c r="AE77" s="259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7" t="s">
        <v>78</v>
      </c>
      <c r="C78" s="25" t="s">
        <v>31</v>
      </c>
      <c r="D78" s="39"/>
      <c r="E78" s="55"/>
      <c r="F78" s="96">
        <v>34.505561</v>
      </c>
      <c r="G78" s="96">
        <v>38.588455000000003</v>
      </c>
      <c r="H78" s="96">
        <v>0.98492601999999996</v>
      </c>
      <c r="I78" s="60">
        <v>0.99001415000000004</v>
      </c>
      <c r="J78" s="60">
        <v>2.466026E-2</v>
      </c>
      <c r="K78" s="61"/>
      <c r="L78" s="258"/>
      <c r="M78" s="258"/>
      <c r="N78" s="55"/>
      <c r="O78" s="26"/>
      <c r="P78" s="55"/>
      <c r="Q78" s="26"/>
      <c r="R78" s="131"/>
      <c r="S78" s="214"/>
      <c r="T78" s="287" t="s">
        <v>78</v>
      </c>
      <c r="U78" s="25" t="s">
        <v>31</v>
      </c>
      <c r="V78" s="39"/>
      <c r="W78" s="55"/>
      <c r="X78" s="96">
        <v>27.357462999999999</v>
      </c>
      <c r="Y78" s="96">
        <v>32.510340999999997</v>
      </c>
      <c r="Z78" s="96">
        <v>0.92344298000000002</v>
      </c>
      <c r="AA78" s="60">
        <v>0.95846089000000001</v>
      </c>
      <c r="AB78" s="60">
        <v>0.11141859</v>
      </c>
      <c r="AC78" s="61"/>
      <c r="AD78" s="258"/>
      <c r="AE78" s="258"/>
      <c r="AF78" s="55"/>
      <c r="AG78" s="26"/>
      <c r="AH78" s="55"/>
      <c r="AI78" s="26"/>
      <c r="AJ78" s="131"/>
      <c r="AK78" s="199"/>
      <c r="AL78" s="287" t="s">
        <v>78</v>
      </c>
      <c r="AM78" s="119">
        <f t="shared" si="4"/>
        <v>-7.148098000000001</v>
      </c>
      <c r="AN78" s="95">
        <f t="shared" si="5"/>
        <v>-6.0781140000000065</v>
      </c>
      <c r="AO78" s="95">
        <f t="shared" si="6"/>
        <v>-6.1483039999999933E-2</v>
      </c>
      <c r="AP78" s="95">
        <f t="shared" si="7"/>
        <v>-3.1553260000000027E-2</v>
      </c>
      <c r="AQ78" s="120">
        <f t="shared" si="8"/>
        <v>8.6758329999999995E-2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32</v>
      </c>
      <c r="D79" s="186"/>
      <c r="E79" s="56"/>
      <c r="F79" s="187">
        <v>37.093153000000001</v>
      </c>
      <c r="G79" s="187">
        <v>41.010365</v>
      </c>
      <c r="H79" s="187">
        <v>0.99118739</v>
      </c>
      <c r="I79" s="62">
        <v>0.99207855</v>
      </c>
      <c r="J79" s="62">
        <v>1.5154910000000001E-2</v>
      </c>
      <c r="K79" s="188"/>
      <c r="L79" s="259"/>
      <c r="M79" s="259"/>
      <c r="N79" s="56"/>
      <c r="O79" s="28"/>
      <c r="P79" s="56"/>
      <c r="Q79" s="28"/>
      <c r="R79" s="132"/>
      <c r="S79" s="214"/>
      <c r="T79" s="285"/>
      <c r="U79" s="27" t="s">
        <v>32</v>
      </c>
      <c r="V79" s="186"/>
      <c r="W79" s="56"/>
      <c r="X79" s="187">
        <v>33.572733999999997</v>
      </c>
      <c r="Y79" s="187">
        <v>38.195154000000002</v>
      </c>
      <c r="Z79" s="187">
        <v>0.97652978000000001</v>
      </c>
      <c r="AA79" s="62">
        <v>0.98833039</v>
      </c>
      <c r="AB79" s="62">
        <v>2.9660967999999999E-2</v>
      </c>
      <c r="AC79" s="188"/>
      <c r="AD79" s="259"/>
      <c r="AE79" s="259"/>
      <c r="AF79" s="56"/>
      <c r="AG79" s="28"/>
      <c r="AH79" s="56"/>
      <c r="AI79" s="28"/>
      <c r="AJ79" s="132"/>
      <c r="AK79" s="199"/>
      <c r="AL79" s="285"/>
      <c r="AM79" s="86">
        <f t="shared" si="4"/>
        <v>-3.520419000000004</v>
      </c>
      <c r="AN79" s="121">
        <f t="shared" si="5"/>
        <v>-2.8152109999999979</v>
      </c>
      <c r="AO79" s="121">
        <f t="shared" si="6"/>
        <v>-1.4657609999999988E-2</v>
      </c>
      <c r="AP79" s="121">
        <f t="shared" si="7"/>
        <v>-3.7481600000000004E-3</v>
      </c>
      <c r="AQ79" s="87">
        <f t="shared" si="8"/>
        <v>1.4506057999999999E-2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33</v>
      </c>
      <c r="D80" s="186"/>
      <c r="E80" s="56"/>
      <c r="F80" s="187">
        <v>38.378189999999996</v>
      </c>
      <c r="G80" s="187">
        <v>42.294784</v>
      </c>
      <c r="H80" s="187">
        <v>0.99307422999999995</v>
      </c>
      <c r="I80" s="62">
        <v>0.99309557999999998</v>
      </c>
      <c r="J80" s="62">
        <v>1.2617049999999999E-2</v>
      </c>
      <c r="K80" s="188"/>
      <c r="L80" s="259"/>
      <c r="M80" s="259"/>
      <c r="N80" s="56"/>
      <c r="O80" s="28"/>
      <c r="P80" s="56"/>
      <c r="Q80" s="28"/>
      <c r="R80" s="132"/>
      <c r="S80" s="214"/>
      <c r="T80" s="285"/>
      <c r="U80" s="27" t="s">
        <v>33</v>
      </c>
      <c r="V80" s="186"/>
      <c r="W80" s="56"/>
      <c r="X80" s="187">
        <v>37.447501000000003</v>
      </c>
      <c r="Y80" s="187">
        <v>41.584085999999999</v>
      </c>
      <c r="Z80" s="187">
        <v>0.98903240000000003</v>
      </c>
      <c r="AA80" s="62">
        <v>0.99441373</v>
      </c>
      <c r="AB80" s="62">
        <v>1.2930565999999999E-2</v>
      </c>
      <c r="AC80" s="188"/>
      <c r="AD80" s="259"/>
      <c r="AE80" s="259"/>
      <c r="AF80" s="56"/>
      <c r="AG80" s="28"/>
      <c r="AH80" s="56"/>
      <c r="AI80" s="28"/>
      <c r="AJ80" s="132"/>
      <c r="AK80" s="199"/>
      <c r="AL80" s="285"/>
      <c r="AM80" s="86">
        <f t="shared" si="4"/>
        <v>-0.93068899999999388</v>
      </c>
      <c r="AN80" s="121">
        <f t="shared" si="5"/>
        <v>-0.71069800000000072</v>
      </c>
      <c r="AO80" s="121">
        <f t="shared" si="6"/>
        <v>-4.041829999999913E-3</v>
      </c>
      <c r="AP80" s="121">
        <f t="shared" si="7"/>
        <v>1.3181500000000179E-3</v>
      </c>
      <c r="AQ80" s="87">
        <f t="shared" si="8"/>
        <v>3.1351599999999979E-4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35</v>
      </c>
      <c r="D81" s="186"/>
      <c r="E81" s="56"/>
      <c r="F81" s="187">
        <v>39.054792999999997</v>
      </c>
      <c r="G81" s="187">
        <v>42.999811000000001</v>
      </c>
      <c r="H81" s="187">
        <v>0.99394187000000001</v>
      </c>
      <c r="I81" s="62">
        <v>0.99388531999999996</v>
      </c>
      <c r="J81" s="62">
        <v>1.1669689E-2</v>
      </c>
      <c r="K81" s="188"/>
      <c r="L81" s="259"/>
      <c r="M81" s="259"/>
      <c r="N81" s="56"/>
      <c r="O81" s="28"/>
      <c r="P81" s="56"/>
      <c r="Q81" s="28"/>
      <c r="R81" s="132"/>
      <c r="S81" s="214"/>
      <c r="T81" s="285"/>
      <c r="U81" s="27" t="s">
        <v>35</v>
      </c>
      <c r="V81" s="186"/>
      <c r="W81" s="56"/>
      <c r="X81" s="187">
        <v>39.602967999999997</v>
      </c>
      <c r="Y81" s="187">
        <v>43.470461</v>
      </c>
      <c r="Z81" s="187">
        <v>0.99238526000000005</v>
      </c>
      <c r="AA81" s="62">
        <v>0.99577959999999999</v>
      </c>
      <c r="AB81" s="62">
        <v>8.3964150000000008E-3</v>
      </c>
      <c r="AC81" s="188"/>
      <c r="AD81" s="259"/>
      <c r="AE81" s="259"/>
      <c r="AF81" s="56"/>
      <c r="AG81" s="28"/>
      <c r="AH81" s="56"/>
      <c r="AI81" s="28"/>
      <c r="AJ81" s="132"/>
      <c r="AK81" s="199"/>
      <c r="AL81" s="285"/>
      <c r="AM81" s="86">
        <f t="shared" si="4"/>
        <v>0.54817500000000052</v>
      </c>
      <c r="AN81" s="121">
        <f t="shared" si="5"/>
        <v>0.47064999999999912</v>
      </c>
      <c r="AO81" s="121">
        <f t="shared" si="6"/>
        <v>-1.5566099999999583E-3</v>
      </c>
      <c r="AP81" s="121">
        <f t="shared" si="7"/>
        <v>1.8942800000000259E-3</v>
      </c>
      <c r="AQ81" s="87">
        <f t="shared" si="8"/>
        <v>-3.2732739999999996E-3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9"/>
      <c r="M82" s="259"/>
      <c r="N82" s="56"/>
      <c r="O82" s="28"/>
      <c r="P82" s="56"/>
      <c r="Q82" s="28"/>
      <c r="R82" s="184"/>
      <c r="S82" s="214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9"/>
      <c r="AE82" s="259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4" t="s">
        <v>79</v>
      </c>
      <c r="C83" s="25" t="s">
        <v>31</v>
      </c>
      <c r="D83" s="39"/>
      <c r="E83" s="55"/>
      <c r="F83" s="96">
        <v>34.346471999999999</v>
      </c>
      <c r="G83" s="96">
        <v>38.546501999999997</v>
      </c>
      <c r="H83" s="96">
        <v>0.98518117999999999</v>
      </c>
      <c r="I83" s="60">
        <v>0.99046727999999995</v>
      </c>
      <c r="J83" s="60">
        <v>2.4059322000000001E-2</v>
      </c>
      <c r="K83" s="61"/>
      <c r="L83" s="258"/>
      <c r="M83" s="258"/>
      <c r="N83" s="55"/>
      <c r="O83" s="26"/>
      <c r="P83" s="55"/>
      <c r="Q83" s="26"/>
      <c r="R83" s="131"/>
      <c r="S83" s="214"/>
      <c r="T83" s="284" t="s">
        <v>79</v>
      </c>
      <c r="U83" s="25" t="s">
        <v>31</v>
      </c>
      <c r="V83" s="39"/>
      <c r="W83" s="55"/>
      <c r="X83" s="96">
        <v>27.324135999999999</v>
      </c>
      <c r="Y83" s="96">
        <v>32.830973999999998</v>
      </c>
      <c r="Z83" s="96">
        <v>0.92378927</v>
      </c>
      <c r="AA83" s="60">
        <v>0.96082999000000002</v>
      </c>
      <c r="AB83" s="60">
        <v>0.10115134000000001</v>
      </c>
      <c r="AC83" s="61"/>
      <c r="AD83" s="258"/>
      <c r="AE83" s="258"/>
      <c r="AF83" s="55"/>
      <c r="AG83" s="26"/>
      <c r="AH83" s="55"/>
      <c r="AI83" s="26"/>
      <c r="AJ83" s="131"/>
      <c r="AK83" s="199"/>
      <c r="AL83" s="284" t="s">
        <v>79</v>
      </c>
      <c r="AM83" s="119">
        <f t="shared" si="4"/>
        <v>-7.0223359999999992</v>
      </c>
      <c r="AN83" s="95">
        <f t="shared" si="5"/>
        <v>-5.7155279999999991</v>
      </c>
      <c r="AO83" s="95">
        <f t="shared" si="6"/>
        <v>-6.1391909999999994E-2</v>
      </c>
      <c r="AP83" s="95">
        <f t="shared" si="7"/>
        <v>-2.9637289999999927E-2</v>
      </c>
      <c r="AQ83" s="120">
        <f t="shared" si="8"/>
        <v>7.7092018000000012E-2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32</v>
      </c>
      <c r="D84" s="186"/>
      <c r="E84" s="56"/>
      <c r="F84" s="187">
        <v>37.092911000000001</v>
      </c>
      <c r="G84" s="187">
        <v>41.083587999999999</v>
      </c>
      <c r="H84" s="187">
        <v>0.99168584000000004</v>
      </c>
      <c r="I84" s="62">
        <v>0.99238037000000001</v>
      </c>
      <c r="J84" s="62">
        <v>1.46520175E-2</v>
      </c>
      <c r="K84" s="188"/>
      <c r="L84" s="259"/>
      <c r="M84" s="259"/>
      <c r="N84" s="56"/>
      <c r="O84" s="28"/>
      <c r="P84" s="56"/>
      <c r="Q84" s="28"/>
      <c r="R84" s="132"/>
      <c r="S84" s="214"/>
      <c r="T84" s="285"/>
      <c r="U84" s="27" t="s">
        <v>32</v>
      </c>
      <c r="V84" s="186"/>
      <c r="W84" s="56"/>
      <c r="X84" s="187">
        <v>33.464829999999999</v>
      </c>
      <c r="Y84" s="187">
        <v>38.362651999999997</v>
      </c>
      <c r="Z84" s="187">
        <v>0.97658703000000002</v>
      </c>
      <c r="AA84" s="62">
        <v>0.98738369999999998</v>
      </c>
      <c r="AB84" s="62">
        <v>2.7208929999999999E-2</v>
      </c>
      <c r="AC84" s="188"/>
      <c r="AD84" s="259"/>
      <c r="AE84" s="259"/>
      <c r="AF84" s="56"/>
      <c r="AG84" s="28"/>
      <c r="AH84" s="56"/>
      <c r="AI84" s="28"/>
      <c r="AJ84" s="132"/>
      <c r="AK84" s="199"/>
      <c r="AL84" s="285"/>
      <c r="AM84" s="86">
        <f t="shared" si="4"/>
        <v>-3.6280810000000017</v>
      </c>
      <c r="AN84" s="121">
        <f t="shared" si="5"/>
        <v>-2.7209360000000018</v>
      </c>
      <c r="AO84" s="121">
        <f t="shared" si="6"/>
        <v>-1.5098810000000018E-2</v>
      </c>
      <c r="AP84" s="121">
        <f t="shared" si="7"/>
        <v>-4.9966700000000364E-3</v>
      </c>
      <c r="AQ84" s="87">
        <f t="shared" si="8"/>
        <v>1.25569125E-2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33</v>
      </c>
      <c r="D85" s="186"/>
      <c r="E85" s="56"/>
      <c r="F85" s="187">
        <v>38.490285</v>
      </c>
      <c r="G85" s="187">
        <v>42.424498999999997</v>
      </c>
      <c r="H85" s="187">
        <v>0.99373140000000004</v>
      </c>
      <c r="I85" s="62">
        <v>0.99351319999999999</v>
      </c>
      <c r="J85" s="62">
        <v>1.1972442999999999E-2</v>
      </c>
      <c r="K85" s="188"/>
      <c r="L85" s="259"/>
      <c r="M85" s="259"/>
      <c r="N85" s="56"/>
      <c r="O85" s="28"/>
      <c r="P85" s="56"/>
      <c r="Q85" s="28"/>
      <c r="R85" s="132"/>
      <c r="S85" s="214"/>
      <c r="T85" s="285"/>
      <c r="U85" s="27" t="s">
        <v>33</v>
      </c>
      <c r="V85" s="186"/>
      <c r="W85" s="56"/>
      <c r="X85" s="187">
        <v>37.495016</v>
      </c>
      <c r="Y85" s="187">
        <v>41.851084999999998</v>
      </c>
      <c r="Z85" s="187">
        <v>0.98937657999999995</v>
      </c>
      <c r="AA85" s="62">
        <v>0.99420872999999998</v>
      </c>
      <c r="AB85" s="62">
        <v>1.1136111000000001E-2</v>
      </c>
      <c r="AC85" s="188"/>
      <c r="AD85" s="259"/>
      <c r="AE85" s="259"/>
      <c r="AF85" s="56"/>
      <c r="AG85" s="28"/>
      <c r="AH85" s="56"/>
      <c r="AI85" s="28"/>
      <c r="AJ85" s="132"/>
      <c r="AK85" s="199"/>
      <c r="AL85" s="285"/>
      <c r="AM85" s="86">
        <f t="shared" si="4"/>
        <v>-0.9952690000000004</v>
      </c>
      <c r="AN85" s="121">
        <f t="shared" si="5"/>
        <v>-0.57341399999999965</v>
      </c>
      <c r="AO85" s="121">
        <f t="shared" si="6"/>
        <v>-4.3548200000000925E-3</v>
      </c>
      <c r="AP85" s="121">
        <f t="shared" si="7"/>
        <v>6.9552999999999976E-4</v>
      </c>
      <c r="AQ85" s="87">
        <f t="shared" si="8"/>
        <v>-8.3633199999999866E-4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35</v>
      </c>
      <c r="D86" s="186"/>
      <c r="E86" s="56"/>
      <c r="F86" s="187">
        <v>39.258363000000003</v>
      </c>
      <c r="G86" s="187">
        <v>43.200682</v>
      </c>
      <c r="H86" s="187">
        <v>0.99458504000000003</v>
      </c>
      <c r="I86" s="62">
        <v>0.99462901000000004</v>
      </c>
      <c r="J86" s="62">
        <v>1.0816364E-2</v>
      </c>
      <c r="K86" s="188"/>
      <c r="L86" s="259"/>
      <c r="M86" s="259"/>
      <c r="N86" s="56"/>
      <c r="O86" s="28"/>
      <c r="P86" s="56"/>
      <c r="Q86" s="28"/>
      <c r="R86" s="132"/>
      <c r="S86" s="214"/>
      <c r="T86" s="285"/>
      <c r="U86" s="27" t="s">
        <v>35</v>
      </c>
      <c r="V86" s="186"/>
      <c r="W86" s="56"/>
      <c r="X86" s="187">
        <v>40.048307000000001</v>
      </c>
      <c r="Y86" s="187">
        <v>43.898674999999997</v>
      </c>
      <c r="Z86" s="187">
        <v>0.99295453</v>
      </c>
      <c r="AA86" s="62">
        <v>0.99577519000000003</v>
      </c>
      <c r="AB86" s="62">
        <v>6.8644420000000001E-3</v>
      </c>
      <c r="AC86" s="188"/>
      <c r="AD86" s="259"/>
      <c r="AE86" s="259"/>
      <c r="AF86" s="56"/>
      <c r="AG86" s="28"/>
      <c r="AH86" s="56"/>
      <c r="AI86" s="28"/>
      <c r="AJ86" s="132"/>
      <c r="AK86" s="199"/>
      <c r="AL86" s="285"/>
      <c r="AM86" s="86">
        <f t="shared" si="4"/>
        <v>0.78994399999999843</v>
      </c>
      <c r="AN86" s="121">
        <f t="shared" si="5"/>
        <v>0.69799299999999675</v>
      </c>
      <c r="AO86" s="121">
        <f t="shared" si="6"/>
        <v>-1.6305100000000294E-3</v>
      </c>
      <c r="AP86" s="121">
        <f t="shared" si="7"/>
        <v>1.1461799999999966E-3</v>
      </c>
      <c r="AQ86" s="87">
        <f t="shared" si="8"/>
        <v>-3.9519220000000001E-3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6"/>
      <c r="C87" s="27"/>
      <c r="D87" s="186"/>
      <c r="E87" s="56"/>
      <c r="F87" s="189"/>
      <c r="G87" s="189"/>
      <c r="H87" s="189"/>
      <c r="I87" s="56"/>
      <c r="J87" s="56"/>
      <c r="K87" s="188"/>
      <c r="L87" s="259"/>
      <c r="M87" s="259"/>
      <c r="N87" s="56"/>
      <c r="O87" s="28"/>
      <c r="P87" s="56"/>
      <c r="Q87" s="28"/>
      <c r="R87" s="184"/>
      <c r="S87" s="214"/>
      <c r="T87" s="286"/>
      <c r="U87" s="27"/>
      <c r="V87" s="186"/>
      <c r="W87" s="56"/>
      <c r="X87" s="189"/>
      <c r="Y87" s="189"/>
      <c r="Z87" s="189"/>
      <c r="AA87" s="56"/>
      <c r="AB87" s="56"/>
      <c r="AC87" s="188"/>
      <c r="AD87" s="259"/>
      <c r="AE87" s="259"/>
      <c r="AF87" s="56"/>
      <c r="AG87" s="28"/>
      <c r="AH87" s="56"/>
      <c r="AI87" s="28"/>
      <c r="AJ87" s="184"/>
      <c r="AK87" s="199"/>
      <c r="AL87" s="286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4" t="s">
        <v>80</v>
      </c>
      <c r="C88" s="25" t="s">
        <v>31</v>
      </c>
      <c r="D88" s="39"/>
      <c r="E88" s="55"/>
      <c r="F88" s="96">
        <v>34.602322999999998</v>
      </c>
      <c r="G88" s="96">
        <v>38.785494999999997</v>
      </c>
      <c r="H88" s="96">
        <v>0.98587628000000005</v>
      </c>
      <c r="I88" s="60">
        <v>0.99060391999999997</v>
      </c>
      <c r="J88" s="60">
        <v>2.2919162999999999E-2</v>
      </c>
      <c r="K88" s="61"/>
      <c r="L88" s="258"/>
      <c r="M88" s="258"/>
      <c r="N88" s="55"/>
      <c r="O88" s="26"/>
      <c r="P88" s="55"/>
      <c r="Q88" s="26"/>
      <c r="R88" s="131"/>
      <c r="S88" s="214"/>
      <c r="T88" s="284" t="s">
        <v>80</v>
      </c>
      <c r="U88" s="25" t="s">
        <v>31</v>
      </c>
      <c r="V88" s="39"/>
      <c r="W88" s="55"/>
      <c r="X88" s="96">
        <v>27.45195</v>
      </c>
      <c r="Y88" s="96">
        <v>32.946679000000003</v>
      </c>
      <c r="Z88" s="96">
        <v>0.92569975000000004</v>
      </c>
      <c r="AA88" s="60">
        <v>0.96102652</v>
      </c>
      <c r="AB88" s="60">
        <v>9.9591330000000006E-2</v>
      </c>
      <c r="AC88" s="61"/>
      <c r="AD88" s="258"/>
      <c r="AE88" s="258"/>
      <c r="AF88" s="55"/>
      <c r="AG88" s="26"/>
      <c r="AH88" s="55"/>
      <c r="AI88" s="26"/>
      <c r="AJ88" s="131"/>
      <c r="AK88" s="199"/>
      <c r="AL88" s="284" t="s">
        <v>80</v>
      </c>
      <c r="AM88" s="119">
        <f t="shared" si="4"/>
        <v>-7.1503729999999983</v>
      </c>
      <c r="AN88" s="95">
        <f t="shared" si="5"/>
        <v>-5.8388159999999942</v>
      </c>
      <c r="AO88" s="95">
        <f t="shared" si="6"/>
        <v>-6.0176530000000006E-2</v>
      </c>
      <c r="AP88" s="95">
        <f t="shared" si="7"/>
        <v>-2.9577399999999976E-2</v>
      </c>
      <c r="AQ88" s="120">
        <f t="shared" si="8"/>
        <v>7.6672167000000013E-2</v>
      </c>
      <c r="AR88" s="37"/>
      <c r="AS88" s="234"/>
      <c r="AT88" s="37"/>
    </row>
    <row r="89" spans="2:52" ht="13.5" customHeight="1" x14ac:dyDescent="0.15">
      <c r="B89" s="285"/>
      <c r="C89" s="27" t="s">
        <v>32</v>
      </c>
      <c r="D89" s="186"/>
      <c r="E89" s="56"/>
      <c r="F89" s="187">
        <v>37.301228999999999</v>
      </c>
      <c r="G89" s="187">
        <v>41.290833999999997</v>
      </c>
      <c r="H89" s="187">
        <v>0.9920253</v>
      </c>
      <c r="I89" s="62">
        <v>0.99226095999999997</v>
      </c>
      <c r="J89" s="62">
        <v>1.4096322499999999E-2</v>
      </c>
      <c r="K89" s="188"/>
      <c r="L89" s="259"/>
      <c r="M89" s="259"/>
      <c r="N89" s="56"/>
      <c r="O89" s="28"/>
      <c r="P89" s="56"/>
      <c r="Q89" s="28"/>
      <c r="R89" s="132"/>
      <c r="S89" s="214"/>
      <c r="T89" s="285"/>
      <c r="U89" s="27" t="s">
        <v>32</v>
      </c>
      <c r="V89" s="186"/>
      <c r="W89" s="56"/>
      <c r="X89" s="187">
        <v>33.813445999999999</v>
      </c>
      <c r="Y89" s="187">
        <v>38.676400999999998</v>
      </c>
      <c r="Z89" s="187">
        <v>0.97762157000000005</v>
      </c>
      <c r="AA89" s="62">
        <v>0.98743685999999997</v>
      </c>
      <c r="AB89" s="62">
        <v>2.5509259999999999E-2</v>
      </c>
      <c r="AC89" s="188"/>
      <c r="AD89" s="259"/>
      <c r="AE89" s="259"/>
      <c r="AF89" s="56"/>
      <c r="AG89" s="28"/>
      <c r="AH89" s="56"/>
      <c r="AI89" s="28"/>
      <c r="AJ89" s="132"/>
      <c r="AK89" s="199"/>
      <c r="AL89" s="285"/>
      <c r="AM89" s="86">
        <f t="shared" si="4"/>
        <v>-3.4877830000000003</v>
      </c>
      <c r="AN89" s="121">
        <f t="shared" si="5"/>
        <v>-2.6144329999999982</v>
      </c>
      <c r="AO89" s="121">
        <f t="shared" si="6"/>
        <v>-1.4403729999999948E-2</v>
      </c>
      <c r="AP89" s="121">
        <f t="shared" si="7"/>
        <v>-4.8240999999999978E-3</v>
      </c>
      <c r="AQ89" s="87">
        <f t="shared" si="8"/>
        <v>1.1412937499999999E-2</v>
      </c>
      <c r="AR89" s="37"/>
      <c r="AS89" s="234"/>
      <c r="AT89" s="37"/>
    </row>
    <row r="90" spans="2:52" ht="13.5" customHeight="1" x14ac:dyDescent="0.15">
      <c r="B90" s="285"/>
      <c r="C90" s="27" t="s">
        <v>33</v>
      </c>
      <c r="D90" s="186"/>
      <c r="E90" s="56"/>
      <c r="F90" s="187">
        <v>38.577474000000002</v>
      </c>
      <c r="G90" s="187">
        <v>42.523443999999998</v>
      </c>
      <c r="H90" s="187">
        <v>0.99382552000000002</v>
      </c>
      <c r="I90" s="62">
        <v>0.99332392000000003</v>
      </c>
      <c r="J90" s="62">
        <v>1.1796486E-2</v>
      </c>
      <c r="K90" s="188"/>
      <c r="L90" s="259"/>
      <c r="M90" s="259"/>
      <c r="N90" s="56"/>
      <c r="O90" s="28"/>
      <c r="P90" s="56"/>
      <c r="Q90" s="28"/>
      <c r="R90" s="132"/>
      <c r="S90" s="214"/>
      <c r="T90" s="285"/>
      <c r="U90" s="27" t="s">
        <v>33</v>
      </c>
      <c r="V90" s="186"/>
      <c r="W90" s="56"/>
      <c r="X90" s="187">
        <v>37.941749000000002</v>
      </c>
      <c r="Y90" s="187">
        <v>42.264983000000001</v>
      </c>
      <c r="Z90" s="187">
        <v>0.98987305999999997</v>
      </c>
      <c r="AA90" s="62">
        <v>0.99453714000000004</v>
      </c>
      <c r="AB90" s="62">
        <v>1.0300501E-2</v>
      </c>
      <c r="AC90" s="188"/>
      <c r="AD90" s="259"/>
      <c r="AE90" s="259"/>
      <c r="AF90" s="56"/>
      <c r="AG90" s="28"/>
      <c r="AH90" s="56"/>
      <c r="AI90" s="28"/>
      <c r="AJ90" s="132"/>
      <c r="AK90" s="199"/>
      <c r="AL90" s="285"/>
      <c r="AM90" s="86">
        <f t="shared" si="4"/>
        <v>-0.63572500000000076</v>
      </c>
      <c r="AN90" s="121">
        <f t="shared" si="5"/>
        <v>-0.25846099999999694</v>
      </c>
      <c r="AO90" s="121">
        <f t="shared" si="6"/>
        <v>-3.9524600000000465E-3</v>
      </c>
      <c r="AP90" s="121">
        <f t="shared" si="7"/>
        <v>1.2132200000000148E-3</v>
      </c>
      <c r="AQ90" s="87">
        <f t="shared" si="8"/>
        <v>-1.495985E-3</v>
      </c>
      <c r="AR90" s="37"/>
      <c r="AS90" s="234"/>
      <c r="AT90" s="37"/>
    </row>
    <row r="91" spans="2:52" ht="13.5" customHeight="1" x14ac:dyDescent="0.15">
      <c r="B91" s="285"/>
      <c r="C91" s="27" t="s">
        <v>35</v>
      </c>
      <c r="D91" s="186"/>
      <c r="E91" s="56"/>
      <c r="F91" s="187">
        <v>39.220390000000002</v>
      </c>
      <c r="G91" s="187">
        <v>43.180422999999998</v>
      </c>
      <c r="H91" s="187">
        <v>0.99457340000000005</v>
      </c>
      <c r="I91" s="62">
        <v>0.99426439</v>
      </c>
      <c r="J91" s="62">
        <v>1.0927233999999999E-2</v>
      </c>
      <c r="K91" s="188"/>
      <c r="L91" s="259"/>
      <c r="M91" s="259"/>
      <c r="N91" s="56"/>
      <c r="O91" s="28"/>
      <c r="P91" s="56"/>
      <c r="Q91" s="28"/>
      <c r="R91" s="132"/>
      <c r="S91" s="214"/>
      <c r="T91" s="285"/>
      <c r="U91" s="27" t="s">
        <v>35</v>
      </c>
      <c r="V91" s="186"/>
      <c r="W91" s="56"/>
      <c r="X91" s="187">
        <v>40.301071999999998</v>
      </c>
      <c r="Y91" s="187">
        <v>44.175694999999997</v>
      </c>
      <c r="Z91" s="187">
        <v>0.99319429999999997</v>
      </c>
      <c r="AA91" s="62">
        <v>0.99597939000000002</v>
      </c>
      <c r="AB91" s="62">
        <v>6.3075229999999998E-3</v>
      </c>
      <c r="AC91" s="188"/>
      <c r="AD91" s="259"/>
      <c r="AE91" s="259"/>
      <c r="AF91" s="56"/>
      <c r="AG91" s="28"/>
      <c r="AH91" s="56"/>
      <c r="AI91" s="28"/>
      <c r="AJ91" s="132"/>
      <c r="AK91" s="199"/>
      <c r="AL91" s="285"/>
      <c r="AM91" s="86">
        <f t="shared" si="4"/>
        <v>1.0806819999999959</v>
      </c>
      <c r="AN91" s="121">
        <f t="shared" si="5"/>
        <v>0.99527199999999993</v>
      </c>
      <c r="AO91" s="121">
        <f t="shared" si="6"/>
        <v>-1.3791000000000775E-3</v>
      </c>
      <c r="AP91" s="121">
        <f t="shared" si="7"/>
        <v>1.7150000000000221E-3</v>
      </c>
      <c r="AQ91" s="87">
        <f t="shared" si="8"/>
        <v>-4.6197109999999994E-3</v>
      </c>
      <c r="AR91" s="37"/>
      <c r="AS91" s="234"/>
      <c r="AT91" s="37"/>
    </row>
    <row r="92" spans="2:52" ht="13.5" customHeight="1" thickBot="1" x14ac:dyDescent="0.2">
      <c r="B92" s="286"/>
      <c r="C92" s="27"/>
      <c r="D92" s="186"/>
      <c r="E92" s="56"/>
      <c r="F92" s="189"/>
      <c r="G92" s="189"/>
      <c r="H92" s="189"/>
      <c r="I92" s="56"/>
      <c r="J92" s="56"/>
      <c r="K92" s="188"/>
      <c r="L92" s="259"/>
      <c r="M92" s="259"/>
      <c r="N92" s="56"/>
      <c r="O92" s="28"/>
      <c r="P92" s="56"/>
      <c r="Q92" s="28"/>
      <c r="R92" s="184"/>
      <c r="S92" s="214"/>
      <c r="T92" s="286"/>
      <c r="U92" s="27"/>
      <c r="V92" s="186"/>
      <c r="W92" s="56"/>
      <c r="X92" s="189"/>
      <c r="Y92" s="189"/>
      <c r="Z92" s="189"/>
      <c r="AA92" s="56"/>
      <c r="AB92" s="56"/>
      <c r="AC92" s="188"/>
      <c r="AD92" s="259"/>
      <c r="AE92" s="259"/>
      <c r="AF92" s="56"/>
      <c r="AG92" s="28"/>
      <c r="AH92" s="56"/>
      <c r="AI92" s="28"/>
      <c r="AJ92" s="184"/>
      <c r="AK92" s="199"/>
      <c r="AL92" s="286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4"/>
      <c r="AT92" s="37"/>
    </row>
    <row r="93" spans="2:52" ht="13.5" customHeight="1" x14ac:dyDescent="0.15">
      <c r="B93" s="284" t="s">
        <v>81</v>
      </c>
      <c r="C93" s="25" t="s">
        <v>31</v>
      </c>
      <c r="D93" s="39"/>
      <c r="E93" s="55"/>
      <c r="F93" s="96">
        <v>34.909120000000001</v>
      </c>
      <c r="G93" s="96">
        <v>39.042268</v>
      </c>
      <c r="H93" s="96">
        <v>0.98618954000000003</v>
      </c>
      <c r="I93" s="60">
        <v>0.99038113999999999</v>
      </c>
      <c r="J93" s="60">
        <v>2.1776790000000001E-2</v>
      </c>
      <c r="K93" s="61"/>
      <c r="L93" s="258"/>
      <c r="M93" s="258"/>
      <c r="N93" s="55"/>
      <c r="O93" s="26"/>
      <c r="P93" s="55"/>
      <c r="Q93" s="26"/>
      <c r="R93" s="131"/>
      <c r="S93" s="214"/>
      <c r="T93" s="284" t="s">
        <v>81</v>
      </c>
      <c r="U93" s="25" t="s">
        <v>31</v>
      </c>
      <c r="V93" s="39"/>
      <c r="W93" s="55"/>
      <c r="X93" s="96">
        <v>27.546192999999999</v>
      </c>
      <c r="Y93" s="96">
        <v>33.032729000000003</v>
      </c>
      <c r="Z93" s="96">
        <v>0.92633677000000003</v>
      </c>
      <c r="AA93" s="60">
        <v>0.96286240999999995</v>
      </c>
      <c r="AB93" s="60">
        <v>9.8660289999999998E-2</v>
      </c>
      <c r="AC93" s="61"/>
      <c r="AD93" s="258"/>
      <c r="AE93" s="258"/>
      <c r="AF93" s="55"/>
      <c r="AG93" s="26"/>
      <c r="AH93" s="55"/>
      <c r="AI93" s="26"/>
      <c r="AJ93" s="131"/>
      <c r="AK93" s="199"/>
      <c r="AL93" s="284" t="s">
        <v>81</v>
      </c>
      <c r="AM93" s="119">
        <f t="shared" si="4"/>
        <v>-7.3629270000000027</v>
      </c>
      <c r="AN93" s="95">
        <f t="shared" si="5"/>
        <v>-6.0095389999999966</v>
      </c>
      <c r="AO93" s="95">
        <f t="shared" si="6"/>
        <v>-5.985277E-2</v>
      </c>
      <c r="AP93" s="95">
        <f t="shared" si="7"/>
        <v>-2.7518730000000047E-2</v>
      </c>
      <c r="AQ93" s="120">
        <f t="shared" si="8"/>
        <v>7.6883499999999994E-2</v>
      </c>
      <c r="AR93" s="37"/>
      <c r="AS93" s="234"/>
      <c r="AT93" s="37"/>
    </row>
    <row r="94" spans="2:52" ht="13.5" customHeight="1" x14ac:dyDescent="0.15">
      <c r="B94" s="285"/>
      <c r="C94" s="27" t="s">
        <v>32</v>
      </c>
      <c r="D94" s="186"/>
      <c r="E94" s="56"/>
      <c r="F94" s="187">
        <v>37.548727999999997</v>
      </c>
      <c r="G94" s="187">
        <v>41.501154</v>
      </c>
      <c r="H94" s="187">
        <v>0.99212232</v>
      </c>
      <c r="I94" s="62">
        <v>0.99193447999999995</v>
      </c>
      <c r="J94" s="62">
        <v>1.3479804E-2</v>
      </c>
      <c r="K94" s="188"/>
      <c r="L94" s="259"/>
      <c r="M94" s="259"/>
      <c r="N94" s="56"/>
      <c r="O94" s="28"/>
      <c r="P94" s="56"/>
      <c r="Q94" s="28"/>
      <c r="R94" s="132"/>
      <c r="S94" s="214"/>
      <c r="T94" s="285"/>
      <c r="U94" s="27" t="s">
        <v>32</v>
      </c>
      <c r="V94" s="186"/>
      <c r="W94" s="56"/>
      <c r="X94" s="187">
        <v>34.069834999999998</v>
      </c>
      <c r="Y94" s="187">
        <v>38.911693</v>
      </c>
      <c r="Z94" s="187">
        <v>0.97818214999999997</v>
      </c>
      <c r="AA94" s="62">
        <v>0.98982342000000001</v>
      </c>
      <c r="AB94" s="62">
        <v>2.4444214999999998E-2</v>
      </c>
      <c r="AC94" s="188"/>
      <c r="AD94" s="259"/>
      <c r="AE94" s="259"/>
      <c r="AF94" s="56"/>
      <c r="AG94" s="28"/>
      <c r="AH94" s="56"/>
      <c r="AI94" s="28"/>
      <c r="AJ94" s="132"/>
      <c r="AK94" s="199"/>
      <c r="AL94" s="285"/>
      <c r="AM94" s="86">
        <f t="shared" si="4"/>
        <v>-3.4788929999999993</v>
      </c>
      <c r="AN94" s="121">
        <f t="shared" si="5"/>
        <v>-2.589461</v>
      </c>
      <c r="AO94" s="121">
        <f t="shared" si="6"/>
        <v>-1.3940170000000029E-2</v>
      </c>
      <c r="AP94" s="121">
        <f t="shared" si="7"/>
        <v>-2.1110599999999424E-3</v>
      </c>
      <c r="AQ94" s="87">
        <f t="shared" si="8"/>
        <v>1.0964410999999999E-2</v>
      </c>
      <c r="AR94" s="37"/>
      <c r="AS94" s="234"/>
      <c r="AT94" s="37"/>
    </row>
    <row r="95" spans="2:52" ht="13.5" customHeight="1" x14ac:dyDescent="0.15">
      <c r="B95" s="285"/>
      <c r="C95" s="27" t="s">
        <v>33</v>
      </c>
      <c r="D95" s="186"/>
      <c r="E95" s="56"/>
      <c r="F95" s="187">
        <v>38.746391000000003</v>
      </c>
      <c r="G95" s="187">
        <v>42.670067000000003</v>
      </c>
      <c r="H95" s="187">
        <v>0.99381748000000003</v>
      </c>
      <c r="I95" s="62">
        <v>0.99306850999999996</v>
      </c>
      <c r="J95" s="62">
        <v>1.1211609000000001E-2</v>
      </c>
      <c r="K95" s="188"/>
      <c r="L95" s="259"/>
      <c r="M95" s="259"/>
      <c r="N95" s="56"/>
      <c r="O95" s="28"/>
      <c r="P95" s="56"/>
      <c r="Q95" s="28"/>
      <c r="R95" s="132"/>
      <c r="S95" s="214"/>
      <c r="T95" s="285"/>
      <c r="U95" s="27" t="s">
        <v>33</v>
      </c>
      <c r="V95" s="186"/>
      <c r="W95" s="56"/>
      <c r="X95" s="187">
        <v>38.148719999999997</v>
      </c>
      <c r="Y95" s="187">
        <v>42.458244000000001</v>
      </c>
      <c r="Z95" s="187">
        <v>0.9900272</v>
      </c>
      <c r="AA95" s="62">
        <v>0.99486388999999997</v>
      </c>
      <c r="AB95" s="62">
        <v>1.0064286E-2</v>
      </c>
      <c r="AC95" s="188"/>
      <c r="AD95" s="259"/>
      <c r="AE95" s="259"/>
      <c r="AF95" s="56"/>
      <c r="AG95" s="28"/>
      <c r="AH95" s="56"/>
      <c r="AI95" s="28"/>
      <c r="AJ95" s="132"/>
      <c r="AK95" s="199"/>
      <c r="AL95" s="285"/>
      <c r="AM95" s="86">
        <f t="shared" si="4"/>
        <v>-0.59767100000000539</v>
      </c>
      <c r="AN95" s="121">
        <f t="shared" si="5"/>
        <v>-0.21182300000000254</v>
      </c>
      <c r="AO95" s="121">
        <f t="shared" si="6"/>
        <v>-3.7902800000000347E-3</v>
      </c>
      <c r="AP95" s="121">
        <f t="shared" si="7"/>
        <v>1.7953800000000131E-3</v>
      </c>
      <c r="AQ95" s="87">
        <f t="shared" si="8"/>
        <v>-1.1473230000000004E-3</v>
      </c>
      <c r="AR95" s="37"/>
      <c r="AS95" s="234"/>
      <c r="AT95" s="37"/>
    </row>
    <row r="96" spans="2:52" ht="13.5" customHeight="1" x14ac:dyDescent="0.15">
      <c r="B96" s="285"/>
      <c r="C96" s="27" t="s">
        <v>35</v>
      </c>
      <c r="D96" s="186"/>
      <c r="E96" s="56"/>
      <c r="F96" s="187">
        <v>39.298206</v>
      </c>
      <c r="G96" s="187">
        <v>43.246808999999999</v>
      </c>
      <c r="H96" s="187">
        <v>0.99453807999999999</v>
      </c>
      <c r="I96" s="62">
        <v>0.99376503000000005</v>
      </c>
      <c r="J96" s="62">
        <v>1.0504964E-2</v>
      </c>
      <c r="K96" s="188"/>
      <c r="L96" s="259"/>
      <c r="M96" s="259"/>
      <c r="N96" s="56"/>
      <c r="O96" s="28"/>
      <c r="P96" s="56"/>
      <c r="Q96" s="28"/>
      <c r="R96" s="132"/>
      <c r="S96" s="214"/>
      <c r="T96" s="285"/>
      <c r="U96" s="27" t="s">
        <v>35</v>
      </c>
      <c r="V96" s="186"/>
      <c r="W96" s="56"/>
      <c r="X96" s="187">
        <v>40.420946999999998</v>
      </c>
      <c r="Y96" s="187">
        <v>44.314937</v>
      </c>
      <c r="Z96" s="187">
        <v>0.99324760000000001</v>
      </c>
      <c r="AA96" s="62">
        <v>0.99602893999999997</v>
      </c>
      <c r="AB96" s="62">
        <v>6.1882952999999996E-3</v>
      </c>
      <c r="AC96" s="188"/>
      <c r="AD96" s="259"/>
      <c r="AE96" s="259"/>
      <c r="AF96" s="56"/>
      <c r="AG96" s="28"/>
      <c r="AH96" s="56"/>
      <c r="AI96" s="28"/>
      <c r="AJ96" s="132"/>
      <c r="AK96" s="199"/>
      <c r="AL96" s="285"/>
      <c r="AM96" s="86">
        <f t="shared" si="4"/>
        <v>1.1227409999999978</v>
      </c>
      <c r="AN96" s="121">
        <f t="shared" si="5"/>
        <v>1.0681280000000015</v>
      </c>
      <c r="AO96" s="121">
        <f t="shared" si="6"/>
        <v>-1.2904799999999828E-3</v>
      </c>
      <c r="AP96" s="121">
        <f t="shared" si="7"/>
        <v>2.2639099999999246E-3</v>
      </c>
      <c r="AQ96" s="87">
        <f t="shared" si="8"/>
        <v>-4.3166687000000007E-3</v>
      </c>
      <c r="AR96" s="37"/>
      <c r="AS96" s="234"/>
      <c r="AT96" s="37"/>
    </row>
    <row r="97" spans="2:46" ht="13.5" customHeight="1" thickBot="1" x14ac:dyDescent="0.2">
      <c r="B97" s="286"/>
      <c r="C97" s="27"/>
      <c r="D97" s="186"/>
      <c r="E97" s="56"/>
      <c r="F97" s="189"/>
      <c r="G97" s="189"/>
      <c r="H97" s="189"/>
      <c r="I97" s="56"/>
      <c r="J97" s="56"/>
      <c r="K97" s="188"/>
      <c r="L97" s="259"/>
      <c r="M97" s="259"/>
      <c r="N97" s="56"/>
      <c r="O97" s="28"/>
      <c r="P97" s="56"/>
      <c r="Q97" s="28"/>
      <c r="R97" s="184"/>
      <c r="S97" s="214"/>
      <c r="T97" s="286"/>
      <c r="U97" s="27"/>
      <c r="V97" s="186"/>
      <c r="W97" s="56"/>
      <c r="X97" s="189"/>
      <c r="Y97" s="189"/>
      <c r="Z97" s="189"/>
      <c r="AA97" s="56"/>
      <c r="AB97" s="56"/>
      <c r="AC97" s="188"/>
      <c r="AD97" s="259"/>
      <c r="AE97" s="259"/>
      <c r="AF97" s="56"/>
      <c r="AG97" s="28"/>
      <c r="AH97" s="56"/>
      <c r="AI97" s="28"/>
      <c r="AJ97" s="184"/>
      <c r="AK97" s="199"/>
      <c r="AL97" s="286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4"/>
      <c r="AT97" s="37"/>
    </row>
    <row r="98" spans="2:46" ht="13.5" customHeight="1" x14ac:dyDescent="0.15">
      <c r="B98" s="284" t="s">
        <v>82</v>
      </c>
      <c r="C98" s="25" t="s">
        <v>31</v>
      </c>
      <c r="D98" s="39"/>
      <c r="E98" s="55"/>
      <c r="F98" s="96">
        <v>34.729278000000001</v>
      </c>
      <c r="G98" s="96">
        <v>38.880462999999999</v>
      </c>
      <c r="H98" s="96">
        <v>0.98594519999999997</v>
      </c>
      <c r="I98" s="60">
        <v>0.99053371999999995</v>
      </c>
      <c r="J98" s="60">
        <v>2.2816855E-2</v>
      </c>
      <c r="K98" s="61"/>
      <c r="L98" s="258"/>
      <c r="M98" s="258"/>
      <c r="N98" s="55"/>
      <c r="O98" s="26"/>
      <c r="P98" s="55"/>
      <c r="Q98" s="26"/>
      <c r="R98" s="131"/>
      <c r="S98" s="214"/>
      <c r="T98" s="284" t="s">
        <v>82</v>
      </c>
      <c r="U98" s="25" t="s">
        <v>31</v>
      </c>
      <c r="V98" s="39"/>
      <c r="W98" s="55"/>
      <c r="X98" s="96">
        <v>27.511521999999999</v>
      </c>
      <c r="Y98" s="96">
        <v>32.948065999999997</v>
      </c>
      <c r="Z98" s="96">
        <v>0.92619671000000003</v>
      </c>
      <c r="AA98" s="60">
        <v>0.96094122000000004</v>
      </c>
      <c r="AB98" s="60">
        <v>0.10090006999999999</v>
      </c>
      <c r="AC98" s="61"/>
      <c r="AD98" s="258"/>
      <c r="AE98" s="258"/>
      <c r="AF98" s="55"/>
      <c r="AG98" s="26"/>
      <c r="AH98" s="55"/>
      <c r="AI98" s="26"/>
      <c r="AJ98" s="131"/>
      <c r="AK98" s="199"/>
      <c r="AL98" s="284" t="s">
        <v>82</v>
      </c>
      <c r="AM98" s="119">
        <f t="shared" si="14"/>
        <v>-7.2177560000000014</v>
      </c>
      <c r="AN98" s="95">
        <f t="shared" si="15"/>
        <v>-5.9323970000000017</v>
      </c>
      <c r="AO98" s="95">
        <f t="shared" si="16"/>
        <v>-5.9748489999999932E-2</v>
      </c>
      <c r="AP98" s="95">
        <f t="shared" si="17"/>
        <v>-2.9592499999999911E-2</v>
      </c>
      <c r="AQ98" s="120">
        <f t="shared" si="18"/>
        <v>7.8083214999999997E-2</v>
      </c>
      <c r="AR98" s="37"/>
      <c r="AS98" s="234"/>
      <c r="AT98" s="37"/>
    </row>
    <row r="99" spans="2:46" ht="13.5" customHeight="1" x14ac:dyDescent="0.15">
      <c r="B99" s="285"/>
      <c r="C99" s="27" t="s">
        <v>32</v>
      </c>
      <c r="D99" s="186"/>
      <c r="E99" s="56"/>
      <c r="F99" s="187">
        <v>37.342973999999998</v>
      </c>
      <c r="G99" s="187">
        <v>41.328808000000002</v>
      </c>
      <c r="H99" s="187">
        <v>0.99196532000000004</v>
      </c>
      <c r="I99" s="62">
        <v>0.99212761999999999</v>
      </c>
      <c r="J99" s="62">
        <v>1.4010115E-2</v>
      </c>
      <c r="K99" s="188"/>
      <c r="L99" s="259"/>
      <c r="M99" s="259"/>
      <c r="N99" s="56"/>
      <c r="O99" s="28"/>
      <c r="P99" s="56"/>
      <c r="Q99" s="28"/>
      <c r="R99" s="132"/>
      <c r="S99" s="214"/>
      <c r="T99" s="285"/>
      <c r="U99" s="27" t="s">
        <v>32</v>
      </c>
      <c r="V99" s="186"/>
      <c r="W99" s="56"/>
      <c r="X99" s="187">
        <v>33.938068000000001</v>
      </c>
      <c r="Y99" s="187">
        <v>38.791170000000001</v>
      </c>
      <c r="Z99" s="187">
        <v>0.97793353999999999</v>
      </c>
      <c r="AA99" s="62">
        <v>0.98945598000000001</v>
      </c>
      <c r="AB99" s="62">
        <v>2.5765914000000001E-2</v>
      </c>
      <c r="AC99" s="188"/>
      <c r="AD99" s="259"/>
      <c r="AE99" s="259"/>
      <c r="AF99" s="56"/>
      <c r="AG99" s="28"/>
      <c r="AH99" s="56"/>
      <c r="AI99" s="28"/>
      <c r="AJ99" s="132"/>
      <c r="AK99" s="199"/>
      <c r="AL99" s="285"/>
      <c r="AM99" s="86">
        <f t="shared" si="14"/>
        <v>-3.4049059999999969</v>
      </c>
      <c r="AN99" s="121">
        <f t="shared" si="15"/>
        <v>-2.5376380000000012</v>
      </c>
      <c r="AO99" s="121">
        <f t="shared" si="16"/>
        <v>-1.4031780000000049E-2</v>
      </c>
      <c r="AP99" s="121">
        <f t="shared" si="17"/>
        <v>-2.6716399999999751E-3</v>
      </c>
      <c r="AQ99" s="87">
        <f t="shared" si="18"/>
        <v>1.1755799000000001E-2</v>
      </c>
      <c r="AR99" s="37"/>
      <c r="AS99" s="234"/>
      <c r="AT99" s="37"/>
    </row>
    <row r="100" spans="2:46" ht="13.5" customHeight="1" x14ac:dyDescent="0.15">
      <c r="B100" s="285"/>
      <c r="C100" s="27" t="s">
        <v>33</v>
      </c>
      <c r="D100" s="186"/>
      <c r="E100" s="56"/>
      <c r="F100" s="187">
        <v>38.538901000000003</v>
      </c>
      <c r="G100" s="187">
        <v>42.496248999999999</v>
      </c>
      <c r="H100" s="187">
        <v>0.99371564000000001</v>
      </c>
      <c r="I100" s="62">
        <v>0.99309597999999999</v>
      </c>
      <c r="J100" s="62">
        <v>1.1687960000000001E-2</v>
      </c>
      <c r="K100" s="188"/>
      <c r="L100" s="259"/>
      <c r="M100" s="259"/>
      <c r="N100" s="56"/>
      <c r="O100" s="28"/>
      <c r="P100" s="56"/>
      <c r="Q100" s="28"/>
      <c r="R100" s="132"/>
      <c r="S100" s="214"/>
      <c r="T100" s="285"/>
      <c r="U100" s="27" t="s">
        <v>33</v>
      </c>
      <c r="V100" s="186"/>
      <c r="W100" s="56"/>
      <c r="X100" s="187">
        <v>37.966971999999998</v>
      </c>
      <c r="Y100" s="187">
        <v>42.282330999999999</v>
      </c>
      <c r="Z100" s="187">
        <v>0.98983739000000004</v>
      </c>
      <c r="AA100" s="62">
        <v>0.99476432999999997</v>
      </c>
      <c r="AB100" s="62">
        <v>1.0952538E-2</v>
      </c>
      <c r="AC100" s="188"/>
      <c r="AD100" s="259"/>
      <c r="AE100" s="259"/>
      <c r="AF100" s="56"/>
      <c r="AG100" s="28"/>
      <c r="AH100" s="56"/>
      <c r="AI100" s="28"/>
      <c r="AJ100" s="132"/>
      <c r="AK100" s="199"/>
      <c r="AL100" s="285"/>
      <c r="AM100" s="86">
        <f t="shared" si="14"/>
        <v>-0.57192900000000435</v>
      </c>
      <c r="AN100" s="121">
        <f t="shared" si="15"/>
        <v>-0.21391799999999961</v>
      </c>
      <c r="AO100" s="121">
        <f t="shared" si="16"/>
        <v>-3.878249999999972E-3</v>
      </c>
      <c r="AP100" s="121">
        <f t="shared" si="17"/>
        <v>1.6683499999999851E-3</v>
      </c>
      <c r="AQ100" s="87">
        <f t="shared" si="18"/>
        <v>-7.354220000000012E-4</v>
      </c>
      <c r="AR100" s="37"/>
      <c r="AS100" s="234"/>
      <c r="AT100" s="37"/>
    </row>
    <row r="101" spans="2:46" ht="13.5" customHeight="1" x14ac:dyDescent="0.15">
      <c r="B101" s="285"/>
      <c r="C101" s="27" t="s">
        <v>35</v>
      </c>
      <c r="D101" s="186"/>
      <c r="E101" s="56"/>
      <c r="F101" s="187">
        <v>39.141601000000001</v>
      </c>
      <c r="G101" s="187">
        <v>43.120764000000001</v>
      </c>
      <c r="H101" s="187">
        <v>0.99445156999999995</v>
      </c>
      <c r="I101" s="62">
        <v>0.99396969999999996</v>
      </c>
      <c r="J101" s="62">
        <v>1.0972686000000001E-2</v>
      </c>
      <c r="K101" s="188"/>
      <c r="L101" s="259"/>
      <c r="M101" s="259"/>
      <c r="N101" s="56"/>
      <c r="O101" s="28"/>
      <c r="P101" s="56"/>
      <c r="Q101" s="28"/>
      <c r="R101" s="132"/>
      <c r="S101" s="214"/>
      <c r="T101" s="285"/>
      <c r="U101" s="27" t="s">
        <v>35</v>
      </c>
      <c r="V101" s="186"/>
      <c r="W101" s="56"/>
      <c r="X101" s="187">
        <v>40.238632000000003</v>
      </c>
      <c r="Y101" s="187">
        <v>44.146200999999998</v>
      </c>
      <c r="Z101" s="187">
        <v>0.99312184000000003</v>
      </c>
      <c r="AA101" s="62">
        <v>0.99603185000000005</v>
      </c>
      <c r="AB101" s="62">
        <v>6.6775790000000003E-3</v>
      </c>
      <c r="AC101" s="188"/>
      <c r="AD101" s="259"/>
      <c r="AE101" s="259"/>
      <c r="AF101" s="56"/>
      <c r="AG101" s="28"/>
      <c r="AH101" s="56"/>
      <c r="AI101" s="28"/>
      <c r="AJ101" s="132"/>
      <c r="AK101" s="199"/>
      <c r="AL101" s="285"/>
      <c r="AM101" s="86">
        <f t="shared" si="14"/>
        <v>1.0970310000000012</v>
      </c>
      <c r="AN101" s="121">
        <f t="shared" si="15"/>
        <v>1.0254369999999966</v>
      </c>
      <c r="AO101" s="121">
        <f t="shared" si="16"/>
        <v>-1.3297299999999179E-3</v>
      </c>
      <c r="AP101" s="121">
        <f t="shared" si="17"/>
        <v>2.0621500000000959E-3</v>
      </c>
      <c r="AQ101" s="87">
        <f t="shared" si="18"/>
        <v>-4.2951070000000003E-3</v>
      </c>
      <c r="AR101" s="37"/>
      <c r="AS101" s="234"/>
      <c r="AT101" s="37"/>
    </row>
    <row r="102" spans="2:46" ht="13.5" customHeight="1" thickBot="1" x14ac:dyDescent="0.2">
      <c r="B102" s="286"/>
      <c r="C102" s="27"/>
      <c r="D102" s="186"/>
      <c r="E102" s="56"/>
      <c r="F102" s="189"/>
      <c r="G102" s="189"/>
      <c r="H102" s="189"/>
      <c r="I102" s="56"/>
      <c r="J102" s="56"/>
      <c r="K102" s="188"/>
      <c r="L102" s="259"/>
      <c r="M102" s="259"/>
      <c r="N102" s="56"/>
      <c r="O102" s="28"/>
      <c r="P102" s="56"/>
      <c r="Q102" s="28"/>
      <c r="R102" s="184"/>
      <c r="S102" s="214"/>
      <c r="T102" s="286"/>
      <c r="U102" s="27"/>
      <c r="V102" s="186"/>
      <c r="W102" s="56"/>
      <c r="X102" s="189"/>
      <c r="Y102" s="189"/>
      <c r="Z102" s="189"/>
      <c r="AA102" s="56"/>
      <c r="AB102" s="56"/>
      <c r="AC102" s="188"/>
      <c r="AD102" s="259"/>
      <c r="AE102" s="259"/>
      <c r="AF102" s="56"/>
      <c r="AG102" s="28"/>
      <c r="AH102" s="56"/>
      <c r="AI102" s="28"/>
      <c r="AJ102" s="184"/>
      <c r="AK102" s="199"/>
      <c r="AL102" s="286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4"/>
      <c r="AT102" s="37"/>
    </row>
    <row r="103" spans="2:46" ht="13.5" customHeight="1" x14ac:dyDescent="0.15">
      <c r="B103" s="284" t="s">
        <v>83</v>
      </c>
      <c r="C103" s="25" t="s">
        <v>31</v>
      </c>
      <c r="D103" s="39"/>
      <c r="E103" s="55"/>
      <c r="F103" s="96">
        <v>34.106518999999999</v>
      </c>
      <c r="G103" s="96">
        <v>38.191673999999999</v>
      </c>
      <c r="H103" s="96">
        <v>0.98438376000000005</v>
      </c>
      <c r="I103" s="60">
        <v>0.98965285999999997</v>
      </c>
      <c r="J103" s="60">
        <v>2.5505986000000001E-2</v>
      </c>
      <c r="K103" s="61"/>
      <c r="L103" s="258"/>
      <c r="M103" s="258"/>
      <c r="N103" s="55"/>
      <c r="O103" s="26"/>
      <c r="P103" s="55"/>
      <c r="Q103" s="26"/>
      <c r="R103" s="131"/>
      <c r="S103" s="214"/>
      <c r="T103" s="284" t="s">
        <v>83</v>
      </c>
      <c r="U103" s="25" t="s">
        <v>31</v>
      </c>
      <c r="V103" s="39"/>
      <c r="W103" s="55"/>
      <c r="X103" s="96">
        <v>27.037281</v>
      </c>
      <c r="Y103" s="96">
        <v>32.168602999999997</v>
      </c>
      <c r="Z103" s="96">
        <v>0.92264544999999998</v>
      </c>
      <c r="AA103" s="60">
        <v>0.95867546999999997</v>
      </c>
      <c r="AB103" s="60">
        <v>0.107670024</v>
      </c>
      <c r="AC103" s="61"/>
      <c r="AD103" s="258"/>
      <c r="AE103" s="258"/>
      <c r="AF103" s="55"/>
      <c r="AG103" s="26"/>
      <c r="AH103" s="55"/>
      <c r="AI103" s="26"/>
      <c r="AJ103" s="131"/>
      <c r="AK103" s="199"/>
      <c r="AL103" s="284" t="s">
        <v>83</v>
      </c>
      <c r="AM103" s="119">
        <f t="shared" si="14"/>
        <v>-7.0692379999999986</v>
      </c>
      <c r="AN103" s="95">
        <f t="shared" si="15"/>
        <v>-6.0230710000000016</v>
      </c>
      <c r="AO103" s="95">
        <f t="shared" si="16"/>
        <v>-6.1738310000000074E-2</v>
      </c>
      <c r="AP103" s="95">
        <f t="shared" si="17"/>
        <v>-3.0977389999999994E-2</v>
      </c>
      <c r="AQ103" s="120">
        <f t="shared" si="18"/>
        <v>8.2164037999999995E-2</v>
      </c>
      <c r="AR103" s="37"/>
      <c r="AS103" s="234"/>
      <c r="AT103" s="37"/>
    </row>
    <row r="104" spans="2:46" ht="13.5" customHeight="1" x14ac:dyDescent="0.15">
      <c r="B104" s="285"/>
      <c r="C104" s="27" t="s">
        <v>32</v>
      </c>
      <c r="D104" s="186"/>
      <c r="E104" s="56"/>
      <c r="F104" s="187">
        <v>36.723194999999997</v>
      </c>
      <c r="G104" s="187">
        <v>40.653750000000002</v>
      </c>
      <c r="H104" s="187">
        <v>0.99109203999999995</v>
      </c>
      <c r="I104" s="62">
        <v>0.99188061999999999</v>
      </c>
      <c r="J104" s="62">
        <v>1.5630318000000001E-2</v>
      </c>
      <c r="K104" s="188"/>
      <c r="L104" s="259"/>
      <c r="M104" s="259"/>
      <c r="N104" s="56"/>
      <c r="O104" s="28"/>
      <c r="P104" s="56"/>
      <c r="Q104" s="28"/>
      <c r="R104" s="132"/>
      <c r="S104" s="214"/>
      <c r="T104" s="285"/>
      <c r="U104" s="27" t="s">
        <v>32</v>
      </c>
      <c r="V104" s="186"/>
      <c r="W104" s="56"/>
      <c r="X104" s="187">
        <v>33.026364000000001</v>
      </c>
      <c r="Y104" s="187">
        <v>37.597648</v>
      </c>
      <c r="Z104" s="187">
        <v>0.97572186000000005</v>
      </c>
      <c r="AA104" s="62">
        <v>0.98809553000000006</v>
      </c>
      <c r="AB104" s="62">
        <v>2.9664013999999999E-2</v>
      </c>
      <c r="AC104" s="188"/>
      <c r="AD104" s="259"/>
      <c r="AE104" s="259"/>
      <c r="AF104" s="56"/>
      <c r="AG104" s="28"/>
      <c r="AH104" s="56"/>
      <c r="AI104" s="28"/>
      <c r="AJ104" s="132"/>
      <c r="AK104" s="199"/>
      <c r="AL104" s="285"/>
      <c r="AM104" s="86">
        <f t="shared" si="14"/>
        <v>-3.696830999999996</v>
      </c>
      <c r="AN104" s="121">
        <f t="shared" si="15"/>
        <v>-3.0561020000000028</v>
      </c>
      <c r="AO104" s="121">
        <f t="shared" si="16"/>
        <v>-1.53701799999999E-2</v>
      </c>
      <c r="AP104" s="121">
        <f t="shared" si="17"/>
        <v>-3.7850899999999355E-3</v>
      </c>
      <c r="AQ104" s="87">
        <f t="shared" si="18"/>
        <v>1.4033695999999998E-2</v>
      </c>
      <c r="AR104" s="37"/>
      <c r="AS104" s="234"/>
      <c r="AT104" s="37"/>
    </row>
    <row r="105" spans="2:46" ht="13.5" customHeight="1" x14ac:dyDescent="0.15">
      <c r="B105" s="285"/>
      <c r="C105" s="27" t="s">
        <v>33</v>
      </c>
      <c r="D105" s="186"/>
      <c r="E105" s="56"/>
      <c r="F105" s="187">
        <v>38.137932999999997</v>
      </c>
      <c r="G105" s="187">
        <v>42.049900000000001</v>
      </c>
      <c r="H105" s="187">
        <v>0.99318835000000005</v>
      </c>
      <c r="I105" s="62">
        <v>0.99297170999999995</v>
      </c>
      <c r="J105" s="62">
        <v>1.2927829E-2</v>
      </c>
      <c r="K105" s="188"/>
      <c r="L105" s="259"/>
      <c r="M105" s="259"/>
      <c r="N105" s="56"/>
      <c r="O105" s="28"/>
      <c r="P105" s="56"/>
      <c r="Q105" s="28"/>
      <c r="R105" s="132"/>
      <c r="S105" s="214"/>
      <c r="T105" s="285"/>
      <c r="U105" s="27" t="s">
        <v>33</v>
      </c>
      <c r="V105" s="186"/>
      <c r="W105" s="56"/>
      <c r="X105" s="187">
        <v>36.966670999999998</v>
      </c>
      <c r="Y105" s="187">
        <v>41.062112999999997</v>
      </c>
      <c r="Z105" s="187">
        <v>0.98865491999999999</v>
      </c>
      <c r="AA105" s="62">
        <v>0.99417975999999997</v>
      </c>
      <c r="AB105" s="62">
        <v>1.3096116E-2</v>
      </c>
      <c r="AC105" s="188"/>
      <c r="AD105" s="259"/>
      <c r="AE105" s="259"/>
      <c r="AF105" s="56"/>
      <c r="AG105" s="28"/>
      <c r="AH105" s="56"/>
      <c r="AI105" s="28"/>
      <c r="AJ105" s="132"/>
      <c r="AK105" s="199"/>
      <c r="AL105" s="285"/>
      <c r="AM105" s="86">
        <f t="shared" si="14"/>
        <v>-1.1712619999999987</v>
      </c>
      <c r="AN105" s="121">
        <f t="shared" si="15"/>
        <v>-0.98778700000000441</v>
      </c>
      <c r="AO105" s="121">
        <f t="shared" si="16"/>
        <v>-4.5334300000000605E-3</v>
      </c>
      <c r="AP105" s="121">
        <f t="shared" si="17"/>
        <v>1.2080500000000161E-3</v>
      </c>
      <c r="AQ105" s="87">
        <f t="shared" si="18"/>
        <v>1.682869999999996E-4</v>
      </c>
      <c r="AR105" s="37"/>
      <c r="AS105" s="234"/>
      <c r="AT105" s="37"/>
    </row>
    <row r="106" spans="2:46" ht="13.5" customHeight="1" x14ac:dyDescent="0.15">
      <c r="B106" s="285"/>
      <c r="C106" s="27" t="s">
        <v>35</v>
      </c>
      <c r="D106" s="186"/>
      <c r="E106" s="56"/>
      <c r="F106" s="187">
        <v>38.919699999999999</v>
      </c>
      <c r="G106" s="187">
        <v>42.860729999999997</v>
      </c>
      <c r="H106" s="187">
        <v>0.99414566999999998</v>
      </c>
      <c r="I106" s="62">
        <v>0.99404276000000003</v>
      </c>
      <c r="J106" s="62">
        <v>1.1760202000000001E-2</v>
      </c>
      <c r="K106" s="188"/>
      <c r="L106" s="259"/>
      <c r="M106" s="259"/>
      <c r="N106" s="56"/>
      <c r="O106" s="28"/>
      <c r="P106" s="56"/>
      <c r="Q106" s="28"/>
      <c r="R106" s="132"/>
      <c r="S106" s="214"/>
      <c r="T106" s="285"/>
      <c r="U106" s="27" t="s">
        <v>35</v>
      </c>
      <c r="V106" s="186"/>
      <c r="W106" s="56"/>
      <c r="X106" s="187">
        <v>39.246312000000003</v>
      </c>
      <c r="Y106" s="187">
        <v>43.086145999999999</v>
      </c>
      <c r="Z106" s="187">
        <v>0.9923554</v>
      </c>
      <c r="AA106" s="62">
        <v>0.99565625999999996</v>
      </c>
      <c r="AB106" s="62">
        <v>8.4013360000000006E-3</v>
      </c>
      <c r="AC106" s="188"/>
      <c r="AD106" s="259"/>
      <c r="AE106" s="259"/>
      <c r="AF106" s="56"/>
      <c r="AG106" s="28"/>
      <c r="AH106" s="56"/>
      <c r="AI106" s="28"/>
      <c r="AJ106" s="132"/>
      <c r="AK106" s="199"/>
      <c r="AL106" s="285"/>
      <c r="AM106" s="86">
        <f t="shared" si="14"/>
        <v>0.32661200000000434</v>
      </c>
      <c r="AN106" s="121">
        <f t="shared" si="15"/>
        <v>0.22541600000000273</v>
      </c>
      <c r="AO106" s="121">
        <f t="shared" si="16"/>
        <v>-1.7902699999999827E-3</v>
      </c>
      <c r="AP106" s="121">
        <f t="shared" si="17"/>
        <v>1.6134999999999344E-3</v>
      </c>
      <c r="AQ106" s="87">
        <f t="shared" si="18"/>
        <v>-3.3588660000000003E-3</v>
      </c>
      <c r="AR106" s="37"/>
      <c r="AS106" s="234"/>
      <c r="AT106" s="37"/>
    </row>
    <row r="107" spans="2:46" ht="13.5" customHeight="1" thickBot="1" x14ac:dyDescent="0.2">
      <c r="B107" s="286"/>
      <c r="C107" s="27"/>
      <c r="D107" s="186"/>
      <c r="E107" s="56"/>
      <c r="F107" s="189"/>
      <c r="G107" s="189"/>
      <c r="H107" s="189"/>
      <c r="I107" s="56"/>
      <c r="J107" s="56"/>
      <c r="K107" s="188"/>
      <c r="L107" s="259"/>
      <c r="M107" s="259"/>
      <c r="N107" s="56"/>
      <c r="O107" s="28"/>
      <c r="P107" s="56"/>
      <c r="Q107" s="28"/>
      <c r="R107" s="184"/>
      <c r="S107" s="214"/>
      <c r="T107" s="286"/>
      <c r="U107" s="27"/>
      <c r="V107" s="186"/>
      <c r="W107" s="56"/>
      <c r="X107" s="189"/>
      <c r="Y107" s="189"/>
      <c r="Z107" s="189"/>
      <c r="AA107" s="56"/>
      <c r="AB107" s="56"/>
      <c r="AC107" s="188"/>
      <c r="AD107" s="259"/>
      <c r="AE107" s="259"/>
      <c r="AF107" s="56"/>
      <c r="AG107" s="28"/>
      <c r="AH107" s="56"/>
      <c r="AI107" s="28"/>
      <c r="AJ107" s="184"/>
      <c r="AK107" s="199"/>
      <c r="AL107" s="286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4"/>
      <c r="AT107" s="37"/>
    </row>
    <row r="108" spans="2:46" ht="13.5" customHeight="1" x14ac:dyDescent="0.15">
      <c r="B108" s="284" t="s">
        <v>84</v>
      </c>
      <c r="C108" s="25" t="s">
        <v>31</v>
      </c>
      <c r="D108" s="39"/>
      <c r="E108" s="55"/>
      <c r="F108" s="96"/>
      <c r="G108" s="96"/>
      <c r="H108" s="96"/>
      <c r="I108" s="60"/>
      <c r="J108" s="60"/>
      <c r="K108" s="61"/>
      <c r="L108" s="258"/>
      <c r="M108" s="258"/>
      <c r="N108" s="55"/>
      <c r="O108" s="26"/>
      <c r="P108" s="55"/>
      <c r="Q108" s="26"/>
      <c r="R108" s="131"/>
      <c r="S108" s="214"/>
      <c r="T108" s="284" t="s">
        <v>84</v>
      </c>
      <c r="U108" s="25" t="s">
        <v>31</v>
      </c>
      <c r="V108" s="39"/>
      <c r="W108" s="55"/>
      <c r="X108" s="96"/>
      <c r="Y108" s="96"/>
      <c r="Z108" s="96"/>
      <c r="AA108" s="60"/>
      <c r="AB108" s="60"/>
      <c r="AC108" s="61"/>
      <c r="AD108" s="258"/>
      <c r="AE108" s="258"/>
      <c r="AF108" s="55"/>
      <c r="AG108" s="26"/>
      <c r="AH108" s="55"/>
      <c r="AI108" s="26"/>
      <c r="AJ108" s="131"/>
      <c r="AK108" s="199"/>
      <c r="AL108" s="284" t="s">
        <v>84</v>
      </c>
      <c r="AM108" s="119" t="str">
        <f t="shared" si="14"/>
        <v/>
      </c>
      <c r="AN108" s="95" t="str">
        <f t="shared" si="15"/>
        <v/>
      </c>
      <c r="AO108" s="95" t="str">
        <f t="shared" si="16"/>
        <v/>
      </c>
      <c r="AP108" s="95" t="str">
        <f t="shared" si="17"/>
        <v/>
      </c>
      <c r="AQ108" s="120" t="str">
        <f t="shared" si="18"/>
        <v/>
      </c>
      <c r="AR108" s="37"/>
      <c r="AS108" s="234"/>
      <c r="AT108" s="37"/>
    </row>
    <row r="109" spans="2:46" ht="13.5" customHeight="1" x14ac:dyDescent="0.15">
      <c r="B109" s="285"/>
      <c r="C109" s="27" t="s">
        <v>32</v>
      </c>
      <c r="D109" s="186"/>
      <c r="E109" s="56"/>
      <c r="F109" s="187"/>
      <c r="G109" s="187"/>
      <c r="H109" s="187"/>
      <c r="I109" s="62"/>
      <c r="J109" s="62"/>
      <c r="K109" s="188"/>
      <c r="L109" s="259"/>
      <c r="M109" s="259"/>
      <c r="N109" s="56"/>
      <c r="O109" s="28"/>
      <c r="P109" s="56"/>
      <c r="Q109" s="28"/>
      <c r="R109" s="132"/>
      <c r="S109" s="214"/>
      <c r="T109" s="285"/>
      <c r="U109" s="27" t="s">
        <v>32</v>
      </c>
      <c r="V109" s="186"/>
      <c r="W109" s="56"/>
      <c r="X109" s="187"/>
      <c r="Y109" s="187"/>
      <c r="Z109" s="187"/>
      <c r="AA109" s="62"/>
      <c r="AB109" s="62"/>
      <c r="AC109" s="188"/>
      <c r="AD109" s="259"/>
      <c r="AE109" s="259"/>
      <c r="AF109" s="56"/>
      <c r="AG109" s="28"/>
      <c r="AH109" s="56"/>
      <c r="AI109" s="28"/>
      <c r="AJ109" s="132"/>
      <c r="AK109" s="199"/>
      <c r="AL109" s="285"/>
      <c r="AM109" s="86" t="str">
        <f t="shared" si="14"/>
        <v/>
      </c>
      <c r="AN109" s="121" t="str">
        <f t="shared" si="15"/>
        <v/>
      </c>
      <c r="AO109" s="121" t="str">
        <f t="shared" si="16"/>
        <v/>
      </c>
      <c r="AP109" s="121" t="str">
        <f t="shared" si="17"/>
        <v/>
      </c>
      <c r="AQ109" s="87" t="str">
        <f t="shared" si="18"/>
        <v/>
      </c>
      <c r="AR109" s="37"/>
      <c r="AS109" s="234"/>
      <c r="AT109" s="37"/>
    </row>
    <row r="110" spans="2:46" ht="13.5" customHeight="1" x14ac:dyDescent="0.15">
      <c r="B110" s="285"/>
      <c r="C110" s="27" t="s">
        <v>33</v>
      </c>
      <c r="D110" s="186"/>
      <c r="E110" s="56"/>
      <c r="F110" s="187"/>
      <c r="G110" s="187"/>
      <c r="H110" s="187"/>
      <c r="I110" s="62"/>
      <c r="J110" s="62"/>
      <c r="K110" s="188"/>
      <c r="L110" s="259"/>
      <c r="M110" s="259"/>
      <c r="N110" s="56"/>
      <c r="O110" s="28"/>
      <c r="P110" s="56"/>
      <c r="Q110" s="28"/>
      <c r="R110" s="132"/>
      <c r="S110" s="214"/>
      <c r="T110" s="285"/>
      <c r="U110" s="27" t="s">
        <v>33</v>
      </c>
      <c r="V110" s="186"/>
      <c r="W110" s="56"/>
      <c r="X110" s="187"/>
      <c r="Y110" s="187"/>
      <c r="Z110" s="187"/>
      <c r="AA110" s="62"/>
      <c r="AB110" s="62"/>
      <c r="AC110" s="188"/>
      <c r="AD110" s="259"/>
      <c r="AE110" s="259"/>
      <c r="AF110" s="56"/>
      <c r="AG110" s="28"/>
      <c r="AH110" s="56"/>
      <c r="AI110" s="28"/>
      <c r="AJ110" s="132"/>
      <c r="AK110" s="199"/>
      <c r="AL110" s="285"/>
      <c r="AM110" s="86" t="str">
        <f t="shared" si="14"/>
        <v/>
      </c>
      <c r="AN110" s="121" t="str">
        <f t="shared" si="15"/>
        <v/>
      </c>
      <c r="AO110" s="121" t="str">
        <f t="shared" si="16"/>
        <v/>
      </c>
      <c r="AP110" s="121" t="str">
        <f t="shared" si="17"/>
        <v/>
      </c>
      <c r="AQ110" s="87" t="str">
        <f t="shared" si="18"/>
        <v/>
      </c>
      <c r="AR110" s="37"/>
      <c r="AS110" s="234"/>
      <c r="AT110" s="37"/>
    </row>
    <row r="111" spans="2:46" ht="13.5" customHeight="1" x14ac:dyDescent="0.15">
      <c r="B111" s="285"/>
      <c r="C111" s="27" t="s">
        <v>35</v>
      </c>
      <c r="D111" s="186"/>
      <c r="E111" s="56"/>
      <c r="F111" s="187"/>
      <c r="G111" s="187"/>
      <c r="H111" s="187"/>
      <c r="I111" s="62"/>
      <c r="J111" s="62"/>
      <c r="K111" s="188"/>
      <c r="L111" s="259"/>
      <c r="M111" s="259"/>
      <c r="N111" s="56"/>
      <c r="O111" s="28"/>
      <c r="P111" s="56"/>
      <c r="Q111" s="28"/>
      <c r="R111" s="132"/>
      <c r="S111" s="214"/>
      <c r="T111" s="285"/>
      <c r="U111" s="27" t="s">
        <v>35</v>
      </c>
      <c r="V111" s="186"/>
      <c r="W111" s="56"/>
      <c r="X111" s="187"/>
      <c r="Y111" s="187"/>
      <c r="Z111" s="187"/>
      <c r="AA111" s="62"/>
      <c r="AB111" s="62"/>
      <c r="AC111" s="188"/>
      <c r="AD111" s="259"/>
      <c r="AE111" s="259"/>
      <c r="AF111" s="56"/>
      <c r="AG111" s="28"/>
      <c r="AH111" s="56"/>
      <c r="AI111" s="28"/>
      <c r="AJ111" s="132"/>
      <c r="AK111" s="199"/>
      <c r="AL111" s="285"/>
      <c r="AM111" s="86" t="str">
        <f t="shared" si="14"/>
        <v/>
      </c>
      <c r="AN111" s="121" t="str">
        <f t="shared" si="15"/>
        <v/>
      </c>
      <c r="AO111" s="121" t="str">
        <f t="shared" si="16"/>
        <v/>
      </c>
      <c r="AP111" s="121" t="str">
        <f t="shared" si="17"/>
        <v/>
      </c>
      <c r="AQ111" s="87" t="str">
        <f t="shared" si="18"/>
        <v/>
      </c>
      <c r="AR111" s="37"/>
      <c r="AS111" s="234"/>
      <c r="AT111" s="37"/>
    </row>
    <row r="112" spans="2:46" ht="13.5" customHeight="1" thickBot="1" x14ac:dyDescent="0.2">
      <c r="B112" s="286"/>
      <c r="C112" s="27"/>
      <c r="D112" s="186"/>
      <c r="E112" s="56"/>
      <c r="F112" s="189"/>
      <c r="G112" s="189"/>
      <c r="H112" s="189"/>
      <c r="I112" s="56"/>
      <c r="J112" s="56"/>
      <c r="K112" s="188"/>
      <c r="L112" s="259"/>
      <c r="M112" s="259"/>
      <c r="N112" s="56"/>
      <c r="O112" s="28"/>
      <c r="P112" s="56"/>
      <c r="Q112" s="28"/>
      <c r="R112" s="184"/>
      <c r="S112" s="214"/>
      <c r="T112" s="286"/>
      <c r="U112" s="27"/>
      <c r="V112" s="186"/>
      <c r="W112" s="56"/>
      <c r="X112" s="189"/>
      <c r="Y112" s="189"/>
      <c r="Z112" s="189"/>
      <c r="AA112" s="56"/>
      <c r="AB112" s="56"/>
      <c r="AC112" s="188"/>
      <c r="AD112" s="259"/>
      <c r="AE112" s="259"/>
      <c r="AF112" s="56"/>
      <c r="AG112" s="28"/>
      <c r="AH112" s="56"/>
      <c r="AI112" s="28"/>
      <c r="AJ112" s="184"/>
      <c r="AK112" s="199"/>
      <c r="AL112" s="286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4"/>
      <c r="AT112" s="37"/>
    </row>
    <row r="113" spans="2:46" ht="13.5" customHeight="1" x14ac:dyDescent="0.15">
      <c r="B113" s="284" t="s">
        <v>85</v>
      </c>
      <c r="C113" s="25" t="s">
        <v>31</v>
      </c>
      <c r="D113" s="39"/>
      <c r="E113" s="55"/>
      <c r="F113" s="96"/>
      <c r="G113" s="96"/>
      <c r="H113" s="96"/>
      <c r="I113" s="60"/>
      <c r="J113" s="60"/>
      <c r="K113" s="61"/>
      <c r="L113" s="258"/>
      <c r="M113" s="258"/>
      <c r="N113" s="55"/>
      <c r="O113" s="26"/>
      <c r="P113" s="55"/>
      <c r="Q113" s="26"/>
      <c r="R113" s="131"/>
      <c r="S113" s="214"/>
      <c r="T113" s="284" t="s">
        <v>85</v>
      </c>
      <c r="U113" s="25" t="s">
        <v>31</v>
      </c>
      <c r="V113" s="39"/>
      <c r="W113" s="55"/>
      <c r="X113" s="96"/>
      <c r="Y113" s="96"/>
      <c r="Z113" s="96"/>
      <c r="AA113" s="60"/>
      <c r="AB113" s="60"/>
      <c r="AC113" s="61"/>
      <c r="AD113" s="258"/>
      <c r="AE113" s="258"/>
      <c r="AF113" s="55"/>
      <c r="AG113" s="26"/>
      <c r="AH113" s="55"/>
      <c r="AI113" s="26"/>
      <c r="AJ113" s="131"/>
      <c r="AK113" s="199"/>
      <c r="AL113" s="284" t="s">
        <v>85</v>
      </c>
      <c r="AM113" s="119" t="str">
        <f t="shared" si="14"/>
        <v/>
      </c>
      <c r="AN113" s="95" t="str">
        <f t="shared" si="15"/>
        <v/>
      </c>
      <c r="AO113" s="95" t="str">
        <f t="shared" si="16"/>
        <v/>
      </c>
      <c r="AP113" s="95" t="str">
        <f t="shared" si="17"/>
        <v/>
      </c>
      <c r="AQ113" s="120" t="str">
        <f t="shared" si="18"/>
        <v/>
      </c>
      <c r="AR113" s="37"/>
      <c r="AS113" s="234"/>
      <c r="AT113" s="37"/>
    </row>
    <row r="114" spans="2:46" ht="13.5" customHeight="1" x14ac:dyDescent="0.15">
      <c r="B114" s="285"/>
      <c r="C114" s="27" t="s">
        <v>32</v>
      </c>
      <c r="D114" s="186"/>
      <c r="E114" s="56"/>
      <c r="F114" s="187"/>
      <c r="G114" s="187"/>
      <c r="H114" s="187"/>
      <c r="I114" s="62"/>
      <c r="J114" s="62"/>
      <c r="K114" s="188"/>
      <c r="L114" s="259"/>
      <c r="M114" s="259"/>
      <c r="N114" s="56"/>
      <c r="O114" s="28"/>
      <c r="P114" s="56"/>
      <c r="Q114" s="28"/>
      <c r="R114" s="132"/>
      <c r="S114" s="214"/>
      <c r="T114" s="285"/>
      <c r="U114" s="27" t="s">
        <v>32</v>
      </c>
      <c r="V114" s="186"/>
      <c r="W114" s="56"/>
      <c r="X114" s="187"/>
      <c r="Y114" s="187"/>
      <c r="Z114" s="187"/>
      <c r="AA114" s="62"/>
      <c r="AB114" s="62"/>
      <c r="AC114" s="188"/>
      <c r="AD114" s="259"/>
      <c r="AE114" s="259"/>
      <c r="AF114" s="56"/>
      <c r="AG114" s="28"/>
      <c r="AH114" s="56"/>
      <c r="AI114" s="28"/>
      <c r="AJ114" s="132"/>
      <c r="AK114" s="199"/>
      <c r="AL114" s="285"/>
      <c r="AM114" s="86" t="str">
        <f t="shared" si="14"/>
        <v/>
      </c>
      <c r="AN114" s="121" t="str">
        <f t="shared" si="15"/>
        <v/>
      </c>
      <c r="AO114" s="121" t="str">
        <f t="shared" si="16"/>
        <v/>
      </c>
      <c r="AP114" s="121" t="str">
        <f t="shared" si="17"/>
        <v/>
      </c>
      <c r="AQ114" s="87" t="str">
        <f t="shared" si="18"/>
        <v/>
      </c>
      <c r="AR114" s="37"/>
      <c r="AS114" s="234"/>
      <c r="AT114" s="37"/>
    </row>
    <row r="115" spans="2:46" ht="13.5" customHeight="1" x14ac:dyDescent="0.15">
      <c r="B115" s="285"/>
      <c r="C115" s="27" t="s">
        <v>33</v>
      </c>
      <c r="D115" s="186"/>
      <c r="E115" s="56"/>
      <c r="F115" s="187"/>
      <c r="G115" s="187"/>
      <c r="H115" s="187"/>
      <c r="I115" s="62"/>
      <c r="J115" s="62"/>
      <c r="K115" s="188"/>
      <c r="L115" s="259"/>
      <c r="M115" s="259"/>
      <c r="N115" s="56"/>
      <c r="O115" s="28"/>
      <c r="P115" s="56"/>
      <c r="Q115" s="28"/>
      <c r="R115" s="132"/>
      <c r="S115" s="214"/>
      <c r="T115" s="285"/>
      <c r="U115" s="27" t="s">
        <v>33</v>
      </c>
      <c r="V115" s="186"/>
      <c r="W115" s="56"/>
      <c r="X115" s="187"/>
      <c r="Y115" s="187"/>
      <c r="Z115" s="187"/>
      <c r="AA115" s="62"/>
      <c r="AB115" s="62"/>
      <c r="AC115" s="188"/>
      <c r="AD115" s="259"/>
      <c r="AE115" s="259"/>
      <c r="AF115" s="56"/>
      <c r="AG115" s="28"/>
      <c r="AH115" s="56"/>
      <c r="AI115" s="28"/>
      <c r="AJ115" s="132"/>
      <c r="AK115" s="199"/>
      <c r="AL115" s="285"/>
      <c r="AM115" s="86" t="str">
        <f t="shared" si="14"/>
        <v/>
      </c>
      <c r="AN115" s="121" t="str">
        <f t="shared" si="15"/>
        <v/>
      </c>
      <c r="AO115" s="121" t="str">
        <f t="shared" si="16"/>
        <v/>
      </c>
      <c r="AP115" s="121" t="str">
        <f t="shared" si="17"/>
        <v/>
      </c>
      <c r="AQ115" s="87" t="str">
        <f t="shared" si="18"/>
        <v/>
      </c>
      <c r="AR115" s="37"/>
      <c r="AS115" s="234"/>
      <c r="AT115" s="37"/>
    </row>
    <row r="116" spans="2:46" ht="13.5" customHeight="1" x14ac:dyDescent="0.15">
      <c r="B116" s="285"/>
      <c r="C116" s="27" t="s">
        <v>35</v>
      </c>
      <c r="D116" s="186"/>
      <c r="E116" s="56"/>
      <c r="F116" s="187"/>
      <c r="G116" s="187"/>
      <c r="H116" s="187"/>
      <c r="I116" s="62"/>
      <c r="J116" s="62"/>
      <c r="K116" s="188"/>
      <c r="L116" s="259"/>
      <c r="M116" s="259"/>
      <c r="N116" s="56"/>
      <c r="O116" s="28"/>
      <c r="P116" s="56"/>
      <c r="Q116" s="28"/>
      <c r="R116" s="132"/>
      <c r="S116" s="214"/>
      <c r="T116" s="285"/>
      <c r="U116" s="27" t="s">
        <v>35</v>
      </c>
      <c r="V116" s="186"/>
      <c r="W116" s="56"/>
      <c r="X116" s="187"/>
      <c r="Y116" s="187"/>
      <c r="Z116" s="187"/>
      <c r="AA116" s="62"/>
      <c r="AB116" s="62"/>
      <c r="AC116" s="188"/>
      <c r="AD116" s="259"/>
      <c r="AE116" s="259"/>
      <c r="AF116" s="56"/>
      <c r="AG116" s="28"/>
      <c r="AH116" s="56"/>
      <c r="AI116" s="28"/>
      <c r="AJ116" s="132"/>
      <c r="AK116" s="199"/>
      <c r="AL116" s="285"/>
      <c r="AM116" s="86" t="str">
        <f t="shared" si="14"/>
        <v/>
      </c>
      <c r="AN116" s="121" t="str">
        <f t="shared" si="15"/>
        <v/>
      </c>
      <c r="AO116" s="121" t="str">
        <f t="shared" si="16"/>
        <v/>
      </c>
      <c r="AP116" s="121" t="str">
        <f t="shared" si="17"/>
        <v/>
      </c>
      <c r="AQ116" s="87" t="str">
        <f t="shared" si="18"/>
        <v/>
      </c>
      <c r="AR116" s="37"/>
      <c r="AS116" s="234"/>
      <c r="AT116" s="37"/>
    </row>
    <row r="117" spans="2:46" ht="13.5" customHeight="1" thickBot="1" x14ac:dyDescent="0.2">
      <c r="B117" s="286"/>
      <c r="C117" s="27"/>
      <c r="D117" s="186"/>
      <c r="E117" s="56"/>
      <c r="F117" s="189"/>
      <c r="G117" s="189"/>
      <c r="H117" s="189"/>
      <c r="I117" s="56"/>
      <c r="J117" s="56"/>
      <c r="K117" s="188"/>
      <c r="L117" s="259"/>
      <c r="M117" s="259"/>
      <c r="N117" s="56"/>
      <c r="O117" s="28"/>
      <c r="P117" s="56"/>
      <c r="Q117" s="28"/>
      <c r="R117" s="184"/>
      <c r="S117" s="214"/>
      <c r="T117" s="286"/>
      <c r="U117" s="27"/>
      <c r="V117" s="186"/>
      <c r="W117" s="56"/>
      <c r="X117" s="189"/>
      <c r="Y117" s="189"/>
      <c r="Z117" s="189"/>
      <c r="AA117" s="56"/>
      <c r="AB117" s="56"/>
      <c r="AC117" s="188"/>
      <c r="AD117" s="259"/>
      <c r="AE117" s="259"/>
      <c r="AF117" s="56"/>
      <c r="AG117" s="28"/>
      <c r="AH117" s="56"/>
      <c r="AI117" s="28"/>
      <c r="AJ117" s="184"/>
      <c r="AK117" s="199"/>
      <c r="AL117" s="286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4"/>
      <c r="AT117" s="37"/>
    </row>
    <row r="118" spans="2:46" ht="13.5" customHeight="1" x14ac:dyDescent="0.15">
      <c r="B118" s="284" t="s">
        <v>86</v>
      </c>
      <c r="C118" s="25" t="s">
        <v>31</v>
      </c>
      <c r="D118" s="39"/>
      <c r="E118" s="55"/>
      <c r="F118" s="96"/>
      <c r="G118" s="96"/>
      <c r="H118" s="96"/>
      <c r="I118" s="60"/>
      <c r="J118" s="60"/>
      <c r="K118" s="61"/>
      <c r="L118" s="258"/>
      <c r="M118" s="258"/>
      <c r="N118" s="55"/>
      <c r="O118" s="26"/>
      <c r="P118" s="55"/>
      <c r="Q118" s="26"/>
      <c r="R118" s="131"/>
      <c r="S118" s="214"/>
      <c r="T118" s="284" t="s">
        <v>86</v>
      </c>
      <c r="U118" s="25" t="s">
        <v>31</v>
      </c>
      <c r="V118" s="39"/>
      <c r="W118" s="55"/>
      <c r="X118" s="96"/>
      <c r="Y118" s="96"/>
      <c r="Z118" s="96"/>
      <c r="AA118" s="60"/>
      <c r="AB118" s="60"/>
      <c r="AC118" s="61"/>
      <c r="AD118" s="258"/>
      <c r="AE118" s="258"/>
      <c r="AF118" s="55"/>
      <c r="AG118" s="26"/>
      <c r="AH118" s="55"/>
      <c r="AI118" s="26"/>
      <c r="AJ118" s="131"/>
      <c r="AK118" s="199"/>
      <c r="AL118" s="284" t="s">
        <v>86</v>
      </c>
      <c r="AM118" s="119" t="str">
        <f t="shared" si="14"/>
        <v/>
      </c>
      <c r="AN118" s="95" t="str">
        <f t="shared" si="15"/>
        <v/>
      </c>
      <c r="AO118" s="95" t="str">
        <f t="shared" si="16"/>
        <v/>
      </c>
      <c r="AP118" s="95" t="str">
        <f t="shared" si="17"/>
        <v/>
      </c>
      <c r="AQ118" s="120" t="str">
        <f t="shared" si="18"/>
        <v/>
      </c>
      <c r="AR118" s="37"/>
      <c r="AS118" s="234"/>
      <c r="AT118" s="37"/>
    </row>
    <row r="119" spans="2:46" ht="13.5" customHeight="1" x14ac:dyDescent="0.15">
      <c r="B119" s="285"/>
      <c r="C119" s="27" t="s">
        <v>32</v>
      </c>
      <c r="D119" s="186"/>
      <c r="E119" s="56"/>
      <c r="F119" s="187"/>
      <c r="G119" s="187"/>
      <c r="H119" s="187"/>
      <c r="I119" s="62"/>
      <c r="J119" s="62"/>
      <c r="K119" s="188"/>
      <c r="L119" s="259"/>
      <c r="M119" s="259"/>
      <c r="N119" s="56"/>
      <c r="O119" s="28"/>
      <c r="P119" s="56"/>
      <c r="Q119" s="28"/>
      <c r="R119" s="132"/>
      <c r="S119" s="214"/>
      <c r="T119" s="285"/>
      <c r="U119" s="27" t="s">
        <v>32</v>
      </c>
      <c r="V119" s="186"/>
      <c r="W119" s="56"/>
      <c r="X119" s="187"/>
      <c r="Y119" s="187"/>
      <c r="Z119" s="187"/>
      <c r="AA119" s="62"/>
      <c r="AB119" s="62"/>
      <c r="AC119" s="188"/>
      <c r="AD119" s="259"/>
      <c r="AE119" s="259"/>
      <c r="AF119" s="56"/>
      <c r="AG119" s="28"/>
      <c r="AH119" s="56"/>
      <c r="AI119" s="28"/>
      <c r="AJ119" s="132"/>
      <c r="AK119" s="199"/>
      <c r="AL119" s="285"/>
      <c r="AM119" s="86" t="str">
        <f t="shared" si="14"/>
        <v/>
      </c>
      <c r="AN119" s="121" t="str">
        <f t="shared" si="15"/>
        <v/>
      </c>
      <c r="AO119" s="121" t="str">
        <f t="shared" si="16"/>
        <v/>
      </c>
      <c r="AP119" s="121" t="str">
        <f t="shared" si="17"/>
        <v/>
      </c>
      <c r="AQ119" s="87" t="str">
        <f t="shared" si="18"/>
        <v/>
      </c>
      <c r="AR119" s="37"/>
      <c r="AS119" s="234"/>
      <c r="AT119" s="37"/>
    </row>
    <row r="120" spans="2:46" ht="13.5" customHeight="1" x14ac:dyDescent="0.15">
      <c r="B120" s="285"/>
      <c r="C120" s="27" t="s">
        <v>33</v>
      </c>
      <c r="D120" s="186"/>
      <c r="E120" s="56"/>
      <c r="F120" s="187"/>
      <c r="G120" s="187"/>
      <c r="H120" s="187"/>
      <c r="I120" s="62"/>
      <c r="J120" s="62"/>
      <c r="K120" s="188"/>
      <c r="L120" s="259"/>
      <c r="M120" s="259"/>
      <c r="N120" s="56"/>
      <c r="O120" s="28"/>
      <c r="P120" s="56"/>
      <c r="Q120" s="28"/>
      <c r="R120" s="132"/>
      <c r="S120" s="214"/>
      <c r="T120" s="285"/>
      <c r="U120" s="27" t="s">
        <v>33</v>
      </c>
      <c r="V120" s="186"/>
      <c r="W120" s="56"/>
      <c r="X120" s="187"/>
      <c r="Y120" s="187"/>
      <c r="Z120" s="187"/>
      <c r="AA120" s="62"/>
      <c r="AB120" s="62"/>
      <c r="AC120" s="188"/>
      <c r="AD120" s="259"/>
      <c r="AE120" s="259"/>
      <c r="AF120" s="56"/>
      <c r="AG120" s="28"/>
      <c r="AH120" s="56"/>
      <c r="AI120" s="28"/>
      <c r="AJ120" s="132"/>
      <c r="AK120" s="199"/>
      <c r="AL120" s="285"/>
      <c r="AM120" s="86" t="str">
        <f t="shared" si="14"/>
        <v/>
      </c>
      <c r="AN120" s="121" t="str">
        <f t="shared" si="15"/>
        <v/>
      </c>
      <c r="AO120" s="121" t="str">
        <f t="shared" si="16"/>
        <v/>
      </c>
      <c r="AP120" s="121" t="str">
        <f t="shared" si="17"/>
        <v/>
      </c>
      <c r="AQ120" s="87" t="str">
        <f t="shared" si="18"/>
        <v/>
      </c>
      <c r="AR120" s="37"/>
      <c r="AS120" s="234"/>
      <c r="AT120" s="37"/>
    </row>
    <row r="121" spans="2:46" ht="13.5" customHeight="1" x14ac:dyDescent="0.15">
      <c r="B121" s="285"/>
      <c r="C121" s="27" t="s">
        <v>35</v>
      </c>
      <c r="D121" s="186"/>
      <c r="E121" s="56"/>
      <c r="F121" s="187"/>
      <c r="G121" s="187"/>
      <c r="H121" s="187"/>
      <c r="I121" s="62"/>
      <c r="J121" s="62"/>
      <c r="K121" s="188"/>
      <c r="L121" s="259"/>
      <c r="M121" s="259"/>
      <c r="N121" s="56"/>
      <c r="O121" s="28"/>
      <c r="P121" s="56"/>
      <c r="Q121" s="28"/>
      <c r="R121" s="132"/>
      <c r="S121" s="214"/>
      <c r="T121" s="285"/>
      <c r="U121" s="27" t="s">
        <v>35</v>
      </c>
      <c r="V121" s="186"/>
      <c r="W121" s="56"/>
      <c r="X121" s="187"/>
      <c r="Y121" s="187"/>
      <c r="Z121" s="187"/>
      <c r="AA121" s="62"/>
      <c r="AB121" s="62"/>
      <c r="AC121" s="188"/>
      <c r="AD121" s="259"/>
      <c r="AE121" s="259"/>
      <c r="AF121" s="56"/>
      <c r="AG121" s="28"/>
      <c r="AH121" s="56"/>
      <c r="AI121" s="28"/>
      <c r="AJ121" s="132"/>
      <c r="AK121" s="199"/>
      <c r="AL121" s="285"/>
      <c r="AM121" s="86" t="str">
        <f t="shared" si="14"/>
        <v/>
      </c>
      <c r="AN121" s="121" t="str">
        <f t="shared" si="15"/>
        <v/>
      </c>
      <c r="AO121" s="121" t="str">
        <f t="shared" si="16"/>
        <v/>
      </c>
      <c r="AP121" s="121" t="str">
        <f t="shared" si="17"/>
        <v/>
      </c>
      <c r="AQ121" s="87" t="str">
        <f t="shared" si="18"/>
        <v/>
      </c>
      <c r="AR121" s="37"/>
      <c r="AS121" s="234"/>
      <c r="AT121" s="37"/>
    </row>
    <row r="122" spans="2:46" ht="13.5" customHeight="1" thickBot="1" x14ac:dyDescent="0.2">
      <c r="B122" s="286"/>
      <c r="C122" s="27"/>
      <c r="D122" s="186"/>
      <c r="E122" s="56"/>
      <c r="F122" s="189"/>
      <c r="G122" s="189"/>
      <c r="H122" s="189"/>
      <c r="I122" s="56"/>
      <c r="J122" s="56"/>
      <c r="K122" s="188"/>
      <c r="L122" s="259"/>
      <c r="M122" s="259"/>
      <c r="N122" s="56"/>
      <c r="O122" s="28"/>
      <c r="P122" s="56"/>
      <c r="Q122" s="28"/>
      <c r="R122" s="184"/>
      <c r="S122" s="214"/>
      <c r="T122" s="286"/>
      <c r="U122" s="27"/>
      <c r="V122" s="186"/>
      <c r="W122" s="56"/>
      <c r="X122" s="189"/>
      <c r="Y122" s="189"/>
      <c r="Z122" s="189"/>
      <c r="AA122" s="56"/>
      <c r="AB122" s="56"/>
      <c r="AC122" s="188"/>
      <c r="AD122" s="259"/>
      <c r="AE122" s="259"/>
      <c r="AF122" s="56"/>
      <c r="AG122" s="28"/>
      <c r="AH122" s="56"/>
      <c r="AI122" s="28"/>
      <c r="AJ122" s="184"/>
      <c r="AK122" s="199"/>
      <c r="AL122" s="286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4"/>
      <c r="AT122" s="37"/>
    </row>
    <row r="123" spans="2:46" ht="13.5" customHeight="1" x14ac:dyDescent="0.15">
      <c r="B123" s="284" t="s">
        <v>87</v>
      </c>
      <c r="C123" s="25" t="s">
        <v>31</v>
      </c>
      <c r="D123" s="39"/>
      <c r="E123" s="55"/>
      <c r="F123" s="96"/>
      <c r="G123" s="96"/>
      <c r="H123" s="96"/>
      <c r="I123" s="60"/>
      <c r="J123" s="60"/>
      <c r="K123" s="61"/>
      <c r="L123" s="258"/>
      <c r="M123" s="258"/>
      <c r="N123" s="55"/>
      <c r="O123" s="26"/>
      <c r="P123" s="55"/>
      <c r="Q123" s="26"/>
      <c r="R123" s="131"/>
      <c r="S123" s="214"/>
      <c r="T123" s="284" t="s">
        <v>87</v>
      </c>
      <c r="U123" s="25" t="s">
        <v>31</v>
      </c>
      <c r="V123" s="39"/>
      <c r="W123" s="55"/>
      <c r="X123" s="96"/>
      <c r="Y123" s="96"/>
      <c r="Z123" s="96"/>
      <c r="AA123" s="60"/>
      <c r="AB123" s="60"/>
      <c r="AC123" s="61"/>
      <c r="AD123" s="258"/>
      <c r="AE123" s="258"/>
      <c r="AF123" s="55"/>
      <c r="AG123" s="26"/>
      <c r="AH123" s="55"/>
      <c r="AI123" s="26"/>
      <c r="AJ123" s="131"/>
      <c r="AK123" s="199"/>
      <c r="AL123" s="284" t="s">
        <v>87</v>
      </c>
      <c r="AM123" s="119" t="str">
        <f t="shared" si="14"/>
        <v/>
      </c>
      <c r="AN123" s="95" t="str">
        <f t="shared" si="15"/>
        <v/>
      </c>
      <c r="AO123" s="95" t="str">
        <f t="shared" si="16"/>
        <v/>
      </c>
      <c r="AP123" s="95" t="str">
        <f t="shared" si="17"/>
        <v/>
      </c>
      <c r="AQ123" s="120" t="str">
        <f t="shared" si="18"/>
        <v/>
      </c>
      <c r="AR123" s="37"/>
      <c r="AS123" s="234"/>
      <c r="AT123" s="37"/>
    </row>
    <row r="124" spans="2:46" ht="13.5" customHeight="1" x14ac:dyDescent="0.15">
      <c r="B124" s="285"/>
      <c r="C124" s="27" t="s">
        <v>32</v>
      </c>
      <c r="D124" s="186"/>
      <c r="E124" s="56"/>
      <c r="F124" s="187"/>
      <c r="G124" s="187"/>
      <c r="H124" s="187"/>
      <c r="I124" s="62"/>
      <c r="J124" s="62"/>
      <c r="K124" s="188"/>
      <c r="L124" s="259"/>
      <c r="M124" s="259"/>
      <c r="N124" s="56"/>
      <c r="O124" s="28"/>
      <c r="P124" s="56"/>
      <c r="Q124" s="28"/>
      <c r="R124" s="132"/>
      <c r="S124" s="214"/>
      <c r="T124" s="285"/>
      <c r="U124" s="27" t="s">
        <v>32</v>
      </c>
      <c r="V124" s="186"/>
      <c r="W124" s="56"/>
      <c r="X124" s="187"/>
      <c r="Y124" s="187"/>
      <c r="Z124" s="187"/>
      <c r="AA124" s="62"/>
      <c r="AB124" s="62"/>
      <c r="AC124" s="188"/>
      <c r="AD124" s="259"/>
      <c r="AE124" s="259"/>
      <c r="AF124" s="56"/>
      <c r="AG124" s="28"/>
      <c r="AH124" s="56"/>
      <c r="AI124" s="28"/>
      <c r="AJ124" s="132"/>
      <c r="AK124" s="199"/>
      <c r="AL124" s="285"/>
      <c r="AM124" s="86" t="str">
        <f t="shared" si="14"/>
        <v/>
      </c>
      <c r="AN124" s="121" t="str">
        <f t="shared" si="15"/>
        <v/>
      </c>
      <c r="AO124" s="121" t="str">
        <f t="shared" si="16"/>
        <v/>
      </c>
      <c r="AP124" s="121" t="str">
        <f t="shared" si="17"/>
        <v/>
      </c>
      <c r="AQ124" s="87" t="str">
        <f t="shared" si="18"/>
        <v/>
      </c>
      <c r="AR124" s="37"/>
      <c r="AS124" s="234"/>
      <c r="AT124" s="37"/>
    </row>
    <row r="125" spans="2:46" ht="13.5" customHeight="1" x14ac:dyDescent="0.15">
      <c r="B125" s="285"/>
      <c r="C125" s="27" t="s">
        <v>33</v>
      </c>
      <c r="D125" s="186"/>
      <c r="E125" s="56"/>
      <c r="F125" s="187"/>
      <c r="G125" s="187"/>
      <c r="H125" s="187"/>
      <c r="I125" s="62"/>
      <c r="J125" s="62"/>
      <c r="K125" s="188"/>
      <c r="L125" s="259"/>
      <c r="M125" s="259"/>
      <c r="N125" s="56"/>
      <c r="O125" s="28"/>
      <c r="P125" s="56"/>
      <c r="Q125" s="28"/>
      <c r="R125" s="132"/>
      <c r="S125" s="214"/>
      <c r="T125" s="285"/>
      <c r="U125" s="27" t="s">
        <v>33</v>
      </c>
      <c r="V125" s="186"/>
      <c r="W125" s="56"/>
      <c r="X125" s="187"/>
      <c r="Y125" s="187"/>
      <c r="Z125" s="187"/>
      <c r="AA125" s="62"/>
      <c r="AB125" s="62"/>
      <c r="AC125" s="188"/>
      <c r="AD125" s="259"/>
      <c r="AE125" s="259"/>
      <c r="AF125" s="56"/>
      <c r="AG125" s="28"/>
      <c r="AH125" s="56"/>
      <c r="AI125" s="28"/>
      <c r="AJ125" s="132"/>
      <c r="AK125" s="199"/>
      <c r="AL125" s="285"/>
      <c r="AM125" s="86" t="str">
        <f t="shared" si="14"/>
        <v/>
      </c>
      <c r="AN125" s="121" t="str">
        <f t="shared" si="15"/>
        <v/>
      </c>
      <c r="AO125" s="121" t="str">
        <f t="shared" si="16"/>
        <v/>
      </c>
      <c r="AP125" s="121" t="str">
        <f t="shared" si="17"/>
        <v/>
      </c>
      <c r="AQ125" s="87" t="str">
        <f t="shared" si="18"/>
        <v/>
      </c>
      <c r="AR125" s="37"/>
      <c r="AS125" s="234"/>
      <c r="AT125" s="37"/>
    </row>
    <row r="126" spans="2:46" ht="13.5" customHeight="1" x14ac:dyDescent="0.15">
      <c r="B126" s="285"/>
      <c r="C126" s="27" t="s">
        <v>35</v>
      </c>
      <c r="D126" s="186"/>
      <c r="E126" s="56"/>
      <c r="F126" s="187"/>
      <c r="G126" s="187"/>
      <c r="H126" s="187"/>
      <c r="I126" s="62"/>
      <c r="J126" s="62"/>
      <c r="K126" s="188"/>
      <c r="L126" s="259"/>
      <c r="M126" s="259"/>
      <c r="N126" s="56"/>
      <c r="O126" s="28"/>
      <c r="P126" s="56"/>
      <c r="Q126" s="28"/>
      <c r="R126" s="132"/>
      <c r="S126" s="214"/>
      <c r="T126" s="285"/>
      <c r="U126" s="27" t="s">
        <v>35</v>
      </c>
      <c r="V126" s="186"/>
      <c r="W126" s="56"/>
      <c r="X126" s="187"/>
      <c r="Y126" s="187"/>
      <c r="Z126" s="187"/>
      <c r="AA126" s="62"/>
      <c r="AB126" s="62"/>
      <c r="AC126" s="188"/>
      <c r="AD126" s="259"/>
      <c r="AE126" s="259"/>
      <c r="AF126" s="56"/>
      <c r="AG126" s="28"/>
      <c r="AH126" s="56"/>
      <c r="AI126" s="28"/>
      <c r="AJ126" s="132"/>
      <c r="AK126" s="199"/>
      <c r="AL126" s="285"/>
      <c r="AM126" s="86" t="str">
        <f t="shared" si="14"/>
        <v/>
      </c>
      <c r="AN126" s="121" t="str">
        <f t="shared" si="15"/>
        <v/>
      </c>
      <c r="AO126" s="121" t="str">
        <f t="shared" si="16"/>
        <v/>
      </c>
      <c r="AP126" s="121" t="str">
        <f t="shared" si="17"/>
        <v/>
      </c>
      <c r="AQ126" s="87" t="str">
        <f t="shared" si="18"/>
        <v/>
      </c>
      <c r="AR126" s="37"/>
      <c r="AS126" s="234"/>
      <c r="AT126" s="37"/>
    </row>
    <row r="127" spans="2:46" ht="13.5" customHeight="1" thickBot="1" x14ac:dyDescent="0.2">
      <c r="B127" s="286"/>
      <c r="C127" s="27"/>
      <c r="D127" s="186"/>
      <c r="E127" s="56"/>
      <c r="F127" s="189"/>
      <c r="G127" s="189"/>
      <c r="H127" s="189"/>
      <c r="I127" s="56"/>
      <c r="J127" s="56"/>
      <c r="K127" s="188"/>
      <c r="L127" s="259"/>
      <c r="M127" s="259"/>
      <c r="N127" s="56"/>
      <c r="O127" s="28"/>
      <c r="P127" s="56"/>
      <c r="Q127" s="28"/>
      <c r="R127" s="184"/>
      <c r="S127" s="214"/>
      <c r="T127" s="286"/>
      <c r="U127" s="27"/>
      <c r="V127" s="186"/>
      <c r="W127" s="56"/>
      <c r="X127" s="189"/>
      <c r="Y127" s="189"/>
      <c r="Z127" s="189"/>
      <c r="AA127" s="56"/>
      <c r="AB127" s="56"/>
      <c r="AC127" s="188"/>
      <c r="AD127" s="259"/>
      <c r="AE127" s="259"/>
      <c r="AF127" s="56"/>
      <c r="AG127" s="28"/>
      <c r="AH127" s="56"/>
      <c r="AI127" s="28"/>
      <c r="AJ127" s="184"/>
      <c r="AK127" s="199"/>
      <c r="AL127" s="286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4"/>
      <c r="AT127" s="37"/>
    </row>
    <row r="128" spans="2:46" ht="13.5" customHeight="1" x14ac:dyDescent="0.15">
      <c r="B128" s="284" t="s">
        <v>88</v>
      </c>
      <c r="C128" s="25" t="s">
        <v>31</v>
      </c>
      <c r="D128" s="39"/>
      <c r="E128" s="55"/>
      <c r="F128" s="96"/>
      <c r="G128" s="96"/>
      <c r="H128" s="96"/>
      <c r="I128" s="60"/>
      <c r="J128" s="60"/>
      <c r="K128" s="61"/>
      <c r="L128" s="258"/>
      <c r="M128" s="258"/>
      <c r="N128" s="55"/>
      <c r="O128" s="26"/>
      <c r="P128" s="55"/>
      <c r="Q128" s="26"/>
      <c r="R128" s="131"/>
      <c r="S128" s="214"/>
      <c r="T128" s="284" t="s">
        <v>88</v>
      </c>
      <c r="U128" s="25" t="s">
        <v>31</v>
      </c>
      <c r="V128" s="39"/>
      <c r="W128" s="55"/>
      <c r="X128" s="96"/>
      <c r="Y128" s="96"/>
      <c r="Z128" s="96"/>
      <c r="AA128" s="60"/>
      <c r="AB128" s="60"/>
      <c r="AC128" s="61"/>
      <c r="AD128" s="258"/>
      <c r="AE128" s="258"/>
      <c r="AF128" s="55"/>
      <c r="AG128" s="26"/>
      <c r="AH128" s="55"/>
      <c r="AI128" s="26"/>
      <c r="AJ128" s="131"/>
      <c r="AK128" s="199"/>
      <c r="AL128" s="284" t="s">
        <v>88</v>
      </c>
      <c r="AM128" s="119" t="str">
        <f t="shared" si="14"/>
        <v/>
      </c>
      <c r="AN128" s="95" t="str">
        <f t="shared" si="15"/>
        <v/>
      </c>
      <c r="AO128" s="95" t="str">
        <f t="shared" si="16"/>
        <v/>
      </c>
      <c r="AP128" s="95" t="str">
        <f t="shared" si="17"/>
        <v/>
      </c>
      <c r="AQ128" s="120" t="str">
        <f t="shared" si="18"/>
        <v/>
      </c>
      <c r="AR128" s="37"/>
      <c r="AS128" s="234"/>
      <c r="AT128" s="37"/>
    </row>
    <row r="129" spans="2:46" ht="13.5" customHeight="1" x14ac:dyDescent="0.15">
      <c r="B129" s="285"/>
      <c r="C129" s="27" t="s">
        <v>32</v>
      </c>
      <c r="D129" s="186"/>
      <c r="E129" s="56"/>
      <c r="F129" s="187"/>
      <c r="G129" s="187"/>
      <c r="H129" s="187"/>
      <c r="I129" s="62"/>
      <c r="J129" s="62"/>
      <c r="K129" s="188"/>
      <c r="L129" s="259"/>
      <c r="M129" s="259"/>
      <c r="N129" s="56"/>
      <c r="O129" s="28"/>
      <c r="P129" s="56"/>
      <c r="Q129" s="28"/>
      <c r="R129" s="132"/>
      <c r="S129" s="214"/>
      <c r="T129" s="285"/>
      <c r="U129" s="27" t="s">
        <v>32</v>
      </c>
      <c r="V129" s="186"/>
      <c r="W129" s="56"/>
      <c r="X129" s="187"/>
      <c r="Y129" s="187"/>
      <c r="Z129" s="187"/>
      <c r="AA129" s="62"/>
      <c r="AB129" s="62"/>
      <c r="AC129" s="188"/>
      <c r="AD129" s="259"/>
      <c r="AE129" s="259"/>
      <c r="AF129" s="56"/>
      <c r="AG129" s="28"/>
      <c r="AH129" s="56"/>
      <c r="AI129" s="28"/>
      <c r="AJ129" s="132"/>
      <c r="AK129" s="199"/>
      <c r="AL129" s="285"/>
      <c r="AM129" s="86" t="str">
        <f t="shared" si="14"/>
        <v/>
      </c>
      <c r="AN129" s="121" t="str">
        <f t="shared" si="15"/>
        <v/>
      </c>
      <c r="AO129" s="121" t="str">
        <f t="shared" si="16"/>
        <v/>
      </c>
      <c r="AP129" s="121" t="str">
        <f t="shared" si="17"/>
        <v/>
      </c>
      <c r="AQ129" s="87" t="str">
        <f t="shared" si="18"/>
        <v/>
      </c>
      <c r="AR129" s="37"/>
      <c r="AS129" s="234"/>
      <c r="AT129" s="37"/>
    </row>
    <row r="130" spans="2:46" ht="13.5" customHeight="1" x14ac:dyDescent="0.15">
      <c r="B130" s="285"/>
      <c r="C130" s="27" t="s">
        <v>33</v>
      </c>
      <c r="D130" s="186"/>
      <c r="E130" s="56"/>
      <c r="F130" s="187"/>
      <c r="G130" s="187"/>
      <c r="H130" s="187"/>
      <c r="I130" s="62"/>
      <c r="J130" s="62"/>
      <c r="K130" s="188"/>
      <c r="L130" s="259"/>
      <c r="M130" s="259"/>
      <c r="N130" s="56"/>
      <c r="O130" s="28"/>
      <c r="P130" s="56"/>
      <c r="Q130" s="28"/>
      <c r="R130" s="132"/>
      <c r="S130" s="214"/>
      <c r="T130" s="285"/>
      <c r="U130" s="27" t="s">
        <v>33</v>
      </c>
      <c r="V130" s="186"/>
      <c r="W130" s="56"/>
      <c r="X130" s="187"/>
      <c r="Y130" s="187"/>
      <c r="Z130" s="187"/>
      <c r="AA130" s="62"/>
      <c r="AB130" s="62"/>
      <c r="AC130" s="188"/>
      <c r="AD130" s="259"/>
      <c r="AE130" s="259"/>
      <c r="AF130" s="56"/>
      <c r="AG130" s="28"/>
      <c r="AH130" s="56"/>
      <c r="AI130" s="28"/>
      <c r="AJ130" s="132"/>
      <c r="AK130" s="199"/>
      <c r="AL130" s="285"/>
      <c r="AM130" s="86" t="str">
        <f t="shared" si="14"/>
        <v/>
      </c>
      <c r="AN130" s="121" t="str">
        <f t="shared" si="15"/>
        <v/>
      </c>
      <c r="AO130" s="121" t="str">
        <f t="shared" si="16"/>
        <v/>
      </c>
      <c r="AP130" s="121" t="str">
        <f t="shared" si="17"/>
        <v/>
      </c>
      <c r="AQ130" s="87" t="str">
        <f t="shared" si="18"/>
        <v/>
      </c>
      <c r="AR130" s="37"/>
      <c r="AS130" s="234"/>
      <c r="AT130" s="37"/>
    </row>
    <row r="131" spans="2:46" ht="13.5" customHeight="1" x14ac:dyDescent="0.15">
      <c r="B131" s="285"/>
      <c r="C131" s="27" t="s">
        <v>35</v>
      </c>
      <c r="D131" s="186"/>
      <c r="E131" s="56"/>
      <c r="F131" s="187"/>
      <c r="G131" s="187"/>
      <c r="H131" s="187"/>
      <c r="I131" s="62"/>
      <c r="J131" s="62"/>
      <c r="K131" s="188"/>
      <c r="L131" s="259"/>
      <c r="M131" s="259"/>
      <c r="N131" s="56"/>
      <c r="O131" s="28"/>
      <c r="P131" s="56"/>
      <c r="Q131" s="28"/>
      <c r="R131" s="132"/>
      <c r="S131" s="214"/>
      <c r="T131" s="285"/>
      <c r="U131" s="27" t="s">
        <v>35</v>
      </c>
      <c r="V131" s="186"/>
      <c r="W131" s="56"/>
      <c r="X131" s="187"/>
      <c r="Y131" s="187"/>
      <c r="Z131" s="187"/>
      <c r="AA131" s="62"/>
      <c r="AB131" s="62"/>
      <c r="AC131" s="188"/>
      <c r="AD131" s="259"/>
      <c r="AE131" s="259"/>
      <c r="AF131" s="56"/>
      <c r="AG131" s="28"/>
      <c r="AH131" s="56"/>
      <c r="AI131" s="28"/>
      <c r="AJ131" s="132"/>
      <c r="AK131" s="199"/>
      <c r="AL131" s="285"/>
      <c r="AM131" s="86" t="str">
        <f t="shared" si="14"/>
        <v/>
      </c>
      <c r="AN131" s="121" t="str">
        <f t="shared" si="15"/>
        <v/>
      </c>
      <c r="AO131" s="121" t="str">
        <f t="shared" si="16"/>
        <v/>
      </c>
      <c r="AP131" s="121" t="str">
        <f t="shared" si="17"/>
        <v/>
      </c>
      <c r="AQ131" s="87" t="str">
        <f t="shared" si="18"/>
        <v/>
      </c>
      <c r="AR131" s="37"/>
      <c r="AS131" s="234"/>
      <c r="AT131" s="37"/>
    </row>
    <row r="132" spans="2:46" ht="13.5" customHeight="1" thickBot="1" x14ac:dyDescent="0.2">
      <c r="B132" s="286"/>
      <c r="C132" s="27"/>
      <c r="D132" s="186"/>
      <c r="E132" s="56"/>
      <c r="F132" s="189"/>
      <c r="G132" s="189"/>
      <c r="H132" s="189"/>
      <c r="I132" s="56"/>
      <c r="J132" s="56"/>
      <c r="K132" s="188"/>
      <c r="L132" s="259"/>
      <c r="M132" s="259"/>
      <c r="N132" s="56"/>
      <c r="O132" s="28"/>
      <c r="P132" s="56"/>
      <c r="Q132" s="28"/>
      <c r="R132" s="184"/>
      <c r="S132" s="214"/>
      <c r="T132" s="286"/>
      <c r="U132" s="27"/>
      <c r="V132" s="186"/>
      <c r="W132" s="56"/>
      <c r="X132" s="189"/>
      <c r="Y132" s="189"/>
      <c r="Z132" s="189"/>
      <c r="AA132" s="56"/>
      <c r="AB132" s="56"/>
      <c r="AC132" s="188"/>
      <c r="AD132" s="259"/>
      <c r="AE132" s="259"/>
      <c r="AF132" s="56"/>
      <c r="AG132" s="28"/>
      <c r="AH132" s="56"/>
      <c r="AI132" s="28"/>
      <c r="AJ132" s="184"/>
      <c r="AK132" s="199"/>
      <c r="AL132" s="286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4"/>
      <c r="AT132" s="37"/>
    </row>
    <row r="133" spans="2:46" ht="13.5" customHeight="1" x14ac:dyDescent="0.15">
      <c r="B133" s="284" t="s">
        <v>89</v>
      </c>
      <c r="C133" s="25" t="s">
        <v>31</v>
      </c>
      <c r="D133" s="39"/>
      <c r="E133" s="55"/>
      <c r="F133" s="96"/>
      <c r="G133" s="96"/>
      <c r="H133" s="96"/>
      <c r="I133" s="60"/>
      <c r="J133" s="60"/>
      <c r="K133" s="61"/>
      <c r="L133" s="258"/>
      <c r="M133" s="258"/>
      <c r="N133" s="55"/>
      <c r="O133" s="26"/>
      <c r="P133" s="55"/>
      <c r="Q133" s="26"/>
      <c r="R133" s="131"/>
      <c r="S133" s="214"/>
      <c r="T133" s="284" t="s">
        <v>89</v>
      </c>
      <c r="U133" s="25" t="s">
        <v>31</v>
      </c>
      <c r="V133" s="39"/>
      <c r="W133" s="55"/>
      <c r="X133" s="96"/>
      <c r="Y133" s="96"/>
      <c r="Z133" s="96"/>
      <c r="AA133" s="60"/>
      <c r="AB133" s="60"/>
      <c r="AC133" s="61"/>
      <c r="AD133" s="258"/>
      <c r="AE133" s="258"/>
      <c r="AF133" s="55"/>
      <c r="AG133" s="26"/>
      <c r="AH133" s="55"/>
      <c r="AI133" s="26"/>
      <c r="AJ133" s="131"/>
      <c r="AK133" s="199"/>
      <c r="AL133" s="284" t="s">
        <v>89</v>
      </c>
      <c r="AM133" s="119" t="str">
        <f t="shared" si="14"/>
        <v/>
      </c>
      <c r="AN133" s="95" t="str">
        <f t="shared" si="15"/>
        <v/>
      </c>
      <c r="AO133" s="95" t="str">
        <f t="shared" si="16"/>
        <v/>
      </c>
      <c r="AP133" s="95" t="str">
        <f t="shared" si="17"/>
        <v/>
      </c>
      <c r="AQ133" s="120" t="str">
        <f t="shared" si="18"/>
        <v/>
      </c>
      <c r="AR133" s="37"/>
      <c r="AS133" s="234"/>
      <c r="AT133" s="37"/>
    </row>
    <row r="134" spans="2:46" ht="13.5" customHeight="1" x14ac:dyDescent="0.15">
      <c r="B134" s="285"/>
      <c r="C134" s="27" t="s">
        <v>32</v>
      </c>
      <c r="D134" s="186"/>
      <c r="E134" s="56"/>
      <c r="F134" s="187"/>
      <c r="G134" s="187"/>
      <c r="H134" s="187"/>
      <c r="I134" s="62"/>
      <c r="J134" s="62"/>
      <c r="K134" s="188"/>
      <c r="L134" s="259"/>
      <c r="M134" s="259"/>
      <c r="N134" s="56"/>
      <c r="O134" s="28"/>
      <c r="P134" s="56"/>
      <c r="Q134" s="28"/>
      <c r="R134" s="132"/>
      <c r="S134" s="214"/>
      <c r="T134" s="285"/>
      <c r="U134" s="27" t="s">
        <v>32</v>
      </c>
      <c r="V134" s="186"/>
      <c r="W134" s="56"/>
      <c r="X134" s="187"/>
      <c r="Y134" s="187"/>
      <c r="Z134" s="187"/>
      <c r="AA134" s="62"/>
      <c r="AB134" s="62"/>
      <c r="AC134" s="188"/>
      <c r="AD134" s="259"/>
      <c r="AE134" s="259"/>
      <c r="AF134" s="56"/>
      <c r="AG134" s="28"/>
      <c r="AH134" s="56"/>
      <c r="AI134" s="28"/>
      <c r="AJ134" s="132"/>
      <c r="AK134" s="199"/>
      <c r="AL134" s="285"/>
      <c r="AM134" s="86" t="str">
        <f t="shared" si="14"/>
        <v/>
      </c>
      <c r="AN134" s="121" t="str">
        <f t="shared" si="15"/>
        <v/>
      </c>
      <c r="AO134" s="121" t="str">
        <f t="shared" si="16"/>
        <v/>
      </c>
      <c r="AP134" s="121" t="str">
        <f t="shared" si="17"/>
        <v/>
      </c>
      <c r="AQ134" s="87" t="str">
        <f t="shared" si="18"/>
        <v/>
      </c>
      <c r="AR134" s="37"/>
      <c r="AS134" s="234"/>
      <c r="AT134" s="37"/>
    </row>
    <row r="135" spans="2:46" ht="13.5" customHeight="1" x14ac:dyDescent="0.15">
      <c r="B135" s="285"/>
      <c r="C135" s="27" t="s">
        <v>33</v>
      </c>
      <c r="D135" s="186"/>
      <c r="E135" s="56"/>
      <c r="F135" s="187"/>
      <c r="G135" s="187"/>
      <c r="H135" s="187"/>
      <c r="I135" s="62"/>
      <c r="J135" s="62"/>
      <c r="K135" s="188"/>
      <c r="L135" s="259"/>
      <c r="M135" s="259"/>
      <c r="N135" s="56"/>
      <c r="O135" s="28"/>
      <c r="P135" s="56"/>
      <c r="Q135" s="28"/>
      <c r="R135" s="132"/>
      <c r="S135" s="214"/>
      <c r="T135" s="285"/>
      <c r="U135" s="27" t="s">
        <v>33</v>
      </c>
      <c r="V135" s="186"/>
      <c r="W135" s="56"/>
      <c r="X135" s="187"/>
      <c r="Y135" s="187"/>
      <c r="Z135" s="187"/>
      <c r="AA135" s="62"/>
      <c r="AB135" s="62"/>
      <c r="AC135" s="188"/>
      <c r="AD135" s="259"/>
      <c r="AE135" s="259"/>
      <c r="AF135" s="56"/>
      <c r="AG135" s="28"/>
      <c r="AH135" s="56"/>
      <c r="AI135" s="28"/>
      <c r="AJ135" s="132"/>
      <c r="AK135" s="199"/>
      <c r="AL135" s="285"/>
      <c r="AM135" s="86" t="str">
        <f t="shared" si="14"/>
        <v/>
      </c>
      <c r="AN135" s="121" t="str">
        <f t="shared" si="15"/>
        <v/>
      </c>
      <c r="AO135" s="121" t="str">
        <f t="shared" si="16"/>
        <v/>
      </c>
      <c r="AP135" s="121" t="str">
        <f t="shared" si="17"/>
        <v/>
      </c>
      <c r="AQ135" s="87" t="str">
        <f t="shared" si="18"/>
        <v/>
      </c>
      <c r="AR135" s="37"/>
      <c r="AS135" s="234"/>
      <c r="AT135" s="37"/>
    </row>
    <row r="136" spans="2:46" ht="13.5" customHeight="1" x14ac:dyDescent="0.15">
      <c r="B136" s="285"/>
      <c r="C136" s="27" t="s">
        <v>35</v>
      </c>
      <c r="D136" s="186"/>
      <c r="E136" s="56"/>
      <c r="F136" s="187"/>
      <c r="G136" s="187"/>
      <c r="H136" s="187"/>
      <c r="I136" s="62"/>
      <c r="J136" s="62"/>
      <c r="K136" s="188"/>
      <c r="L136" s="259"/>
      <c r="M136" s="259"/>
      <c r="N136" s="56"/>
      <c r="O136" s="28"/>
      <c r="P136" s="56"/>
      <c r="Q136" s="28"/>
      <c r="R136" s="132"/>
      <c r="S136" s="214"/>
      <c r="T136" s="285"/>
      <c r="U136" s="27" t="s">
        <v>35</v>
      </c>
      <c r="V136" s="186"/>
      <c r="W136" s="56"/>
      <c r="X136" s="187"/>
      <c r="Y136" s="187"/>
      <c r="Z136" s="187"/>
      <c r="AA136" s="62"/>
      <c r="AB136" s="62"/>
      <c r="AC136" s="188"/>
      <c r="AD136" s="259"/>
      <c r="AE136" s="259"/>
      <c r="AF136" s="56"/>
      <c r="AG136" s="28"/>
      <c r="AH136" s="56"/>
      <c r="AI136" s="28"/>
      <c r="AJ136" s="132"/>
      <c r="AK136" s="199"/>
      <c r="AL136" s="285"/>
      <c r="AM136" s="86" t="str">
        <f t="shared" si="14"/>
        <v/>
      </c>
      <c r="AN136" s="121" t="str">
        <f t="shared" si="15"/>
        <v/>
      </c>
      <c r="AO136" s="121" t="str">
        <f t="shared" si="16"/>
        <v/>
      </c>
      <c r="AP136" s="121" t="str">
        <f t="shared" si="17"/>
        <v/>
      </c>
      <c r="AQ136" s="87" t="str">
        <f t="shared" si="18"/>
        <v/>
      </c>
      <c r="AR136" s="37"/>
      <c r="AS136" s="234"/>
      <c r="AT136" s="37"/>
    </row>
    <row r="137" spans="2:46" ht="13.5" customHeight="1" thickBot="1" x14ac:dyDescent="0.2">
      <c r="B137" s="286"/>
      <c r="C137" s="27"/>
      <c r="D137" s="186"/>
      <c r="E137" s="56"/>
      <c r="F137" s="189"/>
      <c r="G137" s="189"/>
      <c r="H137" s="189"/>
      <c r="I137" s="56"/>
      <c r="J137" s="56"/>
      <c r="K137" s="188"/>
      <c r="L137" s="259"/>
      <c r="M137" s="259"/>
      <c r="N137" s="56"/>
      <c r="O137" s="28"/>
      <c r="P137" s="56"/>
      <c r="Q137" s="28"/>
      <c r="R137" s="184"/>
      <c r="S137" s="214"/>
      <c r="T137" s="286"/>
      <c r="U137" s="27"/>
      <c r="V137" s="186"/>
      <c r="W137" s="56"/>
      <c r="X137" s="189"/>
      <c r="Y137" s="189"/>
      <c r="Z137" s="189"/>
      <c r="AA137" s="56"/>
      <c r="AB137" s="56"/>
      <c r="AC137" s="188"/>
      <c r="AD137" s="259"/>
      <c r="AE137" s="259"/>
      <c r="AF137" s="56"/>
      <c r="AG137" s="28"/>
      <c r="AH137" s="56"/>
      <c r="AI137" s="28"/>
      <c r="AJ137" s="184"/>
      <c r="AK137" s="199"/>
      <c r="AL137" s="286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4"/>
      <c r="AT137" s="37"/>
    </row>
    <row r="138" spans="2:46" ht="13.5" customHeight="1" x14ac:dyDescent="0.15">
      <c r="B138" s="284" t="s">
        <v>90</v>
      </c>
      <c r="C138" s="25" t="s">
        <v>31</v>
      </c>
      <c r="D138" s="39"/>
      <c r="E138" s="55"/>
      <c r="F138" s="96"/>
      <c r="G138" s="96"/>
      <c r="H138" s="96"/>
      <c r="I138" s="60"/>
      <c r="J138" s="60"/>
      <c r="K138" s="61"/>
      <c r="L138" s="258"/>
      <c r="M138" s="258"/>
      <c r="N138" s="55"/>
      <c r="O138" s="26"/>
      <c r="P138" s="55"/>
      <c r="Q138" s="26"/>
      <c r="R138" s="131"/>
      <c r="S138" s="214"/>
      <c r="T138" s="284" t="s">
        <v>90</v>
      </c>
      <c r="U138" s="25" t="s">
        <v>31</v>
      </c>
      <c r="V138" s="39"/>
      <c r="W138" s="55"/>
      <c r="X138" s="96"/>
      <c r="Y138" s="96"/>
      <c r="Z138" s="96"/>
      <c r="AA138" s="60"/>
      <c r="AB138" s="60"/>
      <c r="AC138" s="61"/>
      <c r="AD138" s="258"/>
      <c r="AE138" s="258"/>
      <c r="AF138" s="55"/>
      <c r="AG138" s="26"/>
      <c r="AH138" s="55"/>
      <c r="AI138" s="26"/>
      <c r="AJ138" s="131"/>
      <c r="AK138" s="199"/>
      <c r="AL138" s="284" t="s">
        <v>90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4"/>
      <c r="AT138" s="37"/>
    </row>
    <row r="139" spans="2:46" ht="13.5" customHeight="1" x14ac:dyDescent="0.15">
      <c r="B139" s="285"/>
      <c r="C139" s="27" t="s">
        <v>32</v>
      </c>
      <c r="D139" s="186"/>
      <c r="E139" s="56"/>
      <c r="F139" s="187"/>
      <c r="G139" s="187"/>
      <c r="H139" s="187"/>
      <c r="I139" s="62"/>
      <c r="J139" s="62"/>
      <c r="K139" s="188"/>
      <c r="L139" s="259"/>
      <c r="M139" s="259"/>
      <c r="N139" s="56"/>
      <c r="O139" s="28"/>
      <c r="P139" s="56"/>
      <c r="Q139" s="28"/>
      <c r="R139" s="132"/>
      <c r="S139" s="214"/>
      <c r="T139" s="285"/>
      <c r="U139" s="27" t="s">
        <v>32</v>
      </c>
      <c r="V139" s="186"/>
      <c r="W139" s="56"/>
      <c r="X139" s="187"/>
      <c r="Y139" s="187"/>
      <c r="Z139" s="187"/>
      <c r="AA139" s="62"/>
      <c r="AB139" s="62"/>
      <c r="AC139" s="188"/>
      <c r="AD139" s="259"/>
      <c r="AE139" s="259"/>
      <c r="AF139" s="56"/>
      <c r="AG139" s="28"/>
      <c r="AH139" s="56"/>
      <c r="AI139" s="28"/>
      <c r="AJ139" s="132"/>
      <c r="AK139" s="199"/>
      <c r="AL139" s="285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4"/>
      <c r="AT139" s="37"/>
    </row>
    <row r="140" spans="2:46" ht="13.5" customHeight="1" x14ac:dyDescent="0.15">
      <c r="B140" s="285"/>
      <c r="C140" s="27" t="s">
        <v>33</v>
      </c>
      <c r="D140" s="186"/>
      <c r="E140" s="56"/>
      <c r="F140" s="187"/>
      <c r="G140" s="187"/>
      <c r="H140" s="187"/>
      <c r="I140" s="62"/>
      <c r="J140" s="62"/>
      <c r="K140" s="188"/>
      <c r="L140" s="259"/>
      <c r="M140" s="259"/>
      <c r="N140" s="56"/>
      <c r="O140" s="28"/>
      <c r="P140" s="56"/>
      <c r="Q140" s="28"/>
      <c r="R140" s="132"/>
      <c r="S140" s="214"/>
      <c r="T140" s="285"/>
      <c r="U140" s="27" t="s">
        <v>33</v>
      </c>
      <c r="V140" s="186"/>
      <c r="W140" s="56"/>
      <c r="X140" s="187"/>
      <c r="Y140" s="187"/>
      <c r="Z140" s="187"/>
      <c r="AA140" s="62"/>
      <c r="AB140" s="62"/>
      <c r="AC140" s="188"/>
      <c r="AD140" s="259"/>
      <c r="AE140" s="259"/>
      <c r="AF140" s="56"/>
      <c r="AG140" s="28"/>
      <c r="AH140" s="56"/>
      <c r="AI140" s="28"/>
      <c r="AJ140" s="132"/>
      <c r="AK140" s="199"/>
      <c r="AL140" s="285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4"/>
      <c r="AT140" s="37"/>
    </row>
    <row r="141" spans="2:46" ht="13.5" customHeight="1" x14ac:dyDescent="0.15">
      <c r="B141" s="285"/>
      <c r="C141" s="27" t="s">
        <v>35</v>
      </c>
      <c r="D141" s="186"/>
      <c r="E141" s="56"/>
      <c r="F141" s="187"/>
      <c r="G141" s="187"/>
      <c r="H141" s="187"/>
      <c r="I141" s="62"/>
      <c r="J141" s="62"/>
      <c r="K141" s="188"/>
      <c r="L141" s="259"/>
      <c r="M141" s="259"/>
      <c r="N141" s="56"/>
      <c r="O141" s="28"/>
      <c r="P141" s="56"/>
      <c r="Q141" s="28"/>
      <c r="R141" s="132"/>
      <c r="S141" s="214"/>
      <c r="T141" s="285"/>
      <c r="U141" s="27" t="s">
        <v>35</v>
      </c>
      <c r="V141" s="186"/>
      <c r="W141" s="56"/>
      <c r="X141" s="187"/>
      <c r="Y141" s="187"/>
      <c r="Z141" s="187"/>
      <c r="AA141" s="62"/>
      <c r="AB141" s="62"/>
      <c r="AC141" s="188"/>
      <c r="AD141" s="259"/>
      <c r="AE141" s="259"/>
      <c r="AF141" s="56"/>
      <c r="AG141" s="28"/>
      <c r="AH141" s="56"/>
      <c r="AI141" s="28"/>
      <c r="AJ141" s="132"/>
      <c r="AK141" s="199"/>
      <c r="AL141" s="285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4"/>
      <c r="AT141" s="37"/>
    </row>
    <row r="142" spans="2:46" ht="13.5" customHeight="1" thickBot="1" x14ac:dyDescent="0.2">
      <c r="B142" s="286"/>
      <c r="C142" s="27"/>
      <c r="D142" s="186"/>
      <c r="E142" s="56"/>
      <c r="F142" s="189"/>
      <c r="G142" s="189"/>
      <c r="H142" s="189"/>
      <c r="I142" s="56"/>
      <c r="J142" s="56"/>
      <c r="K142" s="188"/>
      <c r="L142" s="259"/>
      <c r="M142" s="259"/>
      <c r="N142" s="56"/>
      <c r="O142" s="28"/>
      <c r="P142" s="56"/>
      <c r="Q142" s="28"/>
      <c r="R142" s="184"/>
      <c r="S142" s="214"/>
      <c r="T142" s="286"/>
      <c r="U142" s="27"/>
      <c r="V142" s="186"/>
      <c r="W142" s="56"/>
      <c r="X142" s="189"/>
      <c r="Y142" s="189"/>
      <c r="Z142" s="189"/>
      <c r="AA142" s="56"/>
      <c r="AB142" s="56"/>
      <c r="AC142" s="188"/>
      <c r="AD142" s="259"/>
      <c r="AE142" s="259"/>
      <c r="AF142" s="56"/>
      <c r="AG142" s="28"/>
      <c r="AH142" s="56"/>
      <c r="AI142" s="28"/>
      <c r="AJ142" s="184"/>
      <c r="AK142" s="199"/>
      <c r="AL142" s="286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4"/>
      <c r="AT142" s="37"/>
    </row>
    <row r="143" spans="2:46" ht="13.5" customHeight="1" x14ac:dyDescent="0.15">
      <c r="B143" s="284" t="s">
        <v>91</v>
      </c>
      <c r="C143" s="25" t="s">
        <v>31</v>
      </c>
      <c r="D143" s="39"/>
      <c r="E143" s="55"/>
      <c r="F143" s="96"/>
      <c r="G143" s="96"/>
      <c r="H143" s="96"/>
      <c r="I143" s="60"/>
      <c r="J143" s="60"/>
      <c r="K143" s="61"/>
      <c r="L143" s="258"/>
      <c r="M143" s="258"/>
      <c r="N143" s="55"/>
      <c r="O143" s="26"/>
      <c r="P143" s="55"/>
      <c r="Q143" s="26"/>
      <c r="R143" s="131"/>
      <c r="S143" s="214"/>
      <c r="T143" s="284" t="s">
        <v>91</v>
      </c>
      <c r="U143" s="25" t="s">
        <v>31</v>
      </c>
      <c r="V143" s="39"/>
      <c r="W143" s="55"/>
      <c r="X143" s="96"/>
      <c r="Y143" s="96"/>
      <c r="Z143" s="96"/>
      <c r="AA143" s="60"/>
      <c r="AB143" s="60"/>
      <c r="AC143" s="61"/>
      <c r="AD143" s="258"/>
      <c r="AE143" s="258"/>
      <c r="AF143" s="55"/>
      <c r="AG143" s="26"/>
      <c r="AH143" s="55"/>
      <c r="AI143" s="26"/>
      <c r="AJ143" s="131"/>
      <c r="AK143" s="199"/>
      <c r="AL143" s="284" t="s">
        <v>91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4"/>
      <c r="AT143" s="37"/>
    </row>
    <row r="144" spans="2:46" ht="13.5" customHeight="1" x14ac:dyDescent="0.15">
      <c r="B144" s="285"/>
      <c r="C144" s="27" t="s">
        <v>32</v>
      </c>
      <c r="D144" s="186"/>
      <c r="E144" s="56"/>
      <c r="F144" s="187"/>
      <c r="G144" s="187"/>
      <c r="H144" s="187"/>
      <c r="I144" s="62"/>
      <c r="J144" s="62"/>
      <c r="K144" s="188"/>
      <c r="L144" s="259"/>
      <c r="M144" s="259"/>
      <c r="N144" s="56"/>
      <c r="O144" s="28"/>
      <c r="P144" s="56"/>
      <c r="Q144" s="28"/>
      <c r="R144" s="132"/>
      <c r="S144" s="214"/>
      <c r="T144" s="285"/>
      <c r="U144" s="27" t="s">
        <v>32</v>
      </c>
      <c r="V144" s="186"/>
      <c r="W144" s="56"/>
      <c r="X144" s="187"/>
      <c r="Y144" s="187"/>
      <c r="Z144" s="187"/>
      <c r="AA144" s="62"/>
      <c r="AB144" s="62"/>
      <c r="AC144" s="188"/>
      <c r="AD144" s="259"/>
      <c r="AE144" s="259"/>
      <c r="AF144" s="56"/>
      <c r="AG144" s="28"/>
      <c r="AH144" s="56"/>
      <c r="AI144" s="28"/>
      <c r="AJ144" s="132"/>
      <c r="AK144" s="199"/>
      <c r="AL144" s="285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4"/>
      <c r="AT144" s="37"/>
    </row>
    <row r="145" spans="2:46" ht="13.5" customHeight="1" x14ac:dyDescent="0.15">
      <c r="B145" s="285"/>
      <c r="C145" s="27" t="s">
        <v>33</v>
      </c>
      <c r="D145" s="186"/>
      <c r="E145" s="56"/>
      <c r="F145" s="187"/>
      <c r="G145" s="187"/>
      <c r="H145" s="187"/>
      <c r="I145" s="62"/>
      <c r="J145" s="62"/>
      <c r="K145" s="188"/>
      <c r="L145" s="259"/>
      <c r="M145" s="259"/>
      <c r="N145" s="56"/>
      <c r="O145" s="28"/>
      <c r="P145" s="56"/>
      <c r="Q145" s="28"/>
      <c r="R145" s="132"/>
      <c r="S145" s="214"/>
      <c r="T145" s="285"/>
      <c r="U145" s="27" t="s">
        <v>33</v>
      </c>
      <c r="V145" s="186"/>
      <c r="W145" s="56"/>
      <c r="X145" s="187"/>
      <c r="Y145" s="187"/>
      <c r="Z145" s="187"/>
      <c r="AA145" s="62"/>
      <c r="AB145" s="62"/>
      <c r="AC145" s="188"/>
      <c r="AD145" s="259"/>
      <c r="AE145" s="259"/>
      <c r="AF145" s="56"/>
      <c r="AG145" s="28"/>
      <c r="AH145" s="56"/>
      <c r="AI145" s="28"/>
      <c r="AJ145" s="132"/>
      <c r="AK145" s="199"/>
      <c r="AL145" s="285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4"/>
      <c r="AT145" s="37"/>
    </row>
    <row r="146" spans="2:46" ht="13.5" customHeight="1" x14ac:dyDescent="0.15">
      <c r="B146" s="285"/>
      <c r="C146" s="27" t="s">
        <v>35</v>
      </c>
      <c r="D146" s="186"/>
      <c r="E146" s="56"/>
      <c r="F146" s="187"/>
      <c r="G146" s="187"/>
      <c r="H146" s="187"/>
      <c r="I146" s="62"/>
      <c r="J146" s="62"/>
      <c r="K146" s="188"/>
      <c r="L146" s="259"/>
      <c r="M146" s="259"/>
      <c r="N146" s="56"/>
      <c r="O146" s="28"/>
      <c r="P146" s="56"/>
      <c r="Q146" s="28"/>
      <c r="R146" s="132"/>
      <c r="S146" s="214"/>
      <c r="T146" s="285"/>
      <c r="U146" s="27" t="s">
        <v>35</v>
      </c>
      <c r="V146" s="186"/>
      <c r="W146" s="56"/>
      <c r="X146" s="187"/>
      <c r="Y146" s="187"/>
      <c r="Z146" s="187"/>
      <c r="AA146" s="62"/>
      <c r="AB146" s="62"/>
      <c r="AC146" s="188"/>
      <c r="AD146" s="259"/>
      <c r="AE146" s="259"/>
      <c r="AF146" s="56"/>
      <c r="AG146" s="28"/>
      <c r="AH146" s="56"/>
      <c r="AI146" s="28"/>
      <c r="AJ146" s="132"/>
      <c r="AK146" s="199"/>
      <c r="AL146" s="285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4"/>
      <c r="AT146" s="37"/>
    </row>
    <row r="147" spans="2:46" ht="13.5" customHeight="1" thickBot="1" x14ac:dyDescent="0.2">
      <c r="B147" s="286"/>
      <c r="C147" s="27"/>
      <c r="D147" s="186"/>
      <c r="E147" s="56"/>
      <c r="F147" s="189"/>
      <c r="G147" s="189"/>
      <c r="H147" s="189"/>
      <c r="I147" s="56"/>
      <c r="J147" s="56"/>
      <c r="K147" s="188"/>
      <c r="L147" s="259"/>
      <c r="M147" s="259"/>
      <c r="N147" s="56"/>
      <c r="O147" s="28"/>
      <c r="P147" s="56"/>
      <c r="Q147" s="28"/>
      <c r="R147" s="184"/>
      <c r="S147" s="214"/>
      <c r="T147" s="286"/>
      <c r="U147" s="27"/>
      <c r="V147" s="186"/>
      <c r="W147" s="56"/>
      <c r="X147" s="189"/>
      <c r="Y147" s="189"/>
      <c r="Z147" s="189"/>
      <c r="AA147" s="56"/>
      <c r="AB147" s="56"/>
      <c r="AC147" s="188"/>
      <c r="AD147" s="259"/>
      <c r="AE147" s="259"/>
      <c r="AF147" s="56"/>
      <c r="AG147" s="28"/>
      <c r="AH147" s="56"/>
      <c r="AI147" s="28"/>
      <c r="AJ147" s="184"/>
      <c r="AK147" s="199"/>
      <c r="AL147" s="286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4"/>
      <c r="AT147" s="37"/>
    </row>
    <row r="148" spans="2:46" ht="13.5" customHeight="1" x14ac:dyDescent="0.15">
      <c r="B148" s="284" t="s">
        <v>92</v>
      </c>
      <c r="C148" s="25" t="s">
        <v>31</v>
      </c>
      <c r="D148" s="39"/>
      <c r="E148" s="55"/>
      <c r="F148" s="96"/>
      <c r="G148" s="96"/>
      <c r="H148" s="96"/>
      <c r="I148" s="60"/>
      <c r="J148" s="60"/>
      <c r="K148" s="61"/>
      <c r="L148" s="258"/>
      <c r="M148" s="258"/>
      <c r="N148" s="55"/>
      <c r="O148" s="26"/>
      <c r="P148" s="55"/>
      <c r="Q148" s="26"/>
      <c r="R148" s="131"/>
      <c r="S148" s="214"/>
      <c r="T148" s="284" t="s">
        <v>92</v>
      </c>
      <c r="U148" s="25" t="s">
        <v>31</v>
      </c>
      <c r="V148" s="39"/>
      <c r="W148" s="55"/>
      <c r="X148" s="96"/>
      <c r="Y148" s="96"/>
      <c r="Z148" s="96"/>
      <c r="AA148" s="60"/>
      <c r="AB148" s="60"/>
      <c r="AC148" s="61"/>
      <c r="AD148" s="258"/>
      <c r="AE148" s="258"/>
      <c r="AF148" s="55"/>
      <c r="AG148" s="26"/>
      <c r="AH148" s="55"/>
      <c r="AI148" s="26"/>
      <c r="AJ148" s="131"/>
      <c r="AK148" s="199"/>
      <c r="AL148" s="284" t="s">
        <v>92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4"/>
      <c r="AT148" s="37"/>
    </row>
    <row r="149" spans="2:46" ht="13.5" customHeight="1" x14ac:dyDescent="0.15">
      <c r="B149" s="285"/>
      <c r="C149" s="27" t="s">
        <v>32</v>
      </c>
      <c r="D149" s="186"/>
      <c r="E149" s="56"/>
      <c r="F149" s="187"/>
      <c r="G149" s="187"/>
      <c r="H149" s="187"/>
      <c r="I149" s="62"/>
      <c r="J149" s="62"/>
      <c r="K149" s="188"/>
      <c r="L149" s="259"/>
      <c r="M149" s="259"/>
      <c r="N149" s="56"/>
      <c r="O149" s="28"/>
      <c r="P149" s="56"/>
      <c r="Q149" s="28"/>
      <c r="R149" s="132"/>
      <c r="S149" s="214"/>
      <c r="T149" s="285"/>
      <c r="U149" s="27" t="s">
        <v>32</v>
      </c>
      <c r="V149" s="186"/>
      <c r="W149" s="56"/>
      <c r="X149" s="187"/>
      <c r="Y149" s="187"/>
      <c r="Z149" s="187"/>
      <c r="AA149" s="62"/>
      <c r="AB149" s="62"/>
      <c r="AC149" s="188"/>
      <c r="AD149" s="259"/>
      <c r="AE149" s="259"/>
      <c r="AF149" s="56"/>
      <c r="AG149" s="28"/>
      <c r="AH149" s="56"/>
      <c r="AI149" s="28"/>
      <c r="AJ149" s="132"/>
      <c r="AK149" s="199"/>
      <c r="AL149" s="285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4"/>
      <c r="AT149" s="37"/>
    </row>
    <row r="150" spans="2:46" ht="13.5" customHeight="1" x14ac:dyDescent="0.15">
      <c r="B150" s="285"/>
      <c r="C150" s="27" t="s">
        <v>33</v>
      </c>
      <c r="D150" s="186"/>
      <c r="E150" s="56"/>
      <c r="F150" s="187"/>
      <c r="G150" s="187"/>
      <c r="H150" s="187"/>
      <c r="I150" s="62"/>
      <c r="J150" s="62"/>
      <c r="K150" s="188"/>
      <c r="L150" s="259"/>
      <c r="M150" s="259"/>
      <c r="N150" s="56"/>
      <c r="O150" s="28"/>
      <c r="P150" s="56"/>
      <c r="Q150" s="28"/>
      <c r="R150" s="132"/>
      <c r="S150" s="214"/>
      <c r="T150" s="285"/>
      <c r="U150" s="27" t="s">
        <v>33</v>
      </c>
      <c r="V150" s="186"/>
      <c r="W150" s="56"/>
      <c r="X150" s="187"/>
      <c r="Y150" s="187"/>
      <c r="Z150" s="187"/>
      <c r="AA150" s="62"/>
      <c r="AB150" s="62"/>
      <c r="AC150" s="188"/>
      <c r="AD150" s="259"/>
      <c r="AE150" s="259"/>
      <c r="AF150" s="56"/>
      <c r="AG150" s="28"/>
      <c r="AH150" s="56"/>
      <c r="AI150" s="28"/>
      <c r="AJ150" s="132"/>
      <c r="AK150" s="199"/>
      <c r="AL150" s="285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4"/>
      <c r="AT150" s="37"/>
    </row>
    <row r="151" spans="2:46" ht="13.5" customHeight="1" x14ac:dyDescent="0.15">
      <c r="B151" s="285"/>
      <c r="C151" s="27" t="s">
        <v>35</v>
      </c>
      <c r="D151" s="186"/>
      <c r="E151" s="56"/>
      <c r="F151" s="187"/>
      <c r="G151" s="187"/>
      <c r="H151" s="187"/>
      <c r="I151" s="62"/>
      <c r="J151" s="62"/>
      <c r="K151" s="188"/>
      <c r="L151" s="259"/>
      <c r="M151" s="259"/>
      <c r="N151" s="56"/>
      <c r="O151" s="28"/>
      <c r="P151" s="56"/>
      <c r="Q151" s="28"/>
      <c r="R151" s="132"/>
      <c r="S151" s="214"/>
      <c r="T151" s="285"/>
      <c r="U151" s="27" t="s">
        <v>35</v>
      </c>
      <c r="V151" s="186"/>
      <c r="W151" s="56"/>
      <c r="X151" s="187"/>
      <c r="Y151" s="187"/>
      <c r="Z151" s="187"/>
      <c r="AA151" s="62"/>
      <c r="AB151" s="62"/>
      <c r="AC151" s="188"/>
      <c r="AD151" s="259"/>
      <c r="AE151" s="259"/>
      <c r="AF151" s="56"/>
      <c r="AG151" s="28"/>
      <c r="AH151" s="56"/>
      <c r="AI151" s="28"/>
      <c r="AJ151" s="132"/>
      <c r="AK151" s="199"/>
      <c r="AL151" s="285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4"/>
      <c r="AT151" s="37"/>
    </row>
    <row r="152" spans="2:46" ht="13.5" customHeight="1" thickBot="1" x14ac:dyDescent="0.2">
      <c r="B152" s="286"/>
      <c r="C152" s="27"/>
      <c r="D152" s="186"/>
      <c r="E152" s="56"/>
      <c r="F152" s="189"/>
      <c r="G152" s="189"/>
      <c r="H152" s="189"/>
      <c r="I152" s="56"/>
      <c r="J152" s="56"/>
      <c r="K152" s="188"/>
      <c r="L152" s="259"/>
      <c r="M152" s="259"/>
      <c r="N152" s="56"/>
      <c r="O152" s="28"/>
      <c r="P152" s="56"/>
      <c r="Q152" s="28"/>
      <c r="R152" s="184"/>
      <c r="S152" s="214"/>
      <c r="T152" s="286"/>
      <c r="U152" s="27"/>
      <c r="V152" s="186"/>
      <c r="W152" s="56"/>
      <c r="X152" s="189"/>
      <c r="Y152" s="189"/>
      <c r="Z152" s="189"/>
      <c r="AA152" s="56"/>
      <c r="AB152" s="56"/>
      <c r="AC152" s="188"/>
      <c r="AD152" s="259"/>
      <c r="AE152" s="259"/>
      <c r="AF152" s="56"/>
      <c r="AG152" s="28"/>
      <c r="AH152" s="56"/>
      <c r="AI152" s="28"/>
      <c r="AJ152" s="184"/>
      <c r="AK152" s="199"/>
      <c r="AL152" s="286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4"/>
      <c r="AT152" s="37"/>
    </row>
    <row r="153" spans="2:46" ht="13.5" customHeight="1" x14ac:dyDescent="0.15">
      <c r="B153" s="284" t="s">
        <v>93</v>
      </c>
      <c r="C153" s="25" t="s">
        <v>31</v>
      </c>
      <c r="D153" s="39"/>
      <c r="E153" s="55"/>
      <c r="F153" s="96"/>
      <c r="G153" s="96"/>
      <c r="H153" s="96"/>
      <c r="I153" s="60"/>
      <c r="J153" s="60"/>
      <c r="K153" s="61"/>
      <c r="L153" s="258"/>
      <c r="M153" s="258"/>
      <c r="N153" s="55"/>
      <c r="O153" s="26"/>
      <c r="P153" s="55"/>
      <c r="Q153" s="26"/>
      <c r="R153" s="131"/>
      <c r="S153" s="214"/>
      <c r="T153" s="284" t="s">
        <v>93</v>
      </c>
      <c r="U153" s="25" t="s">
        <v>31</v>
      </c>
      <c r="V153" s="39"/>
      <c r="W153" s="55"/>
      <c r="X153" s="96"/>
      <c r="Y153" s="96"/>
      <c r="Z153" s="96"/>
      <c r="AA153" s="60"/>
      <c r="AB153" s="60"/>
      <c r="AC153" s="61"/>
      <c r="AD153" s="258"/>
      <c r="AE153" s="258"/>
      <c r="AF153" s="55"/>
      <c r="AG153" s="26"/>
      <c r="AH153" s="55"/>
      <c r="AI153" s="26"/>
      <c r="AJ153" s="131"/>
      <c r="AK153" s="199"/>
      <c r="AL153" s="284" t="s">
        <v>93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4"/>
      <c r="AT153" s="37"/>
    </row>
    <row r="154" spans="2:46" ht="13.5" customHeight="1" x14ac:dyDescent="0.15">
      <c r="B154" s="285"/>
      <c r="C154" s="27" t="s">
        <v>32</v>
      </c>
      <c r="D154" s="186"/>
      <c r="E154" s="56"/>
      <c r="F154" s="187"/>
      <c r="G154" s="187"/>
      <c r="H154" s="187"/>
      <c r="I154" s="62"/>
      <c r="J154" s="62"/>
      <c r="K154" s="188"/>
      <c r="L154" s="259"/>
      <c r="M154" s="259"/>
      <c r="N154" s="56"/>
      <c r="O154" s="28"/>
      <c r="P154" s="56"/>
      <c r="Q154" s="28"/>
      <c r="R154" s="132"/>
      <c r="S154" s="214"/>
      <c r="T154" s="285"/>
      <c r="U154" s="27" t="s">
        <v>32</v>
      </c>
      <c r="V154" s="186"/>
      <c r="W154" s="56"/>
      <c r="X154" s="187"/>
      <c r="Y154" s="187"/>
      <c r="Z154" s="187"/>
      <c r="AA154" s="62"/>
      <c r="AB154" s="62"/>
      <c r="AC154" s="188"/>
      <c r="AD154" s="259"/>
      <c r="AE154" s="259"/>
      <c r="AF154" s="56"/>
      <c r="AG154" s="28"/>
      <c r="AH154" s="56"/>
      <c r="AI154" s="28"/>
      <c r="AJ154" s="132"/>
      <c r="AK154" s="199"/>
      <c r="AL154" s="285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4"/>
      <c r="AT154" s="37"/>
    </row>
    <row r="155" spans="2:46" ht="13.5" customHeight="1" x14ac:dyDescent="0.15">
      <c r="B155" s="285"/>
      <c r="C155" s="27" t="s">
        <v>33</v>
      </c>
      <c r="D155" s="186"/>
      <c r="E155" s="56"/>
      <c r="F155" s="187"/>
      <c r="G155" s="187"/>
      <c r="H155" s="187"/>
      <c r="I155" s="62"/>
      <c r="J155" s="62"/>
      <c r="K155" s="188"/>
      <c r="L155" s="259"/>
      <c r="M155" s="259"/>
      <c r="N155" s="56"/>
      <c r="O155" s="28"/>
      <c r="P155" s="56"/>
      <c r="Q155" s="28"/>
      <c r="R155" s="132"/>
      <c r="S155" s="214"/>
      <c r="T155" s="285"/>
      <c r="U155" s="27" t="s">
        <v>33</v>
      </c>
      <c r="V155" s="186"/>
      <c r="W155" s="56"/>
      <c r="X155" s="187"/>
      <c r="Y155" s="187"/>
      <c r="Z155" s="187"/>
      <c r="AA155" s="62"/>
      <c r="AB155" s="62"/>
      <c r="AC155" s="188"/>
      <c r="AD155" s="259"/>
      <c r="AE155" s="259"/>
      <c r="AF155" s="56"/>
      <c r="AG155" s="28"/>
      <c r="AH155" s="56"/>
      <c r="AI155" s="28"/>
      <c r="AJ155" s="132"/>
      <c r="AK155" s="199"/>
      <c r="AL155" s="285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4"/>
      <c r="AT155" s="37"/>
    </row>
    <row r="156" spans="2:46" ht="13.5" customHeight="1" x14ac:dyDescent="0.15">
      <c r="B156" s="285"/>
      <c r="C156" s="27" t="s">
        <v>35</v>
      </c>
      <c r="D156" s="186"/>
      <c r="E156" s="56"/>
      <c r="F156" s="187"/>
      <c r="G156" s="187"/>
      <c r="H156" s="187"/>
      <c r="I156" s="62"/>
      <c r="J156" s="62"/>
      <c r="K156" s="188"/>
      <c r="L156" s="259"/>
      <c r="M156" s="259"/>
      <c r="N156" s="56"/>
      <c r="O156" s="28"/>
      <c r="P156" s="56"/>
      <c r="Q156" s="28"/>
      <c r="R156" s="132"/>
      <c r="S156" s="214"/>
      <c r="T156" s="285"/>
      <c r="U156" s="27" t="s">
        <v>35</v>
      </c>
      <c r="V156" s="186"/>
      <c r="W156" s="56"/>
      <c r="X156" s="187"/>
      <c r="Y156" s="187"/>
      <c r="Z156" s="187"/>
      <c r="AA156" s="62"/>
      <c r="AB156" s="62"/>
      <c r="AC156" s="188"/>
      <c r="AD156" s="259"/>
      <c r="AE156" s="259"/>
      <c r="AF156" s="56"/>
      <c r="AG156" s="28"/>
      <c r="AH156" s="56"/>
      <c r="AI156" s="28"/>
      <c r="AJ156" s="132"/>
      <c r="AK156" s="199"/>
      <c r="AL156" s="285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4"/>
      <c r="AT156" s="37"/>
    </row>
    <row r="157" spans="2:46" ht="13.5" customHeight="1" thickBot="1" x14ac:dyDescent="0.2">
      <c r="B157" s="286"/>
      <c r="C157" s="27"/>
      <c r="D157" s="186"/>
      <c r="E157" s="56"/>
      <c r="F157" s="189"/>
      <c r="G157" s="189"/>
      <c r="H157" s="189"/>
      <c r="I157" s="56"/>
      <c r="J157" s="56"/>
      <c r="K157" s="188"/>
      <c r="L157" s="259"/>
      <c r="M157" s="259"/>
      <c r="N157" s="56"/>
      <c r="O157" s="28"/>
      <c r="P157" s="56"/>
      <c r="Q157" s="28"/>
      <c r="R157" s="184"/>
      <c r="S157" s="214"/>
      <c r="T157" s="286"/>
      <c r="U157" s="27"/>
      <c r="V157" s="186"/>
      <c r="W157" s="56"/>
      <c r="X157" s="189"/>
      <c r="Y157" s="189"/>
      <c r="Z157" s="189"/>
      <c r="AA157" s="56"/>
      <c r="AB157" s="56"/>
      <c r="AC157" s="188"/>
      <c r="AD157" s="259"/>
      <c r="AE157" s="259"/>
      <c r="AF157" s="56"/>
      <c r="AG157" s="28"/>
      <c r="AH157" s="56"/>
      <c r="AI157" s="28"/>
      <c r="AJ157" s="184"/>
      <c r="AK157" s="199"/>
      <c r="AL157" s="286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4"/>
      <c r="AT157" s="37"/>
    </row>
    <row r="158" spans="2:46" ht="13.5" customHeight="1" x14ac:dyDescent="0.15">
      <c r="B158" s="284" t="s">
        <v>94</v>
      </c>
      <c r="C158" s="25" t="s">
        <v>31</v>
      </c>
      <c r="D158" s="39"/>
      <c r="E158" s="55"/>
      <c r="F158" s="96"/>
      <c r="G158" s="96"/>
      <c r="H158" s="96"/>
      <c r="I158" s="60"/>
      <c r="J158" s="60"/>
      <c r="K158" s="61"/>
      <c r="L158" s="258"/>
      <c r="M158" s="258"/>
      <c r="N158" s="55"/>
      <c r="O158" s="26"/>
      <c r="P158" s="55"/>
      <c r="Q158" s="26"/>
      <c r="R158" s="131"/>
      <c r="S158" s="214"/>
      <c r="T158" s="284" t="s">
        <v>94</v>
      </c>
      <c r="U158" s="25" t="s">
        <v>31</v>
      </c>
      <c r="V158" s="39"/>
      <c r="W158" s="55"/>
      <c r="X158" s="96"/>
      <c r="Y158" s="96"/>
      <c r="Z158" s="96"/>
      <c r="AA158" s="60"/>
      <c r="AB158" s="60"/>
      <c r="AC158" s="61"/>
      <c r="AD158" s="258"/>
      <c r="AE158" s="258"/>
      <c r="AF158" s="55"/>
      <c r="AG158" s="26"/>
      <c r="AH158" s="55"/>
      <c r="AI158" s="26"/>
      <c r="AJ158" s="131"/>
      <c r="AK158" s="199"/>
      <c r="AL158" s="284" t="s">
        <v>94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4"/>
      <c r="AT158" s="37"/>
    </row>
    <row r="159" spans="2:46" ht="13.5" customHeight="1" x14ac:dyDescent="0.15">
      <c r="B159" s="285"/>
      <c r="C159" s="27" t="s">
        <v>32</v>
      </c>
      <c r="D159" s="186"/>
      <c r="E159" s="56"/>
      <c r="F159" s="187"/>
      <c r="G159" s="187"/>
      <c r="H159" s="187"/>
      <c r="I159" s="62"/>
      <c r="J159" s="62"/>
      <c r="K159" s="188"/>
      <c r="L159" s="259"/>
      <c r="M159" s="259"/>
      <c r="N159" s="56"/>
      <c r="O159" s="28"/>
      <c r="P159" s="56"/>
      <c r="Q159" s="28"/>
      <c r="R159" s="132"/>
      <c r="S159" s="214"/>
      <c r="T159" s="285"/>
      <c r="U159" s="27" t="s">
        <v>32</v>
      </c>
      <c r="V159" s="186"/>
      <c r="W159" s="56"/>
      <c r="X159" s="187"/>
      <c r="Y159" s="187"/>
      <c r="Z159" s="187"/>
      <c r="AA159" s="62"/>
      <c r="AB159" s="62"/>
      <c r="AC159" s="188"/>
      <c r="AD159" s="259"/>
      <c r="AE159" s="259"/>
      <c r="AF159" s="56"/>
      <c r="AG159" s="28"/>
      <c r="AH159" s="56"/>
      <c r="AI159" s="28"/>
      <c r="AJ159" s="132"/>
      <c r="AK159" s="199"/>
      <c r="AL159" s="285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4"/>
      <c r="AT159" s="37"/>
    </row>
    <row r="160" spans="2:46" ht="13.5" customHeight="1" x14ac:dyDescent="0.15">
      <c r="B160" s="285"/>
      <c r="C160" s="27" t="s">
        <v>33</v>
      </c>
      <c r="D160" s="186"/>
      <c r="E160" s="56"/>
      <c r="F160" s="187"/>
      <c r="G160" s="187"/>
      <c r="H160" s="187"/>
      <c r="I160" s="62"/>
      <c r="J160" s="62"/>
      <c r="K160" s="188"/>
      <c r="L160" s="259"/>
      <c r="M160" s="259"/>
      <c r="N160" s="56"/>
      <c r="O160" s="28"/>
      <c r="P160" s="56"/>
      <c r="Q160" s="28"/>
      <c r="R160" s="132"/>
      <c r="S160" s="214"/>
      <c r="T160" s="285"/>
      <c r="U160" s="27" t="s">
        <v>33</v>
      </c>
      <c r="V160" s="186"/>
      <c r="W160" s="56"/>
      <c r="X160" s="187"/>
      <c r="Y160" s="187"/>
      <c r="Z160" s="187"/>
      <c r="AA160" s="62"/>
      <c r="AB160" s="62"/>
      <c r="AC160" s="188"/>
      <c r="AD160" s="259"/>
      <c r="AE160" s="259"/>
      <c r="AF160" s="56"/>
      <c r="AG160" s="28"/>
      <c r="AH160" s="56"/>
      <c r="AI160" s="28"/>
      <c r="AJ160" s="132"/>
      <c r="AK160" s="199"/>
      <c r="AL160" s="285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4"/>
      <c r="AT160" s="37"/>
    </row>
    <row r="161" spans="2:46" ht="13.5" customHeight="1" x14ac:dyDescent="0.15">
      <c r="B161" s="285"/>
      <c r="C161" s="27" t="s">
        <v>35</v>
      </c>
      <c r="D161" s="186"/>
      <c r="E161" s="56"/>
      <c r="F161" s="187"/>
      <c r="G161" s="187"/>
      <c r="H161" s="187"/>
      <c r="I161" s="62"/>
      <c r="J161" s="62"/>
      <c r="K161" s="188"/>
      <c r="L161" s="259"/>
      <c r="M161" s="259"/>
      <c r="N161" s="56"/>
      <c r="O161" s="28"/>
      <c r="P161" s="56"/>
      <c r="Q161" s="28"/>
      <c r="R161" s="132"/>
      <c r="S161" s="214"/>
      <c r="T161" s="285"/>
      <c r="U161" s="27" t="s">
        <v>35</v>
      </c>
      <c r="V161" s="186"/>
      <c r="W161" s="56"/>
      <c r="X161" s="187"/>
      <c r="Y161" s="187"/>
      <c r="Z161" s="187"/>
      <c r="AA161" s="62"/>
      <c r="AB161" s="62"/>
      <c r="AC161" s="188"/>
      <c r="AD161" s="259"/>
      <c r="AE161" s="259"/>
      <c r="AF161" s="56"/>
      <c r="AG161" s="28"/>
      <c r="AH161" s="56"/>
      <c r="AI161" s="28"/>
      <c r="AJ161" s="132"/>
      <c r="AK161" s="199"/>
      <c r="AL161" s="285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4"/>
      <c r="AT161" s="37"/>
    </row>
    <row r="162" spans="2:46" ht="13.5" customHeight="1" thickBot="1" x14ac:dyDescent="0.2">
      <c r="B162" s="286"/>
      <c r="C162" s="27"/>
      <c r="D162" s="186"/>
      <c r="E162" s="56"/>
      <c r="F162" s="189"/>
      <c r="G162" s="189"/>
      <c r="H162" s="189"/>
      <c r="I162" s="56"/>
      <c r="J162" s="56"/>
      <c r="K162" s="188"/>
      <c r="L162" s="259"/>
      <c r="M162" s="259"/>
      <c r="N162" s="56"/>
      <c r="O162" s="28"/>
      <c r="P162" s="56"/>
      <c r="Q162" s="28"/>
      <c r="R162" s="184"/>
      <c r="S162" s="214"/>
      <c r="T162" s="286"/>
      <c r="U162" s="27"/>
      <c r="V162" s="186"/>
      <c r="W162" s="56"/>
      <c r="X162" s="189"/>
      <c r="Y162" s="189"/>
      <c r="Z162" s="189"/>
      <c r="AA162" s="56"/>
      <c r="AB162" s="56"/>
      <c r="AC162" s="188"/>
      <c r="AD162" s="259"/>
      <c r="AE162" s="259"/>
      <c r="AF162" s="56"/>
      <c r="AG162" s="28"/>
      <c r="AH162" s="56"/>
      <c r="AI162" s="28"/>
      <c r="AJ162" s="184"/>
      <c r="AK162" s="199"/>
      <c r="AL162" s="286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4"/>
      <c r="AT162" s="37"/>
    </row>
    <row r="163" spans="2:46" ht="13.5" customHeight="1" x14ac:dyDescent="0.15">
      <c r="B163" s="284" t="s">
        <v>95</v>
      </c>
      <c r="C163" s="25" t="s">
        <v>31</v>
      </c>
      <c r="D163" s="39"/>
      <c r="E163" s="55"/>
      <c r="F163" s="96"/>
      <c r="G163" s="96"/>
      <c r="H163" s="96"/>
      <c r="I163" s="60"/>
      <c r="J163" s="60"/>
      <c r="K163" s="61"/>
      <c r="L163" s="258"/>
      <c r="M163" s="258"/>
      <c r="N163" s="55"/>
      <c r="O163" s="26"/>
      <c r="P163" s="55"/>
      <c r="Q163" s="26"/>
      <c r="R163" s="131"/>
      <c r="S163" s="214"/>
      <c r="T163" s="284" t="s">
        <v>95</v>
      </c>
      <c r="U163" s="25" t="s">
        <v>31</v>
      </c>
      <c r="V163" s="39"/>
      <c r="W163" s="55"/>
      <c r="X163" s="96"/>
      <c r="Y163" s="96"/>
      <c r="Z163" s="96"/>
      <c r="AA163" s="60"/>
      <c r="AB163" s="60"/>
      <c r="AC163" s="61"/>
      <c r="AD163" s="258"/>
      <c r="AE163" s="258"/>
      <c r="AF163" s="55"/>
      <c r="AG163" s="26"/>
      <c r="AH163" s="55"/>
      <c r="AI163" s="26"/>
      <c r="AJ163" s="131"/>
      <c r="AK163" s="199"/>
      <c r="AL163" s="284" t="s">
        <v>95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4"/>
      <c r="AT163" s="37"/>
    </row>
    <row r="164" spans="2:46" ht="13.5" customHeight="1" x14ac:dyDescent="0.15">
      <c r="B164" s="285"/>
      <c r="C164" s="27" t="s">
        <v>32</v>
      </c>
      <c r="D164" s="186"/>
      <c r="E164" s="56"/>
      <c r="F164" s="187"/>
      <c r="G164" s="187"/>
      <c r="H164" s="187"/>
      <c r="I164" s="62"/>
      <c r="J164" s="62"/>
      <c r="K164" s="188"/>
      <c r="L164" s="259"/>
      <c r="M164" s="259"/>
      <c r="N164" s="56"/>
      <c r="O164" s="28"/>
      <c r="P164" s="56"/>
      <c r="Q164" s="28"/>
      <c r="R164" s="132"/>
      <c r="S164" s="214"/>
      <c r="T164" s="285"/>
      <c r="U164" s="27" t="s">
        <v>32</v>
      </c>
      <c r="V164" s="186"/>
      <c r="W164" s="56"/>
      <c r="X164" s="187"/>
      <c r="Y164" s="187"/>
      <c r="Z164" s="187"/>
      <c r="AA164" s="62"/>
      <c r="AB164" s="62"/>
      <c r="AC164" s="188"/>
      <c r="AD164" s="259"/>
      <c r="AE164" s="259"/>
      <c r="AF164" s="56"/>
      <c r="AG164" s="28"/>
      <c r="AH164" s="56"/>
      <c r="AI164" s="28"/>
      <c r="AJ164" s="132"/>
      <c r="AK164" s="199"/>
      <c r="AL164" s="285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4"/>
      <c r="AT164" s="37"/>
    </row>
    <row r="165" spans="2:46" ht="13.5" customHeight="1" x14ac:dyDescent="0.15">
      <c r="B165" s="285"/>
      <c r="C165" s="27" t="s">
        <v>33</v>
      </c>
      <c r="D165" s="186"/>
      <c r="E165" s="56"/>
      <c r="F165" s="187"/>
      <c r="G165" s="187"/>
      <c r="H165" s="187"/>
      <c r="I165" s="62"/>
      <c r="J165" s="62"/>
      <c r="K165" s="188"/>
      <c r="L165" s="259"/>
      <c r="M165" s="259"/>
      <c r="N165" s="56"/>
      <c r="O165" s="28"/>
      <c r="P165" s="56"/>
      <c r="Q165" s="28"/>
      <c r="R165" s="132"/>
      <c r="S165" s="214"/>
      <c r="T165" s="285"/>
      <c r="U165" s="27" t="s">
        <v>33</v>
      </c>
      <c r="V165" s="186"/>
      <c r="W165" s="56"/>
      <c r="X165" s="187"/>
      <c r="Y165" s="187"/>
      <c r="Z165" s="187"/>
      <c r="AA165" s="62"/>
      <c r="AB165" s="62"/>
      <c r="AC165" s="188"/>
      <c r="AD165" s="259"/>
      <c r="AE165" s="259"/>
      <c r="AF165" s="56"/>
      <c r="AG165" s="28"/>
      <c r="AH165" s="56"/>
      <c r="AI165" s="28"/>
      <c r="AJ165" s="132"/>
      <c r="AK165" s="199"/>
      <c r="AL165" s="285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4"/>
      <c r="AT165" s="37"/>
    </row>
    <row r="166" spans="2:46" ht="13.5" customHeight="1" x14ac:dyDescent="0.15">
      <c r="B166" s="285"/>
      <c r="C166" s="27" t="s">
        <v>35</v>
      </c>
      <c r="D166" s="186"/>
      <c r="E166" s="56"/>
      <c r="F166" s="187"/>
      <c r="G166" s="187"/>
      <c r="H166" s="187"/>
      <c r="I166" s="62"/>
      <c r="J166" s="62"/>
      <c r="K166" s="188"/>
      <c r="L166" s="259"/>
      <c r="M166" s="259"/>
      <c r="N166" s="56"/>
      <c r="O166" s="28"/>
      <c r="P166" s="56"/>
      <c r="Q166" s="28"/>
      <c r="R166" s="132"/>
      <c r="S166" s="214"/>
      <c r="T166" s="285"/>
      <c r="U166" s="27" t="s">
        <v>35</v>
      </c>
      <c r="V166" s="186"/>
      <c r="W166" s="56"/>
      <c r="X166" s="187"/>
      <c r="Y166" s="187"/>
      <c r="Z166" s="187"/>
      <c r="AA166" s="62"/>
      <c r="AB166" s="62"/>
      <c r="AC166" s="188"/>
      <c r="AD166" s="259"/>
      <c r="AE166" s="259"/>
      <c r="AF166" s="56"/>
      <c r="AG166" s="28"/>
      <c r="AH166" s="56"/>
      <c r="AI166" s="28"/>
      <c r="AJ166" s="132"/>
      <c r="AK166" s="199"/>
      <c r="AL166" s="285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4"/>
      <c r="AT166" s="37"/>
    </row>
    <row r="167" spans="2:46" ht="13.5" customHeight="1" thickBot="1" x14ac:dyDescent="0.2">
      <c r="B167" s="286"/>
      <c r="C167" s="27"/>
      <c r="D167" s="186"/>
      <c r="E167" s="56"/>
      <c r="F167" s="189"/>
      <c r="G167" s="189"/>
      <c r="H167" s="189"/>
      <c r="I167" s="56"/>
      <c r="J167" s="56"/>
      <c r="K167" s="188"/>
      <c r="L167" s="259"/>
      <c r="M167" s="259"/>
      <c r="N167" s="56"/>
      <c r="O167" s="28"/>
      <c r="P167" s="56"/>
      <c r="Q167" s="28"/>
      <c r="R167" s="184"/>
      <c r="S167" s="214"/>
      <c r="T167" s="286"/>
      <c r="U167" s="27"/>
      <c r="V167" s="186"/>
      <c r="W167" s="56"/>
      <c r="X167" s="189"/>
      <c r="Y167" s="189"/>
      <c r="Z167" s="189"/>
      <c r="AA167" s="56"/>
      <c r="AB167" s="56"/>
      <c r="AC167" s="188"/>
      <c r="AD167" s="259"/>
      <c r="AE167" s="259"/>
      <c r="AF167" s="56"/>
      <c r="AG167" s="28"/>
      <c r="AH167" s="56"/>
      <c r="AI167" s="28"/>
      <c r="AJ167" s="184"/>
      <c r="AK167" s="199"/>
      <c r="AL167" s="286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4"/>
      <c r="AT167" s="37"/>
    </row>
    <row r="168" spans="2:46" ht="13.5" customHeight="1" x14ac:dyDescent="0.15">
      <c r="B168" s="284" t="s">
        <v>96</v>
      </c>
      <c r="C168" s="25" t="s">
        <v>31</v>
      </c>
      <c r="D168" s="39"/>
      <c r="E168" s="55"/>
      <c r="F168" s="96"/>
      <c r="G168" s="96"/>
      <c r="H168" s="96"/>
      <c r="I168" s="60"/>
      <c r="J168" s="60"/>
      <c r="K168" s="61"/>
      <c r="L168" s="258"/>
      <c r="M168" s="258"/>
      <c r="N168" s="55"/>
      <c r="O168" s="26"/>
      <c r="P168" s="55"/>
      <c r="Q168" s="26"/>
      <c r="R168" s="131"/>
      <c r="S168" s="214"/>
      <c r="T168" s="284" t="s">
        <v>96</v>
      </c>
      <c r="U168" s="25" t="s">
        <v>31</v>
      </c>
      <c r="V168" s="39"/>
      <c r="W168" s="55"/>
      <c r="X168" s="96"/>
      <c r="Y168" s="96"/>
      <c r="Z168" s="96"/>
      <c r="AA168" s="60"/>
      <c r="AB168" s="60"/>
      <c r="AC168" s="61"/>
      <c r="AD168" s="258"/>
      <c r="AE168" s="258"/>
      <c r="AF168" s="55"/>
      <c r="AG168" s="26"/>
      <c r="AH168" s="55"/>
      <c r="AI168" s="26"/>
      <c r="AJ168" s="131"/>
      <c r="AK168" s="199"/>
      <c r="AL168" s="284" t="s">
        <v>96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4"/>
      <c r="AT168" s="37"/>
    </row>
    <row r="169" spans="2:46" ht="13.5" customHeight="1" x14ac:dyDescent="0.15">
      <c r="B169" s="285"/>
      <c r="C169" s="27" t="s">
        <v>32</v>
      </c>
      <c r="D169" s="186"/>
      <c r="E169" s="56"/>
      <c r="F169" s="187"/>
      <c r="G169" s="187"/>
      <c r="H169" s="187"/>
      <c r="I169" s="62"/>
      <c r="J169" s="62"/>
      <c r="K169" s="188"/>
      <c r="L169" s="259"/>
      <c r="M169" s="259"/>
      <c r="N169" s="56"/>
      <c r="O169" s="28"/>
      <c r="P169" s="56"/>
      <c r="Q169" s="28"/>
      <c r="R169" s="132"/>
      <c r="S169" s="214"/>
      <c r="T169" s="285"/>
      <c r="U169" s="27" t="s">
        <v>32</v>
      </c>
      <c r="V169" s="186"/>
      <c r="W169" s="56"/>
      <c r="X169" s="187"/>
      <c r="Y169" s="187"/>
      <c r="Z169" s="187"/>
      <c r="AA169" s="62"/>
      <c r="AB169" s="62"/>
      <c r="AC169" s="188"/>
      <c r="AD169" s="259"/>
      <c r="AE169" s="259"/>
      <c r="AF169" s="56"/>
      <c r="AG169" s="28"/>
      <c r="AH169" s="56"/>
      <c r="AI169" s="28"/>
      <c r="AJ169" s="132"/>
      <c r="AK169" s="199"/>
      <c r="AL169" s="285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4"/>
      <c r="AT169" s="37"/>
    </row>
    <row r="170" spans="2:46" ht="13.5" customHeight="1" x14ac:dyDescent="0.15">
      <c r="B170" s="285"/>
      <c r="C170" s="27" t="s">
        <v>33</v>
      </c>
      <c r="D170" s="186"/>
      <c r="E170" s="56"/>
      <c r="F170" s="187"/>
      <c r="G170" s="187"/>
      <c r="H170" s="187"/>
      <c r="I170" s="62"/>
      <c r="J170" s="62"/>
      <c r="K170" s="188"/>
      <c r="L170" s="259"/>
      <c r="M170" s="259"/>
      <c r="N170" s="56"/>
      <c r="O170" s="28"/>
      <c r="P170" s="56"/>
      <c r="Q170" s="28"/>
      <c r="R170" s="132"/>
      <c r="S170" s="214"/>
      <c r="T170" s="285"/>
      <c r="U170" s="27" t="s">
        <v>33</v>
      </c>
      <c r="V170" s="186"/>
      <c r="W170" s="56"/>
      <c r="X170" s="187"/>
      <c r="Y170" s="187"/>
      <c r="Z170" s="187"/>
      <c r="AA170" s="62"/>
      <c r="AB170" s="62"/>
      <c r="AC170" s="188"/>
      <c r="AD170" s="259"/>
      <c r="AE170" s="259"/>
      <c r="AF170" s="56"/>
      <c r="AG170" s="28"/>
      <c r="AH170" s="56"/>
      <c r="AI170" s="28"/>
      <c r="AJ170" s="132"/>
      <c r="AK170" s="199"/>
      <c r="AL170" s="285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4"/>
      <c r="AT170" s="37"/>
    </row>
    <row r="171" spans="2:46" ht="13.5" customHeight="1" x14ac:dyDescent="0.15">
      <c r="B171" s="285"/>
      <c r="C171" s="27" t="s">
        <v>35</v>
      </c>
      <c r="D171" s="186"/>
      <c r="E171" s="56"/>
      <c r="F171" s="187"/>
      <c r="G171" s="187"/>
      <c r="H171" s="187"/>
      <c r="I171" s="62"/>
      <c r="J171" s="62"/>
      <c r="K171" s="188"/>
      <c r="L171" s="259"/>
      <c r="M171" s="259"/>
      <c r="N171" s="56"/>
      <c r="O171" s="28"/>
      <c r="P171" s="56"/>
      <c r="Q171" s="28"/>
      <c r="R171" s="132"/>
      <c r="S171" s="214"/>
      <c r="T171" s="285"/>
      <c r="U171" s="27" t="s">
        <v>35</v>
      </c>
      <c r="V171" s="186"/>
      <c r="W171" s="56"/>
      <c r="X171" s="187"/>
      <c r="Y171" s="187"/>
      <c r="Z171" s="187"/>
      <c r="AA171" s="62"/>
      <c r="AB171" s="62"/>
      <c r="AC171" s="188"/>
      <c r="AD171" s="259"/>
      <c r="AE171" s="259"/>
      <c r="AF171" s="56"/>
      <c r="AG171" s="28"/>
      <c r="AH171" s="56"/>
      <c r="AI171" s="28"/>
      <c r="AJ171" s="132"/>
      <c r="AK171" s="199"/>
      <c r="AL171" s="285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4"/>
      <c r="AT171" s="37"/>
    </row>
    <row r="172" spans="2:46" ht="13.5" customHeight="1" thickBot="1" x14ac:dyDescent="0.2">
      <c r="B172" s="286"/>
      <c r="C172" s="27"/>
      <c r="D172" s="186"/>
      <c r="E172" s="56"/>
      <c r="F172" s="189"/>
      <c r="G172" s="189"/>
      <c r="H172" s="189"/>
      <c r="I172" s="56"/>
      <c r="J172" s="56"/>
      <c r="K172" s="188"/>
      <c r="L172" s="259"/>
      <c r="M172" s="259"/>
      <c r="N172" s="56"/>
      <c r="O172" s="28"/>
      <c r="P172" s="56"/>
      <c r="Q172" s="28"/>
      <c r="R172" s="184"/>
      <c r="S172" s="214"/>
      <c r="T172" s="286"/>
      <c r="U172" s="27"/>
      <c r="V172" s="186"/>
      <c r="W172" s="56"/>
      <c r="X172" s="189"/>
      <c r="Y172" s="189"/>
      <c r="Z172" s="189"/>
      <c r="AA172" s="56"/>
      <c r="AB172" s="56"/>
      <c r="AC172" s="188"/>
      <c r="AD172" s="259"/>
      <c r="AE172" s="259"/>
      <c r="AF172" s="56"/>
      <c r="AG172" s="28"/>
      <c r="AH172" s="56"/>
      <c r="AI172" s="28"/>
      <c r="AJ172" s="184"/>
      <c r="AK172" s="199"/>
      <c r="AL172" s="286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4"/>
      <c r="AT172" s="37"/>
    </row>
    <row r="173" spans="2:46" ht="13.5" customHeight="1" x14ac:dyDescent="0.15">
      <c r="B173" s="284" t="s">
        <v>97</v>
      </c>
      <c r="C173" s="25" t="s">
        <v>31</v>
      </c>
      <c r="D173" s="39"/>
      <c r="E173" s="55"/>
      <c r="F173" s="96"/>
      <c r="G173" s="96"/>
      <c r="H173" s="96"/>
      <c r="I173" s="60"/>
      <c r="J173" s="60"/>
      <c r="K173" s="61"/>
      <c r="L173" s="258"/>
      <c r="M173" s="258"/>
      <c r="N173" s="55"/>
      <c r="O173" s="26"/>
      <c r="P173" s="55"/>
      <c r="Q173" s="26"/>
      <c r="R173" s="131"/>
      <c r="S173" s="214"/>
      <c r="T173" s="284" t="s">
        <v>97</v>
      </c>
      <c r="U173" s="25" t="s">
        <v>31</v>
      </c>
      <c r="V173" s="39"/>
      <c r="W173" s="55"/>
      <c r="X173" s="96"/>
      <c r="Y173" s="96"/>
      <c r="Z173" s="96"/>
      <c r="AA173" s="60"/>
      <c r="AB173" s="60"/>
      <c r="AC173" s="61"/>
      <c r="AD173" s="258"/>
      <c r="AE173" s="258"/>
      <c r="AF173" s="55"/>
      <c r="AG173" s="26"/>
      <c r="AH173" s="55"/>
      <c r="AI173" s="26"/>
      <c r="AJ173" s="131"/>
      <c r="AK173" s="199"/>
      <c r="AL173" s="284" t="s">
        <v>97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4"/>
      <c r="AT173" s="37"/>
    </row>
    <row r="174" spans="2:46" ht="13.5" customHeight="1" x14ac:dyDescent="0.15">
      <c r="B174" s="285"/>
      <c r="C174" s="27" t="s">
        <v>32</v>
      </c>
      <c r="D174" s="186"/>
      <c r="E174" s="56"/>
      <c r="F174" s="187"/>
      <c r="G174" s="187"/>
      <c r="H174" s="187"/>
      <c r="I174" s="62"/>
      <c r="J174" s="62"/>
      <c r="K174" s="188"/>
      <c r="L174" s="259"/>
      <c r="M174" s="259"/>
      <c r="N174" s="56"/>
      <c r="O174" s="28"/>
      <c r="P174" s="56"/>
      <c r="Q174" s="28"/>
      <c r="R174" s="132"/>
      <c r="S174" s="214"/>
      <c r="T174" s="285"/>
      <c r="U174" s="27" t="s">
        <v>32</v>
      </c>
      <c r="V174" s="186"/>
      <c r="W174" s="56"/>
      <c r="X174" s="187"/>
      <c r="Y174" s="187"/>
      <c r="Z174" s="187"/>
      <c r="AA174" s="62"/>
      <c r="AB174" s="62"/>
      <c r="AC174" s="188"/>
      <c r="AD174" s="259"/>
      <c r="AE174" s="259"/>
      <c r="AF174" s="56"/>
      <c r="AG174" s="28"/>
      <c r="AH174" s="56"/>
      <c r="AI174" s="28"/>
      <c r="AJ174" s="132"/>
      <c r="AK174" s="199"/>
      <c r="AL174" s="285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4"/>
      <c r="AT174" s="37"/>
    </row>
    <row r="175" spans="2:46" ht="13.5" customHeight="1" x14ac:dyDescent="0.15">
      <c r="B175" s="285"/>
      <c r="C175" s="27" t="s">
        <v>33</v>
      </c>
      <c r="D175" s="186"/>
      <c r="E175" s="56"/>
      <c r="F175" s="187"/>
      <c r="G175" s="187"/>
      <c r="H175" s="187"/>
      <c r="I175" s="62"/>
      <c r="J175" s="62"/>
      <c r="K175" s="188"/>
      <c r="L175" s="259"/>
      <c r="M175" s="259"/>
      <c r="N175" s="56"/>
      <c r="O175" s="28"/>
      <c r="P175" s="56"/>
      <c r="Q175" s="28"/>
      <c r="R175" s="132"/>
      <c r="S175" s="214"/>
      <c r="T175" s="285"/>
      <c r="U175" s="27" t="s">
        <v>33</v>
      </c>
      <c r="V175" s="186"/>
      <c r="W175" s="56"/>
      <c r="X175" s="187"/>
      <c r="Y175" s="187"/>
      <c r="Z175" s="187"/>
      <c r="AA175" s="62"/>
      <c r="AB175" s="62"/>
      <c r="AC175" s="188"/>
      <c r="AD175" s="259"/>
      <c r="AE175" s="259"/>
      <c r="AF175" s="56"/>
      <c r="AG175" s="28"/>
      <c r="AH175" s="56"/>
      <c r="AI175" s="28"/>
      <c r="AJ175" s="132"/>
      <c r="AK175" s="199"/>
      <c r="AL175" s="285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4"/>
      <c r="AT175" s="37"/>
    </row>
    <row r="176" spans="2:46" ht="13.5" customHeight="1" x14ac:dyDescent="0.15">
      <c r="B176" s="285"/>
      <c r="C176" s="27" t="s">
        <v>35</v>
      </c>
      <c r="D176" s="186"/>
      <c r="E176" s="56"/>
      <c r="F176" s="187"/>
      <c r="G176" s="187"/>
      <c r="H176" s="187"/>
      <c r="I176" s="62"/>
      <c r="J176" s="62"/>
      <c r="K176" s="188"/>
      <c r="L176" s="259"/>
      <c r="M176" s="259"/>
      <c r="N176" s="56"/>
      <c r="O176" s="28"/>
      <c r="P176" s="56"/>
      <c r="Q176" s="28"/>
      <c r="R176" s="132"/>
      <c r="S176" s="214"/>
      <c r="T176" s="285"/>
      <c r="U176" s="27" t="s">
        <v>35</v>
      </c>
      <c r="V176" s="186"/>
      <c r="W176" s="56"/>
      <c r="X176" s="187"/>
      <c r="Y176" s="187"/>
      <c r="Z176" s="187"/>
      <c r="AA176" s="62"/>
      <c r="AB176" s="62"/>
      <c r="AC176" s="188"/>
      <c r="AD176" s="259"/>
      <c r="AE176" s="259"/>
      <c r="AF176" s="56"/>
      <c r="AG176" s="28"/>
      <c r="AH176" s="56"/>
      <c r="AI176" s="28"/>
      <c r="AJ176" s="132"/>
      <c r="AK176" s="199"/>
      <c r="AL176" s="285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4"/>
      <c r="AT176" s="37"/>
    </row>
    <row r="177" spans="2:46" ht="13.5" customHeight="1" thickBot="1" x14ac:dyDescent="0.2">
      <c r="B177" s="286"/>
      <c r="C177" s="27"/>
      <c r="D177" s="186"/>
      <c r="E177" s="56"/>
      <c r="F177" s="189"/>
      <c r="G177" s="189"/>
      <c r="H177" s="189"/>
      <c r="I177" s="56"/>
      <c r="J177" s="56"/>
      <c r="K177" s="188"/>
      <c r="L177" s="259"/>
      <c r="M177" s="259"/>
      <c r="N177" s="56"/>
      <c r="O177" s="28"/>
      <c r="P177" s="56"/>
      <c r="Q177" s="28"/>
      <c r="R177" s="184"/>
      <c r="S177" s="214"/>
      <c r="T177" s="286"/>
      <c r="U177" s="27"/>
      <c r="V177" s="186"/>
      <c r="W177" s="56"/>
      <c r="X177" s="189"/>
      <c r="Y177" s="189"/>
      <c r="Z177" s="189"/>
      <c r="AA177" s="56"/>
      <c r="AB177" s="56"/>
      <c r="AC177" s="188"/>
      <c r="AD177" s="259"/>
      <c r="AE177" s="259"/>
      <c r="AF177" s="56"/>
      <c r="AG177" s="28"/>
      <c r="AH177" s="56"/>
      <c r="AI177" s="28"/>
      <c r="AJ177" s="184"/>
      <c r="AK177" s="199"/>
      <c r="AL177" s="286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4"/>
      <c r="AT177" s="37"/>
    </row>
    <row r="178" spans="2:46" ht="13.5" customHeight="1" x14ac:dyDescent="0.15">
      <c r="B178" s="284" t="s">
        <v>98</v>
      </c>
      <c r="C178" s="25" t="s">
        <v>31</v>
      </c>
      <c r="D178" s="39"/>
      <c r="E178" s="55"/>
      <c r="F178" s="96"/>
      <c r="G178" s="96"/>
      <c r="H178" s="96"/>
      <c r="I178" s="60"/>
      <c r="J178" s="60"/>
      <c r="K178" s="61"/>
      <c r="L178" s="258"/>
      <c r="M178" s="258"/>
      <c r="N178" s="55"/>
      <c r="O178" s="26"/>
      <c r="P178" s="55"/>
      <c r="Q178" s="26"/>
      <c r="R178" s="131"/>
      <c r="S178" s="214"/>
      <c r="T178" s="284" t="s">
        <v>98</v>
      </c>
      <c r="U178" s="25" t="s">
        <v>31</v>
      </c>
      <c r="V178" s="39"/>
      <c r="W178" s="55"/>
      <c r="X178" s="96"/>
      <c r="Y178" s="96"/>
      <c r="Z178" s="96"/>
      <c r="AA178" s="60"/>
      <c r="AB178" s="60"/>
      <c r="AC178" s="61"/>
      <c r="AD178" s="258"/>
      <c r="AE178" s="258"/>
      <c r="AF178" s="55"/>
      <c r="AG178" s="26"/>
      <c r="AH178" s="55"/>
      <c r="AI178" s="26"/>
      <c r="AJ178" s="131"/>
      <c r="AK178" s="199"/>
      <c r="AL178" s="284" t="s">
        <v>98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4"/>
      <c r="AT178" s="37"/>
    </row>
    <row r="179" spans="2:46" ht="13.5" customHeight="1" x14ac:dyDescent="0.15">
      <c r="B179" s="285"/>
      <c r="C179" s="27" t="s">
        <v>32</v>
      </c>
      <c r="D179" s="186"/>
      <c r="E179" s="56"/>
      <c r="F179" s="187"/>
      <c r="G179" s="187"/>
      <c r="H179" s="187"/>
      <c r="I179" s="62"/>
      <c r="J179" s="62"/>
      <c r="K179" s="188"/>
      <c r="L179" s="259"/>
      <c r="M179" s="259"/>
      <c r="N179" s="56"/>
      <c r="O179" s="28"/>
      <c r="P179" s="56"/>
      <c r="Q179" s="28"/>
      <c r="R179" s="132"/>
      <c r="S179" s="214"/>
      <c r="T179" s="285"/>
      <c r="U179" s="27" t="s">
        <v>32</v>
      </c>
      <c r="V179" s="186"/>
      <c r="W179" s="56"/>
      <c r="X179" s="187"/>
      <c r="Y179" s="187"/>
      <c r="Z179" s="187"/>
      <c r="AA179" s="62"/>
      <c r="AB179" s="62"/>
      <c r="AC179" s="188"/>
      <c r="AD179" s="259"/>
      <c r="AE179" s="259"/>
      <c r="AF179" s="56"/>
      <c r="AG179" s="28"/>
      <c r="AH179" s="56"/>
      <c r="AI179" s="28"/>
      <c r="AJ179" s="132"/>
      <c r="AK179" s="199"/>
      <c r="AL179" s="285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4"/>
      <c r="AT179" s="37"/>
    </row>
    <row r="180" spans="2:46" ht="13.5" customHeight="1" x14ac:dyDescent="0.15">
      <c r="B180" s="285"/>
      <c r="C180" s="27" t="s">
        <v>33</v>
      </c>
      <c r="D180" s="186"/>
      <c r="E180" s="56"/>
      <c r="F180" s="187"/>
      <c r="G180" s="187"/>
      <c r="H180" s="187"/>
      <c r="I180" s="62"/>
      <c r="J180" s="62"/>
      <c r="K180" s="188"/>
      <c r="L180" s="259"/>
      <c r="M180" s="259"/>
      <c r="N180" s="56"/>
      <c r="O180" s="28"/>
      <c r="P180" s="56"/>
      <c r="Q180" s="28"/>
      <c r="R180" s="132"/>
      <c r="S180" s="214"/>
      <c r="T180" s="285"/>
      <c r="U180" s="27" t="s">
        <v>33</v>
      </c>
      <c r="V180" s="186"/>
      <c r="W180" s="56"/>
      <c r="X180" s="187"/>
      <c r="Y180" s="187"/>
      <c r="Z180" s="187"/>
      <c r="AA180" s="62"/>
      <c r="AB180" s="62"/>
      <c r="AC180" s="188"/>
      <c r="AD180" s="259"/>
      <c r="AE180" s="259"/>
      <c r="AF180" s="56"/>
      <c r="AG180" s="28"/>
      <c r="AH180" s="56"/>
      <c r="AI180" s="28"/>
      <c r="AJ180" s="132"/>
      <c r="AK180" s="199"/>
      <c r="AL180" s="285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4"/>
      <c r="AT180" s="37"/>
    </row>
    <row r="181" spans="2:46" ht="13.5" customHeight="1" x14ac:dyDescent="0.15">
      <c r="B181" s="285"/>
      <c r="C181" s="27" t="s">
        <v>35</v>
      </c>
      <c r="D181" s="186"/>
      <c r="E181" s="56"/>
      <c r="F181" s="187"/>
      <c r="G181" s="187"/>
      <c r="H181" s="187"/>
      <c r="I181" s="62"/>
      <c r="J181" s="62"/>
      <c r="K181" s="188"/>
      <c r="L181" s="259"/>
      <c r="M181" s="259"/>
      <c r="N181" s="56"/>
      <c r="O181" s="28"/>
      <c r="P181" s="56"/>
      <c r="Q181" s="28"/>
      <c r="R181" s="132"/>
      <c r="S181" s="214"/>
      <c r="T181" s="285"/>
      <c r="U181" s="27" t="s">
        <v>35</v>
      </c>
      <c r="V181" s="186"/>
      <c r="W181" s="56"/>
      <c r="X181" s="187"/>
      <c r="Y181" s="187"/>
      <c r="Z181" s="187"/>
      <c r="AA181" s="62"/>
      <c r="AB181" s="62"/>
      <c r="AC181" s="188"/>
      <c r="AD181" s="259"/>
      <c r="AE181" s="259"/>
      <c r="AF181" s="56"/>
      <c r="AG181" s="28"/>
      <c r="AH181" s="56"/>
      <c r="AI181" s="28"/>
      <c r="AJ181" s="132"/>
      <c r="AK181" s="199"/>
      <c r="AL181" s="285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4"/>
      <c r="AT181" s="37"/>
    </row>
    <row r="182" spans="2:46" ht="13.5" customHeight="1" thickBot="1" x14ac:dyDescent="0.2">
      <c r="B182" s="286"/>
      <c r="C182" s="27"/>
      <c r="D182" s="186"/>
      <c r="E182" s="56"/>
      <c r="F182" s="189"/>
      <c r="G182" s="189"/>
      <c r="H182" s="189"/>
      <c r="I182" s="56"/>
      <c r="J182" s="56"/>
      <c r="K182" s="188"/>
      <c r="L182" s="259"/>
      <c r="M182" s="259"/>
      <c r="N182" s="56"/>
      <c r="O182" s="28"/>
      <c r="P182" s="56"/>
      <c r="Q182" s="28"/>
      <c r="R182" s="184"/>
      <c r="S182" s="214"/>
      <c r="T182" s="286"/>
      <c r="U182" s="27"/>
      <c r="V182" s="186"/>
      <c r="W182" s="56"/>
      <c r="X182" s="189"/>
      <c r="Y182" s="189"/>
      <c r="Z182" s="189"/>
      <c r="AA182" s="56"/>
      <c r="AB182" s="56"/>
      <c r="AC182" s="188"/>
      <c r="AD182" s="259"/>
      <c r="AE182" s="259"/>
      <c r="AF182" s="56"/>
      <c r="AG182" s="28"/>
      <c r="AH182" s="56"/>
      <c r="AI182" s="28"/>
      <c r="AJ182" s="184"/>
      <c r="AK182" s="199"/>
      <c r="AL182" s="286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4"/>
      <c r="AT182" s="37"/>
    </row>
    <row r="183" spans="2:46" ht="13.5" customHeight="1" x14ac:dyDescent="0.15">
      <c r="B183" s="284" t="s">
        <v>99</v>
      </c>
      <c r="C183" s="25" t="s">
        <v>31</v>
      </c>
      <c r="D183" s="39"/>
      <c r="E183" s="55"/>
      <c r="F183" s="96"/>
      <c r="G183" s="96"/>
      <c r="H183" s="96"/>
      <c r="I183" s="60"/>
      <c r="J183" s="60"/>
      <c r="K183" s="61"/>
      <c r="L183" s="258"/>
      <c r="M183" s="258"/>
      <c r="N183" s="55"/>
      <c r="O183" s="26"/>
      <c r="P183" s="55"/>
      <c r="Q183" s="26"/>
      <c r="R183" s="131"/>
      <c r="S183" s="214"/>
      <c r="T183" s="284" t="s">
        <v>99</v>
      </c>
      <c r="U183" s="25" t="s">
        <v>31</v>
      </c>
      <c r="V183" s="39"/>
      <c r="W183" s="55"/>
      <c r="X183" s="96"/>
      <c r="Y183" s="96"/>
      <c r="Z183" s="96"/>
      <c r="AA183" s="60"/>
      <c r="AB183" s="60"/>
      <c r="AC183" s="61"/>
      <c r="AD183" s="258"/>
      <c r="AE183" s="258"/>
      <c r="AF183" s="55"/>
      <c r="AG183" s="26"/>
      <c r="AH183" s="55"/>
      <c r="AI183" s="26"/>
      <c r="AJ183" s="131"/>
      <c r="AK183" s="199"/>
      <c r="AL183" s="284" t="s">
        <v>99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4"/>
      <c r="AT183" s="37"/>
    </row>
    <row r="184" spans="2:46" ht="13.5" customHeight="1" x14ac:dyDescent="0.15">
      <c r="B184" s="285"/>
      <c r="C184" s="27" t="s">
        <v>32</v>
      </c>
      <c r="D184" s="186"/>
      <c r="E184" s="56"/>
      <c r="F184" s="187"/>
      <c r="G184" s="187"/>
      <c r="H184" s="187"/>
      <c r="I184" s="62"/>
      <c r="J184" s="62"/>
      <c r="K184" s="188"/>
      <c r="L184" s="259"/>
      <c r="M184" s="259"/>
      <c r="N184" s="56"/>
      <c r="O184" s="28"/>
      <c r="P184" s="56"/>
      <c r="Q184" s="28"/>
      <c r="R184" s="132"/>
      <c r="S184" s="214"/>
      <c r="T184" s="285"/>
      <c r="U184" s="27" t="s">
        <v>32</v>
      </c>
      <c r="V184" s="186"/>
      <c r="W184" s="56"/>
      <c r="X184" s="187"/>
      <c r="Y184" s="187"/>
      <c r="Z184" s="187"/>
      <c r="AA184" s="62"/>
      <c r="AB184" s="62"/>
      <c r="AC184" s="188"/>
      <c r="AD184" s="259"/>
      <c r="AE184" s="259"/>
      <c r="AF184" s="56"/>
      <c r="AG184" s="28"/>
      <c r="AH184" s="56"/>
      <c r="AI184" s="28"/>
      <c r="AJ184" s="132"/>
      <c r="AK184" s="199"/>
      <c r="AL184" s="285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4"/>
      <c r="AT184" s="37"/>
    </row>
    <row r="185" spans="2:46" ht="13.5" customHeight="1" x14ac:dyDescent="0.15">
      <c r="B185" s="285"/>
      <c r="C185" s="27" t="s">
        <v>33</v>
      </c>
      <c r="D185" s="186"/>
      <c r="E185" s="56"/>
      <c r="F185" s="187"/>
      <c r="G185" s="187"/>
      <c r="H185" s="187"/>
      <c r="I185" s="62"/>
      <c r="J185" s="62"/>
      <c r="K185" s="188"/>
      <c r="L185" s="259"/>
      <c r="M185" s="259"/>
      <c r="N185" s="56"/>
      <c r="O185" s="28"/>
      <c r="P185" s="56"/>
      <c r="Q185" s="28"/>
      <c r="R185" s="132"/>
      <c r="S185" s="214"/>
      <c r="T185" s="285"/>
      <c r="U185" s="27" t="s">
        <v>33</v>
      </c>
      <c r="V185" s="186"/>
      <c r="W185" s="56"/>
      <c r="X185" s="187"/>
      <c r="Y185" s="187"/>
      <c r="Z185" s="187"/>
      <c r="AA185" s="62"/>
      <c r="AB185" s="62"/>
      <c r="AC185" s="188"/>
      <c r="AD185" s="259"/>
      <c r="AE185" s="259"/>
      <c r="AF185" s="56"/>
      <c r="AG185" s="28"/>
      <c r="AH185" s="56"/>
      <c r="AI185" s="28"/>
      <c r="AJ185" s="132"/>
      <c r="AK185" s="199"/>
      <c r="AL185" s="285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4"/>
      <c r="AT185" s="37"/>
    </row>
    <row r="186" spans="2:46" ht="13.5" customHeight="1" x14ac:dyDescent="0.15">
      <c r="B186" s="285"/>
      <c r="C186" s="27" t="s">
        <v>35</v>
      </c>
      <c r="D186" s="186"/>
      <c r="E186" s="56"/>
      <c r="F186" s="187"/>
      <c r="G186" s="187"/>
      <c r="H186" s="187"/>
      <c r="I186" s="62"/>
      <c r="J186" s="62"/>
      <c r="K186" s="188"/>
      <c r="L186" s="259"/>
      <c r="M186" s="259"/>
      <c r="N186" s="56"/>
      <c r="O186" s="28"/>
      <c r="P186" s="56"/>
      <c r="Q186" s="28"/>
      <c r="R186" s="132"/>
      <c r="S186" s="214"/>
      <c r="T186" s="285"/>
      <c r="U186" s="27" t="s">
        <v>35</v>
      </c>
      <c r="V186" s="186"/>
      <c r="W186" s="56"/>
      <c r="X186" s="187"/>
      <c r="Y186" s="187"/>
      <c r="Z186" s="187"/>
      <c r="AA186" s="62"/>
      <c r="AB186" s="62"/>
      <c r="AC186" s="188"/>
      <c r="AD186" s="259"/>
      <c r="AE186" s="259"/>
      <c r="AF186" s="56"/>
      <c r="AG186" s="28"/>
      <c r="AH186" s="56"/>
      <c r="AI186" s="28"/>
      <c r="AJ186" s="132"/>
      <c r="AK186" s="199"/>
      <c r="AL186" s="285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4"/>
      <c r="AT186" s="37"/>
    </row>
    <row r="187" spans="2:46" ht="13.5" customHeight="1" thickBot="1" x14ac:dyDescent="0.2">
      <c r="B187" s="286"/>
      <c r="C187" s="27"/>
      <c r="D187" s="186"/>
      <c r="E187" s="56"/>
      <c r="F187" s="189"/>
      <c r="G187" s="189"/>
      <c r="H187" s="189"/>
      <c r="I187" s="56"/>
      <c r="J187" s="56"/>
      <c r="K187" s="188"/>
      <c r="L187" s="259"/>
      <c r="M187" s="259"/>
      <c r="N187" s="56"/>
      <c r="O187" s="28"/>
      <c r="P187" s="56"/>
      <c r="Q187" s="28"/>
      <c r="R187" s="184"/>
      <c r="S187" s="214"/>
      <c r="T187" s="286"/>
      <c r="U187" s="27"/>
      <c r="V187" s="186"/>
      <c r="W187" s="56"/>
      <c r="X187" s="189"/>
      <c r="Y187" s="189"/>
      <c r="Z187" s="189"/>
      <c r="AA187" s="56"/>
      <c r="AB187" s="56"/>
      <c r="AC187" s="188"/>
      <c r="AD187" s="259"/>
      <c r="AE187" s="259"/>
      <c r="AF187" s="56"/>
      <c r="AG187" s="28"/>
      <c r="AH187" s="56"/>
      <c r="AI187" s="28"/>
      <c r="AJ187" s="184"/>
      <c r="AK187" s="199"/>
      <c r="AL187" s="286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4"/>
      <c r="AT187" s="37"/>
    </row>
    <row r="188" spans="2:46" ht="13.5" customHeight="1" x14ac:dyDescent="0.15">
      <c r="B188" s="284" t="s">
        <v>100</v>
      </c>
      <c r="C188" s="25" t="s">
        <v>31</v>
      </c>
      <c r="D188" s="39"/>
      <c r="E188" s="55"/>
      <c r="F188" s="96"/>
      <c r="G188" s="96"/>
      <c r="H188" s="96"/>
      <c r="I188" s="60"/>
      <c r="J188" s="60"/>
      <c r="K188" s="61"/>
      <c r="L188" s="258"/>
      <c r="M188" s="258"/>
      <c r="N188" s="55"/>
      <c r="O188" s="26"/>
      <c r="P188" s="55"/>
      <c r="Q188" s="26"/>
      <c r="R188" s="131"/>
      <c r="S188" s="214"/>
      <c r="T188" s="284" t="s">
        <v>100</v>
      </c>
      <c r="U188" s="25" t="s">
        <v>31</v>
      </c>
      <c r="V188" s="39"/>
      <c r="W188" s="55"/>
      <c r="X188" s="96"/>
      <c r="Y188" s="96"/>
      <c r="Z188" s="96"/>
      <c r="AA188" s="60"/>
      <c r="AB188" s="60"/>
      <c r="AC188" s="61"/>
      <c r="AD188" s="258"/>
      <c r="AE188" s="258"/>
      <c r="AF188" s="55"/>
      <c r="AG188" s="26"/>
      <c r="AH188" s="55"/>
      <c r="AI188" s="26"/>
      <c r="AJ188" s="131"/>
      <c r="AK188" s="199"/>
      <c r="AL188" s="284" t="s">
        <v>100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4"/>
      <c r="AT188" s="37"/>
    </row>
    <row r="189" spans="2:46" ht="13.5" customHeight="1" x14ac:dyDescent="0.15">
      <c r="B189" s="285"/>
      <c r="C189" s="27" t="s">
        <v>32</v>
      </c>
      <c r="D189" s="186"/>
      <c r="E189" s="56"/>
      <c r="F189" s="187"/>
      <c r="G189" s="187"/>
      <c r="H189" s="187"/>
      <c r="I189" s="62"/>
      <c r="J189" s="62"/>
      <c r="K189" s="188"/>
      <c r="L189" s="259"/>
      <c r="M189" s="259"/>
      <c r="N189" s="56"/>
      <c r="O189" s="28"/>
      <c r="P189" s="56"/>
      <c r="Q189" s="28"/>
      <c r="R189" s="132"/>
      <c r="S189" s="214"/>
      <c r="T189" s="285"/>
      <c r="U189" s="27" t="s">
        <v>32</v>
      </c>
      <c r="V189" s="186"/>
      <c r="W189" s="56"/>
      <c r="X189" s="187"/>
      <c r="Y189" s="187"/>
      <c r="Z189" s="187"/>
      <c r="AA189" s="62"/>
      <c r="AB189" s="62"/>
      <c r="AC189" s="188"/>
      <c r="AD189" s="259"/>
      <c r="AE189" s="259"/>
      <c r="AF189" s="56"/>
      <c r="AG189" s="28"/>
      <c r="AH189" s="56"/>
      <c r="AI189" s="28"/>
      <c r="AJ189" s="132"/>
      <c r="AK189" s="199"/>
      <c r="AL189" s="285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4"/>
      <c r="AT189" s="37"/>
    </row>
    <row r="190" spans="2:46" ht="13.5" customHeight="1" x14ac:dyDescent="0.15">
      <c r="B190" s="285"/>
      <c r="C190" s="27" t="s">
        <v>33</v>
      </c>
      <c r="D190" s="186"/>
      <c r="E190" s="56"/>
      <c r="F190" s="187"/>
      <c r="G190" s="187"/>
      <c r="H190" s="187"/>
      <c r="I190" s="62"/>
      <c r="J190" s="62"/>
      <c r="K190" s="188"/>
      <c r="L190" s="259"/>
      <c r="M190" s="259"/>
      <c r="N190" s="56"/>
      <c r="O190" s="28"/>
      <c r="P190" s="56"/>
      <c r="Q190" s="28"/>
      <c r="R190" s="132"/>
      <c r="S190" s="214"/>
      <c r="T190" s="285"/>
      <c r="U190" s="27" t="s">
        <v>33</v>
      </c>
      <c r="V190" s="186"/>
      <c r="W190" s="56"/>
      <c r="X190" s="187"/>
      <c r="Y190" s="187"/>
      <c r="Z190" s="187"/>
      <c r="AA190" s="62"/>
      <c r="AB190" s="62"/>
      <c r="AC190" s="188"/>
      <c r="AD190" s="259"/>
      <c r="AE190" s="259"/>
      <c r="AF190" s="56"/>
      <c r="AG190" s="28"/>
      <c r="AH190" s="56"/>
      <c r="AI190" s="28"/>
      <c r="AJ190" s="132"/>
      <c r="AK190" s="199"/>
      <c r="AL190" s="285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4"/>
      <c r="AT190" s="37"/>
    </row>
    <row r="191" spans="2:46" ht="13.5" customHeight="1" x14ac:dyDescent="0.15">
      <c r="B191" s="285"/>
      <c r="C191" s="27" t="s">
        <v>35</v>
      </c>
      <c r="D191" s="186"/>
      <c r="E191" s="56"/>
      <c r="F191" s="187"/>
      <c r="G191" s="187"/>
      <c r="H191" s="187"/>
      <c r="I191" s="62"/>
      <c r="J191" s="62"/>
      <c r="K191" s="188"/>
      <c r="L191" s="259"/>
      <c r="M191" s="259"/>
      <c r="N191" s="56"/>
      <c r="O191" s="28"/>
      <c r="P191" s="56"/>
      <c r="Q191" s="28"/>
      <c r="R191" s="132"/>
      <c r="S191" s="214"/>
      <c r="T191" s="285"/>
      <c r="U191" s="27" t="s">
        <v>35</v>
      </c>
      <c r="V191" s="186"/>
      <c r="W191" s="56"/>
      <c r="X191" s="187"/>
      <c r="Y191" s="187"/>
      <c r="Z191" s="187"/>
      <c r="AA191" s="62"/>
      <c r="AB191" s="62"/>
      <c r="AC191" s="188"/>
      <c r="AD191" s="259"/>
      <c r="AE191" s="259"/>
      <c r="AF191" s="56"/>
      <c r="AG191" s="28"/>
      <c r="AH191" s="56"/>
      <c r="AI191" s="28"/>
      <c r="AJ191" s="132"/>
      <c r="AK191" s="199"/>
      <c r="AL191" s="285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4"/>
      <c r="AT191" s="37"/>
    </row>
    <row r="192" spans="2:46" ht="13.5" customHeight="1" thickBot="1" x14ac:dyDescent="0.2">
      <c r="B192" s="286"/>
      <c r="C192" s="27"/>
      <c r="D192" s="186"/>
      <c r="E192" s="56"/>
      <c r="F192" s="189"/>
      <c r="G192" s="189"/>
      <c r="H192" s="189"/>
      <c r="I192" s="56"/>
      <c r="J192" s="56"/>
      <c r="K192" s="188"/>
      <c r="L192" s="259"/>
      <c r="M192" s="259"/>
      <c r="N192" s="56"/>
      <c r="O192" s="28"/>
      <c r="P192" s="56"/>
      <c r="Q192" s="28"/>
      <c r="R192" s="184"/>
      <c r="S192" s="214"/>
      <c r="T192" s="286"/>
      <c r="U192" s="27"/>
      <c r="V192" s="186"/>
      <c r="W192" s="56"/>
      <c r="X192" s="189"/>
      <c r="Y192" s="189"/>
      <c r="Z192" s="189"/>
      <c r="AA192" s="56"/>
      <c r="AB192" s="56"/>
      <c r="AC192" s="188"/>
      <c r="AD192" s="259"/>
      <c r="AE192" s="259"/>
      <c r="AF192" s="56"/>
      <c r="AG192" s="28"/>
      <c r="AH192" s="56"/>
      <c r="AI192" s="28"/>
      <c r="AJ192" s="184"/>
      <c r="AK192" s="199"/>
      <c r="AL192" s="286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4"/>
      <c r="AT192" s="37"/>
    </row>
    <row r="193" spans="2:46" ht="13.5" customHeight="1" x14ac:dyDescent="0.15">
      <c r="B193" s="284" t="s">
        <v>101</v>
      </c>
      <c r="C193" s="25" t="s">
        <v>31</v>
      </c>
      <c r="D193" s="39"/>
      <c r="E193" s="55"/>
      <c r="F193" s="96"/>
      <c r="G193" s="96"/>
      <c r="H193" s="96"/>
      <c r="I193" s="60"/>
      <c r="J193" s="60"/>
      <c r="K193" s="61"/>
      <c r="L193" s="258"/>
      <c r="M193" s="258"/>
      <c r="N193" s="55"/>
      <c r="O193" s="26"/>
      <c r="P193" s="55"/>
      <c r="Q193" s="26"/>
      <c r="R193" s="131"/>
      <c r="S193" s="214"/>
      <c r="T193" s="284" t="s">
        <v>101</v>
      </c>
      <c r="U193" s="25" t="s">
        <v>31</v>
      </c>
      <c r="V193" s="39"/>
      <c r="W193" s="55"/>
      <c r="X193" s="96"/>
      <c r="Y193" s="96"/>
      <c r="Z193" s="96"/>
      <c r="AA193" s="60"/>
      <c r="AB193" s="60"/>
      <c r="AC193" s="61"/>
      <c r="AD193" s="258"/>
      <c r="AE193" s="258"/>
      <c r="AF193" s="55"/>
      <c r="AG193" s="26"/>
      <c r="AH193" s="55"/>
      <c r="AI193" s="26"/>
      <c r="AJ193" s="131"/>
      <c r="AK193" s="199"/>
      <c r="AL193" s="284" t="s">
        <v>101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4"/>
      <c r="AT193" s="37"/>
    </row>
    <row r="194" spans="2:46" ht="13.5" customHeight="1" x14ac:dyDescent="0.15">
      <c r="B194" s="285"/>
      <c r="C194" s="27" t="s">
        <v>32</v>
      </c>
      <c r="D194" s="186"/>
      <c r="E194" s="56"/>
      <c r="F194" s="187"/>
      <c r="G194" s="187"/>
      <c r="H194" s="187"/>
      <c r="I194" s="62"/>
      <c r="J194" s="62"/>
      <c r="K194" s="188"/>
      <c r="L194" s="259"/>
      <c r="M194" s="259"/>
      <c r="N194" s="56"/>
      <c r="O194" s="28"/>
      <c r="P194" s="56"/>
      <c r="Q194" s="28"/>
      <c r="R194" s="132"/>
      <c r="S194" s="214"/>
      <c r="T194" s="285"/>
      <c r="U194" s="27" t="s">
        <v>32</v>
      </c>
      <c r="V194" s="186"/>
      <c r="W194" s="56"/>
      <c r="X194" s="187"/>
      <c r="Y194" s="187"/>
      <c r="Z194" s="187"/>
      <c r="AA194" s="62"/>
      <c r="AB194" s="62"/>
      <c r="AC194" s="188"/>
      <c r="AD194" s="259"/>
      <c r="AE194" s="259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4"/>
      <c r="AT194" s="37"/>
    </row>
    <row r="195" spans="2:46" ht="13.5" customHeight="1" x14ac:dyDescent="0.15">
      <c r="B195" s="285"/>
      <c r="C195" s="27" t="s">
        <v>33</v>
      </c>
      <c r="D195" s="186"/>
      <c r="E195" s="56"/>
      <c r="F195" s="187"/>
      <c r="G195" s="187"/>
      <c r="H195" s="187"/>
      <c r="I195" s="62"/>
      <c r="J195" s="62"/>
      <c r="K195" s="188"/>
      <c r="L195" s="259"/>
      <c r="M195" s="259"/>
      <c r="N195" s="56"/>
      <c r="O195" s="28"/>
      <c r="P195" s="56"/>
      <c r="Q195" s="28"/>
      <c r="R195" s="132"/>
      <c r="S195" s="214"/>
      <c r="T195" s="285"/>
      <c r="U195" s="27" t="s">
        <v>33</v>
      </c>
      <c r="V195" s="186"/>
      <c r="W195" s="56"/>
      <c r="X195" s="187"/>
      <c r="Y195" s="187"/>
      <c r="Z195" s="187"/>
      <c r="AA195" s="62"/>
      <c r="AB195" s="62"/>
      <c r="AC195" s="188"/>
      <c r="AD195" s="259"/>
      <c r="AE195" s="259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4"/>
      <c r="AT195" s="37"/>
    </row>
    <row r="196" spans="2:46" ht="13.5" customHeight="1" x14ac:dyDescent="0.15">
      <c r="B196" s="285"/>
      <c r="C196" s="27" t="s">
        <v>35</v>
      </c>
      <c r="D196" s="186"/>
      <c r="E196" s="56"/>
      <c r="F196" s="187"/>
      <c r="G196" s="187"/>
      <c r="H196" s="187"/>
      <c r="I196" s="62"/>
      <c r="J196" s="62"/>
      <c r="K196" s="188"/>
      <c r="L196" s="259"/>
      <c r="M196" s="259"/>
      <c r="N196" s="56"/>
      <c r="O196" s="28"/>
      <c r="P196" s="56"/>
      <c r="Q196" s="28"/>
      <c r="R196" s="132"/>
      <c r="S196" s="214"/>
      <c r="T196" s="285"/>
      <c r="U196" s="27" t="s">
        <v>35</v>
      </c>
      <c r="V196" s="186"/>
      <c r="W196" s="56"/>
      <c r="X196" s="187"/>
      <c r="Y196" s="187"/>
      <c r="Z196" s="187"/>
      <c r="AA196" s="62"/>
      <c r="AB196" s="62"/>
      <c r="AC196" s="188"/>
      <c r="AD196" s="259"/>
      <c r="AE196" s="259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4"/>
      <c r="AT196" s="37"/>
    </row>
    <row r="197" spans="2:46" ht="13.5" customHeight="1" thickBot="1" x14ac:dyDescent="0.2">
      <c r="B197" s="286"/>
      <c r="C197" s="27"/>
      <c r="D197" s="186"/>
      <c r="E197" s="56"/>
      <c r="F197" s="189"/>
      <c r="G197" s="189"/>
      <c r="H197" s="189"/>
      <c r="I197" s="56"/>
      <c r="J197" s="56"/>
      <c r="K197" s="188"/>
      <c r="L197" s="259"/>
      <c r="M197" s="259"/>
      <c r="N197" s="56"/>
      <c r="O197" s="28"/>
      <c r="P197" s="56"/>
      <c r="Q197" s="28"/>
      <c r="R197" s="184"/>
      <c r="S197" s="214"/>
      <c r="T197" s="286"/>
      <c r="U197" s="27"/>
      <c r="V197" s="186"/>
      <c r="W197" s="56"/>
      <c r="X197" s="189"/>
      <c r="Y197" s="189"/>
      <c r="Z197" s="189"/>
      <c r="AA197" s="56"/>
      <c r="AB197" s="56"/>
      <c r="AC197" s="188"/>
      <c r="AD197" s="259"/>
      <c r="AE197" s="259"/>
      <c r="AF197" s="56"/>
      <c r="AG197" s="28"/>
      <c r="AH197" s="56"/>
      <c r="AI197" s="28"/>
      <c r="AJ197" s="184"/>
      <c r="AK197" s="199"/>
      <c r="AL197" s="286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4"/>
      <c r="AT197" s="37"/>
    </row>
    <row r="198" spans="2:46" ht="13.5" customHeight="1" x14ac:dyDescent="0.15">
      <c r="B198" s="284" t="s">
        <v>102</v>
      </c>
      <c r="C198" s="25" t="s">
        <v>31</v>
      </c>
      <c r="D198" s="39"/>
      <c r="E198" s="55"/>
      <c r="F198" s="96"/>
      <c r="G198" s="96"/>
      <c r="H198" s="96"/>
      <c r="I198" s="60"/>
      <c r="J198" s="60"/>
      <c r="K198" s="61"/>
      <c r="L198" s="258"/>
      <c r="M198" s="258"/>
      <c r="N198" s="55"/>
      <c r="O198" s="26"/>
      <c r="P198" s="55"/>
      <c r="Q198" s="26"/>
      <c r="R198" s="131"/>
      <c r="S198" s="214"/>
      <c r="T198" s="284" t="s">
        <v>102</v>
      </c>
      <c r="U198" s="25" t="s">
        <v>31</v>
      </c>
      <c r="V198" s="39"/>
      <c r="W198" s="55"/>
      <c r="X198" s="96"/>
      <c r="Y198" s="96"/>
      <c r="Z198" s="96"/>
      <c r="AA198" s="60"/>
      <c r="AB198" s="60"/>
      <c r="AC198" s="61"/>
      <c r="AD198" s="258"/>
      <c r="AE198" s="258"/>
      <c r="AF198" s="55"/>
      <c r="AG198" s="26"/>
      <c r="AH198" s="55"/>
      <c r="AI198" s="26"/>
      <c r="AJ198" s="131"/>
      <c r="AK198" s="199"/>
      <c r="AL198" s="284" t="s">
        <v>102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4"/>
      <c r="AT198" s="37"/>
    </row>
    <row r="199" spans="2:46" ht="13.5" customHeight="1" x14ac:dyDescent="0.15">
      <c r="B199" s="285"/>
      <c r="C199" s="27" t="s">
        <v>32</v>
      </c>
      <c r="D199" s="186"/>
      <c r="E199" s="56"/>
      <c r="F199" s="187"/>
      <c r="G199" s="187"/>
      <c r="H199" s="187"/>
      <c r="I199" s="62"/>
      <c r="J199" s="62"/>
      <c r="K199" s="188"/>
      <c r="L199" s="259"/>
      <c r="M199" s="259"/>
      <c r="N199" s="56"/>
      <c r="O199" s="28"/>
      <c r="P199" s="56"/>
      <c r="Q199" s="28"/>
      <c r="R199" s="132"/>
      <c r="S199" s="214"/>
      <c r="T199" s="285"/>
      <c r="U199" s="27" t="s">
        <v>32</v>
      </c>
      <c r="V199" s="186"/>
      <c r="W199" s="56"/>
      <c r="X199" s="187"/>
      <c r="Y199" s="187"/>
      <c r="Z199" s="187"/>
      <c r="AA199" s="62"/>
      <c r="AB199" s="62"/>
      <c r="AC199" s="188"/>
      <c r="AD199" s="259"/>
      <c r="AE199" s="259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4"/>
      <c r="AT199" s="37"/>
    </row>
    <row r="200" spans="2:46" ht="13.5" customHeight="1" x14ac:dyDescent="0.15">
      <c r="B200" s="285"/>
      <c r="C200" s="27" t="s">
        <v>33</v>
      </c>
      <c r="D200" s="186"/>
      <c r="E200" s="56"/>
      <c r="F200" s="187"/>
      <c r="G200" s="187"/>
      <c r="H200" s="187"/>
      <c r="I200" s="62"/>
      <c r="J200" s="62"/>
      <c r="K200" s="188"/>
      <c r="L200" s="259"/>
      <c r="M200" s="259"/>
      <c r="N200" s="56"/>
      <c r="O200" s="28"/>
      <c r="P200" s="56"/>
      <c r="Q200" s="28"/>
      <c r="R200" s="132"/>
      <c r="S200" s="214"/>
      <c r="T200" s="285"/>
      <c r="U200" s="27" t="s">
        <v>33</v>
      </c>
      <c r="V200" s="186"/>
      <c r="W200" s="56"/>
      <c r="X200" s="187"/>
      <c r="Y200" s="187"/>
      <c r="Z200" s="187"/>
      <c r="AA200" s="62"/>
      <c r="AB200" s="62"/>
      <c r="AC200" s="188"/>
      <c r="AD200" s="259"/>
      <c r="AE200" s="259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4"/>
      <c r="AT200" s="37"/>
    </row>
    <row r="201" spans="2:46" ht="13.5" customHeight="1" x14ac:dyDescent="0.15">
      <c r="B201" s="285"/>
      <c r="C201" s="27" t="s">
        <v>35</v>
      </c>
      <c r="D201" s="186"/>
      <c r="E201" s="56"/>
      <c r="F201" s="187"/>
      <c r="G201" s="187"/>
      <c r="H201" s="187"/>
      <c r="I201" s="62"/>
      <c r="J201" s="62"/>
      <c r="K201" s="188"/>
      <c r="L201" s="259"/>
      <c r="M201" s="259"/>
      <c r="N201" s="56"/>
      <c r="O201" s="28"/>
      <c r="P201" s="56"/>
      <c r="Q201" s="28"/>
      <c r="R201" s="132"/>
      <c r="S201" s="214"/>
      <c r="T201" s="285"/>
      <c r="U201" s="27" t="s">
        <v>35</v>
      </c>
      <c r="V201" s="186"/>
      <c r="W201" s="56"/>
      <c r="X201" s="187"/>
      <c r="Y201" s="187"/>
      <c r="Z201" s="187"/>
      <c r="AA201" s="62"/>
      <c r="AB201" s="62"/>
      <c r="AC201" s="188"/>
      <c r="AD201" s="259"/>
      <c r="AE201" s="259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4"/>
      <c r="AT201" s="37"/>
    </row>
    <row r="202" spans="2:46" ht="13.5" customHeight="1" thickBot="1" x14ac:dyDescent="0.2">
      <c r="B202" s="286"/>
      <c r="C202" s="27"/>
      <c r="D202" s="186"/>
      <c r="E202" s="56"/>
      <c r="F202" s="189"/>
      <c r="G202" s="189"/>
      <c r="H202" s="189"/>
      <c r="I202" s="56"/>
      <c r="J202" s="56"/>
      <c r="K202" s="188"/>
      <c r="L202" s="259"/>
      <c r="M202" s="259"/>
      <c r="N202" s="56"/>
      <c r="O202" s="28"/>
      <c r="P202" s="56"/>
      <c r="Q202" s="28"/>
      <c r="R202" s="184"/>
      <c r="S202" s="214"/>
      <c r="T202" s="286"/>
      <c r="U202" s="27"/>
      <c r="V202" s="186"/>
      <c r="W202" s="56"/>
      <c r="X202" s="189"/>
      <c r="Y202" s="189"/>
      <c r="Z202" s="189"/>
      <c r="AA202" s="56"/>
      <c r="AB202" s="56"/>
      <c r="AC202" s="188"/>
      <c r="AD202" s="259"/>
      <c r="AE202" s="259"/>
      <c r="AF202" s="56"/>
      <c r="AG202" s="28"/>
      <c r="AH202" s="56"/>
      <c r="AI202" s="28"/>
      <c r="AJ202" s="184"/>
      <c r="AK202" s="199"/>
      <c r="AL202" s="286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4"/>
      <c r="AT202" s="37"/>
    </row>
    <row r="203" spans="2:46" ht="13.5" customHeight="1" x14ac:dyDescent="0.15">
      <c r="B203" s="284" t="s">
        <v>103</v>
      </c>
      <c r="C203" s="25" t="s">
        <v>31</v>
      </c>
      <c r="D203" s="39"/>
      <c r="E203" s="55"/>
      <c r="F203" s="96"/>
      <c r="G203" s="96"/>
      <c r="H203" s="96"/>
      <c r="I203" s="60"/>
      <c r="J203" s="60"/>
      <c r="K203" s="61"/>
      <c r="L203" s="258"/>
      <c r="M203" s="258"/>
      <c r="N203" s="55"/>
      <c r="O203" s="26"/>
      <c r="P203" s="55"/>
      <c r="Q203" s="26"/>
      <c r="R203" s="131"/>
      <c r="S203" s="214"/>
      <c r="T203" s="284" t="s">
        <v>103</v>
      </c>
      <c r="U203" s="25" t="s">
        <v>31</v>
      </c>
      <c r="V203" s="39"/>
      <c r="W203" s="55"/>
      <c r="X203" s="96"/>
      <c r="Y203" s="96"/>
      <c r="Z203" s="96"/>
      <c r="AA203" s="60"/>
      <c r="AB203" s="60"/>
      <c r="AC203" s="61"/>
      <c r="AD203" s="258"/>
      <c r="AE203" s="258"/>
      <c r="AF203" s="55"/>
      <c r="AG203" s="26"/>
      <c r="AH203" s="55"/>
      <c r="AI203" s="26"/>
      <c r="AJ203" s="131"/>
      <c r="AK203" s="199"/>
      <c r="AL203" s="284" t="s">
        <v>103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4"/>
      <c r="AT203" s="37"/>
    </row>
    <row r="204" spans="2:46" ht="13.5" customHeight="1" x14ac:dyDescent="0.15">
      <c r="B204" s="285"/>
      <c r="C204" s="27" t="s">
        <v>32</v>
      </c>
      <c r="D204" s="186"/>
      <c r="E204" s="56"/>
      <c r="F204" s="187"/>
      <c r="G204" s="187"/>
      <c r="H204" s="187"/>
      <c r="I204" s="62"/>
      <c r="J204" s="62"/>
      <c r="K204" s="188"/>
      <c r="L204" s="259"/>
      <c r="M204" s="259"/>
      <c r="N204" s="56"/>
      <c r="O204" s="28"/>
      <c r="P204" s="56"/>
      <c r="Q204" s="28"/>
      <c r="R204" s="132"/>
      <c r="S204" s="214"/>
      <c r="T204" s="285"/>
      <c r="U204" s="27" t="s">
        <v>32</v>
      </c>
      <c r="V204" s="186"/>
      <c r="W204" s="56"/>
      <c r="X204" s="187"/>
      <c r="Y204" s="187"/>
      <c r="Z204" s="187"/>
      <c r="AA204" s="62"/>
      <c r="AB204" s="62"/>
      <c r="AC204" s="188"/>
      <c r="AD204" s="259"/>
      <c r="AE204" s="259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4"/>
      <c r="AT204" s="37"/>
    </row>
    <row r="205" spans="2:46" ht="13.5" customHeight="1" x14ac:dyDescent="0.15">
      <c r="B205" s="285"/>
      <c r="C205" s="27" t="s">
        <v>33</v>
      </c>
      <c r="D205" s="186"/>
      <c r="E205" s="56"/>
      <c r="F205" s="187"/>
      <c r="G205" s="187"/>
      <c r="H205" s="187"/>
      <c r="I205" s="62"/>
      <c r="J205" s="62"/>
      <c r="K205" s="188"/>
      <c r="L205" s="259"/>
      <c r="M205" s="259"/>
      <c r="N205" s="56"/>
      <c r="O205" s="28"/>
      <c r="P205" s="56"/>
      <c r="Q205" s="28"/>
      <c r="R205" s="132"/>
      <c r="S205" s="214"/>
      <c r="T205" s="285"/>
      <c r="U205" s="27" t="s">
        <v>33</v>
      </c>
      <c r="V205" s="186"/>
      <c r="W205" s="56"/>
      <c r="X205" s="187"/>
      <c r="Y205" s="187"/>
      <c r="Z205" s="187"/>
      <c r="AA205" s="62"/>
      <c r="AB205" s="62"/>
      <c r="AC205" s="188"/>
      <c r="AD205" s="259"/>
      <c r="AE205" s="259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4"/>
      <c r="AT205" s="37"/>
    </row>
    <row r="206" spans="2:46" ht="13.5" customHeight="1" x14ac:dyDescent="0.15">
      <c r="B206" s="285"/>
      <c r="C206" s="27" t="s">
        <v>35</v>
      </c>
      <c r="D206" s="186"/>
      <c r="E206" s="56"/>
      <c r="F206" s="187"/>
      <c r="G206" s="187"/>
      <c r="H206" s="187"/>
      <c r="I206" s="62"/>
      <c r="J206" s="62"/>
      <c r="K206" s="188"/>
      <c r="L206" s="259"/>
      <c r="M206" s="259"/>
      <c r="N206" s="56"/>
      <c r="O206" s="28"/>
      <c r="P206" s="56"/>
      <c r="Q206" s="28"/>
      <c r="R206" s="132"/>
      <c r="S206" s="214"/>
      <c r="T206" s="285"/>
      <c r="U206" s="27" t="s">
        <v>35</v>
      </c>
      <c r="V206" s="186"/>
      <c r="W206" s="56"/>
      <c r="X206" s="187"/>
      <c r="Y206" s="187"/>
      <c r="Z206" s="187"/>
      <c r="AA206" s="62"/>
      <c r="AB206" s="62"/>
      <c r="AC206" s="188"/>
      <c r="AD206" s="259"/>
      <c r="AE206" s="259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4"/>
      <c r="AT206" s="37"/>
    </row>
    <row r="207" spans="2:46" ht="13.5" customHeight="1" thickBot="1" x14ac:dyDescent="0.2">
      <c r="B207" s="286"/>
      <c r="C207" s="27"/>
      <c r="D207" s="186"/>
      <c r="E207" s="56"/>
      <c r="F207" s="189"/>
      <c r="G207" s="189"/>
      <c r="H207" s="189"/>
      <c r="I207" s="56"/>
      <c r="J207" s="56"/>
      <c r="K207" s="188"/>
      <c r="L207" s="259"/>
      <c r="M207" s="259"/>
      <c r="N207" s="56"/>
      <c r="O207" s="28"/>
      <c r="P207" s="56"/>
      <c r="Q207" s="28"/>
      <c r="R207" s="184"/>
      <c r="S207" s="214"/>
      <c r="T207" s="286"/>
      <c r="U207" s="27"/>
      <c r="V207" s="186"/>
      <c r="W207" s="56"/>
      <c r="X207" s="189"/>
      <c r="Y207" s="189"/>
      <c r="Z207" s="189"/>
      <c r="AA207" s="56"/>
      <c r="AB207" s="56"/>
      <c r="AC207" s="188"/>
      <c r="AD207" s="259"/>
      <c r="AE207" s="259"/>
      <c r="AF207" s="56"/>
      <c r="AG207" s="28"/>
      <c r="AH207" s="56"/>
      <c r="AI207" s="28"/>
      <c r="AJ207" s="184"/>
      <c r="AK207" s="199"/>
      <c r="AL207" s="286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4"/>
      <c r="AT207" s="37"/>
    </row>
    <row r="208" spans="2:46" ht="13.5" customHeight="1" x14ac:dyDescent="0.15">
      <c r="B208" s="284" t="s">
        <v>104</v>
      </c>
      <c r="C208" s="25" t="s">
        <v>31</v>
      </c>
      <c r="D208" s="39"/>
      <c r="E208" s="55"/>
      <c r="F208" s="96"/>
      <c r="G208" s="96"/>
      <c r="H208" s="96"/>
      <c r="I208" s="60"/>
      <c r="J208" s="60"/>
      <c r="K208" s="61"/>
      <c r="L208" s="258"/>
      <c r="M208" s="258"/>
      <c r="N208" s="55"/>
      <c r="O208" s="26"/>
      <c r="P208" s="55"/>
      <c r="Q208" s="26"/>
      <c r="R208" s="131"/>
      <c r="S208" s="214"/>
      <c r="T208" s="284" t="s">
        <v>104</v>
      </c>
      <c r="U208" s="25" t="s">
        <v>31</v>
      </c>
      <c r="V208" s="39"/>
      <c r="W208" s="55"/>
      <c r="X208" s="96"/>
      <c r="Y208" s="96"/>
      <c r="Z208" s="96"/>
      <c r="AA208" s="60"/>
      <c r="AB208" s="60"/>
      <c r="AC208" s="61"/>
      <c r="AD208" s="258"/>
      <c r="AE208" s="258"/>
      <c r="AF208" s="55"/>
      <c r="AG208" s="26"/>
      <c r="AH208" s="55"/>
      <c r="AI208" s="26"/>
      <c r="AJ208" s="131"/>
      <c r="AK208" s="199"/>
      <c r="AL208" s="284" t="s">
        <v>104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4"/>
      <c r="AT208" s="37"/>
    </row>
    <row r="209" spans="2:46" ht="13.5" customHeight="1" x14ac:dyDescent="0.15">
      <c r="B209" s="285"/>
      <c r="C209" s="27" t="s">
        <v>32</v>
      </c>
      <c r="D209" s="186"/>
      <c r="E209" s="56"/>
      <c r="F209" s="187"/>
      <c r="G209" s="187"/>
      <c r="H209" s="187"/>
      <c r="I209" s="62"/>
      <c r="J209" s="62"/>
      <c r="K209" s="188"/>
      <c r="L209" s="259"/>
      <c r="M209" s="259"/>
      <c r="N209" s="56"/>
      <c r="O209" s="28"/>
      <c r="P209" s="56"/>
      <c r="Q209" s="28"/>
      <c r="R209" s="132"/>
      <c r="S209" s="214"/>
      <c r="T209" s="285"/>
      <c r="U209" s="27" t="s">
        <v>32</v>
      </c>
      <c r="V209" s="186"/>
      <c r="W209" s="56"/>
      <c r="X209" s="187"/>
      <c r="Y209" s="187"/>
      <c r="Z209" s="187"/>
      <c r="AA209" s="62"/>
      <c r="AB209" s="62"/>
      <c r="AC209" s="188"/>
      <c r="AD209" s="259"/>
      <c r="AE209" s="259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4"/>
      <c r="AT209" s="37"/>
    </row>
    <row r="210" spans="2:46" ht="13.5" customHeight="1" x14ac:dyDescent="0.15">
      <c r="B210" s="285"/>
      <c r="C210" s="27" t="s">
        <v>33</v>
      </c>
      <c r="D210" s="186"/>
      <c r="E210" s="56"/>
      <c r="F210" s="187"/>
      <c r="G210" s="187"/>
      <c r="H210" s="187"/>
      <c r="I210" s="62"/>
      <c r="J210" s="62"/>
      <c r="K210" s="188"/>
      <c r="L210" s="259"/>
      <c r="M210" s="259"/>
      <c r="N210" s="56"/>
      <c r="O210" s="28"/>
      <c r="P210" s="56"/>
      <c r="Q210" s="28"/>
      <c r="R210" s="132"/>
      <c r="S210" s="214"/>
      <c r="T210" s="285"/>
      <c r="U210" s="27" t="s">
        <v>33</v>
      </c>
      <c r="V210" s="186"/>
      <c r="W210" s="56"/>
      <c r="X210" s="187"/>
      <c r="Y210" s="187"/>
      <c r="Z210" s="187"/>
      <c r="AA210" s="62"/>
      <c r="AB210" s="62"/>
      <c r="AC210" s="188"/>
      <c r="AD210" s="259"/>
      <c r="AE210" s="259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4"/>
      <c r="AT210" s="37"/>
    </row>
    <row r="211" spans="2:46" ht="13.5" customHeight="1" x14ac:dyDescent="0.15">
      <c r="B211" s="285"/>
      <c r="C211" s="27" t="s">
        <v>35</v>
      </c>
      <c r="D211" s="186"/>
      <c r="E211" s="56"/>
      <c r="F211" s="187"/>
      <c r="G211" s="187"/>
      <c r="H211" s="187"/>
      <c r="I211" s="62"/>
      <c r="J211" s="62"/>
      <c r="K211" s="188"/>
      <c r="L211" s="259"/>
      <c r="M211" s="259"/>
      <c r="N211" s="56"/>
      <c r="O211" s="28"/>
      <c r="P211" s="56"/>
      <c r="Q211" s="28"/>
      <c r="R211" s="132"/>
      <c r="S211" s="214"/>
      <c r="T211" s="285"/>
      <c r="U211" s="27" t="s">
        <v>35</v>
      </c>
      <c r="V211" s="186"/>
      <c r="W211" s="56"/>
      <c r="X211" s="187"/>
      <c r="Y211" s="187"/>
      <c r="Z211" s="187"/>
      <c r="AA211" s="62"/>
      <c r="AB211" s="62"/>
      <c r="AC211" s="188"/>
      <c r="AD211" s="259"/>
      <c r="AE211" s="259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4"/>
      <c r="AT211" s="37"/>
    </row>
    <row r="212" spans="2:46" ht="13.5" customHeight="1" thickBot="1" x14ac:dyDescent="0.2">
      <c r="B212" s="286"/>
      <c r="C212" s="27"/>
      <c r="D212" s="186"/>
      <c r="E212" s="56"/>
      <c r="F212" s="189"/>
      <c r="G212" s="189"/>
      <c r="H212" s="189"/>
      <c r="I212" s="56"/>
      <c r="J212" s="56"/>
      <c r="K212" s="188"/>
      <c r="L212" s="259"/>
      <c r="M212" s="259"/>
      <c r="N212" s="56"/>
      <c r="O212" s="28"/>
      <c r="P212" s="56"/>
      <c r="Q212" s="28"/>
      <c r="R212" s="184"/>
      <c r="S212" s="214"/>
      <c r="T212" s="286"/>
      <c r="U212" s="27"/>
      <c r="V212" s="186"/>
      <c r="W212" s="56"/>
      <c r="X212" s="189"/>
      <c r="Y212" s="189"/>
      <c r="Z212" s="189"/>
      <c r="AA212" s="56"/>
      <c r="AB212" s="56"/>
      <c r="AC212" s="188"/>
      <c r="AD212" s="259"/>
      <c r="AE212" s="259"/>
      <c r="AF212" s="56"/>
      <c r="AG212" s="28"/>
      <c r="AH212" s="56"/>
      <c r="AI212" s="28"/>
      <c r="AJ212" s="184"/>
      <c r="AK212" s="199"/>
      <c r="AL212" s="286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4"/>
      <c r="AT212" s="37"/>
    </row>
    <row r="213" spans="2:46" ht="13.5" customHeight="1" x14ac:dyDescent="0.15">
      <c r="B213" s="284" t="s">
        <v>105</v>
      </c>
      <c r="C213" s="25" t="s">
        <v>31</v>
      </c>
      <c r="D213" s="39"/>
      <c r="E213" s="55"/>
      <c r="F213" s="96"/>
      <c r="G213" s="96"/>
      <c r="H213" s="96"/>
      <c r="I213" s="60"/>
      <c r="J213" s="60"/>
      <c r="K213" s="61"/>
      <c r="L213" s="258"/>
      <c r="M213" s="258"/>
      <c r="N213" s="55"/>
      <c r="O213" s="26"/>
      <c r="P213" s="55"/>
      <c r="Q213" s="26"/>
      <c r="R213" s="131"/>
      <c r="S213" s="214"/>
      <c r="T213" s="284" t="s">
        <v>105</v>
      </c>
      <c r="U213" s="25" t="s">
        <v>31</v>
      </c>
      <c r="V213" s="39"/>
      <c r="W213" s="55"/>
      <c r="X213" s="96"/>
      <c r="Y213" s="96"/>
      <c r="Z213" s="96"/>
      <c r="AA213" s="60"/>
      <c r="AB213" s="60"/>
      <c r="AC213" s="61"/>
      <c r="AD213" s="258"/>
      <c r="AE213" s="258"/>
      <c r="AF213" s="55"/>
      <c r="AG213" s="26"/>
      <c r="AH213" s="55"/>
      <c r="AI213" s="26"/>
      <c r="AJ213" s="131"/>
      <c r="AK213" s="199"/>
      <c r="AL213" s="284" t="s">
        <v>105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4"/>
      <c r="AT213" s="37"/>
    </row>
    <row r="214" spans="2:46" ht="13.5" customHeight="1" x14ac:dyDescent="0.15">
      <c r="B214" s="285"/>
      <c r="C214" s="27" t="s">
        <v>32</v>
      </c>
      <c r="D214" s="186"/>
      <c r="E214" s="56"/>
      <c r="F214" s="187"/>
      <c r="G214" s="187"/>
      <c r="H214" s="187"/>
      <c r="I214" s="62"/>
      <c r="J214" s="62"/>
      <c r="K214" s="188"/>
      <c r="L214" s="259"/>
      <c r="M214" s="259"/>
      <c r="N214" s="56"/>
      <c r="O214" s="28"/>
      <c r="P214" s="56"/>
      <c r="Q214" s="28"/>
      <c r="R214" s="132"/>
      <c r="S214" s="214"/>
      <c r="T214" s="285"/>
      <c r="U214" s="27" t="s">
        <v>32</v>
      </c>
      <c r="V214" s="186"/>
      <c r="W214" s="56"/>
      <c r="X214" s="187"/>
      <c r="Y214" s="187"/>
      <c r="Z214" s="187"/>
      <c r="AA214" s="62"/>
      <c r="AB214" s="62"/>
      <c r="AC214" s="188"/>
      <c r="AD214" s="259"/>
      <c r="AE214" s="259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4"/>
      <c r="AT214" s="37"/>
    </row>
    <row r="215" spans="2:46" ht="13.5" customHeight="1" x14ac:dyDescent="0.15">
      <c r="B215" s="285"/>
      <c r="C215" s="27" t="s">
        <v>33</v>
      </c>
      <c r="D215" s="186"/>
      <c r="E215" s="56"/>
      <c r="F215" s="187"/>
      <c r="G215" s="187"/>
      <c r="H215" s="187"/>
      <c r="I215" s="62"/>
      <c r="J215" s="62"/>
      <c r="K215" s="188"/>
      <c r="L215" s="259"/>
      <c r="M215" s="259"/>
      <c r="N215" s="56"/>
      <c r="O215" s="28"/>
      <c r="P215" s="56"/>
      <c r="Q215" s="28"/>
      <c r="R215" s="132"/>
      <c r="S215" s="214"/>
      <c r="T215" s="285"/>
      <c r="U215" s="27" t="s">
        <v>33</v>
      </c>
      <c r="V215" s="186"/>
      <c r="W215" s="56"/>
      <c r="X215" s="187"/>
      <c r="Y215" s="187"/>
      <c r="Z215" s="187"/>
      <c r="AA215" s="62"/>
      <c r="AB215" s="62"/>
      <c r="AC215" s="188"/>
      <c r="AD215" s="259"/>
      <c r="AE215" s="259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4"/>
      <c r="AT215" s="37"/>
    </row>
    <row r="216" spans="2:46" ht="13.5" customHeight="1" x14ac:dyDescent="0.15">
      <c r="B216" s="285"/>
      <c r="C216" s="27" t="s">
        <v>35</v>
      </c>
      <c r="D216" s="186"/>
      <c r="E216" s="56"/>
      <c r="F216" s="187"/>
      <c r="G216" s="187"/>
      <c r="H216" s="187"/>
      <c r="I216" s="62"/>
      <c r="J216" s="62"/>
      <c r="K216" s="188"/>
      <c r="L216" s="259"/>
      <c r="M216" s="259"/>
      <c r="N216" s="56"/>
      <c r="O216" s="28"/>
      <c r="P216" s="56"/>
      <c r="Q216" s="28"/>
      <c r="R216" s="132"/>
      <c r="S216" s="214"/>
      <c r="T216" s="285"/>
      <c r="U216" s="27" t="s">
        <v>35</v>
      </c>
      <c r="V216" s="186"/>
      <c r="W216" s="56"/>
      <c r="X216" s="187"/>
      <c r="Y216" s="187"/>
      <c r="Z216" s="187"/>
      <c r="AA216" s="62"/>
      <c r="AB216" s="62"/>
      <c r="AC216" s="188"/>
      <c r="AD216" s="259"/>
      <c r="AE216" s="259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4"/>
      <c r="AT216" s="37"/>
    </row>
    <row r="217" spans="2:46" ht="13.5" customHeight="1" thickBot="1" x14ac:dyDescent="0.2">
      <c r="B217" s="286"/>
      <c r="C217" s="27"/>
      <c r="D217" s="186"/>
      <c r="E217" s="56"/>
      <c r="F217" s="189"/>
      <c r="G217" s="189"/>
      <c r="H217" s="189"/>
      <c r="I217" s="56"/>
      <c r="J217" s="56"/>
      <c r="K217" s="188"/>
      <c r="L217" s="259"/>
      <c r="M217" s="259"/>
      <c r="N217" s="56"/>
      <c r="O217" s="28"/>
      <c r="P217" s="56"/>
      <c r="Q217" s="28"/>
      <c r="R217" s="184"/>
      <c r="S217" s="214"/>
      <c r="T217" s="286"/>
      <c r="U217" s="27"/>
      <c r="V217" s="186"/>
      <c r="W217" s="56"/>
      <c r="X217" s="189"/>
      <c r="Y217" s="189"/>
      <c r="Z217" s="189"/>
      <c r="AA217" s="56"/>
      <c r="AB217" s="56"/>
      <c r="AC217" s="188"/>
      <c r="AD217" s="259"/>
      <c r="AE217" s="259"/>
      <c r="AF217" s="56"/>
      <c r="AG217" s="28"/>
      <c r="AH217" s="56"/>
      <c r="AI217" s="28"/>
      <c r="AJ217" s="184"/>
      <c r="AK217" s="199"/>
      <c r="AL217" s="286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4"/>
      <c r="AT217" s="37"/>
    </row>
    <row r="218" spans="2:46" ht="13.5" customHeight="1" x14ac:dyDescent="0.15">
      <c r="B218" s="284" t="s">
        <v>106</v>
      </c>
      <c r="C218" s="25" t="s">
        <v>31</v>
      </c>
      <c r="D218" s="39"/>
      <c r="E218" s="55"/>
      <c r="F218" s="96"/>
      <c r="G218" s="96"/>
      <c r="H218" s="96"/>
      <c r="I218" s="60"/>
      <c r="J218" s="60"/>
      <c r="K218" s="61"/>
      <c r="L218" s="258"/>
      <c r="M218" s="258"/>
      <c r="N218" s="55"/>
      <c r="O218" s="26"/>
      <c r="P218" s="55"/>
      <c r="Q218" s="26"/>
      <c r="R218" s="131"/>
      <c r="S218" s="214"/>
      <c r="T218" s="284" t="s">
        <v>106</v>
      </c>
      <c r="U218" s="25" t="s">
        <v>31</v>
      </c>
      <c r="V218" s="39"/>
      <c r="W218" s="55"/>
      <c r="X218" s="96"/>
      <c r="Y218" s="96"/>
      <c r="Z218" s="96"/>
      <c r="AA218" s="60"/>
      <c r="AB218" s="60"/>
      <c r="AC218" s="61"/>
      <c r="AD218" s="258"/>
      <c r="AE218" s="258"/>
      <c r="AF218" s="55"/>
      <c r="AG218" s="26"/>
      <c r="AH218" s="55"/>
      <c r="AI218" s="26"/>
      <c r="AJ218" s="131"/>
      <c r="AK218" s="199"/>
      <c r="AL218" s="284" t="s">
        <v>106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4"/>
      <c r="AT218" s="37"/>
    </row>
    <row r="219" spans="2:46" ht="13.5" customHeight="1" x14ac:dyDescent="0.15">
      <c r="B219" s="285"/>
      <c r="C219" s="27" t="s">
        <v>32</v>
      </c>
      <c r="D219" s="186"/>
      <c r="E219" s="56"/>
      <c r="F219" s="187"/>
      <c r="G219" s="187"/>
      <c r="H219" s="187"/>
      <c r="I219" s="62"/>
      <c r="J219" s="62"/>
      <c r="K219" s="188"/>
      <c r="L219" s="259"/>
      <c r="M219" s="259"/>
      <c r="N219" s="56"/>
      <c r="O219" s="28"/>
      <c r="P219" s="56"/>
      <c r="Q219" s="28"/>
      <c r="R219" s="132"/>
      <c r="S219" s="214"/>
      <c r="T219" s="285"/>
      <c r="U219" s="27" t="s">
        <v>32</v>
      </c>
      <c r="V219" s="186"/>
      <c r="W219" s="56"/>
      <c r="X219" s="187"/>
      <c r="Y219" s="187"/>
      <c r="Z219" s="187"/>
      <c r="AA219" s="62"/>
      <c r="AB219" s="62"/>
      <c r="AC219" s="188"/>
      <c r="AD219" s="259"/>
      <c r="AE219" s="259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4"/>
      <c r="AT219" s="37"/>
    </row>
    <row r="220" spans="2:46" ht="13.5" customHeight="1" x14ac:dyDescent="0.15">
      <c r="B220" s="285"/>
      <c r="C220" s="27" t="s">
        <v>33</v>
      </c>
      <c r="D220" s="186"/>
      <c r="E220" s="56"/>
      <c r="F220" s="187"/>
      <c r="G220" s="187"/>
      <c r="H220" s="187"/>
      <c r="I220" s="62"/>
      <c r="J220" s="62"/>
      <c r="K220" s="188"/>
      <c r="L220" s="259"/>
      <c r="M220" s="259"/>
      <c r="N220" s="56"/>
      <c r="O220" s="28"/>
      <c r="P220" s="56"/>
      <c r="Q220" s="28"/>
      <c r="R220" s="132"/>
      <c r="S220" s="214"/>
      <c r="T220" s="285"/>
      <c r="U220" s="27" t="s">
        <v>33</v>
      </c>
      <c r="V220" s="186"/>
      <c r="W220" s="56"/>
      <c r="X220" s="187"/>
      <c r="Y220" s="187"/>
      <c r="Z220" s="187"/>
      <c r="AA220" s="62"/>
      <c r="AB220" s="62"/>
      <c r="AC220" s="188"/>
      <c r="AD220" s="259"/>
      <c r="AE220" s="259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4"/>
      <c r="AT220" s="37"/>
    </row>
    <row r="221" spans="2:46" ht="13.5" customHeight="1" x14ac:dyDescent="0.15">
      <c r="B221" s="285"/>
      <c r="C221" s="27" t="s">
        <v>35</v>
      </c>
      <c r="D221" s="186"/>
      <c r="E221" s="56"/>
      <c r="F221" s="187"/>
      <c r="G221" s="187"/>
      <c r="H221" s="187"/>
      <c r="I221" s="62"/>
      <c r="J221" s="62"/>
      <c r="K221" s="188"/>
      <c r="L221" s="259"/>
      <c r="M221" s="259"/>
      <c r="N221" s="56"/>
      <c r="O221" s="28"/>
      <c r="P221" s="56"/>
      <c r="Q221" s="28"/>
      <c r="R221" s="132"/>
      <c r="S221" s="214"/>
      <c r="T221" s="285"/>
      <c r="U221" s="27" t="s">
        <v>35</v>
      </c>
      <c r="V221" s="186"/>
      <c r="W221" s="56"/>
      <c r="X221" s="187"/>
      <c r="Y221" s="187"/>
      <c r="Z221" s="187"/>
      <c r="AA221" s="62"/>
      <c r="AB221" s="62"/>
      <c r="AC221" s="188"/>
      <c r="AD221" s="259"/>
      <c r="AE221" s="259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4"/>
      <c r="AT221" s="37"/>
    </row>
    <row r="222" spans="2:46" ht="13.5" customHeight="1" thickBot="1" x14ac:dyDescent="0.2">
      <c r="B222" s="286"/>
      <c r="C222" s="27"/>
      <c r="D222" s="186"/>
      <c r="E222" s="56"/>
      <c r="F222" s="189"/>
      <c r="G222" s="189"/>
      <c r="H222" s="189"/>
      <c r="I222" s="56"/>
      <c r="J222" s="56"/>
      <c r="K222" s="188"/>
      <c r="L222" s="259"/>
      <c r="M222" s="259"/>
      <c r="N222" s="56"/>
      <c r="O222" s="28"/>
      <c r="P222" s="56"/>
      <c r="Q222" s="28"/>
      <c r="R222" s="184"/>
      <c r="S222" s="214"/>
      <c r="T222" s="286"/>
      <c r="U222" s="27"/>
      <c r="V222" s="186"/>
      <c r="W222" s="56"/>
      <c r="X222" s="189"/>
      <c r="Y222" s="189"/>
      <c r="Z222" s="189"/>
      <c r="AA222" s="56"/>
      <c r="AB222" s="56"/>
      <c r="AC222" s="188"/>
      <c r="AD222" s="259"/>
      <c r="AE222" s="259"/>
      <c r="AF222" s="56"/>
      <c r="AG222" s="28"/>
      <c r="AH222" s="56"/>
      <c r="AI222" s="28"/>
      <c r="AJ222" s="184"/>
      <c r="AK222" s="199"/>
      <c r="AL222" s="286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4"/>
      <c r="AT222" s="37"/>
    </row>
    <row r="223" spans="2:46" ht="13.5" customHeight="1" x14ac:dyDescent="0.15">
      <c r="B223" s="284" t="s">
        <v>107</v>
      </c>
      <c r="C223" s="25" t="s">
        <v>31</v>
      </c>
      <c r="D223" s="39"/>
      <c r="E223" s="55"/>
      <c r="F223" s="96"/>
      <c r="G223" s="96"/>
      <c r="H223" s="96"/>
      <c r="I223" s="60"/>
      <c r="J223" s="60"/>
      <c r="K223" s="61"/>
      <c r="L223" s="258"/>
      <c r="M223" s="258"/>
      <c r="N223" s="55"/>
      <c r="O223" s="26"/>
      <c r="P223" s="55"/>
      <c r="Q223" s="26"/>
      <c r="R223" s="131"/>
      <c r="S223" s="214"/>
      <c r="T223" s="284" t="s">
        <v>107</v>
      </c>
      <c r="U223" s="25" t="s">
        <v>31</v>
      </c>
      <c r="V223" s="39"/>
      <c r="W223" s="55"/>
      <c r="X223" s="96"/>
      <c r="Y223" s="96"/>
      <c r="Z223" s="96"/>
      <c r="AA223" s="60"/>
      <c r="AB223" s="60"/>
      <c r="AC223" s="61"/>
      <c r="AD223" s="258"/>
      <c r="AE223" s="258"/>
      <c r="AF223" s="55"/>
      <c r="AG223" s="26"/>
      <c r="AH223" s="55"/>
      <c r="AI223" s="26"/>
      <c r="AJ223" s="131"/>
      <c r="AK223" s="199"/>
      <c r="AL223" s="284" t="s">
        <v>107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4"/>
      <c r="AT223" s="37"/>
    </row>
    <row r="224" spans="2:46" ht="13.5" customHeight="1" x14ac:dyDescent="0.15">
      <c r="B224" s="285"/>
      <c r="C224" s="27" t="s">
        <v>32</v>
      </c>
      <c r="D224" s="186"/>
      <c r="E224" s="56"/>
      <c r="F224" s="187"/>
      <c r="G224" s="187"/>
      <c r="H224" s="187"/>
      <c r="I224" s="62"/>
      <c r="J224" s="62"/>
      <c r="K224" s="188"/>
      <c r="L224" s="259"/>
      <c r="M224" s="259"/>
      <c r="N224" s="56"/>
      <c r="O224" s="28"/>
      <c r="P224" s="56"/>
      <c r="Q224" s="28"/>
      <c r="R224" s="132"/>
      <c r="S224" s="214"/>
      <c r="T224" s="285"/>
      <c r="U224" s="27" t="s">
        <v>32</v>
      </c>
      <c r="V224" s="186"/>
      <c r="W224" s="56"/>
      <c r="X224" s="187"/>
      <c r="Y224" s="187"/>
      <c r="Z224" s="187"/>
      <c r="AA224" s="62"/>
      <c r="AB224" s="62"/>
      <c r="AC224" s="188"/>
      <c r="AD224" s="259"/>
      <c r="AE224" s="259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4"/>
      <c r="AT224" s="37"/>
    </row>
    <row r="225" spans="2:46" ht="13.5" customHeight="1" x14ac:dyDescent="0.15">
      <c r="B225" s="285"/>
      <c r="C225" s="27" t="s">
        <v>33</v>
      </c>
      <c r="D225" s="186"/>
      <c r="E225" s="56"/>
      <c r="F225" s="187"/>
      <c r="G225" s="187"/>
      <c r="H225" s="187"/>
      <c r="I225" s="62"/>
      <c r="J225" s="62"/>
      <c r="K225" s="188"/>
      <c r="L225" s="259"/>
      <c r="M225" s="259"/>
      <c r="N225" s="56"/>
      <c r="O225" s="28"/>
      <c r="P225" s="56"/>
      <c r="Q225" s="28"/>
      <c r="R225" s="132"/>
      <c r="S225" s="214"/>
      <c r="T225" s="285"/>
      <c r="U225" s="27" t="s">
        <v>33</v>
      </c>
      <c r="V225" s="186"/>
      <c r="W225" s="56"/>
      <c r="X225" s="187"/>
      <c r="Y225" s="187"/>
      <c r="Z225" s="187"/>
      <c r="AA225" s="62"/>
      <c r="AB225" s="62"/>
      <c r="AC225" s="188"/>
      <c r="AD225" s="259"/>
      <c r="AE225" s="259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4"/>
      <c r="AT225" s="37"/>
    </row>
    <row r="226" spans="2:46" ht="13.5" customHeight="1" x14ac:dyDescent="0.15">
      <c r="B226" s="285"/>
      <c r="C226" s="27" t="s">
        <v>35</v>
      </c>
      <c r="D226" s="186"/>
      <c r="E226" s="56"/>
      <c r="F226" s="187"/>
      <c r="G226" s="187"/>
      <c r="H226" s="187"/>
      <c r="I226" s="62"/>
      <c r="J226" s="62"/>
      <c r="K226" s="188"/>
      <c r="L226" s="259"/>
      <c r="M226" s="259"/>
      <c r="N226" s="56"/>
      <c r="O226" s="28"/>
      <c r="P226" s="56"/>
      <c r="Q226" s="28"/>
      <c r="R226" s="132"/>
      <c r="S226" s="214"/>
      <c r="T226" s="285"/>
      <c r="U226" s="27" t="s">
        <v>35</v>
      </c>
      <c r="V226" s="186"/>
      <c r="W226" s="56"/>
      <c r="X226" s="187"/>
      <c r="Y226" s="187"/>
      <c r="Z226" s="187"/>
      <c r="AA226" s="62"/>
      <c r="AB226" s="62"/>
      <c r="AC226" s="188"/>
      <c r="AD226" s="259"/>
      <c r="AE226" s="259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4"/>
      <c r="AT226" s="37"/>
    </row>
    <row r="227" spans="2:46" ht="13.5" customHeight="1" thickBot="1" x14ac:dyDescent="0.2">
      <c r="B227" s="286"/>
      <c r="C227" s="27"/>
      <c r="D227" s="186"/>
      <c r="E227" s="56"/>
      <c r="F227" s="189"/>
      <c r="G227" s="189"/>
      <c r="H227" s="189"/>
      <c r="I227" s="56"/>
      <c r="J227" s="56"/>
      <c r="K227" s="188"/>
      <c r="L227" s="259"/>
      <c r="M227" s="259"/>
      <c r="N227" s="56"/>
      <c r="O227" s="28"/>
      <c r="P227" s="56"/>
      <c r="Q227" s="28"/>
      <c r="R227" s="184"/>
      <c r="S227" s="214"/>
      <c r="T227" s="286"/>
      <c r="U227" s="27"/>
      <c r="V227" s="186"/>
      <c r="W227" s="56"/>
      <c r="X227" s="189"/>
      <c r="Y227" s="189"/>
      <c r="Z227" s="189"/>
      <c r="AA227" s="56"/>
      <c r="AB227" s="56"/>
      <c r="AC227" s="188"/>
      <c r="AD227" s="259"/>
      <c r="AE227" s="259"/>
      <c r="AF227" s="56"/>
      <c r="AG227" s="28"/>
      <c r="AH227" s="56"/>
      <c r="AI227" s="28"/>
      <c r="AJ227" s="184"/>
      <c r="AK227" s="199"/>
      <c r="AL227" s="286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4"/>
      <c r="AT227" s="37"/>
    </row>
    <row r="228" spans="2:46" ht="13.5" customHeight="1" x14ac:dyDescent="0.15">
      <c r="B228" s="284" t="s">
        <v>108</v>
      </c>
      <c r="C228" s="25" t="s">
        <v>31</v>
      </c>
      <c r="D228" s="39"/>
      <c r="E228" s="55"/>
      <c r="F228" s="96"/>
      <c r="G228" s="96"/>
      <c r="H228" s="96"/>
      <c r="I228" s="60"/>
      <c r="J228" s="60"/>
      <c r="K228" s="61"/>
      <c r="L228" s="258"/>
      <c r="M228" s="258"/>
      <c r="N228" s="55"/>
      <c r="O228" s="26"/>
      <c r="P228" s="55"/>
      <c r="Q228" s="26"/>
      <c r="R228" s="131"/>
      <c r="S228" s="214"/>
      <c r="T228" s="284" t="s">
        <v>108</v>
      </c>
      <c r="U228" s="25" t="s">
        <v>31</v>
      </c>
      <c r="V228" s="39"/>
      <c r="W228" s="55"/>
      <c r="X228" s="96"/>
      <c r="Y228" s="96"/>
      <c r="Z228" s="96"/>
      <c r="AA228" s="60"/>
      <c r="AB228" s="60"/>
      <c r="AC228" s="61"/>
      <c r="AD228" s="258"/>
      <c r="AE228" s="258"/>
      <c r="AF228" s="55"/>
      <c r="AG228" s="26"/>
      <c r="AH228" s="55"/>
      <c r="AI228" s="26"/>
      <c r="AJ228" s="131"/>
      <c r="AK228" s="199"/>
      <c r="AL228" s="284" t="s">
        <v>108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4"/>
      <c r="AT228" s="37"/>
    </row>
    <row r="229" spans="2:46" ht="13.5" customHeight="1" x14ac:dyDescent="0.15">
      <c r="B229" s="285"/>
      <c r="C229" s="27" t="s">
        <v>32</v>
      </c>
      <c r="D229" s="186"/>
      <c r="E229" s="56"/>
      <c r="F229" s="187"/>
      <c r="G229" s="187"/>
      <c r="H229" s="187"/>
      <c r="I229" s="62"/>
      <c r="J229" s="62"/>
      <c r="K229" s="188"/>
      <c r="L229" s="259"/>
      <c r="M229" s="259"/>
      <c r="N229" s="56"/>
      <c r="O229" s="28"/>
      <c r="P229" s="56"/>
      <c r="Q229" s="28"/>
      <c r="R229" s="132"/>
      <c r="S229" s="214"/>
      <c r="T229" s="285"/>
      <c r="U229" s="27" t="s">
        <v>32</v>
      </c>
      <c r="V229" s="186"/>
      <c r="W229" s="56"/>
      <c r="X229" s="187"/>
      <c r="Y229" s="187"/>
      <c r="Z229" s="187"/>
      <c r="AA229" s="62"/>
      <c r="AB229" s="62"/>
      <c r="AC229" s="188"/>
      <c r="AD229" s="259"/>
      <c r="AE229" s="259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4"/>
      <c r="AT229" s="37"/>
    </row>
    <row r="230" spans="2:46" ht="13.5" customHeight="1" x14ac:dyDescent="0.15">
      <c r="B230" s="285"/>
      <c r="C230" s="27" t="s">
        <v>33</v>
      </c>
      <c r="D230" s="186"/>
      <c r="E230" s="56"/>
      <c r="F230" s="187"/>
      <c r="G230" s="187"/>
      <c r="H230" s="187"/>
      <c r="I230" s="62"/>
      <c r="J230" s="62"/>
      <c r="K230" s="188"/>
      <c r="L230" s="259"/>
      <c r="M230" s="259"/>
      <c r="N230" s="56"/>
      <c r="O230" s="28"/>
      <c r="P230" s="56"/>
      <c r="Q230" s="28"/>
      <c r="R230" s="132"/>
      <c r="S230" s="214"/>
      <c r="T230" s="285"/>
      <c r="U230" s="27" t="s">
        <v>33</v>
      </c>
      <c r="V230" s="186"/>
      <c r="W230" s="56"/>
      <c r="X230" s="187"/>
      <c r="Y230" s="187"/>
      <c r="Z230" s="187"/>
      <c r="AA230" s="62"/>
      <c r="AB230" s="62"/>
      <c r="AC230" s="188"/>
      <c r="AD230" s="259"/>
      <c r="AE230" s="259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4"/>
      <c r="AT230" s="37"/>
    </row>
    <row r="231" spans="2:46" ht="13.5" customHeight="1" x14ac:dyDescent="0.15">
      <c r="B231" s="285"/>
      <c r="C231" s="27" t="s">
        <v>35</v>
      </c>
      <c r="D231" s="186"/>
      <c r="E231" s="56"/>
      <c r="F231" s="187"/>
      <c r="G231" s="187"/>
      <c r="H231" s="187"/>
      <c r="I231" s="62"/>
      <c r="J231" s="62"/>
      <c r="K231" s="188"/>
      <c r="L231" s="259"/>
      <c r="M231" s="259"/>
      <c r="N231" s="56"/>
      <c r="O231" s="28"/>
      <c r="P231" s="56"/>
      <c r="Q231" s="28"/>
      <c r="R231" s="132"/>
      <c r="S231" s="214"/>
      <c r="T231" s="285"/>
      <c r="U231" s="27" t="s">
        <v>35</v>
      </c>
      <c r="V231" s="186"/>
      <c r="W231" s="56"/>
      <c r="X231" s="187"/>
      <c r="Y231" s="187"/>
      <c r="Z231" s="187"/>
      <c r="AA231" s="62"/>
      <c r="AB231" s="62"/>
      <c r="AC231" s="188"/>
      <c r="AD231" s="259"/>
      <c r="AE231" s="259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4"/>
      <c r="AT231" s="37"/>
    </row>
    <row r="232" spans="2:46" ht="13.5" customHeight="1" thickBot="1" x14ac:dyDescent="0.2">
      <c r="B232" s="286"/>
      <c r="C232" s="27"/>
      <c r="D232" s="186"/>
      <c r="E232" s="56"/>
      <c r="F232" s="189"/>
      <c r="G232" s="189"/>
      <c r="H232" s="189"/>
      <c r="I232" s="56"/>
      <c r="J232" s="56"/>
      <c r="K232" s="188"/>
      <c r="L232" s="259"/>
      <c r="M232" s="259"/>
      <c r="N232" s="56"/>
      <c r="O232" s="28"/>
      <c r="P232" s="56"/>
      <c r="Q232" s="28"/>
      <c r="R232" s="184"/>
      <c r="S232" s="214"/>
      <c r="T232" s="286"/>
      <c r="U232" s="27"/>
      <c r="V232" s="186"/>
      <c r="W232" s="56"/>
      <c r="X232" s="189"/>
      <c r="Y232" s="189"/>
      <c r="Z232" s="189"/>
      <c r="AA232" s="56"/>
      <c r="AB232" s="56"/>
      <c r="AC232" s="188"/>
      <c r="AD232" s="259"/>
      <c r="AE232" s="259"/>
      <c r="AF232" s="56"/>
      <c r="AG232" s="28"/>
      <c r="AH232" s="56"/>
      <c r="AI232" s="28"/>
      <c r="AJ232" s="184"/>
      <c r="AK232" s="199"/>
      <c r="AL232" s="286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4"/>
      <c r="AT232" s="37"/>
    </row>
    <row r="233" spans="2:46" ht="13.5" customHeight="1" x14ac:dyDescent="0.15">
      <c r="B233" s="284" t="s">
        <v>109</v>
      </c>
      <c r="C233" s="25" t="s">
        <v>31</v>
      </c>
      <c r="D233" s="39"/>
      <c r="E233" s="55"/>
      <c r="F233" s="96"/>
      <c r="G233" s="96"/>
      <c r="H233" s="96"/>
      <c r="I233" s="60"/>
      <c r="J233" s="60"/>
      <c r="K233" s="61"/>
      <c r="L233" s="258"/>
      <c r="M233" s="258"/>
      <c r="N233" s="55"/>
      <c r="O233" s="26"/>
      <c r="P233" s="55"/>
      <c r="Q233" s="26"/>
      <c r="R233" s="131"/>
      <c r="S233" s="214"/>
      <c r="T233" s="284" t="s">
        <v>109</v>
      </c>
      <c r="U233" s="25" t="s">
        <v>31</v>
      </c>
      <c r="V233" s="39"/>
      <c r="W233" s="55"/>
      <c r="X233" s="96"/>
      <c r="Y233" s="96"/>
      <c r="Z233" s="96"/>
      <c r="AA233" s="60"/>
      <c r="AB233" s="60"/>
      <c r="AC233" s="61"/>
      <c r="AD233" s="258"/>
      <c r="AE233" s="258"/>
      <c r="AF233" s="55"/>
      <c r="AG233" s="26"/>
      <c r="AH233" s="55"/>
      <c r="AI233" s="26"/>
      <c r="AJ233" s="131"/>
      <c r="AK233" s="199"/>
      <c r="AL233" s="284" t="s">
        <v>109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4"/>
      <c r="AT233" s="37"/>
    </row>
    <row r="234" spans="2:46" ht="13.5" customHeight="1" x14ac:dyDescent="0.15">
      <c r="B234" s="285"/>
      <c r="C234" s="27" t="s">
        <v>32</v>
      </c>
      <c r="D234" s="186"/>
      <c r="E234" s="56"/>
      <c r="F234" s="187"/>
      <c r="G234" s="187"/>
      <c r="H234" s="187"/>
      <c r="I234" s="62"/>
      <c r="J234" s="62"/>
      <c r="K234" s="188"/>
      <c r="L234" s="259"/>
      <c r="M234" s="259"/>
      <c r="N234" s="56"/>
      <c r="O234" s="28"/>
      <c r="P234" s="56"/>
      <c r="Q234" s="28"/>
      <c r="R234" s="132"/>
      <c r="S234" s="214"/>
      <c r="T234" s="285"/>
      <c r="U234" s="27" t="s">
        <v>32</v>
      </c>
      <c r="V234" s="186"/>
      <c r="W234" s="56"/>
      <c r="X234" s="187"/>
      <c r="Y234" s="187"/>
      <c r="Z234" s="187"/>
      <c r="AA234" s="62"/>
      <c r="AB234" s="62"/>
      <c r="AC234" s="188"/>
      <c r="AD234" s="259"/>
      <c r="AE234" s="259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4"/>
      <c r="AT234" s="37"/>
    </row>
    <row r="235" spans="2:46" ht="13.5" customHeight="1" x14ac:dyDescent="0.15">
      <c r="B235" s="285"/>
      <c r="C235" s="27" t="s">
        <v>33</v>
      </c>
      <c r="D235" s="186"/>
      <c r="E235" s="56"/>
      <c r="F235" s="187"/>
      <c r="G235" s="187"/>
      <c r="H235" s="187"/>
      <c r="I235" s="62"/>
      <c r="J235" s="62"/>
      <c r="K235" s="188"/>
      <c r="L235" s="259"/>
      <c r="M235" s="259"/>
      <c r="N235" s="56"/>
      <c r="O235" s="28"/>
      <c r="P235" s="56"/>
      <c r="Q235" s="28"/>
      <c r="R235" s="132"/>
      <c r="S235" s="214"/>
      <c r="T235" s="285"/>
      <c r="U235" s="27" t="s">
        <v>33</v>
      </c>
      <c r="V235" s="186"/>
      <c r="W235" s="56"/>
      <c r="X235" s="187"/>
      <c r="Y235" s="187"/>
      <c r="Z235" s="187"/>
      <c r="AA235" s="62"/>
      <c r="AB235" s="62"/>
      <c r="AC235" s="188"/>
      <c r="AD235" s="259"/>
      <c r="AE235" s="259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4"/>
      <c r="AT235" s="37"/>
    </row>
    <row r="236" spans="2:46" ht="13.5" customHeight="1" x14ac:dyDescent="0.15">
      <c r="B236" s="285"/>
      <c r="C236" s="27" t="s">
        <v>35</v>
      </c>
      <c r="D236" s="186"/>
      <c r="E236" s="56"/>
      <c r="F236" s="187"/>
      <c r="G236" s="187"/>
      <c r="H236" s="187"/>
      <c r="I236" s="62"/>
      <c r="J236" s="62"/>
      <c r="K236" s="188"/>
      <c r="L236" s="259"/>
      <c r="M236" s="259"/>
      <c r="N236" s="56"/>
      <c r="O236" s="28"/>
      <c r="P236" s="56"/>
      <c r="Q236" s="28"/>
      <c r="R236" s="132"/>
      <c r="S236" s="214"/>
      <c r="T236" s="285"/>
      <c r="U236" s="27" t="s">
        <v>35</v>
      </c>
      <c r="V236" s="186"/>
      <c r="W236" s="56"/>
      <c r="X236" s="187"/>
      <c r="Y236" s="187"/>
      <c r="Z236" s="187"/>
      <c r="AA236" s="62"/>
      <c r="AB236" s="62"/>
      <c r="AC236" s="188"/>
      <c r="AD236" s="259"/>
      <c r="AE236" s="259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4"/>
      <c r="AT236" s="37"/>
    </row>
    <row r="237" spans="2:46" ht="13.5" customHeight="1" thickBot="1" x14ac:dyDescent="0.2">
      <c r="B237" s="286"/>
      <c r="C237" s="27"/>
      <c r="D237" s="186"/>
      <c r="E237" s="56"/>
      <c r="F237" s="189"/>
      <c r="G237" s="189"/>
      <c r="H237" s="189"/>
      <c r="I237" s="56"/>
      <c r="J237" s="56"/>
      <c r="K237" s="188"/>
      <c r="L237" s="259"/>
      <c r="M237" s="259"/>
      <c r="N237" s="56"/>
      <c r="O237" s="28"/>
      <c r="P237" s="56"/>
      <c r="Q237" s="28"/>
      <c r="R237" s="184"/>
      <c r="S237" s="214"/>
      <c r="T237" s="286"/>
      <c r="U237" s="27"/>
      <c r="V237" s="186"/>
      <c r="W237" s="56"/>
      <c r="X237" s="189"/>
      <c r="Y237" s="189"/>
      <c r="Z237" s="189"/>
      <c r="AA237" s="56"/>
      <c r="AB237" s="56"/>
      <c r="AC237" s="188"/>
      <c r="AD237" s="259"/>
      <c r="AE237" s="259"/>
      <c r="AF237" s="56"/>
      <c r="AG237" s="28"/>
      <c r="AH237" s="56"/>
      <c r="AI237" s="28"/>
      <c r="AJ237" s="184"/>
      <c r="AK237" s="199"/>
      <c r="AL237" s="286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4"/>
      <c r="AT237" s="37"/>
    </row>
    <row r="238" spans="2:46" ht="13.5" customHeight="1" x14ac:dyDescent="0.15">
      <c r="B238" s="284" t="s">
        <v>110</v>
      </c>
      <c r="C238" s="25" t="s">
        <v>31</v>
      </c>
      <c r="D238" s="39"/>
      <c r="E238" s="55"/>
      <c r="F238" s="96"/>
      <c r="G238" s="96"/>
      <c r="H238" s="96"/>
      <c r="I238" s="60"/>
      <c r="J238" s="60"/>
      <c r="K238" s="61"/>
      <c r="L238" s="258"/>
      <c r="M238" s="258"/>
      <c r="N238" s="55"/>
      <c r="O238" s="26"/>
      <c r="P238" s="55"/>
      <c r="Q238" s="26"/>
      <c r="R238" s="131"/>
      <c r="S238" s="214"/>
      <c r="T238" s="284" t="s">
        <v>110</v>
      </c>
      <c r="U238" s="25" t="s">
        <v>31</v>
      </c>
      <c r="V238" s="39"/>
      <c r="W238" s="55"/>
      <c r="X238" s="96"/>
      <c r="Y238" s="96"/>
      <c r="Z238" s="96"/>
      <c r="AA238" s="60"/>
      <c r="AB238" s="60"/>
      <c r="AC238" s="61"/>
      <c r="AD238" s="258"/>
      <c r="AE238" s="258"/>
      <c r="AF238" s="55"/>
      <c r="AG238" s="26"/>
      <c r="AH238" s="55"/>
      <c r="AI238" s="26"/>
      <c r="AJ238" s="131"/>
      <c r="AK238" s="199"/>
      <c r="AL238" s="284" t="s">
        <v>110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4"/>
      <c r="AT238" s="37"/>
    </row>
    <row r="239" spans="2:46" ht="13.5" customHeight="1" x14ac:dyDescent="0.15">
      <c r="B239" s="285"/>
      <c r="C239" s="27" t="s">
        <v>32</v>
      </c>
      <c r="D239" s="186"/>
      <c r="E239" s="56"/>
      <c r="F239" s="187"/>
      <c r="G239" s="187"/>
      <c r="H239" s="187"/>
      <c r="I239" s="62"/>
      <c r="J239" s="62"/>
      <c r="K239" s="188"/>
      <c r="L239" s="259"/>
      <c r="M239" s="259"/>
      <c r="N239" s="56"/>
      <c r="O239" s="28"/>
      <c r="P239" s="56"/>
      <c r="Q239" s="28"/>
      <c r="R239" s="132"/>
      <c r="S239" s="214"/>
      <c r="T239" s="285"/>
      <c r="U239" s="27" t="s">
        <v>32</v>
      </c>
      <c r="V239" s="186"/>
      <c r="W239" s="56"/>
      <c r="X239" s="187"/>
      <c r="Y239" s="187"/>
      <c r="Z239" s="187"/>
      <c r="AA239" s="62"/>
      <c r="AB239" s="62"/>
      <c r="AC239" s="188"/>
      <c r="AD239" s="259"/>
      <c r="AE239" s="259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4"/>
      <c r="AT239" s="37"/>
    </row>
    <row r="240" spans="2:46" ht="13.5" customHeight="1" x14ac:dyDescent="0.15">
      <c r="B240" s="285"/>
      <c r="C240" s="27" t="s">
        <v>33</v>
      </c>
      <c r="D240" s="186"/>
      <c r="E240" s="56"/>
      <c r="F240" s="187"/>
      <c r="G240" s="187"/>
      <c r="H240" s="187"/>
      <c r="I240" s="62"/>
      <c r="J240" s="62"/>
      <c r="K240" s="188"/>
      <c r="L240" s="259"/>
      <c r="M240" s="259"/>
      <c r="N240" s="56"/>
      <c r="O240" s="28"/>
      <c r="P240" s="56"/>
      <c r="Q240" s="28"/>
      <c r="R240" s="132"/>
      <c r="S240" s="214"/>
      <c r="T240" s="285"/>
      <c r="U240" s="27" t="s">
        <v>33</v>
      </c>
      <c r="V240" s="186"/>
      <c r="W240" s="56"/>
      <c r="X240" s="187"/>
      <c r="Y240" s="187"/>
      <c r="Z240" s="187"/>
      <c r="AA240" s="62"/>
      <c r="AB240" s="62"/>
      <c r="AC240" s="188"/>
      <c r="AD240" s="259"/>
      <c r="AE240" s="259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4"/>
      <c r="AT240" s="37"/>
    </row>
    <row r="241" spans="2:46" ht="13.5" customHeight="1" x14ac:dyDescent="0.15">
      <c r="B241" s="285"/>
      <c r="C241" s="27" t="s">
        <v>35</v>
      </c>
      <c r="D241" s="186"/>
      <c r="E241" s="56"/>
      <c r="F241" s="187"/>
      <c r="G241" s="187"/>
      <c r="H241" s="187"/>
      <c r="I241" s="62"/>
      <c r="J241" s="62"/>
      <c r="K241" s="188"/>
      <c r="L241" s="259"/>
      <c r="M241" s="259"/>
      <c r="N241" s="56"/>
      <c r="O241" s="28"/>
      <c r="P241" s="56"/>
      <c r="Q241" s="28"/>
      <c r="R241" s="132"/>
      <c r="S241" s="214"/>
      <c r="T241" s="285"/>
      <c r="U241" s="27" t="s">
        <v>35</v>
      </c>
      <c r="V241" s="186"/>
      <c r="W241" s="56"/>
      <c r="X241" s="187"/>
      <c r="Y241" s="187"/>
      <c r="Z241" s="187"/>
      <c r="AA241" s="62"/>
      <c r="AB241" s="62"/>
      <c r="AC241" s="188"/>
      <c r="AD241" s="259"/>
      <c r="AE241" s="259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4"/>
      <c r="AT241" s="37"/>
    </row>
    <row r="242" spans="2:46" ht="13.5" customHeight="1" thickBot="1" x14ac:dyDescent="0.2">
      <c r="B242" s="286"/>
      <c r="C242" s="27"/>
      <c r="D242" s="186"/>
      <c r="E242" s="56"/>
      <c r="F242" s="189"/>
      <c r="G242" s="189"/>
      <c r="H242" s="189"/>
      <c r="I242" s="56"/>
      <c r="J242" s="56"/>
      <c r="K242" s="188"/>
      <c r="L242" s="259"/>
      <c r="M242" s="259"/>
      <c r="N242" s="56"/>
      <c r="O242" s="28"/>
      <c r="P242" s="56"/>
      <c r="Q242" s="28"/>
      <c r="R242" s="184"/>
      <c r="S242" s="214"/>
      <c r="T242" s="286"/>
      <c r="U242" s="27"/>
      <c r="V242" s="186"/>
      <c r="W242" s="56"/>
      <c r="X242" s="189"/>
      <c r="Y242" s="189"/>
      <c r="Z242" s="189"/>
      <c r="AA242" s="56"/>
      <c r="AB242" s="56"/>
      <c r="AC242" s="188"/>
      <c r="AD242" s="259"/>
      <c r="AE242" s="259"/>
      <c r="AF242" s="56"/>
      <c r="AG242" s="28"/>
      <c r="AH242" s="56"/>
      <c r="AI242" s="28"/>
      <c r="AJ242" s="184"/>
      <c r="AK242" s="199"/>
      <c r="AL242" s="286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4"/>
      <c r="AT242" s="37"/>
    </row>
    <row r="243" spans="2:46" ht="13.5" customHeight="1" x14ac:dyDescent="0.15">
      <c r="B243" s="284" t="s">
        <v>111</v>
      </c>
      <c r="C243" s="25" t="s">
        <v>31</v>
      </c>
      <c r="D243" s="39"/>
      <c r="E243" s="55"/>
      <c r="F243" s="96"/>
      <c r="G243" s="96"/>
      <c r="H243" s="96"/>
      <c r="I243" s="60"/>
      <c r="J243" s="60"/>
      <c r="K243" s="61"/>
      <c r="L243" s="258"/>
      <c r="M243" s="258"/>
      <c r="N243" s="55"/>
      <c r="O243" s="26"/>
      <c r="P243" s="55"/>
      <c r="Q243" s="26"/>
      <c r="R243" s="131"/>
      <c r="S243" s="214"/>
      <c r="T243" s="284" t="s">
        <v>111</v>
      </c>
      <c r="U243" s="25" t="s">
        <v>31</v>
      </c>
      <c r="V243" s="39"/>
      <c r="W243" s="55"/>
      <c r="X243" s="96"/>
      <c r="Y243" s="96"/>
      <c r="Z243" s="96"/>
      <c r="AA243" s="60"/>
      <c r="AB243" s="60"/>
      <c r="AC243" s="61"/>
      <c r="AD243" s="258"/>
      <c r="AE243" s="258"/>
      <c r="AF243" s="55"/>
      <c r="AG243" s="26"/>
      <c r="AH243" s="55"/>
      <c r="AI243" s="26"/>
      <c r="AJ243" s="131"/>
      <c r="AK243" s="199"/>
      <c r="AL243" s="284" t="s">
        <v>111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4"/>
      <c r="AT243" s="37"/>
    </row>
    <row r="244" spans="2:46" ht="13.5" customHeight="1" x14ac:dyDescent="0.15">
      <c r="B244" s="285"/>
      <c r="C244" s="27" t="s">
        <v>32</v>
      </c>
      <c r="D244" s="186"/>
      <c r="E244" s="56"/>
      <c r="F244" s="187"/>
      <c r="G244" s="187"/>
      <c r="H244" s="187"/>
      <c r="I244" s="62"/>
      <c r="J244" s="62"/>
      <c r="K244" s="188"/>
      <c r="L244" s="259"/>
      <c r="M244" s="259"/>
      <c r="N244" s="56"/>
      <c r="O244" s="28"/>
      <c r="P244" s="56"/>
      <c r="Q244" s="28"/>
      <c r="R244" s="132"/>
      <c r="S244" s="214"/>
      <c r="T244" s="285"/>
      <c r="U244" s="27" t="s">
        <v>32</v>
      </c>
      <c r="V244" s="186"/>
      <c r="W244" s="56"/>
      <c r="X244" s="187"/>
      <c r="Y244" s="187"/>
      <c r="Z244" s="187"/>
      <c r="AA244" s="62"/>
      <c r="AB244" s="62"/>
      <c r="AC244" s="188"/>
      <c r="AD244" s="259"/>
      <c r="AE244" s="259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4"/>
      <c r="AT244" s="37"/>
    </row>
    <row r="245" spans="2:46" ht="13.5" customHeight="1" x14ac:dyDescent="0.15">
      <c r="B245" s="285"/>
      <c r="C245" s="27" t="s">
        <v>33</v>
      </c>
      <c r="D245" s="186"/>
      <c r="E245" s="56"/>
      <c r="F245" s="187"/>
      <c r="G245" s="187"/>
      <c r="H245" s="187"/>
      <c r="I245" s="62"/>
      <c r="J245" s="62"/>
      <c r="K245" s="188"/>
      <c r="L245" s="259"/>
      <c r="M245" s="259"/>
      <c r="N245" s="56"/>
      <c r="O245" s="28"/>
      <c r="P245" s="56"/>
      <c r="Q245" s="28"/>
      <c r="R245" s="132"/>
      <c r="S245" s="214"/>
      <c r="T245" s="285"/>
      <c r="U245" s="27" t="s">
        <v>33</v>
      </c>
      <c r="V245" s="186"/>
      <c r="W245" s="56"/>
      <c r="X245" s="187"/>
      <c r="Y245" s="187"/>
      <c r="Z245" s="187"/>
      <c r="AA245" s="62"/>
      <c r="AB245" s="62"/>
      <c r="AC245" s="188"/>
      <c r="AD245" s="259"/>
      <c r="AE245" s="259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4"/>
      <c r="AT245" s="37"/>
    </row>
    <row r="246" spans="2:46" ht="13.5" customHeight="1" x14ac:dyDescent="0.15">
      <c r="B246" s="285"/>
      <c r="C246" s="27" t="s">
        <v>35</v>
      </c>
      <c r="D246" s="186"/>
      <c r="E246" s="56"/>
      <c r="F246" s="187"/>
      <c r="G246" s="187"/>
      <c r="H246" s="187"/>
      <c r="I246" s="62"/>
      <c r="J246" s="62"/>
      <c r="K246" s="188"/>
      <c r="L246" s="259"/>
      <c r="M246" s="259"/>
      <c r="N246" s="56"/>
      <c r="O246" s="28"/>
      <c r="P246" s="56"/>
      <c r="Q246" s="28"/>
      <c r="R246" s="132"/>
      <c r="S246" s="214"/>
      <c r="T246" s="285"/>
      <c r="U246" s="27" t="s">
        <v>35</v>
      </c>
      <c r="V246" s="186"/>
      <c r="W246" s="56"/>
      <c r="X246" s="187"/>
      <c r="Y246" s="187"/>
      <c r="Z246" s="187"/>
      <c r="AA246" s="62"/>
      <c r="AB246" s="62"/>
      <c r="AC246" s="188"/>
      <c r="AD246" s="259"/>
      <c r="AE246" s="259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4"/>
      <c r="AT246" s="37"/>
    </row>
    <row r="247" spans="2:46" ht="13.5" customHeight="1" thickBot="1" x14ac:dyDescent="0.2">
      <c r="B247" s="286"/>
      <c r="C247" s="27"/>
      <c r="D247" s="186"/>
      <c r="E247" s="56"/>
      <c r="F247" s="189"/>
      <c r="G247" s="189"/>
      <c r="H247" s="189"/>
      <c r="I247" s="56"/>
      <c r="J247" s="56"/>
      <c r="K247" s="188"/>
      <c r="L247" s="259"/>
      <c r="M247" s="259"/>
      <c r="N247" s="56"/>
      <c r="O247" s="28"/>
      <c r="P247" s="56"/>
      <c r="Q247" s="28"/>
      <c r="R247" s="184"/>
      <c r="S247" s="214"/>
      <c r="T247" s="286"/>
      <c r="U247" s="27"/>
      <c r="V247" s="186"/>
      <c r="W247" s="56"/>
      <c r="X247" s="189"/>
      <c r="Y247" s="189"/>
      <c r="Z247" s="189"/>
      <c r="AA247" s="56"/>
      <c r="AB247" s="56"/>
      <c r="AC247" s="188"/>
      <c r="AD247" s="259"/>
      <c r="AE247" s="259"/>
      <c r="AF247" s="56"/>
      <c r="AG247" s="28"/>
      <c r="AH247" s="56"/>
      <c r="AI247" s="28"/>
      <c r="AJ247" s="184"/>
      <c r="AK247" s="199"/>
      <c r="AL247" s="286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4"/>
      <c r="AT247" s="37"/>
    </row>
    <row r="248" spans="2:46" ht="13.5" customHeight="1" x14ac:dyDescent="0.15">
      <c r="B248" s="284" t="s">
        <v>112</v>
      </c>
      <c r="C248" s="25" t="s">
        <v>31</v>
      </c>
      <c r="D248" s="39"/>
      <c r="E248" s="55"/>
      <c r="F248" s="96"/>
      <c r="G248" s="96"/>
      <c r="H248" s="96"/>
      <c r="I248" s="60"/>
      <c r="J248" s="60"/>
      <c r="K248" s="61"/>
      <c r="L248" s="258"/>
      <c r="M248" s="258"/>
      <c r="N248" s="55"/>
      <c r="O248" s="26"/>
      <c r="P248" s="55"/>
      <c r="Q248" s="26"/>
      <c r="R248" s="131"/>
      <c r="S248" s="214"/>
      <c r="T248" s="284" t="s">
        <v>112</v>
      </c>
      <c r="U248" s="25" t="s">
        <v>31</v>
      </c>
      <c r="V248" s="39"/>
      <c r="W248" s="55"/>
      <c r="X248" s="96"/>
      <c r="Y248" s="96"/>
      <c r="Z248" s="96"/>
      <c r="AA248" s="60"/>
      <c r="AB248" s="60"/>
      <c r="AC248" s="61"/>
      <c r="AD248" s="258"/>
      <c r="AE248" s="258"/>
      <c r="AF248" s="55"/>
      <c r="AG248" s="26"/>
      <c r="AH248" s="55"/>
      <c r="AI248" s="26"/>
      <c r="AJ248" s="131"/>
      <c r="AK248" s="199"/>
      <c r="AL248" s="284" t="s">
        <v>112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4"/>
      <c r="AT248" s="37"/>
    </row>
    <row r="249" spans="2:46" ht="13.5" customHeight="1" x14ac:dyDescent="0.15">
      <c r="B249" s="285"/>
      <c r="C249" s="27" t="s">
        <v>32</v>
      </c>
      <c r="D249" s="186"/>
      <c r="E249" s="56"/>
      <c r="F249" s="187"/>
      <c r="G249" s="187"/>
      <c r="H249" s="187"/>
      <c r="I249" s="62"/>
      <c r="J249" s="62"/>
      <c r="K249" s="188"/>
      <c r="L249" s="259"/>
      <c r="M249" s="259"/>
      <c r="N249" s="56"/>
      <c r="O249" s="28"/>
      <c r="P249" s="56"/>
      <c r="Q249" s="28"/>
      <c r="R249" s="132"/>
      <c r="S249" s="214"/>
      <c r="T249" s="285"/>
      <c r="U249" s="27" t="s">
        <v>32</v>
      </c>
      <c r="V249" s="186"/>
      <c r="W249" s="56"/>
      <c r="X249" s="187"/>
      <c r="Y249" s="187"/>
      <c r="Z249" s="187"/>
      <c r="AA249" s="62"/>
      <c r="AB249" s="62"/>
      <c r="AC249" s="188"/>
      <c r="AD249" s="259"/>
      <c r="AE249" s="259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4"/>
      <c r="AT249" s="37"/>
    </row>
    <row r="250" spans="2:46" ht="13.5" customHeight="1" x14ac:dyDescent="0.15">
      <c r="B250" s="285"/>
      <c r="C250" s="27" t="s">
        <v>33</v>
      </c>
      <c r="D250" s="186"/>
      <c r="E250" s="56"/>
      <c r="F250" s="187"/>
      <c r="G250" s="187"/>
      <c r="H250" s="187"/>
      <c r="I250" s="62"/>
      <c r="J250" s="62"/>
      <c r="K250" s="188"/>
      <c r="L250" s="259"/>
      <c r="M250" s="259"/>
      <c r="N250" s="56"/>
      <c r="O250" s="28"/>
      <c r="P250" s="56"/>
      <c r="Q250" s="28"/>
      <c r="R250" s="132"/>
      <c r="S250" s="214"/>
      <c r="T250" s="285"/>
      <c r="U250" s="27" t="s">
        <v>33</v>
      </c>
      <c r="V250" s="186"/>
      <c r="W250" s="56"/>
      <c r="X250" s="187"/>
      <c r="Y250" s="187"/>
      <c r="Z250" s="187"/>
      <c r="AA250" s="62"/>
      <c r="AB250" s="62"/>
      <c r="AC250" s="188"/>
      <c r="AD250" s="259"/>
      <c r="AE250" s="259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4"/>
      <c r="AT250" s="37"/>
    </row>
    <row r="251" spans="2:46" ht="13.5" customHeight="1" x14ac:dyDescent="0.15">
      <c r="B251" s="285"/>
      <c r="C251" s="27" t="s">
        <v>35</v>
      </c>
      <c r="D251" s="186"/>
      <c r="E251" s="56"/>
      <c r="F251" s="187"/>
      <c r="G251" s="187"/>
      <c r="H251" s="187"/>
      <c r="I251" s="62"/>
      <c r="J251" s="62"/>
      <c r="K251" s="188"/>
      <c r="L251" s="259"/>
      <c r="M251" s="259"/>
      <c r="N251" s="56"/>
      <c r="O251" s="28"/>
      <c r="P251" s="56"/>
      <c r="Q251" s="28"/>
      <c r="R251" s="132"/>
      <c r="S251" s="214"/>
      <c r="T251" s="285"/>
      <c r="U251" s="27" t="s">
        <v>35</v>
      </c>
      <c r="V251" s="186"/>
      <c r="W251" s="56"/>
      <c r="X251" s="187"/>
      <c r="Y251" s="187"/>
      <c r="Z251" s="187"/>
      <c r="AA251" s="62"/>
      <c r="AB251" s="62"/>
      <c r="AC251" s="188"/>
      <c r="AD251" s="259"/>
      <c r="AE251" s="259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4"/>
      <c r="AT251" s="37"/>
    </row>
    <row r="252" spans="2:46" ht="13.5" customHeight="1" thickBot="1" x14ac:dyDescent="0.2">
      <c r="B252" s="286"/>
      <c r="C252" s="27"/>
      <c r="D252" s="186"/>
      <c r="E252" s="56"/>
      <c r="F252" s="189"/>
      <c r="G252" s="189"/>
      <c r="H252" s="189"/>
      <c r="I252" s="56"/>
      <c r="J252" s="56"/>
      <c r="K252" s="188"/>
      <c r="L252" s="259"/>
      <c r="M252" s="259"/>
      <c r="N252" s="56"/>
      <c r="O252" s="28"/>
      <c r="P252" s="56"/>
      <c r="Q252" s="28"/>
      <c r="R252" s="184"/>
      <c r="S252" s="214"/>
      <c r="T252" s="286"/>
      <c r="U252" s="27"/>
      <c r="V252" s="186"/>
      <c r="W252" s="56"/>
      <c r="X252" s="189"/>
      <c r="Y252" s="189"/>
      <c r="Z252" s="189"/>
      <c r="AA252" s="56"/>
      <c r="AB252" s="56"/>
      <c r="AC252" s="188"/>
      <c r="AD252" s="259"/>
      <c r="AE252" s="259"/>
      <c r="AF252" s="56"/>
      <c r="AG252" s="28"/>
      <c r="AH252" s="56"/>
      <c r="AI252" s="28"/>
      <c r="AJ252" s="184"/>
      <c r="AK252" s="199"/>
      <c r="AL252" s="286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4"/>
      <c r="AT252" s="37"/>
    </row>
    <row r="253" spans="2:46" ht="13.5" customHeight="1" x14ac:dyDescent="0.15">
      <c r="B253" s="284" t="s">
        <v>113</v>
      </c>
      <c r="C253" s="25" t="s">
        <v>31</v>
      </c>
      <c r="D253" s="39"/>
      <c r="E253" s="55"/>
      <c r="F253" s="96"/>
      <c r="G253" s="96"/>
      <c r="H253" s="96"/>
      <c r="I253" s="60"/>
      <c r="J253" s="60"/>
      <c r="K253" s="61"/>
      <c r="L253" s="258"/>
      <c r="M253" s="258"/>
      <c r="N253" s="55"/>
      <c r="O253" s="26"/>
      <c r="P253" s="55"/>
      <c r="Q253" s="26"/>
      <c r="R253" s="131"/>
      <c r="S253" s="214"/>
      <c r="T253" s="284" t="s">
        <v>113</v>
      </c>
      <c r="U253" s="25" t="s">
        <v>31</v>
      </c>
      <c r="V253" s="39"/>
      <c r="W253" s="55"/>
      <c r="X253" s="96"/>
      <c r="Y253" s="96"/>
      <c r="Z253" s="96"/>
      <c r="AA253" s="60"/>
      <c r="AB253" s="60"/>
      <c r="AC253" s="61"/>
      <c r="AD253" s="258"/>
      <c r="AE253" s="258"/>
      <c r="AF253" s="55"/>
      <c r="AG253" s="26"/>
      <c r="AH253" s="55"/>
      <c r="AI253" s="26"/>
      <c r="AJ253" s="131"/>
      <c r="AK253" s="199"/>
      <c r="AL253" s="284" t="s">
        <v>113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4"/>
      <c r="AT253" s="37"/>
    </row>
    <row r="254" spans="2:46" ht="13.5" customHeight="1" x14ac:dyDescent="0.15">
      <c r="B254" s="285"/>
      <c r="C254" s="27" t="s">
        <v>32</v>
      </c>
      <c r="D254" s="186"/>
      <c r="E254" s="56"/>
      <c r="F254" s="187"/>
      <c r="G254" s="187"/>
      <c r="H254" s="187"/>
      <c r="I254" s="62"/>
      <c r="J254" s="62"/>
      <c r="K254" s="188"/>
      <c r="L254" s="259"/>
      <c r="M254" s="259"/>
      <c r="N254" s="56"/>
      <c r="O254" s="28"/>
      <c r="P254" s="56"/>
      <c r="Q254" s="28"/>
      <c r="R254" s="132"/>
      <c r="S254" s="214"/>
      <c r="T254" s="285"/>
      <c r="U254" s="27" t="s">
        <v>32</v>
      </c>
      <c r="V254" s="186"/>
      <c r="W254" s="56"/>
      <c r="X254" s="187"/>
      <c r="Y254" s="187"/>
      <c r="Z254" s="187"/>
      <c r="AA254" s="62"/>
      <c r="AB254" s="62"/>
      <c r="AC254" s="188"/>
      <c r="AD254" s="259"/>
      <c r="AE254" s="259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4"/>
      <c r="AT254" s="37"/>
    </row>
    <row r="255" spans="2:46" ht="13.5" customHeight="1" x14ac:dyDescent="0.15">
      <c r="B255" s="285"/>
      <c r="C255" s="27" t="s">
        <v>33</v>
      </c>
      <c r="D255" s="186"/>
      <c r="E255" s="56"/>
      <c r="F255" s="187"/>
      <c r="G255" s="187"/>
      <c r="H255" s="187"/>
      <c r="I255" s="62"/>
      <c r="J255" s="62"/>
      <c r="K255" s="188"/>
      <c r="L255" s="259"/>
      <c r="M255" s="259"/>
      <c r="N255" s="56"/>
      <c r="O255" s="28"/>
      <c r="P255" s="56"/>
      <c r="Q255" s="28"/>
      <c r="R255" s="132"/>
      <c r="S255" s="214"/>
      <c r="T255" s="285"/>
      <c r="U255" s="27" t="s">
        <v>33</v>
      </c>
      <c r="V255" s="186"/>
      <c r="W255" s="56"/>
      <c r="X255" s="187"/>
      <c r="Y255" s="187"/>
      <c r="Z255" s="187"/>
      <c r="AA255" s="62"/>
      <c r="AB255" s="62"/>
      <c r="AC255" s="188"/>
      <c r="AD255" s="259"/>
      <c r="AE255" s="259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4"/>
      <c r="AT255" s="37"/>
    </row>
    <row r="256" spans="2:46" ht="13.5" customHeight="1" x14ac:dyDescent="0.15">
      <c r="B256" s="285"/>
      <c r="C256" s="27" t="s">
        <v>35</v>
      </c>
      <c r="D256" s="186"/>
      <c r="E256" s="56"/>
      <c r="F256" s="187"/>
      <c r="G256" s="187"/>
      <c r="H256" s="187"/>
      <c r="I256" s="62"/>
      <c r="J256" s="62"/>
      <c r="K256" s="188"/>
      <c r="L256" s="259"/>
      <c r="M256" s="259"/>
      <c r="N256" s="56"/>
      <c r="O256" s="28"/>
      <c r="P256" s="56"/>
      <c r="Q256" s="28"/>
      <c r="R256" s="132"/>
      <c r="S256" s="214"/>
      <c r="T256" s="285"/>
      <c r="U256" s="27" t="s">
        <v>35</v>
      </c>
      <c r="V256" s="186"/>
      <c r="W256" s="56"/>
      <c r="X256" s="187"/>
      <c r="Y256" s="187"/>
      <c r="Z256" s="187"/>
      <c r="AA256" s="62"/>
      <c r="AB256" s="62"/>
      <c r="AC256" s="188"/>
      <c r="AD256" s="259"/>
      <c r="AE256" s="259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4"/>
      <c r="AT256" s="37"/>
    </row>
    <row r="257" spans="2:46" ht="13.5" customHeight="1" thickBot="1" x14ac:dyDescent="0.2">
      <c r="B257" s="286"/>
      <c r="C257" s="27"/>
      <c r="D257" s="186"/>
      <c r="E257" s="56"/>
      <c r="F257" s="189"/>
      <c r="G257" s="189"/>
      <c r="H257" s="189"/>
      <c r="I257" s="56"/>
      <c r="J257" s="56"/>
      <c r="K257" s="188"/>
      <c r="L257" s="259"/>
      <c r="M257" s="259"/>
      <c r="N257" s="56"/>
      <c r="O257" s="28"/>
      <c r="P257" s="56"/>
      <c r="Q257" s="28"/>
      <c r="R257" s="184"/>
      <c r="S257" s="214"/>
      <c r="T257" s="286"/>
      <c r="U257" s="27"/>
      <c r="V257" s="186"/>
      <c r="W257" s="56"/>
      <c r="X257" s="189"/>
      <c r="Y257" s="189"/>
      <c r="Z257" s="189"/>
      <c r="AA257" s="56"/>
      <c r="AB257" s="56"/>
      <c r="AC257" s="188"/>
      <c r="AD257" s="259"/>
      <c r="AE257" s="259"/>
      <c r="AF257" s="56"/>
      <c r="AG257" s="28"/>
      <c r="AH257" s="56"/>
      <c r="AI257" s="28"/>
      <c r="AJ257" s="184"/>
      <c r="AK257" s="199"/>
      <c r="AL257" s="286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4"/>
      <c r="AT257" s="37"/>
    </row>
    <row r="258" spans="2:46" ht="13.5" customHeight="1" x14ac:dyDescent="0.15">
      <c r="B258" s="284" t="s">
        <v>114</v>
      </c>
      <c r="C258" s="25" t="s">
        <v>31</v>
      </c>
      <c r="D258" s="39"/>
      <c r="E258" s="55"/>
      <c r="F258" s="96"/>
      <c r="G258" s="96"/>
      <c r="H258" s="96"/>
      <c r="I258" s="60"/>
      <c r="J258" s="60"/>
      <c r="K258" s="61"/>
      <c r="L258" s="258"/>
      <c r="M258" s="258"/>
      <c r="N258" s="55"/>
      <c r="O258" s="26"/>
      <c r="P258" s="55"/>
      <c r="Q258" s="26"/>
      <c r="R258" s="131"/>
      <c r="S258" s="214"/>
      <c r="T258" s="284" t="s">
        <v>114</v>
      </c>
      <c r="U258" s="25" t="s">
        <v>31</v>
      </c>
      <c r="V258" s="39"/>
      <c r="W258" s="55"/>
      <c r="X258" s="96"/>
      <c r="Y258" s="96"/>
      <c r="Z258" s="96"/>
      <c r="AA258" s="60"/>
      <c r="AB258" s="60"/>
      <c r="AC258" s="61"/>
      <c r="AD258" s="258"/>
      <c r="AE258" s="258"/>
      <c r="AF258" s="55"/>
      <c r="AG258" s="26"/>
      <c r="AH258" s="55"/>
      <c r="AI258" s="26"/>
      <c r="AJ258" s="131"/>
      <c r="AK258" s="199"/>
      <c r="AL258" s="284" t="s">
        <v>114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4"/>
      <c r="AT258" s="37"/>
    </row>
    <row r="259" spans="2:46" ht="13.5" customHeight="1" x14ac:dyDescent="0.15">
      <c r="B259" s="285"/>
      <c r="C259" s="27" t="s">
        <v>32</v>
      </c>
      <c r="D259" s="186"/>
      <c r="E259" s="56"/>
      <c r="F259" s="187"/>
      <c r="G259" s="187"/>
      <c r="H259" s="187"/>
      <c r="I259" s="62"/>
      <c r="J259" s="62"/>
      <c r="K259" s="188"/>
      <c r="L259" s="259"/>
      <c r="M259" s="259"/>
      <c r="N259" s="56"/>
      <c r="O259" s="28"/>
      <c r="P259" s="56"/>
      <c r="Q259" s="28"/>
      <c r="R259" s="132"/>
      <c r="S259" s="214"/>
      <c r="T259" s="285"/>
      <c r="U259" s="27" t="s">
        <v>32</v>
      </c>
      <c r="V259" s="186"/>
      <c r="W259" s="56"/>
      <c r="X259" s="187"/>
      <c r="Y259" s="187"/>
      <c r="Z259" s="187"/>
      <c r="AA259" s="62"/>
      <c r="AB259" s="62"/>
      <c r="AC259" s="188"/>
      <c r="AD259" s="259"/>
      <c r="AE259" s="259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4"/>
      <c r="AT259" s="37"/>
    </row>
    <row r="260" spans="2:46" ht="13.5" customHeight="1" x14ac:dyDescent="0.15">
      <c r="B260" s="285"/>
      <c r="C260" s="27" t="s">
        <v>33</v>
      </c>
      <c r="D260" s="186"/>
      <c r="E260" s="56"/>
      <c r="F260" s="187"/>
      <c r="G260" s="187"/>
      <c r="H260" s="187"/>
      <c r="I260" s="62"/>
      <c r="J260" s="62"/>
      <c r="K260" s="188"/>
      <c r="L260" s="259"/>
      <c r="M260" s="259"/>
      <c r="N260" s="56"/>
      <c r="O260" s="28"/>
      <c r="P260" s="56"/>
      <c r="Q260" s="28"/>
      <c r="R260" s="132"/>
      <c r="S260" s="214"/>
      <c r="T260" s="285"/>
      <c r="U260" s="27" t="s">
        <v>33</v>
      </c>
      <c r="V260" s="186"/>
      <c r="W260" s="56"/>
      <c r="X260" s="187"/>
      <c r="Y260" s="187"/>
      <c r="Z260" s="187"/>
      <c r="AA260" s="62"/>
      <c r="AB260" s="62"/>
      <c r="AC260" s="188"/>
      <c r="AD260" s="259"/>
      <c r="AE260" s="259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4"/>
      <c r="AT260" s="37"/>
    </row>
    <row r="261" spans="2:46" ht="13.5" customHeight="1" x14ac:dyDescent="0.15">
      <c r="B261" s="285"/>
      <c r="C261" s="27" t="s">
        <v>35</v>
      </c>
      <c r="D261" s="186"/>
      <c r="E261" s="56"/>
      <c r="F261" s="187"/>
      <c r="G261" s="187"/>
      <c r="H261" s="187"/>
      <c r="I261" s="62"/>
      <c r="J261" s="62"/>
      <c r="K261" s="188"/>
      <c r="L261" s="259"/>
      <c r="M261" s="259"/>
      <c r="N261" s="56"/>
      <c r="O261" s="28"/>
      <c r="P261" s="56"/>
      <c r="Q261" s="28"/>
      <c r="R261" s="132"/>
      <c r="S261" s="214"/>
      <c r="T261" s="285"/>
      <c r="U261" s="27" t="s">
        <v>35</v>
      </c>
      <c r="V261" s="186"/>
      <c r="W261" s="56"/>
      <c r="X261" s="187"/>
      <c r="Y261" s="187"/>
      <c r="Z261" s="187"/>
      <c r="AA261" s="62"/>
      <c r="AB261" s="62"/>
      <c r="AC261" s="188"/>
      <c r="AD261" s="259"/>
      <c r="AE261" s="259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4"/>
      <c r="AT261" s="37"/>
    </row>
    <row r="262" spans="2:46" ht="13.5" customHeight="1" thickBot="1" x14ac:dyDescent="0.2">
      <c r="B262" s="286"/>
      <c r="C262" s="27"/>
      <c r="D262" s="186"/>
      <c r="E262" s="56"/>
      <c r="F262" s="189"/>
      <c r="G262" s="189"/>
      <c r="H262" s="189"/>
      <c r="I262" s="56"/>
      <c r="J262" s="56"/>
      <c r="K262" s="188"/>
      <c r="L262" s="259"/>
      <c r="M262" s="259"/>
      <c r="N262" s="56"/>
      <c r="O262" s="28"/>
      <c r="P262" s="56"/>
      <c r="Q262" s="28"/>
      <c r="R262" s="184"/>
      <c r="S262" s="214"/>
      <c r="T262" s="286"/>
      <c r="U262" s="27"/>
      <c r="V262" s="186"/>
      <c r="W262" s="56"/>
      <c r="X262" s="189"/>
      <c r="Y262" s="189"/>
      <c r="Z262" s="189"/>
      <c r="AA262" s="56"/>
      <c r="AB262" s="56"/>
      <c r="AC262" s="188"/>
      <c r="AD262" s="259"/>
      <c r="AE262" s="259"/>
      <c r="AF262" s="56"/>
      <c r="AG262" s="28"/>
      <c r="AH262" s="56"/>
      <c r="AI262" s="28"/>
      <c r="AJ262" s="184"/>
      <c r="AK262" s="199"/>
      <c r="AL262" s="286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4"/>
      <c r="AT262" s="37"/>
    </row>
    <row r="263" spans="2:46" ht="13.5" customHeight="1" x14ac:dyDescent="0.15">
      <c r="B263" s="284" t="s">
        <v>115</v>
      </c>
      <c r="C263" s="25" t="s">
        <v>31</v>
      </c>
      <c r="D263" s="39"/>
      <c r="E263" s="55"/>
      <c r="F263" s="96"/>
      <c r="G263" s="96"/>
      <c r="H263" s="96"/>
      <c r="I263" s="60"/>
      <c r="J263" s="60"/>
      <c r="K263" s="61"/>
      <c r="L263" s="258"/>
      <c r="M263" s="258"/>
      <c r="N263" s="55"/>
      <c r="O263" s="26"/>
      <c r="P263" s="55"/>
      <c r="Q263" s="26"/>
      <c r="R263" s="131"/>
      <c r="S263" s="214"/>
      <c r="T263" s="284" t="s">
        <v>115</v>
      </c>
      <c r="U263" s="25" t="s">
        <v>31</v>
      </c>
      <c r="V263" s="39"/>
      <c r="W263" s="55"/>
      <c r="X263" s="96"/>
      <c r="Y263" s="96"/>
      <c r="Z263" s="96"/>
      <c r="AA263" s="60"/>
      <c r="AB263" s="60"/>
      <c r="AC263" s="61"/>
      <c r="AD263" s="258"/>
      <c r="AE263" s="258"/>
      <c r="AF263" s="55"/>
      <c r="AG263" s="26"/>
      <c r="AH263" s="55"/>
      <c r="AI263" s="26"/>
      <c r="AJ263" s="131"/>
      <c r="AK263" s="199"/>
      <c r="AL263" s="284" t="s">
        <v>115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4"/>
      <c r="AT263" s="37"/>
    </row>
    <row r="264" spans="2:46" ht="13.5" customHeight="1" x14ac:dyDescent="0.15">
      <c r="B264" s="285"/>
      <c r="C264" s="27" t="s">
        <v>32</v>
      </c>
      <c r="D264" s="186"/>
      <c r="E264" s="56"/>
      <c r="F264" s="187"/>
      <c r="G264" s="187"/>
      <c r="H264" s="187"/>
      <c r="I264" s="62"/>
      <c r="J264" s="62"/>
      <c r="K264" s="188"/>
      <c r="L264" s="259"/>
      <c r="M264" s="259"/>
      <c r="N264" s="56"/>
      <c r="O264" s="28"/>
      <c r="P264" s="56"/>
      <c r="Q264" s="28"/>
      <c r="R264" s="132"/>
      <c r="S264" s="214"/>
      <c r="T264" s="285"/>
      <c r="U264" s="27" t="s">
        <v>32</v>
      </c>
      <c r="V264" s="186"/>
      <c r="W264" s="56"/>
      <c r="X264" s="187"/>
      <c r="Y264" s="187"/>
      <c r="Z264" s="187"/>
      <c r="AA264" s="62"/>
      <c r="AB264" s="62"/>
      <c r="AC264" s="188"/>
      <c r="AD264" s="259"/>
      <c r="AE264" s="259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4"/>
      <c r="AT264" s="37"/>
    </row>
    <row r="265" spans="2:46" ht="13.5" customHeight="1" x14ac:dyDescent="0.15">
      <c r="B265" s="285"/>
      <c r="C265" s="27" t="s">
        <v>33</v>
      </c>
      <c r="D265" s="186"/>
      <c r="E265" s="56"/>
      <c r="F265" s="187"/>
      <c r="G265" s="187"/>
      <c r="H265" s="187"/>
      <c r="I265" s="62"/>
      <c r="J265" s="62"/>
      <c r="K265" s="188"/>
      <c r="L265" s="259"/>
      <c r="M265" s="259"/>
      <c r="N265" s="56"/>
      <c r="O265" s="28"/>
      <c r="P265" s="56"/>
      <c r="Q265" s="28"/>
      <c r="R265" s="132"/>
      <c r="S265" s="214"/>
      <c r="T265" s="285"/>
      <c r="U265" s="27" t="s">
        <v>33</v>
      </c>
      <c r="V265" s="186"/>
      <c r="W265" s="56"/>
      <c r="X265" s="187"/>
      <c r="Y265" s="187"/>
      <c r="Z265" s="187"/>
      <c r="AA265" s="62"/>
      <c r="AB265" s="62"/>
      <c r="AC265" s="188"/>
      <c r="AD265" s="259"/>
      <c r="AE265" s="259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4"/>
      <c r="AT265" s="37"/>
    </row>
    <row r="266" spans="2:46" ht="13.5" customHeight="1" x14ac:dyDescent="0.15">
      <c r="B266" s="285"/>
      <c r="C266" s="27" t="s">
        <v>35</v>
      </c>
      <c r="D266" s="186"/>
      <c r="E266" s="56"/>
      <c r="F266" s="187"/>
      <c r="G266" s="187"/>
      <c r="H266" s="187"/>
      <c r="I266" s="62"/>
      <c r="J266" s="62"/>
      <c r="K266" s="188"/>
      <c r="L266" s="259"/>
      <c r="M266" s="259"/>
      <c r="N266" s="56"/>
      <c r="O266" s="28"/>
      <c r="P266" s="56"/>
      <c r="Q266" s="28"/>
      <c r="R266" s="132"/>
      <c r="S266" s="214"/>
      <c r="T266" s="285"/>
      <c r="U266" s="27" t="s">
        <v>35</v>
      </c>
      <c r="V266" s="186"/>
      <c r="W266" s="56"/>
      <c r="X266" s="187"/>
      <c r="Y266" s="187"/>
      <c r="Z266" s="187"/>
      <c r="AA266" s="62"/>
      <c r="AB266" s="62"/>
      <c r="AC266" s="188"/>
      <c r="AD266" s="259"/>
      <c r="AE266" s="259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4"/>
      <c r="AT266" s="37"/>
    </row>
    <row r="267" spans="2:46" ht="13.5" customHeight="1" thickBot="1" x14ac:dyDescent="0.2">
      <c r="B267" s="286"/>
      <c r="C267" s="27"/>
      <c r="D267" s="186"/>
      <c r="E267" s="56"/>
      <c r="F267" s="189"/>
      <c r="G267" s="189"/>
      <c r="H267" s="189"/>
      <c r="I267" s="56"/>
      <c r="J267" s="56"/>
      <c r="K267" s="188"/>
      <c r="L267" s="259"/>
      <c r="M267" s="259"/>
      <c r="N267" s="56"/>
      <c r="O267" s="28"/>
      <c r="P267" s="56"/>
      <c r="Q267" s="28"/>
      <c r="R267" s="184"/>
      <c r="S267" s="214"/>
      <c r="T267" s="286"/>
      <c r="U267" s="27"/>
      <c r="V267" s="186"/>
      <c r="W267" s="56"/>
      <c r="X267" s="189"/>
      <c r="Y267" s="189"/>
      <c r="Z267" s="189"/>
      <c r="AA267" s="56"/>
      <c r="AB267" s="56"/>
      <c r="AC267" s="188"/>
      <c r="AD267" s="259"/>
      <c r="AE267" s="259"/>
      <c r="AF267" s="56"/>
      <c r="AG267" s="28"/>
      <c r="AH267" s="56"/>
      <c r="AI267" s="28"/>
      <c r="AJ267" s="184"/>
      <c r="AK267" s="199"/>
      <c r="AL267" s="286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4"/>
      <c r="AT267" s="37"/>
    </row>
    <row r="268" spans="2:46" ht="13.5" customHeight="1" x14ac:dyDescent="0.15">
      <c r="B268" s="284" t="s">
        <v>116</v>
      </c>
      <c r="C268" s="25" t="s">
        <v>31</v>
      </c>
      <c r="D268" s="39"/>
      <c r="E268" s="55"/>
      <c r="F268" s="96"/>
      <c r="G268" s="96"/>
      <c r="H268" s="96"/>
      <c r="I268" s="60"/>
      <c r="J268" s="60"/>
      <c r="K268" s="61"/>
      <c r="L268" s="258"/>
      <c r="M268" s="258"/>
      <c r="N268" s="55"/>
      <c r="O268" s="26"/>
      <c r="P268" s="55"/>
      <c r="Q268" s="26"/>
      <c r="R268" s="131"/>
      <c r="S268" s="214"/>
      <c r="T268" s="284" t="s">
        <v>116</v>
      </c>
      <c r="U268" s="25" t="s">
        <v>31</v>
      </c>
      <c r="V268" s="39"/>
      <c r="W268" s="55"/>
      <c r="X268" s="96"/>
      <c r="Y268" s="96"/>
      <c r="Z268" s="96"/>
      <c r="AA268" s="60"/>
      <c r="AB268" s="60"/>
      <c r="AC268" s="61"/>
      <c r="AD268" s="258"/>
      <c r="AE268" s="258"/>
      <c r="AF268" s="55"/>
      <c r="AG268" s="26"/>
      <c r="AH268" s="55"/>
      <c r="AI268" s="26"/>
      <c r="AJ268" s="131"/>
      <c r="AK268" s="199"/>
      <c r="AL268" s="284" t="s">
        <v>116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4"/>
      <c r="AT268" s="37"/>
    </row>
    <row r="269" spans="2:46" ht="13.5" customHeight="1" x14ac:dyDescent="0.15">
      <c r="B269" s="285"/>
      <c r="C269" s="27" t="s">
        <v>32</v>
      </c>
      <c r="D269" s="186"/>
      <c r="E269" s="56"/>
      <c r="F269" s="187"/>
      <c r="G269" s="187"/>
      <c r="H269" s="187"/>
      <c r="I269" s="62"/>
      <c r="J269" s="62"/>
      <c r="K269" s="188"/>
      <c r="L269" s="259"/>
      <c r="M269" s="259"/>
      <c r="N269" s="56"/>
      <c r="O269" s="28"/>
      <c r="P269" s="56"/>
      <c r="Q269" s="28"/>
      <c r="R269" s="132"/>
      <c r="S269" s="214"/>
      <c r="T269" s="285"/>
      <c r="U269" s="27" t="s">
        <v>32</v>
      </c>
      <c r="V269" s="186"/>
      <c r="W269" s="56"/>
      <c r="X269" s="187"/>
      <c r="Y269" s="187"/>
      <c r="Z269" s="187"/>
      <c r="AA269" s="62"/>
      <c r="AB269" s="62"/>
      <c r="AC269" s="188"/>
      <c r="AD269" s="259"/>
      <c r="AE269" s="259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4"/>
      <c r="AT269" s="37"/>
    </row>
    <row r="270" spans="2:46" ht="13.5" customHeight="1" x14ac:dyDescent="0.15">
      <c r="B270" s="285"/>
      <c r="C270" s="27" t="s">
        <v>33</v>
      </c>
      <c r="D270" s="186"/>
      <c r="E270" s="56"/>
      <c r="F270" s="187"/>
      <c r="G270" s="187"/>
      <c r="H270" s="187"/>
      <c r="I270" s="62"/>
      <c r="J270" s="62"/>
      <c r="K270" s="188"/>
      <c r="L270" s="259"/>
      <c r="M270" s="259"/>
      <c r="N270" s="56"/>
      <c r="O270" s="28"/>
      <c r="P270" s="56"/>
      <c r="Q270" s="28"/>
      <c r="R270" s="132"/>
      <c r="S270" s="214"/>
      <c r="T270" s="285"/>
      <c r="U270" s="27" t="s">
        <v>33</v>
      </c>
      <c r="V270" s="186"/>
      <c r="W270" s="56"/>
      <c r="X270" s="187"/>
      <c r="Y270" s="187"/>
      <c r="Z270" s="187"/>
      <c r="AA270" s="62"/>
      <c r="AB270" s="62"/>
      <c r="AC270" s="188"/>
      <c r="AD270" s="259"/>
      <c r="AE270" s="259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4"/>
      <c r="AT270" s="37"/>
    </row>
    <row r="271" spans="2:46" ht="13.5" customHeight="1" x14ac:dyDescent="0.15">
      <c r="B271" s="285"/>
      <c r="C271" s="27" t="s">
        <v>35</v>
      </c>
      <c r="D271" s="186"/>
      <c r="E271" s="56"/>
      <c r="F271" s="187"/>
      <c r="G271" s="187"/>
      <c r="H271" s="187"/>
      <c r="I271" s="62"/>
      <c r="J271" s="62"/>
      <c r="K271" s="188"/>
      <c r="L271" s="259"/>
      <c r="M271" s="259"/>
      <c r="N271" s="56"/>
      <c r="O271" s="28"/>
      <c r="P271" s="56"/>
      <c r="Q271" s="28"/>
      <c r="R271" s="132"/>
      <c r="S271" s="214"/>
      <c r="T271" s="285"/>
      <c r="U271" s="27" t="s">
        <v>35</v>
      </c>
      <c r="V271" s="186"/>
      <c r="W271" s="56"/>
      <c r="X271" s="187"/>
      <c r="Y271" s="187"/>
      <c r="Z271" s="187"/>
      <c r="AA271" s="62"/>
      <c r="AB271" s="62"/>
      <c r="AC271" s="188"/>
      <c r="AD271" s="259"/>
      <c r="AE271" s="259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4"/>
      <c r="AT271" s="37"/>
    </row>
    <row r="272" spans="2:46" ht="13.5" customHeight="1" thickBot="1" x14ac:dyDescent="0.2">
      <c r="B272" s="286"/>
      <c r="C272" s="27"/>
      <c r="D272" s="186"/>
      <c r="E272" s="56"/>
      <c r="F272" s="189"/>
      <c r="G272" s="189"/>
      <c r="H272" s="189"/>
      <c r="I272" s="56"/>
      <c r="J272" s="56"/>
      <c r="K272" s="188"/>
      <c r="L272" s="259"/>
      <c r="M272" s="259"/>
      <c r="N272" s="56"/>
      <c r="O272" s="28"/>
      <c r="P272" s="56"/>
      <c r="Q272" s="28"/>
      <c r="R272" s="184"/>
      <c r="S272" s="214"/>
      <c r="T272" s="286"/>
      <c r="U272" s="27"/>
      <c r="V272" s="186"/>
      <c r="W272" s="56"/>
      <c r="X272" s="189"/>
      <c r="Y272" s="189"/>
      <c r="Z272" s="189"/>
      <c r="AA272" s="56"/>
      <c r="AB272" s="56"/>
      <c r="AC272" s="188"/>
      <c r="AD272" s="259"/>
      <c r="AE272" s="259"/>
      <c r="AF272" s="56"/>
      <c r="AG272" s="28"/>
      <c r="AH272" s="56"/>
      <c r="AI272" s="28"/>
      <c r="AJ272" s="184"/>
      <c r="AK272" s="199"/>
      <c r="AL272" s="286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4"/>
      <c r="AT272" s="37"/>
    </row>
    <row r="273" spans="2:46" ht="13.5" customHeight="1" x14ac:dyDescent="0.15">
      <c r="B273" s="284" t="s">
        <v>117</v>
      </c>
      <c r="C273" s="25" t="s">
        <v>31</v>
      </c>
      <c r="D273" s="39"/>
      <c r="E273" s="55"/>
      <c r="F273" s="96"/>
      <c r="G273" s="96"/>
      <c r="H273" s="96"/>
      <c r="I273" s="60"/>
      <c r="J273" s="60"/>
      <c r="K273" s="61"/>
      <c r="L273" s="258"/>
      <c r="M273" s="258"/>
      <c r="N273" s="55"/>
      <c r="O273" s="26"/>
      <c r="P273" s="55"/>
      <c r="Q273" s="26"/>
      <c r="R273" s="131"/>
      <c r="S273" s="214"/>
      <c r="T273" s="284" t="s">
        <v>117</v>
      </c>
      <c r="U273" s="25" t="s">
        <v>31</v>
      </c>
      <c r="V273" s="39"/>
      <c r="W273" s="55"/>
      <c r="X273" s="96"/>
      <c r="Y273" s="96"/>
      <c r="Z273" s="96"/>
      <c r="AA273" s="60"/>
      <c r="AB273" s="60"/>
      <c r="AC273" s="61"/>
      <c r="AD273" s="258"/>
      <c r="AE273" s="258"/>
      <c r="AF273" s="55"/>
      <c r="AG273" s="26"/>
      <c r="AH273" s="55"/>
      <c r="AI273" s="26"/>
      <c r="AJ273" s="131"/>
      <c r="AK273" s="199"/>
      <c r="AL273" s="284" t="s">
        <v>117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4"/>
      <c r="AT273" s="37"/>
    </row>
    <row r="274" spans="2:46" ht="13.5" customHeight="1" x14ac:dyDescent="0.15">
      <c r="B274" s="285"/>
      <c r="C274" s="27" t="s">
        <v>32</v>
      </c>
      <c r="D274" s="186"/>
      <c r="E274" s="56"/>
      <c r="F274" s="187"/>
      <c r="G274" s="187"/>
      <c r="H274" s="187"/>
      <c r="I274" s="62"/>
      <c r="J274" s="62"/>
      <c r="K274" s="188"/>
      <c r="L274" s="259"/>
      <c r="M274" s="259"/>
      <c r="N274" s="56"/>
      <c r="O274" s="28"/>
      <c r="P274" s="56"/>
      <c r="Q274" s="28"/>
      <c r="R274" s="132"/>
      <c r="S274" s="214"/>
      <c r="T274" s="285"/>
      <c r="U274" s="27" t="s">
        <v>32</v>
      </c>
      <c r="V274" s="186"/>
      <c r="W274" s="56"/>
      <c r="X274" s="187"/>
      <c r="Y274" s="187"/>
      <c r="Z274" s="187"/>
      <c r="AA274" s="62"/>
      <c r="AB274" s="62"/>
      <c r="AC274" s="188"/>
      <c r="AD274" s="259"/>
      <c r="AE274" s="259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4"/>
      <c r="AT274" s="37"/>
    </row>
    <row r="275" spans="2:46" ht="13.5" customHeight="1" x14ac:dyDescent="0.15">
      <c r="B275" s="285"/>
      <c r="C275" s="27" t="s">
        <v>33</v>
      </c>
      <c r="D275" s="186"/>
      <c r="E275" s="56"/>
      <c r="F275" s="187"/>
      <c r="G275" s="187"/>
      <c r="H275" s="187"/>
      <c r="I275" s="62"/>
      <c r="J275" s="62"/>
      <c r="K275" s="188"/>
      <c r="L275" s="259"/>
      <c r="M275" s="259"/>
      <c r="N275" s="56"/>
      <c r="O275" s="28"/>
      <c r="P275" s="56"/>
      <c r="Q275" s="28"/>
      <c r="R275" s="132"/>
      <c r="S275" s="214"/>
      <c r="T275" s="285"/>
      <c r="U275" s="27" t="s">
        <v>33</v>
      </c>
      <c r="V275" s="186"/>
      <c r="W275" s="56"/>
      <c r="X275" s="187"/>
      <c r="Y275" s="187"/>
      <c r="Z275" s="187"/>
      <c r="AA275" s="62"/>
      <c r="AB275" s="62"/>
      <c r="AC275" s="188"/>
      <c r="AD275" s="259"/>
      <c r="AE275" s="259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4"/>
      <c r="AT275" s="37"/>
    </row>
    <row r="276" spans="2:46" ht="13.5" customHeight="1" x14ac:dyDescent="0.15">
      <c r="B276" s="285"/>
      <c r="C276" s="27" t="s">
        <v>35</v>
      </c>
      <c r="D276" s="186"/>
      <c r="E276" s="56"/>
      <c r="F276" s="187"/>
      <c r="G276" s="187"/>
      <c r="H276" s="187"/>
      <c r="I276" s="62"/>
      <c r="J276" s="62"/>
      <c r="K276" s="188"/>
      <c r="L276" s="259"/>
      <c r="M276" s="259"/>
      <c r="N276" s="56"/>
      <c r="O276" s="28"/>
      <c r="P276" s="56"/>
      <c r="Q276" s="28"/>
      <c r="R276" s="132"/>
      <c r="S276" s="214"/>
      <c r="T276" s="285"/>
      <c r="U276" s="27" t="s">
        <v>35</v>
      </c>
      <c r="V276" s="186"/>
      <c r="W276" s="56"/>
      <c r="X276" s="187"/>
      <c r="Y276" s="187"/>
      <c r="Z276" s="187"/>
      <c r="AA276" s="62"/>
      <c r="AB276" s="62"/>
      <c r="AC276" s="188"/>
      <c r="AD276" s="259"/>
      <c r="AE276" s="259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4"/>
      <c r="AT276" s="37"/>
    </row>
    <row r="277" spans="2:46" ht="13.5" customHeight="1" thickBot="1" x14ac:dyDescent="0.2">
      <c r="B277" s="286"/>
      <c r="C277" s="27"/>
      <c r="D277" s="186"/>
      <c r="E277" s="56"/>
      <c r="F277" s="189"/>
      <c r="G277" s="189"/>
      <c r="H277" s="189"/>
      <c r="I277" s="56"/>
      <c r="J277" s="56"/>
      <c r="K277" s="188"/>
      <c r="L277" s="259"/>
      <c r="M277" s="259"/>
      <c r="N277" s="56"/>
      <c r="O277" s="28"/>
      <c r="P277" s="56"/>
      <c r="Q277" s="28"/>
      <c r="R277" s="184"/>
      <c r="S277" s="214"/>
      <c r="T277" s="286"/>
      <c r="U277" s="27"/>
      <c r="V277" s="186"/>
      <c r="W277" s="56"/>
      <c r="X277" s="189"/>
      <c r="Y277" s="189"/>
      <c r="Z277" s="189"/>
      <c r="AA277" s="56"/>
      <c r="AB277" s="56"/>
      <c r="AC277" s="188"/>
      <c r="AD277" s="259"/>
      <c r="AE277" s="259"/>
      <c r="AF277" s="56"/>
      <c r="AG277" s="28"/>
      <c r="AH277" s="56"/>
      <c r="AI277" s="28"/>
      <c r="AJ277" s="184"/>
      <c r="AK277" s="199"/>
      <c r="AL277" s="286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4"/>
      <c r="AT277" s="37"/>
    </row>
    <row r="278" spans="2:46" ht="13.5" customHeight="1" x14ac:dyDescent="0.15">
      <c r="B278" s="284" t="s">
        <v>118</v>
      </c>
      <c r="C278" s="25" t="s">
        <v>31</v>
      </c>
      <c r="D278" s="39"/>
      <c r="E278" s="55"/>
      <c r="F278" s="96"/>
      <c r="G278" s="96"/>
      <c r="H278" s="96"/>
      <c r="I278" s="60"/>
      <c r="J278" s="60"/>
      <c r="K278" s="61"/>
      <c r="L278" s="258"/>
      <c r="M278" s="258"/>
      <c r="N278" s="55"/>
      <c r="O278" s="26"/>
      <c r="P278" s="55"/>
      <c r="Q278" s="26"/>
      <c r="R278" s="131"/>
      <c r="S278" s="214"/>
      <c r="T278" s="284" t="s">
        <v>118</v>
      </c>
      <c r="U278" s="25" t="s">
        <v>31</v>
      </c>
      <c r="V278" s="39"/>
      <c r="W278" s="55"/>
      <c r="X278" s="96"/>
      <c r="Y278" s="96"/>
      <c r="Z278" s="96"/>
      <c r="AA278" s="60"/>
      <c r="AB278" s="60"/>
      <c r="AC278" s="61"/>
      <c r="AD278" s="258"/>
      <c r="AE278" s="258"/>
      <c r="AF278" s="55"/>
      <c r="AG278" s="26"/>
      <c r="AH278" s="55"/>
      <c r="AI278" s="26"/>
      <c r="AJ278" s="131"/>
      <c r="AK278" s="199"/>
      <c r="AL278" s="284" t="s">
        <v>118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4"/>
      <c r="AT278" s="37"/>
    </row>
    <row r="279" spans="2:46" ht="13.5" customHeight="1" x14ac:dyDescent="0.15">
      <c r="B279" s="285"/>
      <c r="C279" s="27" t="s">
        <v>32</v>
      </c>
      <c r="D279" s="186"/>
      <c r="E279" s="56"/>
      <c r="F279" s="187"/>
      <c r="G279" s="187"/>
      <c r="H279" s="187"/>
      <c r="I279" s="62"/>
      <c r="J279" s="62"/>
      <c r="K279" s="188"/>
      <c r="L279" s="259"/>
      <c r="M279" s="259"/>
      <c r="N279" s="56"/>
      <c r="O279" s="28"/>
      <c r="P279" s="56"/>
      <c r="Q279" s="28"/>
      <c r="R279" s="132"/>
      <c r="S279" s="214"/>
      <c r="T279" s="285"/>
      <c r="U279" s="27" t="s">
        <v>32</v>
      </c>
      <c r="V279" s="186"/>
      <c r="W279" s="56"/>
      <c r="X279" s="187"/>
      <c r="Y279" s="187"/>
      <c r="Z279" s="187"/>
      <c r="AA279" s="62"/>
      <c r="AB279" s="62"/>
      <c r="AC279" s="188"/>
      <c r="AD279" s="259"/>
      <c r="AE279" s="259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4"/>
      <c r="AT279" s="37"/>
    </row>
    <row r="280" spans="2:46" ht="13.5" customHeight="1" x14ac:dyDescent="0.15">
      <c r="B280" s="285"/>
      <c r="C280" s="27" t="s">
        <v>33</v>
      </c>
      <c r="D280" s="186"/>
      <c r="E280" s="56"/>
      <c r="F280" s="187"/>
      <c r="G280" s="187"/>
      <c r="H280" s="187"/>
      <c r="I280" s="62"/>
      <c r="J280" s="62"/>
      <c r="K280" s="188"/>
      <c r="L280" s="259"/>
      <c r="M280" s="259"/>
      <c r="N280" s="56"/>
      <c r="O280" s="28"/>
      <c r="P280" s="56"/>
      <c r="Q280" s="28"/>
      <c r="R280" s="132"/>
      <c r="S280" s="214"/>
      <c r="T280" s="285"/>
      <c r="U280" s="27" t="s">
        <v>33</v>
      </c>
      <c r="V280" s="186"/>
      <c r="W280" s="56"/>
      <c r="X280" s="187"/>
      <c r="Y280" s="187"/>
      <c r="Z280" s="187"/>
      <c r="AA280" s="62"/>
      <c r="AB280" s="62"/>
      <c r="AC280" s="188"/>
      <c r="AD280" s="259"/>
      <c r="AE280" s="259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4"/>
      <c r="AT280" s="37"/>
    </row>
    <row r="281" spans="2:46" ht="13.5" customHeight="1" x14ac:dyDescent="0.15">
      <c r="B281" s="285"/>
      <c r="C281" s="27" t="s">
        <v>35</v>
      </c>
      <c r="D281" s="186"/>
      <c r="E281" s="56"/>
      <c r="F281" s="187"/>
      <c r="G281" s="187"/>
      <c r="H281" s="187"/>
      <c r="I281" s="62"/>
      <c r="J281" s="62"/>
      <c r="K281" s="188"/>
      <c r="L281" s="259"/>
      <c r="M281" s="259"/>
      <c r="N281" s="56"/>
      <c r="O281" s="28"/>
      <c r="P281" s="56"/>
      <c r="Q281" s="28"/>
      <c r="R281" s="132"/>
      <c r="S281" s="214"/>
      <c r="T281" s="285"/>
      <c r="U281" s="27" t="s">
        <v>35</v>
      </c>
      <c r="V281" s="186"/>
      <c r="W281" s="56"/>
      <c r="X281" s="187"/>
      <c r="Y281" s="187"/>
      <c r="Z281" s="187"/>
      <c r="AA281" s="62"/>
      <c r="AB281" s="62"/>
      <c r="AC281" s="188"/>
      <c r="AD281" s="259"/>
      <c r="AE281" s="259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4"/>
      <c r="AT281" s="37"/>
    </row>
    <row r="282" spans="2:46" ht="13.5" customHeight="1" thickBot="1" x14ac:dyDescent="0.2">
      <c r="B282" s="286"/>
      <c r="C282" s="27"/>
      <c r="D282" s="186"/>
      <c r="E282" s="56"/>
      <c r="F282" s="189"/>
      <c r="G282" s="189"/>
      <c r="H282" s="189"/>
      <c r="I282" s="56"/>
      <c r="J282" s="56"/>
      <c r="K282" s="188"/>
      <c r="L282" s="259"/>
      <c r="M282" s="259"/>
      <c r="N282" s="56"/>
      <c r="O282" s="28"/>
      <c r="P282" s="56"/>
      <c r="Q282" s="28"/>
      <c r="R282" s="184"/>
      <c r="S282" s="214"/>
      <c r="T282" s="286"/>
      <c r="U282" s="27"/>
      <c r="V282" s="186"/>
      <c r="W282" s="56"/>
      <c r="X282" s="189"/>
      <c r="Y282" s="189"/>
      <c r="Z282" s="189"/>
      <c r="AA282" s="56"/>
      <c r="AB282" s="56"/>
      <c r="AC282" s="188"/>
      <c r="AD282" s="259"/>
      <c r="AE282" s="259"/>
      <c r="AF282" s="56"/>
      <c r="AG282" s="28"/>
      <c r="AH282" s="56"/>
      <c r="AI282" s="28"/>
      <c r="AJ282" s="184"/>
      <c r="AK282" s="199"/>
      <c r="AL282" s="286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4"/>
      <c r="AT282" s="37"/>
    </row>
    <row r="283" spans="2:46" ht="13.5" customHeight="1" x14ac:dyDescent="0.15">
      <c r="B283" s="284" t="s">
        <v>119</v>
      </c>
      <c r="C283" s="25" t="s">
        <v>31</v>
      </c>
      <c r="D283" s="39"/>
      <c r="E283" s="55"/>
      <c r="F283" s="96"/>
      <c r="G283" s="96"/>
      <c r="H283" s="96"/>
      <c r="I283" s="60"/>
      <c r="J283" s="60"/>
      <c r="K283" s="61"/>
      <c r="L283" s="258"/>
      <c r="M283" s="258"/>
      <c r="N283" s="55"/>
      <c r="O283" s="26"/>
      <c r="P283" s="55"/>
      <c r="Q283" s="26"/>
      <c r="R283" s="131"/>
      <c r="S283" s="214"/>
      <c r="T283" s="284" t="s">
        <v>119</v>
      </c>
      <c r="U283" s="25" t="s">
        <v>31</v>
      </c>
      <c r="V283" s="39"/>
      <c r="W283" s="55"/>
      <c r="X283" s="96"/>
      <c r="Y283" s="96"/>
      <c r="Z283" s="96"/>
      <c r="AA283" s="60"/>
      <c r="AB283" s="60"/>
      <c r="AC283" s="61"/>
      <c r="AD283" s="258"/>
      <c r="AE283" s="258"/>
      <c r="AF283" s="55"/>
      <c r="AG283" s="26"/>
      <c r="AH283" s="55"/>
      <c r="AI283" s="26"/>
      <c r="AJ283" s="131"/>
      <c r="AK283" s="199"/>
      <c r="AL283" s="284" t="s">
        <v>119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4"/>
      <c r="AT283" s="37"/>
    </row>
    <row r="284" spans="2:46" ht="13.5" customHeight="1" x14ac:dyDescent="0.15">
      <c r="B284" s="285"/>
      <c r="C284" s="27" t="s">
        <v>32</v>
      </c>
      <c r="D284" s="186"/>
      <c r="E284" s="56"/>
      <c r="F284" s="187"/>
      <c r="G284" s="187"/>
      <c r="H284" s="187"/>
      <c r="I284" s="62"/>
      <c r="J284" s="62"/>
      <c r="K284" s="188"/>
      <c r="L284" s="259"/>
      <c r="M284" s="259"/>
      <c r="N284" s="56"/>
      <c r="O284" s="28"/>
      <c r="P284" s="56"/>
      <c r="Q284" s="28"/>
      <c r="R284" s="132"/>
      <c r="S284" s="214"/>
      <c r="T284" s="285"/>
      <c r="U284" s="27" t="s">
        <v>32</v>
      </c>
      <c r="V284" s="186"/>
      <c r="W284" s="56"/>
      <c r="X284" s="187"/>
      <c r="Y284" s="187"/>
      <c r="Z284" s="187"/>
      <c r="AA284" s="62"/>
      <c r="AB284" s="62"/>
      <c r="AC284" s="188"/>
      <c r="AD284" s="259"/>
      <c r="AE284" s="259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4"/>
      <c r="AT284" s="37"/>
    </row>
    <row r="285" spans="2:46" ht="13.5" customHeight="1" x14ac:dyDescent="0.15">
      <c r="B285" s="285"/>
      <c r="C285" s="27" t="s">
        <v>33</v>
      </c>
      <c r="D285" s="186"/>
      <c r="E285" s="56"/>
      <c r="F285" s="187"/>
      <c r="G285" s="187"/>
      <c r="H285" s="187"/>
      <c r="I285" s="62"/>
      <c r="J285" s="62"/>
      <c r="K285" s="188"/>
      <c r="L285" s="259"/>
      <c r="M285" s="259"/>
      <c r="N285" s="56"/>
      <c r="O285" s="28"/>
      <c r="P285" s="56"/>
      <c r="Q285" s="28"/>
      <c r="R285" s="132"/>
      <c r="S285" s="214"/>
      <c r="T285" s="285"/>
      <c r="U285" s="27" t="s">
        <v>33</v>
      </c>
      <c r="V285" s="186"/>
      <c r="W285" s="56"/>
      <c r="X285" s="187"/>
      <c r="Y285" s="187"/>
      <c r="Z285" s="187"/>
      <c r="AA285" s="62"/>
      <c r="AB285" s="62"/>
      <c r="AC285" s="188"/>
      <c r="AD285" s="259"/>
      <c r="AE285" s="259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4"/>
      <c r="AT285" s="37"/>
    </row>
    <row r="286" spans="2:46" ht="13.5" customHeight="1" x14ac:dyDescent="0.15">
      <c r="B286" s="285"/>
      <c r="C286" s="27" t="s">
        <v>35</v>
      </c>
      <c r="D286" s="186"/>
      <c r="E286" s="56"/>
      <c r="F286" s="187"/>
      <c r="G286" s="187"/>
      <c r="H286" s="187"/>
      <c r="I286" s="62"/>
      <c r="J286" s="62"/>
      <c r="K286" s="188"/>
      <c r="L286" s="259"/>
      <c r="M286" s="259"/>
      <c r="N286" s="56"/>
      <c r="O286" s="28"/>
      <c r="P286" s="56"/>
      <c r="Q286" s="28"/>
      <c r="R286" s="132"/>
      <c r="S286" s="214"/>
      <c r="T286" s="285"/>
      <c r="U286" s="27" t="s">
        <v>35</v>
      </c>
      <c r="V286" s="186"/>
      <c r="W286" s="56"/>
      <c r="X286" s="187"/>
      <c r="Y286" s="187"/>
      <c r="Z286" s="187"/>
      <c r="AA286" s="62"/>
      <c r="AB286" s="62"/>
      <c r="AC286" s="188"/>
      <c r="AD286" s="259"/>
      <c r="AE286" s="259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4"/>
      <c r="AT286" s="37"/>
    </row>
    <row r="287" spans="2:46" ht="13.5" customHeight="1" thickBot="1" x14ac:dyDescent="0.2">
      <c r="B287" s="286"/>
      <c r="C287" s="27"/>
      <c r="D287" s="186"/>
      <c r="E287" s="56"/>
      <c r="F287" s="189"/>
      <c r="G287" s="189"/>
      <c r="H287" s="189"/>
      <c r="I287" s="56"/>
      <c r="J287" s="56"/>
      <c r="K287" s="188"/>
      <c r="L287" s="259"/>
      <c r="M287" s="259"/>
      <c r="N287" s="56"/>
      <c r="O287" s="28"/>
      <c r="P287" s="56"/>
      <c r="Q287" s="28"/>
      <c r="R287" s="184"/>
      <c r="S287" s="214"/>
      <c r="T287" s="286"/>
      <c r="U287" s="27"/>
      <c r="V287" s="186"/>
      <c r="W287" s="56"/>
      <c r="X287" s="189"/>
      <c r="Y287" s="189"/>
      <c r="Z287" s="189"/>
      <c r="AA287" s="56"/>
      <c r="AB287" s="56"/>
      <c r="AC287" s="188"/>
      <c r="AD287" s="259"/>
      <c r="AE287" s="259"/>
      <c r="AF287" s="56"/>
      <c r="AG287" s="28"/>
      <c r="AH287" s="56"/>
      <c r="AI287" s="28"/>
      <c r="AJ287" s="184"/>
      <c r="AK287" s="199"/>
      <c r="AL287" s="286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4"/>
      <c r="AT287" s="37"/>
    </row>
    <row r="288" spans="2:46" ht="13.5" customHeight="1" x14ac:dyDescent="0.15">
      <c r="B288" s="284" t="s">
        <v>120</v>
      </c>
      <c r="C288" s="25" t="s">
        <v>31</v>
      </c>
      <c r="D288" s="39"/>
      <c r="E288" s="55"/>
      <c r="F288" s="96"/>
      <c r="G288" s="96"/>
      <c r="H288" s="96"/>
      <c r="I288" s="60"/>
      <c r="J288" s="60"/>
      <c r="K288" s="61"/>
      <c r="L288" s="258"/>
      <c r="M288" s="258"/>
      <c r="N288" s="55"/>
      <c r="O288" s="26"/>
      <c r="P288" s="55"/>
      <c r="Q288" s="26"/>
      <c r="R288" s="131"/>
      <c r="S288" s="214"/>
      <c r="T288" s="284" t="s">
        <v>120</v>
      </c>
      <c r="U288" s="25" t="s">
        <v>31</v>
      </c>
      <c r="V288" s="39"/>
      <c r="W288" s="55"/>
      <c r="X288" s="96"/>
      <c r="Y288" s="96"/>
      <c r="Z288" s="96"/>
      <c r="AA288" s="60"/>
      <c r="AB288" s="60"/>
      <c r="AC288" s="61"/>
      <c r="AD288" s="258"/>
      <c r="AE288" s="258"/>
      <c r="AF288" s="55"/>
      <c r="AG288" s="26"/>
      <c r="AH288" s="55"/>
      <c r="AI288" s="26"/>
      <c r="AJ288" s="131"/>
      <c r="AK288" s="199"/>
      <c r="AL288" s="284" t="s">
        <v>120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4"/>
      <c r="AT288" s="37"/>
    </row>
    <row r="289" spans="2:46" ht="13.5" customHeight="1" x14ac:dyDescent="0.15">
      <c r="B289" s="285"/>
      <c r="C289" s="27" t="s">
        <v>32</v>
      </c>
      <c r="D289" s="186"/>
      <c r="E289" s="56"/>
      <c r="F289" s="187"/>
      <c r="G289" s="187"/>
      <c r="H289" s="187"/>
      <c r="I289" s="62"/>
      <c r="J289" s="62"/>
      <c r="K289" s="188"/>
      <c r="L289" s="259"/>
      <c r="M289" s="259"/>
      <c r="N289" s="56"/>
      <c r="O289" s="28"/>
      <c r="P289" s="56"/>
      <c r="Q289" s="28"/>
      <c r="R289" s="132"/>
      <c r="S289" s="214"/>
      <c r="T289" s="285"/>
      <c r="U289" s="27" t="s">
        <v>32</v>
      </c>
      <c r="V289" s="186"/>
      <c r="W289" s="56"/>
      <c r="X289" s="187"/>
      <c r="Y289" s="187"/>
      <c r="Z289" s="187"/>
      <c r="AA289" s="62"/>
      <c r="AB289" s="62"/>
      <c r="AC289" s="188"/>
      <c r="AD289" s="259"/>
      <c r="AE289" s="259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4"/>
      <c r="AT289" s="37"/>
    </row>
    <row r="290" spans="2:46" ht="13.5" customHeight="1" x14ac:dyDescent="0.15">
      <c r="B290" s="285"/>
      <c r="C290" s="27" t="s">
        <v>33</v>
      </c>
      <c r="D290" s="186"/>
      <c r="E290" s="56"/>
      <c r="F290" s="187"/>
      <c r="G290" s="187"/>
      <c r="H290" s="187"/>
      <c r="I290" s="62"/>
      <c r="J290" s="62"/>
      <c r="K290" s="188"/>
      <c r="L290" s="259"/>
      <c r="M290" s="259"/>
      <c r="N290" s="56"/>
      <c r="O290" s="28"/>
      <c r="P290" s="56"/>
      <c r="Q290" s="28"/>
      <c r="R290" s="132"/>
      <c r="S290" s="214"/>
      <c r="T290" s="285"/>
      <c r="U290" s="27" t="s">
        <v>33</v>
      </c>
      <c r="V290" s="186"/>
      <c r="W290" s="56"/>
      <c r="X290" s="187"/>
      <c r="Y290" s="187"/>
      <c r="Z290" s="187"/>
      <c r="AA290" s="62"/>
      <c r="AB290" s="62"/>
      <c r="AC290" s="188"/>
      <c r="AD290" s="259"/>
      <c r="AE290" s="259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4"/>
      <c r="AT290" s="37"/>
    </row>
    <row r="291" spans="2:46" ht="13.5" customHeight="1" x14ac:dyDescent="0.15">
      <c r="B291" s="285"/>
      <c r="C291" s="27" t="s">
        <v>35</v>
      </c>
      <c r="D291" s="186"/>
      <c r="E291" s="56"/>
      <c r="F291" s="187"/>
      <c r="G291" s="187"/>
      <c r="H291" s="187"/>
      <c r="I291" s="62"/>
      <c r="J291" s="62"/>
      <c r="K291" s="188"/>
      <c r="L291" s="259"/>
      <c r="M291" s="259"/>
      <c r="N291" s="56"/>
      <c r="O291" s="28"/>
      <c r="P291" s="56"/>
      <c r="Q291" s="28"/>
      <c r="R291" s="132"/>
      <c r="S291" s="214"/>
      <c r="T291" s="285"/>
      <c r="U291" s="27" t="s">
        <v>35</v>
      </c>
      <c r="V291" s="186"/>
      <c r="W291" s="56"/>
      <c r="X291" s="187"/>
      <c r="Y291" s="187"/>
      <c r="Z291" s="187"/>
      <c r="AA291" s="62"/>
      <c r="AB291" s="62"/>
      <c r="AC291" s="188"/>
      <c r="AD291" s="259"/>
      <c r="AE291" s="259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4"/>
      <c r="AT291" s="37"/>
    </row>
    <row r="292" spans="2:46" ht="13.5" customHeight="1" thickBot="1" x14ac:dyDescent="0.2">
      <c r="B292" s="286"/>
      <c r="C292" s="27"/>
      <c r="D292" s="186"/>
      <c r="E292" s="56"/>
      <c r="F292" s="189"/>
      <c r="G292" s="189"/>
      <c r="H292" s="189"/>
      <c r="I292" s="56"/>
      <c r="J292" s="56"/>
      <c r="K292" s="188"/>
      <c r="L292" s="259"/>
      <c r="M292" s="259"/>
      <c r="N292" s="56"/>
      <c r="O292" s="28"/>
      <c r="P292" s="56"/>
      <c r="Q292" s="28"/>
      <c r="R292" s="184"/>
      <c r="S292" s="214"/>
      <c r="T292" s="286"/>
      <c r="U292" s="27"/>
      <c r="V292" s="186"/>
      <c r="W292" s="56"/>
      <c r="X292" s="189"/>
      <c r="Y292" s="189"/>
      <c r="Z292" s="189"/>
      <c r="AA292" s="56"/>
      <c r="AB292" s="56"/>
      <c r="AC292" s="188"/>
      <c r="AD292" s="259"/>
      <c r="AE292" s="259"/>
      <c r="AF292" s="56"/>
      <c r="AG292" s="28"/>
      <c r="AH292" s="56"/>
      <c r="AI292" s="28"/>
      <c r="AJ292" s="184"/>
      <c r="AK292" s="199"/>
      <c r="AL292" s="286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4"/>
      <c r="AT292" s="37"/>
    </row>
    <row r="293" spans="2:46" ht="13.5" customHeight="1" x14ac:dyDescent="0.15">
      <c r="B293" s="284" t="s">
        <v>121</v>
      </c>
      <c r="C293" s="25" t="s">
        <v>31</v>
      </c>
      <c r="D293" s="39"/>
      <c r="E293" s="55"/>
      <c r="F293" s="96"/>
      <c r="G293" s="96"/>
      <c r="H293" s="96"/>
      <c r="I293" s="60"/>
      <c r="J293" s="60"/>
      <c r="K293" s="61"/>
      <c r="L293" s="258"/>
      <c r="M293" s="258"/>
      <c r="N293" s="55"/>
      <c r="O293" s="26"/>
      <c r="P293" s="55"/>
      <c r="Q293" s="26"/>
      <c r="R293" s="131"/>
      <c r="S293" s="214"/>
      <c r="T293" s="284" t="s">
        <v>121</v>
      </c>
      <c r="U293" s="25" t="s">
        <v>31</v>
      </c>
      <c r="V293" s="39"/>
      <c r="W293" s="55"/>
      <c r="X293" s="96"/>
      <c r="Y293" s="96"/>
      <c r="Z293" s="96"/>
      <c r="AA293" s="60"/>
      <c r="AB293" s="60"/>
      <c r="AC293" s="61"/>
      <c r="AD293" s="258"/>
      <c r="AE293" s="258"/>
      <c r="AF293" s="55"/>
      <c r="AG293" s="26"/>
      <c r="AH293" s="55"/>
      <c r="AI293" s="26"/>
      <c r="AJ293" s="131"/>
      <c r="AK293" s="199"/>
      <c r="AL293" s="284" t="s">
        <v>121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4"/>
      <c r="AT293" s="37"/>
    </row>
    <row r="294" spans="2:46" ht="13.5" customHeight="1" x14ac:dyDescent="0.15">
      <c r="B294" s="285"/>
      <c r="C294" s="27" t="s">
        <v>32</v>
      </c>
      <c r="D294" s="186"/>
      <c r="E294" s="56"/>
      <c r="F294" s="187"/>
      <c r="G294" s="187"/>
      <c r="H294" s="187"/>
      <c r="I294" s="62"/>
      <c r="J294" s="62"/>
      <c r="K294" s="188"/>
      <c r="L294" s="259"/>
      <c r="M294" s="259"/>
      <c r="N294" s="56"/>
      <c r="O294" s="28"/>
      <c r="P294" s="56"/>
      <c r="Q294" s="28"/>
      <c r="R294" s="132"/>
      <c r="S294" s="214"/>
      <c r="T294" s="285"/>
      <c r="U294" s="27" t="s">
        <v>32</v>
      </c>
      <c r="V294" s="186"/>
      <c r="W294" s="56"/>
      <c r="X294" s="187"/>
      <c r="Y294" s="187"/>
      <c r="Z294" s="187"/>
      <c r="AA294" s="62"/>
      <c r="AB294" s="62"/>
      <c r="AC294" s="188"/>
      <c r="AD294" s="259"/>
      <c r="AE294" s="259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4"/>
      <c r="AT294" s="37"/>
    </row>
    <row r="295" spans="2:46" ht="13.5" customHeight="1" x14ac:dyDescent="0.15">
      <c r="B295" s="285"/>
      <c r="C295" s="27" t="s">
        <v>33</v>
      </c>
      <c r="D295" s="186"/>
      <c r="E295" s="56"/>
      <c r="F295" s="187"/>
      <c r="G295" s="187"/>
      <c r="H295" s="187"/>
      <c r="I295" s="62"/>
      <c r="J295" s="62"/>
      <c r="K295" s="188"/>
      <c r="L295" s="259"/>
      <c r="M295" s="259"/>
      <c r="N295" s="56"/>
      <c r="O295" s="28"/>
      <c r="P295" s="56"/>
      <c r="Q295" s="28"/>
      <c r="R295" s="132"/>
      <c r="S295" s="214"/>
      <c r="T295" s="285"/>
      <c r="U295" s="27" t="s">
        <v>33</v>
      </c>
      <c r="V295" s="186"/>
      <c r="W295" s="56"/>
      <c r="X295" s="187"/>
      <c r="Y295" s="187"/>
      <c r="Z295" s="187"/>
      <c r="AA295" s="62"/>
      <c r="AB295" s="62"/>
      <c r="AC295" s="188"/>
      <c r="AD295" s="259"/>
      <c r="AE295" s="259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4"/>
      <c r="AT295" s="37"/>
    </row>
    <row r="296" spans="2:46" ht="13.5" customHeight="1" x14ac:dyDescent="0.15">
      <c r="B296" s="285"/>
      <c r="C296" s="27" t="s">
        <v>35</v>
      </c>
      <c r="D296" s="186"/>
      <c r="E296" s="56"/>
      <c r="F296" s="187"/>
      <c r="G296" s="187"/>
      <c r="H296" s="187"/>
      <c r="I296" s="62"/>
      <c r="J296" s="62"/>
      <c r="K296" s="188"/>
      <c r="L296" s="259"/>
      <c r="M296" s="259"/>
      <c r="N296" s="56"/>
      <c r="O296" s="28"/>
      <c r="P296" s="56"/>
      <c r="Q296" s="28"/>
      <c r="R296" s="132"/>
      <c r="S296" s="214"/>
      <c r="T296" s="285"/>
      <c r="U296" s="27" t="s">
        <v>35</v>
      </c>
      <c r="V296" s="186"/>
      <c r="W296" s="56"/>
      <c r="X296" s="187"/>
      <c r="Y296" s="187"/>
      <c r="Z296" s="187"/>
      <c r="AA296" s="62"/>
      <c r="AB296" s="62"/>
      <c r="AC296" s="188"/>
      <c r="AD296" s="259"/>
      <c r="AE296" s="259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4"/>
      <c r="AT296" s="37"/>
    </row>
    <row r="297" spans="2:46" ht="13.5" customHeight="1" thickBot="1" x14ac:dyDescent="0.2">
      <c r="B297" s="286"/>
      <c r="C297" s="27"/>
      <c r="D297" s="186"/>
      <c r="E297" s="56"/>
      <c r="F297" s="189"/>
      <c r="G297" s="189"/>
      <c r="H297" s="189"/>
      <c r="I297" s="56"/>
      <c r="J297" s="56"/>
      <c r="K297" s="188"/>
      <c r="L297" s="259"/>
      <c r="M297" s="259"/>
      <c r="N297" s="56"/>
      <c r="O297" s="28"/>
      <c r="P297" s="56"/>
      <c r="Q297" s="28"/>
      <c r="R297" s="184"/>
      <c r="S297" s="214"/>
      <c r="T297" s="286"/>
      <c r="U297" s="27"/>
      <c r="V297" s="186"/>
      <c r="W297" s="56"/>
      <c r="X297" s="189"/>
      <c r="Y297" s="189"/>
      <c r="Z297" s="189"/>
      <c r="AA297" s="56"/>
      <c r="AB297" s="56"/>
      <c r="AC297" s="188"/>
      <c r="AD297" s="259"/>
      <c r="AE297" s="259"/>
      <c r="AF297" s="56"/>
      <c r="AG297" s="28"/>
      <c r="AH297" s="56"/>
      <c r="AI297" s="28"/>
      <c r="AJ297" s="184"/>
      <c r="AK297" s="199"/>
      <c r="AL297" s="286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4"/>
      <c r="AT297" s="37"/>
    </row>
    <row r="298" spans="2:46" ht="13.5" customHeight="1" x14ac:dyDescent="0.15">
      <c r="B298" s="284" t="s">
        <v>122</v>
      </c>
      <c r="C298" s="25" t="s">
        <v>31</v>
      </c>
      <c r="D298" s="39"/>
      <c r="E298" s="55"/>
      <c r="F298" s="96"/>
      <c r="G298" s="96"/>
      <c r="H298" s="96"/>
      <c r="I298" s="60"/>
      <c r="J298" s="60"/>
      <c r="K298" s="61"/>
      <c r="L298" s="258"/>
      <c r="M298" s="258"/>
      <c r="N298" s="55"/>
      <c r="O298" s="26"/>
      <c r="P298" s="55"/>
      <c r="Q298" s="26"/>
      <c r="R298" s="131"/>
      <c r="S298" s="214"/>
      <c r="T298" s="284" t="s">
        <v>122</v>
      </c>
      <c r="U298" s="25" t="s">
        <v>31</v>
      </c>
      <c r="V298" s="39"/>
      <c r="W298" s="55"/>
      <c r="X298" s="96"/>
      <c r="Y298" s="96"/>
      <c r="Z298" s="96"/>
      <c r="AA298" s="60"/>
      <c r="AB298" s="60"/>
      <c r="AC298" s="61"/>
      <c r="AD298" s="258"/>
      <c r="AE298" s="258"/>
      <c r="AF298" s="55"/>
      <c r="AG298" s="26"/>
      <c r="AH298" s="55"/>
      <c r="AI298" s="26"/>
      <c r="AJ298" s="131"/>
      <c r="AK298" s="199"/>
      <c r="AL298" s="284" t="s">
        <v>122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4"/>
      <c r="AT298" s="37"/>
    </row>
    <row r="299" spans="2:46" ht="13.5" customHeight="1" x14ac:dyDescent="0.15">
      <c r="B299" s="285"/>
      <c r="C299" s="27" t="s">
        <v>32</v>
      </c>
      <c r="D299" s="186"/>
      <c r="E299" s="56"/>
      <c r="F299" s="187"/>
      <c r="G299" s="187"/>
      <c r="H299" s="187"/>
      <c r="I299" s="62"/>
      <c r="J299" s="62"/>
      <c r="K299" s="188"/>
      <c r="L299" s="259"/>
      <c r="M299" s="259"/>
      <c r="N299" s="56"/>
      <c r="O299" s="28"/>
      <c r="P299" s="56"/>
      <c r="Q299" s="28"/>
      <c r="R299" s="132"/>
      <c r="S299" s="214"/>
      <c r="T299" s="285"/>
      <c r="U299" s="27" t="s">
        <v>32</v>
      </c>
      <c r="V299" s="186"/>
      <c r="W299" s="56"/>
      <c r="X299" s="187"/>
      <c r="Y299" s="187"/>
      <c r="Z299" s="187"/>
      <c r="AA299" s="62"/>
      <c r="AB299" s="62"/>
      <c r="AC299" s="188"/>
      <c r="AD299" s="259"/>
      <c r="AE299" s="259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4"/>
      <c r="AT299" s="37"/>
    </row>
    <row r="300" spans="2:46" ht="13.5" customHeight="1" x14ac:dyDescent="0.15">
      <c r="B300" s="285"/>
      <c r="C300" s="27" t="s">
        <v>33</v>
      </c>
      <c r="D300" s="186"/>
      <c r="E300" s="56"/>
      <c r="F300" s="187"/>
      <c r="G300" s="187"/>
      <c r="H300" s="187"/>
      <c r="I300" s="62"/>
      <c r="J300" s="62"/>
      <c r="K300" s="188"/>
      <c r="L300" s="259"/>
      <c r="M300" s="259"/>
      <c r="N300" s="56"/>
      <c r="O300" s="28"/>
      <c r="P300" s="56"/>
      <c r="Q300" s="28"/>
      <c r="R300" s="132"/>
      <c r="S300" s="214"/>
      <c r="T300" s="285"/>
      <c r="U300" s="27" t="s">
        <v>33</v>
      </c>
      <c r="V300" s="186"/>
      <c r="W300" s="56"/>
      <c r="X300" s="187"/>
      <c r="Y300" s="187"/>
      <c r="Z300" s="187"/>
      <c r="AA300" s="62"/>
      <c r="AB300" s="62"/>
      <c r="AC300" s="188"/>
      <c r="AD300" s="259"/>
      <c r="AE300" s="259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4"/>
      <c r="AT300" s="37"/>
    </row>
    <row r="301" spans="2:46" ht="13.5" customHeight="1" x14ac:dyDescent="0.15">
      <c r="B301" s="285"/>
      <c r="C301" s="27" t="s">
        <v>35</v>
      </c>
      <c r="D301" s="186"/>
      <c r="E301" s="56"/>
      <c r="F301" s="187"/>
      <c r="G301" s="187"/>
      <c r="H301" s="187"/>
      <c r="I301" s="62"/>
      <c r="J301" s="62"/>
      <c r="K301" s="188"/>
      <c r="L301" s="259"/>
      <c r="M301" s="259"/>
      <c r="N301" s="56"/>
      <c r="O301" s="28"/>
      <c r="P301" s="56"/>
      <c r="Q301" s="28"/>
      <c r="R301" s="132"/>
      <c r="S301" s="214"/>
      <c r="T301" s="285"/>
      <c r="U301" s="27" t="s">
        <v>35</v>
      </c>
      <c r="V301" s="186"/>
      <c r="W301" s="56"/>
      <c r="X301" s="187"/>
      <c r="Y301" s="187"/>
      <c r="Z301" s="187"/>
      <c r="AA301" s="62"/>
      <c r="AB301" s="62"/>
      <c r="AC301" s="188"/>
      <c r="AD301" s="259"/>
      <c r="AE301" s="259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4"/>
      <c r="AT301" s="37"/>
    </row>
    <row r="302" spans="2:46" ht="13.5" customHeight="1" thickBot="1" x14ac:dyDescent="0.2">
      <c r="B302" s="286"/>
      <c r="C302" s="27"/>
      <c r="D302" s="186"/>
      <c r="E302" s="56"/>
      <c r="F302" s="189"/>
      <c r="G302" s="189"/>
      <c r="H302" s="189"/>
      <c r="I302" s="56"/>
      <c r="J302" s="56"/>
      <c r="K302" s="188"/>
      <c r="L302" s="259"/>
      <c r="M302" s="259"/>
      <c r="N302" s="56"/>
      <c r="O302" s="28"/>
      <c r="P302" s="56"/>
      <c r="Q302" s="28"/>
      <c r="R302" s="184"/>
      <c r="S302" s="214"/>
      <c r="T302" s="286"/>
      <c r="U302" s="27"/>
      <c r="V302" s="186"/>
      <c r="W302" s="56"/>
      <c r="X302" s="189"/>
      <c r="Y302" s="189"/>
      <c r="Z302" s="189"/>
      <c r="AA302" s="56"/>
      <c r="AB302" s="56"/>
      <c r="AC302" s="188"/>
      <c r="AD302" s="259"/>
      <c r="AE302" s="259"/>
      <c r="AF302" s="56"/>
      <c r="AG302" s="28"/>
      <c r="AH302" s="56"/>
      <c r="AI302" s="28"/>
      <c r="AJ302" s="184"/>
      <c r="AK302" s="199"/>
      <c r="AL302" s="286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4"/>
      <c r="AT302" s="37"/>
    </row>
    <row r="303" spans="2:46" ht="13.5" customHeight="1" x14ac:dyDescent="0.15">
      <c r="B303" s="284" t="s">
        <v>123</v>
      </c>
      <c r="C303" s="25" t="s">
        <v>31</v>
      </c>
      <c r="D303" s="39"/>
      <c r="E303" s="55"/>
      <c r="F303" s="96"/>
      <c r="G303" s="96"/>
      <c r="H303" s="96"/>
      <c r="I303" s="60"/>
      <c r="J303" s="60"/>
      <c r="K303" s="61"/>
      <c r="L303" s="258"/>
      <c r="M303" s="258"/>
      <c r="N303" s="55"/>
      <c r="O303" s="26"/>
      <c r="P303" s="55"/>
      <c r="Q303" s="26"/>
      <c r="R303" s="131"/>
      <c r="S303" s="214"/>
      <c r="T303" s="284" t="s">
        <v>123</v>
      </c>
      <c r="U303" s="25" t="s">
        <v>31</v>
      </c>
      <c r="V303" s="39"/>
      <c r="W303" s="55"/>
      <c r="X303" s="96"/>
      <c r="Y303" s="96"/>
      <c r="Z303" s="96"/>
      <c r="AA303" s="60"/>
      <c r="AB303" s="60"/>
      <c r="AC303" s="61"/>
      <c r="AD303" s="258"/>
      <c r="AE303" s="258"/>
      <c r="AF303" s="55"/>
      <c r="AG303" s="26"/>
      <c r="AH303" s="55"/>
      <c r="AI303" s="26"/>
      <c r="AJ303" s="131"/>
      <c r="AK303" s="199"/>
      <c r="AL303" s="284" t="s">
        <v>123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4"/>
      <c r="AT303" s="37"/>
    </row>
    <row r="304" spans="2:46" ht="13.5" customHeight="1" x14ac:dyDescent="0.15">
      <c r="B304" s="285"/>
      <c r="C304" s="27" t="s">
        <v>32</v>
      </c>
      <c r="D304" s="186"/>
      <c r="E304" s="56"/>
      <c r="F304" s="187"/>
      <c r="G304" s="187"/>
      <c r="H304" s="187"/>
      <c r="I304" s="62"/>
      <c r="J304" s="62"/>
      <c r="K304" s="188"/>
      <c r="L304" s="259"/>
      <c r="M304" s="259"/>
      <c r="N304" s="56"/>
      <c r="O304" s="28"/>
      <c r="P304" s="56"/>
      <c r="Q304" s="28"/>
      <c r="R304" s="132"/>
      <c r="S304" s="214"/>
      <c r="T304" s="285"/>
      <c r="U304" s="27" t="s">
        <v>32</v>
      </c>
      <c r="V304" s="186"/>
      <c r="W304" s="56"/>
      <c r="X304" s="187"/>
      <c r="Y304" s="187"/>
      <c r="Z304" s="187"/>
      <c r="AA304" s="62"/>
      <c r="AB304" s="62"/>
      <c r="AC304" s="188"/>
      <c r="AD304" s="259"/>
      <c r="AE304" s="259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4"/>
      <c r="AT304" s="37"/>
    </row>
    <row r="305" spans="2:46" ht="13.5" customHeight="1" x14ac:dyDescent="0.15">
      <c r="B305" s="285"/>
      <c r="C305" s="27" t="s">
        <v>33</v>
      </c>
      <c r="D305" s="186"/>
      <c r="E305" s="56"/>
      <c r="F305" s="187"/>
      <c r="G305" s="187"/>
      <c r="H305" s="187"/>
      <c r="I305" s="62"/>
      <c r="J305" s="62"/>
      <c r="K305" s="188"/>
      <c r="L305" s="259"/>
      <c r="M305" s="259"/>
      <c r="N305" s="56"/>
      <c r="O305" s="28"/>
      <c r="P305" s="56"/>
      <c r="Q305" s="28"/>
      <c r="R305" s="132"/>
      <c r="S305" s="214"/>
      <c r="T305" s="285"/>
      <c r="U305" s="27" t="s">
        <v>33</v>
      </c>
      <c r="V305" s="186"/>
      <c r="W305" s="56"/>
      <c r="X305" s="187"/>
      <c r="Y305" s="187"/>
      <c r="Z305" s="187"/>
      <c r="AA305" s="62"/>
      <c r="AB305" s="62"/>
      <c r="AC305" s="188"/>
      <c r="AD305" s="259"/>
      <c r="AE305" s="259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4"/>
      <c r="AT305" s="37"/>
    </row>
    <row r="306" spans="2:46" ht="13.5" customHeight="1" x14ac:dyDescent="0.15">
      <c r="B306" s="285"/>
      <c r="C306" s="27" t="s">
        <v>35</v>
      </c>
      <c r="D306" s="186"/>
      <c r="E306" s="56"/>
      <c r="F306" s="187"/>
      <c r="G306" s="187"/>
      <c r="H306" s="187"/>
      <c r="I306" s="62"/>
      <c r="J306" s="62"/>
      <c r="K306" s="188"/>
      <c r="L306" s="259"/>
      <c r="M306" s="259"/>
      <c r="N306" s="56"/>
      <c r="O306" s="28"/>
      <c r="P306" s="56"/>
      <c r="Q306" s="28"/>
      <c r="R306" s="132"/>
      <c r="S306" s="214"/>
      <c r="T306" s="285"/>
      <c r="U306" s="27" t="s">
        <v>35</v>
      </c>
      <c r="V306" s="186"/>
      <c r="W306" s="56"/>
      <c r="X306" s="187"/>
      <c r="Y306" s="187"/>
      <c r="Z306" s="187"/>
      <c r="AA306" s="62"/>
      <c r="AB306" s="62"/>
      <c r="AC306" s="188"/>
      <c r="AD306" s="259"/>
      <c r="AE306" s="259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4"/>
      <c r="AT306" s="37"/>
    </row>
    <row r="307" spans="2:46" ht="13.5" customHeight="1" thickBot="1" x14ac:dyDescent="0.2">
      <c r="B307" s="286"/>
      <c r="C307" s="27"/>
      <c r="D307" s="186"/>
      <c r="E307" s="56"/>
      <c r="F307" s="189"/>
      <c r="G307" s="189"/>
      <c r="H307" s="189"/>
      <c r="I307" s="56"/>
      <c r="J307" s="56"/>
      <c r="K307" s="188"/>
      <c r="L307" s="259"/>
      <c r="M307" s="259"/>
      <c r="N307" s="56"/>
      <c r="O307" s="28"/>
      <c r="P307" s="56"/>
      <c r="Q307" s="28"/>
      <c r="R307" s="184"/>
      <c r="S307" s="214"/>
      <c r="T307" s="286"/>
      <c r="U307" s="27"/>
      <c r="V307" s="186"/>
      <c r="W307" s="56"/>
      <c r="X307" s="189"/>
      <c r="Y307" s="189"/>
      <c r="Z307" s="189"/>
      <c r="AA307" s="56"/>
      <c r="AB307" s="56"/>
      <c r="AC307" s="188"/>
      <c r="AD307" s="259"/>
      <c r="AE307" s="259"/>
      <c r="AF307" s="56"/>
      <c r="AG307" s="28"/>
      <c r="AH307" s="56"/>
      <c r="AI307" s="28"/>
      <c r="AJ307" s="184"/>
      <c r="AK307" s="199"/>
      <c r="AL307" s="286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4"/>
      <c r="AT307" s="37"/>
    </row>
    <row r="308" spans="2:46" ht="13.5" customHeight="1" x14ac:dyDescent="0.15">
      <c r="B308" s="284" t="s">
        <v>124</v>
      </c>
      <c r="C308" s="25" t="s">
        <v>31</v>
      </c>
      <c r="D308" s="39"/>
      <c r="E308" s="55"/>
      <c r="F308" s="96"/>
      <c r="G308" s="96"/>
      <c r="H308" s="96"/>
      <c r="I308" s="60"/>
      <c r="J308" s="60"/>
      <c r="K308" s="61"/>
      <c r="L308" s="258"/>
      <c r="M308" s="258"/>
      <c r="N308" s="55"/>
      <c r="O308" s="26"/>
      <c r="P308" s="55"/>
      <c r="Q308" s="26"/>
      <c r="R308" s="131"/>
      <c r="S308" s="214"/>
      <c r="T308" s="284" t="s">
        <v>124</v>
      </c>
      <c r="U308" s="25" t="s">
        <v>31</v>
      </c>
      <c r="V308" s="39"/>
      <c r="W308" s="55"/>
      <c r="X308" s="96"/>
      <c r="Y308" s="96"/>
      <c r="Z308" s="96"/>
      <c r="AA308" s="60"/>
      <c r="AB308" s="60"/>
      <c r="AC308" s="61"/>
      <c r="AD308" s="258"/>
      <c r="AE308" s="258"/>
      <c r="AF308" s="55"/>
      <c r="AG308" s="26"/>
      <c r="AH308" s="55"/>
      <c r="AI308" s="26"/>
      <c r="AJ308" s="131"/>
      <c r="AK308" s="199"/>
      <c r="AL308" s="284" t="s">
        <v>124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4"/>
      <c r="AT308" s="37"/>
    </row>
    <row r="309" spans="2:46" ht="13.5" customHeight="1" x14ac:dyDescent="0.15">
      <c r="B309" s="285"/>
      <c r="C309" s="27" t="s">
        <v>32</v>
      </c>
      <c r="D309" s="186"/>
      <c r="E309" s="56"/>
      <c r="F309" s="187"/>
      <c r="G309" s="187"/>
      <c r="H309" s="187"/>
      <c r="I309" s="62"/>
      <c r="J309" s="62"/>
      <c r="K309" s="188"/>
      <c r="L309" s="259"/>
      <c r="M309" s="259"/>
      <c r="N309" s="56"/>
      <c r="O309" s="28"/>
      <c r="P309" s="56"/>
      <c r="Q309" s="28"/>
      <c r="R309" s="132"/>
      <c r="S309" s="214"/>
      <c r="T309" s="285"/>
      <c r="U309" s="27" t="s">
        <v>32</v>
      </c>
      <c r="V309" s="186"/>
      <c r="W309" s="56"/>
      <c r="X309" s="187"/>
      <c r="Y309" s="187"/>
      <c r="Z309" s="187"/>
      <c r="AA309" s="62"/>
      <c r="AB309" s="62"/>
      <c r="AC309" s="188"/>
      <c r="AD309" s="259"/>
      <c r="AE309" s="259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4"/>
      <c r="AT309" s="37"/>
    </row>
    <row r="310" spans="2:46" ht="13.5" customHeight="1" x14ac:dyDescent="0.15">
      <c r="B310" s="285"/>
      <c r="C310" s="27" t="s">
        <v>33</v>
      </c>
      <c r="D310" s="186"/>
      <c r="E310" s="56"/>
      <c r="F310" s="187"/>
      <c r="G310" s="187"/>
      <c r="H310" s="187"/>
      <c r="I310" s="62"/>
      <c r="J310" s="62"/>
      <c r="K310" s="188"/>
      <c r="L310" s="259"/>
      <c r="M310" s="259"/>
      <c r="N310" s="56"/>
      <c r="O310" s="28"/>
      <c r="P310" s="56"/>
      <c r="Q310" s="28"/>
      <c r="R310" s="132"/>
      <c r="S310" s="214"/>
      <c r="T310" s="285"/>
      <c r="U310" s="27" t="s">
        <v>33</v>
      </c>
      <c r="V310" s="186"/>
      <c r="W310" s="56"/>
      <c r="X310" s="187"/>
      <c r="Y310" s="187"/>
      <c r="Z310" s="187"/>
      <c r="AA310" s="62"/>
      <c r="AB310" s="62"/>
      <c r="AC310" s="188"/>
      <c r="AD310" s="259"/>
      <c r="AE310" s="259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4"/>
      <c r="AT310" s="37"/>
    </row>
    <row r="311" spans="2:46" ht="13.5" customHeight="1" x14ac:dyDescent="0.15">
      <c r="B311" s="285"/>
      <c r="C311" s="27" t="s">
        <v>35</v>
      </c>
      <c r="D311" s="186"/>
      <c r="E311" s="56"/>
      <c r="F311" s="187"/>
      <c r="G311" s="187"/>
      <c r="H311" s="187"/>
      <c r="I311" s="62"/>
      <c r="J311" s="62"/>
      <c r="K311" s="188"/>
      <c r="L311" s="259"/>
      <c r="M311" s="259"/>
      <c r="N311" s="56"/>
      <c r="O311" s="28"/>
      <c r="P311" s="56"/>
      <c r="Q311" s="28"/>
      <c r="R311" s="132"/>
      <c r="S311" s="214"/>
      <c r="T311" s="285"/>
      <c r="U311" s="27" t="s">
        <v>35</v>
      </c>
      <c r="V311" s="186"/>
      <c r="W311" s="56"/>
      <c r="X311" s="187"/>
      <c r="Y311" s="187"/>
      <c r="Z311" s="187"/>
      <c r="AA311" s="62"/>
      <c r="AB311" s="62"/>
      <c r="AC311" s="188"/>
      <c r="AD311" s="259"/>
      <c r="AE311" s="259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4"/>
      <c r="AT311" s="37"/>
    </row>
    <row r="312" spans="2:46" ht="13.5" customHeight="1" thickBot="1" x14ac:dyDescent="0.2">
      <c r="B312" s="286"/>
      <c r="C312" s="27"/>
      <c r="D312" s="186"/>
      <c r="E312" s="56"/>
      <c r="F312" s="189"/>
      <c r="G312" s="189"/>
      <c r="H312" s="189"/>
      <c r="I312" s="56"/>
      <c r="J312" s="56"/>
      <c r="K312" s="188"/>
      <c r="L312" s="259"/>
      <c r="M312" s="259"/>
      <c r="N312" s="56"/>
      <c r="O312" s="28"/>
      <c r="P312" s="56"/>
      <c r="Q312" s="28"/>
      <c r="R312" s="184"/>
      <c r="S312" s="214"/>
      <c r="T312" s="286"/>
      <c r="U312" s="27"/>
      <c r="V312" s="186"/>
      <c r="W312" s="56"/>
      <c r="X312" s="189"/>
      <c r="Y312" s="189"/>
      <c r="Z312" s="189"/>
      <c r="AA312" s="56"/>
      <c r="AB312" s="56"/>
      <c r="AC312" s="188"/>
      <c r="AD312" s="259"/>
      <c r="AE312" s="259"/>
      <c r="AF312" s="56"/>
      <c r="AG312" s="28"/>
      <c r="AH312" s="56"/>
      <c r="AI312" s="28"/>
      <c r="AJ312" s="184"/>
      <c r="AK312" s="199"/>
      <c r="AL312" s="286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4"/>
      <c r="AT312" s="37"/>
    </row>
    <row r="313" spans="2:46" ht="13.5" customHeight="1" x14ac:dyDescent="0.15">
      <c r="B313" s="284" t="s">
        <v>125</v>
      </c>
      <c r="C313" s="25" t="s">
        <v>31</v>
      </c>
      <c r="D313" s="39"/>
      <c r="E313" s="55"/>
      <c r="F313" s="96"/>
      <c r="G313" s="96"/>
      <c r="H313" s="96"/>
      <c r="I313" s="60"/>
      <c r="J313" s="60"/>
      <c r="K313" s="61"/>
      <c r="L313" s="258"/>
      <c r="M313" s="258"/>
      <c r="N313" s="55"/>
      <c r="O313" s="26"/>
      <c r="P313" s="55"/>
      <c r="Q313" s="26"/>
      <c r="R313" s="131"/>
      <c r="S313" s="214"/>
      <c r="T313" s="284" t="s">
        <v>125</v>
      </c>
      <c r="U313" s="25" t="s">
        <v>31</v>
      </c>
      <c r="V313" s="39"/>
      <c r="W313" s="55"/>
      <c r="X313" s="96"/>
      <c r="Y313" s="96"/>
      <c r="Z313" s="96"/>
      <c r="AA313" s="60"/>
      <c r="AB313" s="60"/>
      <c r="AC313" s="61"/>
      <c r="AD313" s="258"/>
      <c r="AE313" s="258"/>
      <c r="AF313" s="55"/>
      <c r="AG313" s="26"/>
      <c r="AH313" s="55"/>
      <c r="AI313" s="26"/>
      <c r="AJ313" s="131"/>
      <c r="AK313" s="199"/>
      <c r="AL313" s="284" t="s">
        <v>125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4"/>
      <c r="AT313" s="37"/>
    </row>
    <row r="314" spans="2:46" ht="13.5" customHeight="1" x14ac:dyDescent="0.15">
      <c r="B314" s="285"/>
      <c r="C314" s="27" t="s">
        <v>32</v>
      </c>
      <c r="D314" s="186"/>
      <c r="E314" s="56"/>
      <c r="F314" s="187"/>
      <c r="G314" s="187"/>
      <c r="H314" s="187"/>
      <c r="I314" s="62"/>
      <c r="J314" s="62"/>
      <c r="K314" s="188"/>
      <c r="L314" s="259"/>
      <c r="M314" s="259"/>
      <c r="N314" s="56"/>
      <c r="O314" s="28"/>
      <c r="P314" s="56"/>
      <c r="Q314" s="28"/>
      <c r="R314" s="132"/>
      <c r="S314" s="214"/>
      <c r="T314" s="285"/>
      <c r="U314" s="27" t="s">
        <v>32</v>
      </c>
      <c r="V314" s="186"/>
      <c r="W314" s="56"/>
      <c r="X314" s="187"/>
      <c r="Y314" s="187"/>
      <c r="Z314" s="187"/>
      <c r="AA314" s="62"/>
      <c r="AB314" s="62"/>
      <c r="AC314" s="188"/>
      <c r="AD314" s="259"/>
      <c r="AE314" s="259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4"/>
      <c r="AT314" s="37"/>
    </row>
    <row r="315" spans="2:46" ht="13.5" customHeight="1" x14ac:dyDescent="0.15">
      <c r="B315" s="285"/>
      <c r="C315" s="27" t="s">
        <v>33</v>
      </c>
      <c r="D315" s="186"/>
      <c r="E315" s="56"/>
      <c r="F315" s="187"/>
      <c r="G315" s="187"/>
      <c r="H315" s="187"/>
      <c r="I315" s="62"/>
      <c r="J315" s="62"/>
      <c r="K315" s="188"/>
      <c r="L315" s="259"/>
      <c r="M315" s="259"/>
      <c r="N315" s="56"/>
      <c r="O315" s="28"/>
      <c r="P315" s="56"/>
      <c r="Q315" s="28"/>
      <c r="R315" s="132"/>
      <c r="S315" s="214"/>
      <c r="T315" s="285"/>
      <c r="U315" s="27" t="s">
        <v>33</v>
      </c>
      <c r="V315" s="186"/>
      <c r="W315" s="56"/>
      <c r="X315" s="187"/>
      <c r="Y315" s="187"/>
      <c r="Z315" s="187"/>
      <c r="AA315" s="62"/>
      <c r="AB315" s="62"/>
      <c r="AC315" s="188"/>
      <c r="AD315" s="259"/>
      <c r="AE315" s="259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4"/>
      <c r="AT315" s="37"/>
    </row>
    <row r="316" spans="2:46" ht="13.5" customHeight="1" x14ac:dyDescent="0.15">
      <c r="B316" s="285"/>
      <c r="C316" s="27" t="s">
        <v>35</v>
      </c>
      <c r="D316" s="186"/>
      <c r="E316" s="56"/>
      <c r="F316" s="187"/>
      <c r="G316" s="187"/>
      <c r="H316" s="187"/>
      <c r="I316" s="62"/>
      <c r="J316" s="62"/>
      <c r="K316" s="188"/>
      <c r="L316" s="259"/>
      <c r="M316" s="259"/>
      <c r="N316" s="56"/>
      <c r="O316" s="28"/>
      <c r="P316" s="56"/>
      <c r="Q316" s="28"/>
      <c r="R316" s="132"/>
      <c r="S316" s="214"/>
      <c r="T316" s="285"/>
      <c r="U316" s="27" t="s">
        <v>35</v>
      </c>
      <c r="V316" s="186"/>
      <c r="W316" s="56"/>
      <c r="X316" s="187"/>
      <c r="Y316" s="187"/>
      <c r="Z316" s="187"/>
      <c r="AA316" s="62"/>
      <c r="AB316" s="62"/>
      <c r="AC316" s="188"/>
      <c r="AD316" s="259"/>
      <c r="AE316" s="259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4"/>
      <c r="AT316" s="37"/>
    </row>
    <row r="317" spans="2:46" ht="13.5" customHeight="1" thickBot="1" x14ac:dyDescent="0.2">
      <c r="B317" s="286"/>
      <c r="C317" s="27"/>
      <c r="D317" s="186"/>
      <c r="E317" s="56"/>
      <c r="F317" s="189"/>
      <c r="G317" s="189"/>
      <c r="H317" s="189"/>
      <c r="I317" s="56"/>
      <c r="J317" s="56"/>
      <c r="K317" s="188"/>
      <c r="L317" s="259"/>
      <c r="M317" s="259"/>
      <c r="N317" s="56"/>
      <c r="O317" s="28"/>
      <c r="P317" s="56"/>
      <c r="Q317" s="28"/>
      <c r="R317" s="184"/>
      <c r="S317" s="214"/>
      <c r="T317" s="286"/>
      <c r="U317" s="27"/>
      <c r="V317" s="186"/>
      <c r="W317" s="56"/>
      <c r="X317" s="189"/>
      <c r="Y317" s="189"/>
      <c r="Z317" s="189"/>
      <c r="AA317" s="56"/>
      <c r="AB317" s="56"/>
      <c r="AC317" s="188"/>
      <c r="AD317" s="259"/>
      <c r="AE317" s="259"/>
      <c r="AF317" s="56"/>
      <c r="AG317" s="28"/>
      <c r="AH317" s="56"/>
      <c r="AI317" s="28"/>
      <c r="AJ317" s="184"/>
      <c r="AK317" s="199"/>
      <c r="AL317" s="286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4"/>
      <c r="AT317" s="37"/>
    </row>
    <row r="318" spans="2:46" ht="13.5" customHeight="1" x14ac:dyDescent="0.15">
      <c r="B318" s="284" t="s">
        <v>126</v>
      </c>
      <c r="C318" s="25" t="s">
        <v>31</v>
      </c>
      <c r="D318" s="39"/>
      <c r="E318" s="55"/>
      <c r="F318" s="96"/>
      <c r="G318" s="96"/>
      <c r="H318" s="96"/>
      <c r="I318" s="60"/>
      <c r="J318" s="60"/>
      <c r="K318" s="61"/>
      <c r="L318" s="258"/>
      <c r="M318" s="258"/>
      <c r="N318" s="55"/>
      <c r="O318" s="26"/>
      <c r="P318" s="55"/>
      <c r="Q318" s="26"/>
      <c r="R318" s="131"/>
      <c r="S318" s="214"/>
      <c r="T318" s="284" t="s">
        <v>126</v>
      </c>
      <c r="U318" s="25" t="s">
        <v>31</v>
      </c>
      <c r="V318" s="39"/>
      <c r="W318" s="55"/>
      <c r="X318" s="96"/>
      <c r="Y318" s="96"/>
      <c r="Z318" s="96"/>
      <c r="AA318" s="60"/>
      <c r="AB318" s="60"/>
      <c r="AC318" s="61"/>
      <c r="AD318" s="258"/>
      <c r="AE318" s="258"/>
      <c r="AF318" s="55"/>
      <c r="AG318" s="26"/>
      <c r="AH318" s="55"/>
      <c r="AI318" s="26"/>
      <c r="AJ318" s="131"/>
      <c r="AK318" s="199"/>
      <c r="AL318" s="284" t="s">
        <v>126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4"/>
      <c r="AT318" s="37"/>
    </row>
    <row r="319" spans="2:46" ht="13.5" customHeight="1" x14ac:dyDescent="0.15">
      <c r="B319" s="285"/>
      <c r="C319" s="27" t="s">
        <v>32</v>
      </c>
      <c r="D319" s="186"/>
      <c r="E319" s="56"/>
      <c r="F319" s="187"/>
      <c r="G319" s="187"/>
      <c r="H319" s="187"/>
      <c r="I319" s="62"/>
      <c r="J319" s="62"/>
      <c r="K319" s="188"/>
      <c r="L319" s="259"/>
      <c r="M319" s="259"/>
      <c r="N319" s="56"/>
      <c r="O319" s="28"/>
      <c r="P319" s="56"/>
      <c r="Q319" s="28"/>
      <c r="R319" s="132"/>
      <c r="S319" s="214"/>
      <c r="T319" s="285"/>
      <c r="U319" s="27" t="s">
        <v>32</v>
      </c>
      <c r="V319" s="186"/>
      <c r="W319" s="56"/>
      <c r="X319" s="187"/>
      <c r="Y319" s="187"/>
      <c r="Z319" s="187"/>
      <c r="AA319" s="62"/>
      <c r="AB319" s="62"/>
      <c r="AC319" s="188"/>
      <c r="AD319" s="259"/>
      <c r="AE319" s="259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4"/>
      <c r="AT319" s="37"/>
    </row>
    <row r="320" spans="2:46" ht="13.5" customHeight="1" x14ac:dyDescent="0.15">
      <c r="B320" s="285"/>
      <c r="C320" s="27" t="s">
        <v>33</v>
      </c>
      <c r="D320" s="186"/>
      <c r="E320" s="56"/>
      <c r="F320" s="187"/>
      <c r="G320" s="187"/>
      <c r="H320" s="187"/>
      <c r="I320" s="62"/>
      <c r="J320" s="62"/>
      <c r="K320" s="188"/>
      <c r="L320" s="259"/>
      <c r="M320" s="259"/>
      <c r="N320" s="56"/>
      <c r="O320" s="28"/>
      <c r="P320" s="56"/>
      <c r="Q320" s="28"/>
      <c r="R320" s="132"/>
      <c r="S320" s="214"/>
      <c r="T320" s="285"/>
      <c r="U320" s="27" t="s">
        <v>33</v>
      </c>
      <c r="V320" s="186"/>
      <c r="W320" s="56"/>
      <c r="X320" s="187"/>
      <c r="Y320" s="187"/>
      <c r="Z320" s="187"/>
      <c r="AA320" s="62"/>
      <c r="AB320" s="62"/>
      <c r="AC320" s="188"/>
      <c r="AD320" s="259"/>
      <c r="AE320" s="259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4"/>
      <c r="AT320" s="37"/>
    </row>
    <row r="321" spans="2:46" ht="13.5" customHeight="1" x14ac:dyDescent="0.15">
      <c r="B321" s="285"/>
      <c r="C321" s="27" t="s">
        <v>35</v>
      </c>
      <c r="D321" s="186"/>
      <c r="E321" s="56"/>
      <c r="F321" s="187"/>
      <c r="G321" s="187"/>
      <c r="H321" s="187"/>
      <c r="I321" s="62"/>
      <c r="J321" s="62"/>
      <c r="K321" s="188"/>
      <c r="L321" s="259"/>
      <c r="M321" s="259"/>
      <c r="N321" s="56"/>
      <c r="O321" s="28"/>
      <c r="P321" s="56"/>
      <c r="Q321" s="28"/>
      <c r="R321" s="132"/>
      <c r="S321" s="214"/>
      <c r="T321" s="285"/>
      <c r="U321" s="27" t="s">
        <v>35</v>
      </c>
      <c r="V321" s="186"/>
      <c r="W321" s="56"/>
      <c r="X321" s="187"/>
      <c r="Y321" s="187"/>
      <c r="Z321" s="187"/>
      <c r="AA321" s="62"/>
      <c r="AB321" s="62"/>
      <c r="AC321" s="188"/>
      <c r="AD321" s="259"/>
      <c r="AE321" s="259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4"/>
      <c r="AT321" s="37"/>
    </row>
    <row r="322" spans="2:46" ht="13.5" customHeight="1" thickBot="1" x14ac:dyDescent="0.2">
      <c r="B322" s="286"/>
      <c r="C322" s="27"/>
      <c r="D322" s="186"/>
      <c r="E322" s="56"/>
      <c r="F322" s="189"/>
      <c r="G322" s="189"/>
      <c r="H322" s="189"/>
      <c r="I322" s="56"/>
      <c r="J322" s="56"/>
      <c r="K322" s="188"/>
      <c r="L322" s="259"/>
      <c r="M322" s="259"/>
      <c r="N322" s="56"/>
      <c r="O322" s="28"/>
      <c r="P322" s="56"/>
      <c r="Q322" s="28"/>
      <c r="R322" s="184"/>
      <c r="S322" s="214"/>
      <c r="T322" s="286"/>
      <c r="U322" s="27"/>
      <c r="V322" s="186"/>
      <c r="W322" s="56"/>
      <c r="X322" s="189"/>
      <c r="Y322" s="189"/>
      <c r="Z322" s="189"/>
      <c r="AA322" s="56"/>
      <c r="AB322" s="56"/>
      <c r="AC322" s="188"/>
      <c r="AD322" s="259"/>
      <c r="AE322" s="259"/>
      <c r="AF322" s="56"/>
      <c r="AG322" s="28"/>
      <c r="AH322" s="56"/>
      <c r="AI322" s="28"/>
      <c r="AJ322" s="184"/>
      <c r="AK322" s="199"/>
      <c r="AL322" s="286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4"/>
      <c r="AT322" s="37"/>
    </row>
    <row r="323" spans="2:46" ht="13.5" customHeight="1" x14ac:dyDescent="0.15">
      <c r="B323" s="284" t="s">
        <v>127</v>
      </c>
      <c r="C323" s="25" t="s">
        <v>31</v>
      </c>
      <c r="D323" s="39"/>
      <c r="E323" s="55"/>
      <c r="F323" s="96"/>
      <c r="G323" s="96"/>
      <c r="H323" s="96"/>
      <c r="I323" s="60"/>
      <c r="J323" s="60"/>
      <c r="K323" s="61"/>
      <c r="L323" s="258"/>
      <c r="M323" s="258"/>
      <c r="N323" s="55"/>
      <c r="O323" s="26"/>
      <c r="P323" s="55"/>
      <c r="Q323" s="26"/>
      <c r="R323" s="131"/>
      <c r="S323" s="214"/>
      <c r="T323" s="284" t="s">
        <v>127</v>
      </c>
      <c r="U323" s="25" t="s">
        <v>31</v>
      </c>
      <c r="V323" s="39"/>
      <c r="W323" s="55"/>
      <c r="X323" s="96"/>
      <c r="Y323" s="96"/>
      <c r="Z323" s="96"/>
      <c r="AA323" s="60"/>
      <c r="AB323" s="60"/>
      <c r="AC323" s="61"/>
      <c r="AD323" s="258"/>
      <c r="AE323" s="258"/>
      <c r="AF323" s="55"/>
      <c r="AG323" s="26"/>
      <c r="AH323" s="55"/>
      <c r="AI323" s="26"/>
      <c r="AJ323" s="131"/>
      <c r="AK323" s="199"/>
      <c r="AL323" s="284" t="s">
        <v>127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4"/>
      <c r="AT323" s="37"/>
    </row>
    <row r="324" spans="2:46" ht="13.5" customHeight="1" x14ac:dyDescent="0.15">
      <c r="B324" s="285"/>
      <c r="C324" s="27" t="s">
        <v>32</v>
      </c>
      <c r="D324" s="186"/>
      <c r="E324" s="56"/>
      <c r="F324" s="187"/>
      <c r="G324" s="187"/>
      <c r="H324" s="187"/>
      <c r="I324" s="62"/>
      <c r="J324" s="62"/>
      <c r="K324" s="188"/>
      <c r="L324" s="259"/>
      <c r="M324" s="259"/>
      <c r="N324" s="56"/>
      <c r="O324" s="28"/>
      <c r="P324" s="56"/>
      <c r="Q324" s="28"/>
      <c r="R324" s="132"/>
      <c r="S324" s="214"/>
      <c r="T324" s="285"/>
      <c r="U324" s="27" t="s">
        <v>32</v>
      </c>
      <c r="V324" s="186"/>
      <c r="W324" s="56"/>
      <c r="X324" s="187"/>
      <c r="Y324" s="187"/>
      <c r="Z324" s="187"/>
      <c r="AA324" s="62"/>
      <c r="AB324" s="62"/>
      <c r="AC324" s="188"/>
      <c r="AD324" s="259"/>
      <c r="AE324" s="259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4"/>
      <c r="AT324" s="37"/>
    </row>
    <row r="325" spans="2:46" ht="13.5" customHeight="1" x14ac:dyDescent="0.15">
      <c r="B325" s="285"/>
      <c r="C325" s="27" t="s">
        <v>33</v>
      </c>
      <c r="D325" s="186"/>
      <c r="E325" s="56"/>
      <c r="F325" s="187"/>
      <c r="G325" s="187"/>
      <c r="H325" s="187"/>
      <c r="I325" s="62"/>
      <c r="J325" s="62"/>
      <c r="K325" s="188"/>
      <c r="L325" s="259"/>
      <c r="M325" s="259"/>
      <c r="N325" s="56"/>
      <c r="O325" s="28"/>
      <c r="P325" s="56"/>
      <c r="Q325" s="28"/>
      <c r="R325" s="132"/>
      <c r="S325" s="214"/>
      <c r="T325" s="285"/>
      <c r="U325" s="27" t="s">
        <v>33</v>
      </c>
      <c r="V325" s="186"/>
      <c r="W325" s="56"/>
      <c r="X325" s="187"/>
      <c r="Y325" s="187"/>
      <c r="Z325" s="187"/>
      <c r="AA325" s="62"/>
      <c r="AB325" s="62"/>
      <c r="AC325" s="188"/>
      <c r="AD325" s="259"/>
      <c r="AE325" s="259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4"/>
      <c r="AT325" s="37"/>
    </row>
    <row r="326" spans="2:46" ht="13.5" customHeight="1" x14ac:dyDescent="0.15">
      <c r="B326" s="285"/>
      <c r="C326" s="27" t="s">
        <v>35</v>
      </c>
      <c r="D326" s="186"/>
      <c r="E326" s="56"/>
      <c r="F326" s="187"/>
      <c r="G326" s="187"/>
      <c r="H326" s="187"/>
      <c r="I326" s="62"/>
      <c r="J326" s="62"/>
      <c r="K326" s="188"/>
      <c r="L326" s="259"/>
      <c r="M326" s="259"/>
      <c r="N326" s="56"/>
      <c r="O326" s="28"/>
      <c r="P326" s="56"/>
      <c r="Q326" s="28"/>
      <c r="R326" s="132"/>
      <c r="S326" s="214"/>
      <c r="T326" s="285"/>
      <c r="U326" s="27" t="s">
        <v>35</v>
      </c>
      <c r="V326" s="186"/>
      <c r="W326" s="56"/>
      <c r="X326" s="187"/>
      <c r="Y326" s="187"/>
      <c r="Z326" s="187"/>
      <c r="AA326" s="62"/>
      <c r="AB326" s="62"/>
      <c r="AC326" s="188"/>
      <c r="AD326" s="259"/>
      <c r="AE326" s="259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4"/>
      <c r="AT326" s="37"/>
    </row>
    <row r="327" spans="2:46" ht="13.5" customHeight="1" thickBot="1" x14ac:dyDescent="0.2">
      <c r="B327" s="286"/>
      <c r="C327" s="27"/>
      <c r="D327" s="186"/>
      <c r="E327" s="56"/>
      <c r="F327" s="189"/>
      <c r="G327" s="189"/>
      <c r="H327" s="189"/>
      <c r="I327" s="56"/>
      <c r="J327" s="56"/>
      <c r="K327" s="188"/>
      <c r="L327" s="259"/>
      <c r="M327" s="259"/>
      <c r="N327" s="56"/>
      <c r="O327" s="28"/>
      <c r="P327" s="56"/>
      <c r="Q327" s="28"/>
      <c r="R327" s="184"/>
      <c r="S327" s="214"/>
      <c r="T327" s="286"/>
      <c r="U327" s="27"/>
      <c r="V327" s="186"/>
      <c r="W327" s="56"/>
      <c r="X327" s="189"/>
      <c r="Y327" s="189"/>
      <c r="Z327" s="189"/>
      <c r="AA327" s="56"/>
      <c r="AB327" s="56"/>
      <c r="AC327" s="188"/>
      <c r="AD327" s="259"/>
      <c r="AE327" s="259"/>
      <c r="AF327" s="56"/>
      <c r="AG327" s="28"/>
      <c r="AH327" s="56"/>
      <c r="AI327" s="28"/>
      <c r="AJ327" s="184"/>
      <c r="AK327" s="199"/>
      <c r="AL327" s="286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4"/>
      <c r="AT327" s="37"/>
    </row>
    <row r="328" spans="2:46" ht="13.5" customHeight="1" x14ac:dyDescent="0.15">
      <c r="B328" s="284" t="s">
        <v>128</v>
      </c>
      <c r="C328" s="25" t="s">
        <v>31</v>
      </c>
      <c r="D328" s="39"/>
      <c r="E328" s="55"/>
      <c r="F328" s="96"/>
      <c r="G328" s="96"/>
      <c r="H328" s="96"/>
      <c r="I328" s="60"/>
      <c r="J328" s="60"/>
      <c r="K328" s="61"/>
      <c r="L328" s="258"/>
      <c r="M328" s="258"/>
      <c r="N328" s="55"/>
      <c r="O328" s="26"/>
      <c r="P328" s="55"/>
      <c r="Q328" s="26"/>
      <c r="R328" s="131"/>
      <c r="S328" s="214"/>
      <c r="T328" s="284" t="s">
        <v>128</v>
      </c>
      <c r="U328" s="25" t="s">
        <v>31</v>
      </c>
      <c r="V328" s="39"/>
      <c r="W328" s="55"/>
      <c r="X328" s="96"/>
      <c r="Y328" s="96"/>
      <c r="Z328" s="96"/>
      <c r="AA328" s="60"/>
      <c r="AB328" s="60"/>
      <c r="AC328" s="61"/>
      <c r="AD328" s="258"/>
      <c r="AE328" s="258"/>
      <c r="AF328" s="55"/>
      <c r="AG328" s="26"/>
      <c r="AH328" s="55"/>
      <c r="AI328" s="26"/>
      <c r="AJ328" s="131"/>
      <c r="AK328" s="199"/>
      <c r="AL328" s="284" t="s">
        <v>128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4"/>
      <c r="AT328" s="37"/>
    </row>
    <row r="329" spans="2:46" ht="13.5" customHeight="1" x14ac:dyDescent="0.15">
      <c r="B329" s="285"/>
      <c r="C329" s="27" t="s">
        <v>32</v>
      </c>
      <c r="D329" s="186"/>
      <c r="E329" s="56"/>
      <c r="F329" s="187"/>
      <c r="G329" s="187"/>
      <c r="H329" s="187"/>
      <c r="I329" s="62"/>
      <c r="J329" s="62"/>
      <c r="K329" s="188"/>
      <c r="L329" s="259"/>
      <c r="M329" s="259"/>
      <c r="N329" s="56"/>
      <c r="O329" s="28"/>
      <c r="P329" s="56"/>
      <c r="Q329" s="28"/>
      <c r="R329" s="132"/>
      <c r="S329" s="214"/>
      <c r="T329" s="285"/>
      <c r="U329" s="27" t="s">
        <v>32</v>
      </c>
      <c r="V329" s="186"/>
      <c r="W329" s="56"/>
      <c r="X329" s="187"/>
      <c r="Y329" s="187"/>
      <c r="Z329" s="187"/>
      <c r="AA329" s="62"/>
      <c r="AB329" s="62"/>
      <c r="AC329" s="188"/>
      <c r="AD329" s="259"/>
      <c r="AE329" s="259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4"/>
      <c r="AT329" s="37"/>
    </row>
    <row r="330" spans="2:46" ht="13.5" customHeight="1" x14ac:dyDescent="0.15">
      <c r="B330" s="285"/>
      <c r="C330" s="27" t="s">
        <v>33</v>
      </c>
      <c r="D330" s="186"/>
      <c r="E330" s="56"/>
      <c r="F330" s="187"/>
      <c r="G330" s="187"/>
      <c r="H330" s="187"/>
      <c r="I330" s="62"/>
      <c r="J330" s="62"/>
      <c r="K330" s="188"/>
      <c r="L330" s="259"/>
      <c r="M330" s="259"/>
      <c r="N330" s="56"/>
      <c r="O330" s="28"/>
      <c r="P330" s="56"/>
      <c r="Q330" s="28"/>
      <c r="R330" s="132"/>
      <c r="S330" s="214"/>
      <c r="T330" s="285"/>
      <c r="U330" s="27" t="s">
        <v>33</v>
      </c>
      <c r="V330" s="186"/>
      <c r="W330" s="56"/>
      <c r="X330" s="187"/>
      <c r="Y330" s="187"/>
      <c r="Z330" s="187"/>
      <c r="AA330" s="62"/>
      <c r="AB330" s="62"/>
      <c r="AC330" s="188"/>
      <c r="AD330" s="259"/>
      <c r="AE330" s="259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4"/>
      <c r="AT330" s="37"/>
    </row>
    <row r="331" spans="2:46" ht="13.5" customHeight="1" x14ac:dyDescent="0.15">
      <c r="B331" s="285"/>
      <c r="C331" s="27" t="s">
        <v>35</v>
      </c>
      <c r="D331" s="186"/>
      <c r="E331" s="56"/>
      <c r="F331" s="187"/>
      <c r="G331" s="187"/>
      <c r="H331" s="187"/>
      <c r="I331" s="62"/>
      <c r="J331" s="62"/>
      <c r="K331" s="188"/>
      <c r="L331" s="259"/>
      <c r="M331" s="259"/>
      <c r="N331" s="56"/>
      <c r="O331" s="28"/>
      <c r="P331" s="56"/>
      <c r="Q331" s="28"/>
      <c r="R331" s="132"/>
      <c r="S331" s="214"/>
      <c r="T331" s="285"/>
      <c r="U331" s="27" t="s">
        <v>35</v>
      </c>
      <c r="V331" s="186"/>
      <c r="W331" s="56"/>
      <c r="X331" s="187"/>
      <c r="Y331" s="187"/>
      <c r="Z331" s="187"/>
      <c r="AA331" s="62"/>
      <c r="AB331" s="62"/>
      <c r="AC331" s="188"/>
      <c r="AD331" s="259"/>
      <c r="AE331" s="259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4"/>
      <c r="AT331" s="37"/>
    </row>
    <row r="332" spans="2:46" ht="13.5" customHeight="1" thickBot="1" x14ac:dyDescent="0.2">
      <c r="B332" s="286"/>
      <c r="C332" s="27"/>
      <c r="D332" s="186"/>
      <c r="E332" s="56"/>
      <c r="F332" s="189"/>
      <c r="G332" s="189"/>
      <c r="H332" s="189"/>
      <c r="I332" s="56"/>
      <c r="J332" s="56"/>
      <c r="K332" s="188"/>
      <c r="L332" s="259"/>
      <c r="M332" s="259"/>
      <c r="N332" s="56"/>
      <c r="O332" s="28"/>
      <c r="P332" s="56"/>
      <c r="Q332" s="28"/>
      <c r="R332" s="184"/>
      <c r="S332" s="214"/>
      <c r="T332" s="286"/>
      <c r="U332" s="27"/>
      <c r="V332" s="186"/>
      <c r="W332" s="56"/>
      <c r="X332" s="189"/>
      <c r="Y332" s="189"/>
      <c r="Z332" s="189"/>
      <c r="AA332" s="56"/>
      <c r="AB332" s="56"/>
      <c r="AC332" s="188"/>
      <c r="AD332" s="259"/>
      <c r="AE332" s="259"/>
      <c r="AF332" s="56"/>
      <c r="AG332" s="28"/>
      <c r="AH332" s="56"/>
      <c r="AI332" s="28"/>
      <c r="AJ332" s="184"/>
      <c r="AK332" s="199"/>
      <c r="AL332" s="286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4"/>
      <c r="AT332" s="37"/>
    </row>
    <row r="333" spans="2:46" ht="13.5" customHeight="1" x14ac:dyDescent="0.15">
      <c r="B333" s="284" t="s">
        <v>129</v>
      </c>
      <c r="C333" s="25" t="s">
        <v>31</v>
      </c>
      <c r="D333" s="39"/>
      <c r="E333" s="55"/>
      <c r="F333" s="96"/>
      <c r="G333" s="96"/>
      <c r="H333" s="96"/>
      <c r="I333" s="60"/>
      <c r="J333" s="60"/>
      <c r="K333" s="61"/>
      <c r="L333" s="258"/>
      <c r="M333" s="258"/>
      <c r="N333" s="55"/>
      <c r="O333" s="26"/>
      <c r="P333" s="55"/>
      <c r="Q333" s="26"/>
      <c r="R333" s="131"/>
      <c r="S333" s="214"/>
      <c r="T333" s="284" t="s">
        <v>129</v>
      </c>
      <c r="U333" s="25" t="s">
        <v>31</v>
      </c>
      <c r="V333" s="39"/>
      <c r="W333" s="55"/>
      <c r="X333" s="96"/>
      <c r="Y333" s="96"/>
      <c r="Z333" s="96"/>
      <c r="AA333" s="60"/>
      <c r="AB333" s="60"/>
      <c r="AC333" s="61"/>
      <c r="AD333" s="258"/>
      <c r="AE333" s="258"/>
      <c r="AF333" s="55"/>
      <c r="AG333" s="26"/>
      <c r="AH333" s="55"/>
      <c r="AI333" s="26"/>
      <c r="AJ333" s="131"/>
      <c r="AK333" s="199"/>
      <c r="AL333" s="284" t="s">
        <v>129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4"/>
      <c r="AT333" s="37"/>
    </row>
    <row r="334" spans="2:46" ht="13.5" customHeight="1" x14ac:dyDescent="0.15">
      <c r="B334" s="285"/>
      <c r="C334" s="27" t="s">
        <v>32</v>
      </c>
      <c r="D334" s="186"/>
      <c r="E334" s="56"/>
      <c r="F334" s="187"/>
      <c r="G334" s="187"/>
      <c r="H334" s="187"/>
      <c r="I334" s="62"/>
      <c r="J334" s="62"/>
      <c r="K334" s="188"/>
      <c r="L334" s="259"/>
      <c r="M334" s="259"/>
      <c r="N334" s="56"/>
      <c r="O334" s="28"/>
      <c r="P334" s="56"/>
      <c r="Q334" s="28"/>
      <c r="R334" s="132"/>
      <c r="S334" s="214"/>
      <c r="T334" s="285"/>
      <c r="U334" s="27" t="s">
        <v>32</v>
      </c>
      <c r="V334" s="186"/>
      <c r="W334" s="56"/>
      <c r="X334" s="187"/>
      <c r="Y334" s="187"/>
      <c r="Z334" s="187"/>
      <c r="AA334" s="62"/>
      <c r="AB334" s="62"/>
      <c r="AC334" s="188"/>
      <c r="AD334" s="259"/>
      <c r="AE334" s="259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4"/>
      <c r="AT334" s="37"/>
    </row>
    <row r="335" spans="2:46" ht="13.5" customHeight="1" x14ac:dyDescent="0.15">
      <c r="B335" s="285"/>
      <c r="C335" s="27" t="s">
        <v>33</v>
      </c>
      <c r="D335" s="186"/>
      <c r="E335" s="56"/>
      <c r="F335" s="187"/>
      <c r="G335" s="187"/>
      <c r="H335" s="187"/>
      <c r="I335" s="62"/>
      <c r="J335" s="62"/>
      <c r="K335" s="188"/>
      <c r="L335" s="259"/>
      <c r="M335" s="259"/>
      <c r="N335" s="56"/>
      <c r="O335" s="28"/>
      <c r="P335" s="56"/>
      <c r="Q335" s="28"/>
      <c r="R335" s="132"/>
      <c r="S335" s="214"/>
      <c r="T335" s="285"/>
      <c r="U335" s="27" t="s">
        <v>33</v>
      </c>
      <c r="V335" s="186"/>
      <c r="W335" s="56"/>
      <c r="X335" s="187"/>
      <c r="Y335" s="187"/>
      <c r="Z335" s="187"/>
      <c r="AA335" s="62"/>
      <c r="AB335" s="62"/>
      <c r="AC335" s="188"/>
      <c r="AD335" s="259"/>
      <c r="AE335" s="259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4"/>
      <c r="AT335" s="37"/>
    </row>
    <row r="336" spans="2:46" ht="13.5" customHeight="1" x14ac:dyDescent="0.15">
      <c r="B336" s="285"/>
      <c r="C336" s="27" t="s">
        <v>35</v>
      </c>
      <c r="D336" s="186"/>
      <c r="E336" s="56"/>
      <c r="F336" s="187"/>
      <c r="G336" s="187"/>
      <c r="H336" s="187"/>
      <c r="I336" s="62"/>
      <c r="J336" s="62"/>
      <c r="K336" s="188"/>
      <c r="L336" s="259"/>
      <c r="M336" s="259"/>
      <c r="N336" s="56"/>
      <c r="O336" s="28"/>
      <c r="P336" s="56"/>
      <c r="Q336" s="28"/>
      <c r="R336" s="132"/>
      <c r="S336" s="214"/>
      <c r="T336" s="285"/>
      <c r="U336" s="27" t="s">
        <v>35</v>
      </c>
      <c r="V336" s="186"/>
      <c r="W336" s="56"/>
      <c r="X336" s="187"/>
      <c r="Y336" s="187"/>
      <c r="Z336" s="187"/>
      <c r="AA336" s="62"/>
      <c r="AB336" s="62"/>
      <c r="AC336" s="188"/>
      <c r="AD336" s="259"/>
      <c r="AE336" s="259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4"/>
      <c r="AT336" s="37"/>
    </row>
    <row r="337" spans="2:46" ht="13.5" customHeight="1" thickBot="1" x14ac:dyDescent="0.2">
      <c r="B337" s="286"/>
      <c r="C337" s="27"/>
      <c r="D337" s="186"/>
      <c r="E337" s="56"/>
      <c r="F337" s="189"/>
      <c r="G337" s="189"/>
      <c r="H337" s="189"/>
      <c r="I337" s="56"/>
      <c r="J337" s="56"/>
      <c r="K337" s="188"/>
      <c r="L337" s="259"/>
      <c r="M337" s="259"/>
      <c r="N337" s="56"/>
      <c r="O337" s="28"/>
      <c r="P337" s="56"/>
      <c r="Q337" s="28"/>
      <c r="R337" s="184"/>
      <c r="S337" s="214"/>
      <c r="T337" s="286"/>
      <c r="U337" s="27"/>
      <c r="V337" s="186"/>
      <c r="W337" s="56"/>
      <c r="X337" s="189"/>
      <c r="Y337" s="189"/>
      <c r="Z337" s="189"/>
      <c r="AA337" s="56"/>
      <c r="AB337" s="56"/>
      <c r="AC337" s="188"/>
      <c r="AD337" s="259"/>
      <c r="AE337" s="259"/>
      <c r="AF337" s="56"/>
      <c r="AG337" s="28"/>
      <c r="AH337" s="56"/>
      <c r="AI337" s="28"/>
      <c r="AJ337" s="184"/>
      <c r="AK337" s="199"/>
      <c r="AL337" s="286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4"/>
      <c r="AT337" s="37"/>
    </row>
    <row r="338" spans="2:46" ht="13.5" customHeight="1" x14ac:dyDescent="0.15">
      <c r="B338" s="284" t="s">
        <v>130</v>
      </c>
      <c r="C338" s="25" t="s">
        <v>31</v>
      </c>
      <c r="D338" s="39"/>
      <c r="E338" s="55"/>
      <c r="F338" s="96"/>
      <c r="G338" s="96"/>
      <c r="H338" s="96"/>
      <c r="I338" s="60"/>
      <c r="J338" s="60"/>
      <c r="K338" s="61"/>
      <c r="L338" s="258"/>
      <c r="M338" s="258"/>
      <c r="N338" s="55"/>
      <c r="O338" s="26"/>
      <c r="P338" s="55"/>
      <c r="Q338" s="26"/>
      <c r="R338" s="131"/>
      <c r="S338" s="214"/>
      <c r="T338" s="284" t="s">
        <v>130</v>
      </c>
      <c r="U338" s="25" t="s">
        <v>31</v>
      </c>
      <c r="V338" s="39"/>
      <c r="W338" s="55"/>
      <c r="X338" s="96"/>
      <c r="Y338" s="96"/>
      <c r="Z338" s="96"/>
      <c r="AA338" s="60"/>
      <c r="AB338" s="60"/>
      <c r="AC338" s="61"/>
      <c r="AD338" s="258"/>
      <c r="AE338" s="258"/>
      <c r="AF338" s="55"/>
      <c r="AG338" s="26"/>
      <c r="AH338" s="55"/>
      <c r="AI338" s="26"/>
      <c r="AJ338" s="131"/>
      <c r="AK338" s="199"/>
      <c r="AL338" s="284" t="s">
        <v>130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4"/>
      <c r="AT338" s="37"/>
    </row>
    <row r="339" spans="2:46" ht="13.5" customHeight="1" x14ac:dyDescent="0.15">
      <c r="B339" s="285"/>
      <c r="C339" s="27" t="s">
        <v>32</v>
      </c>
      <c r="D339" s="186"/>
      <c r="E339" s="56"/>
      <c r="F339" s="187"/>
      <c r="G339" s="187"/>
      <c r="H339" s="187"/>
      <c r="I339" s="62"/>
      <c r="J339" s="62"/>
      <c r="K339" s="188"/>
      <c r="L339" s="259"/>
      <c r="M339" s="259"/>
      <c r="N339" s="56"/>
      <c r="O339" s="28"/>
      <c r="P339" s="56"/>
      <c r="Q339" s="28"/>
      <c r="R339" s="132"/>
      <c r="S339" s="214"/>
      <c r="T339" s="285"/>
      <c r="U339" s="27" t="s">
        <v>32</v>
      </c>
      <c r="V339" s="186"/>
      <c r="W339" s="56"/>
      <c r="X339" s="187"/>
      <c r="Y339" s="187"/>
      <c r="Z339" s="187"/>
      <c r="AA339" s="62"/>
      <c r="AB339" s="62"/>
      <c r="AC339" s="188"/>
      <c r="AD339" s="259"/>
      <c r="AE339" s="259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4"/>
      <c r="AT339" s="37"/>
    </row>
    <row r="340" spans="2:46" ht="13.5" customHeight="1" x14ac:dyDescent="0.15">
      <c r="B340" s="285"/>
      <c r="C340" s="27" t="s">
        <v>33</v>
      </c>
      <c r="D340" s="186"/>
      <c r="E340" s="56"/>
      <c r="F340" s="187"/>
      <c r="G340" s="187"/>
      <c r="H340" s="187"/>
      <c r="I340" s="62"/>
      <c r="J340" s="62"/>
      <c r="K340" s="188"/>
      <c r="L340" s="259"/>
      <c r="M340" s="259"/>
      <c r="N340" s="56"/>
      <c r="O340" s="28"/>
      <c r="P340" s="56"/>
      <c r="Q340" s="28"/>
      <c r="R340" s="132"/>
      <c r="S340" s="214"/>
      <c r="T340" s="285"/>
      <c r="U340" s="27" t="s">
        <v>33</v>
      </c>
      <c r="V340" s="186"/>
      <c r="W340" s="56"/>
      <c r="X340" s="187"/>
      <c r="Y340" s="187"/>
      <c r="Z340" s="187"/>
      <c r="AA340" s="62"/>
      <c r="AB340" s="62"/>
      <c r="AC340" s="188"/>
      <c r="AD340" s="259"/>
      <c r="AE340" s="259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4"/>
      <c r="AT340" s="37"/>
    </row>
    <row r="341" spans="2:46" ht="13.5" customHeight="1" x14ac:dyDescent="0.15">
      <c r="B341" s="285"/>
      <c r="C341" s="27" t="s">
        <v>35</v>
      </c>
      <c r="D341" s="186"/>
      <c r="E341" s="56"/>
      <c r="F341" s="187"/>
      <c r="G341" s="187"/>
      <c r="H341" s="187"/>
      <c r="I341" s="62"/>
      <c r="J341" s="62"/>
      <c r="K341" s="188"/>
      <c r="L341" s="259"/>
      <c r="M341" s="259"/>
      <c r="N341" s="56"/>
      <c r="O341" s="28"/>
      <c r="P341" s="56"/>
      <c r="Q341" s="28"/>
      <c r="R341" s="132"/>
      <c r="S341" s="214"/>
      <c r="T341" s="285"/>
      <c r="U341" s="27" t="s">
        <v>35</v>
      </c>
      <c r="V341" s="186"/>
      <c r="W341" s="56"/>
      <c r="X341" s="187"/>
      <c r="Y341" s="187"/>
      <c r="Z341" s="187"/>
      <c r="AA341" s="62"/>
      <c r="AB341" s="62"/>
      <c r="AC341" s="188"/>
      <c r="AD341" s="259"/>
      <c r="AE341" s="259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4"/>
      <c r="AT341" s="37"/>
    </row>
    <row r="342" spans="2:46" ht="13.5" customHeight="1" thickBot="1" x14ac:dyDescent="0.2">
      <c r="B342" s="286"/>
      <c r="C342" s="27"/>
      <c r="D342" s="186"/>
      <c r="E342" s="56"/>
      <c r="F342" s="189"/>
      <c r="G342" s="189"/>
      <c r="H342" s="189"/>
      <c r="I342" s="56"/>
      <c r="J342" s="56"/>
      <c r="K342" s="188"/>
      <c r="L342" s="259"/>
      <c r="M342" s="259"/>
      <c r="N342" s="56"/>
      <c r="O342" s="28"/>
      <c r="P342" s="56"/>
      <c r="Q342" s="28"/>
      <c r="R342" s="184"/>
      <c r="S342" s="214"/>
      <c r="T342" s="286"/>
      <c r="U342" s="27"/>
      <c r="V342" s="186"/>
      <c r="W342" s="56"/>
      <c r="X342" s="189"/>
      <c r="Y342" s="189"/>
      <c r="Z342" s="189"/>
      <c r="AA342" s="56"/>
      <c r="AB342" s="56"/>
      <c r="AC342" s="188"/>
      <c r="AD342" s="259"/>
      <c r="AE342" s="259"/>
      <c r="AF342" s="56"/>
      <c r="AG342" s="28"/>
      <c r="AH342" s="56"/>
      <c r="AI342" s="28"/>
      <c r="AJ342" s="184"/>
      <c r="AK342" s="199"/>
      <c r="AL342" s="286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4"/>
      <c r="AT342" s="37"/>
    </row>
    <row r="343" spans="2:46" ht="13.5" customHeight="1" x14ac:dyDescent="0.15">
      <c r="B343" s="284" t="s">
        <v>131</v>
      </c>
      <c r="C343" s="25" t="s">
        <v>31</v>
      </c>
      <c r="D343" s="39"/>
      <c r="E343" s="55"/>
      <c r="F343" s="96"/>
      <c r="G343" s="96"/>
      <c r="H343" s="96"/>
      <c r="I343" s="60"/>
      <c r="J343" s="60"/>
      <c r="K343" s="61"/>
      <c r="L343" s="258"/>
      <c r="M343" s="258"/>
      <c r="N343" s="55"/>
      <c r="O343" s="26"/>
      <c r="P343" s="55"/>
      <c r="Q343" s="26"/>
      <c r="R343" s="131"/>
      <c r="S343" s="214"/>
      <c r="T343" s="284" t="s">
        <v>131</v>
      </c>
      <c r="U343" s="25" t="s">
        <v>31</v>
      </c>
      <c r="V343" s="39"/>
      <c r="W343" s="55"/>
      <c r="X343" s="96"/>
      <c r="Y343" s="96"/>
      <c r="Z343" s="96"/>
      <c r="AA343" s="60"/>
      <c r="AB343" s="60"/>
      <c r="AC343" s="61"/>
      <c r="AD343" s="258"/>
      <c r="AE343" s="258"/>
      <c r="AF343" s="55"/>
      <c r="AG343" s="26"/>
      <c r="AH343" s="55"/>
      <c r="AI343" s="26"/>
      <c r="AJ343" s="131"/>
      <c r="AK343" s="199"/>
      <c r="AL343" s="284" t="s">
        <v>131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4"/>
      <c r="AT343" s="37"/>
    </row>
    <row r="344" spans="2:46" ht="13.5" customHeight="1" x14ac:dyDescent="0.15">
      <c r="B344" s="285"/>
      <c r="C344" s="27" t="s">
        <v>32</v>
      </c>
      <c r="D344" s="186"/>
      <c r="E344" s="56"/>
      <c r="F344" s="187"/>
      <c r="G344" s="187"/>
      <c r="H344" s="187"/>
      <c r="I344" s="62"/>
      <c r="J344" s="62"/>
      <c r="K344" s="188"/>
      <c r="L344" s="259"/>
      <c r="M344" s="259"/>
      <c r="N344" s="56"/>
      <c r="O344" s="28"/>
      <c r="P344" s="56"/>
      <c r="Q344" s="28"/>
      <c r="R344" s="132"/>
      <c r="S344" s="214"/>
      <c r="T344" s="285"/>
      <c r="U344" s="27" t="s">
        <v>32</v>
      </c>
      <c r="V344" s="186"/>
      <c r="W344" s="56"/>
      <c r="X344" s="187"/>
      <c r="Y344" s="187"/>
      <c r="Z344" s="187"/>
      <c r="AA344" s="62"/>
      <c r="AB344" s="62"/>
      <c r="AC344" s="188"/>
      <c r="AD344" s="259"/>
      <c r="AE344" s="259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4"/>
      <c r="AT344" s="37"/>
    </row>
    <row r="345" spans="2:46" ht="13.5" customHeight="1" x14ac:dyDescent="0.15">
      <c r="B345" s="285"/>
      <c r="C345" s="27" t="s">
        <v>33</v>
      </c>
      <c r="D345" s="186"/>
      <c r="E345" s="56"/>
      <c r="F345" s="187"/>
      <c r="G345" s="187"/>
      <c r="H345" s="187"/>
      <c r="I345" s="62"/>
      <c r="J345" s="62"/>
      <c r="K345" s="188"/>
      <c r="L345" s="259"/>
      <c r="M345" s="259"/>
      <c r="N345" s="56"/>
      <c r="O345" s="28"/>
      <c r="P345" s="56"/>
      <c r="Q345" s="28"/>
      <c r="R345" s="132"/>
      <c r="S345" s="214"/>
      <c r="T345" s="285"/>
      <c r="U345" s="27" t="s">
        <v>33</v>
      </c>
      <c r="V345" s="186"/>
      <c r="W345" s="56"/>
      <c r="X345" s="187"/>
      <c r="Y345" s="187"/>
      <c r="Z345" s="187"/>
      <c r="AA345" s="62"/>
      <c r="AB345" s="62"/>
      <c r="AC345" s="188"/>
      <c r="AD345" s="259"/>
      <c r="AE345" s="259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4"/>
      <c r="AT345" s="37"/>
    </row>
    <row r="346" spans="2:46" ht="13.5" customHeight="1" x14ac:dyDescent="0.15">
      <c r="B346" s="285"/>
      <c r="C346" s="27" t="s">
        <v>35</v>
      </c>
      <c r="D346" s="186"/>
      <c r="E346" s="56"/>
      <c r="F346" s="187"/>
      <c r="G346" s="187"/>
      <c r="H346" s="187"/>
      <c r="I346" s="62"/>
      <c r="J346" s="62"/>
      <c r="K346" s="188"/>
      <c r="L346" s="259"/>
      <c r="M346" s="259"/>
      <c r="N346" s="56"/>
      <c r="O346" s="28"/>
      <c r="P346" s="56"/>
      <c r="Q346" s="28"/>
      <c r="R346" s="132"/>
      <c r="S346" s="214"/>
      <c r="T346" s="285"/>
      <c r="U346" s="27" t="s">
        <v>35</v>
      </c>
      <c r="V346" s="186"/>
      <c r="W346" s="56"/>
      <c r="X346" s="187"/>
      <c r="Y346" s="187"/>
      <c r="Z346" s="187"/>
      <c r="AA346" s="62"/>
      <c r="AB346" s="62"/>
      <c r="AC346" s="188"/>
      <c r="AD346" s="259"/>
      <c r="AE346" s="259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4"/>
      <c r="AT346" s="37"/>
    </row>
    <row r="347" spans="2:46" ht="13.5" customHeight="1" thickBot="1" x14ac:dyDescent="0.2">
      <c r="B347" s="286"/>
      <c r="C347" s="27"/>
      <c r="D347" s="186"/>
      <c r="E347" s="56"/>
      <c r="F347" s="189"/>
      <c r="G347" s="189"/>
      <c r="H347" s="189"/>
      <c r="I347" s="56"/>
      <c r="J347" s="56"/>
      <c r="K347" s="188"/>
      <c r="L347" s="259"/>
      <c r="M347" s="259"/>
      <c r="N347" s="56"/>
      <c r="O347" s="28"/>
      <c r="P347" s="56"/>
      <c r="Q347" s="28"/>
      <c r="R347" s="184"/>
      <c r="S347" s="214"/>
      <c r="T347" s="286"/>
      <c r="U347" s="27"/>
      <c r="V347" s="186"/>
      <c r="W347" s="56"/>
      <c r="X347" s="189"/>
      <c r="Y347" s="189"/>
      <c r="Z347" s="189"/>
      <c r="AA347" s="56"/>
      <c r="AB347" s="56"/>
      <c r="AC347" s="188"/>
      <c r="AD347" s="259"/>
      <c r="AE347" s="259"/>
      <c r="AF347" s="56"/>
      <c r="AG347" s="28"/>
      <c r="AH347" s="56"/>
      <c r="AI347" s="28"/>
      <c r="AJ347" s="184"/>
      <c r="AK347" s="199"/>
      <c r="AL347" s="286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4"/>
      <c r="AT347" s="37"/>
    </row>
    <row r="348" spans="2:46" ht="13.5" customHeight="1" x14ac:dyDescent="0.15">
      <c r="B348" s="284" t="s">
        <v>132</v>
      </c>
      <c r="C348" s="25" t="s">
        <v>31</v>
      </c>
      <c r="D348" s="39"/>
      <c r="E348" s="55"/>
      <c r="F348" s="96"/>
      <c r="G348" s="96"/>
      <c r="H348" s="96"/>
      <c r="I348" s="60"/>
      <c r="J348" s="60"/>
      <c r="K348" s="61"/>
      <c r="L348" s="258"/>
      <c r="M348" s="258"/>
      <c r="N348" s="55"/>
      <c r="O348" s="26"/>
      <c r="P348" s="55"/>
      <c r="Q348" s="26"/>
      <c r="R348" s="131"/>
      <c r="S348" s="214"/>
      <c r="T348" s="284" t="s">
        <v>132</v>
      </c>
      <c r="U348" s="25" t="s">
        <v>31</v>
      </c>
      <c r="V348" s="39"/>
      <c r="W348" s="55"/>
      <c r="X348" s="96"/>
      <c r="Y348" s="96"/>
      <c r="Z348" s="96"/>
      <c r="AA348" s="60"/>
      <c r="AB348" s="60"/>
      <c r="AC348" s="61"/>
      <c r="AD348" s="258"/>
      <c r="AE348" s="258"/>
      <c r="AF348" s="55"/>
      <c r="AG348" s="26"/>
      <c r="AH348" s="55"/>
      <c r="AI348" s="26"/>
      <c r="AJ348" s="131"/>
      <c r="AK348" s="199"/>
      <c r="AL348" s="284" t="s">
        <v>132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4"/>
      <c r="AT348" s="37"/>
    </row>
    <row r="349" spans="2:46" ht="13.5" customHeight="1" x14ac:dyDescent="0.15">
      <c r="B349" s="285"/>
      <c r="C349" s="27" t="s">
        <v>32</v>
      </c>
      <c r="D349" s="186"/>
      <c r="E349" s="56"/>
      <c r="F349" s="187"/>
      <c r="G349" s="187"/>
      <c r="H349" s="187"/>
      <c r="I349" s="62"/>
      <c r="J349" s="62"/>
      <c r="K349" s="188"/>
      <c r="L349" s="259"/>
      <c r="M349" s="259"/>
      <c r="N349" s="56"/>
      <c r="O349" s="28"/>
      <c r="P349" s="56"/>
      <c r="Q349" s="28"/>
      <c r="R349" s="132"/>
      <c r="S349" s="214"/>
      <c r="T349" s="285"/>
      <c r="U349" s="27" t="s">
        <v>32</v>
      </c>
      <c r="V349" s="186"/>
      <c r="W349" s="56"/>
      <c r="X349" s="187"/>
      <c r="Y349" s="187"/>
      <c r="Z349" s="187"/>
      <c r="AA349" s="62"/>
      <c r="AB349" s="62"/>
      <c r="AC349" s="188"/>
      <c r="AD349" s="259"/>
      <c r="AE349" s="259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4"/>
      <c r="AT349" s="37"/>
    </row>
    <row r="350" spans="2:46" ht="13.5" customHeight="1" x14ac:dyDescent="0.15">
      <c r="B350" s="285"/>
      <c r="C350" s="27" t="s">
        <v>33</v>
      </c>
      <c r="D350" s="186"/>
      <c r="E350" s="56"/>
      <c r="F350" s="187"/>
      <c r="G350" s="187"/>
      <c r="H350" s="187"/>
      <c r="I350" s="62"/>
      <c r="J350" s="62"/>
      <c r="K350" s="188"/>
      <c r="L350" s="259"/>
      <c r="M350" s="259"/>
      <c r="N350" s="56"/>
      <c r="O350" s="28"/>
      <c r="P350" s="56"/>
      <c r="Q350" s="28"/>
      <c r="R350" s="132"/>
      <c r="S350" s="214"/>
      <c r="T350" s="285"/>
      <c r="U350" s="27" t="s">
        <v>33</v>
      </c>
      <c r="V350" s="186"/>
      <c r="W350" s="56"/>
      <c r="X350" s="187"/>
      <c r="Y350" s="187"/>
      <c r="Z350" s="187"/>
      <c r="AA350" s="62"/>
      <c r="AB350" s="62"/>
      <c r="AC350" s="188"/>
      <c r="AD350" s="259"/>
      <c r="AE350" s="259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4"/>
      <c r="AT350" s="37"/>
    </row>
    <row r="351" spans="2:46" ht="13.5" customHeight="1" x14ac:dyDescent="0.15">
      <c r="B351" s="285"/>
      <c r="C351" s="27" t="s">
        <v>35</v>
      </c>
      <c r="D351" s="186"/>
      <c r="E351" s="56"/>
      <c r="F351" s="187"/>
      <c r="G351" s="187"/>
      <c r="H351" s="187"/>
      <c r="I351" s="62"/>
      <c r="J351" s="62"/>
      <c r="K351" s="188"/>
      <c r="L351" s="259"/>
      <c r="M351" s="259"/>
      <c r="N351" s="56"/>
      <c r="O351" s="28"/>
      <c r="P351" s="56"/>
      <c r="Q351" s="28"/>
      <c r="R351" s="132"/>
      <c r="S351" s="214"/>
      <c r="T351" s="285"/>
      <c r="U351" s="27" t="s">
        <v>35</v>
      </c>
      <c r="V351" s="186"/>
      <c r="W351" s="56"/>
      <c r="X351" s="187"/>
      <c r="Y351" s="187"/>
      <c r="Z351" s="187"/>
      <c r="AA351" s="62"/>
      <c r="AB351" s="62"/>
      <c r="AC351" s="188"/>
      <c r="AD351" s="259"/>
      <c r="AE351" s="259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4"/>
      <c r="AT351" s="37"/>
    </row>
    <row r="352" spans="2:46" ht="13.5" customHeight="1" thickBot="1" x14ac:dyDescent="0.2">
      <c r="B352" s="286"/>
      <c r="C352" s="27"/>
      <c r="D352" s="186"/>
      <c r="E352" s="56"/>
      <c r="F352" s="189"/>
      <c r="G352" s="189"/>
      <c r="H352" s="189"/>
      <c r="I352" s="56"/>
      <c r="J352" s="56"/>
      <c r="K352" s="188"/>
      <c r="L352" s="259"/>
      <c r="M352" s="259"/>
      <c r="N352" s="56"/>
      <c r="O352" s="28"/>
      <c r="P352" s="56"/>
      <c r="Q352" s="28"/>
      <c r="R352" s="184"/>
      <c r="S352" s="214"/>
      <c r="T352" s="286"/>
      <c r="U352" s="27"/>
      <c r="V352" s="186"/>
      <c r="W352" s="56"/>
      <c r="X352" s="189"/>
      <c r="Y352" s="189"/>
      <c r="Z352" s="189"/>
      <c r="AA352" s="56"/>
      <c r="AB352" s="56"/>
      <c r="AC352" s="188"/>
      <c r="AD352" s="259"/>
      <c r="AE352" s="259"/>
      <c r="AF352" s="56"/>
      <c r="AG352" s="28"/>
      <c r="AH352" s="56"/>
      <c r="AI352" s="28"/>
      <c r="AJ352" s="184"/>
      <c r="AK352" s="199"/>
      <c r="AL352" s="286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4"/>
      <c r="AT352" s="37"/>
    </row>
    <row r="353" spans="2:46" ht="13.5" customHeight="1" x14ac:dyDescent="0.15">
      <c r="B353" s="284" t="s">
        <v>133</v>
      </c>
      <c r="C353" s="25" t="s">
        <v>31</v>
      </c>
      <c r="D353" s="39"/>
      <c r="E353" s="55"/>
      <c r="F353" s="96"/>
      <c r="G353" s="96"/>
      <c r="H353" s="96"/>
      <c r="I353" s="60"/>
      <c r="J353" s="60"/>
      <c r="K353" s="61"/>
      <c r="L353" s="258"/>
      <c r="M353" s="258"/>
      <c r="N353" s="55"/>
      <c r="O353" s="26"/>
      <c r="P353" s="55"/>
      <c r="Q353" s="26"/>
      <c r="R353" s="131"/>
      <c r="S353" s="214"/>
      <c r="T353" s="284" t="s">
        <v>133</v>
      </c>
      <c r="U353" s="25" t="s">
        <v>31</v>
      </c>
      <c r="V353" s="39"/>
      <c r="W353" s="55"/>
      <c r="X353" s="96"/>
      <c r="Y353" s="96"/>
      <c r="Z353" s="96"/>
      <c r="AA353" s="60"/>
      <c r="AB353" s="60"/>
      <c r="AC353" s="61"/>
      <c r="AD353" s="258"/>
      <c r="AE353" s="258"/>
      <c r="AF353" s="55"/>
      <c r="AG353" s="26"/>
      <c r="AH353" s="55"/>
      <c r="AI353" s="26"/>
      <c r="AJ353" s="131"/>
      <c r="AK353" s="199"/>
      <c r="AL353" s="284" t="s">
        <v>133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4"/>
      <c r="AT353" s="37"/>
    </row>
    <row r="354" spans="2:46" ht="13.5" customHeight="1" x14ac:dyDescent="0.15">
      <c r="B354" s="285"/>
      <c r="C354" s="27" t="s">
        <v>32</v>
      </c>
      <c r="D354" s="186"/>
      <c r="E354" s="56"/>
      <c r="F354" s="187"/>
      <c r="G354" s="187"/>
      <c r="H354" s="187"/>
      <c r="I354" s="62"/>
      <c r="J354" s="62"/>
      <c r="K354" s="188"/>
      <c r="L354" s="259"/>
      <c r="M354" s="259"/>
      <c r="N354" s="56"/>
      <c r="O354" s="28"/>
      <c r="P354" s="56"/>
      <c r="Q354" s="28"/>
      <c r="R354" s="132"/>
      <c r="S354" s="214"/>
      <c r="T354" s="285"/>
      <c r="U354" s="27" t="s">
        <v>32</v>
      </c>
      <c r="V354" s="186"/>
      <c r="W354" s="56"/>
      <c r="X354" s="187"/>
      <c r="Y354" s="187"/>
      <c r="Z354" s="187"/>
      <c r="AA354" s="62"/>
      <c r="AB354" s="62"/>
      <c r="AC354" s="188"/>
      <c r="AD354" s="259"/>
      <c r="AE354" s="259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4"/>
      <c r="AT354" s="37"/>
    </row>
    <row r="355" spans="2:46" ht="13.5" customHeight="1" x14ac:dyDescent="0.15">
      <c r="B355" s="285"/>
      <c r="C355" s="27" t="s">
        <v>33</v>
      </c>
      <c r="D355" s="186"/>
      <c r="E355" s="56"/>
      <c r="F355" s="187"/>
      <c r="G355" s="187"/>
      <c r="H355" s="187"/>
      <c r="I355" s="62"/>
      <c r="J355" s="62"/>
      <c r="K355" s="188"/>
      <c r="L355" s="259"/>
      <c r="M355" s="259"/>
      <c r="N355" s="56"/>
      <c r="O355" s="28"/>
      <c r="P355" s="56"/>
      <c r="Q355" s="28"/>
      <c r="R355" s="132"/>
      <c r="S355" s="214"/>
      <c r="T355" s="285"/>
      <c r="U355" s="27" t="s">
        <v>33</v>
      </c>
      <c r="V355" s="186"/>
      <c r="W355" s="56"/>
      <c r="X355" s="187"/>
      <c r="Y355" s="187"/>
      <c r="Z355" s="187"/>
      <c r="AA355" s="62"/>
      <c r="AB355" s="62"/>
      <c r="AC355" s="188"/>
      <c r="AD355" s="259"/>
      <c r="AE355" s="259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4"/>
      <c r="AT355" s="37"/>
    </row>
    <row r="356" spans="2:46" ht="13.5" customHeight="1" x14ac:dyDescent="0.15">
      <c r="B356" s="285"/>
      <c r="C356" s="27" t="s">
        <v>35</v>
      </c>
      <c r="D356" s="186"/>
      <c r="E356" s="56"/>
      <c r="F356" s="187"/>
      <c r="G356" s="187"/>
      <c r="H356" s="187"/>
      <c r="I356" s="62"/>
      <c r="J356" s="62"/>
      <c r="K356" s="188"/>
      <c r="L356" s="259"/>
      <c r="M356" s="259"/>
      <c r="N356" s="56"/>
      <c r="O356" s="28"/>
      <c r="P356" s="56"/>
      <c r="Q356" s="28"/>
      <c r="R356" s="132"/>
      <c r="S356" s="214"/>
      <c r="T356" s="285"/>
      <c r="U356" s="27" t="s">
        <v>35</v>
      </c>
      <c r="V356" s="186"/>
      <c r="W356" s="56"/>
      <c r="X356" s="187"/>
      <c r="Y356" s="187"/>
      <c r="Z356" s="187"/>
      <c r="AA356" s="62"/>
      <c r="AB356" s="62"/>
      <c r="AC356" s="188"/>
      <c r="AD356" s="259"/>
      <c r="AE356" s="259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4"/>
      <c r="AT356" s="37"/>
    </row>
    <row r="357" spans="2:46" ht="13.5" customHeight="1" thickBot="1" x14ac:dyDescent="0.2">
      <c r="B357" s="286"/>
      <c r="C357" s="27"/>
      <c r="D357" s="186"/>
      <c r="E357" s="56"/>
      <c r="F357" s="189"/>
      <c r="G357" s="189"/>
      <c r="H357" s="189"/>
      <c r="I357" s="56"/>
      <c r="J357" s="56"/>
      <c r="K357" s="188"/>
      <c r="L357" s="259"/>
      <c r="M357" s="259"/>
      <c r="N357" s="56"/>
      <c r="O357" s="28"/>
      <c r="P357" s="56"/>
      <c r="Q357" s="28"/>
      <c r="R357" s="184"/>
      <c r="S357" s="214"/>
      <c r="T357" s="286"/>
      <c r="U357" s="27"/>
      <c r="V357" s="186"/>
      <c r="W357" s="56"/>
      <c r="X357" s="189"/>
      <c r="Y357" s="189"/>
      <c r="Z357" s="189"/>
      <c r="AA357" s="56"/>
      <c r="AB357" s="56"/>
      <c r="AC357" s="188"/>
      <c r="AD357" s="259"/>
      <c r="AE357" s="259"/>
      <c r="AF357" s="56"/>
      <c r="AG357" s="28"/>
      <c r="AH357" s="56"/>
      <c r="AI357" s="28"/>
      <c r="AJ357" s="184"/>
      <c r="AK357" s="199"/>
      <c r="AL357" s="286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4"/>
      <c r="AT357" s="37"/>
    </row>
    <row r="358" spans="2:46" ht="13.5" customHeight="1" x14ac:dyDescent="0.15">
      <c r="B358" s="284" t="s">
        <v>134</v>
      </c>
      <c r="C358" s="25" t="s">
        <v>31</v>
      </c>
      <c r="D358" s="39"/>
      <c r="E358" s="55"/>
      <c r="F358" s="96"/>
      <c r="G358" s="96"/>
      <c r="H358" s="96"/>
      <c r="I358" s="60"/>
      <c r="J358" s="60"/>
      <c r="K358" s="61"/>
      <c r="L358" s="258"/>
      <c r="M358" s="258"/>
      <c r="N358" s="55"/>
      <c r="O358" s="26"/>
      <c r="P358" s="55"/>
      <c r="Q358" s="26"/>
      <c r="R358" s="131"/>
      <c r="S358" s="214"/>
      <c r="T358" s="284" t="s">
        <v>134</v>
      </c>
      <c r="U358" s="25" t="s">
        <v>31</v>
      </c>
      <c r="V358" s="39"/>
      <c r="W358" s="55"/>
      <c r="X358" s="96"/>
      <c r="Y358" s="96"/>
      <c r="Z358" s="96"/>
      <c r="AA358" s="60"/>
      <c r="AB358" s="60"/>
      <c r="AC358" s="61"/>
      <c r="AD358" s="258"/>
      <c r="AE358" s="258"/>
      <c r="AF358" s="55"/>
      <c r="AG358" s="26"/>
      <c r="AH358" s="55"/>
      <c r="AI358" s="26"/>
      <c r="AJ358" s="131"/>
      <c r="AK358" s="199"/>
      <c r="AL358" s="284" t="s">
        <v>134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4"/>
      <c r="AT358" s="37"/>
    </row>
    <row r="359" spans="2:46" ht="13.5" customHeight="1" x14ac:dyDescent="0.15">
      <c r="B359" s="285"/>
      <c r="C359" s="27" t="s">
        <v>32</v>
      </c>
      <c r="D359" s="186"/>
      <c r="E359" s="56"/>
      <c r="F359" s="187"/>
      <c r="G359" s="187"/>
      <c r="H359" s="187"/>
      <c r="I359" s="62"/>
      <c r="J359" s="62"/>
      <c r="K359" s="188"/>
      <c r="L359" s="259"/>
      <c r="M359" s="259"/>
      <c r="N359" s="56"/>
      <c r="O359" s="28"/>
      <c r="P359" s="56"/>
      <c r="Q359" s="28"/>
      <c r="R359" s="132"/>
      <c r="S359" s="214"/>
      <c r="T359" s="285"/>
      <c r="U359" s="27" t="s">
        <v>32</v>
      </c>
      <c r="V359" s="186"/>
      <c r="W359" s="56"/>
      <c r="X359" s="187"/>
      <c r="Y359" s="187"/>
      <c r="Z359" s="187"/>
      <c r="AA359" s="62"/>
      <c r="AB359" s="62"/>
      <c r="AC359" s="188"/>
      <c r="AD359" s="259"/>
      <c r="AE359" s="259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4"/>
      <c r="AT359" s="37"/>
    </row>
    <row r="360" spans="2:46" ht="13.5" customHeight="1" x14ac:dyDescent="0.15">
      <c r="B360" s="285"/>
      <c r="C360" s="27" t="s">
        <v>33</v>
      </c>
      <c r="D360" s="186"/>
      <c r="E360" s="56"/>
      <c r="F360" s="187"/>
      <c r="G360" s="187"/>
      <c r="H360" s="187"/>
      <c r="I360" s="62"/>
      <c r="J360" s="62"/>
      <c r="K360" s="188"/>
      <c r="L360" s="259"/>
      <c r="M360" s="259"/>
      <c r="N360" s="56"/>
      <c r="O360" s="28"/>
      <c r="P360" s="56"/>
      <c r="Q360" s="28"/>
      <c r="R360" s="132"/>
      <c r="S360" s="214"/>
      <c r="T360" s="285"/>
      <c r="U360" s="27" t="s">
        <v>33</v>
      </c>
      <c r="V360" s="186"/>
      <c r="W360" s="56"/>
      <c r="X360" s="187"/>
      <c r="Y360" s="187"/>
      <c r="Z360" s="187"/>
      <c r="AA360" s="62"/>
      <c r="AB360" s="62"/>
      <c r="AC360" s="188"/>
      <c r="AD360" s="259"/>
      <c r="AE360" s="259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4"/>
      <c r="AT360" s="37"/>
    </row>
    <row r="361" spans="2:46" ht="13.5" customHeight="1" x14ac:dyDescent="0.15">
      <c r="B361" s="285"/>
      <c r="C361" s="27" t="s">
        <v>35</v>
      </c>
      <c r="D361" s="186"/>
      <c r="E361" s="56"/>
      <c r="F361" s="187"/>
      <c r="G361" s="187"/>
      <c r="H361" s="187"/>
      <c r="I361" s="62"/>
      <c r="J361" s="62"/>
      <c r="K361" s="188"/>
      <c r="L361" s="259"/>
      <c r="M361" s="259"/>
      <c r="N361" s="56"/>
      <c r="O361" s="28"/>
      <c r="P361" s="56"/>
      <c r="Q361" s="28"/>
      <c r="R361" s="132"/>
      <c r="S361" s="214"/>
      <c r="T361" s="285"/>
      <c r="U361" s="27" t="s">
        <v>35</v>
      </c>
      <c r="V361" s="186"/>
      <c r="W361" s="56"/>
      <c r="X361" s="187"/>
      <c r="Y361" s="187"/>
      <c r="Z361" s="187"/>
      <c r="AA361" s="62"/>
      <c r="AB361" s="62"/>
      <c r="AC361" s="188"/>
      <c r="AD361" s="259"/>
      <c r="AE361" s="259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4"/>
      <c r="AT361" s="37"/>
    </row>
    <row r="362" spans="2:46" ht="13.5" customHeight="1" thickBot="1" x14ac:dyDescent="0.2">
      <c r="B362" s="286"/>
      <c r="C362" s="27"/>
      <c r="D362" s="186"/>
      <c r="E362" s="56"/>
      <c r="F362" s="189"/>
      <c r="G362" s="189"/>
      <c r="H362" s="189"/>
      <c r="I362" s="56"/>
      <c r="J362" s="56"/>
      <c r="K362" s="188"/>
      <c r="L362" s="259"/>
      <c r="M362" s="259"/>
      <c r="N362" s="56"/>
      <c r="O362" s="28"/>
      <c r="P362" s="56"/>
      <c r="Q362" s="28"/>
      <c r="R362" s="184"/>
      <c r="S362" s="214"/>
      <c r="T362" s="286"/>
      <c r="U362" s="27"/>
      <c r="V362" s="186"/>
      <c r="W362" s="56"/>
      <c r="X362" s="189"/>
      <c r="Y362" s="189"/>
      <c r="Z362" s="189"/>
      <c r="AA362" s="56"/>
      <c r="AB362" s="56"/>
      <c r="AC362" s="188"/>
      <c r="AD362" s="259"/>
      <c r="AE362" s="259"/>
      <c r="AF362" s="56"/>
      <c r="AG362" s="28"/>
      <c r="AH362" s="56"/>
      <c r="AI362" s="28"/>
      <c r="AJ362" s="184"/>
      <c r="AK362" s="199"/>
      <c r="AL362" s="286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4"/>
      <c r="AT362" s="37"/>
    </row>
    <row r="363" spans="2:46" ht="13.5" customHeight="1" x14ac:dyDescent="0.15">
      <c r="B363" s="284" t="s">
        <v>135</v>
      </c>
      <c r="C363" s="25" t="s">
        <v>31</v>
      </c>
      <c r="D363" s="39"/>
      <c r="E363" s="55"/>
      <c r="F363" s="96"/>
      <c r="G363" s="96"/>
      <c r="H363" s="96"/>
      <c r="I363" s="60"/>
      <c r="J363" s="60"/>
      <c r="K363" s="61"/>
      <c r="L363" s="258"/>
      <c r="M363" s="258"/>
      <c r="N363" s="55"/>
      <c r="O363" s="26"/>
      <c r="P363" s="55"/>
      <c r="Q363" s="26"/>
      <c r="R363" s="131"/>
      <c r="S363" s="214"/>
      <c r="T363" s="284" t="s">
        <v>135</v>
      </c>
      <c r="U363" s="25" t="s">
        <v>31</v>
      </c>
      <c r="V363" s="39"/>
      <c r="W363" s="55"/>
      <c r="X363" s="96"/>
      <c r="Y363" s="96"/>
      <c r="Z363" s="96"/>
      <c r="AA363" s="60"/>
      <c r="AB363" s="60"/>
      <c r="AC363" s="61"/>
      <c r="AD363" s="258"/>
      <c r="AE363" s="258"/>
      <c r="AF363" s="55"/>
      <c r="AG363" s="26"/>
      <c r="AH363" s="55"/>
      <c r="AI363" s="26"/>
      <c r="AJ363" s="131"/>
      <c r="AK363" s="199"/>
      <c r="AL363" s="284" t="s">
        <v>135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4"/>
      <c r="AT363" s="37"/>
    </row>
    <row r="364" spans="2:46" ht="13.5" customHeight="1" x14ac:dyDescent="0.15">
      <c r="B364" s="285"/>
      <c r="C364" s="27" t="s">
        <v>32</v>
      </c>
      <c r="D364" s="186"/>
      <c r="E364" s="56"/>
      <c r="F364" s="187"/>
      <c r="G364" s="187"/>
      <c r="H364" s="187"/>
      <c r="I364" s="62"/>
      <c r="J364" s="62"/>
      <c r="K364" s="188"/>
      <c r="L364" s="259"/>
      <c r="M364" s="259"/>
      <c r="N364" s="56"/>
      <c r="O364" s="28"/>
      <c r="P364" s="56"/>
      <c r="Q364" s="28"/>
      <c r="R364" s="132"/>
      <c r="S364" s="214"/>
      <c r="T364" s="285"/>
      <c r="U364" s="27" t="s">
        <v>32</v>
      </c>
      <c r="V364" s="186"/>
      <c r="W364" s="56"/>
      <c r="X364" s="187"/>
      <c r="Y364" s="187"/>
      <c r="Z364" s="187"/>
      <c r="AA364" s="62"/>
      <c r="AB364" s="62"/>
      <c r="AC364" s="188"/>
      <c r="AD364" s="259"/>
      <c r="AE364" s="259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4"/>
      <c r="AT364" s="37"/>
    </row>
    <row r="365" spans="2:46" ht="13.5" customHeight="1" x14ac:dyDescent="0.15">
      <c r="B365" s="285"/>
      <c r="C365" s="27" t="s">
        <v>33</v>
      </c>
      <c r="D365" s="186"/>
      <c r="E365" s="56"/>
      <c r="F365" s="187"/>
      <c r="G365" s="187"/>
      <c r="H365" s="187"/>
      <c r="I365" s="62"/>
      <c r="J365" s="62"/>
      <c r="K365" s="188"/>
      <c r="L365" s="259"/>
      <c r="M365" s="259"/>
      <c r="N365" s="56"/>
      <c r="O365" s="28"/>
      <c r="P365" s="56"/>
      <c r="Q365" s="28"/>
      <c r="R365" s="132"/>
      <c r="S365" s="214"/>
      <c r="T365" s="285"/>
      <c r="U365" s="27" t="s">
        <v>33</v>
      </c>
      <c r="V365" s="186"/>
      <c r="W365" s="56"/>
      <c r="X365" s="187"/>
      <c r="Y365" s="187"/>
      <c r="Z365" s="187"/>
      <c r="AA365" s="62"/>
      <c r="AB365" s="62"/>
      <c r="AC365" s="188"/>
      <c r="AD365" s="259"/>
      <c r="AE365" s="259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4"/>
      <c r="AT365" s="37"/>
    </row>
    <row r="366" spans="2:46" ht="13.5" customHeight="1" x14ac:dyDescent="0.15">
      <c r="B366" s="285"/>
      <c r="C366" s="27" t="s">
        <v>35</v>
      </c>
      <c r="D366" s="186"/>
      <c r="E366" s="56"/>
      <c r="F366" s="187"/>
      <c r="G366" s="187"/>
      <c r="H366" s="187"/>
      <c r="I366" s="62"/>
      <c r="J366" s="62"/>
      <c r="K366" s="188"/>
      <c r="L366" s="259"/>
      <c r="M366" s="259"/>
      <c r="N366" s="56"/>
      <c r="O366" s="28"/>
      <c r="P366" s="56"/>
      <c r="Q366" s="28"/>
      <c r="R366" s="132"/>
      <c r="S366" s="214"/>
      <c r="T366" s="285"/>
      <c r="U366" s="27" t="s">
        <v>35</v>
      </c>
      <c r="V366" s="186"/>
      <c r="W366" s="56"/>
      <c r="X366" s="187"/>
      <c r="Y366" s="187"/>
      <c r="Z366" s="187"/>
      <c r="AA366" s="62"/>
      <c r="AB366" s="62"/>
      <c r="AC366" s="188"/>
      <c r="AD366" s="259"/>
      <c r="AE366" s="259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4"/>
      <c r="AT366" s="37"/>
    </row>
    <row r="367" spans="2:46" ht="13.5" customHeight="1" thickBot="1" x14ac:dyDescent="0.2">
      <c r="B367" s="286"/>
      <c r="C367" s="27"/>
      <c r="D367" s="186"/>
      <c r="E367" s="56"/>
      <c r="F367" s="189"/>
      <c r="G367" s="189"/>
      <c r="H367" s="189"/>
      <c r="I367" s="56"/>
      <c r="J367" s="56"/>
      <c r="K367" s="188"/>
      <c r="L367" s="259"/>
      <c r="M367" s="259"/>
      <c r="N367" s="56"/>
      <c r="O367" s="28"/>
      <c r="P367" s="56"/>
      <c r="Q367" s="28"/>
      <c r="R367" s="184"/>
      <c r="S367" s="214"/>
      <c r="T367" s="286"/>
      <c r="U367" s="27"/>
      <c r="V367" s="186"/>
      <c r="W367" s="56"/>
      <c r="X367" s="189"/>
      <c r="Y367" s="189"/>
      <c r="Z367" s="189"/>
      <c r="AA367" s="56"/>
      <c r="AB367" s="56"/>
      <c r="AC367" s="188"/>
      <c r="AD367" s="259"/>
      <c r="AE367" s="259"/>
      <c r="AF367" s="56"/>
      <c r="AG367" s="28"/>
      <c r="AH367" s="56"/>
      <c r="AI367" s="28"/>
      <c r="AJ367" s="184"/>
      <c r="AK367" s="199"/>
      <c r="AL367" s="286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4"/>
      <c r="AT367" s="37"/>
    </row>
    <row r="368" spans="2:46" ht="13.5" customHeight="1" x14ac:dyDescent="0.15">
      <c r="B368" s="284" t="s">
        <v>136</v>
      </c>
      <c r="C368" s="25" t="s">
        <v>31</v>
      </c>
      <c r="D368" s="39"/>
      <c r="E368" s="55"/>
      <c r="F368" s="96"/>
      <c r="G368" s="96"/>
      <c r="H368" s="96"/>
      <c r="I368" s="60"/>
      <c r="J368" s="60"/>
      <c r="K368" s="61"/>
      <c r="L368" s="258"/>
      <c r="M368" s="258"/>
      <c r="N368" s="55"/>
      <c r="O368" s="26"/>
      <c r="P368" s="55"/>
      <c r="Q368" s="26"/>
      <c r="R368" s="131"/>
      <c r="S368" s="214"/>
      <c r="T368" s="284" t="s">
        <v>136</v>
      </c>
      <c r="U368" s="25" t="s">
        <v>31</v>
      </c>
      <c r="V368" s="39"/>
      <c r="W368" s="55"/>
      <c r="X368" s="96"/>
      <c r="Y368" s="96"/>
      <c r="Z368" s="96"/>
      <c r="AA368" s="60"/>
      <c r="AB368" s="60"/>
      <c r="AC368" s="61"/>
      <c r="AD368" s="258"/>
      <c r="AE368" s="258"/>
      <c r="AF368" s="55"/>
      <c r="AG368" s="26"/>
      <c r="AH368" s="55"/>
      <c r="AI368" s="26"/>
      <c r="AJ368" s="131"/>
      <c r="AK368" s="199"/>
      <c r="AL368" s="284" t="s">
        <v>136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4"/>
      <c r="AT368" s="37"/>
    </row>
    <row r="369" spans="2:46" ht="13.5" customHeight="1" x14ac:dyDescent="0.15">
      <c r="B369" s="285"/>
      <c r="C369" s="27" t="s">
        <v>32</v>
      </c>
      <c r="D369" s="186"/>
      <c r="E369" s="56"/>
      <c r="F369" s="187"/>
      <c r="G369" s="187"/>
      <c r="H369" s="187"/>
      <c r="I369" s="62"/>
      <c r="J369" s="62"/>
      <c r="K369" s="188"/>
      <c r="L369" s="259"/>
      <c r="M369" s="259"/>
      <c r="N369" s="56"/>
      <c r="O369" s="28"/>
      <c r="P369" s="56"/>
      <c r="Q369" s="28"/>
      <c r="R369" s="132"/>
      <c r="S369" s="214"/>
      <c r="T369" s="285"/>
      <c r="U369" s="27" t="s">
        <v>32</v>
      </c>
      <c r="V369" s="186"/>
      <c r="W369" s="56"/>
      <c r="X369" s="187"/>
      <c r="Y369" s="187"/>
      <c r="Z369" s="187"/>
      <c r="AA369" s="62"/>
      <c r="AB369" s="62"/>
      <c r="AC369" s="188"/>
      <c r="AD369" s="259"/>
      <c r="AE369" s="259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4"/>
      <c r="AT369" s="37"/>
    </row>
    <row r="370" spans="2:46" ht="13.5" customHeight="1" x14ac:dyDescent="0.15">
      <c r="B370" s="285"/>
      <c r="C370" s="27" t="s">
        <v>33</v>
      </c>
      <c r="D370" s="186"/>
      <c r="E370" s="56"/>
      <c r="F370" s="187"/>
      <c r="G370" s="187"/>
      <c r="H370" s="187"/>
      <c r="I370" s="62"/>
      <c r="J370" s="62"/>
      <c r="K370" s="188"/>
      <c r="L370" s="259"/>
      <c r="M370" s="259"/>
      <c r="N370" s="56"/>
      <c r="O370" s="28"/>
      <c r="P370" s="56"/>
      <c r="Q370" s="28"/>
      <c r="R370" s="132"/>
      <c r="S370" s="214"/>
      <c r="T370" s="285"/>
      <c r="U370" s="27" t="s">
        <v>33</v>
      </c>
      <c r="V370" s="186"/>
      <c r="W370" s="56"/>
      <c r="X370" s="187"/>
      <c r="Y370" s="187"/>
      <c r="Z370" s="187"/>
      <c r="AA370" s="62"/>
      <c r="AB370" s="62"/>
      <c r="AC370" s="188"/>
      <c r="AD370" s="259"/>
      <c r="AE370" s="259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4"/>
      <c r="AT370" s="37"/>
    </row>
    <row r="371" spans="2:46" ht="13.5" customHeight="1" x14ac:dyDescent="0.15">
      <c r="B371" s="285"/>
      <c r="C371" s="27" t="s">
        <v>35</v>
      </c>
      <c r="D371" s="186"/>
      <c r="E371" s="56"/>
      <c r="F371" s="187"/>
      <c r="G371" s="187"/>
      <c r="H371" s="187"/>
      <c r="I371" s="62"/>
      <c r="J371" s="62"/>
      <c r="K371" s="188"/>
      <c r="L371" s="259"/>
      <c r="M371" s="259"/>
      <c r="N371" s="56"/>
      <c r="O371" s="28"/>
      <c r="P371" s="56"/>
      <c r="Q371" s="28"/>
      <c r="R371" s="132"/>
      <c r="S371" s="214"/>
      <c r="T371" s="285"/>
      <c r="U371" s="27" t="s">
        <v>35</v>
      </c>
      <c r="V371" s="186"/>
      <c r="W371" s="56"/>
      <c r="X371" s="187"/>
      <c r="Y371" s="187"/>
      <c r="Z371" s="187"/>
      <c r="AA371" s="62"/>
      <c r="AB371" s="62"/>
      <c r="AC371" s="188"/>
      <c r="AD371" s="259"/>
      <c r="AE371" s="259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4"/>
      <c r="AT371" s="37"/>
    </row>
    <row r="372" spans="2:46" ht="13.5" customHeight="1" thickBot="1" x14ac:dyDescent="0.2">
      <c r="B372" s="286"/>
      <c r="C372" s="27"/>
      <c r="D372" s="186"/>
      <c r="E372" s="56"/>
      <c r="F372" s="189"/>
      <c r="G372" s="189"/>
      <c r="H372" s="189"/>
      <c r="I372" s="56"/>
      <c r="J372" s="56"/>
      <c r="K372" s="188"/>
      <c r="L372" s="259"/>
      <c r="M372" s="259"/>
      <c r="N372" s="56"/>
      <c r="O372" s="28"/>
      <c r="P372" s="56"/>
      <c r="Q372" s="28"/>
      <c r="R372" s="184"/>
      <c r="S372" s="214"/>
      <c r="T372" s="286"/>
      <c r="U372" s="27"/>
      <c r="V372" s="186"/>
      <c r="W372" s="56"/>
      <c r="X372" s="189"/>
      <c r="Y372" s="189"/>
      <c r="Z372" s="189"/>
      <c r="AA372" s="56"/>
      <c r="AB372" s="56"/>
      <c r="AC372" s="188"/>
      <c r="AD372" s="259"/>
      <c r="AE372" s="259"/>
      <c r="AF372" s="56"/>
      <c r="AG372" s="28"/>
      <c r="AH372" s="56"/>
      <c r="AI372" s="28"/>
      <c r="AJ372" s="184"/>
      <c r="AK372" s="199"/>
      <c r="AL372" s="286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4"/>
      <c r="AT372" s="37"/>
    </row>
    <row r="373" spans="2:46" ht="13.5" customHeight="1" x14ac:dyDescent="0.15">
      <c r="B373" s="284" t="s">
        <v>137</v>
      </c>
      <c r="C373" s="25" t="s">
        <v>31</v>
      </c>
      <c r="D373" s="39"/>
      <c r="E373" s="55"/>
      <c r="F373" s="96"/>
      <c r="G373" s="96"/>
      <c r="H373" s="96"/>
      <c r="I373" s="60"/>
      <c r="J373" s="60"/>
      <c r="K373" s="61"/>
      <c r="L373" s="258"/>
      <c r="M373" s="258"/>
      <c r="N373" s="55"/>
      <c r="O373" s="26"/>
      <c r="P373" s="55"/>
      <c r="Q373" s="26"/>
      <c r="R373" s="131"/>
      <c r="S373" s="214"/>
      <c r="T373" s="284" t="s">
        <v>137</v>
      </c>
      <c r="U373" s="25" t="s">
        <v>31</v>
      </c>
      <c r="V373" s="39"/>
      <c r="W373" s="55"/>
      <c r="X373" s="96"/>
      <c r="Y373" s="96"/>
      <c r="Z373" s="96"/>
      <c r="AA373" s="60"/>
      <c r="AB373" s="60"/>
      <c r="AC373" s="61"/>
      <c r="AD373" s="258"/>
      <c r="AE373" s="258"/>
      <c r="AF373" s="55"/>
      <c r="AG373" s="26"/>
      <c r="AH373" s="55"/>
      <c r="AI373" s="26"/>
      <c r="AJ373" s="131"/>
      <c r="AK373" s="199"/>
      <c r="AL373" s="284" t="s">
        <v>137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4"/>
      <c r="AT373" s="37"/>
    </row>
    <row r="374" spans="2:46" ht="13.5" customHeight="1" x14ac:dyDescent="0.15">
      <c r="B374" s="285"/>
      <c r="C374" s="27" t="s">
        <v>32</v>
      </c>
      <c r="D374" s="186"/>
      <c r="E374" s="56"/>
      <c r="F374" s="187"/>
      <c r="G374" s="187"/>
      <c r="H374" s="187"/>
      <c r="I374" s="62"/>
      <c r="J374" s="62"/>
      <c r="K374" s="188"/>
      <c r="L374" s="259"/>
      <c r="M374" s="259"/>
      <c r="N374" s="56"/>
      <c r="O374" s="28"/>
      <c r="P374" s="56"/>
      <c r="Q374" s="28"/>
      <c r="R374" s="132"/>
      <c r="S374" s="214"/>
      <c r="T374" s="285"/>
      <c r="U374" s="27" t="s">
        <v>32</v>
      </c>
      <c r="V374" s="186"/>
      <c r="W374" s="56"/>
      <c r="X374" s="187"/>
      <c r="Y374" s="187"/>
      <c r="Z374" s="187"/>
      <c r="AA374" s="62"/>
      <c r="AB374" s="62"/>
      <c r="AC374" s="188"/>
      <c r="AD374" s="259"/>
      <c r="AE374" s="259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4"/>
      <c r="AT374" s="37"/>
    </row>
    <row r="375" spans="2:46" ht="13.5" customHeight="1" x14ac:dyDescent="0.15">
      <c r="B375" s="285"/>
      <c r="C375" s="27" t="s">
        <v>33</v>
      </c>
      <c r="D375" s="186"/>
      <c r="E375" s="56"/>
      <c r="F375" s="187"/>
      <c r="G375" s="187"/>
      <c r="H375" s="187"/>
      <c r="I375" s="62"/>
      <c r="J375" s="62"/>
      <c r="K375" s="188"/>
      <c r="L375" s="259"/>
      <c r="M375" s="259"/>
      <c r="N375" s="56"/>
      <c r="O375" s="28"/>
      <c r="P375" s="56"/>
      <c r="Q375" s="28"/>
      <c r="R375" s="132"/>
      <c r="S375" s="214"/>
      <c r="T375" s="285"/>
      <c r="U375" s="27" t="s">
        <v>33</v>
      </c>
      <c r="V375" s="186"/>
      <c r="W375" s="56"/>
      <c r="X375" s="187"/>
      <c r="Y375" s="187"/>
      <c r="Z375" s="187"/>
      <c r="AA375" s="62"/>
      <c r="AB375" s="62"/>
      <c r="AC375" s="188"/>
      <c r="AD375" s="259"/>
      <c r="AE375" s="259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4"/>
      <c r="AT375" s="37"/>
    </row>
    <row r="376" spans="2:46" ht="13.5" customHeight="1" x14ac:dyDescent="0.15">
      <c r="B376" s="285"/>
      <c r="C376" s="27" t="s">
        <v>35</v>
      </c>
      <c r="D376" s="186"/>
      <c r="E376" s="56"/>
      <c r="F376" s="187"/>
      <c r="G376" s="187"/>
      <c r="H376" s="187"/>
      <c r="I376" s="62"/>
      <c r="J376" s="62"/>
      <c r="K376" s="188"/>
      <c r="L376" s="259"/>
      <c r="M376" s="259"/>
      <c r="N376" s="56"/>
      <c r="O376" s="28"/>
      <c r="P376" s="56"/>
      <c r="Q376" s="28"/>
      <c r="R376" s="132"/>
      <c r="S376" s="214"/>
      <c r="T376" s="285"/>
      <c r="U376" s="27" t="s">
        <v>35</v>
      </c>
      <c r="V376" s="186"/>
      <c r="W376" s="56"/>
      <c r="X376" s="187"/>
      <c r="Y376" s="187"/>
      <c r="Z376" s="187"/>
      <c r="AA376" s="62"/>
      <c r="AB376" s="62"/>
      <c r="AC376" s="188"/>
      <c r="AD376" s="259"/>
      <c r="AE376" s="259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4"/>
      <c r="AT376" s="37"/>
    </row>
    <row r="377" spans="2:46" ht="13.5" customHeight="1" thickBot="1" x14ac:dyDescent="0.2">
      <c r="B377" s="286"/>
      <c r="C377" s="27"/>
      <c r="D377" s="186"/>
      <c r="E377" s="56"/>
      <c r="F377" s="189"/>
      <c r="G377" s="189"/>
      <c r="H377" s="189"/>
      <c r="I377" s="56"/>
      <c r="J377" s="56"/>
      <c r="K377" s="188"/>
      <c r="L377" s="259"/>
      <c r="M377" s="259"/>
      <c r="N377" s="56"/>
      <c r="O377" s="28"/>
      <c r="P377" s="56"/>
      <c r="Q377" s="28"/>
      <c r="R377" s="184"/>
      <c r="S377" s="214"/>
      <c r="T377" s="286"/>
      <c r="U377" s="27"/>
      <c r="V377" s="186"/>
      <c r="W377" s="56"/>
      <c r="X377" s="189"/>
      <c r="Y377" s="189"/>
      <c r="Z377" s="189"/>
      <c r="AA377" s="56"/>
      <c r="AB377" s="56"/>
      <c r="AC377" s="188"/>
      <c r="AD377" s="259"/>
      <c r="AE377" s="259"/>
      <c r="AF377" s="56"/>
      <c r="AG377" s="28"/>
      <c r="AH377" s="56"/>
      <c r="AI377" s="28"/>
      <c r="AJ377" s="184"/>
      <c r="AK377" s="199"/>
      <c r="AL377" s="286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4"/>
      <c r="AT377" s="37"/>
    </row>
    <row r="378" spans="2:46" ht="13.5" customHeight="1" x14ac:dyDescent="0.15">
      <c r="B378" s="284" t="s">
        <v>138</v>
      </c>
      <c r="C378" s="25" t="s">
        <v>31</v>
      </c>
      <c r="D378" s="39"/>
      <c r="E378" s="55"/>
      <c r="F378" s="96"/>
      <c r="G378" s="96"/>
      <c r="H378" s="96"/>
      <c r="I378" s="60"/>
      <c r="J378" s="60"/>
      <c r="K378" s="61"/>
      <c r="L378" s="258"/>
      <c r="M378" s="258"/>
      <c r="N378" s="55"/>
      <c r="O378" s="26"/>
      <c r="P378" s="55"/>
      <c r="Q378" s="26"/>
      <c r="R378" s="131"/>
      <c r="S378" s="214"/>
      <c r="T378" s="284" t="s">
        <v>138</v>
      </c>
      <c r="U378" s="25" t="s">
        <v>31</v>
      </c>
      <c r="V378" s="39"/>
      <c r="W378" s="55"/>
      <c r="X378" s="96"/>
      <c r="Y378" s="96"/>
      <c r="Z378" s="96"/>
      <c r="AA378" s="60"/>
      <c r="AB378" s="60"/>
      <c r="AC378" s="61"/>
      <c r="AD378" s="258"/>
      <c r="AE378" s="258"/>
      <c r="AF378" s="55"/>
      <c r="AG378" s="26"/>
      <c r="AH378" s="55"/>
      <c r="AI378" s="26"/>
      <c r="AJ378" s="131"/>
      <c r="AK378" s="199"/>
      <c r="AL378" s="284" t="s">
        <v>138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4"/>
      <c r="AT378" s="37"/>
    </row>
    <row r="379" spans="2:46" ht="13.5" customHeight="1" x14ac:dyDescent="0.15">
      <c r="B379" s="285"/>
      <c r="C379" s="27" t="s">
        <v>32</v>
      </c>
      <c r="D379" s="186"/>
      <c r="E379" s="56"/>
      <c r="F379" s="187"/>
      <c r="G379" s="187"/>
      <c r="H379" s="187"/>
      <c r="I379" s="62"/>
      <c r="J379" s="62"/>
      <c r="K379" s="188"/>
      <c r="L379" s="259"/>
      <c r="M379" s="259"/>
      <c r="N379" s="56"/>
      <c r="O379" s="28"/>
      <c r="P379" s="56"/>
      <c r="Q379" s="28"/>
      <c r="R379" s="132"/>
      <c r="S379" s="214"/>
      <c r="T379" s="285"/>
      <c r="U379" s="27" t="s">
        <v>32</v>
      </c>
      <c r="V379" s="186"/>
      <c r="W379" s="56"/>
      <c r="X379" s="187"/>
      <c r="Y379" s="187"/>
      <c r="Z379" s="187"/>
      <c r="AA379" s="62"/>
      <c r="AB379" s="62"/>
      <c r="AC379" s="188"/>
      <c r="AD379" s="259"/>
      <c r="AE379" s="259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4"/>
      <c r="AT379" s="37"/>
    </row>
    <row r="380" spans="2:46" ht="13.5" customHeight="1" x14ac:dyDescent="0.15">
      <c r="B380" s="285"/>
      <c r="C380" s="27" t="s">
        <v>33</v>
      </c>
      <c r="D380" s="186"/>
      <c r="E380" s="56"/>
      <c r="F380" s="187"/>
      <c r="G380" s="187"/>
      <c r="H380" s="187"/>
      <c r="I380" s="62"/>
      <c r="J380" s="62"/>
      <c r="K380" s="188"/>
      <c r="L380" s="259"/>
      <c r="M380" s="259"/>
      <c r="N380" s="56"/>
      <c r="O380" s="28"/>
      <c r="P380" s="56"/>
      <c r="Q380" s="28"/>
      <c r="R380" s="132"/>
      <c r="S380" s="214"/>
      <c r="T380" s="285"/>
      <c r="U380" s="27" t="s">
        <v>33</v>
      </c>
      <c r="V380" s="186"/>
      <c r="W380" s="56"/>
      <c r="X380" s="187"/>
      <c r="Y380" s="187"/>
      <c r="Z380" s="187"/>
      <c r="AA380" s="62"/>
      <c r="AB380" s="62"/>
      <c r="AC380" s="188"/>
      <c r="AD380" s="259"/>
      <c r="AE380" s="259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4"/>
      <c r="AT380" s="37"/>
    </row>
    <row r="381" spans="2:46" ht="13.5" customHeight="1" x14ac:dyDescent="0.15">
      <c r="B381" s="285"/>
      <c r="C381" s="27" t="s">
        <v>35</v>
      </c>
      <c r="D381" s="186"/>
      <c r="E381" s="56"/>
      <c r="F381" s="187"/>
      <c r="G381" s="187"/>
      <c r="H381" s="187"/>
      <c r="I381" s="62"/>
      <c r="J381" s="62"/>
      <c r="K381" s="188"/>
      <c r="L381" s="259"/>
      <c r="M381" s="259"/>
      <c r="N381" s="56"/>
      <c r="O381" s="28"/>
      <c r="P381" s="56"/>
      <c r="Q381" s="28"/>
      <c r="R381" s="132"/>
      <c r="S381" s="214"/>
      <c r="T381" s="285"/>
      <c r="U381" s="27" t="s">
        <v>35</v>
      </c>
      <c r="V381" s="186"/>
      <c r="W381" s="56"/>
      <c r="X381" s="187"/>
      <c r="Y381" s="187"/>
      <c r="Z381" s="187"/>
      <c r="AA381" s="62"/>
      <c r="AB381" s="62"/>
      <c r="AC381" s="188"/>
      <c r="AD381" s="259"/>
      <c r="AE381" s="259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4"/>
      <c r="AT381" s="37"/>
    </row>
    <row r="382" spans="2:46" ht="13.5" customHeight="1" thickBot="1" x14ac:dyDescent="0.2">
      <c r="B382" s="286"/>
      <c r="C382" s="27"/>
      <c r="D382" s="186"/>
      <c r="E382" s="56"/>
      <c r="F382" s="189"/>
      <c r="G382" s="189"/>
      <c r="H382" s="189"/>
      <c r="I382" s="56"/>
      <c r="J382" s="56"/>
      <c r="K382" s="188"/>
      <c r="L382" s="259"/>
      <c r="M382" s="259"/>
      <c r="N382" s="56"/>
      <c r="O382" s="28"/>
      <c r="P382" s="56"/>
      <c r="Q382" s="28"/>
      <c r="R382" s="184"/>
      <c r="S382" s="214"/>
      <c r="T382" s="286"/>
      <c r="U382" s="27"/>
      <c r="V382" s="186"/>
      <c r="W382" s="56"/>
      <c r="X382" s="189"/>
      <c r="Y382" s="189"/>
      <c r="Z382" s="189"/>
      <c r="AA382" s="56"/>
      <c r="AB382" s="56"/>
      <c r="AC382" s="188"/>
      <c r="AD382" s="259"/>
      <c r="AE382" s="259"/>
      <c r="AF382" s="56"/>
      <c r="AG382" s="28"/>
      <c r="AH382" s="56"/>
      <c r="AI382" s="28"/>
      <c r="AJ382" s="184"/>
      <c r="AK382" s="199"/>
      <c r="AL382" s="286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4"/>
      <c r="AT382" s="37"/>
    </row>
    <row r="383" spans="2:46" ht="13.5" customHeight="1" x14ac:dyDescent="0.15">
      <c r="B383" s="284" t="s">
        <v>139</v>
      </c>
      <c r="C383" s="25" t="s">
        <v>31</v>
      </c>
      <c r="D383" s="39"/>
      <c r="E383" s="55"/>
      <c r="F383" s="96"/>
      <c r="G383" s="96"/>
      <c r="H383" s="96"/>
      <c r="I383" s="60"/>
      <c r="J383" s="60"/>
      <c r="K383" s="61"/>
      <c r="L383" s="258"/>
      <c r="M383" s="258"/>
      <c r="N383" s="55"/>
      <c r="O383" s="26"/>
      <c r="P383" s="55"/>
      <c r="Q383" s="26"/>
      <c r="R383" s="131"/>
      <c r="S383" s="214"/>
      <c r="T383" s="284" t="s">
        <v>139</v>
      </c>
      <c r="U383" s="25" t="s">
        <v>31</v>
      </c>
      <c r="V383" s="39"/>
      <c r="W383" s="55"/>
      <c r="X383" s="96"/>
      <c r="Y383" s="96"/>
      <c r="Z383" s="96"/>
      <c r="AA383" s="60"/>
      <c r="AB383" s="60"/>
      <c r="AC383" s="61"/>
      <c r="AD383" s="258"/>
      <c r="AE383" s="258"/>
      <c r="AF383" s="55"/>
      <c r="AG383" s="26"/>
      <c r="AH383" s="55"/>
      <c r="AI383" s="26"/>
      <c r="AJ383" s="131"/>
      <c r="AK383" s="199"/>
      <c r="AL383" s="284" t="s">
        <v>139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4"/>
      <c r="AT383" s="37"/>
    </row>
    <row r="384" spans="2:46" ht="13.5" customHeight="1" x14ac:dyDescent="0.15">
      <c r="B384" s="285"/>
      <c r="C384" s="27" t="s">
        <v>32</v>
      </c>
      <c r="D384" s="186"/>
      <c r="E384" s="56"/>
      <c r="F384" s="187"/>
      <c r="G384" s="187"/>
      <c r="H384" s="187"/>
      <c r="I384" s="62"/>
      <c r="J384" s="62"/>
      <c r="K384" s="188"/>
      <c r="L384" s="259"/>
      <c r="M384" s="259"/>
      <c r="N384" s="56"/>
      <c r="O384" s="28"/>
      <c r="P384" s="56"/>
      <c r="Q384" s="28"/>
      <c r="R384" s="132"/>
      <c r="S384" s="214"/>
      <c r="T384" s="285"/>
      <c r="U384" s="27" t="s">
        <v>32</v>
      </c>
      <c r="V384" s="186"/>
      <c r="W384" s="56"/>
      <c r="X384" s="187"/>
      <c r="Y384" s="187"/>
      <c r="Z384" s="187"/>
      <c r="AA384" s="62"/>
      <c r="AB384" s="62"/>
      <c r="AC384" s="188"/>
      <c r="AD384" s="259"/>
      <c r="AE384" s="259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4"/>
      <c r="AT384" s="37"/>
    </row>
    <row r="385" spans="2:46" ht="13.5" customHeight="1" x14ac:dyDescent="0.15">
      <c r="B385" s="285"/>
      <c r="C385" s="27" t="s">
        <v>33</v>
      </c>
      <c r="D385" s="186"/>
      <c r="E385" s="56"/>
      <c r="F385" s="187"/>
      <c r="G385" s="187"/>
      <c r="H385" s="187"/>
      <c r="I385" s="62"/>
      <c r="J385" s="62"/>
      <c r="K385" s="188"/>
      <c r="L385" s="259"/>
      <c r="M385" s="259"/>
      <c r="N385" s="56"/>
      <c r="O385" s="28"/>
      <c r="P385" s="56"/>
      <c r="Q385" s="28"/>
      <c r="R385" s="132"/>
      <c r="S385" s="214"/>
      <c r="T385" s="285"/>
      <c r="U385" s="27" t="s">
        <v>33</v>
      </c>
      <c r="V385" s="186"/>
      <c r="W385" s="56"/>
      <c r="X385" s="187"/>
      <c r="Y385" s="187"/>
      <c r="Z385" s="187"/>
      <c r="AA385" s="62"/>
      <c r="AB385" s="62"/>
      <c r="AC385" s="188"/>
      <c r="AD385" s="259"/>
      <c r="AE385" s="259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4"/>
      <c r="AT385" s="37"/>
    </row>
    <row r="386" spans="2:46" ht="13.5" customHeight="1" x14ac:dyDescent="0.15">
      <c r="B386" s="285"/>
      <c r="C386" s="27" t="s">
        <v>35</v>
      </c>
      <c r="D386" s="186"/>
      <c r="E386" s="56"/>
      <c r="F386" s="187"/>
      <c r="G386" s="187"/>
      <c r="H386" s="187"/>
      <c r="I386" s="62"/>
      <c r="J386" s="62"/>
      <c r="K386" s="188"/>
      <c r="L386" s="259"/>
      <c r="M386" s="259"/>
      <c r="N386" s="56"/>
      <c r="O386" s="28"/>
      <c r="P386" s="56"/>
      <c r="Q386" s="28"/>
      <c r="R386" s="132"/>
      <c r="S386" s="214"/>
      <c r="T386" s="285"/>
      <c r="U386" s="27" t="s">
        <v>35</v>
      </c>
      <c r="V386" s="186"/>
      <c r="W386" s="56"/>
      <c r="X386" s="187"/>
      <c r="Y386" s="187"/>
      <c r="Z386" s="187"/>
      <c r="AA386" s="62"/>
      <c r="AB386" s="62"/>
      <c r="AC386" s="188"/>
      <c r="AD386" s="259"/>
      <c r="AE386" s="259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4"/>
      <c r="AT386" s="37"/>
    </row>
    <row r="387" spans="2:46" ht="13.5" customHeight="1" thickBot="1" x14ac:dyDescent="0.2">
      <c r="B387" s="286"/>
      <c r="C387" s="27"/>
      <c r="D387" s="186"/>
      <c r="E387" s="56"/>
      <c r="F387" s="189"/>
      <c r="G387" s="189"/>
      <c r="H387" s="189"/>
      <c r="I387" s="56"/>
      <c r="J387" s="56"/>
      <c r="K387" s="188"/>
      <c r="L387" s="259"/>
      <c r="M387" s="259"/>
      <c r="N387" s="56"/>
      <c r="O387" s="28"/>
      <c r="P387" s="56"/>
      <c r="Q387" s="28"/>
      <c r="R387" s="184"/>
      <c r="S387" s="214"/>
      <c r="T387" s="286"/>
      <c r="U387" s="27"/>
      <c r="V387" s="186"/>
      <c r="W387" s="56"/>
      <c r="X387" s="189"/>
      <c r="Y387" s="189"/>
      <c r="Z387" s="189"/>
      <c r="AA387" s="56"/>
      <c r="AB387" s="56"/>
      <c r="AC387" s="188"/>
      <c r="AD387" s="259"/>
      <c r="AE387" s="259"/>
      <c r="AF387" s="56"/>
      <c r="AG387" s="28"/>
      <c r="AH387" s="56"/>
      <c r="AI387" s="28"/>
      <c r="AJ387" s="184"/>
      <c r="AK387" s="199"/>
      <c r="AL387" s="286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4"/>
      <c r="AT387" s="37"/>
    </row>
    <row r="388" spans="2:46" ht="13.5" customHeight="1" x14ac:dyDescent="0.15">
      <c r="B388" s="284" t="s">
        <v>140</v>
      </c>
      <c r="C388" s="25" t="s">
        <v>31</v>
      </c>
      <c r="D388" s="39"/>
      <c r="E388" s="55"/>
      <c r="F388" s="96"/>
      <c r="G388" s="96"/>
      <c r="H388" s="96"/>
      <c r="I388" s="60"/>
      <c r="J388" s="60"/>
      <c r="K388" s="61"/>
      <c r="L388" s="258"/>
      <c r="M388" s="258"/>
      <c r="N388" s="55"/>
      <c r="O388" s="26"/>
      <c r="P388" s="55"/>
      <c r="Q388" s="26"/>
      <c r="R388" s="131"/>
      <c r="S388" s="214"/>
      <c r="T388" s="284" t="s">
        <v>140</v>
      </c>
      <c r="U388" s="25" t="s">
        <v>31</v>
      </c>
      <c r="V388" s="39"/>
      <c r="W388" s="55"/>
      <c r="X388" s="96"/>
      <c r="Y388" s="96"/>
      <c r="Z388" s="96"/>
      <c r="AA388" s="60"/>
      <c r="AB388" s="60"/>
      <c r="AC388" s="61"/>
      <c r="AD388" s="258"/>
      <c r="AE388" s="258"/>
      <c r="AF388" s="55"/>
      <c r="AG388" s="26"/>
      <c r="AH388" s="55"/>
      <c r="AI388" s="26"/>
      <c r="AJ388" s="131"/>
      <c r="AK388" s="199"/>
      <c r="AL388" s="284" t="s">
        <v>140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4"/>
      <c r="AT388" s="37"/>
    </row>
    <row r="389" spans="2:46" ht="13.5" customHeight="1" x14ac:dyDescent="0.15">
      <c r="B389" s="285"/>
      <c r="C389" s="27" t="s">
        <v>32</v>
      </c>
      <c r="D389" s="186"/>
      <c r="E389" s="56"/>
      <c r="F389" s="187"/>
      <c r="G389" s="187"/>
      <c r="H389" s="187"/>
      <c r="I389" s="62"/>
      <c r="J389" s="62"/>
      <c r="K389" s="188"/>
      <c r="L389" s="259"/>
      <c r="M389" s="259"/>
      <c r="N389" s="56"/>
      <c r="O389" s="28"/>
      <c r="P389" s="56"/>
      <c r="Q389" s="28"/>
      <c r="R389" s="132"/>
      <c r="S389" s="214"/>
      <c r="T389" s="285"/>
      <c r="U389" s="27" t="s">
        <v>32</v>
      </c>
      <c r="V389" s="186"/>
      <c r="W389" s="56"/>
      <c r="X389" s="187"/>
      <c r="Y389" s="187"/>
      <c r="Z389" s="187"/>
      <c r="AA389" s="62"/>
      <c r="AB389" s="62"/>
      <c r="AC389" s="188"/>
      <c r="AD389" s="259"/>
      <c r="AE389" s="259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4"/>
      <c r="AT389" s="37"/>
    </row>
    <row r="390" spans="2:46" ht="13.5" customHeight="1" x14ac:dyDescent="0.15">
      <c r="B390" s="285"/>
      <c r="C390" s="27" t="s">
        <v>33</v>
      </c>
      <c r="D390" s="186"/>
      <c r="E390" s="56"/>
      <c r="F390" s="187"/>
      <c r="G390" s="187"/>
      <c r="H390" s="187"/>
      <c r="I390" s="62"/>
      <c r="J390" s="62"/>
      <c r="K390" s="188"/>
      <c r="L390" s="259"/>
      <c r="M390" s="259"/>
      <c r="N390" s="56"/>
      <c r="O390" s="28"/>
      <c r="P390" s="56"/>
      <c r="Q390" s="28"/>
      <c r="R390" s="132"/>
      <c r="S390" s="214"/>
      <c r="T390" s="285"/>
      <c r="U390" s="27" t="s">
        <v>33</v>
      </c>
      <c r="V390" s="186"/>
      <c r="W390" s="56"/>
      <c r="X390" s="187"/>
      <c r="Y390" s="187"/>
      <c r="Z390" s="187"/>
      <c r="AA390" s="62"/>
      <c r="AB390" s="62"/>
      <c r="AC390" s="188"/>
      <c r="AD390" s="259"/>
      <c r="AE390" s="259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4"/>
      <c r="AT390" s="37"/>
    </row>
    <row r="391" spans="2:46" ht="13.5" customHeight="1" x14ac:dyDescent="0.15">
      <c r="B391" s="285"/>
      <c r="C391" s="27" t="s">
        <v>35</v>
      </c>
      <c r="D391" s="186"/>
      <c r="E391" s="56"/>
      <c r="F391" s="187"/>
      <c r="G391" s="187"/>
      <c r="H391" s="187"/>
      <c r="I391" s="62"/>
      <c r="J391" s="62"/>
      <c r="K391" s="188"/>
      <c r="L391" s="259"/>
      <c r="M391" s="259"/>
      <c r="N391" s="56"/>
      <c r="O391" s="28"/>
      <c r="P391" s="56"/>
      <c r="Q391" s="28"/>
      <c r="R391" s="132"/>
      <c r="S391" s="214"/>
      <c r="T391" s="285"/>
      <c r="U391" s="27" t="s">
        <v>35</v>
      </c>
      <c r="V391" s="186"/>
      <c r="W391" s="56"/>
      <c r="X391" s="187"/>
      <c r="Y391" s="187"/>
      <c r="Z391" s="187"/>
      <c r="AA391" s="62"/>
      <c r="AB391" s="62"/>
      <c r="AC391" s="188"/>
      <c r="AD391" s="259"/>
      <c r="AE391" s="259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4"/>
      <c r="AT391" s="37"/>
    </row>
    <row r="392" spans="2:46" ht="13.5" customHeight="1" thickBot="1" x14ac:dyDescent="0.2">
      <c r="B392" s="286"/>
      <c r="C392" s="27"/>
      <c r="D392" s="186"/>
      <c r="E392" s="56"/>
      <c r="F392" s="189"/>
      <c r="G392" s="189"/>
      <c r="H392" s="189"/>
      <c r="I392" s="56"/>
      <c r="J392" s="56"/>
      <c r="K392" s="188"/>
      <c r="L392" s="259"/>
      <c r="M392" s="259"/>
      <c r="N392" s="56"/>
      <c r="O392" s="28"/>
      <c r="P392" s="56"/>
      <c r="Q392" s="28"/>
      <c r="R392" s="184"/>
      <c r="S392" s="214"/>
      <c r="T392" s="286"/>
      <c r="U392" s="27"/>
      <c r="V392" s="186"/>
      <c r="W392" s="56"/>
      <c r="X392" s="189"/>
      <c r="Y392" s="189"/>
      <c r="Z392" s="189"/>
      <c r="AA392" s="56"/>
      <c r="AB392" s="56"/>
      <c r="AC392" s="188"/>
      <c r="AD392" s="259"/>
      <c r="AE392" s="259"/>
      <c r="AF392" s="56"/>
      <c r="AG392" s="28"/>
      <c r="AH392" s="56"/>
      <c r="AI392" s="28"/>
      <c r="AJ392" s="184"/>
      <c r="AK392" s="199"/>
      <c r="AL392" s="286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4"/>
      <c r="AT392" s="37"/>
    </row>
    <row r="393" spans="2:46" ht="13.5" customHeight="1" x14ac:dyDescent="0.15">
      <c r="B393" s="284" t="s">
        <v>141</v>
      </c>
      <c r="C393" s="25" t="s">
        <v>31</v>
      </c>
      <c r="D393" s="39"/>
      <c r="E393" s="55"/>
      <c r="F393" s="96"/>
      <c r="G393" s="96"/>
      <c r="H393" s="96"/>
      <c r="I393" s="60"/>
      <c r="J393" s="60"/>
      <c r="K393" s="61"/>
      <c r="L393" s="258"/>
      <c r="M393" s="258"/>
      <c r="N393" s="55"/>
      <c r="O393" s="26"/>
      <c r="P393" s="55"/>
      <c r="Q393" s="26"/>
      <c r="R393" s="131"/>
      <c r="S393" s="214"/>
      <c r="T393" s="284" t="s">
        <v>141</v>
      </c>
      <c r="U393" s="25" t="s">
        <v>31</v>
      </c>
      <c r="V393" s="39"/>
      <c r="W393" s="55"/>
      <c r="X393" s="96"/>
      <c r="Y393" s="96"/>
      <c r="Z393" s="96"/>
      <c r="AA393" s="60"/>
      <c r="AB393" s="60"/>
      <c r="AC393" s="61"/>
      <c r="AD393" s="258"/>
      <c r="AE393" s="258"/>
      <c r="AF393" s="55"/>
      <c r="AG393" s="26"/>
      <c r="AH393" s="55"/>
      <c r="AI393" s="26"/>
      <c r="AJ393" s="131"/>
      <c r="AK393" s="199"/>
      <c r="AL393" s="284" t="s">
        <v>141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4"/>
      <c r="AT393" s="37"/>
    </row>
    <row r="394" spans="2:46" ht="13.5" customHeight="1" x14ac:dyDescent="0.15">
      <c r="B394" s="285"/>
      <c r="C394" s="27" t="s">
        <v>32</v>
      </c>
      <c r="D394" s="186"/>
      <c r="E394" s="56"/>
      <c r="F394" s="187"/>
      <c r="G394" s="187"/>
      <c r="H394" s="187"/>
      <c r="I394" s="62"/>
      <c r="J394" s="62"/>
      <c r="K394" s="188"/>
      <c r="L394" s="259"/>
      <c r="M394" s="259"/>
      <c r="N394" s="56"/>
      <c r="O394" s="28"/>
      <c r="P394" s="56"/>
      <c r="Q394" s="28"/>
      <c r="R394" s="132"/>
      <c r="S394" s="214"/>
      <c r="T394" s="285"/>
      <c r="U394" s="27" t="s">
        <v>32</v>
      </c>
      <c r="V394" s="186"/>
      <c r="W394" s="56"/>
      <c r="X394" s="187"/>
      <c r="Y394" s="187"/>
      <c r="Z394" s="187"/>
      <c r="AA394" s="62"/>
      <c r="AB394" s="62"/>
      <c r="AC394" s="188"/>
      <c r="AD394" s="259"/>
      <c r="AE394" s="259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4"/>
      <c r="AT394" s="37"/>
    </row>
    <row r="395" spans="2:46" ht="13.5" customHeight="1" x14ac:dyDescent="0.15">
      <c r="B395" s="285"/>
      <c r="C395" s="27" t="s">
        <v>33</v>
      </c>
      <c r="D395" s="186"/>
      <c r="E395" s="56"/>
      <c r="F395" s="187"/>
      <c r="G395" s="187"/>
      <c r="H395" s="187"/>
      <c r="I395" s="62"/>
      <c r="J395" s="62"/>
      <c r="K395" s="188"/>
      <c r="L395" s="259"/>
      <c r="M395" s="259"/>
      <c r="N395" s="56"/>
      <c r="O395" s="28"/>
      <c r="P395" s="56"/>
      <c r="Q395" s="28"/>
      <c r="R395" s="132"/>
      <c r="S395" s="214"/>
      <c r="T395" s="285"/>
      <c r="U395" s="27" t="s">
        <v>33</v>
      </c>
      <c r="V395" s="186"/>
      <c r="W395" s="56"/>
      <c r="X395" s="187"/>
      <c r="Y395" s="187"/>
      <c r="Z395" s="187"/>
      <c r="AA395" s="62"/>
      <c r="AB395" s="62"/>
      <c r="AC395" s="188"/>
      <c r="AD395" s="259"/>
      <c r="AE395" s="259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4"/>
      <c r="AT395" s="37"/>
    </row>
    <row r="396" spans="2:46" ht="13.5" customHeight="1" x14ac:dyDescent="0.15">
      <c r="B396" s="285"/>
      <c r="C396" s="27" t="s">
        <v>35</v>
      </c>
      <c r="D396" s="186"/>
      <c r="E396" s="56"/>
      <c r="F396" s="187"/>
      <c r="G396" s="187"/>
      <c r="H396" s="187"/>
      <c r="I396" s="62"/>
      <c r="J396" s="62"/>
      <c r="K396" s="188"/>
      <c r="L396" s="259"/>
      <c r="M396" s="259"/>
      <c r="N396" s="56"/>
      <c r="O396" s="28"/>
      <c r="P396" s="56"/>
      <c r="Q396" s="28"/>
      <c r="R396" s="132"/>
      <c r="S396" s="214"/>
      <c r="T396" s="285"/>
      <c r="U396" s="27" t="s">
        <v>35</v>
      </c>
      <c r="V396" s="186"/>
      <c r="W396" s="56"/>
      <c r="X396" s="187"/>
      <c r="Y396" s="187"/>
      <c r="Z396" s="187"/>
      <c r="AA396" s="62"/>
      <c r="AB396" s="62"/>
      <c r="AC396" s="188"/>
      <c r="AD396" s="259"/>
      <c r="AE396" s="259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4"/>
      <c r="AT396" s="37"/>
    </row>
    <row r="397" spans="2:46" ht="13.5" customHeight="1" thickBot="1" x14ac:dyDescent="0.2">
      <c r="B397" s="286"/>
      <c r="C397" s="27"/>
      <c r="D397" s="186"/>
      <c r="E397" s="56"/>
      <c r="F397" s="189"/>
      <c r="G397" s="189"/>
      <c r="H397" s="189"/>
      <c r="I397" s="56"/>
      <c r="J397" s="56"/>
      <c r="K397" s="188"/>
      <c r="L397" s="259"/>
      <c r="M397" s="259"/>
      <c r="N397" s="56"/>
      <c r="O397" s="28"/>
      <c r="P397" s="56"/>
      <c r="Q397" s="28"/>
      <c r="R397" s="184"/>
      <c r="S397" s="214"/>
      <c r="T397" s="286"/>
      <c r="U397" s="27"/>
      <c r="V397" s="186"/>
      <c r="W397" s="56"/>
      <c r="X397" s="189"/>
      <c r="Y397" s="189"/>
      <c r="Z397" s="189"/>
      <c r="AA397" s="56"/>
      <c r="AB397" s="56"/>
      <c r="AC397" s="188"/>
      <c r="AD397" s="259"/>
      <c r="AE397" s="259"/>
      <c r="AF397" s="56"/>
      <c r="AG397" s="28"/>
      <c r="AH397" s="56"/>
      <c r="AI397" s="28"/>
      <c r="AJ397" s="184"/>
      <c r="AK397" s="199"/>
      <c r="AL397" s="286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4"/>
      <c r="AT397" s="37"/>
    </row>
    <row r="398" spans="2:46" ht="13.5" customHeight="1" x14ac:dyDescent="0.15">
      <c r="B398" s="284" t="s">
        <v>142</v>
      </c>
      <c r="C398" s="25" t="s">
        <v>31</v>
      </c>
      <c r="D398" s="39"/>
      <c r="E398" s="55"/>
      <c r="F398" s="96"/>
      <c r="G398" s="96"/>
      <c r="H398" s="96"/>
      <c r="I398" s="60"/>
      <c r="J398" s="60"/>
      <c r="K398" s="61"/>
      <c r="L398" s="258"/>
      <c r="M398" s="258"/>
      <c r="N398" s="55"/>
      <c r="O398" s="26"/>
      <c r="P398" s="55"/>
      <c r="Q398" s="26"/>
      <c r="R398" s="131"/>
      <c r="S398" s="214"/>
      <c r="T398" s="284" t="s">
        <v>142</v>
      </c>
      <c r="U398" s="25" t="s">
        <v>31</v>
      </c>
      <c r="V398" s="39"/>
      <c r="W398" s="55"/>
      <c r="X398" s="96"/>
      <c r="Y398" s="96"/>
      <c r="Z398" s="96"/>
      <c r="AA398" s="60"/>
      <c r="AB398" s="60"/>
      <c r="AC398" s="61"/>
      <c r="AD398" s="258"/>
      <c r="AE398" s="258"/>
      <c r="AF398" s="55"/>
      <c r="AG398" s="26"/>
      <c r="AH398" s="55"/>
      <c r="AI398" s="26"/>
      <c r="AJ398" s="131"/>
      <c r="AK398" s="199"/>
      <c r="AL398" s="284" t="s">
        <v>142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4"/>
      <c r="AT398" s="37"/>
    </row>
    <row r="399" spans="2:46" ht="13.5" customHeight="1" x14ac:dyDescent="0.15">
      <c r="B399" s="285"/>
      <c r="C399" s="27" t="s">
        <v>32</v>
      </c>
      <c r="D399" s="186"/>
      <c r="E399" s="56"/>
      <c r="F399" s="187"/>
      <c r="G399" s="187"/>
      <c r="H399" s="187"/>
      <c r="I399" s="62"/>
      <c r="J399" s="62"/>
      <c r="K399" s="188"/>
      <c r="L399" s="259"/>
      <c r="M399" s="259"/>
      <c r="N399" s="56"/>
      <c r="O399" s="28"/>
      <c r="P399" s="56"/>
      <c r="Q399" s="28"/>
      <c r="R399" s="132"/>
      <c r="S399" s="214"/>
      <c r="T399" s="285"/>
      <c r="U399" s="27" t="s">
        <v>32</v>
      </c>
      <c r="V399" s="186"/>
      <c r="W399" s="56"/>
      <c r="X399" s="187"/>
      <c r="Y399" s="187"/>
      <c r="Z399" s="187"/>
      <c r="AA399" s="62"/>
      <c r="AB399" s="62"/>
      <c r="AC399" s="188"/>
      <c r="AD399" s="259"/>
      <c r="AE399" s="259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4"/>
      <c r="AT399" s="37"/>
    </row>
    <row r="400" spans="2:46" ht="13.5" customHeight="1" x14ac:dyDescent="0.15">
      <c r="B400" s="285"/>
      <c r="C400" s="27" t="s">
        <v>33</v>
      </c>
      <c r="D400" s="186"/>
      <c r="E400" s="56"/>
      <c r="F400" s="187"/>
      <c r="G400" s="187"/>
      <c r="H400" s="187"/>
      <c r="I400" s="62"/>
      <c r="J400" s="62"/>
      <c r="K400" s="188"/>
      <c r="L400" s="259"/>
      <c r="M400" s="259"/>
      <c r="N400" s="56"/>
      <c r="O400" s="28"/>
      <c r="P400" s="56"/>
      <c r="Q400" s="28"/>
      <c r="R400" s="132"/>
      <c r="S400" s="214"/>
      <c r="T400" s="285"/>
      <c r="U400" s="27" t="s">
        <v>33</v>
      </c>
      <c r="V400" s="186"/>
      <c r="W400" s="56"/>
      <c r="X400" s="187"/>
      <c r="Y400" s="187"/>
      <c r="Z400" s="187"/>
      <c r="AA400" s="62"/>
      <c r="AB400" s="62"/>
      <c r="AC400" s="188"/>
      <c r="AD400" s="259"/>
      <c r="AE400" s="259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4"/>
      <c r="AT400" s="37"/>
    </row>
    <row r="401" spans="2:46" ht="13.5" customHeight="1" x14ac:dyDescent="0.15">
      <c r="B401" s="285"/>
      <c r="C401" s="27" t="s">
        <v>35</v>
      </c>
      <c r="D401" s="186"/>
      <c r="E401" s="56"/>
      <c r="F401" s="187"/>
      <c r="G401" s="187"/>
      <c r="H401" s="187"/>
      <c r="I401" s="62"/>
      <c r="J401" s="62"/>
      <c r="K401" s="188"/>
      <c r="L401" s="259"/>
      <c r="M401" s="259"/>
      <c r="N401" s="56"/>
      <c r="O401" s="28"/>
      <c r="P401" s="56"/>
      <c r="Q401" s="28"/>
      <c r="R401" s="132"/>
      <c r="S401" s="214"/>
      <c r="T401" s="285"/>
      <c r="U401" s="27" t="s">
        <v>35</v>
      </c>
      <c r="V401" s="186"/>
      <c r="W401" s="56"/>
      <c r="X401" s="187"/>
      <c r="Y401" s="187"/>
      <c r="Z401" s="187"/>
      <c r="AA401" s="62"/>
      <c r="AB401" s="62"/>
      <c r="AC401" s="188"/>
      <c r="AD401" s="259"/>
      <c r="AE401" s="259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4"/>
      <c r="AT401" s="37"/>
    </row>
    <row r="402" spans="2:46" ht="13.5" customHeight="1" thickBot="1" x14ac:dyDescent="0.2">
      <c r="B402" s="286"/>
      <c r="C402" s="27"/>
      <c r="D402" s="186"/>
      <c r="E402" s="56"/>
      <c r="F402" s="189"/>
      <c r="G402" s="189"/>
      <c r="H402" s="189"/>
      <c r="I402" s="56"/>
      <c r="J402" s="56"/>
      <c r="K402" s="188"/>
      <c r="L402" s="259"/>
      <c r="M402" s="259"/>
      <c r="N402" s="56"/>
      <c r="O402" s="28"/>
      <c r="P402" s="56"/>
      <c r="Q402" s="28"/>
      <c r="R402" s="184"/>
      <c r="S402" s="214"/>
      <c r="T402" s="286"/>
      <c r="U402" s="27"/>
      <c r="V402" s="186"/>
      <c r="W402" s="56"/>
      <c r="X402" s="189"/>
      <c r="Y402" s="189"/>
      <c r="Z402" s="189"/>
      <c r="AA402" s="56"/>
      <c r="AB402" s="56"/>
      <c r="AC402" s="188"/>
      <c r="AD402" s="259"/>
      <c r="AE402" s="259"/>
      <c r="AF402" s="56"/>
      <c r="AG402" s="28"/>
      <c r="AH402" s="56"/>
      <c r="AI402" s="28"/>
      <c r="AJ402" s="184"/>
      <c r="AK402" s="199"/>
      <c r="AL402" s="286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4"/>
      <c r="AT402" s="37"/>
    </row>
    <row r="403" spans="2:46" ht="13.5" customHeight="1" x14ac:dyDescent="0.15">
      <c r="B403" s="284" t="s">
        <v>143</v>
      </c>
      <c r="C403" s="25" t="s">
        <v>31</v>
      </c>
      <c r="D403" s="39"/>
      <c r="E403" s="55"/>
      <c r="F403" s="96"/>
      <c r="G403" s="96"/>
      <c r="H403" s="96"/>
      <c r="I403" s="60"/>
      <c r="J403" s="60"/>
      <c r="K403" s="61"/>
      <c r="L403" s="258"/>
      <c r="M403" s="258"/>
      <c r="N403" s="55"/>
      <c r="O403" s="26"/>
      <c r="P403" s="55"/>
      <c r="Q403" s="26"/>
      <c r="R403" s="131"/>
      <c r="S403" s="214"/>
      <c r="T403" s="284" t="s">
        <v>143</v>
      </c>
      <c r="U403" s="25" t="s">
        <v>31</v>
      </c>
      <c r="V403" s="39"/>
      <c r="W403" s="55"/>
      <c r="X403" s="96"/>
      <c r="Y403" s="96"/>
      <c r="Z403" s="96"/>
      <c r="AA403" s="60"/>
      <c r="AB403" s="60"/>
      <c r="AC403" s="61"/>
      <c r="AD403" s="258"/>
      <c r="AE403" s="258"/>
      <c r="AF403" s="55"/>
      <c r="AG403" s="26"/>
      <c r="AH403" s="55"/>
      <c r="AI403" s="26"/>
      <c r="AJ403" s="131"/>
      <c r="AK403" s="199"/>
      <c r="AL403" s="284" t="s">
        <v>143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4"/>
      <c r="AT403" s="37"/>
    </row>
    <row r="404" spans="2:46" ht="13.5" customHeight="1" x14ac:dyDescent="0.15">
      <c r="B404" s="285"/>
      <c r="C404" s="27" t="s">
        <v>32</v>
      </c>
      <c r="D404" s="186"/>
      <c r="E404" s="56"/>
      <c r="F404" s="187"/>
      <c r="G404" s="187"/>
      <c r="H404" s="187"/>
      <c r="I404" s="62"/>
      <c r="J404" s="62"/>
      <c r="K404" s="188"/>
      <c r="L404" s="259"/>
      <c r="M404" s="259"/>
      <c r="N404" s="56"/>
      <c r="O404" s="28"/>
      <c r="P404" s="56"/>
      <c r="Q404" s="28"/>
      <c r="R404" s="132"/>
      <c r="S404" s="214"/>
      <c r="T404" s="285"/>
      <c r="U404" s="27" t="s">
        <v>32</v>
      </c>
      <c r="V404" s="186"/>
      <c r="W404" s="56"/>
      <c r="X404" s="187"/>
      <c r="Y404" s="187"/>
      <c r="Z404" s="187"/>
      <c r="AA404" s="62"/>
      <c r="AB404" s="62"/>
      <c r="AC404" s="188"/>
      <c r="AD404" s="259"/>
      <c r="AE404" s="259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4"/>
      <c r="AT404" s="37"/>
    </row>
    <row r="405" spans="2:46" ht="13.5" customHeight="1" x14ac:dyDescent="0.15">
      <c r="B405" s="285"/>
      <c r="C405" s="27" t="s">
        <v>33</v>
      </c>
      <c r="D405" s="186"/>
      <c r="E405" s="56"/>
      <c r="F405" s="187"/>
      <c r="G405" s="187"/>
      <c r="H405" s="187"/>
      <c r="I405" s="62"/>
      <c r="J405" s="62"/>
      <c r="K405" s="188"/>
      <c r="L405" s="259"/>
      <c r="M405" s="259"/>
      <c r="N405" s="56"/>
      <c r="O405" s="28"/>
      <c r="P405" s="56"/>
      <c r="Q405" s="28"/>
      <c r="R405" s="132"/>
      <c r="S405" s="214"/>
      <c r="T405" s="285"/>
      <c r="U405" s="27" t="s">
        <v>33</v>
      </c>
      <c r="V405" s="186"/>
      <c r="W405" s="56"/>
      <c r="X405" s="187"/>
      <c r="Y405" s="187"/>
      <c r="Z405" s="187"/>
      <c r="AA405" s="62"/>
      <c r="AB405" s="62"/>
      <c r="AC405" s="188"/>
      <c r="AD405" s="259"/>
      <c r="AE405" s="259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4"/>
      <c r="AT405" s="37"/>
    </row>
    <row r="406" spans="2:46" ht="13.5" customHeight="1" x14ac:dyDescent="0.15">
      <c r="B406" s="285"/>
      <c r="C406" s="27" t="s">
        <v>35</v>
      </c>
      <c r="D406" s="186"/>
      <c r="E406" s="56"/>
      <c r="F406" s="187"/>
      <c r="G406" s="187"/>
      <c r="H406" s="187"/>
      <c r="I406" s="62"/>
      <c r="J406" s="62"/>
      <c r="K406" s="188"/>
      <c r="L406" s="259"/>
      <c r="M406" s="259"/>
      <c r="N406" s="56"/>
      <c r="O406" s="28"/>
      <c r="P406" s="56"/>
      <c r="Q406" s="28"/>
      <c r="R406" s="132"/>
      <c r="S406" s="214"/>
      <c r="T406" s="285"/>
      <c r="U406" s="27" t="s">
        <v>35</v>
      </c>
      <c r="V406" s="186"/>
      <c r="W406" s="56"/>
      <c r="X406" s="187"/>
      <c r="Y406" s="187"/>
      <c r="Z406" s="187"/>
      <c r="AA406" s="62"/>
      <c r="AB406" s="62"/>
      <c r="AC406" s="188"/>
      <c r="AD406" s="259"/>
      <c r="AE406" s="259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4"/>
      <c r="AT406" s="37"/>
    </row>
    <row r="407" spans="2:46" ht="13.5" customHeight="1" thickBot="1" x14ac:dyDescent="0.2">
      <c r="B407" s="286"/>
      <c r="C407" s="27"/>
      <c r="D407" s="186"/>
      <c r="E407" s="56"/>
      <c r="F407" s="189"/>
      <c r="G407" s="189"/>
      <c r="H407" s="189"/>
      <c r="I407" s="56"/>
      <c r="J407" s="56"/>
      <c r="K407" s="188"/>
      <c r="L407" s="259"/>
      <c r="M407" s="259"/>
      <c r="N407" s="56"/>
      <c r="O407" s="28"/>
      <c r="P407" s="56"/>
      <c r="Q407" s="28"/>
      <c r="R407" s="184"/>
      <c r="S407" s="214"/>
      <c r="T407" s="286"/>
      <c r="U407" s="27"/>
      <c r="V407" s="186"/>
      <c r="W407" s="56"/>
      <c r="X407" s="189"/>
      <c r="Y407" s="189"/>
      <c r="Z407" s="189"/>
      <c r="AA407" s="56"/>
      <c r="AB407" s="56"/>
      <c r="AC407" s="188"/>
      <c r="AD407" s="259"/>
      <c r="AE407" s="259"/>
      <c r="AF407" s="56"/>
      <c r="AG407" s="28"/>
      <c r="AH407" s="56"/>
      <c r="AI407" s="28"/>
      <c r="AJ407" s="184"/>
      <c r="AK407" s="199"/>
      <c r="AL407" s="286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4"/>
      <c r="AT407" s="37"/>
    </row>
    <row r="408" spans="2:46" ht="13.5" customHeight="1" x14ac:dyDescent="0.15">
      <c r="B408" s="284" t="s">
        <v>144</v>
      </c>
      <c r="C408" s="25" t="s">
        <v>31</v>
      </c>
      <c r="D408" s="39"/>
      <c r="E408" s="55"/>
      <c r="F408" s="96"/>
      <c r="G408" s="96"/>
      <c r="H408" s="96"/>
      <c r="I408" s="60"/>
      <c r="J408" s="60"/>
      <c r="K408" s="61"/>
      <c r="L408" s="258"/>
      <c r="M408" s="258"/>
      <c r="N408" s="55"/>
      <c r="O408" s="26"/>
      <c r="P408" s="55"/>
      <c r="Q408" s="26"/>
      <c r="R408" s="131"/>
      <c r="S408" s="214"/>
      <c r="T408" s="284" t="s">
        <v>144</v>
      </c>
      <c r="U408" s="25" t="s">
        <v>31</v>
      </c>
      <c r="V408" s="39"/>
      <c r="W408" s="55"/>
      <c r="X408" s="96"/>
      <c r="Y408" s="96"/>
      <c r="Z408" s="96"/>
      <c r="AA408" s="60"/>
      <c r="AB408" s="60"/>
      <c r="AC408" s="61"/>
      <c r="AD408" s="258"/>
      <c r="AE408" s="258"/>
      <c r="AF408" s="55"/>
      <c r="AG408" s="26"/>
      <c r="AH408" s="55"/>
      <c r="AI408" s="26"/>
      <c r="AJ408" s="131"/>
      <c r="AK408" s="199"/>
      <c r="AL408" s="284" t="s">
        <v>144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4"/>
      <c r="AT408" s="37"/>
    </row>
    <row r="409" spans="2:46" ht="13.5" customHeight="1" x14ac:dyDescent="0.15">
      <c r="B409" s="285"/>
      <c r="C409" s="27" t="s">
        <v>32</v>
      </c>
      <c r="D409" s="186"/>
      <c r="E409" s="56"/>
      <c r="F409" s="187"/>
      <c r="G409" s="187"/>
      <c r="H409" s="187"/>
      <c r="I409" s="62"/>
      <c r="J409" s="62"/>
      <c r="K409" s="188"/>
      <c r="L409" s="259"/>
      <c r="M409" s="259"/>
      <c r="N409" s="56"/>
      <c r="O409" s="28"/>
      <c r="P409" s="56"/>
      <c r="Q409" s="28"/>
      <c r="R409" s="132"/>
      <c r="S409" s="214"/>
      <c r="T409" s="285"/>
      <c r="U409" s="27" t="s">
        <v>32</v>
      </c>
      <c r="V409" s="186"/>
      <c r="W409" s="56"/>
      <c r="X409" s="187"/>
      <c r="Y409" s="187"/>
      <c r="Z409" s="187"/>
      <c r="AA409" s="62"/>
      <c r="AB409" s="62"/>
      <c r="AC409" s="188"/>
      <c r="AD409" s="259"/>
      <c r="AE409" s="259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4"/>
      <c r="AT409" s="37"/>
    </row>
    <row r="410" spans="2:46" ht="13.5" customHeight="1" x14ac:dyDescent="0.15">
      <c r="B410" s="285"/>
      <c r="C410" s="27" t="s">
        <v>33</v>
      </c>
      <c r="D410" s="186"/>
      <c r="E410" s="56"/>
      <c r="F410" s="187"/>
      <c r="G410" s="187"/>
      <c r="H410" s="187"/>
      <c r="I410" s="62"/>
      <c r="J410" s="62"/>
      <c r="K410" s="188"/>
      <c r="L410" s="259"/>
      <c r="M410" s="259"/>
      <c r="N410" s="56"/>
      <c r="O410" s="28"/>
      <c r="P410" s="56"/>
      <c r="Q410" s="28"/>
      <c r="R410" s="132"/>
      <c r="S410" s="214"/>
      <c r="T410" s="285"/>
      <c r="U410" s="27" t="s">
        <v>33</v>
      </c>
      <c r="V410" s="186"/>
      <c r="W410" s="56"/>
      <c r="X410" s="187"/>
      <c r="Y410" s="187"/>
      <c r="Z410" s="187"/>
      <c r="AA410" s="62"/>
      <c r="AB410" s="62"/>
      <c r="AC410" s="188"/>
      <c r="AD410" s="259"/>
      <c r="AE410" s="259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4"/>
      <c r="AT410" s="37"/>
    </row>
    <row r="411" spans="2:46" ht="13.5" customHeight="1" x14ac:dyDescent="0.15">
      <c r="B411" s="285"/>
      <c r="C411" s="27" t="s">
        <v>35</v>
      </c>
      <c r="D411" s="186"/>
      <c r="E411" s="56"/>
      <c r="F411" s="187"/>
      <c r="G411" s="187"/>
      <c r="H411" s="187"/>
      <c r="I411" s="62"/>
      <c r="J411" s="62"/>
      <c r="K411" s="188"/>
      <c r="L411" s="259"/>
      <c r="M411" s="259"/>
      <c r="N411" s="56"/>
      <c r="O411" s="28"/>
      <c r="P411" s="56"/>
      <c r="Q411" s="28"/>
      <c r="R411" s="132"/>
      <c r="S411" s="214"/>
      <c r="T411" s="285"/>
      <c r="U411" s="27" t="s">
        <v>35</v>
      </c>
      <c r="V411" s="186"/>
      <c r="W411" s="56"/>
      <c r="X411" s="187"/>
      <c r="Y411" s="187"/>
      <c r="Z411" s="187"/>
      <c r="AA411" s="62"/>
      <c r="AB411" s="62"/>
      <c r="AC411" s="188"/>
      <c r="AD411" s="259"/>
      <c r="AE411" s="259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4"/>
      <c r="AT411" s="37"/>
    </row>
    <row r="412" spans="2:46" ht="13.5" customHeight="1" thickBot="1" x14ac:dyDescent="0.2">
      <c r="B412" s="286"/>
      <c r="C412" s="27"/>
      <c r="D412" s="186"/>
      <c r="E412" s="56"/>
      <c r="F412" s="189"/>
      <c r="G412" s="189"/>
      <c r="H412" s="189"/>
      <c r="I412" s="56"/>
      <c r="J412" s="56"/>
      <c r="K412" s="188"/>
      <c r="L412" s="259"/>
      <c r="M412" s="259"/>
      <c r="N412" s="56"/>
      <c r="O412" s="28"/>
      <c r="P412" s="56"/>
      <c r="Q412" s="28"/>
      <c r="R412" s="184"/>
      <c r="S412" s="214"/>
      <c r="T412" s="286"/>
      <c r="U412" s="27"/>
      <c r="V412" s="186"/>
      <c r="W412" s="56"/>
      <c r="X412" s="189"/>
      <c r="Y412" s="189"/>
      <c r="Z412" s="189"/>
      <c r="AA412" s="56"/>
      <c r="AB412" s="56"/>
      <c r="AC412" s="188"/>
      <c r="AD412" s="259"/>
      <c r="AE412" s="259"/>
      <c r="AF412" s="56"/>
      <c r="AG412" s="28"/>
      <c r="AH412" s="56"/>
      <c r="AI412" s="28"/>
      <c r="AJ412" s="184"/>
      <c r="AK412" s="199"/>
      <c r="AL412" s="286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4"/>
      <c r="AT412" s="37"/>
    </row>
    <row r="413" spans="2:46" ht="13.5" customHeight="1" x14ac:dyDescent="0.15">
      <c r="B413" s="284" t="s">
        <v>145</v>
      </c>
      <c r="C413" s="25" t="s">
        <v>31</v>
      </c>
      <c r="D413" s="39"/>
      <c r="E413" s="55"/>
      <c r="F413" s="96"/>
      <c r="G413" s="96"/>
      <c r="H413" s="96"/>
      <c r="I413" s="60"/>
      <c r="J413" s="60"/>
      <c r="K413" s="61"/>
      <c r="L413" s="258"/>
      <c r="M413" s="258"/>
      <c r="N413" s="55"/>
      <c r="O413" s="26"/>
      <c r="P413" s="55"/>
      <c r="Q413" s="26"/>
      <c r="R413" s="131"/>
      <c r="S413" s="214"/>
      <c r="T413" s="284" t="s">
        <v>145</v>
      </c>
      <c r="U413" s="25" t="s">
        <v>31</v>
      </c>
      <c r="V413" s="39"/>
      <c r="W413" s="55"/>
      <c r="X413" s="96"/>
      <c r="Y413" s="96"/>
      <c r="Z413" s="96"/>
      <c r="AA413" s="60"/>
      <c r="AB413" s="60"/>
      <c r="AC413" s="61"/>
      <c r="AD413" s="258"/>
      <c r="AE413" s="258"/>
      <c r="AF413" s="55"/>
      <c r="AG413" s="26"/>
      <c r="AH413" s="55"/>
      <c r="AI413" s="26"/>
      <c r="AJ413" s="131"/>
      <c r="AK413" s="199"/>
      <c r="AL413" s="284" t="s">
        <v>145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4"/>
      <c r="AT413" s="37"/>
    </row>
    <row r="414" spans="2:46" ht="13.5" customHeight="1" x14ac:dyDescent="0.15">
      <c r="B414" s="285"/>
      <c r="C414" s="27" t="s">
        <v>32</v>
      </c>
      <c r="D414" s="186"/>
      <c r="E414" s="56"/>
      <c r="F414" s="187"/>
      <c r="G414" s="187"/>
      <c r="H414" s="187"/>
      <c r="I414" s="62"/>
      <c r="J414" s="62"/>
      <c r="K414" s="188"/>
      <c r="L414" s="259"/>
      <c r="M414" s="259"/>
      <c r="N414" s="56"/>
      <c r="O414" s="28"/>
      <c r="P414" s="56"/>
      <c r="Q414" s="28"/>
      <c r="R414" s="132"/>
      <c r="S414" s="214"/>
      <c r="T414" s="285"/>
      <c r="U414" s="27" t="s">
        <v>32</v>
      </c>
      <c r="V414" s="186"/>
      <c r="W414" s="56"/>
      <c r="X414" s="187"/>
      <c r="Y414" s="187"/>
      <c r="Z414" s="187"/>
      <c r="AA414" s="62"/>
      <c r="AB414" s="62"/>
      <c r="AC414" s="188"/>
      <c r="AD414" s="259"/>
      <c r="AE414" s="259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4"/>
      <c r="AT414" s="37"/>
    </row>
    <row r="415" spans="2:46" ht="13.5" customHeight="1" x14ac:dyDescent="0.15">
      <c r="B415" s="285"/>
      <c r="C415" s="27" t="s">
        <v>33</v>
      </c>
      <c r="D415" s="186"/>
      <c r="E415" s="56"/>
      <c r="F415" s="187"/>
      <c r="G415" s="187"/>
      <c r="H415" s="187"/>
      <c r="I415" s="62"/>
      <c r="J415" s="62"/>
      <c r="K415" s="188"/>
      <c r="L415" s="259"/>
      <c r="M415" s="259"/>
      <c r="N415" s="56"/>
      <c r="O415" s="28"/>
      <c r="P415" s="56"/>
      <c r="Q415" s="28"/>
      <c r="R415" s="132"/>
      <c r="S415" s="214"/>
      <c r="T415" s="285"/>
      <c r="U415" s="27" t="s">
        <v>33</v>
      </c>
      <c r="V415" s="186"/>
      <c r="W415" s="56"/>
      <c r="X415" s="187"/>
      <c r="Y415" s="187"/>
      <c r="Z415" s="187"/>
      <c r="AA415" s="62"/>
      <c r="AB415" s="62"/>
      <c r="AC415" s="188"/>
      <c r="AD415" s="259"/>
      <c r="AE415" s="259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4"/>
      <c r="AT415" s="37"/>
    </row>
    <row r="416" spans="2:46" ht="13.5" customHeight="1" x14ac:dyDescent="0.15">
      <c r="B416" s="285"/>
      <c r="C416" s="27" t="s">
        <v>35</v>
      </c>
      <c r="D416" s="186"/>
      <c r="E416" s="56"/>
      <c r="F416" s="187"/>
      <c r="G416" s="187"/>
      <c r="H416" s="187"/>
      <c r="I416" s="62"/>
      <c r="J416" s="62"/>
      <c r="K416" s="188"/>
      <c r="L416" s="259"/>
      <c r="M416" s="259"/>
      <c r="N416" s="56"/>
      <c r="O416" s="28"/>
      <c r="P416" s="56"/>
      <c r="Q416" s="28"/>
      <c r="R416" s="132"/>
      <c r="S416" s="214"/>
      <c r="T416" s="285"/>
      <c r="U416" s="27" t="s">
        <v>35</v>
      </c>
      <c r="V416" s="186"/>
      <c r="W416" s="56"/>
      <c r="X416" s="187"/>
      <c r="Y416" s="187"/>
      <c r="Z416" s="187"/>
      <c r="AA416" s="62"/>
      <c r="AB416" s="62"/>
      <c r="AC416" s="188"/>
      <c r="AD416" s="259"/>
      <c r="AE416" s="259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4"/>
      <c r="AT416" s="37"/>
    </row>
    <row r="417" spans="2:46" ht="13.5" customHeight="1" thickBot="1" x14ac:dyDescent="0.2">
      <c r="B417" s="286"/>
      <c r="C417" s="27"/>
      <c r="D417" s="186"/>
      <c r="E417" s="56"/>
      <c r="F417" s="189"/>
      <c r="G417" s="189"/>
      <c r="H417" s="189"/>
      <c r="I417" s="56"/>
      <c r="J417" s="56"/>
      <c r="K417" s="188"/>
      <c r="L417" s="259"/>
      <c r="M417" s="259"/>
      <c r="N417" s="56"/>
      <c r="O417" s="28"/>
      <c r="P417" s="56"/>
      <c r="Q417" s="28"/>
      <c r="R417" s="184"/>
      <c r="S417" s="214"/>
      <c r="T417" s="286"/>
      <c r="U417" s="27"/>
      <c r="V417" s="186"/>
      <c r="W417" s="56"/>
      <c r="X417" s="189"/>
      <c r="Y417" s="189"/>
      <c r="Z417" s="189"/>
      <c r="AA417" s="56"/>
      <c r="AB417" s="56"/>
      <c r="AC417" s="188"/>
      <c r="AD417" s="259"/>
      <c r="AE417" s="259"/>
      <c r="AF417" s="56"/>
      <c r="AG417" s="28"/>
      <c r="AH417" s="56"/>
      <c r="AI417" s="28"/>
      <c r="AJ417" s="184"/>
      <c r="AK417" s="199"/>
      <c r="AL417" s="286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4"/>
      <c r="AT417" s="37"/>
    </row>
    <row r="418" spans="2:46" ht="13.5" customHeight="1" x14ac:dyDescent="0.15">
      <c r="B418" s="284" t="s">
        <v>146</v>
      </c>
      <c r="C418" s="25" t="s">
        <v>31</v>
      </c>
      <c r="D418" s="39"/>
      <c r="E418" s="55"/>
      <c r="F418" s="96"/>
      <c r="G418" s="96"/>
      <c r="H418" s="96"/>
      <c r="I418" s="60"/>
      <c r="J418" s="60"/>
      <c r="K418" s="61"/>
      <c r="L418" s="258"/>
      <c r="M418" s="258"/>
      <c r="N418" s="55"/>
      <c r="O418" s="26"/>
      <c r="P418" s="55"/>
      <c r="Q418" s="26"/>
      <c r="R418" s="131"/>
      <c r="S418" s="214"/>
      <c r="T418" s="284" t="s">
        <v>146</v>
      </c>
      <c r="U418" s="25" t="s">
        <v>31</v>
      </c>
      <c r="V418" s="39"/>
      <c r="W418" s="55"/>
      <c r="X418" s="96"/>
      <c r="Y418" s="96"/>
      <c r="Z418" s="96"/>
      <c r="AA418" s="60"/>
      <c r="AB418" s="60"/>
      <c r="AC418" s="61"/>
      <c r="AD418" s="258"/>
      <c r="AE418" s="258"/>
      <c r="AF418" s="55"/>
      <c r="AG418" s="26"/>
      <c r="AH418" s="55"/>
      <c r="AI418" s="26"/>
      <c r="AJ418" s="131"/>
      <c r="AK418" s="199"/>
      <c r="AL418" s="284" t="s">
        <v>146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4"/>
      <c r="AT418" s="37"/>
    </row>
    <row r="419" spans="2:46" ht="13.5" customHeight="1" x14ac:dyDescent="0.15">
      <c r="B419" s="285"/>
      <c r="C419" s="27" t="s">
        <v>32</v>
      </c>
      <c r="D419" s="186"/>
      <c r="E419" s="56"/>
      <c r="F419" s="187"/>
      <c r="G419" s="187"/>
      <c r="H419" s="187"/>
      <c r="I419" s="62"/>
      <c r="J419" s="62"/>
      <c r="K419" s="188"/>
      <c r="L419" s="259"/>
      <c r="M419" s="259"/>
      <c r="N419" s="56"/>
      <c r="O419" s="28"/>
      <c r="P419" s="56"/>
      <c r="Q419" s="28"/>
      <c r="R419" s="132"/>
      <c r="S419" s="214"/>
      <c r="T419" s="285"/>
      <c r="U419" s="27" t="s">
        <v>32</v>
      </c>
      <c r="V419" s="186"/>
      <c r="W419" s="56"/>
      <c r="X419" s="187"/>
      <c r="Y419" s="187"/>
      <c r="Z419" s="187"/>
      <c r="AA419" s="62"/>
      <c r="AB419" s="62"/>
      <c r="AC419" s="188"/>
      <c r="AD419" s="259"/>
      <c r="AE419" s="259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4"/>
      <c r="AT419" s="37"/>
    </row>
    <row r="420" spans="2:46" ht="13.5" customHeight="1" x14ac:dyDescent="0.15">
      <c r="B420" s="285"/>
      <c r="C420" s="27" t="s">
        <v>33</v>
      </c>
      <c r="D420" s="186"/>
      <c r="E420" s="56"/>
      <c r="F420" s="187"/>
      <c r="G420" s="187"/>
      <c r="H420" s="187"/>
      <c r="I420" s="62"/>
      <c r="J420" s="62"/>
      <c r="K420" s="188"/>
      <c r="L420" s="259"/>
      <c r="M420" s="259"/>
      <c r="N420" s="56"/>
      <c r="O420" s="28"/>
      <c r="P420" s="56"/>
      <c r="Q420" s="28"/>
      <c r="R420" s="132"/>
      <c r="S420" s="214"/>
      <c r="T420" s="285"/>
      <c r="U420" s="27" t="s">
        <v>33</v>
      </c>
      <c r="V420" s="186"/>
      <c r="W420" s="56"/>
      <c r="X420" s="187"/>
      <c r="Y420" s="187"/>
      <c r="Z420" s="187"/>
      <c r="AA420" s="62"/>
      <c r="AB420" s="62"/>
      <c r="AC420" s="188"/>
      <c r="AD420" s="259"/>
      <c r="AE420" s="259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4"/>
      <c r="AT420" s="37"/>
    </row>
    <row r="421" spans="2:46" ht="13.5" customHeight="1" x14ac:dyDescent="0.15">
      <c r="B421" s="285"/>
      <c r="C421" s="27" t="s">
        <v>35</v>
      </c>
      <c r="D421" s="186"/>
      <c r="E421" s="56"/>
      <c r="F421" s="187"/>
      <c r="G421" s="187"/>
      <c r="H421" s="187"/>
      <c r="I421" s="62"/>
      <c r="J421" s="62"/>
      <c r="K421" s="188"/>
      <c r="L421" s="259"/>
      <c r="M421" s="259"/>
      <c r="N421" s="56"/>
      <c r="O421" s="28"/>
      <c r="P421" s="56"/>
      <c r="Q421" s="28"/>
      <c r="R421" s="132"/>
      <c r="S421" s="214"/>
      <c r="T421" s="285"/>
      <c r="U421" s="27" t="s">
        <v>35</v>
      </c>
      <c r="V421" s="186"/>
      <c r="W421" s="56"/>
      <c r="X421" s="187"/>
      <c r="Y421" s="187"/>
      <c r="Z421" s="187"/>
      <c r="AA421" s="62"/>
      <c r="AB421" s="62"/>
      <c r="AC421" s="188"/>
      <c r="AD421" s="259"/>
      <c r="AE421" s="259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4"/>
      <c r="AT421" s="37"/>
    </row>
    <row r="422" spans="2:46" ht="13.5" customHeight="1" thickBot="1" x14ac:dyDescent="0.2">
      <c r="B422" s="286"/>
      <c r="C422" s="27"/>
      <c r="D422" s="186"/>
      <c r="E422" s="56"/>
      <c r="F422" s="189"/>
      <c r="G422" s="189"/>
      <c r="H422" s="189"/>
      <c r="I422" s="56"/>
      <c r="J422" s="56"/>
      <c r="K422" s="188"/>
      <c r="L422" s="259"/>
      <c r="M422" s="259"/>
      <c r="N422" s="56"/>
      <c r="O422" s="28"/>
      <c r="P422" s="56"/>
      <c r="Q422" s="28"/>
      <c r="R422" s="184"/>
      <c r="S422" s="214"/>
      <c r="T422" s="286"/>
      <c r="U422" s="27"/>
      <c r="V422" s="186"/>
      <c r="W422" s="56"/>
      <c r="X422" s="189"/>
      <c r="Y422" s="189"/>
      <c r="Z422" s="189"/>
      <c r="AA422" s="56"/>
      <c r="AB422" s="56"/>
      <c r="AC422" s="188"/>
      <c r="AD422" s="259"/>
      <c r="AE422" s="259"/>
      <c r="AF422" s="56"/>
      <c r="AG422" s="28"/>
      <c r="AH422" s="56"/>
      <c r="AI422" s="28"/>
      <c r="AJ422" s="184"/>
      <c r="AK422" s="199"/>
      <c r="AL422" s="286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4"/>
      <c r="AT422" s="37"/>
    </row>
    <row r="423" spans="2:46" ht="13.5" customHeight="1" x14ac:dyDescent="0.15">
      <c r="B423" s="284" t="s">
        <v>147</v>
      </c>
      <c r="C423" s="25" t="s">
        <v>31</v>
      </c>
      <c r="D423" s="39"/>
      <c r="E423" s="55"/>
      <c r="F423" s="96"/>
      <c r="G423" s="96"/>
      <c r="H423" s="96"/>
      <c r="I423" s="60"/>
      <c r="J423" s="60"/>
      <c r="K423" s="61"/>
      <c r="L423" s="258"/>
      <c r="M423" s="258"/>
      <c r="N423" s="55"/>
      <c r="O423" s="26"/>
      <c r="P423" s="55"/>
      <c r="Q423" s="26"/>
      <c r="R423" s="131"/>
      <c r="S423" s="214"/>
      <c r="T423" s="284" t="s">
        <v>147</v>
      </c>
      <c r="U423" s="25" t="s">
        <v>31</v>
      </c>
      <c r="V423" s="39"/>
      <c r="W423" s="55"/>
      <c r="X423" s="96"/>
      <c r="Y423" s="96"/>
      <c r="Z423" s="96"/>
      <c r="AA423" s="60"/>
      <c r="AB423" s="60"/>
      <c r="AC423" s="61"/>
      <c r="AD423" s="258"/>
      <c r="AE423" s="258"/>
      <c r="AF423" s="55"/>
      <c r="AG423" s="26"/>
      <c r="AH423" s="55"/>
      <c r="AI423" s="26"/>
      <c r="AJ423" s="131"/>
      <c r="AK423" s="199"/>
      <c r="AL423" s="284" t="s">
        <v>147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4"/>
      <c r="AT423" s="37"/>
    </row>
    <row r="424" spans="2:46" ht="13.5" customHeight="1" x14ac:dyDescent="0.15">
      <c r="B424" s="285"/>
      <c r="C424" s="27" t="s">
        <v>32</v>
      </c>
      <c r="D424" s="186"/>
      <c r="E424" s="56"/>
      <c r="F424" s="187"/>
      <c r="G424" s="187"/>
      <c r="H424" s="187"/>
      <c r="I424" s="62"/>
      <c r="J424" s="62"/>
      <c r="K424" s="188"/>
      <c r="L424" s="259"/>
      <c r="M424" s="259"/>
      <c r="N424" s="56"/>
      <c r="O424" s="28"/>
      <c r="P424" s="56"/>
      <c r="Q424" s="28"/>
      <c r="R424" s="132"/>
      <c r="S424" s="214"/>
      <c r="T424" s="285"/>
      <c r="U424" s="27" t="s">
        <v>32</v>
      </c>
      <c r="V424" s="186"/>
      <c r="W424" s="56"/>
      <c r="X424" s="187"/>
      <c r="Y424" s="187"/>
      <c r="Z424" s="187"/>
      <c r="AA424" s="62"/>
      <c r="AB424" s="62"/>
      <c r="AC424" s="188"/>
      <c r="AD424" s="259"/>
      <c r="AE424" s="259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4"/>
      <c r="AT424" s="37"/>
    </row>
    <row r="425" spans="2:46" ht="13.5" customHeight="1" x14ac:dyDescent="0.15">
      <c r="B425" s="285"/>
      <c r="C425" s="27" t="s">
        <v>33</v>
      </c>
      <c r="D425" s="186"/>
      <c r="E425" s="56"/>
      <c r="F425" s="187"/>
      <c r="G425" s="187"/>
      <c r="H425" s="187"/>
      <c r="I425" s="62"/>
      <c r="J425" s="62"/>
      <c r="K425" s="188"/>
      <c r="L425" s="259"/>
      <c r="M425" s="259"/>
      <c r="N425" s="56"/>
      <c r="O425" s="28"/>
      <c r="P425" s="56"/>
      <c r="Q425" s="28"/>
      <c r="R425" s="132"/>
      <c r="S425" s="214"/>
      <c r="T425" s="285"/>
      <c r="U425" s="27" t="s">
        <v>33</v>
      </c>
      <c r="V425" s="186"/>
      <c r="W425" s="56"/>
      <c r="X425" s="187"/>
      <c r="Y425" s="187"/>
      <c r="Z425" s="187"/>
      <c r="AA425" s="62"/>
      <c r="AB425" s="62"/>
      <c r="AC425" s="188"/>
      <c r="AD425" s="259"/>
      <c r="AE425" s="259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4"/>
      <c r="AT425" s="37"/>
    </row>
    <row r="426" spans="2:46" ht="13.5" customHeight="1" x14ac:dyDescent="0.15">
      <c r="B426" s="285"/>
      <c r="C426" s="27" t="s">
        <v>35</v>
      </c>
      <c r="D426" s="186"/>
      <c r="E426" s="56"/>
      <c r="F426" s="187"/>
      <c r="G426" s="187"/>
      <c r="H426" s="187"/>
      <c r="I426" s="62"/>
      <c r="J426" s="62"/>
      <c r="K426" s="188"/>
      <c r="L426" s="259"/>
      <c r="M426" s="259"/>
      <c r="N426" s="56"/>
      <c r="O426" s="28"/>
      <c r="P426" s="56"/>
      <c r="Q426" s="28"/>
      <c r="R426" s="132"/>
      <c r="S426" s="214"/>
      <c r="T426" s="285"/>
      <c r="U426" s="27" t="s">
        <v>35</v>
      </c>
      <c r="V426" s="186"/>
      <c r="W426" s="56"/>
      <c r="X426" s="187"/>
      <c r="Y426" s="187"/>
      <c r="Z426" s="187"/>
      <c r="AA426" s="62"/>
      <c r="AB426" s="62"/>
      <c r="AC426" s="188"/>
      <c r="AD426" s="259"/>
      <c r="AE426" s="259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4"/>
      <c r="AT426" s="37"/>
    </row>
    <row r="427" spans="2:46" ht="13.5" customHeight="1" thickBot="1" x14ac:dyDescent="0.2">
      <c r="B427" s="286"/>
      <c r="C427" s="27"/>
      <c r="D427" s="186"/>
      <c r="E427" s="56"/>
      <c r="F427" s="189"/>
      <c r="G427" s="189"/>
      <c r="H427" s="189"/>
      <c r="I427" s="56"/>
      <c r="J427" s="56"/>
      <c r="K427" s="188"/>
      <c r="L427" s="259"/>
      <c r="M427" s="259"/>
      <c r="N427" s="56"/>
      <c r="O427" s="28"/>
      <c r="P427" s="56"/>
      <c r="Q427" s="28"/>
      <c r="R427" s="184"/>
      <c r="S427" s="214"/>
      <c r="T427" s="286"/>
      <c r="U427" s="27"/>
      <c r="V427" s="186"/>
      <c r="W427" s="56"/>
      <c r="X427" s="189"/>
      <c r="Y427" s="189"/>
      <c r="Z427" s="189"/>
      <c r="AA427" s="56"/>
      <c r="AB427" s="56"/>
      <c r="AC427" s="188"/>
      <c r="AD427" s="259"/>
      <c r="AE427" s="259"/>
      <c r="AF427" s="56"/>
      <c r="AG427" s="28"/>
      <c r="AH427" s="56"/>
      <c r="AI427" s="28"/>
      <c r="AJ427" s="184"/>
      <c r="AK427" s="199"/>
      <c r="AL427" s="286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4"/>
      <c r="AT427" s="37"/>
    </row>
    <row r="428" spans="2:46" ht="13.5" customHeight="1" x14ac:dyDescent="0.15">
      <c r="B428" s="284" t="s">
        <v>148</v>
      </c>
      <c r="C428" s="25" t="s">
        <v>31</v>
      </c>
      <c r="D428" s="39"/>
      <c r="E428" s="55"/>
      <c r="F428" s="96"/>
      <c r="G428" s="96"/>
      <c r="H428" s="96"/>
      <c r="I428" s="60"/>
      <c r="J428" s="60"/>
      <c r="K428" s="61"/>
      <c r="L428" s="258"/>
      <c r="M428" s="258"/>
      <c r="N428" s="55"/>
      <c r="O428" s="26"/>
      <c r="P428" s="55"/>
      <c r="Q428" s="26"/>
      <c r="R428" s="131"/>
      <c r="S428" s="214"/>
      <c r="T428" s="284" t="s">
        <v>148</v>
      </c>
      <c r="U428" s="25" t="s">
        <v>31</v>
      </c>
      <c r="V428" s="39"/>
      <c r="W428" s="55"/>
      <c r="X428" s="96"/>
      <c r="Y428" s="96"/>
      <c r="Z428" s="96"/>
      <c r="AA428" s="60"/>
      <c r="AB428" s="60"/>
      <c r="AC428" s="61"/>
      <c r="AD428" s="258"/>
      <c r="AE428" s="258"/>
      <c r="AF428" s="55"/>
      <c r="AG428" s="26"/>
      <c r="AH428" s="55"/>
      <c r="AI428" s="26"/>
      <c r="AJ428" s="131"/>
      <c r="AK428" s="199"/>
      <c r="AL428" s="284" t="s">
        <v>148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4"/>
      <c r="AT428" s="37"/>
    </row>
    <row r="429" spans="2:46" ht="13.5" customHeight="1" x14ac:dyDescent="0.15">
      <c r="B429" s="285"/>
      <c r="C429" s="27" t="s">
        <v>32</v>
      </c>
      <c r="D429" s="186"/>
      <c r="E429" s="56"/>
      <c r="F429" s="187"/>
      <c r="G429" s="187"/>
      <c r="H429" s="187"/>
      <c r="I429" s="62"/>
      <c r="J429" s="62"/>
      <c r="K429" s="188"/>
      <c r="L429" s="259"/>
      <c r="M429" s="259"/>
      <c r="N429" s="56"/>
      <c r="O429" s="28"/>
      <c r="P429" s="56"/>
      <c r="Q429" s="28"/>
      <c r="R429" s="132"/>
      <c r="S429" s="214"/>
      <c r="T429" s="285"/>
      <c r="U429" s="27" t="s">
        <v>32</v>
      </c>
      <c r="V429" s="186"/>
      <c r="W429" s="56"/>
      <c r="X429" s="187"/>
      <c r="Y429" s="187"/>
      <c r="Z429" s="187"/>
      <c r="AA429" s="62"/>
      <c r="AB429" s="62"/>
      <c r="AC429" s="188"/>
      <c r="AD429" s="259"/>
      <c r="AE429" s="259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4"/>
      <c r="AT429" s="37"/>
    </row>
    <row r="430" spans="2:46" ht="13.5" customHeight="1" x14ac:dyDescent="0.15">
      <c r="B430" s="285"/>
      <c r="C430" s="27" t="s">
        <v>33</v>
      </c>
      <c r="D430" s="186"/>
      <c r="E430" s="56"/>
      <c r="F430" s="187"/>
      <c r="G430" s="187"/>
      <c r="H430" s="187"/>
      <c r="I430" s="62"/>
      <c r="J430" s="62"/>
      <c r="K430" s="188"/>
      <c r="L430" s="259"/>
      <c r="M430" s="259"/>
      <c r="N430" s="56"/>
      <c r="O430" s="28"/>
      <c r="P430" s="56"/>
      <c r="Q430" s="28"/>
      <c r="R430" s="132"/>
      <c r="S430" s="214"/>
      <c r="T430" s="285"/>
      <c r="U430" s="27" t="s">
        <v>33</v>
      </c>
      <c r="V430" s="186"/>
      <c r="W430" s="56"/>
      <c r="X430" s="187"/>
      <c r="Y430" s="187"/>
      <c r="Z430" s="187"/>
      <c r="AA430" s="62"/>
      <c r="AB430" s="62"/>
      <c r="AC430" s="188"/>
      <c r="AD430" s="259"/>
      <c r="AE430" s="259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4"/>
      <c r="AT430" s="37"/>
    </row>
    <row r="431" spans="2:46" ht="13.5" customHeight="1" x14ac:dyDescent="0.15">
      <c r="B431" s="285"/>
      <c r="C431" s="27" t="s">
        <v>35</v>
      </c>
      <c r="D431" s="186"/>
      <c r="E431" s="56"/>
      <c r="F431" s="187"/>
      <c r="G431" s="187"/>
      <c r="H431" s="187"/>
      <c r="I431" s="62"/>
      <c r="J431" s="62"/>
      <c r="K431" s="188"/>
      <c r="L431" s="259"/>
      <c r="M431" s="259"/>
      <c r="N431" s="56"/>
      <c r="O431" s="28"/>
      <c r="P431" s="56"/>
      <c r="Q431" s="28"/>
      <c r="R431" s="132"/>
      <c r="S431" s="214"/>
      <c r="T431" s="285"/>
      <c r="U431" s="27" t="s">
        <v>35</v>
      </c>
      <c r="V431" s="186"/>
      <c r="W431" s="56"/>
      <c r="X431" s="187"/>
      <c r="Y431" s="187"/>
      <c r="Z431" s="187"/>
      <c r="AA431" s="62"/>
      <c r="AB431" s="62"/>
      <c r="AC431" s="188"/>
      <c r="AD431" s="259"/>
      <c r="AE431" s="259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4"/>
      <c r="AT431" s="37"/>
    </row>
    <row r="432" spans="2:46" ht="13.5" customHeight="1" thickBot="1" x14ac:dyDescent="0.2">
      <c r="B432" s="286"/>
      <c r="C432" s="27"/>
      <c r="D432" s="186"/>
      <c r="E432" s="56"/>
      <c r="F432" s="189"/>
      <c r="G432" s="189"/>
      <c r="H432" s="189"/>
      <c r="I432" s="56"/>
      <c r="J432" s="56"/>
      <c r="K432" s="188"/>
      <c r="L432" s="259"/>
      <c r="M432" s="259"/>
      <c r="N432" s="56"/>
      <c r="O432" s="28"/>
      <c r="P432" s="56"/>
      <c r="Q432" s="28"/>
      <c r="R432" s="184"/>
      <c r="S432" s="214"/>
      <c r="T432" s="286"/>
      <c r="U432" s="27"/>
      <c r="V432" s="186"/>
      <c r="W432" s="56"/>
      <c r="X432" s="189"/>
      <c r="Y432" s="189"/>
      <c r="Z432" s="189"/>
      <c r="AA432" s="56"/>
      <c r="AB432" s="56"/>
      <c r="AC432" s="188"/>
      <c r="AD432" s="259"/>
      <c r="AE432" s="259"/>
      <c r="AF432" s="56"/>
      <c r="AG432" s="28"/>
      <c r="AH432" s="56"/>
      <c r="AI432" s="28"/>
      <c r="AJ432" s="184"/>
      <c r="AK432" s="199"/>
      <c r="AL432" s="286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4"/>
      <c r="AT432" s="37"/>
    </row>
    <row r="433" spans="2:46" ht="13.5" customHeight="1" x14ac:dyDescent="0.15">
      <c r="B433" s="284" t="s">
        <v>149</v>
      </c>
      <c r="C433" s="25" t="s">
        <v>31</v>
      </c>
      <c r="D433" s="39"/>
      <c r="E433" s="55"/>
      <c r="F433" s="96"/>
      <c r="G433" s="96"/>
      <c r="H433" s="96"/>
      <c r="I433" s="60"/>
      <c r="J433" s="60"/>
      <c r="K433" s="61"/>
      <c r="L433" s="258"/>
      <c r="M433" s="258"/>
      <c r="N433" s="55"/>
      <c r="O433" s="26"/>
      <c r="P433" s="55"/>
      <c r="Q433" s="26"/>
      <c r="R433" s="131"/>
      <c r="S433" s="214"/>
      <c r="T433" s="284" t="s">
        <v>149</v>
      </c>
      <c r="U433" s="25" t="s">
        <v>31</v>
      </c>
      <c r="V433" s="39"/>
      <c r="W433" s="55"/>
      <c r="X433" s="96"/>
      <c r="Y433" s="96"/>
      <c r="Z433" s="96"/>
      <c r="AA433" s="60"/>
      <c r="AB433" s="60"/>
      <c r="AC433" s="61"/>
      <c r="AD433" s="258"/>
      <c r="AE433" s="258"/>
      <c r="AF433" s="55"/>
      <c r="AG433" s="26"/>
      <c r="AH433" s="55"/>
      <c r="AI433" s="26"/>
      <c r="AJ433" s="131"/>
      <c r="AK433" s="199"/>
      <c r="AL433" s="284" t="s">
        <v>149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4"/>
      <c r="AT433" s="37"/>
    </row>
    <row r="434" spans="2:46" ht="13.5" customHeight="1" x14ac:dyDescent="0.15">
      <c r="B434" s="285"/>
      <c r="C434" s="27" t="s">
        <v>32</v>
      </c>
      <c r="D434" s="186"/>
      <c r="E434" s="56"/>
      <c r="F434" s="187"/>
      <c r="G434" s="187"/>
      <c r="H434" s="187"/>
      <c r="I434" s="62"/>
      <c r="J434" s="62"/>
      <c r="K434" s="188"/>
      <c r="L434" s="259"/>
      <c r="M434" s="259"/>
      <c r="N434" s="56"/>
      <c r="O434" s="28"/>
      <c r="P434" s="56"/>
      <c r="Q434" s="28"/>
      <c r="R434" s="132"/>
      <c r="S434" s="214"/>
      <c r="T434" s="285"/>
      <c r="U434" s="27" t="s">
        <v>32</v>
      </c>
      <c r="V434" s="186"/>
      <c r="W434" s="56"/>
      <c r="X434" s="187"/>
      <c r="Y434" s="187"/>
      <c r="Z434" s="187"/>
      <c r="AA434" s="62"/>
      <c r="AB434" s="62"/>
      <c r="AC434" s="188"/>
      <c r="AD434" s="259"/>
      <c r="AE434" s="259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4"/>
      <c r="AT434" s="37"/>
    </row>
    <row r="435" spans="2:46" ht="13.5" customHeight="1" x14ac:dyDescent="0.15">
      <c r="B435" s="285"/>
      <c r="C435" s="27" t="s">
        <v>33</v>
      </c>
      <c r="D435" s="186"/>
      <c r="E435" s="56"/>
      <c r="F435" s="187"/>
      <c r="G435" s="187"/>
      <c r="H435" s="187"/>
      <c r="I435" s="62"/>
      <c r="J435" s="62"/>
      <c r="K435" s="188"/>
      <c r="L435" s="259"/>
      <c r="M435" s="259"/>
      <c r="N435" s="56"/>
      <c r="O435" s="28"/>
      <c r="P435" s="56"/>
      <c r="Q435" s="28"/>
      <c r="R435" s="132"/>
      <c r="S435" s="214"/>
      <c r="T435" s="285"/>
      <c r="U435" s="27" t="s">
        <v>33</v>
      </c>
      <c r="V435" s="186"/>
      <c r="W435" s="56"/>
      <c r="X435" s="187"/>
      <c r="Y435" s="187"/>
      <c r="Z435" s="187"/>
      <c r="AA435" s="62"/>
      <c r="AB435" s="62"/>
      <c r="AC435" s="188"/>
      <c r="AD435" s="259"/>
      <c r="AE435" s="259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4"/>
      <c r="AT435" s="37"/>
    </row>
    <row r="436" spans="2:46" ht="13.5" customHeight="1" x14ac:dyDescent="0.15">
      <c r="B436" s="285"/>
      <c r="C436" s="27" t="s">
        <v>35</v>
      </c>
      <c r="D436" s="186"/>
      <c r="E436" s="56"/>
      <c r="F436" s="187"/>
      <c r="G436" s="187"/>
      <c r="H436" s="187"/>
      <c r="I436" s="62"/>
      <c r="J436" s="62"/>
      <c r="K436" s="188"/>
      <c r="L436" s="259"/>
      <c r="M436" s="259"/>
      <c r="N436" s="56"/>
      <c r="O436" s="28"/>
      <c r="P436" s="56"/>
      <c r="Q436" s="28"/>
      <c r="R436" s="132"/>
      <c r="S436" s="214"/>
      <c r="T436" s="285"/>
      <c r="U436" s="27" t="s">
        <v>35</v>
      </c>
      <c r="V436" s="186"/>
      <c r="W436" s="56"/>
      <c r="X436" s="187"/>
      <c r="Y436" s="187"/>
      <c r="Z436" s="187"/>
      <c r="AA436" s="62"/>
      <c r="AB436" s="62"/>
      <c r="AC436" s="188"/>
      <c r="AD436" s="259"/>
      <c r="AE436" s="259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4"/>
      <c r="AT436" s="37"/>
    </row>
    <row r="437" spans="2:46" ht="13.5" customHeight="1" thickBot="1" x14ac:dyDescent="0.2">
      <c r="B437" s="286"/>
      <c r="C437" s="27"/>
      <c r="D437" s="186"/>
      <c r="E437" s="56"/>
      <c r="F437" s="189"/>
      <c r="G437" s="189"/>
      <c r="H437" s="189"/>
      <c r="I437" s="56"/>
      <c r="J437" s="56"/>
      <c r="K437" s="188"/>
      <c r="L437" s="259"/>
      <c r="M437" s="259"/>
      <c r="N437" s="56"/>
      <c r="O437" s="28"/>
      <c r="P437" s="56"/>
      <c r="Q437" s="28"/>
      <c r="R437" s="184"/>
      <c r="S437" s="214"/>
      <c r="T437" s="286"/>
      <c r="U437" s="27"/>
      <c r="V437" s="186"/>
      <c r="W437" s="56"/>
      <c r="X437" s="189"/>
      <c r="Y437" s="189"/>
      <c r="Z437" s="189"/>
      <c r="AA437" s="56"/>
      <c r="AB437" s="56"/>
      <c r="AC437" s="188"/>
      <c r="AD437" s="259"/>
      <c r="AE437" s="259"/>
      <c r="AF437" s="56"/>
      <c r="AG437" s="28"/>
      <c r="AH437" s="56"/>
      <c r="AI437" s="28"/>
      <c r="AJ437" s="184"/>
      <c r="AK437" s="199"/>
      <c r="AL437" s="286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4"/>
      <c r="AT437" s="37"/>
    </row>
    <row r="438" spans="2:46" ht="13.5" customHeight="1" x14ac:dyDescent="0.15">
      <c r="B438" s="284" t="s">
        <v>150</v>
      </c>
      <c r="C438" s="25" t="s">
        <v>31</v>
      </c>
      <c r="D438" s="39"/>
      <c r="E438" s="55"/>
      <c r="F438" s="96"/>
      <c r="G438" s="96"/>
      <c r="H438" s="96"/>
      <c r="I438" s="60"/>
      <c r="J438" s="60"/>
      <c r="K438" s="61"/>
      <c r="L438" s="258"/>
      <c r="M438" s="258"/>
      <c r="N438" s="55"/>
      <c r="O438" s="26"/>
      <c r="P438" s="55"/>
      <c r="Q438" s="26"/>
      <c r="R438" s="131"/>
      <c r="S438" s="214"/>
      <c r="T438" s="284" t="s">
        <v>150</v>
      </c>
      <c r="U438" s="25" t="s">
        <v>31</v>
      </c>
      <c r="V438" s="39"/>
      <c r="W438" s="55"/>
      <c r="X438" s="96"/>
      <c r="Y438" s="96"/>
      <c r="Z438" s="96"/>
      <c r="AA438" s="60"/>
      <c r="AB438" s="60"/>
      <c r="AC438" s="61"/>
      <c r="AD438" s="258"/>
      <c r="AE438" s="258"/>
      <c r="AF438" s="55"/>
      <c r="AG438" s="26"/>
      <c r="AH438" s="55"/>
      <c r="AI438" s="26"/>
      <c r="AJ438" s="131"/>
      <c r="AK438" s="199"/>
      <c r="AL438" s="284" t="s">
        <v>150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4"/>
      <c r="AT438" s="37"/>
    </row>
    <row r="439" spans="2:46" ht="13.5" customHeight="1" x14ac:dyDescent="0.15">
      <c r="B439" s="285"/>
      <c r="C439" s="27" t="s">
        <v>32</v>
      </c>
      <c r="D439" s="186"/>
      <c r="E439" s="56"/>
      <c r="F439" s="187"/>
      <c r="G439" s="187"/>
      <c r="H439" s="187"/>
      <c r="I439" s="62"/>
      <c r="J439" s="62"/>
      <c r="K439" s="188"/>
      <c r="L439" s="259"/>
      <c r="M439" s="259"/>
      <c r="N439" s="56"/>
      <c r="O439" s="28"/>
      <c r="P439" s="56"/>
      <c r="Q439" s="28"/>
      <c r="R439" s="132"/>
      <c r="S439" s="214"/>
      <c r="T439" s="285"/>
      <c r="U439" s="27" t="s">
        <v>32</v>
      </c>
      <c r="V439" s="186"/>
      <c r="W439" s="56"/>
      <c r="X439" s="187"/>
      <c r="Y439" s="187"/>
      <c r="Z439" s="187"/>
      <c r="AA439" s="62"/>
      <c r="AB439" s="62"/>
      <c r="AC439" s="188"/>
      <c r="AD439" s="259"/>
      <c r="AE439" s="259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4"/>
      <c r="AT439" s="37"/>
    </row>
    <row r="440" spans="2:46" ht="13.5" customHeight="1" x14ac:dyDescent="0.15">
      <c r="B440" s="285"/>
      <c r="C440" s="27" t="s">
        <v>33</v>
      </c>
      <c r="D440" s="186"/>
      <c r="E440" s="56"/>
      <c r="F440" s="187"/>
      <c r="G440" s="187"/>
      <c r="H440" s="187"/>
      <c r="I440" s="62"/>
      <c r="J440" s="62"/>
      <c r="K440" s="188"/>
      <c r="L440" s="259"/>
      <c r="M440" s="259"/>
      <c r="N440" s="56"/>
      <c r="O440" s="28"/>
      <c r="P440" s="56"/>
      <c r="Q440" s="28"/>
      <c r="R440" s="132"/>
      <c r="S440" s="214"/>
      <c r="T440" s="285"/>
      <c r="U440" s="27" t="s">
        <v>33</v>
      </c>
      <c r="V440" s="186"/>
      <c r="W440" s="56"/>
      <c r="X440" s="187"/>
      <c r="Y440" s="187"/>
      <c r="Z440" s="187"/>
      <c r="AA440" s="62"/>
      <c r="AB440" s="62"/>
      <c r="AC440" s="188"/>
      <c r="AD440" s="259"/>
      <c r="AE440" s="259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4"/>
      <c r="AT440" s="37"/>
    </row>
    <row r="441" spans="2:46" ht="13.5" customHeight="1" x14ac:dyDescent="0.15">
      <c r="B441" s="285"/>
      <c r="C441" s="27" t="s">
        <v>35</v>
      </c>
      <c r="D441" s="186"/>
      <c r="E441" s="56"/>
      <c r="F441" s="187"/>
      <c r="G441" s="187"/>
      <c r="H441" s="187"/>
      <c r="I441" s="62"/>
      <c r="J441" s="62"/>
      <c r="K441" s="188"/>
      <c r="L441" s="259"/>
      <c r="M441" s="259"/>
      <c r="N441" s="56"/>
      <c r="O441" s="28"/>
      <c r="P441" s="56"/>
      <c r="Q441" s="28"/>
      <c r="R441" s="132"/>
      <c r="S441" s="214"/>
      <c r="T441" s="285"/>
      <c r="U441" s="27" t="s">
        <v>35</v>
      </c>
      <c r="V441" s="186"/>
      <c r="W441" s="56"/>
      <c r="X441" s="187"/>
      <c r="Y441" s="187"/>
      <c r="Z441" s="187"/>
      <c r="AA441" s="62"/>
      <c r="AB441" s="62"/>
      <c r="AC441" s="188"/>
      <c r="AD441" s="259"/>
      <c r="AE441" s="259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4"/>
      <c r="AT441" s="37"/>
    </row>
    <row r="442" spans="2:46" ht="13.5" customHeight="1" thickBot="1" x14ac:dyDescent="0.2">
      <c r="B442" s="286"/>
      <c r="C442" s="27"/>
      <c r="D442" s="186"/>
      <c r="E442" s="56"/>
      <c r="F442" s="189"/>
      <c r="G442" s="189"/>
      <c r="H442" s="189"/>
      <c r="I442" s="56"/>
      <c r="J442" s="56"/>
      <c r="K442" s="188"/>
      <c r="L442" s="259"/>
      <c r="M442" s="259"/>
      <c r="N442" s="56"/>
      <c r="O442" s="28"/>
      <c r="P442" s="56"/>
      <c r="Q442" s="28"/>
      <c r="R442" s="184"/>
      <c r="S442" s="214"/>
      <c r="T442" s="286"/>
      <c r="U442" s="27"/>
      <c r="V442" s="186"/>
      <c r="W442" s="56"/>
      <c r="X442" s="189"/>
      <c r="Y442" s="189"/>
      <c r="Z442" s="189"/>
      <c r="AA442" s="56"/>
      <c r="AB442" s="56"/>
      <c r="AC442" s="188"/>
      <c r="AD442" s="259"/>
      <c r="AE442" s="259"/>
      <c r="AF442" s="56"/>
      <c r="AG442" s="28"/>
      <c r="AH442" s="56"/>
      <c r="AI442" s="28"/>
      <c r="AJ442" s="184"/>
      <c r="AK442" s="199"/>
      <c r="AL442" s="286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4"/>
      <c r="AT442" s="37"/>
    </row>
    <row r="443" spans="2:46" ht="13.5" customHeight="1" x14ac:dyDescent="0.15">
      <c r="B443" s="284" t="s">
        <v>151</v>
      </c>
      <c r="C443" s="25" t="s">
        <v>31</v>
      </c>
      <c r="D443" s="39"/>
      <c r="E443" s="55"/>
      <c r="F443" s="96"/>
      <c r="G443" s="96"/>
      <c r="H443" s="96"/>
      <c r="I443" s="60"/>
      <c r="J443" s="60"/>
      <c r="K443" s="61"/>
      <c r="L443" s="258"/>
      <c r="M443" s="258"/>
      <c r="N443" s="55"/>
      <c r="O443" s="26"/>
      <c r="P443" s="55"/>
      <c r="Q443" s="26"/>
      <c r="R443" s="131"/>
      <c r="S443" s="214"/>
      <c r="T443" s="284" t="s">
        <v>151</v>
      </c>
      <c r="U443" s="25" t="s">
        <v>31</v>
      </c>
      <c r="V443" s="39"/>
      <c r="W443" s="55"/>
      <c r="X443" s="96"/>
      <c r="Y443" s="96"/>
      <c r="Z443" s="96"/>
      <c r="AA443" s="60"/>
      <c r="AB443" s="60"/>
      <c r="AC443" s="61"/>
      <c r="AD443" s="258"/>
      <c r="AE443" s="258"/>
      <c r="AF443" s="55"/>
      <c r="AG443" s="26"/>
      <c r="AH443" s="55"/>
      <c r="AI443" s="26"/>
      <c r="AJ443" s="131"/>
      <c r="AK443" s="199"/>
      <c r="AL443" s="284" t="s">
        <v>151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4"/>
      <c r="AT443" s="37"/>
    </row>
    <row r="444" spans="2:46" ht="13.5" customHeight="1" x14ac:dyDescent="0.15">
      <c r="B444" s="285"/>
      <c r="C444" s="27" t="s">
        <v>32</v>
      </c>
      <c r="D444" s="186"/>
      <c r="E444" s="56"/>
      <c r="F444" s="187"/>
      <c r="G444" s="187"/>
      <c r="H444" s="187"/>
      <c r="I444" s="62"/>
      <c r="J444" s="62"/>
      <c r="K444" s="188"/>
      <c r="L444" s="259"/>
      <c r="M444" s="259"/>
      <c r="N444" s="56"/>
      <c r="O444" s="28"/>
      <c r="P444" s="56"/>
      <c r="Q444" s="28"/>
      <c r="R444" s="132"/>
      <c r="S444" s="214"/>
      <c r="T444" s="285"/>
      <c r="U444" s="27" t="s">
        <v>32</v>
      </c>
      <c r="V444" s="186"/>
      <c r="W444" s="56"/>
      <c r="X444" s="187"/>
      <c r="Y444" s="187"/>
      <c r="Z444" s="187"/>
      <c r="AA444" s="62"/>
      <c r="AB444" s="62"/>
      <c r="AC444" s="188"/>
      <c r="AD444" s="259"/>
      <c r="AE444" s="259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4"/>
      <c r="AT444" s="37"/>
    </row>
    <row r="445" spans="2:46" ht="13.5" customHeight="1" x14ac:dyDescent="0.15">
      <c r="B445" s="285"/>
      <c r="C445" s="27" t="s">
        <v>33</v>
      </c>
      <c r="D445" s="186"/>
      <c r="E445" s="56"/>
      <c r="F445" s="187"/>
      <c r="G445" s="187"/>
      <c r="H445" s="187"/>
      <c r="I445" s="62"/>
      <c r="J445" s="62"/>
      <c r="K445" s="188"/>
      <c r="L445" s="259"/>
      <c r="M445" s="259"/>
      <c r="N445" s="56"/>
      <c r="O445" s="28"/>
      <c r="P445" s="56"/>
      <c r="Q445" s="28"/>
      <c r="R445" s="132"/>
      <c r="S445" s="214"/>
      <c r="T445" s="285"/>
      <c r="U445" s="27" t="s">
        <v>33</v>
      </c>
      <c r="V445" s="186"/>
      <c r="W445" s="56"/>
      <c r="X445" s="187"/>
      <c r="Y445" s="187"/>
      <c r="Z445" s="187"/>
      <c r="AA445" s="62"/>
      <c r="AB445" s="62"/>
      <c r="AC445" s="188"/>
      <c r="AD445" s="259"/>
      <c r="AE445" s="259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4"/>
      <c r="AT445" s="37"/>
    </row>
    <row r="446" spans="2:46" ht="13.5" customHeight="1" x14ac:dyDescent="0.15">
      <c r="B446" s="285"/>
      <c r="C446" s="27" t="s">
        <v>35</v>
      </c>
      <c r="D446" s="186"/>
      <c r="E446" s="56"/>
      <c r="F446" s="187"/>
      <c r="G446" s="187"/>
      <c r="H446" s="187"/>
      <c r="I446" s="62"/>
      <c r="J446" s="62"/>
      <c r="K446" s="188"/>
      <c r="L446" s="259"/>
      <c r="M446" s="259"/>
      <c r="N446" s="56"/>
      <c r="O446" s="28"/>
      <c r="P446" s="56"/>
      <c r="Q446" s="28"/>
      <c r="R446" s="132"/>
      <c r="S446" s="214"/>
      <c r="T446" s="285"/>
      <c r="U446" s="27" t="s">
        <v>35</v>
      </c>
      <c r="V446" s="186"/>
      <c r="W446" s="56"/>
      <c r="X446" s="187"/>
      <c r="Y446" s="187"/>
      <c r="Z446" s="187"/>
      <c r="AA446" s="62"/>
      <c r="AB446" s="62"/>
      <c r="AC446" s="188"/>
      <c r="AD446" s="259"/>
      <c r="AE446" s="259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4"/>
      <c r="AT446" s="37"/>
    </row>
    <row r="447" spans="2:46" ht="13.5" customHeight="1" thickBot="1" x14ac:dyDescent="0.2">
      <c r="B447" s="286"/>
      <c r="C447" s="27"/>
      <c r="D447" s="186"/>
      <c r="E447" s="56"/>
      <c r="F447" s="189"/>
      <c r="G447" s="189"/>
      <c r="H447" s="189"/>
      <c r="I447" s="56"/>
      <c r="J447" s="56"/>
      <c r="K447" s="188"/>
      <c r="L447" s="259"/>
      <c r="M447" s="259"/>
      <c r="N447" s="56"/>
      <c r="O447" s="28"/>
      <c r="P447" s="56"/>
      <c r="Q447" s="28"/>
      <c r="R447" s="184"/>
      <c r="S447" s="214"/>
      <c r="T447" s="286"/>
      <c r="U447" s="27"/>
      <c r="V447" s="186"/>
      <c r="W447" s="56"/>
      <c r="X447" s="189"/>
      <c r="Y447" s="189"/>
      <c r="Z447" s="189"/>
      <c r="AA447" s="56"/>
      <c r="AB447" s="56"/>
      <c r="AC447" s="188"/>
      <c r="AD447" s="259"/>
      <c r="AE447" s="259"/>
      <c r="AF447" s="56"/>
      <c r="AG447" s="28"/>
      <c r="AH447" s="56"/>
      <c r="AI447" s="28"/>
      <c r="AJ447" s="184"/>
      <c r="AK447" s="199"/>
      <c r="AL447" s="286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4"/>
      <c r="AT447" s="37"/>
    </row>
    <row r="448" spans="2:46" ht="13.5" customHeight="1" x14ac:dyDescent="0.15">
      <c r="B448" s="284" t="s">
        <v>152</v>
      </c>
      <c r="C448" s="25" t="s">
        <v>31</v>
      </c>
      <c r="D448" s="39"/>
      <c r="E448" s="55"/>
      <c r="F448" s="96"/>
      <c r="G448" s="96"/>
      <c r="H448" s="96"/>
      <c r="I448" s="60"/>
      <c r="J448" s="60"/>
      <c r="K448" s="61"/>
      <c r="L448" s="258"/>
      <c r="M448" s="258"/>
      <c r="N448" s="55"/>
      <c r="O448" s="26"/>
      <c r="P448" s="55"/>
      <c r="Q448" s="26"/>
      <c r="R448" s="131"/>
      <c r="S448" s="214"/>
      <c r="T448" s="284" t="s">
        <v>152</v>
      </c>
      <c r="U448" s="25" t="s">
        <v>31</v>
      </c>
      <c r="V448" s="39"/>
      <c r="W448" s="55"/>
      <c r="X448" s="96"/>
      <c r="Y448" s="96"/>
      <c r="Z448" s="96"/>
      <c r="AA448" s="60"/>
      <c r="AB448" s="60"/>
      <c r="AC448" s="61"/>
      <c r="AD448" s="258"/>
      <c r="AE448" s="258"/>
      <c r="AF448" s="55"/>
      <c r="AG448" s="26"/>
      <c r="AH448" s="55"/>
      <c r="AI448" s="26"/>
      <c r="AJ448" s="131"/>
      <c r="AK448" s="199"/>
      <c r="AL448" s="284" t="s">
        <v>152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4"/>
      <c r="AT448" s="37"/>
    </row>
    <row r="449" spans="2:46" ht="13.5" customHeight="1" x14ac:dyDescent="0.15">
      <c r="B449" s="285"/>
      <c r="C449" s="27" t="s">
        <v>32</v>
      </c>
      <c r="D449" s="186"/>
      <c r="E449" s="56"/>
      <c r="F449" s="187"/>
      <c r="G449" s="187"/>
      <c r="H449" s="187"/>
      <c r="I449" s="62"/>
      <c r="J449" s="62"/>
      <c r="K449" s="188"/>
      <c r="L449" s="259"/>
      <c r="M449" s="259"/>
      <c r="N449" s="56"/>
      <c r="O449" s="28"/>
      <c r="P449" s="56"/>
      <c r="Q449" s="28"/>
      <c r="R449" s="132"/>
      <c r="S449" s="214"/>
      <c r="T449" s="285"/>
      <c r="U449" s="27" t="s">
        <v>32</v>
      </c>
      <c r="V449" s="186"/>
      <c r="W449" s="56"/>
      <c r="X449" s="187"/>
      <c r="Y449" s="187"/>
      <c r="Z449" s="187"/>
      <c r="AA449" s="62"/>
      <c r="AB449" s="62"/>
      <c r="AC449" s="188"/>
      <c r="AD449" s="259"/>
      <c r="AE449" s="259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4"/>
      <c r="AT449" s="37"/>
    </row>
    <row r="450" spans="2:46" ht="13.5" customHeight="1" x14ac:dyDescent="0.15">
      <c r="B450" s="285"/>
      <c r="C450" s="27" t="s">
        <v>33</v>
      </c>
      <c r="D450" s="186"/>
      <c r="E450" s="56"/>
      <c r="F450" s="187"/>
      <c r="G450" s="187"/>
      <c r="H450" s="187"/>
      <c r="I450" s="62"/>
      <c r="J450" s="62"/>
      <c r="K450" s="188"/>
      <c r="L450" s="259"/>
      <c r="M450" s="259"/>
      <c r="N450" s="56"/>
      <c r="O450" s="28"/>
      <c r="P450" s="56"/>
      <c r="Q450" s="28"/>
      <c r="R450" s="132"/>
      <c r="S450" s="214"/>
      <c r="T450" s="285"/>
      <c r="U450" s="27" t="s">
        <v>33</v>
      </c>
      <c r="V450" s="186"/>
      <c r="W450" s="56"/>
      <c r="X450" s="187"/>
      <c r="Y450" s="187"/>
      <c r="Z450" s="187"/>
      <c r="AA450" s="62"/>
      <c r="AB450" s="62"/>
      <c r="AC450" s="188"/>
      <c r="AD450" s="259"/>
      <c r="AE450" s="259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4"/>
      <c r="AT450" s="37"/>
    </row>
    <row r="451" spans="2:46" ht="13.5" customHeight="1" x14ac:dyDescent="0.15">
      <c r="B451" s="285"/>
      <c r="C451" s="27" t="s">
        <v>35</v>
      </c>
      <c r="D451" s="186"/>
      <c r="E451" s="56"/>
      <c r="F451" s="187"/>
      <c r="G451" s="187"/>
      <c r="H451" s="187"/>
      <c r="I451" s="62"/>
      <c r="J451" s="62"/>
      <c r="K451" s="188"/>
      <c r="L451" s="259"/>
      <c r="M451" s="259"/>
      <c r="N451" s="56"/>
      <c r="O451" s="28"/>
      <c r="P451" s="56"/>
      <c r="Q451" s="28"/>
      <c r="R451" s="132"/>
      <c r="S451" s="214"/>
      <c r="T451" s="285"/>
      <c r="U451" s="27" t="s">
        <v>35</v>
      </c>
      <c r="V451" s="186"/>
      <c r="W451" s="56"/>
      <c r="X451" s="187"/>
      <c r="Y451" s="187"/>
      <c r="Z451" s="187"/>
      <c r="AA451" s="62"/>
      <c r="AB451" s="62"/>
      <c r="AC451" s="188"/>
      <c r="AD451" s="259"/>
      <c r="AE451" s="259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4"/>
      <c r="AT451" s="37"/>
    </row>
    <row r="452" spans="2:46" ht="13.5" customHeight="1" thickBot="1" x14ac:dyDescent="0.2">
      <c r="B452" s="286"/>
      <c r="C452" s="27"/>
      <c r="D452" s="186"/>
      <c r="E452" s="56"/>
      <c r="F452" s="189"/>
      <c r="G452" s="189"/>
      <c r="H452" s="189"/>
      <c r="I452" s="56"/>
      <c r="J452" s="56"/>
      <c r="K452" s="188"/>
      <c r="L452" s="259"/>
      <c r="M452" s="259"/>
      <c r="N452" s="56"/>
      <c r="O452" s="28"/>
      <c r="P452" s="56"/>
      <c r="Q452" s="28"/>
      <c r="R452" s="184"/>
      <c r="S452" s="214"/>
      <c r="T452" s="286"/>
      <c r="U452" s="27"/>
      <c r="V452" s="186"/>
      <c r="W452" s="56"/>
      <c r="X452" s="189"/>
      <c r="Y452" s="189"/>
      <c r="Z452" s="189"/>
      <c r="AA452" s="56"/>
      <c r="AB452" s="56"/>
      <c r="AC452" s="188"/>
      <c r="AD452" s="259"/>
      <c r="AE452" s="259"/>
      <c r="AF452" s="56"/>
      <c r="AG452" s="28"/>
      <c r="AH452" s="56"/>
      <c r="AI452" s="28"/>
      <c r="AJ452" s="184"/>
      <c r="AK452" s="199"/>
      <c r="AL452" s="286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4"/>
      <c r="AT452" s="37"/>
    </row>
    <row r="453" spans="2:46" ht="13.5" customHeight="1" x14ac:dyDescent="0.15">
      <c r="B453" s="284" t="s">
        <v>153</v>
      </c>
      <c r="C453" s="25" t="s">
        <v>31</v>
      </c>
      <c r="D453" s="39"/>
      <c r="E453" s="55"/>
      <c r="F453" s="96"/>
      <c r="G453" s="96"/>
      <c r="H453" s="96"/>
      <c r="I453" s="60"/>
      <c r="J453" s="60"/>
      <c r="K453" s="61"/>
      <c r="L453" s="258"/>
      <c r="M453" s="258"/>
      <c r="N453" s="55"/>
      <c r="O453" s="26"/>
      <c r="P453" s="55"/>
      <c r="Q453" s="26"/>
      <c r="R453" s="131"/>
      <c r="S453" s="214"/>
      <c r="T453" s="284" t="s">
        <v>153</v>
      </c>
      <c r="U453" s="25" t="s">
        <v>31</v>
      </c>
      <c r="V453" s="39"/>
      <c r="W453" s="55"/>
      <c r="X453" s="96"/>
      <c r="Y453" s="96"/>
      <c r="Z453" s="96"/>
      <c r="AA453" s="60"/>
      <c r="AB453" s="60"/>
      <c r="AC453" s="61"/>
      <c r="AD453" s="258"/>
      <c r="AE453" s="258"/>
      <c r="AF453" s="55"/>
      <c r="AG453" s="26"/>
      <c r="AH453" s="55"/>
      <c r="AI453" s="26"/>
      <c r="AJ453" s="131"/>
      <c r="AK453" s="199"/>
      <c r="AL453" s="284" t="s">
        <v>153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4"/>
      <c r="AT453" s="37"/>
    </row>
    <row r="454" spans="2:46" ht="13.5" customHeight="1" x14ac:dyDescent="0.15">
      <c r="B454" s="285"/>
      <c r="C454" s="27" t="s">
        <v>32</v>
      </c>
      <c r="D454" s="186"/>
      <c r="E454" s="56"/>
      <c r="F454" s="187"/>
      <c r="G454" s="187"/>
      <c r="H454" s="187"/>
      <c r="I454" s="62"/>
      <c r="J454" s="62"/>
      <c r="K454" s="188"/>
      <c r="L454" s="259"/>
      <c r="M454" s="259"/>
      <c r="N454" s="56"/>
      <c r="O454" s="28"/>
      <c r="P454" s="56"/>
      <c r="Q454" s="28"/>
      <c r="R454" s="132"/>
      <c r="S454" s="214"/>
      <c r="T454" s="285"/>
      <c r="U454" s="27" t="s">
        <v>32</v>
      </c>
      <c r="V454" s="186"/>
      <c r="W454" s="56"/>
      <c r="X454" s="187"/>
      <c r="Y454" s="187"/>
      <c r="Z454" s="187"/>
      <c r="AA454" s="62"/>
      <c r="AB454" s="62"/>
      <c r="AC454" s="188"/>
      <c r="AD454" s="259"/>
      <c r="AE454" s="259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4"/>
      <c r="AT454" s="37"/>
    </row>
    <row r="455" spans="2:46" ht="13.5" customHeight="1" x14ac:dyDescent="0.15">
      <c r="B455" s="285"/>
      <c r="C455" s="27" t="s">
        <v>33</v>
      </c>
      <c r="D455" s="186"/>
      <c r="E455" s="56"/>
      <c r="F455" s="187"/>
      <c r="G455" s="187"/>
      <c r="H455" s="187"/>
      <c r="I455" s="62"/>
      <c r="J455" s="62"/>
      <c r="K455" s="188"/>
      <c r="L455" s="259"/>
      <c r="M455" s="259"/>
      <c r="N455" s="56"/>
      <c r="O455" s="28"/>
      <c r="P455" s="56"/>
      <c r="Q455" s="28"/>
      <c r="R455" s="132"/>
      <c r="S455" s="214"/>
      <c r="T455" s="285"/>
      <c r="U455" s="27" t="s">
        <v>33</v>
      </c>
      <c r="V455" s="186"/>
      <c r="W455" s="56"/>
      <c r="X455" s="187"/>
      <c r="Y455" s="187"/>
      <c r="Z455" s="187"/>
      <c r="AA455" s="62"/>
      <c r="AB455" s="62"/>
      <c r="AC455" s="188"/>
      <c r="AD455" s="259"/>
      <c r="AE455" s="259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4"/>
      <c r="AT455" s="37"/>
    </row>
    <row r="456" spans="2:46" ht="13.5" customHeight="1" x14ac:dyDescent="0.15">
      <c r="B456" s="285"/>
      <c r="C456" s="27" t="s">
        <v>35</v>
      </c>
      <c r="D456" s="186"/>
      <c r="E456" s="56"/>
      <c r="F456" s="187"/>
      <c r="G456" s="187"/>
      <c r="H456" s="187"/>
      <c r="I456" s="62"/>
      <c r="J456" s="62"/>
      <c r="K456" s="188"/>
      <c r="L456" s="259"/>
      <c r="M456" s="259"/>
      <c r="N456" s="56"/>
      <c r="O456" s="28"/>
      <c r="P456" s="56"/>
      <c r="Q456" s="28"/>
      <c r="R456" s="132"/>
      <c r="S456" s="214"/>
      <c r="T456" s="285"/>
      <c r="U456" s="27" t="s">
        <v>35</v>
      </c>
      <c r="V456" s="186"/>
      <c r="W456" s="56"/>
      <c r="X456" s="187"/>
      <c r="Y456" s="187"/>
      <c r="Z456" s="187"/>
      <c r="AA456" s="62"/>
      <c r="AB456" s="62"/>
      <c r="AC456" s="188"/>
      <c r="AD456" s="259"/>
      <c r="AE456" s="259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4"/>
      <c r="AT456" s="37"/>
    </row>
    <row r="457" spans="2:46" ht="13.5" customHeight="1" thickBot="1" x14ac:dyDescent="0.2">
      <c r="B457" s="286"/>
      <c r="C457" s="27"/>
      <c r="D457" s="186"/>
      <c r="E457" s="56"/>
      <c r="F457" s="189"/>
      <c r="G457" s="189"/>
      <c r="H457" s="189"/>
      <c r="I457" s="56"/>
      <c r="J457" s="56"/>
      <c r="K457" s="188"/>
      <c r="L457" s="259"/>
      <c r="M457" s="259"/>
      <c r="N457" s="56"/>
      <c r="O457" s="28"/>
      <c r="P457" s="56"/>
      <c r="Q457" s="28"/>
      <c r="R457" s="184"/>
      <c r="S457" s="214"/>
      <c r="T457" s="286"/>
      <c r="U457" s="27"/>
      <c r="V457" s="186"/>
      <c r="W457" s="56"/>
      <c r="X457" s="189"/>
      <c r="Y457" s="189"/>
      <c r="Z457" s="189"/>
      <c r="AA457" s="56"/>
      <c r="AB457" s="56"/>
      <c r="AC457" s="188"/>
      <c r="AD457" s="259"/>
      <c r="AE457" s="259"/>
      <c r="AF457" s="56"/>
      <c r="AG457" s="28"/>
      <c r="AH457" s="56"/>
      <c r="AI457" s="28"/>
      <c r="AJ457" s="184"/>
      <c r="AK457" s="199"/>
      <c r="AL457" s="286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4"/>
      <c r="AT457" s="37"/>
    </row>
    <row r="458" spans="2:46" ht="13.5" customHeight="1" x14ac:dyDescent="0.15">
      <c r="B458" s="284" t="s">
        <v>154</v>
      </c>
      <c r="C458" s="25" t="s">
        <v>31</v>
      </c>
      <c r="D458" s="39"/>
      <c r="E458" s="55"/>
      <c r="F458" s="96"/>
      <c r="G458" s="96"/>
      <c r="H458" s="96"/>
      <c r="I458" s="60"/>
      <c r="J458" s="60"/>
      <c r="K458" s="61"/>
      <c r="L458" s="258"/>
      <c r="M458" s="258"/>
      <c r="N458" s="55"/>
      <c r="O458" s="26"/>
      <c r="P458" s="55"/>
      <c r="Q458" s="26"/>
      <c r="R458" s="131"/>
      <c r="S458" s="214"/>
      <c r="T458" s="284" t="s">
        <v>154</v>
      </c>
      <c r="U458" s="25" t="s">
        <v>31</v>
      </c>
      <c r="V458" s="39"/>
      <c r="W458" s="55"/>
      <c r="X458" s="96"/>
      <c r="Y458" s="96"/>
      <c r="Z458" s="96"/>
      <c r="AA458" s="60"/>
      <c r="AB458" s="60"/>
      <c r="AC458" s="61"/>
      <c r="AD458" s="258"/>
      <c r="AE458" s="258"/>
      <c r="AF458" s="55"/>
      <c r="AG458" s="26"/>
      <c r="AH458" s="55"/>
      <c r="AI458" s="26"/>
      <c r="AJ458" s="131"/>
      <c r="AK458" s="199"/>
      <c r="AL458" s="284" t="s">
        <v>154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4"/>
      <c r="AT458" s="37"/>
    </row>
    <row r="459" spans="2:46" ht="13.5" customHeight="1" x14ac:dyDescent="0.15">
      <c r="B459" s="285"/>
      <c r="C459" s="27" t="s">
        <v>32</v>
      </c>
      <c r="D459" s="186"/>
      <c r="E459" s="56"/>
      <c r="F459" s="187"/>
      <c r="G459" s="187"/>
      <c r="H459" s="187"/>
      <c r="I459" s="62"/>
      <c r="J459" s="62"/>
      <c r="K459" s="188"/>
      <c r="L459" s="259"/>
      <c r="M459" s="259"/>
      <c r="N459" s="56"/>
      <c r="O459" s="28"/>
      <c r="P459" s="56"/>
      <c r="Q459" s="28"/>
      <c r="R459" s="132"/>
      <c r="S459" s="214"/>
      <c r="T459" s="285"/>
      <c r="U459" s="27" t="s">
        <v>32</v>
      </c>
      <c r="V459" s="186"/>
      <c r="W459" s="56"/>
      <c r="X459" s="187"/>
      <c r="Y459" s="187"/>
      <c r="Z459" s="187"/>
      <c r="AA459" s="62"/>
      <c r="AB459" s="62"/>
      <c r="AC459" s="188"/>
      <c r="AD459" s="259"/>
      <c r="AE459" s="259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4"/>
      <c r="AT459" s="37"/>
    </row>
    <row r="460" spans="2:46" ht="13.5" customHeight="1" x14ac:dyDescent="0.15">
      <c r="B460" s="285"/>
      <c r="C460" s="27" t="s">
        <v>33</v>
      </c>
      <c r="D460" s="186"/>
      <c r="E460" s="56"/>
      <c r="F460" s="187"/>
      <c r="G460" s="187"/>
      <c r="H460" s="187"/>
      <c r="I460" s="62"/>
      <c r="J460" s="62"/>
      <c r="K460" s="188"/>
      <c r="L460" s="259"/>
      <c r="M460" s="259"/>
      <c r="N460" s="56"/>
      <c r="O460" s="28"/>
      <c r="P460" s="56"/>
      <c r="Q460" s="28"/>
      <c r="R460" s="132"/>
      <c r="S460" s="214"/>
      <c r="T460" s="285"/>
      <c r="U460" s="27" t="s">
        <v>33</v>
      </c>
      <c r="V460" s="186"/>
      <c r="W460" s="56"/>
      <c r="X460" s="187"/>
      <c r="Y460" s="187"/>
      <c r="Z460" s="187"/>
      <c r="AA460" s="62"/>
      <c r="AB460" s="62"/>
      <c r="AC460" s="188"/>
      <c r="AD460" s="259"/>
      <c r="AE460" s="259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4"/>
      <c r="AT460" s="37"/>
    </row>
    <row r="461" spans="2:46" ht="13.5" customHeight="1" x14ac:dyDescent="0.15">
      <c r="B461" s="285"/>
      <c r="C461" s="27" t="s">
        <v>35</v>
      </c>
      <c r="D461" s="186"/>
      <c r="E461" s="56"/>
      <c r="F461" s="187"/>
      <c r="G461" s="187"/>
      <c r="H461" s="187"/>
      <c r="I461" s="62"/>
      <c r="J461" s="62"/>
      <c r="K461" s="188"/>
      <c r="L461" s="259"/>
      <c r="M461" s="259"/>
      <c r="N461" s="56"/>
      <c r="O461" s="28"/>
      <c r="P461" s="56"/>
      <c r="Q461" s="28"/>
      <c r="R461" s="132"/>
      <c r="S461" s="214"/>
      <c r="T461" s="285"/>
      <c r="U461" s="27" t="s">
        <v>35</v>
      </c>
      <c r="V461" s="186"/>
      <c r="W461" s="56"/>
      <c r="X461" s="187"/>
      <c r="Y461" s="187"/>
      <c r="Z461" s="187"/>
      <c r="AA461" s="62"/>
      <c r="AB461" s="62"/>
      <c r="AC461" s="188"/>
      <c r="AD461" s="259"/>
      <c r="AE461" s="259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4"/>
      <c r="AT461" s="37"/>
    </row>
    <row r="462" spans="2:46" ht="13.5" customHeight="1" thickBot="1" x14ac:dyDescent="0.2">
      <c r="B462" s="286"/>
      <c r="C462" s="27"/>
      <c r="D462" s="186"/>
      <c r="E462" s="56"/>
      <c r="F462" s="189"/>
      <c r="G462" s="189"/>
      <c r="H462" s="189"/>
      <c r="I462" s="56"/>
      <c r="J462" s="56"/>
      <c r="K462" s="188"/>
      <c r="L462" s="259"/>
      <c r="M462" s="259"/>
      <c r="N462" s="56"/>
      <c r="O462" s="28"/>
      <c r="P462" s="56"/>
      <c r="Q462" s="28"/>
      <c r="R462" s="184"/>
      <c r="S462" s="214"/>
      <c r="T462" s="286"/>
      <c r="U462" s="27"/>
      <c r="V462" s="186"/>
      <c r="W462" s="56"/>
      <c r="X462" s="189"/>
      <c r="Y462" s="189"/>
      <c r="Z462" s="189"/>
      <c r="AA462" s="56"/>
      <c r="AB462" s="56"/>
      <c r="AC462" s="188"/>
      <c r="AD462" s="259"/>
      <c r="AE462" s="259"/>
      <c r="AF462" s="56"/>
      <c r="AG462" s="28"/>
      <c r="AH462" s="56"/>
      <c r="AI462" s="28"/>
      <c r="AJ462" s="184"/>
      <c r="AK462" s="199"/>
      <c r="AL462" s="286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4"/>
      <c r="AT462" s="37"/>
    </row>
    <row r="463" spans="2:46" ht="13.5" customHeight="1" x14ac:dyDescent="0.15">
      <c r="B463" s="284" t="s">
        <v>155</v>
      </c>
      <c r="C463" s="25" t="s">
        <v>31</v>
      </c>
      <c r="D463" s="39"/>
      <c r="E463" s="55"/>
      <c r="F463" s="96"/>
      <c r="G463" s="96"/>
      <c r="H463" s="96"/>
      <c r="I463" s="60"/>
      <c r="J463" s="60"/>
      <c r="K463" s="61"/>
      <c r="L463" s="258"/>
      <c r="M463" s="258"/>
      <c r="N463" s="55"/>
      <c r="O463" s="26"/>
      <c r="P463" s="55"/>
      <c r="Q463" s="26"/>
      <c r="R463" s="131"/>
      <c r="S463" s="214"/>
      <c r="T463" s="284" t="s">
        <v>155</v>
      </c>
      <c r="U463" s="25" t="s">
        <v>31</v>
      </c>
      <c r="V463" s="39"/>
      <c r="W463" s="55"/>
      <c r="X463" s="96"/>
      <c r="Y463" s="96"/>
      <c r="Z463" s="96"/>
      <c r="AA463" s="60"/>
      <c r="AB463" s="60"/>
      <c r="AC463" s="61"/>
      <c r="AD463" s="258"/>
      <c r="AE463" s="258"/>
      <c r="AF463" s="55"/>
      <c r="AG463" s="26"/>
      <c r="AH463" s="55"/>
      <c r="AI463" s="26"/>
      <c r="AJ463" s="131"/>
      <c r="AK463" s="199"/>
      <c r="AL463" s="284" t="s">
        <v>155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4"/>
      <c r="AT463" s="37"/>
    </row>
    <row r="464" spans="2:46" ht="13.5" customHeight="1" x14ac:dyDescent="0.15">
      <c r="B464" s="285"/>
      <c r="C464" s="27" t="s">
        <v>32</v>
      </c>
      <c r="D464" s="186"/>
      <c r="E464" s="56"/>
      <c r="F464" s="187"/>
      <c r="G464" s="187"/>
      <c r="H464" s="187"/>
      <c r="I464" s="62"/>
      <c r="J464" s="62"/>
      <c r="K464" s="188"/>
      <c r="L464" s="259"/>
      <c r="M464" s="259"/>
      <c r="N464" s="56"/>
      <c r="O464" s="28"/>
      <c r="P464" s="56"/>
      <c r="Q464" s="28"/>
      <c r="R464" s="132"/>
      <c r="S464" s="214"/>
      <c r="T464" s="285"/>
      <c r="U464" s="27" t="s">
        <v>32</v>
      </c>
      <c r="V464" s="186"/>
      <c r="W464" s="56"/>
      <c r="X464" s="187"/>
      <c r="Y464" s="187"/>
      <c r="Z464" s="187"/>
      <c r="AA464" s="62"/>
      <c r="AB464" s="62"/>
      <c r="AC464" s="188"/>
      <c r="AD464" s="259"/>
      <c r="AE464" s="259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4"/>
      <c r="AT464" s="37"/>
    </row>
    <row r="465" spans="2:46" ht="13.5" customHeight="1" x14ac:dyDescent="0.15">
      <c r="B465" s="285"/>
      <c r="C465" s="27" t="s">
        <v>33</v>
      </c>
      <c r="D465" s="186"/>
      <c r="E465" s="56"/>
      <c r="F465" s="187"/>
      <c r="G465" s="187"/>
      <c r="H465" s="187"/>
      <c r="I465" s="62"/>
      <c r="J465" s="62"/>
      <c r="K465" s="188"/>
      <c r="L465" s="259"/>
      <c r="M465" s="259"/>
      <c r="N465" s="56"/>
      <c r="O465" s="28"/>
      <c r="P465" s="56"/>
      <c r="Q465" s="28"/>
      <c r="R465" s="132"/>
      <c r="S465" s="214"/>
      <c r="T465" s="285"/>
      <c r="U465" s="27" t="s">
        <v>33</v>
      </c>
      <c r="V465" s="186"/>
      <c r="W465" s="56"/>
      <c r="X465" s="187"/>
      <c r="Y465" s="187"/>
      <c r="Z465" s="187"/>
      <c r="AA465" s="62"/>
      <c r="AB465" s="62"/>
      <c r="AC465" s="188"/>
      <c r="AD465" s="259"/>
      <c r="AE465" s="259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4"/>
      <c r="AT465" s="37"/>
    </row>
    <row r="466" spans="2:46" ht="13.5" customHeight="1" x14ac:dyDescent="0.15">
      <c r="B466" s="285"/>
      <c r="C466" s="27" t="s">
        <v>35</v>
      </c>
      <c r="D466" s="186"/>
      <c r="E466" s="56"/>
      <c r="F466" s="187"/>
      <c r="G466" s="187"/>
      <c r="H466" s="187"/>
      <c r="I466" s="62"/>
      <c r="J466" s="62"/>
      <c r="K466" s="188"/>
      <c r="L466" s="259"/>
      <c r="M466" s="259"/>
      <c r="N466" s="56"/>
      <c r="O466" s="28"/>
      <c r="P466" s="56"/>
      <c r="Q466" s="28"/>
      <c r="R466" s="132"/>
      <c r="S466" s="214"/>
      <c r="T466" s="285"/>
      <c r="U466" s="27" t="s">
        <v>35</v>
      </c>
      <c r="V466" s="186"/>
      <c r="W466" s="56"/>
      <c r="X466" s="187"/>
      <c r="Y466" s="187"/>
      <c r="Z466" s="187"/>
      <c r="AA466" s="62"/>
      <c r="AB466" s="62"/>
      <c r="AC466" s="188"/>
      <c r="AD466" s="259"/>
      <c r="AE466" s="259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4"/>
      <c r="AT466" s="37"/>
    </row>
    <row r="467" spans="2:46" ht="13.5" customHeight="1" thickBot="1" x14ac:dyDescent="0.2">
      <c r="B467" s="286"/>
      <c r="C467" s="27"/>
      <c r="D467" s="186"/>
      <c r="E467" s="56"/>
      <c r="F467" s="189"/>
      <c r="G467" s="189"/>
      <c r="H467" s="189"/>
      <c r="I467" s="56"/>
      <c r="J467" s="56"/>
      <c r="K467" s="188"/>
      <c r="L467" s="259"/>
      <c r="M467" s="259"/>
      <c r="N467" s="56"/>
      <c r="O467" s="28"/>
      <c r="P467" s="56"/>
      <c r="Q467" s="28"/>
      <c r="R467" s="184"/>
      <c r="S467" s="214"/>
      <c r="T467" s="286"/>
      <c r="U467" s="27"/>
      <c r="V467" s="186"/>
      <c r="W467" s="56"/>
      <c r="X467" s="189"/>
      <c r="Y467" s="189"/>
      <c r="Z467" s="189"/>
      <c r="AA467" s="56"/>
      <c r="AB467" s="56"/>
      <c r="AC467" s="188"/>
      <c r="AD467" s="259"/>
      <c r="AE467" s="259"/>
      <c r="AF467" s="56"/>
      <c r="AG467" s="28"/>
      <c r="AH467" s="56"/>
      <c r="AI467" s="28"/>
      <c r="AJ467" s="184"/>
      <c r="AK467" s="199"/>
      <c r="AL467" s="286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4"/>
      <c r="AT467" s="37"/>
    </row>
    <row r="468" spans="2:46" ht="13.5" customHeight="1" x14ac:dyDescent="0.15">
      <c r="B468" s="284" t="s">
        <v>156</v>
      </c>
      <c r="C468" s="25" t="s">
        <v>31</v>
      </c>
      <c r="D468" s="39"/>
      <c r="E468" s="55"/>
      <c r="F468" s="96"/>
      <c r="G468" s="96"/>
      <c r="H468" s="96"/>
      <c r="I468" s="60"/>
      <c r="J468" s="60"/>
      <c r="K468" s="61"/>
      <c r="L468" s="258"/>
      <c r="M468" s="258"/>
      <c r="N468" s="55"/>
      <c r="O468" s="26"/>
      <c r="P468" s="55"/>
      <c r="Q468" s="26"/>
      <c r="R468" s="131"/>
      <c r="S468" s="214"/>
      <c r="T468" s="284" t="s">
        <v>156</v>
      </c>
      <c r="U468" s="25" t="s">
        <v>31</v>
      </c>
      <c r="V468" s="39"/>
      <c r="W468" s="55"/>
      <c r="X468" s="96"/>
      <c r="Y468" s="96"/>
      <c r="Z468" s="96"/>
      <c r="AA468" s="60"/>
      <c r="AB468" s="60"/>
      <c r="AC468" s="61"/>
      <c r="AD468" s="258"/>
      <c r="AE468" s="258"/>
      <c r="AF468" s="55"/>
      <c r="AG468" s="26"/>
      <c r="AH468" s="55"/>
      <c r="AI468" s="26"/>
      <c r="AJ468" s="131"/>
      <c r="AK468" s="199"/>
      <c r="AL468" s="284" t="s">
        <v>156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4"/>
      <c r="AT468" s="37"/>
    </row>
    <row r="469" spans="2:46" ht="13.5" customHeight="1" x14ac:dyDescent="0.15">
      <c r="B469" s="285"/>
      <c r="C469" s="27" t="s">
        <v>32</v>
      </c>
      <c r="D469" s="186"/>
      <c r="E469" s="56"/>
      <c r="F469" s="187"/>
      <c r="G469" s="187"/>
      <c r="H469" s="187"/>
      <c r="I469" s="62"/>
      <c r="J469" s="62"/>
      <c r="K469" s="188"/>
      <c r="L469" s="259"/>
      <c r="M469" s="259"/>
      <c r="N469" s="56"/>
      <c r="O469" s="28"/>
      <c r="P469" s="56"/>
      <c r="Q469" s="28"/>
      <c r="R469" s="132"/>
      <c r="S469" s="214"/>
      <c r="T469" s="285"/>
      <c r="U469" s="27" t="s">
        <v>32</v>
      </c>
      <c r="V469" s="186"/>
      <c r="W469" s="56"/>
      <c r="X469" s="187"/>
      <c r="Y469" s="187"/>
      <c r="Z469" s="187"/>
      <c r="AA469" s="62"/>
      <c r="AB469" s="62"/>
      <c r="AC469" s="188"/>
      <c r="AD469" s="259"/>
      <c r="AE469" s="259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4"/>
      <c r="AT469" s="37"/>
    </row>
    <row r="470" spans="2:46" ht="13.5" customHeight="1" x14ac:dyDescent="0.15">
      <c r="B470" s="285"/>
      <c r="C470" s="27" t="s">
        <v>33</v>
      </c>
      <c r="D470" s="186"/>
      <c r="E470" s="56"/>
      <c r="F470" s="187"/>
      <c r="G470" s="187"/>
      <c r="H470" s="187"/>
      <c r="I470" s="62"/>
      <c r="J470" s="62"/>
      <c r="K470" s="188"/>
      <c r="L470" s="259"/>
      <c r="M470" s="259"/>
      <c r="N470" s="56"/>
      <c r="O470" s="28"/>
      <c r="P470" s="56"/>
      <c r="Q470" s="28"/>
      <c r="R470" s="132"/>
      <c r="S470" s="214"/>
      <c r="T470" s="285"/>
      <c r="U470" s="27" t="s">
        <v>33</v>
      </c>
      <c r="V470" s="186"/>
      <c r="W470" s="56"/>
      <c r="X470" s="187"/>
      <c r="Y470" s="187"/>
      <c r="Z470" s="187"/>
      <c r="AA470" s="62"/>
      <c r="AB470" s="62"/>
      <c r="AC470" s="188"/>
      <c r="AD470" s="259"/>
      <c r="AE470" s="259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4"/>
      <c r="AT470" s="37"/>
    </row>
    <row r="471" spans="2:46" ht="13.5" customHeight="1" x14ac:dyDescent="0.15">
      <c r="B471" s="285"/>
      <c r="C471" s="27" t="s">
        <v>35</v>
      </c>
      <c r="D471" s="186"/>
      <c r="E471" s="56"/>
      <c r="F471" s="187"/>
      <c r="G471" s="187"/>
      <c r="H471" s="187"/>
      <c r="I471" s="62"/>
      <c r="J471" s="62"/>
      <c r="K471" s="188"/>
      <c r="L471" s="259"/>
      <c r="M471" s="259"/>
      <c r="N471" s="56"/>
      <c r="O471" s="28"/>
      <c r="P471" s="56"/>
      <c r="Q471" s="28"/>
      <c r="R471" s="132"/>
      <c r="S471" s="214"/>
      <c r="T471" s="285"/>
      <c r="U471" s="27" t="s">
        <v>35</v>
      </c>
      <c r="V471" s="186"/>
      <c r="W471" s="56"/>
      <c r="X471" s="187"/>
      <c r="Y471" s="187"/>
      <c r="Z471" s="187"/>
      <c r="AA471" s="62"/>
      <c r="AB471" s="62"/>
      <c r="AC471" s="188"/>
      <c r="AD471" s="259"/>
      <c r="AE471" s="259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4"/>
      <c r="AT471" s="37"/>
    </row>
    <row r="472" spans="2:46" ht="13.5" customHeight="1" thickBot="1" x14ac:dyDescent="0.2">
      <c r="B472" s="286"/>
      <c r="C472" s="27"/>
      <c r="D472" s="186"/>
      <c r="E472" s="56"/>
      <c r="F472" s="189"/>
      <c r="G472" s="189"/>
      <c r="H472" s="189"/>
      <c r="I472" s="56"/>
      <c r="J472" s="56"/>
      <c r="K472" s="188"/>
      <c r="L472" s="259"/>
      <c r="M472" s="259"/>
      <c r="N472" s="56"/>
      <c r="O472" s="28"/>
      <c r="P472" s="56"/>
      <c r="Q472" s="28"/>
      <c r="R472" s="184"/>
      <c r="S472" s="214"/>
      <c r="T472" s="286"/>
      <c r="U472" s="27"/>
      <c r="V472" s="186"/>
      <c r="W472" s="56"/>
      <c r="X472" s="189"/>
      <c r="Y472" s="189"/>
      <c r="Z472" s="189"/>
      <c r="AA472" s="56"/>
      <c r="AB472" s="56"/>
      <c r="AC472" s="188"/>
      <c r="AD472" s="259"/>
      <c r="AE472" s="259"/>
      <c r="AF472" s="56"/>
      <c r="AG472" s="28"/>
      <c r="AH472" s="56"/>
      <c r="AI472" s="28"/>
      <c r="AJ472" s="184"/>
      <c r="AK472" s="199"/>
      <c r="AL472" s="286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4"/>
      <c r="AT472" s="37"/>
    </row>
    <row r="473" spans="2:46" ht="13.5" customHeight="1" x14ac:dyDescent="0.15">
      <c r="B473" s="284" t="s">
        <v>157</v>
      </c>
      <c r="C473" s="25" t="s">
        <v>31</v>
      </c>
      <c r="D473" s="39"/>
      <c r="E473" s="55"/>
      <c r="F473" s="96"/>
      <c r="G473" s="96"/>
      <c r="H473" s="96"/>
      <c r="I473" s="60"/>
      <c r="J473" s="60"/>
      <c r="K473" s="61"/>
      <c r="L473" s="258"/>
      <c r="M473" s="258"/>
      <c r="N473" s="55"/>
      <c r="O473" s="26"/>
      <c r="P473" s="55"/>
      <c r="Q473" s="26"/>
      <c r="R473" s="131"/>
      <c r="S473" s="214"/>
      <c r="T473" s="284" t="s">
        <v>157</v>
      </c>
      <c r="U473" s="25" t="s">
        <v>31</v>
      </c>
      <c r="V473" s="39"/>
      <c r="W473" s="55"/>
      <c r="X473" s="96"/>
      <c r="Y473" s="96"/>
      <c r="Z473" s="96"/>
      <c r="AA473" s="60"/>
      <c r="AB473" s="60"/>
      <c r="AC473" s="61"/>
      <c r="AD473" s="258"/>
      <c r="AE473" s="258"/>
      <c r="AF473" s="55"/>
      <c r="AG473" s="26"/>
      <c r="AH473" s="55"/>
      <c r="AI473" s="26"/>
      <c r="AJ473" s="131"/>
      <c r="AK473" s="199"/>
      <c r="AL473" s="284" t="s">
        <v>157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4"/>
      <c r="AT473" s="37"/>
    </row>
    <row r="474" spans="2:46" ht="13.5" customHeight="1" x14ac:dyDescent="0.15">
      <c r="B474" s="285"/>
      <c r="C474" s="27" t="s">
        <v>32</v>
      </c>
      <c r="D474" s="186"/>
      <c r="E474" s="56"/>
      <c r="F474" s="187"/>
      <c r="G474" s="187"/>
      <c r="H474" s="187"/>
      <c r="I474" s="62"/>
      <c r="J474" s="62"/>
      <c r="K474" s="188"/>
      <c r="L474" s="259"/>
      <c r="M474" s="259"/>
      <c r="N474" s="56"/>
      <c r="O474" s="28"/>
      <c r="P474" s="56"/>
      <c r="Q474" s="28"/>
      <c r="R474" s="132"/>
      <c r="S474" s="214"/>
      <c r="T474" s="285"/>
      <c r="U474" s="27" t="s">
        <v>32</v>
      </c>
      <c r="V474" s="186"/>
      <c r="W474" s="56"/>
      <c r="X474" s="187"/>
      <c r="Y474" s="187"/>
      <c r="Z474" s="187"/>
      <c r="AA474" s="62"/>
      <c r="AB474" s="62"/>
      <c r="AC474" s="188"/>
      <c r="AD474" s="259"/>
      <c r="AE474" s="259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4"/>
      <c r="AT474" s="37"/>
    </row>
    <row r="475" spans="2:46" ht="13.5" customHeight="1" x14ac:dyDescent="0.15">
      <c r="B475" s="285"/>
      <c r="C475" s="27" t="s">
        <v>33</v>
      </c>
      <c r="D475" s="186"/>
      <c r="E475" s="56"/>
      <c r="F475" s="187"/>
      <c r="G475" s="187"/>
      <c r="H475" s="187"/>
      <c r="I475" s="62"/>
      <c r="J475" s="62"/>
      <c r="K475" s="188"/>
      <c r="L475" s="259"/>
      <c r="M475" s="259"/>
      <c r="N475" s="56"/>
      <c r="O475" s="28"/>
      <c r="P475" s="56"/>
      <c r="Q475" s="28"/>
      <c r="R475" s="132"/>
      <c r="S475" s="214"/>
      <c r="T475" s="285"/>
      <c r="U475" s="27" t="s">
        <v>33</v>
      </c>
      <c r="V475" s="186"/>
      <c r="W475" s="56"/>
      <c r="X475" s="187"/>
      <c r="Y475" s="187"/>
      <c r="Z475" s="187"/>
      <c r="AA475" s="62"/>
      <c r="AB475" s="62"/>
      <c r="AC475" s="188"/>
      <c r="AD475" s="259"/>
      <c r="AE475" s="259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4"/>
      <c r="AT475" s="37"/>
    </row>
    <row r="476" spans="2:46" ht="13.5" customHeight="1" x14ac:dyDescent="0.15">
      <c r="B476" s="285"/>
      <c r="C476" s="27" t="s">
        <v>35</v>
      </c>
      <c r="D476" s="186"/>
      <c r="E476" s="56"/>
      <c r="F476" s="187"/>
      <c r="G476" s="187"/>
      <c r="H476" s="187"/>
      <c r="I476" s="62"/>
      <c r="J476" s="62"/>
      <c r="K476" s="188"/>
      <c r="L476" s="259"/>
      <c r="M476" s="259"/>
      <c r="N476" s="56"/>
      <c r="O476" s="28"/>
      <c r="P476" s="56"/>
      <c r="Q476" s="28"/>
      <c r="R476" s="132"/>
      <c r="S476" s="214"/>
      <c r="T476" s="285"/>
      <c r="U476" s="27" t="s">
        <v>35</v>
      </c>
      <c r="V476" s="186"/>
      <c r="W476" s="56"/>
      <c r="X476" s="187"/>
      <c r="Y476" s="187"/>
      <c r="Z476" s="187"/>
      <c r="AA476" s="62"/>
      <c r="AB476" s="62"/>
      <c r="AC476" s="188"/>
      <c r="AD476" s="259"/>
      <c r="AE476" s="259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4"/>
      <c r="AT476" s="37"/>
    </row>
    <row r="477" spans="2:46" ht="13.5" customHeight="1" thickBot="1" x14ac:dyDescent="0.2">
      <c r="B477" s="286"/>
      <c r="C477" s="27"/>
      <c r="D477" s="186"/>
      <c r="E477" s="56"/>
      <c r="F477" s="189"/>
      <c r="G477" s="189"/>
      <c r="H477" s="189"/>
      <c r="I477" s="56"/>
      <c r="J477" s="56"/>
      <c r="K477" s="188"/>
      <c r="L477" s="259"/>
      <c r="M477" s="259"/>
      <c r="N477" s="56"/>
      <c r="O477" s="28"/>
      <c r="P477" s="56"/>
      <c r="Q477" s="28"/>
      <c r="R477" s="184"/>
      <c r="S477" s="214"/>
      <c r="T477" s="286"/>
      <c r="U477" s="27"/>
      <c r="V477" s="186"/>
      <c r="W477" s="56"/>
      <c r="X477" s="189"/>
      <c r="Y477" s="189"/>
      <c r="Z477" s="189"/>
      <c r="AA477" s="56"/>
      <c r="AB477" s="56"/>
      <c r="AC477" s="188"/>
      <c r="AD477" s="259"/>
      <c r="AE477" s="259"/>
      <c r="AF477" s="56"/>
      <c r="AG477" s="28"/>
      <c r="AH477" s="56"/>
      <c r="AI477" s="28"/>
      <c r="AJ477" s="184"/>
      <c r="AK477" s="199"/>
      <c r="AL477" s="286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4"/>
      <c r="AT477" s="37"/>
    </row>
    <row r="478" spans="2:46" ht="13.5" customHeight="1" x14ac:dyDescent="0.15">
      <c r="B478" s="284" t="s">
        <v>158</v>
      </c>
      <c r="C478" s="25" t="s">
        <v>31</v>
      </c>
      <c r="D478" s="39"/>
      <c r="E478" s="55"/>
      <c r="F478" s="96"/>
      <c r="G478" s="96"/>
      <c r="H478" s="96"/>
      <c r="I478" s="60"/>
      <c r="J478" s="60"/>
      <c r="K478" s="61"/>
      <c r="L478" s="258"/>
      <c r="M478" s="258"/>
      <c r="N478" s="55"/>
      <c r="O478" s="26"/>
      <c r="P478" s="55"/>
      <c r="Q478" s="26"/>
      <c r="R478" s="131"/>
      <c r="S478" s="214"/>
      <c r="T478" s="284" t="s">
        <v>158</v>
      </c>
      <c r="U478" s="25" t="s">
        <v>31</v>
      </c>
      <c r="V478" s="39"/>
      <c r="W478" s="55"/>
      <c r="X478" s="96"/>
      <c r="Y478" s="96"/>
      <c r="Z478" s="96"/>
      <c r="AA478" s="60"/>
      <c r="AB478" s="60"/>
      <c r="AC478" s="61"/>
      <c r="AD478" s="258"/>
      <c r="AE478" s="258"/>
      <c r="AF478" s="55"/>
      <c r="AG478" s="26"/>
      <c r="AH478" s="55"/>
      <c r="AI478" s="26"/>
      <c r="AJ478" s="131"/>
      <c r="AK478" s="199"/>
      <c r="AL478" s="284" t="s">
        <v>158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4"/>
      <c r="AT478" s="37"/>
    </row>
    <row r="479" spans="2:46" ht="13.5" customHeight="1" x14ac:dyDescent="0.15">
      <c r="B479" s="285"/>
      <c r="C479" s="27" t="s">
        <v>32</v>
      </c>
      <c r="D479" s="186"/>
      <c r="E479" s="56"/>
      <c r="F479" s="187"/>
      <c r="G479" s="187"/>
      <c r="H479" s="187"/>
      <c r="I479" s="62"/>
      <c r="J479" s="62"/>
      <c r="K479" s="188"/>
      <c r="L479" s="259"/>
      <c r="M479" s="259"/>
      <c r="N479" s="56"/>
      <c r="O479" s="28"/>
      <c r="P479" s="56"/>
      <c r="Q479" s="28"/>
      <c r="R479" s="132"/>
      <c r="S479" s="214"/>
      <c r="T479" s="285"/>
      <c r="U479" s="27" t="s">
        <v>32</v>
      </c>
      <c r="V479" s="186"/>
      <c r="W479" s="56"/>
      <c r="X479" s="187"/>
      <c r="Y479" s="187"/>
      <c r="Z479" s="187"/>
      <c r="AA479" s="62"/>
      <c r="AB479" s="62"/>
      <c r="AC479" s="188"/>
      <c r="AD479" s="259"/>
      <c r="AE479" s="259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4"/>
      <c r="AT479" s="37"/>
    </row>
    <row r="480" spans="2:46" ht="13.5" customHeight="1" x14ac:dyDescent="0.15">
      <c r="B480" s="285"/>
      <c r="C480" s="27" t="s">
        <v>33</v>
      </c>
      <c r="D480" s="186"/>
      <c r="E480" s="56"/>
      <c r="F480" s="187"/>
      <c r="G480" s="187"/>
      <c r="H480" s="187"/>
      <c r="I480" s="62"/>
      <c r="J480" s="62"/>
      <c r="K480" s="188"/>
      <c r="L480" s="259"/>
      <c r="M480" s="259"/>
      <c r="N480" s="56"/>
      <c r="O480" s="28"/>
      <c r="P480" s="56"/>
      <c r="Q480" s="28"/>
      <c r="R480" s="132"/>
      <c r="S480" s="214"/>
      <c r="T480" s="285"/>
      <c r="U480" s="27" t="s">
        <v>33</v>
      </c>
      <c r="V480" s="186"/>
      <c r="W480" s="56"/>
      <c r="X480" s="187"/>
      <c r="Y480" s="187"/>
      <c r="Z480" s="187"/>
      <c r="AA480" s="62"/>
      <c r="AB480" s="62"/>
      <c r="AC480" s="188"/>
      <c r="AD480" s="259"/>
      <c r="AE480" s="259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4"/>
      <c r="AT480" s="37"/>
    </row>
    <row r="481" spans="2:46" ht="13.5" customHeight="1" x14ac:dyDescent="0.15">
      <c r="B481" s="285"/>
      <c r="C481" s="27" t="s">
        <v>35</v>
      </c>
      <c r="D481" s="186"/>
      <c r="E481" s="56"/>
      <c r="F481" s="187"/>
      <c r="G481" s="187"/>
      <c r="H481" s="187"/>
      <c r="I481" s="62"/>
      <c r="J481" s="62"/>
      <c r="K481" s="188"/>
      <c r="L481" s="259"/>
      <c r="M481" s="259"/>
      <c r="N481" s="56"/>
      <c r="O481" s="28"/>
      <c r="P481" s="56"/>
      <c r="Q481" s="28"/>
      <c r="R481" s="132"/>
      <c r="S481" s="214"/>
      <c r="T481" s="285"/>
      <c r="U481" s="27" t="s">
        <v>35</v>
      </c>
      <c r="V481" s="186"/>
      <c r="W481" s="56"/>
      <c r="X481" s="187"/>
      <c r="Y481" s="187"/>
      <c r="Z481" s="187"/>
      <c r="AA481" s="62"/>
      <c r="AB481" s="62"/>
      <c r="AC481" s="188"/>
      <c r="AD481" s="259"/>
      <c r="AE481" s="259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4"/>
      <c r="AT481" s="37"/>
    </row>
    <row r="482" spans="2:46" ht="13.5" customHeight="1" thickBot="1" x14ac:dyDescent="0.2">
      <c r="B482" s="286"/>
      <c r="C482" s="27"/>
      <c r="D482" s="186"/>
      <c r="E482" s="56"/>
      <c r="F482" s="189"/>
      <c r="G482" s="189"/>
      <c r="H482" s="189"/>
      <c r="I482" s="56"/>
      <c r="J482" s="56"/>
      <c r="K482" s="188"/>
      <c r="L482" s="259"/>
      <c r="M482" s="259"/>
      <c r="N482" s="56"/>
      <c r="O482" s="28"/>
      <c r="P482" s="56"/>
      <c r="Q482" s="28"/>
      <c r="R482" s="184"/>
      <c r="S482" s="214"/>
      <c r="T482" s="286"/>
      <c r="U482" s="27"/>
      <c r="V482" s="186"/>
      <c r="W482" s="56"/>
      <c r="X482" s="189"/>
      <c r="Y482" s="189"/>
      <c r="Z482" s="189"/>
      <c r="AA482" s="56"/>
      <c r="AB482" s="56"/>
      <c r="AC482" s="188"/>
      <c r="AD482" s="259"/>
      <c r="AE482" s="259"/>
      <c r="AF482" s="56"/>
      <c r="AG482" s="28"/>
      <c r="AH482" s="56"/>
      <c r="AI482" s="28"/>
      <c r="AJ482" s="184"/>
      <c r="AK482" s="199"/>
      <c r="AL482" s="286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4"/>
      <c r="AT482" s="37"/>
    </row>
    <row r="483" spans="2:46" ht="13.5" customHeight="1" x14ac:dyDescent="0.15">
      <c r="B483" s="284" t="s">
        <v>159</v>
      </c>
      <c r="C483" s="25" t="s">
        <v>31</v>
      </c>
      <c r="D483" s="39"/>
      <c r="E483" s="55"/>
      <c r="F483" s="96"/>
      <c r="G483" s="96"/>
      <c r="H483" s="96"/>
      <c r="I483" s="60"/>
      <c r="J483" s="60"/>
      <c r="K483" s="61"/>
      <c r="L483" s="258"/>
      <c r="M483" s="258"/>
      <c r="N483" s="55"/>
      <c r="O483" s="26"/>
      <c r="P483" s="55"/>
      <c r="Q483" s="26"/>
      <c r="R483" s="131"/>
      <c r="S483" s="214"/>
      <c r="T483" s="284" t="s">
        <v>159</v>
      </c>
      <c r="U483" s="25" t="s">
        <v>31</v>
      </c>
      <c r="V483" s="39"/>
      <c r="W483" s="55"/>
      <c r="X483" s="96"/>
      <c r="Y483" s="96"/>
      <c r="Z483" s="96"/>
      <c r="AA483" s="60"/>
      <c r="AB483" s="60"/>
      <c r="AC483" s="61"/>
      <c r="AD483" s="258"/>
      <c r="AE483" s="258"/>
      <c r="AF483" s="55"/>
      <c r="AG483" s="26"/>
      <c r="AH483" s="55"/>
      <c r="AI483" s="26"/>
      <c r="AJ483" s="131"/>
      <c r="AK483" s="199"/>
      <c r="AL483" s="284" t="s">
        <v>159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4"/>
      <c r="AT483" s="37"/>
    </row>
    <row r="484" spans="2:46" ht="13.5" customHeight="1" x14ac:dyDescent="0.15">
      <c r="B484" s="285"/>
      <c r="C484" s="27" t="s">
        <v>32</v>
      </c>
      <c r="D484" s="186"/>
      <c r="E484" s="56"/>
      <c r="F484" s="187"/>
      <c r="G484" s="187"/>
      <c r="H484" s="187"/>
      <c r="I484" s="62"/>
      <c r="J484" s="62"/>
      <c r="K484" s="188"/>
      <c r="L484" s="259"/>
      <c r="M484" s="259"/>
      <c r="N484" s="56"/>
      <c r="O484" s="28"/>
      <c r="P484" s="56"/>
      <c r="Q484" s="28"/>
      <c r="R484" s="132"/>
      <c r="S484" s="214"/>
      <c r="T484" s="285"/>
      <c r="U484" s="27" t="s">
        <v>32</v>
      </c>
      <c r="V484" s="186"/>
      <c r="W484" s="56"/>
      <c r="X484" s="187"/>
      <c r="Y484" s="187"/>
      <c r="Z484" s="187"/>
      <c r="AA484" s="62"/>
      <c r="AB484" s="62"/>
      <c r="AC484" s="188"/>
      <c r="AD484" s="259"/>
      <c r="AE484" s="259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4"/>
      <c r="AT484" s="37"/>
    </row>
    <row r="485" spans="2:46" ht="13.5" customHeight="1" x14ac:dyDescent="0.15">
      <c r="B485" s="285"/>
      <c r="C485" s="27" t="s">
        <v>33</v>
      </c>
      <c r="D485" s="186"/>
      <c r="E485" s="56"/>
      <c r="F485" s="187"/>
      <c r="G485" s="187"/>
      <c r="H485" s="187"/>
      <c r="I485" s="62"/>
      <c r="J485" s="62"/>
      <c r="K485" s="188"/>
      <c r="L485" s="259"/>
      <c r="M485" s="259"/>
      <c r="N485" s="56"/>
      <c r="O485" s="28"/>
      <c r="P485" s="56"/>
      <c r="Q485" s="28"/>
      <c r="R485" s="132"/>
      <c r="S485" s="214"/>
      <c r="T485" s="285"/>
      <c r="U485" s="27" t="s">
        <v>33</v>
      </c>
      <c r="V485" s="186"/>
      <c r="W485" s="56"/>
      <c r="X485" s="187"/>
      <c r="Y485" s="187"/>
      <c r="Z485" s="187"/>
      <c r="AA485" s="62"/>
      <c r="AB485" s="62"/>
      <c r="AC485" s="188"/>
      <c r="AD485" s="259"/>
      <c r="AE485" s="259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4"/>
      <c r="AT485" s="37"/>
    </row>
    <row r="486" spans="2:46" ht="13.5" customHeight="1" x14ac:dyDescent="0.15">
      <c r="B486" s="285"/>
      <c r="C486" s="27" t="s">
        <v>35</v>
      </c>
      <c r="D486" s="186"/>
      <c r="E486" s="56"/>
      <c r="F486" s="187"/>
      <c r="G486" s="187"/>
      <c r="H486" s="187"/>
      <c r="I486" s="62"/>
      <c r="J486" s="62"/>
      <c r="K486" s="188"/>
      <c r="L486" s="259"/>
      <c r="M486" s="259"/>
      <c r="N486" s="56"/>
      <c r="O486" s="28"/>
      <c r="P486" s="56"/>
      <c r="Q486" s="28"/>
      <c r="R486" s="132"/>
      <c r="S486" s="214"/>
      <c r="T486" s="285"/>
      <c r="U486" s="27" t="s">
        <v>35</v>
      </c>
      <c r="V486" s="186"/>
      <c r="W486" s="56"/>
      <c r="X486" s="187"/>
      <c r="Y486" s="187"/>
      <c r="Z486" s="187"/>
      <c r="AA486" s="62"/>
      <c r="AB486" s="62"/>
      <c r="AC486" s="188"/>
      <c r="AD486" s="259"/>
      <c r="AE486" s="259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4"/>
      <c r="AT486" s="37"/>
    </row>
    <row r="487" spans="2:46" ht="13.5" customHeight="1" thickBot="1" x14ac:dyDescent="0.2">
      <c r="B487" s="286"/>
      <c r="C487" s="27"/>
      <c r="D487" s="186"/>
      <c r="E487" s="56"/>
      <c r="F487" s="189"/>
      <c r="G487" s="189"/>
      <c r="H487" s="189"/>
      <c r="I487" s="56"/>
      <c r="J487" s="56"/>
      <c r="K487" s="188"/>
      <c r="L487" s="259"/>
      <c r="M487" s="259"/>
      <c r="N487" s="56"/>
      <c r="O487" s="28"/>
      <c r="P487" s="56"/>
      <c r="Q487" s="28"/>
      <c r="R487" s="184"/>
      <c r="S487" s="214"/>
      <c r="T487" s="286"/>
      <c r="U487" s="27"/>
      <c r="V487" s="186"/>
      <c r="W487" s="56"/>
      <c r="X487" s="189"/>
      <c r="Y487" s="189"/>
      <c r="Z487" s="189"/>
      <c r="AA487" s="56"/>
      <c r="AB487" s="56"/>
      <c r="AC487" s="188"/>
      <c r="AD487" s="259"/>
      <c r="AE487" s="259"/>
      <c r="AF487" s="56"/>
      <c r="AG487" s="28"/>
      <c r="AH487" s="56"/>
      <c r="AI487" s="28"/>
      <c r="AJ487" s="184"/>
      <c r="AK487" s="199"/>
      <c r="AL487" s="286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4"/>
      <c r="AT487" s="37"/>
    </row>
    <row r="488" spans="2:46" ht="13.5" customHeight="1" x14ac:dyDescent="0.15">
      <c r="B488" s="284" t="s">
        <v>160</v>
      </c>
      <c r="C488" s="25" t="s">
        <v>31</v>
      </c>
      <c r="D488" s="39"/>
      <c r="E488" s="55"/>
      <c r="F488" s="96"/>
      <c r="G488" s="96"/>
      <c r="H488" s="96"/>
      <c r="I488" s="60"/>
      <c r="J488" s="60"/>
      <c r="K488" s="61"/>
      <c r="L488" s="258"/>
      <c r="M488" s="258"/>
      <c r="N488" s="55"/>
      <c r="O488" s="26"/>
      <c r="P488" s="55"/>
      <c r="Q488" s="26"/>
      <c r="R488" s="131"/>
      <c r="S488" s="214"/>
      <c r="T488" s="284" t="s">
        <v>160</v>
      </c>
      <c r="U488" s="25" t="s">
        <v>31</v>
      </c>
      <c r="V488" s="39"/>
      <c r="W488" s="55"/>
      <c r="X488" s="96"/>
      <c r="Y488" s="96"/>
      <c r="Z488" s="96"/>
      <c r="AA488" s="60"/>
      <c r="AB488" s="60"/>
      <c r="AC488" s="61"/>
      <c r="AD488" s="258"/>
      <c r="AE488" s="258"/>
      <c r="AF488" s="55"/>
      <c r="AG488" s="26"/>
      <c r="AH488" s="55"/>
      <c r="AI488" s="26"/>
      <c r="AJ488" s="131"/>
      <c r="AK488" s="199"/>
      <c r="AL488" s="284" t="s">
        <v>160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4"/>
      <c r="AT488" s="37"/>
    </row>
    <row r="489" spans="2:46" ht="13.5" customHeight="1" x14ac:dyDescent="0.15">
      <c r="B489" s="285"/>
      <c r="C489" s="27" t="s">
        <v>32</v>
      </c>
      <c r="D489" s="186"/>
      <c r="E489" s="56"/>
      <c r="F489" s="187"/>
      <c r="G489" s="187"/>
      <c r="H489" s="187"/>
      <c r="I489" s="62"/>
      <c r="J489" s="62"/>
      <c r="K489" s="188"/>
      <c r="L489" s="259"/>
      <c r="M489" s="259"/>
      <c r="N489" s="56"/>
      <c r="O489" s="28"/>
      <c r="P489" s="56"/>
      <c r="Q489" s="28"/>
      <c r="R489" s="132"/>
      <c r="S489" s="214"/>
      <c r="T489" s="285"/>
      <c r="U489" s="27" t="s">
        <v>32</v>
      </c>
      <c r="V489" s="186"/>
      <c r="W489" s="56"/>
      <c r="X489" s="187"/>
      <c r="Y489" s="187"/>
      <c r="Z489" s="187"/>
      <c r="AA489" s="62"/>
      <c r="AB489" s="62"/>
      <c r="AC489" s="188"/>
      <c r="AD489" s="259"/>
      <c r="AE489" s="259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4"/>
      <c r="AT489" s="37"/>
    </row>
    <row r="490" spans="2:46" ht="13.5" customHeight="1" x14ac:dyDescent="0.15">
      <c r="B490" s="285"/>
      <c r="C490" s="27" t="s">
        <v>33</v>
      </c>
      <c r="D490" s="186"/>
      <c r="E490" s="56"/>
      <c r="F490" s="187"/>
      <c r="G490" s="187"/>
      <c r="H490" s="187"/>
      <c r="I490" s="62"/>
      <c r="J490" s="62"/>
      <c r="K490" s="188"/>
      <c r="L490" s="259"/>
      <c r="M490" s="259"/>
      <c r="N490" s="56"/>
      <c r="O490" s="28"/>
      <c r="P490" s="56"/>
      <c r="Q490" s="28"/>
      <c r="R490" s="132"/>
      <c r="S490" s="214"/>
      <c r="T490" s="285"/>
      <c r="U490" s="27" t="s">
        <v>33</v>
      </c>
      <c r="V490" s="186"/>
      <c r="W490" s="56"/>
      <c r="X490" s="187"/>
      <c r="Y490" s="187"/>
      <c r="Z490" s="187"/>
      <c r="AA490" s="62"/>
      <c r="AB490" s="62"/>
      <c r="AC490" s="188"/>
      <c r="AD490" s="259"/>
      <c r="AE490" s="259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4"/>
      <c r="AT490" s="37"/>
    </row>
    <row r="491" spans="2:46" ht="13.5" customHeight="1" x14ac:dyDescent="0.15">
      <c r="B491" s="285"/>
      <c r="C491" s="27" t="s">
        <v>35</v>
      </c>
      <c r="D491" s="186"/>
      <c r="E491" s="56"/>
      <c r="F491" s="187"/>
      <c r="G491" s="187"/>
      <c r="H491" s="187"/>
      <c r="I491" s="62"/>
      <c r="J491" s="62"/>
      <c r="K491" s="188"/>
      <c r="L491" s="259"/>
      <c r="M491" s="259"/>
      <c r="N491" s="56"/>
      <c r="O491" s="28"/>
      <c r="P491" s="56"/>
      <c r="Q491" s="28"/>
      <c r="R491" s="132"/>
      <c r="S491" s="214"/>
      <c r="T491" s="285"/>
      <c r="U491" s="27" t="s">
        <v>35</v>
      </c>
      <c r="V491" s="186"/>
      <c r="W491" s="56"/>
      <c r="X491" s="187"/>
      <c r="Y491" s="187"/>
      <c r="Z491" s="187"/>
      <c r="AA491" s="62"/>
      <c r="AB491" s="62"/>
      <c r="AC491" s="188"/>
      <c r="AD491" s="259"/>
      <c r="AE491" s="259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4"/>
      <c r="AT491" s="37"/>
    </row>
    <row r="492" spans="2:46" ht="13.5" customHeight="1" thickBot="1" x14ac:dyDescent="0.2">
      <c r="B492" s="286"/>
      <c r="C492" s="27"/>
      <c r="D492" s="186"/>
      <c r="E492" s="56"/>
      <c r="F492" s="189"/>
      <c r="G492" s="189"/>
      <c r="H492" s="189"/>
      <c r="I492" s="56"/>
      <c r="J492" s="56"/>
      <c r="K492" s="188"/>
      <c r="L492" s="259"/>
      <c r="M492" s="259"/>
      <c r="N492" s="56"/>
      <c r="O492" s="28"/>
      <c r="P492" s="56"/>
      <c r="Q492" s="28"/>
      <c r="R492" s="184"/>
      <c r="S492" s="214"/>
      <c r="T492" s="286"/>
      <c r="U492" s="27"/>
      <c r="V492" s="186"/>
      <c r="W492" s="56"/>
      <c r="X492" s="189"/>
      <c r="Y492" s="189"/>
      <c r="Z492" s="189"/>
      <c r="AA492" s="56"/>
      <c r="AB492" s="56"/>
      <c r="AC492" s="188"/>
      <c r="AD492" s="259"/>
      <c r="AE492" s="259"/>
      <c r="AF492" s="56"/>
      <c r="AG492" s="28"/>
      <c r="AH492" s="56"/>
      <c r="AI492" s="28"/>
      <c r="AJ492" s="184"/>
      <c r="AK492" s="199"/>
      <c r="AL492" s="286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4"/>
      <c r="AT492" s="37"/>
    </row>
    <row r="493" spans="2:46" ht="13.5" customHeight="1" x14ac:dyDescent="0.15">
      <c r="B493" s="284" t="s">
        <v>161</v>
      </c>
      <c r="C493" s="25" t="s">
        <v>31</v>
      </c>
      <c r="D493" s="39"/>
      <c r="E493" s="55"/>
      <c r="F493" s="96"/>
      <c r="G493" s="96"/>
      <c r="H493" s="96"/>
      <c r="I493" s="60"/>
      <c r="J493" s="60"/>
      <c r="K493" s="61"/>
      <c r="L493" s="258"/>
      <c r="M493" s="258"/>
      <c r="N493" s="55"/>
      <c r="O493" s="26"/>
      <c r="P493" s="55"/>
      <c r="Q493" s="26"/>
      <c r="R493" s="131"/>
      <c r="S493" s="214"/>
      <c r="T493" s="284" t="s">
        <v>161</v>
      </c>
      <c r="U493" s="25" t="s">
        <v>31</v>
      </c>
      <c r="V493" s="39"/>
      <c r="W493" s="55"/>
      <c r="X493" s="96"/>
      <c r="Y493" s="96"/>
      <c r="Z493" s="96"/>
      <c r="AA493" s="60"/>
      <c r="AB493" s="60"/>
      <c r="AC493" s="61"/>
      <c r="AD493" s="258"/>
      <c r="AE493" s="258"/>
      <c r="AF493" s="55"/>
      <c r="AG493" s="26"/>
      <c r="AH493" s="55"/>
      <c r="AI493" s="26"/>
      <c r="AJ493" s="131"/>
      <c r="AK493" s="199"/>
      <c r="AL493" s="284" t="s">
        <v>161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4"/>
      <c r="AT493" s="37"/>
    </row>
    <row r="494" spans="2:46" ht="13.5" customHeight="1" x14ac:dyDescent="0.15">
      <c r="B494" s="285"/>
      <c r="C494" s="27" t="s">
        <v>32</v>
      </c>
      <c r="D494" s="186"/>
      <c r="E494" s="56"/>
      <c r="F494" s="187"/>
      <c r="G494" s="187"/>
      <c r="H494" s="187"/>
      <c r="I494" s="62"/>
      <c r="J494" s="62"/>
      <c r="K494" s="188"/>
      <c r="L494" s="259"/>
      <c r="M494" s="259"/>
      <c r="N494" s="56"/>
      <c r="O494" s="28"/>
      <c r="P494" s="56"/>
      <c r="Q494" s="28"/>
      <c r="R494" s="132"/>
      <c r="S494" s="214"/>
      <c r="T494" s="285"/>
      <c r="U494" s="27" t="s">
        <v>32</v>
      </c>
      <c r="V494" s="186"/>
      <c r="W494" s="56"/>
      <c r="X494" s="187"/>
      <c r="Y494" s="187"/>
      <c r="Z494" s="187"/>
      <c r="AA494" s="62"/>
      <c r="AB494" s="62"/>
      <c r="AC494" s="188"/>
      <c r="AD494" s="259"/>
      <c r="AE494" s="259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4"/>
      <c r="AT494" s="37"/>
    </row>
    <row r="495" spans="2:46" ht="13.5" customHeight="1" x14ac:dyDescent="0.15">
      <c r="B495" s="285"/>
      <c r="C495" s="27" t="s">
        <v>33</v>
      </c>
      <c r="D495" s="186"/>
      <c r="E495" s="56"/>
      <c r="F495" s="187"/>
      <c r="G495" s="187"/>
      <c r="H495" s="187"/>
      <c r="I495" s="62"/>
      <c r="J495" s="62"/>
      <c r="K495" s="188"/>
      <c r="L495" s="259"/>
      <c r="M495" s="259"/>
      <c r="N495" s="56"/>
      <c r="O495" s="28"/>
      <c r="P495" s="56"/>
      <c r="Q495" s="28"/>
      <c r="R495" s="132"/>
      <c r="S495" s="214"/>
      <c r="T495" s="285"/>
      <c r="U495" s="27" t="s">
        <v>33</v>
      </c>
      <c r="V495" s="186"/>
      <c r="W495" s="56"/>
      <c r="X495" s="187"/>
      <c r="Y495" s="187"/>
      <c r="Z495" s="187"/>
      <c r="AA495" s="62"/>
      <c r="AB495" s="62"/>
      <c r="AC495" s="188"/>
      <c r="AD495" s="259"/>
      <c r="AE495" s="259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4"/>
      <c r="AT495" s="37"/>
    </row>
    <row r="496" spans="2:46" ht="13.5" customHeight="1" x14ac:dyDescent="0.15">
      <c r="B496" s="285"/>
      <c r="C496" s="27" t="s">
        <v>35</v>
      </c>
      <c r="D496" s="186"/>
      <c r="E496" s="56"/>
      <c r="F496" s="187"/>
      <c r="G496" s="187"/>
      <c r="H496" s="187"/>
      <c r="I496" s="62"/>
      <c r="J496" s="62"/>
      <c r="K496" s="188"/>
      <c r="L496" s="259"/>
      <c r="M496" s="259"/>
      <c r="N496" s="56"/>
      <c r="O496" s="28"/>
      <c r="P496" s="56"/>
      <c r="Q496" s="28"/>
      <c r="R496" s="132"/>
      <c r="S496" s="214"/>
      <c r="T496" s="285"/>
      <c r="U496" s="27" t="s">
        <v>35</v>
      </c>
      <c r="V496" s="186"/>
      <c r="W496" s="56"/>
      <c r="X496" s="187"/>
      <c r="Y496" s="187"/>
      <c r="Z496" s="187"/>
      <c r="AA496" s="62"/>
      <c r="AB496" s="62"/>
      <c r="AC496" s="188"/>
      <c r="AD496" s="259"/>
      <c r="AE496" s="259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4"/>
      <c r="AT496" s="37"/>
    </row>
    <row r="497" spans="2:46" ht="13.5" customHeight="1" thickBot="1" x14ac:dyDescent="0.2">
      <c r="B497" s="286"/>
      <c r="C497" s="27"/>
      <c r="D497" s="186"/>
      <c r="E497" s="56"/>
      <c r="F497" s="189"/>
      <c r="G497" s="189"/>
      <c r="H497" s="189"/>
      <c r="I497" s="56"/>
      <c r="J497" s="56"/>
      <c r="K497" s="188"/>
      <c r="L497" s="259"/>
      <c r="M497" s="259"/>
      <c r="N497" s="56"/>
      <c r="O497" s="28"/>
      <c r="P497" s="56"/>
      <c r="Q497" s="28"/>
      <c r="R497" s="184"/>
      <c r="S497" s="214"/>
      <c r="T497" s="286"/>
      <c r="U497" s="27"/>
      <c r="V497" s="186"/>
      <c r="W497" s="56"/>
      <c r="X497" s="189"/>
      <c r="Y497" s="189"/>
      <c r="Z497" s="189"/>
      <c r="AA497" s="56"/>
      <c r="AB497" s="56"/>
      <c r="AC497" s="188"/>
      <c r="AD497" s="259"/>
      <c r="AE497" s="259"/>
      <c r="AF497" s="56"/>
      <c r="AG497" s="28"/>
      <c r="AH497" s="56"/>
      <c r="AI497" s="28"/>
      <c r="AJ497" s="184"/>
      <c r="AK497" s="199"/>
      <c r="AL497" s="286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4"/>
      <c r="AT497" s="37"/>
    </row>
    <row r="498" spans="2:46" ht="13.5" customHeight="1" x14ac:dyDescent="0.15">
      <c r="B498" s="284" t="s">
        <v>162</v>
      </c>
      <c r="C498" s="25" t="s">
        <v>31</v>
      </c>
      <c r="D498" s="39"/>
      <c r="E498" s="55"/>
      <c r="F498" s="96"/>
      <c r="G498" s="96"/>
      <c r="H498" s="96"/>
      <c r="I498" s="60"/>
      <c r="J498" s="60"/>
      <c r="K498" s="61"/>
      <c r="L498" s="258"/>
      <c r="M498" s="258"/>
      <c r="N498" s="55"/>
      <c r="O498" s="26"/>
      <c r="P498" s="55"/>
      <c r="Q498" s="26"/>
      <c r="R498" s="131"/>
      <c r="S498" s="214"/>
      <c r="T498" s="284" t="s">
        <v>162</v>
      </c>
      <c r="U498" s="25" t="s">
        <v>31</v>
      </c>
      <c r="V498" s="39"/>
      <c r="W498" s="55"/>
      <c r="X498" s="96"/>
      <c r="Y498" s="96"/>
      <c r="Z498" s="96"/>
      <c r="AA498" s="60"/>
      <c r="AB498" s="60"/>
      <c r="AC498" s="61"/>
      <c r="AD498" s="258"/>
      <c r="AE498" s="258"/>
      <c r="AF498" s="55"/>
      <c r="AG498" s="26"/>
      <c r="AH498" s="55"/>
      <c r="AI498" s="26"/>
      <c r="AJ498" s="131"/>
      <c r="AK498" s="199"/>
      <c r="AL498" s="284" t="s">
        <v>162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4"/>
      <c r="AT498" s="37"/>
    </row>
    <row r="499" spans="2:46" ht="13.5" customHeight="1" x14ac:dyDescent="0.15">
      <c r="B499" s="285"/>
      <c r="C499" s="27" t="s">
        <v>32</v>
      </c>
      <c r="D499" s="186"/>
      <c r="E499" s="56"/>
      <c r="F499" s="187"/>
      <c r="G499" s="187"/>
      <c r="H499" s="187"/>
      <c r="I499" s="62"/>
      <c r="J499" s="62"/>
      <c r="K499" s="188"/>
      <c r="L499" s="259"/>
      <c r="M499" s="259"/>
      <c r="N499" s="56"/>
      <c r="O499" s="28"/>
      <c r="P499" s="56"/>
      <c r="Q499" s="28"/>
      <c r="R499" s="132"/>
      <c r="S499" s="214"/>
      <c r="T499" s="285"/>
      <c r="U499" s="27" t="s">
        <v>32</v>
      </c>
      <c r="V499" s="186"/>
      <c r="W499" s="56"/>
      <c r="X499" s="187"/>
      <c r="Y499" s="187"/>
      <c r="Z499" s="187"/>
      <c r="AA499" s="62"/>
      <c r="AB499" s="62"/>
      <c r="AC499" s="188"/>
      <c r="AD499" s="259"/>
      <c r="AE499" s="259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4"/>
      <c r="AT499" s="37"/>
    </row>
    <row r="500" spans="2:46" ht="13.5" customHeight="1" x14ac:dyDescent="0.15">
      <c r="B500" s="285"/>
      <c r="C500" s="27" t="s">
        <v>33</v>
      </c>
      <c r="D500" s="186"/>
      <c r="E500" s="56"/>
      <c r="F500" s="187"/>
      <c r="G500" s="187"/>
      <c r="H500" s="187"/>
      <c r="I500" s="62"/>
      <c r="J500" s="62"/>
      <c r="K500" s="188"/>
      <c r="L500" s="259"/>
      <c r="M500" s="259"/>
      <c r="N500" s="56"/>
      <c r="O500" s="28"/>
      <c r="P500" s="56"/>
      <c r="Q500" s="28"/>
      <c r="R500" s="132"/>
      <c r="S500" s="214"/>
      <c r="T500" s="285"/>
      <c r="U500" s="27" t="s">
        <v>33</v>
      </c>
      <c r="V500" s="186"/>
      <c r="W500" s="56"/>
      <c r="X500" s="187"/>
      <c r="Y500" s="187"/>
      <c r="Z500" s="187"/>
      <c r="AA500" s="62"/>
      <c r="AB500" s="62"/>
      <c r="AC500" s="188"/>
      <c r="AD500" s="259"/>
      <c r="AE500" s="259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4"/>
      <c r="AT500" s="37"/>
    </row>
    <row r="501" spans="2:46" ht="13.5" customHeight="1" x14ac:dyDescent="0.15">
      <c r="B501" s="285"/>
      <c r="C501" s="27" t="s">
        <v>35</v>
      </c>
      <c r="D501" s="186"/>
      <c r="E501" s="56"/>
      <c r="F501" s="187"/>
      <c r="G501" s="187"/>
      <c r="H501" s="187"/>
      <c r="I501" s="62"/>
      <c r="J501" s="62"/>
      <c r="K501" s="188"/>
      <c r="L501" s="259"/>
      <c r="M501" s="259"/>
      <c r="N501" s="56"/>
      <c r="O501" s="28"/>
      <c r="P501" s="56"/>
      <c r="Q501" s="28"/>
      <c r="R501" s="132"/>
      <c r="S501" s="214"/>
      <c r="T501" s="285"/>
      <c r="U501" s="27" t="s">
        <v>35</v>
      </c>
      <c r="V501" s="186"/>
      <c r="W501" s="56"/>
      <c r="X501" s="187"/>
      <c r="Y501" s="187"/>
      <c r="Z501" s="187"/>
      <c r="AA501" s="62"/>
      <c r="AB501" s="62"/>
      <c r="AC501" s="188"/>
      <c r="AD501" s="259"/>
      <c r="AE501" s="259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4"/>
      <c r="AT501" s="37"/>
    </row>
    <row r="502" spans="2:46" ht="13.5" customHeight="1" thickBot="1" x14ac:dyDescent="0.2">
      <c r="B502" s="286"/>
      <c r="C502" s="27"/>
      <c r="D502" s="186"/>
      <c r="E502" s="56"/>
      <c r="F502" s="189"/>
      <c r="G502" s="189"/>
      <c r="H502" s="189"/>
      <c r="I502" s="56"/>
      <c r="J502" s="56"/>
      <c r="K502" s="188"/>
      <c r="L502" s="259"/>
      <c r="M502" s="259"/>
      <c r="N502" s="56"/>
      <c r="O502" s="28"/>
      <c r="P502" s="56"/>
      <c r="Q502" s="28"/>
      <c r="R502" s="184"/>
      <c r="S502" s="214"/>
      <c r="T502" s="286"/>
      <c r="U502" s="27"/>
      <c r="V502" s="186"/>
      <c r="W502" s="56"/>
      <c r="X502" s="189"/>
      <c r="Y502" s="189"/>
      <c r="Z502" s="189"/>
      <c r="AA502" s="56"/>
      <c r="AB502" s="56"/>
      <c r="AC502" s="188"/>
      <c r="AD502" s="259"/>
      <c r="AE502" s="259"/>
      <c r="AF502" s="56"/>
      <c r="AG502" s="28"/>
      <c r="AH502" s="56"/>
      <c r="AI502" s="28"/>
      <c r="AJ502" s="184"/>
      <c r="AK502" s="199"/>
      <c r="AL502" s="286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4"/>
      <c r="AT502" s="37"/>
    </row>
    <row r="503" spans="2:46" ht="13.5" customHeight="1" x14ac:dyDescent="0.15">
      <c r="B503" s="284" t="s">
        <v>163</v>
      </c>
      <c r="C503" s="25" t="s">
        <v>31</v>
      </c>
      <c r="D503" s="39"/>
      <c r="E503" s="55"/>
      <c r="F503" s="96"/>
      <c r="G503" s="96"/>
      <c r="H503" s="96"/>
      <c r="I503" s="60"/>
      <c r="J503" s="60"/>
      <c r="K503" s="61"/>
      <c r="L503" s="258"/>
      <c r="M503" s="258"/>
      <c r="N503" s="55"/>
      <c r="O503" s="26"/>
      <c r="P503" s="55"/>
      <c r="Q503" s="26"/>
      <c r="R503" s="131"/>
      <c r="S503" s="214"/>
      <c r="T503" s="284" t="s">
        <v>163</v>
      </c>
      <c r="U503" s="25" t="s">
        <v>31</v>
      </c>
      <c r="V503" s="39"/>
      <c r="W503" s="55"/>
      <c r="X503" s="96"/>
      <c r="Y503" s="96"/>
      <c r="Z503" s="96"/>
      <c r="AA503" s="60"/>
      <c r="AB503" s="60"/>
      <c r="AC503" s="61"/>
      <c r="AD503" s="258"/>
      <c r="AE503" s="258"/>
      <c r="AF503" s="55"/>
      <c r="AG503" s="26"/>
      <c r="AH503" s="55"/>
      <c r="AI503" s="26"/>
      <c r="AJ503" s="131"/>
      <c r="AK503" s="199"/>
      <c r="AL503" s="284" t="s">
        <v>163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4"/>
      <c r="AT503" s="37"/>
    </row>
    <row r="504" spans="2:46" ht="13.5" customHeight="1" x14ac:dyDescent="0.15">
      <c r="B504" s="285"/>
      <c r="C504" s="27" t="s">
        <v>32</v>
      </c>
      <c r="D504" s="186"/>
      <c r="E504" s="56"/>
      <c r="F504" s="187"/>
      <c r="G504" s="187"/>
      <c r="H504" s="187"/>
      <c r="I504" s="62"/>
      <c r="J504" s="62"/>
      <c r="K504" s="188"/>
      <c r="L504" s="259"/>
      <c r="M504" s="259"/>
      <c r="N504" s="56"/>
      <c r="O504" s="28"/>
      <c r="P504" s="56"/>
      <c r="Q504" s="28"/>
      <c r="R504" s="132"/>
      <c r="S504" s="214"/>
      <c r="T504" s="285"/>
      <c r="U504" s="27" t="s">
        <v>32</v>
      </c>
      <c r="V504" s="186"/>
      <c r="W504" s="56"/>
      <c r="X504" s="187"/>
      <c r="Y504" s="187"/>
      <c r="Z504" s="187"/>
      <c r="AA504" s="62"/>
      <c r="AB504" s="62"/>
      <c r="AC504" s="188"/>
      <c r="AD504" s="259"/>
      <c r="AE504" s="259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4"/>
      <c r="AT504" s="37"/>
    </row>
    <row r="505" spans="2:46" ht="13.5" customHeight="1" x14ac:dyDescent="0.15">
      <c r="B505" s="285"/>
      <c r="C505" s="27" t="s">
        <v>33</v>
      </c>
      <c r="D505" s="186"/>
      <c r="E505" s="56"/>
      <c r="F505" s="187"/>
      <c r="G505" s="187"/>
      <c r="H505" s="187"/>
      <c r="I505" s="62"/>
      <c r="J505" s="62"/>
      <c r="K505" s="188"/>
      <c r="L505" s="259"/>
      <c r="M505" s="259"/>
      <c r="N505" s="56"/>
      <c r="O505" s="28"/>
      <c r="P505" s="56"/>
      <c r="Q505" s="28"/>
      <c r="R505" s="132"/>
      <c r="S505" s="214"/>
      <c r="T505" s="285"/>
      <c r="U505" s="27" t="s">
        <v>33</v>
      </c>
      <c r="V505" s="186"/>
      <c r="W505" s="56"/>
      <c r="X505" s="187"/>
      <c r="Y505" s="187"/>
      <c r="Z505" s="187"/>
      <c r="AA505" s="62"/>
      <c r="AB505" s="62"/>
      <c r="AC505" s="188"/>
      <c r="AD505" s="259"/>
      <c r="AE505" s="259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4"/>
      <c r="AT505" s="37"/>
    </row>
    <row r="506" spans="2:46" ht="13.5" customHeight="1" x14ac:dyDescent="0.15">
      <c r="B506" s="285"/>
      <c r="C506" s="27" t="s">
        <v>35</v>
      </c>
      <c r="D506" s="186"/>
      <c r="E506" s="56"/>
      <c r="F506" s="187"/>
      <c r="G506" s="187"/>
      <c r="H506" s="187"/>
      <c r="I506" s="62"/>
      <c r="J506" s="62"/>
      <c r="K506" s="188"/>
      <c r="L506" s="259"/>
      <c r="M506" s="259"/>
      <c r="N506" s="56"/>
      <c r="O506" s="28"/>
      <c r="P506" s="56"/>
      <c r="Q506" s="28"/>
      <c r="R506" s="132"/>
      <c r="S506" s="214"/>
      <c r="T506" s="285"/>
      <c r="U506" s="27" t="s">
        <v>35</v>
      </c>
      <c r="V506" s="186"/>
      <c r="W506" s="56"/>
      <c r="X506" s="187"/>
      <c r="Y506" s="187"/>
      <c r="Z506" s="187"/>
      <c r="AA506" s="62"/>
      <c r="AB506" s="62"/>
      <c r="AC506" s="188"/>
      <c r="AD506" s="259"/>
      <c r="AE506" s="259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4"/>
      <c r="AT506" s="37"/>
    </row>
    <row r="507" spans="2:46" ht="13.5" customHeight="1" thickBot="1" x14ac:dyDescent="0.2">
      <c r="B507" s="286"/>
      <c r="C507" s="27"/>
      <c r="D507" s="186"/>
      <c r="E507" s="56"/>
      <c r="F507" s="189"/>
      <c r="G507" s="189"/>
      <c r="H507" s="189"/>
      <c r="I507" s="56"/>
      <c r="J507" s="56"/>
      <c r="K507" s="188"/>
      <c r="L507" s="259"/>
      <c r="M507" s="259"/>
      <c r="N507" s="56"/>
      <c r="O507" s="28"/>
      <c r="P507" s="56"/>
      <c r="Q507" s="28"/>
      <c r="R507" s="184"/>
      <c r="S507" s="214"/>
      <c r="T507" s="286"/>
      <c r="U507" s="27"/>
      <c r="V507" s="186"/>
      <c r="W507" s="56"/>
      <c r="X507" s="189"/>
      <c r="Y507" s="189"/>
      <c r="Z507" s="189"/>
      <c r="AA507" s="56"/>
      <c r="AB507" s="56"/>
      <c r="AC507" s="188"/>
      <c r="AD507" s="259"/>
      <c r="AE507" s="259"/>
      <c r="AF507" s="56"/>
      <c r="AG507" s="28"/>
      <c r="AH507" s="56"/>
      <c r="AI507" s="28"/>
      <c r="AJ507" s="184"/>
      <c r="AK507" s="199"/>
      <c r="AL507" s="286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4"/>
      <c r="AT507" s="37"/>
    </row>
    <row r="508" spans="2:46" ht="13.5" customHeight="1" x14ac:dyDescent="0.15">
      <c r="B508" s="284" t="s">
        <v>164</v>
      </c>
      <c r="C508" s="25" t="s">
        <v>31</v>
      </c>
      <c r="D508" s="39"/>
      <c r="E508" s="55"/>
      <c r="F508" s="96"/>
      <c r="G508" s="96"/>
      <c r="H508" s="96"/>
      <c r="I508" s="60"/>
      <c r="J508" s="60"/>
      <c r="K508" s="61"/>
      <c r="L508" s="258"/>
      <c r="M508" s="258"/>
      <c r="N508" s="55"/>
      <c r="O508" s="26"/>
      <c r="P508" s="55"/>
      <c r="Q508" s="26"/>
      <c r="R508" s="131"/>
      <c r="S508" s="214"/>
      <c r="T508" s="284" t="s">
        <v>164</v>
      </c>
      <c r="U508" s="25" t="s">
        <v>31</v>
      </c>
      <c r="V508" s="39"/>
      <c r="W508" s="55"/>
      <c r="X508" s="96"/>
      <c r="Y508" s="96"/>
      <c r="Z508" s="96"/>
      <c r="AA508" s="60"/>
      <c r="AB508" s="60"/>
      <c r="AC508" s="61"/>
      <c r="AD508" s="258"/>
      <c r="AE508" s="258"/>
      <c r="AF508" s="55"/>
      <c r="AG508" s="26"/>
      <c r="AH508" s="55"/>
      <c r="AI508" s="26"/>
      <c r="AJ508" s="131"/>
      <c r="AK508" s="199"/>
      <c r="AL508" s="284" t="s">
        <v>164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4"/>
      <c r="AT508" s="37"/>
    </row>
    <row r="509" spans="2:46" ht="13.5" customHeight="1" x14ac:dyDescent="0.15">
      <c r="B509" s="285"/>
      <c r="C509" s="27" t="s">
        <v>32</v>
      </c>
      <c r="D509" s="186"/>
      <c r="E509" s="56"/>
      <c r="F509" s="187"/>
      <c r="G509" s="187"/>
      <c r="H509" s="187"/>
      <c r="I509" s="62"/>
      <c r="J509" s="62"/>
      <c r="K509" s="188"/>
      <c r="L509" s="259"/>
      <c r="M509" s="259"/>
      <c r="N509" s="56"/>
      <c r="O509" s="28"/>
      <c r="P509" s="56"/>
      <c r="Q509" s="28"/>
      <c r="R509" s="132"/>
      <c r="S509" s="214"/>
      <c r="T509" s="285"/>
      <c r="U509" s="27" t="s">
        <v>32</v>
      </c>
      <c r="V509" s="186"/>
      <c r="W509" s="56"/>
      <c r="X509" s="187"/>
      <c r="Y509" s="187"/>
      <c r="Z509" s="187"/>
      <c r="AA509" s="62"/>
      <c r="AB509" s="62"/>
      <c r="AC509" s="188"/>
      <c r="AD509" s="259"/>
      <c r="AE509" s="259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4"/>
      <c r="AT509" s="37"/>
    </row>
    <row r="510" spans="2:46" ht="13.5" customHeight="1" x14ac:dyDescent="0.15">
      <c r="B510" s="285"/>
      <c r="C510" s="27" t="s">
        <v>33</v>
      </c>
      <c r="D510" s="186"/>
      <c r="E510" s="56"/>
      <c r="F510" s="187"/>
      <c r="G510" s="187"/>
      <c r="H510" s="187"/>
      <c r="I510" s="62"/>
      <c r="J510" s="62"/>
      <c r="K510" s="188"/>
      <c r="L510" s="259"/>
      <c r="M510" s="259"/>
      <c r="N510" s="56"/>
      <c r="O510" s="28"/>
      <c r="P510" s="56"/>
      <c r="Q510" s="28"/>
      <c r="R510" s="132"/>
      <c r="S510" s="214"/>
      <c r="T510" s="285"/>
      <c r="U510" s="27" t="s">
        <v>33</v>
      </c>
      <c r="V510" s="186"/>
      <c r="W510" s="56"/>
      <c r="X510" s="187"/>
      <c r="Y510" s="187"/>
      <c r="Z510" s="187"/>
      <c r="AA510" s="62"/>
      <c r="AB510" s="62"/>
      <c r="AC510" s="188"/>
      <c r="AD510" s="259"/>
      <c r="AE510" s="259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4"/>
      <c r="AT510" s="37"/>
    </row>
    <row r="511" spans="2:46" ht="13.5" customHeight="1" x14ac:dyDescent="0.15">
      <c r="B511" s="285"/>
      <c r="C511" s="27" t="s">
        <v>35</v>
      </c>
      <c r="D511" s="186"/>
      <c r="E511" s="56"/>
      <c r="F511" s="187"/>
      <c r="G511" s="187"/>
      <c r="H511" s="187"/>
      <c r="I511" s="62"/>
      <c r="J511" s="62"/>
      <c r="K511" s="188"/>
      <c r="L511" s="259"/>
      <c r="M511" s="259"/>
      <c r="N511" s="56"/>
      <c r="O511" s="28"/>
      <c r="P511" s="56"/>
      <c r="Q511" s="28"/>
      <c r="R511" s="132"/>
      <c r="S511" s="214"/>
      <c r="T511" s="285"/>
      <c r="U511" s="27" t="s">
        <v>35</v>
      </c>
      <c r="V511" s="186"/>
      <c r="W511" s="56"/>
      <c r="X511" s="187"/>
      <c r="Y511" s="187"/>
      <c r="Z511" s="187"/>
      <c r="AA511" s="62"/>
      <c r="AB511" s="62"/>
      <c r="AC511" s="188"/>
      <c r="AD511" s="259"/>
      <c r="AE511" s="259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4"/>
      <c r="AT511" s="37"/>
    </row>
    <row r="512" spans="2:46" ht="13.5" customHeight="1" thickBot="1" x14ac:dyDescent="0.2">
      <c r="B512" s="286"/>
      <c r="C512" s="27"/>
      <c r="D512" s="186"/>
      <c r="E512" s="56"/>
      <c r="F512" s="189"/>
      <c r="G512" s="189"/>
      <c r="H512" s="189"/>
      <c r="I512" s="56"/>
      <c r="J512" s="56"/>
      <c r="K512" s="188"/>
      <c r="L512" s="259"/>
      <c r="M512" s="259"/>
      <c r="N512" s="56"/>
      <c r="O512" s="28"/>
      <c r="P512" s="56"/>
      <c r="Q512" s="28"/>
      <c r="R512" s="184"/>
      <c r="S512" s="214"/>
      <c r="T512" s="286"/>
      <c r="U512" s="27"/>
      <c r="V512" s="186"/>
      <c r="W512" s="56"/>
      <c r="X512" s="189"/>
      <c r="Y512" s="189"/>
      <c r="Z512" s="189"/>
      <c r="AA512" s="56"/>
      <c r="AB512" s="56"/>
      <c r="AC512" s="188"/>
      <c r="AD512" s="259"/>
      <c r="AE512" s="259"/>
      <c r="AF512" s="56"/>
      <c r="AG512" s="28"/>
      <c r="AH512" s="56"/>
      <c r="AI512" s="28"/>
      <c r="AJ512" s="184"/>
      <c r="AK512" s="199"/>
      <c r="AL512" s="286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4"/>
      <c r="AT512" s="37"/>
    </row>
    <row r="513" spans="2:46" ht="13.5" customHeight="1" x14ac:dyDescent="0.15">
      <c r="B513" s="284" t="s">
        <v>165</v>
      </c>
      <c r="C513" s="25" t="s">
        <v>31</v>
      </c>
      <c r="D513" s="39"/>
      <c r="E513" s="55"/>
      <c r="F513" s="96"/>
      <c r="G513" s="96"/>
      <c r="H513" s="96"/>
      <c r="I513" s="60"/>
      <c r="J513" s="60"/>
      <c r="K513" s="61"/>
      <c r="L513" s="258"/>
      <c r="M513" s="258"/>
      <c r="N513" s="55"/>
      <c r="O513" s="26"/>
      <c r="P513" s="55"/>
      <c r="Q513" s="26"/>
      <c r="R513" s="131"/>
      <c r="S513" s="214"/>
      <c r="T513" s="284" t="s">
        <v>165</v>
      </c>
      <c r="U513" s="25" t="s">
        <v>31</v>
      </c>
      <c r="V513" s="39"/>
      <c r="W513" s="55"/>
      <c r="X513" s="96"/>
      <c r="Y513" s="96"/>
      <c r="Z513" s="96"/>
      <c r="AA513" s="60"/>
      <c r="AB513" s="60"/>
      <c r="AC513" s="61"/>
      <c r="AD513" s="258"/>
      <c r="AE513" s="258"/>
      <c r="AF513" s="55"/>
      <c r="AG513" s="26"/>
      <c r="AH513" s="55"/>
      <c r="AI513" s="26"/>
      <c r="AJ513" s="131"/>
      <c r="AK513" s="199"/>
      <c r="AL513" s="284" t="s">
        <v>165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4"/>
      <c r="AT513" s="37"/>
    </row>
    <row r="514" spans="2:46" ht="13.5" customHeight="1" x14ac:dyDescent="0.15">
      <c r="B514" s="285"/>
      <c r="C514" s="27" t="s">
        <v>32</v>
      </c>
      <c r="D514" s="186"/>
      <c r="E514" s="56"/>
      <c r="F514" s="187"/>
      <c r="G514" s="187"/>
      <c r="H514" s="187"/>
      <c r="I514" s="62"/>
      <c r="J514" s="62"/>
      <c r="K514" s="188"/>
      <c r="L514" s="259"/>
      <c r="M514" s="259"/>
      <c r="N514" s="56"/>
      <c r="O514" s="28"/>
      <c r="P514" s="56"/>
      <c r="Q514" s="28"/>
      <c r="R514" s="132"/>
      <c r="S514" s="214"/>
      <c r="T514" s="285"/>
      <c r="U514" s="27" t="s">
        <v>32</v>
      </c>
      <c r="V514" s="186"/>
      <c r="W514" s="56"/>
      <c r="X514" s="187"/>
      <c r="Y514" s="187"/>
      <c r="Z514" s="187"/>
      <c r="AA514" s="62"/>
      <c r="AB514" s="62"/>
      <c r="AC514" s="188"/>
      <c r="AD514" s="259"/>
      <c r="AE514" s="259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4"/>
      <c r="AT514" s="37"/>
    </row>
    <row r="515" spans="2:46" ht="13.5" customHeight="1" x14ac:dyDescent="0.15">
      <c r="B515" s="285"/>
      <c r="C515" s="27" t="s">
        <v>33</v>
      </c>
      <c r="D515" s="186"/>
      <c r="E515" s="56"/>
      <c r="F515" s="187"/>
      <c r="G515" s="187"/>
      <c r="H515" s="187"/>
      <c r="I515" s="62"/>
      <c r="J515" s="62"/>
      <c r="K515" s="188"/>
      <c r="L515" s="259"/>
      <c r="M515" s="259"/>
      <c r="N515" s="56"/>
      <c r="O515" s="28"/>
      <c r="P515" s="56"/>
      <c r="Q515" s="28"/>
      <c r="R515" s="132"/>
      <c r="S515" s="214"/>
      <c r="T515" s="285"/>
      <c r="U515" s="27" t="s">
        <v>33</v>
      </c>
      <c r="V515" s="186"/>
      <c r="W515" s="56"/>
      <c r="X515" s="187"/>
      <c r="Y515" s="187"/>
      <c r="Z515" s="187"/>
      <c r="AA515" s="62"/>
      <c r="AB515" s="62"/>
      <c r="AC515" s="188"/>
      <c r="AD515" s="259"/>
      <c r="AE515" s="259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4"/>
      <c r="AT515" s="37"/>
    </row>
    <row r="516" spans="2:46" ht="13.5" customHeight="1" x14ac:dyDescent="0.15">
      <c r="B516" s="285"/>
      <c r="C516" s="27" t="s">
        <v>35</v>
      </c>
      <c r="D516" s="186"/>
      <c r="E516" s="56"/>
      <c r="F516" s="187"/>
      <c r="G516" s="187"/>
      <c r="H516" s="187"/>
      <c r="I516" s="62"/>
      <c r="J516" s="62"/>
      <c r="K516" s="188"/>
      <c r="L516" s="259"/>
      <c r="M516" s="259"/>
      <c r="N516" s="56"/>
      <c r="O516" s="28"/>
      <c r="P516" s="56"/>
      <c r="Q516" s="28"/>
      <c r="R516" s="132"/>
      <c r="S516" s="214"/>
      <c r="T516" s="285"/>
      <c r="U516" s="27" t="s">
        <v>35</v>
      </c>
      <c r="V516" s="186"/>
      <c r="W516" s="56"/>
      <c r="X516" s="187"/>
      <c r="Y516" s="187"/>
      <c r="Z516" s="187"/>
      <c r="AA516" s="62"/>
      <c r="AB516" s="62"/>
      <c r="AC516" s="188"/>
      <c r="AD516" s="259"/>
      <c r="AE516" s="259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4"/>
      <c r="AT516" s="37"/>
    </row>
    <row r="517" spans="2:46" ht="13.5" customHeight="1" thickBot="1" x14ac:dyDescent="0.2">
      <c r="B517" s="286"/>
      <c r="C517" s="27"/>
      <c r="D517" s="186"/>
      <c r="E517" s="56"/>
      <c r="F517" s="189"/>
      <c r="G517" s="189"/>
      <c r="H517" s="189"/>
      <c r="I517" s="56"/>
      <c r="J517" s="56"/>
      <c r="K517" s="188"/>
      <c r="L517" s="259"/>
      <c r="M517" s="259"/>
      <c r="N517" s="56"/>
      <c r="O517" s="28"/>
      <c r="P517" s="56"/>
      <c r="Q517" s="28"/>
      <c r="R517" s="184"/>
      <c r="S517" s="214"/>
      <c r="T517" s="286"/>
      <c r="U517" s="27"/>
      <c r="V517" s="186"/>
      <c r="W517" s="56"/>
      <c r="X517" s="189"/>
      <c r="Y517" s="189"/>
      <c r="Z517" s="189"/>
      <c r="AA517" s="56"/>
      <c r="AB517" s="56"/>
      <c r="AC517" s="188"/>
      <c r="AD517" s="259"/>
      <c r="AE517" s="259"/>
      <c r="AF517" s="56"/>
      <c r="AG517" s="28"/>
      <c r="AH517" s="56"/>
      <c r="AI517" s="28"/>
      <c r="AJ517" s="184"/>
      <c r="AK517" s="199"/>
      <c r="AL517" s="286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4"/>
      <c r="AT517" s="37"/>
    </row>
    <row r="518" spans="2:46" ht="13.5" customHeight="1" x14ac:dyDescent="0.15">
      <c r="B518" s="284" t="s">
        <v>166</v>
      </c>
      <c r="C518" s="25" t="s">
        <v>31</v>
      </c>
      <c r="D518" s="39"/>
      <c r="E518" s="55"/>
      <c r="F518" s="96"/>
      <c r="G518" s="96"/>
      <c r="H518" s="96"/>
      <c r="I518" s="60"/>
      <c r="J518" s="60"/>
      <c r="K518" s="61"/>
      <c r="L518" s="258"/>
      <c r="M518" s="258"/>
      <c r="N518" s="55"/>
      <c r="O518" s="26"/>
      <c r="P518" s="55"/>
      <c r="Q518" s="26"/>
      <c r="R518" s="131"/>
      <c r="S518" s="214"/>
      <c r="T518" s="284" t="s">
        <v>166</v>
      </c>
      <c r="U518" s="25" t="s">
        <v>31</v>
      </c>
      <c r="V518" s="39"/>
      <c r="W518" s="55"/>
      <c r="X518" s="96"/>
      <c r="Y518" s="96"/>
      <c r="Z518" s="96"/>
      <c r="AA518" s="60"/>
      <c r="AB518" s="60"/>
      <c r="AC518" s="61"/>
      <c r="AD518" s="258"/>
      <c r="AE518" s="258"/>
      <c r="AF518" s="55"/>
      <c r="AG518" s="26"/>
      <c r="AH518" s="55"/>
      <c r="AI518" s="26"/>
      <c r="AJ518" s="131"/>
      <c r="AK518" s="199"/>
      <c r="AL518" s="284" t="s">
        <v>166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4"/>
      <c r="AT518" s="37"/>
    </row>
    <row r="519" spans="2:46" ht="13.5" customHeight="1" x14ac:dyDescent="0.15">
      <c r="B519" s="285"/>
      <c r="C519" s="27" t="s">
        <v>32</v>
      </c>
      <c r="D519" s="186"/>
      <c r="E519" s="56"/>
      <c r="F519" s="187"/>
      <c r="G519" s="187"/>
      <c r="H519" s="187"/>
      <c r="I519" s="62"/>
      <c r="J519" s="62"/>
      <c r="K519" s="188"/>
      <c r="L519" s="259"/>
      <c r="M519" s="259"/>
      <c r="N519" s="56"/>
      <c r="O519" s="28"/>
      <c r="P519" s="56"/>
      <c r="Q519" s="28"/>
      <c r="R519" s="132"/>
      <c r="S519" s="214"/>
      <c r="T519" s="285"/>
      <c r="U519" s="27" t="s">
        <v>32</v>
      </c>
      <c r="V519" s="186"/>
      <c r="W519" s="56"/>
      <c r="X519" s="187"/>
      <c r="Y519" s="187"/>
      <c r="Z519" s="187"/>
      <c r="AA519" s="62"/>
      <c r="AB519" s="62"/>
      <c r="AC519" s="188"/>
      <c r="AD519" s="259"/>
      <c r="AE519" s="259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4"/>
      <c r="AT519" s="37"/>
    </row>
    <row r="520" spans="2:46" ht="13.5" customHeight="1" x14ac:dyDescent="0.15">
      <c r="B520" s="285"/>
      <c r="C520" s="27" t="s">
        <v>33</v>
      </c>
      <c r="D520" s="186"/>
      <c r="E520" s="56"/>
      <c r="F520" s="187"/>
      <c r="G520" s="187"/>
      <c r="H520" s="187"/>
      <c r="I520" s="62"/>
      <c r="J520" s="62"/>
      <c r="K520" s="188"/>
      <c r="L520" s="259"/>
      <c r="M520" s="259"/>
      <c r="N520" s="56"/>
      <c r="O520" s="28"/>
      <c r="P520" s="56"/>
      <c r="Q520" s="28"/>
      <c r="R520" s="132"/>
      <c r="S520" s="214"/>
      <c r="T520" s="285"/>
      <c r="U520" s="27" t="s">
        <v>33</v>
      </c>
      <c r="V520" s="186"/>
      <c r="W520" s="56"/>
      <c r="X520" s="187"/>
      <c r="Y520" s="187"/>
      <c r="Z520" s="187"/>
      <c r="AA520" s="62"/>
      <c r="AB520" s="62"/>
      <c r="AC520" s="188"/>
      <c r="AD520" s="259"/>
      <c r="AE520" s="259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4"/>
      <c r="AT520" s="37"/>
    </row>
    <row r="521" spans="2:46" ht="13.5" customHeight="1" x14ac:dyDescent="0.15">
      <c r="B521" s="285"/>
      <c r="C521" s="27" t="s">
        <v>35</v>
      </c>
      <c r="D521" s="186"/>
      <c r="E521" s="56"/>
      <c r="F521" s="187"/>
      <c r="G521" s="187"/>
      <c r="H521" s="187"/>
      <c r="I521" s="62"/>
      <c r="J521" s="62"/>
      <c r="K521" s="188"/>
      <c r="L521" s="259"/>
      <c r="M521" s="259"/>
      <c r="N521" s="56"/>
      <c r="O521" s="28"/>
      <c r="P521" s="56"/>
      <c r="Q521" s="28"/>
      <c r="R521" s="132"/>
      <c r="S521" s="214"/>
      <c r="T521" s="285"/>
      <c r="U521" s="27" t="s">
        <v>35</v>
      </c>
      <c r="V521" s="186"/>
      <c r="W521" s="56"/>
      <c r="X521" s="187"/>
      <c r="Y521" s="187"/>
      <c r="Z521" s="187"/>
      <c r="AA521" s="62"/>
      <c r="AB521" s="62"/>
      <c r="AC521" s="188"/>
      <c r="AD521" s="259"/>
      <c r="AE521" s="259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4"/>
      <c r="AT521" s="37"/>
    </row>
    <row r="522" spans="2:46" ht="13.5" customHeight="1" thickBot="1" x14ac:dyDescent="0.2">
      <c r="B522" s="286"/>
      <c r="C522" s="27"/>
      <c r="D522" s="186"/>
      <c r="E522" s="56"/>
      <c r="F522" s="189"/>
      <c r="G522" s="189"/>
      <c r="H522" s="189"/>
      <c r="I522" s="56"/>
      <c r="J522" s="56"/>
      <c r="K522" s="188"/>
      <c r="L522" s="259"/>
      <c r="M522" s="259"/>
      <c r="N522" s="56"/>
      <c r="O522" s="28"/>
      <c r="P522" s="56"/>
      <c r="Q522" s="28"/>
      <c r="R522" s="184"/>
      <c r="S522" s="214"/>
      <c r="T522" s="286"/>
      <c r="U522" s="27"/>
      <c r="V522" s="186"/>
      <c r="W522" s="56"/>
      <c r="X522" s="189"/>
      <c r="Y522" s="189"/>
      <c r="Z522" s="189"/>
      <c r="AA522" s="56"/>
      <c r="AB522" s="56"/>
      <c r="AC522" s="188"/>
      <c r="AD522" s="259"/>
      <c r="AE522" s="259"/>
      <c r="AF522" s="56"/>
      <c r="AG522" s="28"/>
      <c r="AH522" s="56"/>
      <c r="AI522" s="28"/>
      <c r="AJ522" s="184"/>
      <c r="AK522" s="199"/>
      <c r="AL522" s="286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4"/>
      <c r="AT522" s="37"/>
    </row>
    <row r="523" spans="2:46" ht="13.5" customHeight="1" x14ac:dyDescent="0.15">
      <c r="B523" s="284" t="s">
        <v>167</v>
      </c>
      <c r="C523" s="25" t="s">
        <v>31</v>
      </c>
      <c r="D523" s="39"/>
      <c r="E523" s="55"/>
      <c r="F523" s="96"/>
      <c r="G523" s="96"/>
      <c r="H523" s="96"/>
      <c r="I523" s="60"/>
      <c r="J523" s="60"/>
      <c r="K523" s="61"/>
      <c r="L523" s="258"/>
      <c r="M523" s="258"/>
      <c r="N523" s="55"/>
      <c r="O523" s="26"/>
      <c r="P523" s="55"/>
      <c r="Q523" s="26"/>
      <c r="R523" s="131"/>
      <c r="S523" s="214"/>
      <c r="T523" s="284" t="s">
        <v>167</v>
      </c>
      <c r="U523" s="25" t="s">
        <v>31</v>
      </c>
      <c r="V523" s="39"/>
      <c r="W523" s="55"/>
      <c r="X523" s="96"/>
      <c r="Y523" s="96"/>
      <c r="Z523" s="96"/>
      <c r="AA523" s="60"/>
      <c r="AB523" s="60"/>
      <c r="AC523" s="61"/>
      <c r="AD523" s="258"/>
      <c r="AE523" s="258"/>
      <c r="AF523" s="55"/>
      <c r="AG523" s="26"/>
      <c r="AH523" s="55"/>
      <c r="AI523" s="26"/>
      <c r="AJ523" s="131"/>
      <c r="AK523" s="199"/>
      <c r="AL523" s="284" t="s">
        <v>167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4"/>
      <c r="AT523" s="37"/>
    </row>
    <row r="524" spans="2:46" ht="13.5" customHeight="1" x14ac:dyDescent="0.15">
      <c r="B524" s="285"/>
      <c r="C524" s="27" t="s">
        <v>32</v>
      </c>
      <c r="D524" s="186"/>
      <c r="E524" s="56"/>
      <c r="F524" s="187"/>
      <c r="G524" s="187"/>
      <c r="H524" s="187"/>
      <c r="I524" s="62"/>
      <c r="J524" s="62"/>
      <c r="K524" s="188"/>
      <c r="L524" s="259"/>
      <c r="M524" s="259"/>
      <c r="N524" s="56"/>
      <c r="O524" s="28"/>
      <c r="P524" s="56"/>
      <c r="Q524" s="28"/>
      <c r="R524" s="132"/>
      <c r="S524" s="214"/>
      <c r="T524" s="285"/>
      <c r="U524" s="27" t="s">
        <v>32</v>
      </c>
      <c r="V524" s="186"/>
      <c r="W524" s="56"/>
      <c r="X524" s="187"/>
      <c r="Y524" s="187"/>
      <c r="Z524" s="187"/>
      <c r="AA524" s="62"/>
      <c r="AB524" s="62"/>
      <c r="AC524" s="188"/>
      <c r="AD524" s="259"/>
      <c r="AE524" s="259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4"/>
      <c r="AT524" s="37"/>
    </row>
    <row r="525" spans="2:46" ht="13.5" customHeight="1" x14ac:dyDescent="0.15">
      <c r="B525" s="285"/>
      <c r="C525" s="27" t="s">
        <v>33</v>
      </c>
      <c r="D525" s="186"/>
      <c r="E525" s="56"/>
      <c r="F525" s="187"/>
      <c r="G525" s="187"/>
      <c r="H525" s="187"/>
      <c r="I525" s="62"/>
      <c r="J525" s="62"/>
      <c r="K525" s="188"/>
      <c r="L525" s="259"/>
      <c r="M525" s="259"/>
      <c r="N525" s="56"/>
      <c r="O525" s="28"/>
      <c r="P525" s="56"/>
      <c r="Q525" s="28"/>
      <c r="R525" s="132"/>
      <c r="S525" s="214"/>
      <c r="T525" s="285"/>
      <c r="U525" s="27" t="s">
        <v>33</v>
      </c>
      <c r="V525" s="186"/>
      <c r="W525" s="56"/>
      <c r="X525" s="187"/>
      <c r="Y525" s="187"/>
      <c r="Z525" s="187"/>
      <c r="AA525" s="62"/>
      <c r="AB525" s="62"/>
      <c r="AC525" s="188"/>
      <c r="AD525" s="259"/>
      <c r="AE525" s="259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4"/>
      <c r="AT525" s="37"/>
    </row>
    <row r="526" spans="2:46" ht="13.5" customHeight="1" x14ac:dyDescent="0.15">
      <c r="B526" s="285"/>
      <c r="C526" s="27" t="s">
        <v>35</v>
      </c>
      <c r="D526" s="186"/>
      <c r="E526" s="56"/>
      <c r="F526" s="187"/>
      <c r="G526" s="187"/>
      <c r="H526" s="187"/>
      <c r="I526" s="62"/>
      <c r="J526" s="62"/>
      <c r="K526" s="188"/>
      <c r="L526" s="259"/>
      <c r="M526" s="259"/>
      <c r="N526" s="56"/>
      <c r="O526" s="28"/>
      <c r="P526" s="56"/>
      <c r="Q526" s="28"/>
      <c r="R526" s="132"/>
      <c r="S526" s="214"/>
      <c r="T526" s="285"/>
      <c r="U526" s="27" t="s">
        <v>35</v>
      </c>
      <c r="V526" s="186"/>
      <c r="W526" s="56"/>
      <c r="X526" s="187"/>
      <c r="Y526" s="187"/>
      <c r="Z526" s="187"/>
      <c r="AA526" s="62"/>
      <c r="AB526" s="62"/>
      <c r="AC526" s="188"/>
      <c r="AD526" s="259"/>
      <c r="AE526" s="259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4"/>
      <c r="AT526" s="37"/>
    </row>
    <row r="527" spans="2:46" ht="13.5" customHeight="1" thickBot="1" x14ac:dyDescent="0.2">
      <c r="B527" s="286"/>
      <c r="C527" s="27"/>
      <c r="D527" s="186"/>
      <c r="E527" s="56"/>
      <c r="F527" s="189"/>
      <c r="G527" s="189"/>
      <c r="H527" s="189"/>
      <c r="I527" s="56"/>
      <c r="J527" s="56"/>
      <c r="K527" s="188"/>
      <c r="L527" s="259"/>
      <c r="M527" s="259"/>
      <c r="N527" s="56"/>
      <c r="O527" s="28"/>
      <c r="P527" s="56"/>
      <c r="Q527" s="28"/>
      <c r="R527" s="184"/>
      <c r="S527" s="214"/>
      <c r="T527" s="286"/>
      <c r="U527" s="27"/>
      <c r="V527" s="186"/>
      <c r="W527" s="56"/>
      <c r="X527" s="189"/>
      <c r="Y527" s="189"/>
      <c r="Z527" s="189"/>
      <c r="AA527" s="56"/>
      <c r="AB527" s="56"/>
      <c r="AC527" s="188"/>
      <c r="AD527" s="259"/>
      <c r="AE527" s="259"/>
      <c r="AF527" s="56"/>
      <c r="AG527" s="28"/>
      <c r="AH527" s="56"/>
      <c r="AI527" s="28"/>
      <c r="AJ527" s="184"/>
      <c r="AK527" s="199"/>
      <c r="AL527" s="286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4"/>
      <c r="AT527" s="37"/>
    </row>
    <row r="528" spans="2:46" ht="13.5" customHeight="1" x14ac:dyDescent="0.15">
      <c r="B528" s="284" t="s">
        <v>168</v>
      </c>
      <c r="C528" s="25" t="s">
        <v>31</v>
      </c>
      <c r="D528" s="39"/>
      <c r="E528" s="55"/>
      <c r="F528" s="96"/>
      <c r="G528" s="96"/>
      <c r="H528" s="96"/>
      <c r="I528" s="60"/>
      <c r="J528" s="60"/>
      <c r="K528" s="61"/>
      <c r="L528" s="258"/>
      <c r="M528" s="258"/>
      <c r="N528" s="55"/>
      <c r="O528" s="26"/>
      <c r="P528" s="55"/>
      <c r="Q528" s="26"/>
      <c r="R528" s="131"/>
      <c r="S528" s="214"/>
      <c r="T528" s="284" t="s">
        <v>168</v>
      </c>
      <c r="U528" s="25" t="s">
        <v>31</v>
      </c>
      <c r="V528" s="39"/>
      <c r="W528" s="55"/>
      <c r="X528" s="96"/>
      <c r="Y528" s="96"/>
      <c r="Z528" s="96"/>
      <c r="AA528" s="60"/>
      <c r="AB528" s="60"/>
      <c r="AC528" s="61"/>
      <c r="AD528" s="258"/>
      <c r="AE528" s="258"/>
      <c r="AF528" s="55"/>
      <c r="AG528" s="26"/>
      <c r="AH528" s="55"/>
      <c r="AI528" s="26"/>
      <c r="AJ528" s="131"/>
      <c r="AK528" s="199"/>
      <c r="AL528" s="284" t="s">
        <v>168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4"/>
      <c r="AT528" s="37"/>
    </row>
    <row r="529" spans="2:46" ht="13.5" customHeight="1" x14ac:dyDescent="0.15">
      <c r="B529" s="285"/>
      <c r="C529" s="27" t="s">
        <v>32</v>
      </c>
      <c r="D529" s="186"/>
      <c r="E529" s="56"/>
      <c r="F529" s="187"/>
      <c r="G529" s="187"/>
      <c r="H529" s="187"/>
      <c r="I529" s="62"/>
      <c r="J529" s="62"/>
      <c r="K529" s="188"/>
      <c r="L529" s="259"/>
      <c r="M529" s="259"/>
      <c r="N529" s="56"/>
      <c r="O529" s="28"/>
      <c r="P529" s="56"/>
      <c r="Q529" s="28"/>
      <c r="R529" s="132"/>
      <c r="S529" s="214"/>
      <c r="T529" s="285"/>
      <c r="U529" s="27" t="s">
        <v>32</v>
      </c>
      <c r="V529" s="186"/>
      <c r="W529" s="56"/>
      <c r="X529" s="187"/>
      <c r="Y529" s="187"/>
      <c r="Z529" s="187"/>
      <c r="AA529" s="62"/>
      <c r="AB529" s="62"/>
      <c r="AC529" s="188"/>
      <c r="AD529" s="259"/>
      <c r="AE529" s="259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4"/>
      <c r="AT529" s="37"/>
    </row>
    <row r="530" spans="2:46" ht="13.5" customHeight="1" x14ac:dyDescent="0.15">
      <c r="B530" s="285"/>
      <c r="C530" s="27" t="s">
        <v>33</v>
      </c>
      <c r="D530" s="186"/>
      <c r="E530" s="56"/>
      <c r="F530" s="187"/>
      <c r="G530" s="187"/>
      <c r="H530" s="187"/>
      <c r="I530" s="62"/>
      <c r="J530" s="62"/>
      <c r="K530" s="188"/>
      <c r="L530" s="259"/>
      <c r="M530" s="259"/>
      <c r="N530" s="56"/>
      <c r="O530" s="28"/>
      <c r="P530" s="56"/>
      <c r="Q530" s="28"/>
      <c r="R530" s="132"/>
      <c r="S530" s="214"/>
      <c r="T530" s="285"/>
      <c r="U530" s="27" t="s">
        <v>33</v>
      </c>
      <c r="V530" s="186"/>
      <c r="W530" s="56"/>
      <c r="X530" s="187"/>
      <c r="Y530" s="187"/>
      <c r="Z530" s="187"/>
      <c r="AA530" s="62"/>
      <c r="AB530" s="62"/>
      <c r="AC530" s="188"/>
      <c r="AD530" s="259"/>
      <c r="AE530" s="259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4"/>
      <c r="AT530" s="37"/>
    </row>
    <row r="531" spans="2:46" ht="13.5" customHeight="1" x14ac:dyDescent="0.15">
      <c r="B531" s="285"/>
      <c r="C531" s="27" t="s">
        <v>35</v>
      </c>
      <c r="D531" s="186"/>
      <c r="E531" s="56"/>
      <c r="F531" s="187"/>
      <c r="G531" s="187"/>
      <c r="H531" s="187"/>
      <c r="I531" s="62"/>
      <c r="J531" s="62"/>
      <c r="K531" s="188"/>
      <c r="L531" s="259"/>
      <c r="M531" s="259"/>
      <c r="N531" s="56"/>
      <c r="O531" s="28"/>
      <c r="P531" s="56"/>
      <c r="Q531" s="28"/>
      <c r="R531" s="132"/>
      <c r="S531" s="214"/>
      <c r="T531" s="285"/>
      <c r="U531" s="27" t="s">
        <v>35</v>
      </c>
      <c r="V531" s="186"/>
      <c r="W531" s="56"/>
      <c r="X531" s="187"/>
      <c r="Y531" s="187"/>
      <c r="Z531" s="187"/>
      <c r="AA531" s="62"/>
      <c r="AB531" s="62"/>
      <c r="AC531" s="188"/>
      <c r="AD531" s="259"/>
      <c r="AE531" s="259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4"/>
      <c r="AT531" s="37"/>
    </row>
    <row r="532" spans="2:46" ht="13.5" customHeight="1" thickBot="1" x14ac:dyDescent="0.2">
      <c r="B532" s="286"/>
      <c r="C532" s="27"/>
      <c r="D532" s="186"/>
      <c r="E532" s="56"/>
      <c r="F532" s="189"/>
      <c r="G532" s="189"/>
      <c r="H532" s="189"/>
      <c r="I532" s="56"/>
      <c r="J532" s="56"/>
      <c r="K532" s="188"/>
      <c r="L532" s="259"/>
      <c r="M532" s="259"/>
      <c r="N532" s="56"/>
      <c r="O532" s="28"/>
      <c r="P532" s="56"/>
      <c r="Q532" s="28"/>
      <c r="R532" s="184"/>
      <c r="S532" s="214"/>
      <c r="T532" s="286"/>
      <c r="U532" s="27"/>
      <c r="V532" s="186"/>
      <c r="W532" s="56"/>
      <c r="X532" s="189"/>
      <c r="Y532" s="189"/>
      <c r="Z532" s="189"/>
      <c r="AA532" s="56"/>
      <c r="AB532" s="56"/>
      <c r="AC532" s="188"/>
      <c r="AD532" s="259"/>
      <c r="AE532" s="259"/>
      <c r="AF532" s="56"/>
      <c r="AG532" s="28"/>
      <c r="AH532" s="56"/>
      <c r="AI532" s="28"/>
      <c r="AJ532" s="184"/>
      <c r="AK532" s="199"/>
      <c r="AL532" s="286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4"/>
      <c r="AT532" s="37"/>
    </row>
    <row r="533" spans="2:46" ht="13.5" customHeight="1" x14ac:dyDescent="0.15">
      <c r="B533" s="284" t="s">
        <v>169</v>
      </c>
      <c r="C533" s="25" t="s">
        <v>31</v>
      </c>
      <c r="D533" s="39"/>
      <c r="E533" s="55"/>
      <c r="F533" s="96"/>
      <c r="G533" s="96"/>
      <c r="H533" s="96"/>
      <c r="I533" s="60"/>
      <c r="J533" s="60"/>
      <c r="K533" s="61"/>
      <c r="L533" s="258"/>
      <c r="M533" s="258"/>
      <c r="N533" s="55"/>
      <c r="O533" s="26"/>
      <c r="P533" s="55"/>
      <c r="Q533" s="26"/>
      <c r="R533" s="131"/>
      <c r="S533" s="214"/>
      <c r="T533" s="284" t="s">
        <v>169</v>
      </c>
      <c r="U533" s="25" t="s">
        <v>31</v>
      </c>
      <c r="V533" s="39"/>
      <c r="W533" s="55"/>
      <c r="X533" s="96"/>
      <c r="Y533" s="96"/>
      <c r="Z533" s="96"/>
      <c r="AA533" s="60"/>
      <c r="AB533" s="60"/>
      <c r="AC533" s="61"/>
      <c r="AD533" s="258"/>
      <c r="AE533" s="258"/>
      <c r="AF533" s="55"/>
      <c r="AG533" s="26"/>
      <c r="AH533" s="55"/>
      <c r="AI533" s="26"/>
      <c r="AJ533" s="131"/>
      <c r="AK533" s="199"/>
      <c r="AL533" s="284" t="s">
        <v>169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4"/>
      <c r="AT533" s="37"/>
    </row>
    <row r="534" spans="2:46" ht="13.5" customHeight="1" x14ac:dyDescent="0.15">
      <c r="B534" s="285"/>
      <c r="C534" s="27" t="s">
        <v>32</v>
      </c>
      <c r="D534" s="186"/>
      <c r="E534" s="56"/>
      <c r="F534" s="187"/>
      <c r="G534" s="187"/>
      <c r="H534" s="187"/>
      <c r="I534" s="62"/>
      <c r="J534" s="62"/>
      <c r="K534" s="188"/>
      <c r="L534" s="259"/>
      <c r="M534" s="259"/>
      <c r="N534" s="56"/>
      <c r="O534" s="28"/>
      <c r="P534" s="56"/>
      <c r="Q534" s="28"/>
      <c r="R534" s="132"/>
      <c r="S534" s="214"/>
      <c r="T534" s="285"/>
      <c r="U534" s="27" t="s">
        <v>32</v>
      </c>
      <c r="V534" s="186"/>
      <c r="W534" s="56"/>
      <c r="X534" s="187"/>
      <c r="Y534" s="187"/>
      <c r="Z534" s="187"/>
      <c r="AA534" s="62"/>
      <c r="AB534" s="62"/>
      <c r="AC534" s="188"/>
      <c r="AD534" s="259"/>
      <c r="AE534" s="259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4"/>
      <c r="AT534" s="37"/>
    </row>
    <row r="535" spans="2:46" ht="13.5" customHeight="1" x14ac:dyDescent="0.15">
      <c r="B535" s="285"/>
      <c r="C535" s="27" t="s">
        <v>33</v>
      </c>
      <c r="D535" s="186"/>
      <c r="E535" s="56"/>
      <c r="F535" s="187"/>
      <c r="G535" s="187"/>
      <c r="H535" s="187"/>
      <c r="I535" s="62"/>
      <c r="J535" s="62"/>
      <c r="K535" s="188"/>
      <c r="L535" s="259"/>
      <c r="M535" s="259"/>
      <c r="N535" s="56"/>
      <c r="O535" s="28"/>
      <c r="P535" s="56"/>
      <c r="Q535" s="28"/>
      <c r="R535" s="132"/>
      <c r="S535" s="214"/>
      <c r="T535" s="285"/>
      <c r="U535" s="27" t="s">
        <v>33</v>
      </c>
      <c r="V535" s="186"/>
      <c r="W535" s="56"/>
      <c r="X535" s="187"/>
      <c r="Y535" s="187"/>
      <c r="Z535" s="187"/>
      <c r="AA535" s="62"/>
      <c r="AB535" s="62"/>
      <c r="AC535" s="188"/>
      <c r="AD535" s="259"/>
      <c r="AE535" s="259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4"/>
      <c r="AT535" s="37"/>
    </row>
    <row r="536" spans="2:46" ht="13.5" customHeight="1" x14ac:dyDescent="0.15">
      <c r="B536" s="285"/>
      <c r="C536" s="27" t="s">
        <v>35</v>
      </c>
      <c r="D536" s="186"/>
      <c r="E536" s="56"/>
      <c r="F536" s="187"/>
      <c r="G536" s="187"/>
      <c r="H536" s="187"/>
      <c r="I536" s="62"/>
      <c r="J536" s="62"/>
      <c r="K536" s="188"/>
      <c r="L536" s="259"/>
      <c r="M536" s="259"/>
      <c r="N536" s="56"/>
      <c r="O536" s="28"/>
      <c r="P536" s="56"/>
      <c r="Q536" s="28"/>
      <c r="R536" s="132"/>
      <c r="S536" s="214"/>
      <c r="T536" s="285"/>
      <c r="U536" s="27" t="s">
        <v>35</v>
      </c>
      <c r="V536" s="186"/>
      <c r="W536" s="56"/>
      <c r="X536" s="187"/>
      <c r="Y536" s="187"/>
      <c r="Z536" s="187"/>
      <c r="AA536" s="62"/>
      <c r="AB536" s="62"/>
      <c r="AC536" s="188"/>
      <c r="AD536" s="259"/>
      <c r="AE536" s="259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4"/>
      <c r="AT536" s="37"/>
    </row>
    <row r="537" spans="2:46" ht="13.5" customHeight="1" thickBot="1" x14ac:dyDescent="0.2">
      <c r="B537" s="286"/>
      <c r="C537" s="27"/>
      <c r="D537" s="186"/>
      <c r="E537" s="56"/>
      <c r="F537" s="189"/>
      <c r="G537" s="189"/>
      <c r="H537" s="189"/>
      <c r="I537" s="56"/>
      <c r="J537" s="56"/>
      <c r="K537" s="188"/>
      <c r="L537" s="259"/>
      <c r="M537" s="259"/>
      <c r="N537" s="56"/>
      <c r="O537" s="28"/>
      <c r="P537" s="56"/>
      <c r="Q537" s="28"/>
      <c r="R537" s="184"/>
      <c r="S537" s="214"/>
      <c r="T537" s="286"/>
      <c r="U537" s="27"/>
      <c r="V537" s="186"/>
      <c r="W537" s="56"/>
      <c r="X537" s="189"/>
      <c r="Y537" s="189"/>
      <c r="Z537" s="189"/>
      <c r="AA537" s="56"/>
      <c r="AB537" s="56"/>
      <c r="AC537" s="188"/>
      <c r="AD537" s="259"/>
      <c r="AE537" s="259"/>
      <c r="AF537" s="56"/>
      <c r="AG537" s="28"/>
      <c r="AH537" s="56"/>
      <c r="AI537" s="28"/>
      <c r="AJ537" s="184"/>
      <c r="AK537" s="199"/>
      <c r="AL537" s="286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4"/>
      <c r="AT537" s="37"/>
    </row>
    <row r="538" spans="2:46" ht="13.5" customHeight="1" x14ac:dyDescent="0.15">
      <c r="B538" s="284" t="s">
        <v>170</v>
      </c>
      <c r="C538" s="25" t="s">
        <v>31</v>
      </c>
      <c r="D538" s="39"/>
      <c r="E538" s="55"/>
      <c r="F538" s="96"/>
      <c r="G538" s="96"/>
      <c r="H538" s="96"/>
      <c r="I538" s="60"/>
      <c r="J538" s="60"/>
      <c r="K538" s="61"/>
      <c r="L538" s="258"/>
      <c r="M538" s="258"/>
      <c r="N538" s="55"/>
      <c r="O538" s="26"/>
      <c r="P538" s="55"/>
      <c r="Q538" s="26"/>
      <c r="R538" s="131"/>
      <c r="S538" s="214"/>
      <c r="T538" s="284" t="s">
        <v>170</v>
      </c>
      <c r="U538" s="25" t="s">
        <v>31</v>
      </c>
      <c r="V538" s="39"/>
      <c r="W538" s="55"/>
      <c r="X538" s="96"/>
      <c r="Y538" s="96"/>
      <c r="Z538" s="96"/>
      <c r="AA538" s="60"/>
      <c r="AB538" s="60"/>
      <c r="AC538" s="61"/>
      <c r="AD538" s="258"/>
      <c r="AE538" s="258"/>
      <c r="AF538" s="55"/>
      <c r="AG538" s="26"/>
      <c r="AH538" s="55"/>
      <c r="AI538" s="26"/>
      <c r="AJ538" s="131"/>
      <c r="AK538" s="199"/>
      <c r="AL538" s="284" t="s">
        <v>170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4"/>
      <c r="AT538" s="37"/>
    </row>
    <row r="539" spans="2:46" ht="13.5" customHeight="1" x14ac:dyDescent="0.15">
      <c r="B539" s="285"/>
      <c r="C539" s="27" t="s">
        <v>32</v>
      </c>
      <c r="D539" s="186"/>
      <c r="E539" s="56"/>
      <c r="F539" s="187"/>
      <c r="G539" s="187"/>
      <c r="H539" s="187"/>
      <c r="I539" s="62"/>
      <c r="J539" s="62"/>
      <c r="K539" s="188"/>
      <c r="L539" s="259"/>
      <c r="M539" s="259"/>
      <c r="N539" s="56"/>
      <c r="O539" s="28"/>
      <c r="P539" s="56"/>
      <c r="Q539" s="28"/>
      <c r="R539" s="132"/>
      <c r="S539" s="214"/>
      <c r="T539" s="285"/>
      <c r="U539" s="27" t="s">
        <v>32</v>
      </c>
      <c r="V539" s="186"/>
      <c r="W539" s="56"/>
      <c r="X539" s="187"/>
      <c r="Y539" s="187"/>
      <c r="Z539" s="187"/>
      <c r="AA539" s="62"/>
      <c r="AB539" s="62"/>
      <c r="AC539" s="188"/>
      <c r="AD539" s="259"/>
      <c r="AE539" s="259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4"/>
      <c r="AT539" s="37"/>
    </row>
    <row r="540" spans="2:46" ht="13.5" customHeight="1" x14ac:dyDescent="0.15">
      <c r="B540" s="285"/>
      <c r="C540" s="27" t="s">
        <v>33</v>
      </c>
      <c r="D540" s="186"/>
      <c r="E540" s="56"/>
      <c r="F540" s="187"/>
      <c r="G540" s="187"/>
      <c r="H540" s="187"/>
      <c r="I540" s="62"/>
      <c r="J540" s="62"/>
      <c r="K540" s="188"/>
      <c r="L540" s="259"/>
      <c r="M540" s="259"/>
      <c r="N540" s="56"/>
      <c r="O540" s="28"/>
      <c r="P540" s="56"/>
      <c r="Q540" s="28"/>
      <c r="R540" s="132"/>
      <c r="S540" s="214"/>
      <c r="T540" s="285"/>
      <c r="U540" s="27" t="s">
        <v>33</v>
      </c>
      <c r="V540" s="186"/>
      <c r="W540" s="56"/>
      <c r="X540" s="187"/>
      <c r="Y540" s="187"/>
      <c r="Z540" s="187"/>
      <c r="AA540" s="62"/>
      <c r="AB540" s="62"/>
      <c r="AC540" s="188"/>
      <c r="AD540" s="259"/>
      <c r="AE540" s="259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4"/>
      <c r="AT540" s="37"/>
    </row>
    <row r="541" spans="2:46" ht="13.5" customHeight="1" x14ac:dyDescent="0.15">
      <c r="B541" s="285"/>
      <c r="C541" s="27" t="s">
        <v>35</v>
      </c>
      <c r="D541" s="186"/>
      <c r="E541" s="56"/>
      <c r="F541" s="187"/>
      <c r="G541" s="187"/>
      <c r="H541" s="187"/>
      <c r="I541" s="62"/>
      <c r="J541" s="62"/>
      <c r="K541" s="188"/>
      <c r="L541" s="259"/>
      <c r="M541" s="259"/>
      <c r="N541" s="56"/>
      <c r="O541" s="28"/>
      <c r="P541" s="56"/>
      <c r="Q541" s="28"/>
      <c r="R541" s="132"/>
      <c r="S541" s="214"/>
      <c r="T541" s="285"/>
      <c r="U541" s="27" t="s">
        <v>35</v>
      </c>
      <c r="V541" s="186"/>
      <c r="W541" s="56"/>
      <c r="X541" s="187"/>
      <c r="Y541" s="187"/>
      <c r="Z541" s="187"/>
      <c r="AA541" s="62"/>
      <c r="AB541" s="62"/>
      <c r="AC541" s="188"/>
      <c r="AD541" s="259"/>
      <c r="AE541" s="259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4"/>
      <c r="AT541" s="37"/>
    </row>
    <row r="542" spans="2:46" ht="13.5" customHeight="1" thickBot="1" x14ac:dyDescent="0.2">
      <c r="B542" s="286"/>
      <c r="C542" s="27"/>
      <c r="D542" s="186"/>
      <c r="E542" s="56"/>
      <c r="F542" s="189"/>
      <c r="G542" s="189"/>
      <c r="H542" s="189"/>
      <c r="I542" s="56"/>
      <c r="J542" s="56"/>
      <c r="K542" s="188"/>
      <c r="L542" s="259"/>
      <c r="M542" s="259"/>
      <c r="N542" s="56"/>
      <c r="O542" s="28"/>
      <c r="P542" s="56"/>
      <c r="Q542" s="28"/>
      <c r="R542" s="184"/>
      <c r="S542" s="214"/>
      <c r="T542" s="286"/>
      <c r="U542" s="27"/>
      <c r="V542" s="186"/>
      <c r="W542" s="56"/>
      <c r="X542" s="189"/>
      <c r="Y542" s="189"/>
      <c r="Z542" s="189"/>
      <c r="AA542" s="56"/>
      <c r="AB542" s="56"/>
      <c r="AC542" s="188"/>
      <c r="AD542" s="259"/>
      <c r="AE542" s="259"/>
      <c r="AF542" s="56"/>
      <c r="AG542" s="28"/>
      <c r="AH542" s="56"/>
      <c r="AI542" s="28"/>
      <c r="AJ542" s="184"/>
      <c r="AK542" s="199"/>
      <c r="AL542" s="286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4"/>
      <c r="AT542" s="37"/>
    </row>
    <row r="543" spans="2:46" ht="13.5" customHeight="1" x14ac:dyDescent="0.15">
      <c r="B543" s="284" t="s">
        <v>171</v>
      </c>
      <c r="C543" s="25" t="s">
        <v>31</v>
      </c>
      <c r="D543" s="39"/>
      <c r="E543" s="55"/>
      <c r="F543" s="96"/>
      <c r="G543" s="96"/>
      <c r="H543" s="96"/>
      <c r="I543" s="60"/>
      <c r="J543" s="60"/>
      <c r="K543" s="61"/>
      <c r="L543" s="258"/>
      <c r="M543" s="258"/>
      <c r="N543" s="55"/>
      <c r="O543" s="26"/>
      <c r="P543" s="55"/>
      <c r="Q543" s="26"/>
      <c r="R543" s="131"/>
      <c r="S543" s="214"/>
      <c r="T543" s="284" t="s">
        <v>171</v>
      </c>
      <c r="U543" s="25" t="s">
        <v>31</v>
      </c>
      <c r="V543" s="39"/>
      <c r="W543" s="55"/>
      <c r="X543" s="96"/>
      <c r="Y543" s="96"/>
      <c r="Z543" s="96"/>
      <c r="AA543" s="60"/>
      <c r="AB543" s="60"/>
      <c r="AC543" s="61"/>
      <c r="AD543" s="258"/>
      <c r="AE543" s="258"/>
      <c r="AF543" s="55"/>
      <c r="AG543" s="26"/>
      <c r="AH543" s="55"/>
      <c r="AI543" s="26"/>
      <c r="AJ543" s="131"/>
      <c r="AK543" s="199"/>
      <c r="AL543" s="284" t="s">
        <v>171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4"/>
      <c r="AT543" s="37"/>
    </row>
    <row r="544" spans="2:46" ht="13.5" customHeight="1" x14ac:dyDescent="0.15">
      <c r="B544" s="285"/>
      <c r="C544" s="27" t="s">
        <v>32</v>
      </c>
      <c r="D544" s="186"/>
      <c r="E544" s="56"/>
      <c r="F544" s="187"/>
      <c r="G544" s="187"/>
      <c r="H544" s="187"/>
      <c r="I544" s="62"/>
      <c r="J544" s="62"/>
      <c r="K544" s="188"/>
      <c r="L544" s="259"/>
      <c r="M544" s="259"/>
      <c r="N544" s="56"/>
      <c r="O544" s="28"/>
      <c r="P544" s="56"/>
      <c r="Q544" s="28"/>
      <c r="R544" s="132"/>
      <c r="S544" s="214"/>
      <c r="T544" s="285"/>
      <c r="U544" s="27" t="s">
        <v>32</v>
      </c>
      <c r="V544" s="186"/>
      <c r="W544" s="56"/>
      <c r="X544" s="187"/>
      <c r="Y544" s="187"/>
      <c r="Z544" s="187"/>
      <c r="AA544" s="62"/>
      <c r="AB544" s="62"/>
      <c r="AC544" s="188"/>
      <c r="AD544" s="259"/>
      <c r="AE544" s="259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4"/>
      <c r="AT544" s="37"/>
    </row>
    <row r="545" spans="2:46" ht="13.5" customHeight="1" x14ac:dyDescent="0.15">
      <c r="B545" s="285"/>
      <c r="C545" s="27" t="s">
        <v>33</v>
      </c>
      <c r="D545" s="186"/>
      <c r="E545" s="56"/>
      <c r="F545" s="187"/>
      <c r="G545" s="187"/>
      <c r="H545" s="187"/>
      <c r="I545" s="62"/>
      <c r="J545" s="62"/>
      <c r="K545" s="188"/>
      <c r="L545" s="259"/>
      <c r="M545" s="259"/>
      <c r="N545" s="56"/>
      <c r="O545" s="28"/>
      <c r="P545" s="56"/>
      <c r="Q545" s="28"/>
      <c r="R545" s="132"/>
      <c r="S545" s="214"/>
      <c r="T545" s="285"/>
      <c r="U545" s="27" t="s">
        <v>33</v>
      </c>
      <c r="V545" s="186"/>
      <c r="W545" s="56"/>
      <c r="X545" s="187"/>
      <c r="Y545" s="187"/>
      <c r="Z545" s="187"/>
      <c r="AA545" s="62"/>
      <c r="AB545" s="62"/>
      <c r="AC545" s="188"/>
      <c r="AD545" s="259"/>
      <c r="AE545" s="259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4"/>
      <c r="AT545" s="37"/>
    </row>
    <row r="546" spans="2:46" ht="13.5" customHeight="1" x14ac:dyDescent="0.15">
      <c r="B546" s="285"/>
      <c r="C546" s="27" t="s">
        <v>35</v>
      </c>
      <c r="D546" s="186"/>
      <c r="E546" s="56"/>
      <c r="F546" s="187"/>
      <c r="G546" s="187"/>
      <c r="H546" s="187"/>
      <c r="I546" s="62"/>
      <c r="J546" s="62"/>
      <c r="K546" s="188"/>
      <c r="L546" s="259"/>
      <c r="M546" s="259"/>
      <c r="N546" s="56"/>
      <c r="O546" s="28"/>
      <c r="P546" s="56"/>
      <c r="Q546" s="28"/>
      <c r="R546" s="132"/>
      <c r="S546" s="214"/>
      <c r="T546" s="285"/>
      <c r="U546" s="27" t="s">
        <v>35</v>
      </c>
      <c r="V546" s="186"/>
      <c r="W546" s="56"/>
      <c r="X546" s="187"/>
      <c r="Y546" s="187"/>
      <c r="Z546" s="187"/>
      <c r="AA546" s="62"/>
      <c r="AB546" s="62"/>
      <c r="AC546" s="188"/>
      <c r="AD546" s="259"/>
      <c r="AE546" s="259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4"/>
      <c r="AT546" s="37"/>
    </row>
    <row r="547" spans="2:46" ht="13.5" customHeight="1" thickBot="1" x14ac:dyDescent="0.2">
      <c r="B547" s="286"/>
      <c r="C547" s="27"/>
      <c r="D547" s="186"/>
      <c r="E547" s="56"/>
      <c r="F547" s="189"/>
      <c r="G547" s="189"/>
      <c r="H547" s="189"/>
      <c r="I547" s="56"/>
      <c r="J547" s="56"/>
      <c r="K547" s="188"/>
      <c r="L547" s="259"/>
      <c r="M547" s="259"/>
      <c r="N547" s="56"/>
      <c r="O547" s="28"/>
      <c r="P547" s="56"/>
      <c r="Q547" s="28"/>
      <c r="R547" s="184"/>
      <c r="S547" s="214"/>
      <c r="T547" s="286"/>
      <c r="U547" s="27"/>
      <c r="V547" s="186"/>
      <c r="W547" s="56"/>
      <c r="X547" s="189"/>
      <c r="Y547" s="189"/>
      <c r="Z547" s="189"/>
      <c r="AA547" s="56"/>
      <c r="AB547" s="56"/>
      <c r="AC547" s="188"/>
      <c r="AD547" s="259"/>
      <c r="AE547" s="259"/>
      <c r="AF547" s="56"/>
      <c r="AG547" s="28"/>
      <c r="AH547" s="56"/>
      <c r="AI547" s="28"/>
      <c r="AJ547" s="184"/>
      <c r="AK547" s="199"/>
      <c r="AL547" s="286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4"/>
      <c r="AT547" s="37"/>
    </row>
    <row r="548" spans="2:46" ht="13.5" customHeight="1" x14ac:dyDescent="0.15">
      <c r="B548" s="284" t="s">
        <v>172</v>
      </c>
      <c r="C548" s="25" t="s">
        <v>31</v>
      </c>
      <c r="D548" s="39"/>
      <c r="E548" s="55"/>
      <c r="F548" s="96"/>
      <c r="G548" s="96"/>
      <c r="H548" s="96"/>
      <c r="I548" s="60"/>
      <c r="J548" s="60"/>
      <c r="K548" s="61"/>
      <c r="L548" s="258"/>
      <c r="M548" s="258"/>
      <c r="N548" s="55"/>
      <c r="O548" s="26"/>
      <c r="P548" s="55"/>
      <c r="Q548" s="26"/>
      <c r="R548" s="131"/>
      <c r="S548" s="214"/>
      <c r="T548" s="284" t="s">
        <v>172</v>
      </c>
      <c r="U548" s="25" t="s">
        <v>31</v>
      </c>
      <c r="V548" s="39"/>
      <c r="W548" s="55"/>
      <c r="X548" s="96"/>
      <c r="Y548" s="96"/>
      <c r="Z548" s="96"/>
      <c r="AA548" s="60"/>
      <c r="AB548" s="60"/>
      <c r="AC548" s="61"/>
      <c r="AD548" s="258"/>
      <c r="AE548" s="258"/>
      <c r="AF548" s="55"/>
      <c r="AG548" s="26"/>
      <c r="AH548" s="55"/>
      <c r="AI548" s="26"/>
      <c r="AJ548" s="131"/>
      <c r="AK548" s="199"/>
      <c r="AL548" s="284" t="s">
        <v>172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4"/>
      <c r="AT548" s="37"/>
    </row>
    <row r="549" spans="2:46" ht="13.5" customHeight="1" x14ac:dyDescent="0.15">
      <c r="B549" s="285"/>
      <c r="C549" s="27" t="s">
        <v>32</v>
      </c>
      <c r="D549" s="186"/>
      <c r="E549" s="56"/>
      <c r="F549" s="187"/>
      <c r="G549" s="187"/>
      <c r="H549" s="187"/>
      <c r="I549" s="62"/>
      <c r="J549" s="62"/>
      <c r="K549" s="188"/>
      <c r="L549" s="259"/>
      <c r="M549" s="259"/>
      <c r="N549" s="56"/>
      <c r="O549" s="28"/>
      <c r="P549" s="56"/>
      <c r="Q549" s="28"/>
      <c r="R549" s="132"/>
      <c r="S549" s="214"/>
      <c r="T549" s="285"/>
      <c r="U549" s="27" t="s">
        <v>32</v>
      </c>
      <c r="V549" s="186"/>
      <c r="W549" s="56"/>
      <c r="X549" s="187"/>
      <c r="Y549" s="187"/>
      <c r="Z549" s="187"/>
      <c r="AA549" s="62"/>
      <c r="AB549" s="62"/>
      <c r="AC549" s="188"/>
      <c r="AD549" s="259"/>
      <c r="AE549" s="259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4"/>
      <c r="AT549" s="37"/>
    </row>
    <row r="550" spans="2:46" ht="13.5" customHeight="1" x14ac:dyDescent="0.15">
      <c r="B550" s="285"/>
      <c r="C550" s="27" t="s">
        <v>33</v>
      </c>
      <c r="D550" s="186"/>
      <c r="E550" s="56"/>
      <c r="F550" s="187"/>
      <c r="G550" s="187"/>
      <c r="H550" s="187"/>
      <c r="I550" s="62"/>
      <c r="J550" s="62"/>
      <c r="K550" s="188"/>
      <c r="L550" s="259"/>
      <c r="M550" s="259"/>
      <c r="N550" s="56"/>
      <c r="O550" s="28"/>
      <c r="P550" s="56"/>
      <c r="Q550" s="28"/>
      <c r="R550" s="132"/>
      <c r="S550" s="214"/>
      <c r="T550" s="285"/>
      <c r="U550" s="27" t="s">
        <v>33</v>
      </c>
      <c r="V550" s="186"/>
      <c r="W550" s="56"/>
      <c r="X550" s="187"/>
      <c r="Y550" s="187"/>
      <c r="Z550" s="187"/>
      <c r="AA550" s="62"/>
      <c r="AB550" s="62"/>
      <c r="AC550" s="188"/>
      <c r="AD550" s="259"/>
      <c r="AE550" s="259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4"/>
      <c r="AT550" s="37"/>
    </row>
    <row r="551" spans="2:46" ht="13.5" customHeight="1" x14ac:dyDescent="0.15">
      <c r="B551" s="285"/>
      <c r="C551" s="27" t="s">
        <v>35</v>
      </c>
      <c r="D551" s="186"/>
      <c r="E551" s="56"/>
      <c r="F551" s="187"/>
      <c r="G551" s="187"/>
      <c r="H551" s="187"/>
      <c r="I551" s="62"/>
      <c r="J551" s="62"/>
      <c r="K551" s="188"/>
      <c r="L551" s="259"/>
      <c r="M551" s="259"/>
      <c r="N551" s="56"/>
      <c r="O551" s="28"/>
      <c r="P551" s="56"/>
      <c r="Q551" s="28"/>
      <c r="R551" s="132"/>
      <c r="S551" s="214"/>
      <c r="T551" s="285"/>
      <c r="U551" s="27" t="s">
        <v>35</v>
      </c>
      <c r="V551" s="186"/>
      <c r="W551" s="56"/>
      <c r="X551" s="187"/>
      <c r="Y551" s="187"/>
      <c r="Z551" s="187"/>
      <c r="AA551" s="62"/>
      <c r="AB551" s="62"/>
      <c r="AC551" s="188"/>
      <c r="AD551" s="259"/>
      <c r="AE551" s="259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4"/>
      <c r="AT551" s="37"/>
    </row>
    <row r="552" spans="2:46" ht="13.5" customHeight="1" thickBot="1" x14ac:dyDescent="0.2">
      <c r="B552" s="286"/>
      <c r="C552" s="27"/>
      <c r="D552" s="186"/>
      <c r="E552" s="56"/>
      <c r="F552" s="189"/>
      <c r="G552" s="189"/>
      <c r="H552" s="189"/>
      <c r="I552" s="56"/>
      <c r="J552" s="56"/>
      <c r="K552" s="188"/>
      <c r="L552" s="259"/>
      <c r="M552" s="259"/>
      <c r="N552" s="56"/>
      <c r="O552" s="28"/>
      <c r="P552" s="56"/>
      <c r="Q552" s="28"/>
      <c r="R552" s="184"/>
      <c r="S552" s="214"/>
      <c r="T552" s="286"/>
      <c r="U552" s="27"/>
      <c r="V552" s="186"/>
      <c r="W552" s="56"/>
      <c r="X552" s="189"/>
      <c r="Y552" s="189"/>
      <c r="Z552" s="189"/>
      <c r="AA552" s="56"/>
      <c r="AB552" s="56"/>
      <c r="AC552" s="188"/>
      <c r="AD552" s="259"/>
      <c r="AE552" s="259"/>
      <c r="AF552" s="56"/>
      <c r="AG552" s="28"/>
      <c r="AH552" s="56"/>
      <c r="AI552" s="28"/>
      <c r="AJ552" s="184"/>
      <c r="AK552" s="199"/>
      <c r="AL552" s="286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4"/>
      <c r="AT552" s="37"/>
    </row>
    <row r="553" spans="2:46" ht="13.5" customHeight="1" x14ac:dyDescent="0.15">
      <c r="B553" s="284" t="s">
        <v>173</v>
      </c>
      <c r="C553" s="25" t="s">
        <v>31</v>
      </c>
      <c r="D553" s="39"/>
      <c r="E553" s="55"/>
      <c r="F553" s="96"/>
      <c r="G553" s="96"/>
      <c r="H553" s="96"/>
      <c r="I553" s="60"/>
      <c r="J553" s="60"/>
      <c r="K553" s="61"/>
      <c r="L553" s="258"/>
      <c r="M553" s="258"/>
      <c r="N553" s="55"/>
      <c r="O553" s="26"/>
      <c r="P553" s="55"/>
      <c r="Q553" s="26"/>
      <c r="R553" s="131"/>
      <c r="S553" s="214"/>
      <c r="T553" s="284" t="s">
        <v>173</v>
      </c>
      <c r="U553" s="25" t="s">
        <v>31</v>
      </c>
      <c r="V553" s="39"/>
      <c r="W553" s="55"/>
      <c r="X553" s="96"/>
      <c r="Y553" s="96"/>
      <c r="Z553" s="96"/>
      <c r="AA553" s="60"/>
      <c r="AB553" s="60"/>
      <c r="AC553" s="61"/>
      <c r="AD553" s="258"/>
      <c r="AE553" s="258"/>
      <c r="AF553" s="55"/>
      <c r="AG553" s="26"/>
      <c r="AH553" s="55"/>
      <c r="AI553" s="26"/>
      <c r="AJ553" s="131"/>
      <c r="AK553" s="199"/>
      <c r="AL553" s="284" t="s">
        <v>173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4"/>
      <c r="AT553" s="37"/>
    </row>
    <row r="554" spans="2:46" ht="13.5" customHeight="1" x14ac:dyDescent="0.15">
      <c r="B554" s="285"/>
      <c r="C554" s="27" t="s">
        <v>32</v>
      </c>
      <c r="D554" s="186"/>
      <c r="E554" s="56"/>
      <c r="F554" s="187"/>
      <c r="G554" s="187"/>
      <c r="H554" s="187"/>
      <c r="I554" s="62"/>
      <c r="J554" s="62"/>
      <c r="K554" s="188"/>
      <c r="L554" s="259"/>
      <c r="M554" s="259"/>
      <c r="N554" s="56"/>
      <c r="O554" s="28"/>
      <c r="P554" s="56"/>
      <c r="Q554" s="28"/>
      <c r="R554" s="132"/>
      <c r="S554" s="214"/>
      <c r="T554" s="285"/>
      <c r="U554" s="27" t="s">
        <v>32</v>
      </c>
      <c r="V554" s="186"/>
      <c r="W554" s="56"/>
      <c r="X554" s="187"/>
      <c r="Y554" s="187"/>
      <c r="Z554" s="187"/>
      <c r="AA554" s="62"/>
      <c r="AB554" s="62"/>
      <c r="AC554" s="188"/>
      <c r="AD554" s="259"/>
      <c r="AE554" s="259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4"/>
      <c r="AT554" s="37"/>
    </row>
    <row r="555" spans="2:46" ht="13.5" customHeight="1" x14ac:dyDescent="0.15">
      <c r="B555" s="285"/>
      <c r="C555" s="27" t="s">
        <v>33</v>
      </c>
      <c r="D555" s="186"/>
      <c r="E555" s="56"/>
      <c r="F555" s="187"/>
      <c r="G555" s="187"/>
      <c r="H555" s="187"/>
      <c r="I555" s="62"/>
      <c r="J555" s="62"/>
      <c r="K555" s="188"/>
      <c r="L555" s="259"/>
      <c r="M555" s="259"/>
      <c r="N555" s="56"/>
      <c r="O555" s="28"/>
      <c r="P555" s="56"/>
      <c r="Q555" s="28"/>
      <c r="R555" s="132"/>
      <c r="S555" s="214"/>
      <c r="T555" s="285"/>
      <c r="U555" s="27" t="s">
        <v>33</v>
      </c>
      <c r="V555" s="186"/>
      <c r="W555" s="56"/>
      <c r="X555" s="187"/>
      <c r="Y555" s="187"/>
      <c r="Z555" s="187"/>
      <c r="AA555" s="62"/>
      <c r="AB555" s="62"/>
      <c r="AC555" s="188"/>
      <c r="AD555" s="259"/>
      <c r="AE555" s="259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4"/>
      <c r="AT555" s="37"/>
    </row>
    <row r="556" spans="2:46" ht="13.5" customHeight="1" x14ac:dyDescent="0.15">
      <c r="B556" s="285"/>
      <c r="C556" s="27" t="s">
        <v>35</v>
      </c>
      <c r="D556" s="186"/>
      <c r="E556" s="56"/>
      <c r="F556" s="187"/>
      <c r="G556" s="187"/>
      <c r="H556" s="187"/>
      <c r="I556" s="62"/>
      <c r="J556" s="62"/>
      <c r="K556" s="188"/>
      <c r="L556" s="259"/>
      <c r="M556" s="259"/>
      <c r="N556" s="56"/>
      <c r="O556" s="28"/>
      <c r="P556" s="56"/>
      <c r="Q556" s="28"/>
      <c r="R556" s="132"/>
      <c r="S556" s="214"/>
      <c r="T556" s="285"/>
      <c r="U556" s="27" t="s">
        <v>35</v>
      </c>
      <c r="V556" s="186"/>
      <c r="W556" s="56"/>
      <c r="X556" s="187"/>
      <c r="Y556" s="187"/>
      <c r="Z556" s="187"/>
      <c r="AA556" s="62"/>
      <c r="AB556" s="62"/>
      <c r="AC556" s="188"/>
      <c r="AD556" s="259"/>
      <c r="AE556" s="259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4"/>
      <c r="AT556" s="37"/>
    </row>
    <row r="557" spans="2:46" ht="13.5" customHeight="1" thickBot="1" x14ac:dyDescent="0.2">
      <c r="B557" s="286"/>
      <c r="C557" s="27"/>
      <c r="D557" s="186"/>
      <c r="E557" s="56"/>
      <c r="F557" s="189"/>
      <c r="G557" s="189"/>
      <c r="H557" s="189"/>
      <c r="I557" s="56"/>
      <c r="J557" s="56"/>
      <c r="K557" s="188"/>
      <c r="L557" s="259"/>
      <c r="M557" s="259"/>
      <c r="N557" s="56"/>
      <c r="O557" s="28"/>
      <c r="P557" s="56"/>
      <c r="Q557" s="28"/>
      <c r="R557" s="184"/>
      <c r="S557" s="214"/>
      <c r="T557" s="286"/>
      <c r="U557" s="27"/>
      <c r="V557" s="186"/>
      <c r="W557" s="56"/>
      <c r="X557" s="189"/>
      <c r="Y557" s="189"/>
      <c r="Z557" s="189"/>
      <c r="AA557" s="56"/>
      <c r="AB557" s="56"/>
      <c r="AC557" s="188"/>
      <c r="AD557" s="259"/>
      <c r="AE557" s="259"/>
      <c r="AF557" s="56"/>
      <c r="AG557" s="28"/>
      <c r="AH557" s="56"/>
      <c r="AI557" s="28"/>
      <c r="AJ557" s="184"/>
      <c r="AK557" s="199"/>
      <c r="AL557" s="286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4"/>
      <c r="AT557" s="37"/>
    </row>
    <row r="558" spans="2:46" ht="13.5" customHeight="1" x14ac:dyDescent="0.15">
      <c r="B558" s="284" t="s">
        <v>174</v>
      </c>
      <c r="C558" s="25" t="s">
        <v>31</v>
      </c>
      <c r="D558" s="39"/>
      <c r="E558" s="55"/>
      <c r="F558" s="96"/>
      <c r="G558" s="96"/>
      <c r="H558" s="96"/>
      <c r="I558" s="60"/>
      <c r="J558" s="60"/>
      <c r="K558" s="61"/>
      <c r="L558" s="258"/>
      <c r="M558" s="258"/>
      <c r="N558" s="55"/>
      <c r="O558" s="26"/>
      <c r="P558" s="55"/>
      <c r="Q558" s="26"/>
      <c r="R558" s="131"/>
      <c r="S558" s="214"/>
      <c r="T558" s="284" t="s">
        <v>174</v>
      </c>
      <c r="U558" s="25" t="s">
        <v>31</v>
      </c>
      <c r="V558" s="39"/>
      <c r="W558" s="55"/>
      <c r="X558" s="96"/>
      <c r="Y558" s="96"/>
      <c r="Z558" s="96"/>
      <c r="AA558" s="60"/>
      <c r="AB558" s="60"/>
      <c r="AC558" s="61"/>
      <c r="AD558" s="258"/>
      <c r="AE558" s="258"/>
      <c r="AF558" s="55"/>
      <c r="AG558" s="26"/>
      <c r="AH558" s="55"/>
      <c r="AI558" s="26"/>
      <c r="AJ558" s="131"/>
      <c r="AK558" s="199"/>
      <c r="AL558" s="284" t="s">
        <v>174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4"/>
      <c r="AT558" s="37"/>
    </row>
    <row r="559" spans="2:46" ht="13.5" customHeight="1" x14ac:dyDescent="0.15">
      <c r="B559" s="285"/>
      <c r="C559" s="27" t="s">
        <v>32</v>
      </c>
      <c r="D559" s="186"/>
      <c r="E559" s="56"/>
      <c r="F559" s="187"/>
      <c r="G559" s="187"/>
      <c r="H559" s="187"/>
      <c r="I559" s="62"/>
      <c r="J559" s="62"/>
      <c r="K559" s="188"/>
      <c r="L559" s="259"/>
      <c r="M559" s="259"/>
      <c r="N559" s="56"/>
      <c r="O559" s="28"/>
      <c r="P559" s="56"/>
      <c r="Q559" s="28"/>
      <c r="R559" s="132"/>
      <c r="S559" s="214"/>
      <c r="T559" s="285"/>
      <c r="U559" s="27" t="s">
        <v>32</v>
      </c>
      <c r="V559" s="186"/>
      <c r="W559" s="56"/>
      <c r="X559" s="187"/>
      <c r="Y559" s="187"/>
      <c r="Z559" s="187"/>
      <c r="AA559" s="62"/>
      <c r="AB559" s="62"/>
      <c r="AC559" s="188"/>
      <c r="AD559" s="259"/>
      <c r="AE559" s="259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4"/>
      <c r="AT559" s="37"/>
    </row>
    <row r="560" spans="2:46" ht="13.5" customHeight="1" x14ac:dyDescent="0.15">
      <c r="B560" s="285"/>
      <c r="C560" s="27" t="s">
        <v>33</v>
      </c>
      <c r="D560" s="186"/>
      <c r="E560" s="56"/>
      <c r="F560" s="187"/>
      <c r="G560" s="187"/>
      <c r="H560" s="187"/>
      <c r="I560" s="62"/>
      <c r="J560" s="62"/>
      <c r="K560" s="188"/>
      <c r="L560" s="259"/>
      <c r="M560" s="259"/>
      <c r="N560" s="56"/>
      <c r="O560" s="28"/>
      <c r="P560" s="56"/>
      <c r="Q560" s="28"/>
      <c r="R560" s="132"/>
      <c r="S560" s="214"/>
      <c r="T560" s="285"/>
      <c r="U560" s="27" t="s">
        <v>33</v>
      </c>
      <c r="V560" s="186"/>
      <c r="W560" s="56"/>
      <c r="X560" s="187"/>
      <c r="Y560" s="187"/>
      <c r="Z560" s="187"/>
      <c r="AA560" s="62"/>
      <c r="AB560" s="62"/>
      <c r="AC560" s="188"/>
      <c r="AD560" s="259"/>
      <c r="AE560" s="259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4"/>
      <c r="AT560" s="37"/>
    </row>
    <row r="561" spans="2:46" ht="13.5" customHeight="1" x14ac:dyDescent="0.15">
      <c r="B561" s="285"/>
      <c r="C561" s="27" t="s">
        <v>35</v>
      </c>
      <c r="D561" s="186"/>
      <c r="E561" s="56"/>
      <c r="F561" s="187"/>
      <c r="G561" s="187"/>
      <c r="H561" s="187"/>
      <c r="I561" s="62"/>
      <c r="J561" s="62"/>
      <c r="K561" s="188"/>
      <c r="L561" s="259"/>
      <c r="M561" s="259"/>
      <c r="N561" s="56"/>
      <c r="O561" s="28"/>
      <c r="P561" s="56"/>
      <c r="Q561" s="28"/>
      <c r="R561" s="132"/>
      <c r="S561" s="214"/>
      <c r="T561" s="285"/>
      <c r="U561" s="27" t="s">
        <v>35</v>
      </c>
      <c r="V561" s="186"/>
      <c r="W561" s="56"/>
      <c r="X561" s="187"/>
      <c r="Y561" s="187"/>
      <c r="Z561" s="187"/>
      <c r="AA561" s="62"/>
      <c r="AB561" s="62"/>
      <c r="AC561" s="188"/>
      <c r="AD561" s="259"/>
      <c r="AE561" s="259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4"/>
      <c r="AT561" s="37"/>
    </row>
    <row r="562" spans="2:46" ht="13.5" customHeight="1" thickBot="1" x14ac:dyDescent="0.2">
      <c r="B562" s="286"/>
      <c r="C562" s="27"/>
      <c r="D562" s="186"/>
      <c r="E562" s="56"/>
      <c r="F562" s="189"/>
      <c r="G562" s="189"/>
      <c r="H562" s="189"/>
      <c r="I562" s="56"/>
      <c r="J562" s="56"/>
      <c r="K562" s="188"/>
      <c r="L562" s="259"/>
      <c r="M562" s="259"/>
      <c r="N562" s="56"/>
      <c r="O562" s="28"/>
      <c r="P562" s="56"/>
      <c r="Q562" s="28"/>
      <c r="R562" s="184"/>
      <c r="S562" s="214"/>
      <c r="T562" s="286"/>
      <c r="U562" s="27"/>
      <c r="V562" s="186"/>
      <c r="W562" s="56"/>
      <c r="X562" s="189"/>
      <c r="Y562" s="189"/>
      <c r="Z562" s="189"/>
      <c r="AA562" s="56"/>
      <c r="AB562" s="56"/>
      <c r="AC562" s="188"/>
      <c r="AD562" s="259"/>
      <c r="AE562" s="259"/>
      <c r="AF562" s="56"/>
      <c r="AG562" s="28"/>
      <c r="AH562" s="56"/>
      <c r="AI562" s="28"/>
      <c r="AJ562" s="184"/>
      <c r="AK562" s="199"/>
      <c r="AL562" s="286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4"/>
      <c r="AT562" s="37"/>
    </row>
    <row r="563" spans="2:46" ht="13.5" customHeight="1" x14ac:dyDescent="0.15">
      <c r="B563" s="284" t="s">
        <v>175</v>
      </c>
      <c r="C563" s="25" t="s">
        <v>31</v>
      </c>
      <c r="D563" s="39"/>
      <c r="E563" s="55"/>
      <c r="F563" s="96"/>
      <c r="G563" s="96"/>
      <c r="H563" s="96"/>
      <c r="I563" s="60"/>
      <c r="J563" s="60"/>
      <c r="K563" s="61"/>
      <c r="L563" s="258"/>
      <c r="M563" s="258"/>
      <c r="N563" s="55"/>
      <c r="O563" s="26"/>
      <c r="P563" s="55"/>
      <c r="Q563" s="26"/>
      <c r="R563" s="131"/>
      <c r="S563" s="214"/>
      <c r="T563" s="284" t="s">
        <v>175</v>
      </c>
      <c r="U563" s="25" t="s">
        <v>31</v>
      </c>
      <c r="V563" s="39"/>
      <c r="W563" s="55"/>
      <c r="X563" s="96"/>
      <c r="Y563" s="96"/>
      <c r="Z563" s="96"/>
      <c r="AA563" s="60"/>
      <c r="AB563" s="60"/>
      <c r="AC563" s="61"/>
      <c r="AD563" s="258"/>
      <c r="AE563" s="258"/>
      <c r="AF563" s="55"/>
      <c r="AG563" s="26"/>
      <c r="AH563" s="55"/>
      <c r="AI563" s="26"/>
      <c r="AJ563" s="131"/>
      <c r="AK563" s="199"/>
      <c r="AL563" s="284" t="s">
        <v>175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4"/>
      <c r="AT563" s="37"/>
    </row>
    <row r="564" spans="2:46" ht="13.5" customHeight="1" x14ac:dyDescent="0.15">
      <c r="B564" s="285"/>
      <c r="C564" s="27" t="s">
        <v>32</v>
      </c>
      <c r="D564" s="186"/>
      <c r="E564" s="56"/>
      <c r="F564" s="187"/>
      <c r="G564" s="187"/>
      <c r="H564" s="187"/>
      <c r="I564" s="62"/>
      <c r="J564" s="62"/>
      <c r="K564" s="188"/>
      <c r="L564" s="259"/>
      <c r="M564" s="259"/>
      <c r="N564" s="56"/>
      <c r="O564" s="28"/>
      <c r="P564" s="56"/>
      <c r="Q564" s="28"/>
      <c r="R564" s="132"/>
      <c r="S564" s="214"/>
      <c r="T564" s="285"/>
      <c r="U564" s="27" t="s">
        <v>32</v>
      </c>
      <c r="V564" s="186"/>
      <c r="W564" s="56"/>
      <c r="X564" s="187"/>
      <c r="Y564" s="187"/>
      <c r="Z564" s="187"/>
      <c r="AA564" s="62"/>
      <c r="AB564" s="62"/>
      <c r="AC564" s="188"/>
      <c r="AD564" s="259"/>
      <c r="AE564" s="259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4"/>
      <c r="AT564" s="37"/>
    </row>
    <row r="565" spans="2:46" ht="13.5" customHeight="1" x14ac:dyDescent="0.15">
      <c r="B565" s="285"/>
      <c r="C565" s="27" t="s">
        <v>33</v>
      </c>
      <c r="D565" s="186"/>
      <c r="E565" s="56"/>
      <c r="F565" s="187"/>
      <c r="G565" s="187"/>
      <c r="H565" s="187"/>
      <c r="I565" s="62"/>
      <c r="J565" s="62"/>
      <c r="K565" s="188"/>
      <c r="L565" s="259"/>
      <c r="M565" s="259"/>
      <c r="N565" s="56"/>
      <c r="O565" s="28"/>
      <c r="P565" s="56"/>
      <c r="Q565" s="28"/>
      <c r="R565" s="132"/>
      <c r="S565" s="214"/>
      <c r="T565" s="285"/>
      <c r="U565" s="27" t="s">
        <v>33</v>
      </c>
      <c r="V565" s="186"/>
      <c r="W565" s="56"/>
      <c r="X565" s="187"/>
      <c r="Y565" s="187"/>
      <c r="Z565" s="187"/>
      <c r="AA565" s="62"/>
      <c r="AB565" s="62"/>
      <c r="AC565" s="188"/>
      <c r="AD565" s="259"/>
      <c r="AE565" s="259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4"/>
      <c r="AT565" s="37"/>
    </row>
    <row r="566" spans="2:46" ht="13.5" customHeight="1" x14ac:dyDescent="0.15">
      <c r="B566" s="285"/>
      <c r="C566" s="27" t="s">
        <v>35</v>
      </c>
      <c r="D566" s="186"/>
      <c r="E566" s="56"/>
      <c r="F566" s="187"/>
      <c r="G566" s="187"/>
      <c r="H566" s="187"/>
      <c r="I566" s="62"/>
      <c r="J566" s="62"/>
      <c r="K566" s="188"/>
      <c r="L566" s="259"/>
      <c r="M566" s="259"/>
      <c r="N566" s="56"/>
      <c r="O566" s="28"/>
      <c r="P566" s="56"/>
      <c r="Q566" s="28"/>
      <c r="R566" s="132"/>
      <c r="S566" s="214"/>
      <c r="T566" s="285"/>
      <c r="U566" s="27" t="s">
        <v>35</v>
      </c>
      <c r="V566" s="186"/>
      <c r="W566" s="56"/>
      <c r="X566" s="187"/>
      <c r="Y566" s="187"/>
      <c r="Z566" s="187"/>
      <c r="AA566" s="62"/>
      <c r="AB566" s="62"/>
      <c r="AC566" s="188"/>
      <c r="AD566" s="259"/>
      <c r="AE566" s="259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4"/>
      <c r="AT566" s="37"/>
    </row>
    <row r="567" spans="2:46" ht="13.5" customHeight="1" thickBot="1" x14ac:dyDescent="0.2">
      <c r="B567" s="286"/>
      <c r="C567" s="27"/>
      <c r="D567" s="186"/>
      <c r="E567" s="56"/>
      <c r="F567" s="189"/>
      <c r="G567" s="189"/>
      <c r="H567" s="189"/>
      <c r="I567" s="56"/>
      <c r="J567" s="56"/>
      <c r="K567" s="188"/>
      <c r="L567" s="259"/>
      <c r="M567" s="259"/>
      <c r="N567" s="56"/>
      <c r="O567" s="28"/>
      <c r="P567" s="56"/>
      <c r="Q567" s="28"/>
      <c r="R567" s="184"/>
      <c r="S567" s="214"/>
      <c r="T567" s="286"/>
      <c r="U567" s="27"/>
      <c r="V567" s="186"/>
      <c r="W567" s="56"/>
      <c r="X567" s="189"/>
      <c r="Y567" s="189"/>
      <c r="Z567" s="189"/>
      <c r="AA567" s="56"/>
      <c r="AB567" s="56"/>
      <c r="AC567" s="188"/>
      <c r="AD567" s="259"/>
      <c r="AE567" s="259"/>
      <c r="AF567" s="56"/>
      <c r="AG567" s="28"/>
      <c r="AH567" s="56"/>
      <c r="AI567" s="28"/>
      <c r="AJ567" s="184"/>
      <c r="AK567" s="199"/>
      <c r="AL567" s="286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4"/>
      <c r="AT567" s="37"/>
    </row>
    <row r="568" spans="2:46" ht="13.5" customHeight="1" x14ac:dyDescent="0.15">
      <c r="B568" s="284" t="s">
        <v>176</v>
      </c>
      <c r="C568" s="25" t="s">
        <v>31</v>
      </c>
      <c r="D568" s="39"/>
      <c r="E568" s="55"/>
      <c r="F568" s="96"/>
      <c r="G568" s="96"/>
      <c r="H568" s="96"/>
      <c r="I568" s="60"/>
      <c r="J568" s="60"/>
      <c r="K568" s="61"/>
      <c r="L568" s="258"/>
      <c r="M568" s="258"/>
      <c r="N568" s="55"/>
      <c r="O568" s="26"/>
      <c r="P568" s="55"/>
      <c r="Q568" s="26"/>
      <c r="R568" s="131"/>
      <c r="S568" s="214"/>
      <c r="T568" s="284" t="s">
        <v>176</v>
      </c>
      <c r="U568" s="25" t="s">
        <v>31</v>
      </c>
      <c r="V568" s="39"/>
      <c r="W568" s="55"/>
      <c r="X568" s="96"/>
      <c r="Y568" s="96"/>
      <c r="Z568" s="96"/>
      <c r="AA568" s="60"/>
      <c r="AB568" s="60"/>
      <c r="AC568" s="61"/>
      <c r="AD568" s="258"/>
      <c r="AE568" s="258"/>
      <c r="AF568" s="55"/>
      <c r="AG568" s="26"/>
      <c r="AH568" s="55"/>
      <c r="AI568" s="26"/>
      <c r="AJ568" s="131"/>
      <c r="AK568" s="199"/>
      <c r="AL568" s="284" t="s">
        <v>176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4"/>
      <c r="AT568" s="37"/>
    </row>
    <row r="569" spans="2:46" ht="13.5" customHeight="1" x14ac:dyDescent="0.15">
      <c r="B569" s="285"/>
      <c r="C569" s="27" t="s">
        <v>32</v>
      </c>
      <c r="D569" s="186"/>
      <c r="E569" s="56"/>
      <c r="F569" s="187"/>
      <c r="G569" s="187"/>
      <c r="H569" s="187"/>
      <c r="I569" s="62"/>
      <c r="J569" s="62"/>
      <c r="K569" s="188"/>
      <c r="L569" s="259"/>
      <c r="M569" s="259"/>
      <c r="N569" s="56"/>
      <c r="O569" s="28"/>
      <c r="P569" s="56"/>
      <c r="Q569" s="28"/>
      <c r="R569" s="132"/>
      <c r="S569" s="214"/>
      <c r="T569" s="285"/>
      <c r="U569" s="27" t="s">
        <v>32</v>
      </c>
      <c r="V569" s="186"/>
      <c r="W569" s="56"/>
      <c r="X569" s="187"/>
      <c r="Y569" s="187"/>
      <c r="Z569" s="187"/>
      <c r="AA569" s="62"/>
      <c r="AB569" s="62"/>
      <c r="AC569" s="188"/>
      <c r="AD569" s="259"/>
      <c r="AE569" s="259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4"/>
      <c r="AT569" s="37"/>
    </row>
    <row r="570" spans="2:46" ht="13.5" customHeight="1" x14ac:dyDescent="0.15">
      <c r="B570" s="285"/>
      <c r="C570" s="27" t="s">
        <v>33</v>
      </c>
      <c r="D570" s="186"/>
      <c r="E570" s="56"/>
      <c r="F570" s="187"/>
      <c r="G570" s="187"/>
      <c r="H570" s="187"/>
      <c r="I570" s="62"/>
      <c r="J570" s="62"/>
      <c r="K570" s="188"/>
      <c r="L570" s="259"/>
      <c r="M570" s="259"/>
      <c r="N570" s="56"/>
      <c r="O570" s="28"/>
      <c r="P570" s="56"/>
      <c r="Q570" s="28"/>
      <c r="R570" s="132"/>
      <c r="S570" s="214"/>
      <c r="T570" s="285"/>
      <c r="U570" s="27" t="s">
        <v>33</v>
      </c>
      <c r="V570" s="186"/>
      <c r="W570" s="56"/>
      <c r="X570" s="187"/>
      <c r="Y570" s="187"/>
      <c r="Z570" s="187"/>
      <c r="AA570" s="62"/>
      <c r="AB570" s="62"/>
      <c r="AC570" s="188"/>
      <c r="AD570" s="259"/>
      <c r="AE570" s="259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4"/>
      <c r="AT570" s="37"/>
    </row>
    <row r="571" spans="2:46" ht="13.5" customHeight="1" x14ac:dyDescent="0.15">
      <c r="B571" s="285"/>
      <c r="C571" s="27" t="s">
        <v>35</v>
      </c>
      <c r="D571" s="186"/>
      <c r="E571" s="56"/>
      <c r="F571" s="187"/>
      <c r="G571" s="187"/>
      <c r="H571" s="187"/>
      <c r="I571" s="62"/>
      <c r="J571" s="62"/>
      <c r="K571" s="188"/>
      <c r="L571" s="259"/>
      <c r="M571" s="259"/>
      <c r="N571" s="56"/>
      <c r="O571" s="28"/>
      <c r="P571" s="56"/>
      <c r="Q571" s="28"/>
      <c r="R571" s="132"/>
      <c r="S571" s="214"/>
      <c r="T571" s="285"/>
      <c r="U571" s="27" t="s">
        <v>35</v>
      </c>
      <c r="V571" s="186"/>
      <c r="W571" s="56"/>
      <c r="X571" s="187"/>
      <c r="Y571" s="187"/>
      <c r="Z571" s="187"/>
      <c r="AA571" s="62"/>
      <c r="AB571" s="62"/>
      <c r="AC571" s="188"/>
      <c r="AD571" s="259"/>
      <c r="AE571" s="259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4"/>
      <c r="AT571" s="37"/>
    </row>
    <row r="572" spans="2:46" ht="13.5" customHeight="1" thickBot="1" x14ac:dyDescent="0.2">
      <c r="B572" s="286"/>
      <c r="C572" s="27"/>
      <c r="D572" s="186"/>
      <c r="E572" s="56"/>
      <c r="F572" s="189"/>
      <c r="G572" s="189"/>
      <c r="H572" s="189"/>
      <c r="I572" s="56"/>
      <c r="J572" s="56"/>
      <c r="K572" s="188"/>
      <c r="L572" s="259"/>
      <c r="M572" s="259"/>
      <c r="N572" s="56"/>
      <c r="O572" s="28"/>
      <c r="P572" s="56"/>
      <c r="Q572" s="28"/>
      <c r="R572" s="184"/>
      <c r="S572" s="214"/>
      <c r="T572" s="286"/>
      <c r="U572" s="27"/>
      <c r="V572" s="186"/>
      <c r="W572" s="56"/>
      <c r="X572" s="189"/>
      <c r="Y572" s="189"/>
      <c r="Z572" s="189"/>
      <c r="AA572" s="56"/>
      <c r="AB572" s="56"/>
      <c r="AC572" s="188"/>
      <c r="AD572" s="259"/>
      <c r="AE572" s="259"/>
      <c r="AF572" s="56"/>
      <c r="AG572" s="28"/>
      <c r="AH572" s="56"/>
      <c r="AI572" s="28"/>
      <c r="AJ572" s="184"/>
      <c r="AK572" s="199"/>
      <c r="AL572" s="286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4"/>
      <c r="AT572" s="37"/>
    </row>
    <row r="573" spans="2:46" ht="13.5" customHeight="1" x14ac:dyDescent="0.15">
      <c r="B573" s="284" t="s">
        <v>177</v>
      </c>
      <c r="C573" s="25" t="s">
        <v>31</v>
      </c>
      <c r="D573" s="39"/>
      <c r="E573" s="55"/>
      <c r="F573" s="96"/>
      <c r="G573" s="96"/>
      <c r="H573" s="96"/>
      <c r="I573" s="60"/>
      <c r="J573" s="60"/>
      <c r="K573" s="61"/>
      <c r="L573" s="258"/>
      <c r="M573" s="258"/>
      <c r="N573" s="55"/>
      <c r="O573" s="26"/>
      <c r="P573" s="55"/>
      <c r="Q573" s="26"/>
      <c r="R573" s="131"/>
      <c r="S573" s="214"/>
      <c r="T573" s="284" t="s">
        <v>177</v>
      </c>
      <c r="U573" s="25" t="s">
        <v>31</v>
      </c>
      <c r="V573" s="39"/>
      <c r="W573" s="55"/>
      <c r="X573" s="96"/>
      <c r="Y573" s="96"/>
      <c r="Z573" s="96"/>
      <c r="AA573" s="60"/>
      <c r="AB573" s="60"/>
      <c r="AC573" s="61"/>
      <c r="AD573" s="258"/>
      <c r="AE573" s="258"/>
      <c r="AF573" s="55"/>
      <c r="AG573" s="26"/>
      <c r="AH573" s="55"/>
      <c r="AI573" s="26"/>
      <c r="AJ573" s="131"/>
      <c r="AK573" s="199"/>
      <c r="AL573" s="284" t="s">
        <v>177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4"/>
      <c r="AT573" s="37"/>
    </row>
    <row r="574" spans="2:46" ht="13.5" customHeight="1" x14ac:dyDescent="0.15">
      <c r="B574" s="285"/>
      <c r="C574" s="27" t="s">
        <v>32</v>
      </c>
      <c r="D574" s="186"/>
      <c r="E574" s="56"/>
      <c r="F574" s="187"/>
      <c r="G574" s="187"/>
      <c r="H574" s="187"/>
      <c r="I574" s="62"/>
      <c r="J574" s="62"/>
      <c r="K574" s="188"/>
      <c r="L574" s="259"/>
      <c r="M574" s="259"/>
      <c r="N574" s="56"/>
      <c r="O574" s="28"/>
      <c r="P574" s="56"/>
      <c r="Q574" s="28"/>
      <c r="R574" s="132"/>
      <c r="S574" s="214"/>
      <c r="T574" s="285"/>
      <c r="U574" s="27" t="s">
        <v>32</v>
      </c>
      <c r="V574" s="186"/>
      <c r="W574" s="56"/>
      <c r="X574" s="187"/>
      <c r="Y574" s="187"/>
      <c r="Z574" s="187"/>
      <c r="AA574" s="62"/>
      <c r="AB574" s="62"/>
      <c r="AC574" s="188"/>
      <c r="AD574" s="259"/>
      <c r="AE574" s="259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4"/>
      <c r="AT574" s="37"/>
    </row>
    <row r="575" spans="2:46" ht="13.5" customHeight="1" x14ac:dyDescent="0.15">
      <c r="B575" s="285"/>
      <c r="C575" s="27" t="s">
        <v>33</v>
      </c>
      <c r="D575" s="186"/>
      <c r="E575" s="56"/>
      <c r="F575" s="187"/>
      <c r="G575" s="187"/>
      <c r="H575" s="187"/>
      <c r="I575" s="62"/>
      <c r="J575" s="62"/>
      <c r="K575" s="188"/>
      <c r="L575" s="259"/>
      <c r="M575" s="259"/>
      <c r="N575" s="56"/>
      <c r="O575" s="28"/>
      <c r="P575" s="56"/>
      <c r="Q575" s="28"/>
      <c r="R575" s="132"/>
      <c r="S575" s="214"/>
      <c r="T575" s="285"/>
      <c r="U575" s="27" t="s">
        <v>33</v>
      </c>
      <c r="V575" s="186"/>
      <c r="W575" s="56"/>
      <c r="X575" s="187"/>
      <c r="Y575" s="187"/>
      <c r="Z575" s="187"/>
      <c r="AA575" s="62"/>
      <c r="AB575" s="62"/>
      <c r="AC575" s="188"/>
      <c r="AD575" s="259"/>
      <c r="AE575" s="259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4"/>
      <c r="AT575" s="37"/>
    </row>
    <row r="576" spans="2:46" ht="13.5" customHeight="1" x14ac:dyDescent="0.15">
      <c r="B576" s="285"/>
      <c r="C576" s="27" t="s">
        <v>35</v>
      </c>
      <c r="D576" s="186"/>
      <c r="E576" s="56"/>
      <c r="F576" s="187"/>
      <c r="G576" s="187"/>
      <c r="H576" s="187"/>
      <c r="I576" s="62"/>
      <c r="J576" s="62"/>
      <c r="K576" s="188"/>
      <c r="L576" s="259"/>
      <c r="M576" s="259"/>
      <c r="N576" s="56"/>
      <c r="O576" s="28"/>
      <c r="P576" s="56"/>
      <c r="Q576" s="28"/>
      <c r="R576" s="132"/>
      <c r="S576" s="214"/>
      <c r="T576" s="285"/>
      <c r="U576" s="27" t="s">
        <v>35</v>
      </c>
      <c r="V576" s="186"/>
      <c r="W576" s="56"/>
      <c r="X576" s="187"/>
      <c r="Y576" s="187"/>
      <c r="Z576" s="187"/>
      <c r="AA576" s="62"/>
      <c r="AB576" s="62"/>
      <c r="AC576" s="188"/>
      <c r="AD576" s="259"/>
      <c r="AE576" s="259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4"/>
      <c r="AT576" s="37"/>
    </row>
    <row r="577" spans="2:46" ht="13.5" customHeight="1" thickBot="1" x14ac:dyDescent="0.2">
      <c r="B577" s="286"/>
      <c r="C577" s="27"/>
      <c r="D577" s="186"/>
      <c r="E577" s="56"/>
      <c r="F577" s="189"/>
      <c r="G577" s="189"/>
      <c r="H577" s="189"/>
      <c r="I577" s="56"/>
      <c r="J577" s="56"/>
      <c r="K577" s="188"/>
      <c r="L577" s="259"/>
      <c r="M577" s="259"/>
      <c r="N577" s="56"/>
      <c r="O577" s="28"/>
      <c r="P577" s="56"/>
      <c r="Q577" s="28"/>
      <c r="R577" s="184"/>
      <c r="S577" s="214"/>
      <c r="T577" s="286"/>
      <c r="U577" s="27"/>
      <c r="V577" s="186"/>
      <c r="W577" s="56"/>
      <c r="X577" s="189"/>
      <c r="Y577" s="189"/>
      <c r="Z577" s="189"/>
      <c r="AA577" s="56"/>
      <c r="AB577" s="56"/>
      <c r="AC577" s="188"/>
      <c r="AD577" s="259"/>
      <c r="AE577" s="259"/>
      <c r="AF577" s="56"/>
      <c r="AG577" s="28"/>
      <c r="AH577" s="56"/>
      <c r="AI577" s="28"/>
      <c r="AJ577" s="184"/>
      <c r="AK577" s="199"/>
      <c r="AL577" s="286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4"/>
      <c r="AT577" s="37"/>
    </row>
    <row r="578" spans="2:46" ht="13.5" customHeight="1" x14ac:dyDescent="0.15">
      <c r="B578" s="284" t="s">
        <v>178</v>
      </c>
      <c r="C578" s="25" t="s">
        <v>31</v>
      </c>
      <c r="D578" s="39"/>
      <c r="E578" s="55"/>
      <c r="F578" s="96"/>
      <c r="G578" s="96"/>
      <c r="H578" s="96"/>
      <c r="I578" s="60"/>
      <c r="J578" s="60"/>
      <c r="K578" s="61"/>
      <c r="L578" s="258"/>
      <c r="M578" s="258"/>
      <c r="N578" s="55"/>
      <c r="O578" s="26"/>
      <c r="P578" s="55"/>
      <c r="Q578" s="26"/>
      <c r="R578" s="131"/>
      <c r="S578" s="214"/>
      <c r="T578" s="284" t="s">
        <v>178</v>
      </c>
      <c r="U578" s="25" t="s">
        <v>31</v>
      </c>
      <c r="V578" s="39"/>
      <c r="W578" s="55"/>
      <c r="X578" s="96"/>
      <c r="Y578" s="96"/>
      <c r="Z578" s="96"/>
      <c r="AA578" s="60"/>
      <c r="AB578" s="60"/>
      <c r="AC578" s="61"/>
      <c r="AD578" s="258"/>
      <c r="AE578" s="258"/>
      <c r="AF578" s="55"/>
      <c r="AG578" s="26"/>
      <c r="AH578" s="55"/>
      <c r="AI578" s="26"/>
      <c r="AJ578" s="131"/>
      <c r="AK578" s="199"/>
      <c r="AL578" s="284" t="s">
        <v>178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4"/>
      <c r="AT578" s="37"/>
    </row>
    <row r="579" spans="2:46" ht="13.5" customHeight="1" x14ac:dyDescent="0.15">
      <c r="B579" s="285"/>
      <c r="C579" s="27" t="s">
        <v>32</v>
      </c>
      <c r="D579" s="186"/>
      <c r="E579" s="56"/>
      <c r="F579" s="187"/>
      <c r="G579" s="187"/>
      <c r="H579" s="187"/>
      <c r="I579" s="62"/>
      <c r="J579" s="62"/>
      <c r="K579" s="188"/>
      <c r="L579" s="259"/>
      <c r="M579" s="259"/>
      <c r="N579" s="56"/>
      <c r="O579" s="28"/>
      <c r="P579" s="56"/>
      <c r="Q579" s="28"/>
      <c r="R579" s="132"/>
      <c r="S579" s="214"/>
      <c r="T579" s="285"/>
      <c r="U579" s="27" t="s">
        <v>32</v>
      </c>
      <c r="V579" s="186"/>
      <c r="W579" s="56"/>
      <c r="X579" s="187"/>
      <c r="Y579" s="187"/>
      <c r="Z579" s="187"/>
      <c r="AA579" s="62"/>
      <c r="AB579" s="62"/>
      <c r="AC579" s="188"/>
      <c r="AD579" s="259"/>
      <c r="AE579" s="259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4"/>
      <c r="AT579" s="37"/>
    </row>
    <row r="580" spans="2:46" ht="13.5" customHeight="1" x14ac:dyDescent="0.15">
      <c r="B580" s="285"/>
      <c r="C580" s="27" t="s">
        <v>33</v>
      </c>
      <c r="D580" s="186"/>
      <c r="E580" s="56"/>
      <c r="F580" s="187"/>
      <c r="G580" s="187"/>
      <c r="H580" s="187"/>
      <c r="I580" s="62"/>
      <c r="J580" s="62"/>
      <c r="K580" s="188"/>
      <c r="L580" s="259"/>
      <c r="M580" s="259"/>
      <c r="N580" s="56"/>
      <c r="O580" s="28"/>
      <c r="P580" s="56"/>
      <c r="Q580" s="28"/>
      <c r="R580" s="132"/>
      <c r="S580" s="214"/>
      <c r="T580" s="285"/>
      <c r="U580" s="27" t="s">
        <v>33</v>
      </c>
      <c r="V580" s="186"/>
      <c r="W580" s="56"/>
      <c r="X580" s="187"/>
      <c r="Y580" s="187"/>
      <c r="Z580" s="187"/>
      <c r="AA580" s="62"/>
      <c r="AB580" s="62"/>
      <c r="AC580" s="188"/>
      <c r="AD580" s="259"/>
      <c r="AE580" s="259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4"/>
      <c r="AT580" s="37"/>
    </row>
    <row r="581" spans="2:46" ht="13.5" customHeight="1" x14ac:dyDescent="0.15">
      <c r="B581" s="285"/>
      <c r="C581" s="27" t="s">
        <v>35</v>
      </c>
      <c r="D581" s="186"/>
      <c r="E581" s="56"/>
      <c r="F581" s="187"/>
      <c r="G581" s="187"/>
      <c r="H581" s="187"/>
      <c r="I581" s="62"/>
      <c r="J581" s="62"/>
      <c r="K581" s="188"/>
      <c r="L581" s="259"/>
      <c r="M581" s="259"/>
      <c r="N581" s="56"/>
      <c r="O581" s="28"/>
      <c r="P581" s="56"/>
      <c r="Q581" s="28"/>
      <c r="R581" s="132"/>
      <c r="S581" s="214"/>
      <c r="T581" s="285"/>
      <c r="U581" s="27" t="s">
        <v>35</v>
      </c>
      <c r="V581" s="186"/>
      <c r="W581" s="56"/>
      <c r="X581" s="187"/>
      <c r="Y581" s="187"/>
      <c r="Z581" s="187"/>
      <c r="AA581" s="62"/>
      <c r="AB581" s="62"/>
      <c r="AC581" s="188"/>
      <c r="AD581" s="259"/>
      <c r="AE581" s="259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4"/>
      <c r="AT581" s="37"/>
    </row>
    <row r="582" spans="2:46" ht="13.5" customHeight="1" thickBot="1" x14ac:dyDescent="0.2">
      <c r="B582" s="286"/>
      <c r="C582" s="27"/>
      <c r="D582" s="186"/>
      <c r="E582" s="56"/>
      <c r="F582" s="189"/>
      <c r="G582" s="189"/>
      <c r="H582" s="189"/>
      <c r="I582" s="56"/>
      <c r="J582" s="56"/>
      <c r="K582" s="188"/>
      <c r="L582" s="259"/>
      <c r="M582" s="259"/>
      <c r="N582" s="56"/>
      <c r="O582" s="28"/>
      <c r="P582" s="56"/>
      <c r="Q582" s="28"/>
      <c r="R582" s="184"/>
      <c r="S582" s="214"/>
      <c r="T582" s="286"/>
      <c r="U582" s="27"/>
      <c r="V582" s="186"/>
      <c r="W582" s="56"/>
      <c r="X582" s="189"/>
      <c r="Y582" s="189"/>
      <c r="Z582" s="189"/>
      <c r="AA582" s="56"/>
      <c r="AB582" s="56"/>
      <c r="AC582" s="188"/>
      <c r="AD582" s="259"/>
      <c r="AE582" s="259"/>
      <c r="AF582" s="56"/>
      <c r="AG582" s="28"/>
      <c r="AH582" s="56"/>
      <c r="AI582" s="28"/>
      <c r="AJ582" s="184"/>
      <c r="AK582" s="199"/>
      <c r="AL582" s="286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4"/>
      <c r="AT582" s="37"/>
    </row>
    <row r="583" spans="2:46" ht="13.5" customHeight="1" x14ac:dyDescent="0.15">
      <c r="B583" s="284" t="s">
        <v>179</v>
      </c>
      <c r="C583" s="25" t="s">
        <v>31</v>
      </c>
      <c r="D583" s="39"/>
      <c r="E583" s="55"/>
      <c r="F583" s="96"/>
      <c r="G583" s="96"/>
      <c r="H583" s="96"/>
      <c r="I583" s="60"/>
      <c r="J583" s="60"/>
      <c r="K583" s="61"/>
      <c r="L583" s="258"/>
      <c r="M583" s="258"/>
      <c r="N583" s="55"/>
      <c r="O583" s="26"/>
      <c r="P583" s="55"/>
      <c r="Q583" s="26"/>
      <c r="R583" s="131"/>
      <c r="S583" s="214"/>
      <c r="T583" s="284" t="s">
        <v>179</v>
      </c>
      <c r="U583" s="25" t="s">
        <v>31</v>
      </c>
      <c r="V583" s="39"/>
      <c r="W583" s="55"/>
      <c r="X583" s="96"/>
      <c r="Y583" s="96"/>
      <c r="Z583" s="96"/>
      <c r="AA583" s="60"/>
      <c r="AB583" s="60"/>
      <c r="AC583" s="61"/>
      <c r="AD583" s="258"/>
      <c r="AE583" s="258"/>
      <c r="AF583" s="55"/>
      <c r="AG583" s="26"/>
      <c r="AH583" s="55"/>
      <c r="AI583" s="26"/>
      <c r="AJ583" s="131"/>
      <c r="AK583" s="199"/>
      <c r="AL583" s="284" t="s">
        <v>179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4"/>
      <c r="AT583" s="37"/>
    </row>
    <row r="584" spans="2:46" ht="13.5" customHeight="1" x14ac:dyDescent="0.15">
      <c r="B584" s="285"/>
      <c r="C584" s="27" t="s">
        <v>32</v>
      </c>
      <c r="D584" s="186"/>
      <c r="E584" s="56"/>
      <c r="F584" s="187"/>
      <c r="G584" s="187"/>
      <c r="H584" s="187"/>
      <c r="I584" s="62"/>
      <c r="J584" s="62"/>
      <c r="K584" s="188"/>
      <c r="L584" s="259"/>
      <c r="M584" s="259"/>
      <c r="N584" s="56"/>
      <c r="O584" s="28"/>
      <c r="P584" s="56"/>
      <c r="Q584" s="28"/>
      <c r="R584" s="132"/>
      <c r="S584" s="214"/>
      <c r="T584" s="285"/>
      <c r="U584" s="27" t="s">
        <v>32</v>
      </c>
      <c r="V584" s="186"/>
      <c r="W584" s="56"/>
      <c r="X584" s="187"/>
      <c r="Y584" s="187"/>
      <c r="Z584" s="187"/>
      <c r="AA584" s="62"/>
      <c r="AB584" s="62"/>
      <c r="AC584" s="188"/>
      <c r="AD584" s="259"/>
      <c r="AE584" s="259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4"/>
      <c r="AT584" s="37"/>
    </row>
    <row r="585" spans="2:46" ht="13.5" customHeight="1" x14ac:dyDescent="0.15">
      <c r="B585" s="285"/>
      <c r="C585" s="27" t="s">
        <v>33</v>
      </c>
      <c r="D585" s="186"/>
      <c r="E585" s="56"/>
      <c r="F585" s="187"/>
      <c r="G585" s="187"/>
      <c r="H585" s="187"/>
      <c r="I585" s="62"/>
      <c r="J585" s="62"/>
      <c r="K585" s="188"/>
      <c r="L585" s="259"/>
      <c r="M585" s="259"/>
      <c r="N585" s="56"/>
      <c r="O585" s="28"/>
      <c r="P585" s="56"/>
      <c r="Q585" s="28"/>
      <c r="R585" s="132"/>
      <c r="S585" s="214"/>
      <c r="T585" s="285"/>
      <c r="U585" s="27" t="s">
        <v>33</v>
      </c>
      <c r="V585" s="186"/>
      <c r="W585" s="56"/>
      <c r="X585" s="187"/>
      <c r="Y585" s="187"/>
      <c r="Z585" s="187"/>
      <c r="AA585" s="62"/>
      <c r="AB585" s="62"/>
      <c r="AC585" s="188"/>
      <c r="AD585" s="259"/>
      <c r="AE585" s="259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4"/>
      <c r="AT585" s="37"/>
    </row>
    <row r="586" spans="2:46" ht="13.5" customHeight="1" x14ac:dyDescent="0.15">
      <c r="B586" s="285"/>
      <c r="C586" s="27" t="s">
        <v>35</v>
      </c>
      <c r="D586" s="186"/>
      <c r="E586" s="56"/>
      <c r="F586" s="187"/>
      <c r="G586" s="187"/>
      <c r="H586" s="187"/>
      <c r="I586" s="62"/>
      <c r="J586" s="62"/>
      <c r="K586" s="188"/>
      <c r="L586" s="259"/>
      <c r="M586" s="259"/>
      <c r="N586" s="56"/>
      <c r="O586" s="28"/>
      <c r="P586" s="56"/>
      <c r="Q586" s="28"/>
      <c r="R586" s="132"/>
      <c r="S586" s="214"/>
      <c r="T586" s="285"/>
      <c r="U586" s="27" t="s">
        <v>35</v>
      </c>
      <c r="V586" s="186"/>
      <c r="W586" s="56"/>
      <c r="X586" s="187"/>
      <c r="Y586" s="187"/>
      <c r="Z586" s="187"/>
      <c r="AA586" s="62"/>
      <c r="AB586" s="62"/>
      <c r="AC586" s="188"/>
      <c r="AD586" s="259"/>
      <c r="AE586" s="259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4"/>
      <c r="AT586" s="37"/>
    </row>
    <row r="587" spans="2:46" ht="13.5" customHeight="1" thickBot="1" x14ac:dyDescent="0.2">
      <c r="B587" s="286"/>
      <c r="C587" s="27"/>
      <c r="D587" s="186"/>
      <c r="E587" s="56"/>
      <c r="F587" s="189"/>
      <c r="G587" s="189"/>
      <c r="H587" s="189"/>
      <c r="I587" s="56"/>
      <c r="J587" s="56"/>
      <c r="K587" s="188"/>
      <c r="L587" s="259"/>
      <c r="M587" s="259"/>
      <c r="N587" s="56"/>
      <c r="O587" s="28"/>
      <c r="P587" s="56"/>
      <c r="Q587" s="28"/>
      <c r="R587" s="184"/>
      <c r="S587" s="214"/>
      <c r="T587" s="286"/>
      <c r="U587" s="27"/>
      <c r="V587" s="186"/>
      <c r="W587" s="56"/>
      <c r="X587" s="189"/>
      <c r="Y587" s="189"/>
      <c r="Z587" s="189"/>
      <c r="AA587" s="56"/>
      <c r="AB587" s="56"/>
      <c r="AC587" s="188"/>
      <c r="AD587" s="259"/>
      <c r="AE587" s="259"/>
      <c r="AF587" s="56"/>
      <c r="AG587" s="28"/>
      <c r="AH587" s="56"/>
      <c r="AI587" s="28"/>
      <c r="AJ587" s="184"/>
      <c r="AK587" s="199"/>
      <c r="AL587" s="286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4"/>
      <c r="AT587" s="37"/>
    </row>
    <row r="588" spans="2:46" ht="13.5" customHeight="1" x14ac:dyDescent="0.15">
      <c r="B588" s="284" t="s">
        <v>180</v>
      </c>
      <c r="C588" s="25" t="s">
        <v>31</v>
      </c>
      <c r="D588" s="39"/>
      <c r="E588" s="55"/>
      <c r="F588" s="96"/>
      <c r="G588" s="96"/>
      <c r="H588" s="96"/>
      <c r="I588" s="60"/>
      <c r="J588" s="60"/>
      <c r="K588" s="61"/>
      <c r="L588" s="258"/>
      <c r="M588" s="258"/>
      <c r="N588" s="55"/>
      <c r="O588" s="26"/>
      <c r="P588" s="55"/>
      <c r="Q588" s="26"/>
      <c r="R588" s="131"/>
      <c r="S588" s="214"/>
      <c r="T588" s="284" t="s">
        <v>180</v>
      </c>
      <c r="U588" s="25" t="s">
        <v>31</v>
      </c>
      <c r="V588" s="39"/>
      <c r="W588" s="55"/>
      <c r="X588" s="96"/>
      <c r="Y588" s="96"/>
      <c r="Z588" s="96"/>
      <c r="AA588" s="60"/>
      <c r="AB588" s="60"/>
      <c r="AC588" s="61"/>
      <c r="AD588" s="258"/>
      <c r="AE588" s="258"/>
      <c r="AF588" s="55"/>
      <c r="AG588" s="26"/>
      <c r="AH588" s="55"/>
      <c r="AI588" s="26"/>
      <c r="AJ588" s="131"/>
      <c r="AK588" s="199"/>
      <c r="AL588" s="284" t="s">
        <v>180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4"/>
      <c r="AT588" s="37"/>
    </row>
    <row r="589" spans="2:46" ht="13.5" customHeight="1" x14ac:dyDescent="0.15">
      <c r="B589" s="285"/>
      <c r="C589" s="27" t="s">
        <v>32</v>
      </c>
      <c r="D589" s="186"/>
      <c r="E589" s="56"/>
      <c r="F589" s="187"/>
      <c r="G589" s="187"/>
      <c r="H589" s="187"/>
      <c r="I589" s="62"/>
      <c r="J589" s="62"/>
      <c r="K589" s="188"/>
      <c r="L589" s="259"/>
      <c r="M589" s="259"/>
      <c r="N589" s="56"/>
      <c r="O589" s="28"/>
      <c r="P589" s="56"/>
      <c r="Q589" s="28"/>
      <c r="R589" s="132"/>
      <c r="S589" s="214"/>
      <c r="T589" s="285"/>
      <c r="U589" s="27" t="s">
        <v>32</v>
      </c>
      <c r="V589" s="186"/>
      <c r="W589" s="56"/>
      <c r="X589" s="187"/>
      <c r="Y589" s="187"/>
      <c r="Z589" s="187"/>
      <c r="AA589" s="62"/>
      <c r="AB589" s="62"/>
      <c r="AC589" s="188"/>
      <c r="AD589" s="259"/>
      <c r="AE589" s="259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4"/>
      <c r="AT589" s="37"/>
    </row>
    <row r="590" spans="2:46" ht="13.5" customHeight="1" x14ac:dyDescent="0.15">
      <c r="B590" s="285"/>
      <c r="C590" s="27" t="s">
        <v>33</v>
      </c>
      <c r="D590" s="186"/>
      <c r="E590" s="56"/>
      <c r="F590" s="187"/>
      <c r="G590" s="187"/>
      <c r="H590" s="187"/>
      <c r="I590" s="62"/>
      <c r="J590" s="62"/>
      <c r="K590" s="188"/>
      <c r="L590" s="259"/>
      <c r="M590" s="259"/>
      <c r="N590" s="56"/>
      <c r="O590" s="28"/>
      <c r="P590" s="56"/>
      <c r="Q590" s="28"/>
      <c r="R590" s="132"/>
      <c r="S590" s="214"/>
      <c r="T590" s="285"/>
      <c r="U590" s="27" t="s">
        <v>33</v>
      </c>
      <c r="V590" s="186"/>
      <c r="W590" s="56"/>
      <c r="X590" s="187"/>
      <c r="Y590" s="187"/>
      <c r="Z590" s="187"/>
      <c r="AA590" s="62"/>
      <c r="AB590" s="62"/>
      <c r="AC590" s="188"/>
      <c r="AD590" s="259"/>
      <c r="AE590" s="259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4"/>
      <c r="AT590" s="37"/>
    </row>
    <row r="591" spans="2:46" ht="13.5" customHeight="1" x14ac:dyDescent="0.15">
      <c r="B591" s="285"/>
      <c r="C591" s="27" t="s">
        <v>35</v>
      </c>
      <c r="D591" s="186"/>
      <c r="E591" s="56"/>
      <c r="F591" s="187"/>
      <c r="G591" s="187"/>
      <c r="H591" s="187"/>
      <c r="I591" s="62"/>
      <c r="J591" s="62"/>
      <c r="K591" s="188"/>
      <c r="L591" s="259"/>
      <c r="M591" s="259"/>
      <c r="N591" s="56"/>
      <c r="O591" s="28"/>
      <c r="P591" s="56"/>
      <c r="Q591" s="28"/>
      <c r="R591" s="132"/>
      <c r="S591" s="214"/>
      <c r="T591" s="285"/>
      <c r="U591" s="27" t="s">
        <v>35</v>
      </c>
      <c r="V591" s="186"/>
      <c r="W591" s="56"/>
      <c r="X591" s="187"/>
      <c r="Y591" s="187"/>
      <c r="Z591" s="187"/>
      <c r="AA591" s="62"/>
      <c r="AB591" s="62"/>
      <c r="AC591" s="188"/>
      <c r="AD591" s="259"/>
      <c r="AE591" s="259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4"/>
      <c r="AT591" s="37"/>
    </row>
    <row r="592" spans="2:46" ht="13.5" customHeight="1" thickBot="1" x14ac:dyDescent="0.2">
      <c r="B592" s="286"/>
      <c r="C592" s="27"/>
      <c r="D592" s="186"/>
      <c r="E592" s="56"/>
      <c r="F592" s="189"/>
      <c r="G592" s="189"/>
      <c r="H592" s="189"/>
      <c r="I592" s="56"/>
      <c r="J592" s="56"/>
      <c r="K592" s="188"/>
      <c r="L592" s="259"/>
      <c r="M592" s="259"/>
      <c r="N592" s="56"/>
      <c r="O592" s="28"/>
      <c r="P592" s="56"/>
      <c r="Q592" s="28"/>
      <c r="R592" s="184"/>
      <c r="S592" s="214"/>
      <c r="T592" s="286"/>
      <c r="U592" s="27"/>
      <c r="V592" s="186"/>
      <c r="W592" s="56"/>
      <c r="X592" s="189"/>
      <c r="Y592" s="189"/>
      <c r="Z592" s="189"/>
      <c r="AA592" s="56"/>
      <c r="AB592" s="56"/>
      <c r="AC592" s="188"/>
      <c r="AD592" s="259"/>
      <c r="AE592" s="259"/>
      <c r="AF592" s="56"/>
      <c r="AG592" s="28"/>
      <c r="AH592" s="56"/>
      <c r="AI592" s="28"/>
      <c r="AJ592" s="184"/>
      <c r="AK592" s="199"/>
      <c r="AL592" s="286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4"/>
      <c r="AT592" s="37"/>
    </row>
    <row r="593" spans="2:46" ht="13.5" customHeight="1" x14ac:dyDescent="0.15">
      <c r="B593" s="284" t="s">
        <v>181</v>
      </c>
      <c r="C593" s="25" t="s">
        <v>31</v>
      </c>
      <c r="D593" s="39"/>
      <c r="E593" s="55"/>
      <c r="F593" s="96"/>
      <c r="G593" s="96"/>
      <c r="H593" s="96"/>
      <c r="I593" s="60"/>
      <c r="J593" s="60"/>
      <c r="K593" s="61"/>
      <c r="L593" s="258"/>
      <c r="M593" s="258"/>
      <c r="N593" s="55"/>
      <c r="O593" s="26"/>
      <c r="P593" s="55"/>
      <c r="Q593" s="26"/>
      <c r="R593" s="131"/>
      <c r="S593" s="214"/>
      <c r="T593" s="284" t="s">
        <v>181</v>
      </c>
      <c r="U593" s="25" t="s">
        <v>31</v>
      </c>
      <c r="V593" s="39"/>
      <c r="W593" s="55"/>
      <c r="X593" s="96"/>
      <c r="Y593" s="96"/>
      <c r="Z593" s="96"/>
      <c r="AA593" s="60"/>
      <c r="AB593" s="60"/>
      <c r="AC593" s="61"/>
      <c r="AD593" s="258"/>
      <c r="AE593" s="258"/>
      <c r="AF593" s="55"/>
      <c r="AG593" s="26"/>
      <c r="AH593" s="55"/>
      <c r="AI593" s="26"/>
      <c r="AJ593" s="131"/>
      <c r="AK593" s="199"/>
      <c r="AL593" s="284" t="s">
        <v>181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4"/>
      <c r="AT593" s="37"/>
    </row>
    <row r="594" spans="2:46" ht="13.5" customHeight="1" x14ac:dyDescent="0.15">
      <c r="B594" s="285"/>
      <c r="C594" s="27" t="s">
        <v>32</v>
      </c>
      <c r="D594" s="186"/>
      <c r="E594" s="56"/>
      <c r="F594" s="187"/>
      <c r="G594" s="187"/>
      <c r="H594" s="187"/>
      <c r="I594" s="62"/>
      <c r="J594" s="62"/>
      <c r="K594" s="188"/>
      <c r="L594" s="259"/>
      <c r="M594" s="259"/>
      <c r="N594" s="56"/>
      <c r="O594" s="28"/>
      <c r="P594" s="56"/>
      <c r="Q594" s="28"/>
      <c r="R594" s="132"/>
      <c r="S594" s="214"/>
      <c r="T594" s="285"/>
      <c r="U594" s="27" t="s">
        <v>32</v>
      </c>
      <c r="V594" s="186"/>
      <c r="W594" s="56"/>
      <c r="X594" s="187"/>
      <c r="Y594" s="187"/>
      <c r="Z594" s="187"/>
      <c r="AA594" s="62"/>
      <c r="AB594" s="62"/>
      <c r="AC594" s="188"/>
      <c r="AD594" s="259"/>
      <c r="AE594" s="259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4"/>
      <c r="AT594" s="37"/>
    </row>
    <row r="595" spans="2:46" ht="13.5" customHeight="1" x14ac:dyDescent="0.15">
      <c r="B595" s="285"/>
      <c r="C595" s="27" t="s">
        <v>33</v>
      </c>
      <c r="D595" s="186"/>
      <c r="E595" s="56"/>
      <c r="F595" s="187"/>
      <c r="G595" s="187"/>
      <c r="H595" s="187"/>
      <c r="I595" s="62"/>
      <c r="J595" s="62"/>
      <c r="K595" s="188"/>
      <c r="L595" s="259"/>
      <c r="M595" s="259"/>
      <c r="N595" s="56"/>
      <c r="O595" s="28"/>
      <c r="P595" s="56"/>
      <c r="Q595" s="28"/>
      <c r="R595" s="132"/>
      <c r="S595" s="214"/>
      <c r="T595" s="285"/>
      <c r="U595" s="27" t="s">
        <v>33</v>
      </c>
      <c r="V595" s="186"/>
      <c r="W595" s="56"/>
      <c r="X595" s="187"/>
      <c r="Y595" s="187"/>
      <c r="Z595" s="187"/>
      <c r="AA595" s="62"/>
      <c r="AB595" s="62"/>
      <c r="AC595" s="188"/>
      <c r="AD595" s="259"/>
      <c r="AE595" s="259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4"/>
      <c r="AT595" s="37"/>
    </row>
    <row r="596" spans="2:46" ht="13.5" customHeight="1" x14ac:dyDescent="0.15">
      <c r="B596" s="285"/>
      <c r="C596" s="27" t="s">
        <v>35</v>
      </c>
      <c r="D596" s="186"/>
      <c r="E596" s="56"/>
      <c r="F596" s="187"/>
      <c r="G596" s="187"/>
      <c r="H596" s="187"/>
      <c r="I596" s="62"/>
      <c r="J596" s="62"/>
      <c r="K596" s="188"/>
      <c r="L596" s="259"/>
      <c r="M596" s="259"/>
      <c r="N596" s="56"/>
      <c r="O596" s="28"/>
      <c r="P596" s="56"/>
      <c r="Q596" s="28"/>
      <c r="R596" s="132"/>
      <c r="S596" s="214"/>
      <c r="T596" s="285"/>
      <c r="U596" s="27" t="s">
        <v>35</v>
      </c>
      <c r="V596" s="186"/>
      <c r="W596" s="56"/>
      <c r="X596" s="187"/>
      <c r="Y596" s="187"/>
      <c r="Z596" s="187"/>
      <c r="AA596" s="62"/>
      <c r="AB596" s="62"/>
      <c r="AC596" s="188"/>
      <c r="AD596" s="259"/>
      <c r="AE596" s="259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4"/>
      <c r="AT596" s="37"/>
    </row>
    <row r="597" spans="2:46" ht="13.5" customHeight="1" thickBot="1" x14ac:dyDescent="0.2">
      <c r="B597" s="286"/>
      <c r="C597" s="27"/>
      <c r="D597" s="186"/>
      <c r="E597" s="56"/>
      <c r="F597" s="189"/>
      <c r="G597" s="189"/>
      <c r="H597" s="189"/>
      <c r="I597" s="56"/>
      <c r="J597" s="56"/>
      <c r="K597" s="188"/>
      <c r="L597" s="259"/>
      <c r="M597" s="259"/>
      <c r="N597" s="56"/>
      <c r="O597" s="28"/>
      <c r="P597" s="56"/>
      <c r="Q597" s="28"/>
      <c r="R597" s="184"/>
      <c r="S597" s="214"/>
      <c r="T597" s="286"/>
      <c r="U597" s="27"/>
      <c r="V597" s="186"/>
      <c r="W597" s="56"/>
      <c r="X597" s="189"/>
      <c r="Y597" s="189"/>
      <c r="Z597" s="189"/>
      <c r="AA597" s="56"/>
      <c r="AB597" s="56"/>
      <c r="AC597" s="188"/>
      <c r="AD597" s="259"/>
      <c r="AE597" s="259"/>
      <c r="AF597" s="56"/>
      <c r="AG597" s="28"/>
      <c r="AH597" s="56"/>
      <c r="AI597" s="28"/>
      <c r="AJ597" s="184"/>
      <c r="AK597" s="199"/>
      <c r="AL597" s="286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4"/>
      <c r="AT597" s="37"/>
    </row>
    <row r="598" spans="2:46" ht="13.5" customHeight="1" x14ac:dyDescent="0.15">
      <c r="B598" s="284" t="s">
        <v>182</v>
      </c>
      <c r="C598" s="25" t="s">
        <v>31</v>
      </c>
      <c r="D598" s="39"/>
      <c r="E598" s="55"/>
      <c r="F598" s="96"/>
      <c r="G598" s="96"/>
      <c r="H598" s="96"/>
      <c r="I598" s="60"/>
      <c r="J598" s="60"/>
      <c r="K598" s="61"/>
      <c r="L598" s="258"/>
      <c r="M598" s="258"/>
      <c r="N598" s="55"/>
      <c r="O598" s="26"/>
      <c r="P598" s="55"/>
      <c r="Q598" s="26"/>
      <c r="R598" s="131"/>
      <c r="S598" s="214"/>
      <c r="T598" s="284" t="s">
        <v>182</v>
      </c>
      <c r="U598" s="25" t="s">
        <v>31</v>
      </c>
      <c r="V598" s="39"/>
      <c r="W598" s="55"/>
      <c r="X598" s="96"/>
      <c r="Y598" s="96"/>
      <c r="Z598" s="96"/>
      <c r="AA598" s="60"/>
      <c r="AB598" s="60"/>
      <c r="AC598" s="61"/>
      <c r="AD598" s="258"/>
      <c r="AE598" s="258"/>
      <c r="AF598" s="55"/>
      <c r="AG598" s="26"/>
      <c r="AH598" s="55"/>
      <c r="AI598" s="26"/>
      <c r="AJ598" s="131"/>
      <c r="AK598" s="199"/>
      <c r="AL598" s="284" t="s">
        <v>182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4"/>
      <c r="AT598" s="37"/>
    </row>
    <row r="599" spans="2:46" ht="13.5" customHeight="1" x14ac:dyDescent="0.15">
      <c r="B599" s="285"/>
      <c r="C599" s="27" t="s">
        <v>32</v>
      </c>
      <c r="D599" s="186"/>
      <c r="E599" s="56"/>
      <c r="F599" s="187"/>
      <c r="G599" s="187"/>
      <c r="H599" s="187"/>
      <c r="I599" s="62"/>
      <c r="J599" s="62"/>
      <c r="K599" s="188"/>
      <c r="L599" s="259"/>
      <c r="M599" s="259"/>
      <c r="N599" s="56"/>
      <c r="O599" s="28"/>
      <c r="P599" s="56"/>
      <c r="Q599" s="28"/>
      <c r="R599" s="132"/>
      <c r="S599" s="214"/>
      <c r="T599" s="285"/>
      <c r="U599" s="27" t="s">
        <v>32</v>
      </c>
      <c r="V599" s="186"/>
      <c r="W599" s="56"/>
      <c r="X599" s="187"/>
      <c r="Y599" s="187"/>
      <c r="Z599" s="187"/>
      <c r="AA599" s="62"/>
      <c r="AB599" s="62"/>
      <c r="AC599" s="188"/>
      <c r="AD599" s="259"/>
      <c r="AE599" s="259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4"/>
      <c r="AT599" s="37"/>
    </row>
    <row r="600" spans="2:46" ht="13.5" customHeight="1" x14ac:dyDescent="0.15">
      <c r="B600" s="285"/>
      <c r="C600" s="27" t="s">
        <v>33</v>
      </c>
      <c r="D600" s="186"/>
      <c r="E600" s="56"/>
      <c r="F600" s="187"/>
      <c r="G600" s="187"/>
      <c r="H600" s="187"/>
      <c r="I600" s="62"/>
      <c r="J600" s="62"/>
      <c r="K600" s="188"/>
      <c r="L600" s="259"/>
      <c r="M600" s="259"/>
      <c r="N600" s="56"/>
      <c r="O600" s="28"/>
      <c r="P600" s="56"/>
      <c r="Q600" s="28"/>
      <c r="R600" s="132"/>
      <c r="S600" s="214"/>
      <c r="T600" s="285"/>
      <c r="U600" s="27" t="s">
        <v>33</v>
      </c>
      <c r="V600" s="186"/>
      <c r="W600" s="56"/>
      <c r="X600" s="187"/>
      <c r="Y600" s="187"/>
      <c r="Z600" s="187"/>
      <c r="AA600" s="62"/>
      <c r="AB600" s="62"/>
      <c r="AC600" s="188"/>
      <c r="AD600" s="259"/>
      <c r="AE600" s="259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4"/>
      <c r="AT600" s="37"/>
    </row>
    <row r="601" spans="2:46" ht="13.5" customHeight="1" x14ac:dyDescent="0.15">
      <c r="B601" s="285"/>
      <c r="C601" s="27" t="s">
        <v>35</v>
      </c>
      <c r="D601" s="186"/>
      <c r="E601" s="56"/>
      <c r="F601" s="187"/>
      <c r="G601" s="187"/>
      <c r="H601" s="187"/>
      <c r="I601" s="62"/>
      <c r="J601" s="62"/>
      <c r="K601" s="188"/>
      <c r="L601" s="259"/>
      <c r="M601" s="259"/>
      <c r="N601" s="56"/>
      <c r="O601" s="28"/>
      <c r="P601" s="56"/>
      <c r="Q601" s="28"/>
      <c r="R601" s="132"/>
      <c r="S601" s="214"/>
      <c r="T601" s="285"/>
      <c r="U601" s="27" t="s">
        <v>35</v>
      </c>
      <c r="V601" s="186"/>
      <c r="W601" s="56"/>
      <c r="X601" s="187"/>
      <c r="Y601" s="187"/>
      <c r="Z601" s="187"/>
      <c r="AA601" s="62"/>
      <c r="AB601" s="62"/>
      <c r="AC601" s="188"/>
      <c r="AD601" s="259"/>
      <c r="AE601" s="259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4"/>
      <c r="AT601" s="37"/>
    </row>
    <row r="602" spans="2:46" ht="13.5" customHeight="1" thickBot="1" x14ac:dyDescent="0.2">
      <c r="B602" s="286"/>
      <c r="C602" s="27"/>
      <c r="D602" s="186"/>
      <c r="E602" s="56"/>
      <c r="F602" s="189"/>
      <c r="G602" s="189"/>
      <c r="H602" s="189"/>
      <c r="I602" s="56"/>
      <c r="J602" s="56"/>
      <c r="K602" s="188"/>
      <c r="L602" s="259"/>
      <c r="M602" s="259"/>
      <c r="N602" s="56"/>
      <c r="O602" s="28"/>
      <c r="P602" s="56"/>
      <c r="Q602" s="28"/>
      <c r="R602" s="184"/>
      <c r="S602" s="214"/>
      <c r="T602" s="286"/>
      <c r="U602" s="27"/>
      <c r="V602" s="186"/>
      <c r="W602" s="56"/>
      <c r="X602" s="189"/>
      <c r="Y602" s="189"/>
      <c r="Z602" s="189"/>
      <c r="AA602" s="56"/>
      <c r="AB602" s="56"/>
      <c r="AC602" s="188"/>
      <c r="AD602" s="259"/>
      <c r="AE602" s="259"/>
      <c r="AF602" s="56"/>
      <c r="AG602" s="28"/>
      <c r="AH602" s="56"/>
      <c r="AI602" s="28"/>
      <c r="AJ602" s="184"/>
      <c r="AK602" s="199"/>
      <c r="AL602" s="286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4"/>
      <c r="AT602" s="37"/>
    </row>
    <row r="603" spans="2:46" ht="13.5" customHeight="1" x14ac:dyDescent="0.15">
      <c r="B603" s="284" t="s">
        <v>183</v>
      </c>
      <c r="C603" s="25" t="s">
        <v>31</v>
      </c>
      <c r="D603" s="39"/>
      <c r="E603" s="55"/>
      <c r="F603" s="96"/>
      <c r="G603" s="96"/>
      <c r="H603" s="96"/>
      <c r="I603" s="60"/>
      <c r="J603" s="60"/>
      <c r="K603" s="61"/>
      <c r="L603" s="258"/>
      <c r="M603" s="258"/>
      <c r="N603" s="55"/>
      <c r="O603" s="26"/>
      <c r="P603" s="55"/>
      <c r="Q603" s="26"/>
      <c r="R603" s="131"/>
      <c r="S603" s="214"/>
      <c r="T603" s="284" t="s">
        <v>183</v>
      </c>
      <c r="U603" s="25" t="s">
        <v>31</v>
      </c>
      <c r="V603" s="39"/>
      <c r="W603" s="55"/>
      <c r="X603" s="96"/>
      <c r="Y603" s="96"/>
      <c r="Z603" s="96"/>
      <c r="AA603" s="60"/>
      <c r="AB603" s="60"/>
      <c r="AC603" s="61"/>
      <c r="AD603" s="258"/>
      <c r="AE603" s="258"/>
      <c r="AF603" s="55"/>
      <c r="AG603" s="26"/>
      <c r="AH603" s="55"/>
      <c r="AI603" s="26"/>
      <c r="AJ603" s="131"/>
      <c r="AK603" s="199"/>
      <c r="AL603" s="284" t="s">
        <v>183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4"/>
      <c r="AT603" s="37"/>
    </row>
    <row r="604" spans="2:46" ht="13.5" customHeight="1" x14ac:dyDescent="0.15">
      <c r="B604" s="285"/>
      <c r="C604" s="27" t="s">
        <v>32</v>
      </c>
      <c r="D604" s="186"/>
      <c r="E604" s="56"/>
      <c r="F604" s="187"/>
      <c r="G604" s="187"/>
      <c r="H604" s="187"/>
      <c r="I604" s="62"/>
      <c r="J604" s="62"/>
      <c r="K604" s="188"/>
      <c r="L604" s="259"/>
      <c r="M604" s="259"/>
      <c r="N604" s="56"/>
      <c r="O604" s="28"/>
      <c r="P604" s="56"/>
      <c r="Q604" s="28"/>
      <c r="R604" s="132"/>
      <c r="S604" s="214"/>
      <c r="T604" s="285"/>
      <c r="U604" s="27" t="s">
        <v>32</v>
      </c>
      <c r="V604" s="186"/>
      <c r="W604" s="56"/>
      <c r="X604" s="187"/>
      <c r="Y604" s="187"/>
      <c r="Z604" s="187"/>
      <c r="AA604" s="62"/>
      <c r="AB604" s="62"/>
      <c r="AC604" s="188"/>
      <c r="AD604" s="259"/>
      <c r="AE604" s="259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4"/>
      <c r="AT604" s="37"/>
    </row>
    <row r="605" spans="2:46" ht="13.5" customHeight="1" x14ac:dyDescent="0.15">
      <c r="B605" s="285"/>
      <c r="C605" s="27" t="s">
        <v>33</v>
      </c>
      <c r="D605" s="186"/>
      <c r="E605" s="56"/>
      <c r="F605" s="187"/>
      <c r="G605" s="187"/>
      <c r="H605" s="187"/>
      <c r="I605" s="62"/>
      <c r="J605" s="62"/>
      <c r="K605" s="188"/>
      <c r="L605" s="259"/>
      <c r="M605" s="259"/>
      <c r="N605" s="56"/>
      <c r="O605" s="28"/>
      <c r="P605" s="56"/>
      <c r="Q605" s="28"/>
      <c r="R605" s="132"/>
      <c r="S605" s="214"/>
      <c r="T605" s="285"/>
      <c r="U605" s="27" t="s">
        <v>33</v>
      </c>
      <c r="V605" s="186"/>
      <c r="W605" s="56"/>
      <c r="X605" s="187"/>
      <c r="Y605" s="187"/>
      <c r="Z605" s="187"/>
      <c r="AA605" s="62"/>
      <c r="AB605" s="62"/>
      <c r="AC605" s="188"/>
      <c r="AD605" s="259"/>
      <c r="AE605" s="259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4"/>
      <c r="AT605" s="37"/>
    </row>
    <row r="606" spans="2:46" ht="13.5" customHeight="1" x14ac:dyDescent="0.15">
      <c r="B606" s="285"/>
      <c r="C606" s="27" t="s">
        <v>35</v>
      </c>
      <c r="D606" s="186"/>
      <c r="E606" s="56"/>
      <c r="F606" s="187"/>
      <c r="G606" s="187"/>
      <c r="H606" s="187"/>
      <c r="I606" s="62"/>
      <c r="J606" s="62"/>
      <c r="K606" s="188"/>
      <c r="L606" s="259"/>
      <c r="M606" s="259"/>
      <c r="N606" s="56"/>
      <c r="O606" s="28"/>
      <c r="P606" s="56"/>
      <c r="Q606" s="28"/>
      <c r="R606" s="132"/>
      <c r="S606" s="214"/>
      <c r="T606" s="285"/>
      <c r="U606" s="27" t="s">
        <v>35</v>
      </c>
      <c r="V606" s="186"/>
      <c r="W606" s="56"/>
      <c r="X606" s="187"/>
      <c r="Y606" s="187"/>
      <c r="Z606" s="187"/>
      <c r="AA606" s="62"/>
      <c r="AB606" s="62"/>
      <c r="AC606" s="188"/>
      <c r="AD606" s="259"/>
      <c r="AE606" s="259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4"/>
      <c r="AT606" s="37"/>
    </row>
    <row r="607" spans="2:46" ht="13.5" customHeight="1" thickBot="1" x14ac:dyDescent="0.2">
      <c r="B607" s="286"/>
      <c r="C607" s="27"/>
      <c r="D607" s="186"/>
      <c r="E607" s="56"/>
      <c r="F607" s="189"/>
      <c r="G607" s="189"/>
      <c r="H607" s="189"/>
      <c r="I607" s="56"/>
      <c r="J607" s="56"/>
      <c r="K607" s="188"/>
      <c r="L607" s="259"/>
      <c r="M607" s="259"/>
      <c r="N607" s="56"/>
      <c r="O607" s="28"/>
      <c r="P607" s="56"/>
      <c r="Q607" s="28"/>
      <c r="R607" s="184"/>
      <c r="S607" s="214"/>
      <c r="T607" s="286"/>
      <c r="U607" s="27"/>
      <c r="V607" s="186"/>
      <c r="W607" s="56"/>
      <c r="X607" s="189"/>
      <c r="Y607" s="189"/>
      <c r="Z607" s="189"/>
      <c r="AA607" s="56"/>
      <c r="AB607" s="56"/>
      <c r="AC607" s="188"/>
      <c r="AD607" s="259"/>
      <c r="AE607" s="259"/>
      <c r="AF607" s="56"/>
      <c r="AG607" s="28"/>
      <c r="AH607" s="56"/>
      <c r="AI607" s="28"/>
      <c r="AJ607" s="184"/>
      <c r="AK607" s="199"/>
      <c r="AL607" s="286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4"/>
      <c r="AT607" s="37"/>
    </row>
    <row r="608" spans="2:46" ht="13.5" customHeight="1" x14ac:dyDescent="0.15">
      <c r="B608" s="284" t="s">
        <v>184</v>
      </c>
      <c r="C608" s="25" t="s">
        <v>31</v>
      </c>
      <c r="D608" s="39"/>
      <c r="E608" s="55"/>
      <c r="F608" s="96"/>
      <c r="G608" s="96"/>
      <c r="H608" s="96"/>
      <c r="I608" s="60"/>
      <c r="J608" s="60"/>
      <c r="K608" s="61"/>
      <c r="L608" s="258"/>
      <c r="M608" s="258"/>
      <c r="N608" s="55"/>
      <c r="O608" s="26"/>
      <c r="P608" s="55"/>
      <c r="Q608" s="26"/>
      <c r="R608" s="131"/>
      <c r="S608" s="214"/>
      <c r="T608" s="284" t="s">
        <v>184</v>
      </c>
      <c r="U608" s="25" t="s">
        <v>31</v>
      </c>
      <c r="V608" s="39"/>
      <c r="W608" s="55"/>
      <c r="X608" s="96"/>
      <c r="Y608" s="96"/>
      <c r="Z608" s="96"/>
      <c r="AA608" s="60"/>
      <c r="AB608" s="60"/>
      <c r="AC608" s="61"/>
      <c r="AD608" s="258"/>
      <c r="AE608" s="258"/>
      <c r="AF608" s="55"/>
      <c r="AG608" s="26"/>
      <c r="AH608" s="55"/>
      <c r="AI608" s="26"/>
      <c r="AJ608" s="131"/>
      <c r="AK608" s="199"/>
      <c r="AL608" s="284" t="s">
        <v>184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4"/>
      <c r="AT608" s="37"/>
    </row>
    <row r="609" spans="2:46" ht="13.5" customHeight="1" x14ac:dyDescent="0.15">
      <c r="B609" s="285"/>
      <c r="C609" s="27" t="s">
        <v>32</v>
      </c>
      <c r="D609" s="186"/>
      <c r="E609" s="56"/>
      <c r="F609" s="187"/>
      <c r="G609" s="187"/>
      <c r="H609" s="187"/>
      <c r="I609" s="62"/>
      <c r="J609" s="62"/>
      <c r="K609" s="188"/>
      <c r="L609" s="259"/>
      <c r="M609" s="259"/>
      <c r="N609" s="56"/>
      <c r="O609" s="28"/>
      <c r="P609" s="56"/>
      <c r="Q609" s="28"/>
      <c r="R609" s="132"/>
      <c r="S609" s="214"/>
      <c r="T609" s="285"/>
      <c r="U609" s="27" t="s">
        <v>32</v>
      </c>
      <c r="V609" s="186"/>
      <c r="W609" s="56"/>
      <c r="X609" s="187"/>
      <c r="Y609" s="187"/>
      <c r="Z609" s="187"/>
      <c r="AA609" s="62"/>
      <c r="AB609" s="62"/>
      <c r="AC609" s="188"/>
      <c r="AD609" s="259"/>
      <c r="AE609" s="259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4"/>
      <c r="AT609" s="37"/>
    </row>
    <row r="610" spans="2:46" ht="13.5" customHeight="1" x14ac:dyDescent="0.15">
      <c r="B610" s="285"/>
      <c r="C610" s="27" t="s">
        <v>33</v>
      </c>
      <c r="D610" s="186"/>
      <c r="E610" s="56"/>
      <c r="F610" s="187"/>
      <c r="G610" s="187"/>
      <c r="H610" s="187"/>
      <c r="I610" s="62"/>
      <c r="J610" s="62"/>
      <c r="K610" s="188"/>
      <c r="L610" s="259"/>
      <c r="M610" s="259"/>
      <c r="N610" s="56"/>
      <c r="O610" s="28"/>
      <c r="P610" s="56"/>
      <c r="Q610" s="28"/>
      <c r="R610" s="132"/>
      <c r="S610" s="214"/>
      <c r="T610" s="285"/>
      <c r="U610" s="27" t="s">
        <v>33</v>
      </c>
      <c r="V610" s="186"/>
      <c r="W610" s="56"/>
      <c r="X610" s="187"/>
      <c r="Y610" s="187"/>
      <c r="Z610" s="187"/>
      <c r="AA610" s="62"/>
      <c r="AB610" s="62"/>
      <c r="AC610" s="188"/>
      <c r="AD610" s="259"/>
      <c r="AE610" s="259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4"/>
      <c r="AT610" s="37"/>
    </row>
    <row r="611" spans="2:46" ht="13.5" customHeight="1" x14ac:dyDescent="0.15">
      <c r="B611" s="285"/>
      <c r="C611" s="27" t="s">
        <v>35</v>
      </c>
      <c r="D611" s="186"/>
      <c r="E611" s="56"/>
      <c r="F611" s="187"/>
      <c r="G611" s="187"/>
      <c r="H611" s="187"/>
      <c r="I611" s="62"/>
      <c r="J611" s="62"/>
      <c r="K611" s="188"/>
      <c r="L611" s="259"/>
      <c r="M611" s="259"/>
      <c r="N611" s="56"/>
      <c r="O611" s="28"/>
      <c r="P611" s="56"/>
      <c r="Q611" s="28"/>
      <c r="R611" s="132"/>
      <c r="S611" s="214"/>
      <c r="T611" s="285"/>
      <c r="U611" s="27" t="s">
        <v>35</v>
      </c>
      <c r="V611" s="186"/>
      <c r="W611" s="56"/>
      <c r="X611" s="187"/>
      <c r="Y611" s="187"/>
      <c r="Z611" s="187"/>
      <c r="AA611" s="62"/>
      <c r="AB611" s="62"/>
      <c r="AC611" s="188"/>
      <c r="AD611" s="259"/>
      <c r="AE611" s="259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4"/>
      <c r="AT611" s="37"/>
    </row>
    <row r="612" spans="2:46" ht="13.5" customHeight="1" thickBot="1" x14ac:dyDescent="0.2">
      <c r="B612" s="286"/>
      <c r="C612" s="27"/>
      <c r="D612" s="186"/>
      <c r="E612" s="56"/>
      <c r="F612" s="189"/>
      <c r="G612" s="189"/>
      <c r="H612" s="189"/>
      <c r="I612" s="56"/>
      <c r="J612" s="56"/>
      <c r="K612" s="188"/>
      <c r="L612" s="259"/>
      <c r="M612" s="259"/>
      <c r="N612" s="56"/>
      <c r="O612" s="28"/>
      <c r="P612" s="56"/>
      <c r="Q612" s="28"/>
      <c r="R612" s="184"/>
      <c r="S612" s="214"/>
      <c r="T612" s="286"/>
      <c r="U612" s="27"/>
      <c r="V612" s="186"/>
      <c r="W612" s="56"/>
      <c r="X612" s="189"/>
      <c r="Y612" s="189"/>
      <c r="Z612" s="189"/>
      <c r="AA612" s="56"/>
      <c r="AB612" s="56"/>
      <c r="AC612" s="188"/>
      <c r="AD612" s="259"/>
      <c r="AE612" s="259"/>
      <c r="AF612" s="56"/>
      <c r="AG612" s="28"/>
      <c r="AH612" s="56"/>
      <c r="AI612" s="28"/>
      <c r="AJ612" s="184"/>
      <c r="AK612" s="199"/>
      <c r="AL612" s="286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4"/>
      <c r="AT612" s="37"/>
    </row>
    <row r="613" spans="2:46" ht="13.5" customHeight="1" x14ac:dyDescent="0.15">
      <c r="B613" s="284" t="s">
        <v>185</v>
      </c>
      <c r="C613" s="25" t="s">
        <v>31</v>
      </c>
      <c r="D613" s="39"/>
      <c r="E613" s="55"/>
      <c r="F613" s="96"/>
      <c r="G613" s="96"/>
      <c r="H613" s="96"/>
      <c r="I613" s="60"/>
      <c r="J613" s="60"/>
      <c r="K613" s="61"/>
      <c r="L613" s="258"/>
      <c r="M613" s="258"/>
      <c r="N613" s="55"/>
      <c r="O613" s="26"/>
      <c r="P613" s="55"/>
      <c r="Q613" s="26"/>
      <c r="R613" s="131"/>
      <c r="S613" s="214"/>
      <c r="T613" s="284" t="s">
        <v>185</v>
      </c>
      <c r="U613" s="25" t="s">
        <v>31</v>
      </c>
      <c r="V613" s="39"/>
      <c r="W613" s="55"/>
      <c r="X613" s="96"/>
      <c r="Y613" s="96"/>
      <c r="Z613" s="96"/>
      <c r="AA613" s="60"/>
      <c r="AB613" s="60"/>
      <c r="AC613" s="61"/>
      <c r="AD613" s="258"/>
      <c r="AE613" s="258"/>
      <c r="AF613" s="55"/>
      <c r="AG613" s="26"/>
      <c r="AH613" s="55"/>
      <c r="AI613" s="26"/>
      <c r="AJ613" s="131"/>
      <c r="AK613" s="199"/>
      <c r="AL613" s="284" t="s">
        <v>185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4"/>
      <c r="AT613" s="37"/>
    </row>
    <row r="614" spans="2:46" ht="13.5" customHeight="1" x14ac:dyDescent="0.15">
      <c r="B614" s="285"/>
      <c r="C614" s="27" t="s">
        <v>32</v>
      </c>
      <c r="D614" s="186"/>
      <c r="E614" s="56"/>
      <c r="F614" s="187"/>
      <c r="G614" s="187"/>
      <c r="H614" s="187"/>
      <c r="I614" s="62"/>
      <c r="J614" s="62"/>
      <c r="K614" s="188"/>
      <c r="L614" s="259"/>
      <c r="M614" s="259"/>
      <c r="N614" s="56"/>
      <c r="O614" s="28"/>
      <c r="P614" s="56"/>
      <c r="Q614" s="28"/>
      <c r="R614" s="132"/>
      <c r="S614" s="214"/>
      <c r="T614" s="285"/>
      <c r="U614" s="27" t="s">
        <v>32</v>
      </c>
      <c r="V614" s="186"/>
      <c r="W614" s="56"/>
      <c r="X614" s="187"/>
      <c r="Y614" s="187"/>
      <c r="Z614" s="187"/>
      <c r="AA614" s="62"/>
      <c r="AB614" s="62"/>
      <c r="AC614" s="188"/>
      <c r="AD614" s="259"/>
      <c r="AE614" s="259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4"/>
      <c r="AT614" s="37"/>
    </row>
    <row r="615" spans="2:46" ht="13.5" customHeight="1" x14ac:dyDescent="0.15">
      <c r="B615" s="285"/>
      <c r="C615" s="27" t="s">
        <v>33</v>
      </c>
      <c r="D615" s="186"/>
      <c r="E615" s="56"/>
      <c r="F615" s="187"/>
      <c r="G615" s="187"/>
      <c r="H615" s="187"/>
      <c r="I615" s="62"/>
      <c r="J615" s="62"/>
      <c r="K615" s="188"/>
      <c r="L615" s="259"/>
      <c r="M615" s="259"/>
      <c r="N615" s="56"/>
      <c r="O615" s="28"/>
      <c r="P615" s="56"/>
      <c r="Q615" s="28"/>
      <c r="R615" s="132"/>
      <c r="S615" s="214"/>
      <c r="T615" s="285"/>
      <c r="U615" s="27" t="s">
        <v>33</v>
      </c>
      <c r="V615" s="186"/>
      <c r="W615" s="56"/>
      <c r="X615" s="187"/>
      <c r="Y615" s="187"/>
      <c r="Z615" s="187"/>
      <c r="AA615" s="62"/>
      <c r="AB615" s="62"/>
      <c r="AC615" s="188"/>
      <c r="AD615" s="259"/>
      <c r="AE615" s="259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4"/>
      <c r="AT615" s="37"/>
    </row>
    <row r="616" spans="2:46" ht="13.5" customHeight="1" x14ac:dyDescent="0.15">
      <c r="B616" s="285"/>
      <c r="C616" s="27" t="s">
        <v>35</v>
      </c>
      <c r="D616" s="186"/>
      <c r="E616" s="56"/>
      <c r="F616" s="187"/>
      <c r="G616" s="187"/>
      <c r="H616" s="187"/>
      <c r="I616" s="62"/>
      <c r="J616" s="62"/>
      <c r="K616" s="188"/>
      <c r="L616" s="259"/>
      <c r="M616" s="259"/>
      <c r="N616" s="56"/>
      <c r="O616" s="28"/>
      <c r="P616" s="56"/>
      <c r="Q616" s="28"/>
      <c r="R616" s="132"/>
      <c r="S616" s="214"/>
      <c r="T616" s="285"/>
      <c r="U616" s="27" t="s">
        <v>35</v>
      </c>
      <c r="V616" s="186"/>
      <c r="W616" s="56"/>
      <c r="X616" s="187"/>
      <c r="Y616" s="187"/>
      <c r="Z616" s="187"/>
      <c r="AA616" s="62"/>
      <c r="AB616" s="62"/>
      <c r="AC616" s="188"/>
      <c r="AD616" s="259"/>
      <c r="AE616" s="259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4"/>
      <c r="AT616" s="37"/>
    </row>
    <row r="617" spans="2:46" ht="13.5" customHeight="1" thickBot="1" x14ac:dyDescent="0.2">
      <c r="B617" s="286"/>
      <c r="C617" s="27"/>
      <c r="D617" s="186"/>
      <c r="E617" s="56"/>
      <c r="F617" s="189"/>
      <c r="G617" s="189"/>
      <c r="H617" s="189"/>
      <c r="I617" s="56"/>
      <c r="J617" s="56"/>
      <c r="K617" s="188"/>
      <c r="L617" s="259"/>
      <c r="M617" s="259"/>
      <c r="N617" s="56"/>
      <c r="O617" s="28"/>
      <c r="P617" s="56"/>
      <c r="Q617" s="28"/>
      <c r="R617" s="184"/>
      <c r="S617" s="214"/>
      <c r="T617" s="286"/>
      <c r="U617" s="27"/>
      <c r="V617" s="186"/>
      <c r="W617" s="56"/>
      <c r="X617" s="189"/>
      <c r="Y617" s="189"/>
      <c r="Z617" s="189"/>
      <c r="AA617" s="56"/>
      <c r="AB617" s="56"/>
      <c r="AC617" s="188"/>
      <c r="AD617" s="259"/>
      <c r="AE617" s="259"/>
      <c r="AF617" s="56"/>
      <c r="AG617" s="28"/>
      <c r="AH617" s="56"/>
      <c r="AI617" s="28"/>
      <c r="AJ617" s="184"/>
      <c r="AK617" s="199"/>
      <c r="AL617" s="286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4"/>
      <c r="AT617" s="37"/>
    </row>
    <row r="618" spans="2:46" ht="13.5" customHeight="1" x14ac:dyDescent="0.15">
      <c r="B618" s="284" t="s">
        <v>186</v>
      </c>
      <c r="C618" s="25" t="s">
        <v>31</v>
      </c>
      <c r="D618" s="39"/>
      <c r="E618" s="55"/>
      <c r="F618" s="96"/>
      <c r="G618" s="96"/>
      <c r="H618" s="96"/>
      <c r="I618" s="60"/>
      <c r="J618" s="60"/>
      <c r="K618" s="61"/>
      <c r="L618" s="258"/>
      <c r="M618" s="258"/>
      <c r="N618" s="55"/>
      <c r="O618" s="26"/>
      <c r="P618" s="55"/>
      <c r="Q618" s="26"/>
      <c r="R618" s="131"/>
      <c r="S618" s="214"/>
      <c r="T618" s="284" t="s">
        <v>186</v>
      </c>
      <c r="U618" s="25" t="s">
        <v>31</v>
      </c>
      <c r="V618" s="39"/>
      <c r="W618" s="55"/>
      <c r="X618" s="96"/>
      <c r="Y618" s="96"/>
      <c r="Z618" s="96"/>
      <c r="AA618" s="60"/>
      <c r="AB618" s="60"/>
      <c r="AC618" s="61"/>
      <c r="AD618" s="258"/>
      <c r="AE618" s="258"/>
      <c r="AF618" s="55"/>
      <c r="AG618" s="26"/>
      <c r="AH618" s="55"/>
      <c r="AI618" s="26"/>
      <c r="AJ618" s="131"/>
      <c r="AK618" s="199"/>
      <c r="AL618" s="284" t="s">
        <v>186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4"/>
      <c r="AT618" s="37"/>
    </row>
    <row r="619" spans="2:46" ht="13.5" customHeight="1" x14ac:dyDescent="0.15">
      <c r="B619" s="285"/>
      <c r="C619" s="27" t="s">
        <v>32</v>
      </c>
      <c r="D619" s="186"/>
      <c r="E619" s="56"/>
      <c r="F619" s="187"/>
      <c r="G619" s="187"/>
      <c r="H619" s="187"/>
      <c r="I619" s="62"/>
      <c r="J619" s="62"/>
      <c r="K619" s="188"/>
      <c r="L619" s="259"/>
      <c r="M619" s="259"/>
      <c r="N619" s="56"/>
      <c r="O619" s="28"/>
      <c r="P619" s="56"/>
      <c r="Q619" s="28"/>
      <c r="R619" s="132"/>
      <c r="S619" s="214"/>
      <c r="T619" s="285"/>
      <c r="U619" s="27" t="s">
        <v>32</v>
      </c>
      <c r="V619" s="186"/>
      <c r="W619" s="56"/>
      <c r="X619" s="187"/>
      <c r="Y619" s="187"/>
      <c r="Z619" s="187"/>
      <c r="AA619" s="62"/>
      <c r="AB619" s="62"/>
      <c r="AC619" s="188"/>
      <c r="AD619" s="259"/>
      <c r="AE619" s="259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4"/>
      <c r="AT619" s="37"/>
    </row>
    <row r="620" spans="2:46" ht="13.5" customHeight="1" x14ac:dyDescent="0.15">
      <c r="B620" s="285"/>
      <c r="C620" s="27" t="s">
        <v>33</v>
      </c>
      <c r="D620" s="186"/>
      <c r="E620" s="56"/>
      <c r="F620" s="187"/>
      <c r="G620" s="187"/>
      <c r="H620" s="187"/>
      <c r="I620" s="62"/>
      <c r="J620" s="62"/>
      <c r="K620" s="188"/>
      <c r="L620" s="259"/>
      <c r="M620" s="259"/>
      <c r="N620" s="56"/>
      <c r="O620" s="28"/>
      <c r="P620" s="56"/>
      <c r="Q620" s="28"/>
      <c r="R620" s="132"/>
      <c r="S620" s="214"/>
      <c r="T620" s="285"/>
      <c r="U620" s="27" t="s">
        <v>33</v>
      </c>
      <c r="V620" s="186"/>
      <c r="W620" s="56"/>
      <c r="X620" s="187"/>
      <c r="Y620" s="187"/>
      <c r="Z620" s="187"/>
      <c r="AA620" s="62"/>
      <c r="AB620" s="62"/>
      <c r="AC620" s="188"/>
      <c r="AD620" s="259"/>
      <c r="AE620" s="259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4"/>
      <c r="AT620" s="37"/>
    </row>
    <row r="621" spans="2:46" ht="13.5" customHeight="1" x14ac:dyDescent="0.15">
      <c r="B621" s="285"/>
      <c r="C621" s="27" t="s">
        <v>35</v>
      </c>
      <c r="D621" s="186"/>
      <c r="E621" s="56"/>
      <c r="F621" s="187"/>
      <c r="G621" s="187"/>
      <c r="H621" s="187"/>
      <c r="I621" s="62"/>
      <c r="J621" s="62"/>
      <c r="K621" s="188"/>
      <c r="L621" s="259"/>
      <c r="M621" s="259"/>
      <c r="N621" s="56"/>
      <c r="O621" s="28"/>
      <c r="P621" s="56"/>
      <c r="Q621" s="28"/>
      <c r="R621" s="132"/>
      <c r="S621" s="214"/>
      <c r="T621" s="285"/>
      <c r="U621" s="27" t="s">
        <v>35</v>
      </c>
      <c r="V621" s="186"/>
      <c r="W621" s="56"/>
      <c r="X621" s="187"/>
      <c r="Y621" s="187"/>
      <c r="Z621" s="187"/>
      <c r="AA621" s="62"/>
      <c r="AB621" s="62"/>
      <c r="AC621" s="188"/>
      <c r="AD621" s="259"/>
      <c r="AE621" s="259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4"/>
      <c r="AT621" s="37"/>
    </row>
    <row r="622" spans="2:46" ht="13.5" customHeight="1" thickBot="1" x14ac:dyDescent="0.2">
      <c r="B622" s="286"/>
      <c r="C622" s="27"/>
      <c r="D622" s="186"/>
      <c r="E622" s="56"/>
      <c r="F622" s="189"/>
      <c r="G622" s="189"/>
      <c r="H622" s="189"/>
      <c r="I622" s="56"/>
      <c r="J622" s="56"/>
      <c r="K622" s="188"/>
      <c r="L622" s="259"/>
      <c r="M622" s="259"/>
      <c r="N622" s="56"/>
      <c r="O622" s="28"/>
      <c r="P622" s="56"/>
      <c r="Q622" s="28"/>
      <c r="R622" s="184"/>
      <c r="S622" s="214"/>
      <c r="T622" s="286"/>
      <c r="U622" s="27"/>
      <c r="V622" s="186"/>
      <c r="W622" s="56"/>
      <c r="X622" s="189"/>
      <c r="Y622" s="189"/>
      <c r="Z622" s="189"/>
      <c r="AA622" s="56"/>
      <c r="AB622" s="56"/>
      <c r="AC622" s="188"/>
      <c r="AD622" s="259"/>
      <c r="AE622" s="259"/>
      <c r="AF622" s="56"/>
      <c r="AG622" s="28"/>
      <c r="AH622" s="56"/>
      <c r="AI622" s="28"/>
      <c r="AJ622" s="184"/>
      <c r="AK622" s="199"/>
      <c r="AL622" s="286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4"/>
      <c r="AT622" s="37"/>
    </row>
    <row r="623" spans="2:46" ht="13.5" customHeight="1" x14ac:dyDescent="0.15">
      <c r="B623" s="284" t="s">
        <v>187</v>
      </c>
      <c r="C623" s="25" t="s">
        <v>31</v>
      </c>
      <c r="D623" s="39"/>
      <c r="E623" s="55"/>
      <c r="F623" s="96"/>
      <c r="G623" s="96"/>
      <c r="H623" s="96"/>
      <c r="I623" s="60"/>
      <c r="J623" s="60"/>
      <c r="K623" s="61"/>
      <c r="L623" s="258"/>
      <c r="M623" s="258"/>
      <c r="N623" s="55"/>
      <c r="O623" s="26"/>
      <c r="P623" s="55"/>
      <c r="Q623" s="26"/>
      <c r="R623" s="131"/>
      <c r="S623" s="214"/>
      <c r="T623" s="284" t="s">
        <v>187</v>
      </c>
      <c r="U623" s="25" t="s">
        <v>31</v>
      </c>
      <c r="V623" s="39"/>
      <c r="W623" s="55"/>
      <c r="X623" s="96"/>
      <c r="Y623" s="96"/>
      <c r="Z623" s="96"/>
      <c r="AA623" s="60"/>
      <c r="AB623" s="60"/>
      <c r="AC623" s="61"/>
      <c r="AD623" s="258"/>
      <c r="AE623" s="258"/>
      <c r="AF623" s="55"/>
      <c r="AG623" s="26"/>
      <c r="AH623" s="55"/>
      <c r="AI623" s="26"/>
      <c r="AJ623" s="131"/>
      <c r="AK623" s="199"/>
      <c r="AL623" s="284" t="s">
        <v>187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4"/>
      <c r="AT623" s="37"/>
    </row>
    <row r="624" spans="2:46" ht="13.5" customHeight="1" x14ac:dyDescent="0.15">
      <c r="B624" s="285"/>
      <c r="C624" s="27" t="s">
        <v>32</v>
      </c>
      <c r="D624" s="186"/>
      <c r="E624" s="56"/>
      <c r="F624" s="187"/>
      <c r="G624" s="187"/>
      <c r="H624" s="187"/>
      <c r="I624" s="62"/>
      <c r="J624" s="62"/>
      <c r="K624" s="188"/>
      <c r="L624" s="259"/>
      <c r="M624" s="259"/>
      <c r="N624" s="56"/>
      <c r="O624" s="28"/>
      <c r="P624" s="56"/>
      <c r="Q624" s="28"/>
      <c r="R624" s="132"/>
      <c r="S624" s="214"/>
      <c r="T624" s="285"/>
      <c r="U624" s="27" t="s">
        <v>32</v>
      </c>
      <c r="V624" s="186"/>
      <c r="W624" s="56"/>
      <c r="X624" s="187"/>
      <c r="Y624" s="187"/>
      <c r="Z624" s="187"/>
      <c r="AA624" s="62"/>
      <c r="AB624" s="62"/>
      <c r="AC624" s="188"/>
      <c r="AD624" s="259"/>
      <c r="AE624" s="259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4"/>
      <c r="AT624" s="37"/>
    </row>
    <row r="625" spans="2:46" ht="13.5" customHeight="1" x14ac:dyDescent="0.15">
      <c r="B625" s="285"/>
      <c r="C625" s="27" t="s">
        <v>33</v>
      </c>
      <c r="D625" s="186"/>
      <c r="E625" s="56"/>
      <c r="F625" s="187"/>
      <c r="G625" s="187"/>
      <c r="H625" s="187"/>
      <c r="I625" s="62"/>
      <c r="J625" s="62"/>
      <c r="K625" s="188"/>
      <c r="L625" s="259"/>
      <c r="M625" s="259"/>
      <c r="N625" s="56"/>
      <c r="O625" s="28"/>
      <c r="P625" s="56"/>
      <c r="Q625" s="28"/>
      <c r="R625" s="132"/>
      <c r="S625" s="214"/>
      <c r="T625" s="285"/>
      <c r="U625" s="27" t="s">
        <v>33</v>
      </c>
      <c r="V625" s="186"/>
      <c r="W625" s="56"/>
      <c r="X625" s="187"/>
      <c r="Y625" s="187"/>
      <c r="Z625" s="187"/>
      <c r="AA625" s="62"/>
      <c r="AB625" s="62"/>
      <c r="AC625" s="188"/>
      <c r="AD625" s="259"/>
      <c r="AE625" s="259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4"/>
      <c r="AT625" s="37"/>
    </row>
    <row r="626" spans="2:46" ht="13.5" customHeight="1" x14ac:dyDescent="0.15">
      <c r="B626" s="285"/>
      <c r="C626" s="27" t="s">
        <v>35</v>
      </c>
      <c r="D626" s="186"/>
      <c r="E626" s="56"/>
      <c r="F626" s="187"/>
      <c r="G626" s="187"/>
      <c r="H626" s="187"/>
      <c r="I626" s="62"/>
      <c r="J626" s="62"/>
      <c r="K626" s="188"/>
      <c r="L626" s="259"/>
      <c r="M626" s="259"/>
      <c r="N626" s="56"/>
      <c r="O626" s="28"/>
      <c r="P626" s="56"/>
      <c r="Q626" s="28"/>
      <c r="R626" s="132"/>
      <c r="S626" s="214"/>
      <c r="T626" s="285"/>
      <c r="U626" s="27" t="s">
        <v>35</v>
      </c>
      <c r="V626" s="186"/>
      <c r="W626" s="56"/>
      <c r="X626" s="187"/>
      <c r="Y626" s="187"/>
      <c r="Z626" s="187"/>
      <c r="AA626" s="62"/>
      <c r="AB626" s="62"/>
      <c r="AC626" s="188"/>
      <c r="AD626" s="259"/>
      <c r="AE626" s="259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4"/>
      <c r="AT626" s="37"/>
    </row>
    <row r="627" spans="2:46" ht="13.5" customHeight="1" thickBot="1" x14ac:dyDescent="0.2">
      <c r="B627" s="286"/>
      <c r="C627" s="27"/>
      <c r="D627" s="186"/>
      <c r="E627" s="56"/>
      <c r="F627" s="189"/>
      <c r="G627" s="189"/>
      <c r="H627" s="189"/>
      <c r="I627" s="56"/>
      <c r="J627" s="56"/>
      <c r="K627" s="188"/>
      <c r="L627" s="259"/>
      <c r="M627" s="259"/>
      <c r="N627" s="56"/>
      <c r="O627" s="28"/>
      <c r="P627" s="56"/>
      <c r="Q627" s="28"/>
      <c r="R627" s="184"/>
      <c r="S627" s="214"/>
      <c r="T627" s="286"/>
      <c r="U627" s="27"/>
      <c r="V627" s="186"/>
      <c r="W627" s="56"/>
      <c r="X627" s="189"/>
      <c r="Y627" s="189"/>
      <c r="Z627" s="189"/>
      <c r="AA627" s="56"/>
      <c r="AB627" s="56"/>
      <c r="AC627" s="188"/>
      <c r="AD627" s="259"/>
      <c r="AE627" s="259"/>
      <c r="AF627" s="56"/>
      <c r="AG627" s="28"/>
      <c r="AH627" s="56"/>
      <c r="AI627" s="28"/>
      <c r="AJ627" s="184"/>
      <c r="AK627" s="199"/>
      <c r="AL627" s="286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4"/>
      <c r="AT627" s="37"/>
    </row>
    <row r="628" spans="2:46" ht="13.5" customHeight="1" x14ac:dyDescent="0.15">
      <c r="B628" s="284" t="s">
        <v>188</v>
      </c>
      <c r="C628" s="25" t="s">
        <v>31</v>
      </c>
      <c r="D628" s="39"/>
      <c r="E628" s="55"/>
      <c r="F628" s="96"/>
      <c r="G628" s="96"/>
      <c r="H628" s="96"/>
      <c r="I628" s="60"/>
      <c r="J628" s="60"/>
      <c r="K628" s="61"/>
      <c r="L628" s="258"/>
      <c r="M628" s="258"/>
      <c r="N628" s="55"/>
      <c r="O628" s="26"/>
      <c r="P628" s="55"/>
      <c r="Q628" s="26"/>
      <c r="R628" s="131"/>
      <c r="S628" s="214"/>
      <c r="T628" s="284" t="s">
        <v>188</v>
      </c>
      <c r="U628" s="25" t="s">
        <v>31</v>
      </c>
      <c r="V628" s="39"/>
      <c r="W628" s="55"/>
      <c r="X628" s="96"/>
      <c r="Y628" s="96"/>
      <c r="Z628" s="96"/>
      <c r="AA628" s="60"/>
      <c r="AB628" s="60"/>
      <c r="AC628" s="61"/>
      <c r="AD628" s="258"/>
      <c r="AE628" s="258"/>
      <c r="AF628" s="55"/>
      <c r="AG628" s="26"/>
      <c r="AH628" s="55"/>
      <c r="AI628" s="26"/>
      <c r="AJ628" s="131"/>
      <c r="AK628" s="199"/>
      <c r="AL628" s="284" t="s">
        <v>188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4"/>
      <c r="AT628" s="37"/>
    </row>
    <row r="629" spans="2:46" ht="13.5" customHeight="1" x14ac:dyDescent="0.15">
      <c r="B629" s="285"/>
      <c r="C629" s="27" t="s">
        <v>32</v>
      </c>
      <c r="D629" s="186"/>
      <c r="E629" s="56"/>
      <c r="F629" s="187"/>
      <c r="G629" s="187"/>
      <c r="H629" s="187"/>
      <c r="I629" s="62"/>
      <c r="J629" s="62"/>
      <c r="K629" s="188"/>
      <c r="L629" s="259"/>
      <c r="M629" s="259"/>
      <c r="N629" s="56"/>
      <c r="O629" s="28"/>
      <c r="P629" s="56"/>
      <c r="Q629" s="28"/>
      <c r="R629" s="132"/>
      <c r="S629" s="214"/>
      <c r="T629" s="285"/>
      <c r="U629" s="27" t="s">
        <v>32</v>
      </c>
      <c r="V629" s="186"/>
      <c r="W629" s="56"/>
      <c r="X629" s="187"/>
      <c r="Y629" s="187"/>
      <c r="Z629" s="187"/>
      <c r="AA629" s="62"/>
      <c r="AB629" s="62"/>
      <c r="AC629" s="188"/>
      <c r="AD629" s="259"/>
      <c r="AE629" s="259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4"/>
      <c r="AT629" s="37"/>
    </row>
    <row r="630" spans="2:46" ht="13.5" customHeight="1" x14ac:dyDescent="0.15">
      <c r="B630" s="285"/>
      <c r="C630" s="27" t="s">
        <v>33</v>
      </c>
      <c r="D630" s="186"/>
      <c r="E630" s="56"/>
      <c r="F630" s="187"/>
      <c r="G630" s="187"/>
      <c r="H630" s="187"/>
      <c r="I630" s="62"/>
      <c r="J630" s="62"/>
      <c r="K630" s="188"/>
      <c r="L630" s="259"/>
      <c r="M630" s="259"/>
      <c r="N630" s="56"/>
      <c r="O630" s="28"/>
      <c r="P630" s="56"/>
      <c r="Q630" s="28"/>
      <c r="R630" s="132"/>
      <c r="S630" s="214"/>
      <c r="T630" s="285"/>
      <c r="U630" s="27" t="s">
        <v>33</v>
      </c>
      <c r="V630" s="186"/>
      <c r="W630" s="56"/>
      <c r="X630" s="187"/>
      <c r="Y630" s="187"/>
      <c r="Z630" s="187"/>
      <c r="AA630" s="62"/>
      <c r="AB630" s="62"/>
      <c r="AC630" s="188"/>
      <c r="AD630" s="259"/>
      <c r="AE630" s="259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4"/>
      <c r="AT630" s="37"/>
    </row>
    <row r="631" spans="2:46" ht="13.5" customHeight="1" x14ac:dyDescent="0.15">
      <c r="B631" s="285"/>
      <c r="C631" s="27" t="s">
        <v>35</v>
      </c>
      <c r="D631" s="186"/>
      <c r="E631" s="56"/>
      <c r="F631" s="187"/>
      <c r="G631" s="187"/>
      <c r="H631" s="187"/>
      <c r="I631" s="62"/>
      <c r="J631" s="62"/>
      <c r="K631" s="188"/>
      <c r="L631" s="259"/>
      <c r="M631" s="259"/>
      <c r="N631" s="56"/>
      <c r="O631" s="28"/>
      <c r="P631" s="56"/>
      <c r="Q631" s="28"/>
      <c r="R631" s="132"/>
      <c r="S631" s="214"/>
      <c r="T631" s="285"/>
      <c r="U631" s="27" t="s">
        <v>35</v>
      </c>
      <c r="V631" s="186"/>
      <c r="W631" s="56"/>
      <c r="X631" s="187"/>
      <c r="Y631" s="187"/>
      <c r="Z631" s="187"/>
      <c r="AA631" s="62"/>
      <c r="AB631" s="62"/>
      <c r="AC631" s="188"/>
      <c r="AD631" s="259"/>
      <c r="AE631" s="259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4"/>
      <c r="AT631" s="37"/>
    </row>
    <row r="632" spans="2:46" ht="13.5" customHeight="1" thickBot="1" x14ac:dyDescent="0.2">
      <c r="B632" s="286"/>
      <c r="C632" s="27"/>
      <c r="D632" s="186"/>
      <c r="E632" s="56"/>
      <c r="F632" s="189"/>
      <c r="G632" s="189"/>
      <c r="H632" s="189"/>
      <c r="I632" s="56"/>
      <c r="J632" s="56"/>
      <c r="K632" s="188"/>
      <c r="L632" s="259"/>
      <c r="M632" s="259"/>
      <c r="N632" s="56"/>
      <c r="O632" s="28"/>
      <c r="P632" s="56"/>
      <c r="Q632" s="28"/>
      <c r="R632" s="184"/>
      <c r="S632" s="214"/>
      <c r="T632" s="286"/>
      <c r="U632" s="27"/>
      <c r="V632" s="186"/>
      <c r="W632" s="56"/>
      <c r="X632" s="189"/>
      <c r="Y632" s="189"/>
      <c r="Z632" s="189"/>
      <c r="AA632" s="56"/>
      <c r="AB632" s="56"/>
      <c r="AC632" s="188"/>
      <c r="AD632" s="259"/>
      <c r="AE632" s="259"/>
      <c r="AF632" s="56"/>
      <c r="AG632" s="28"/>
      <c r="AH632" s="56"/>
      <c r="AI632" s="28"/>
      <c r="AJ632" s="184"/>
      <c r="AK632" s="199"/>
      <c r="AL632" s="286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4"/>
      <c r="AT632" s="37"/>
    </row>
    <row r="633" spans="2:46" ht="13.5" customHeight="1" x14ac:dyDescent="0.15">
      <c r="B633" s="284" t="s">
        <v>189</v>
      </c>
      <c r="C633" s="25" t="s">
        <v>31</v>
      </c>
      <c r="D633" s="39"/>
      <c r="E633" s="55"/>
      <c r="F633" s="96"/>
      <c r="G633" s="96"/>
      <c r="H633" s="96"/>
      <c r="I633" s="60"/>
      <c r="J633" s="60"/>
      <c r="K633" s="61"/>
      <c r="L633" s="258"/>
      <c r="M633" s="258"/>
      <c r="N633" s="55"/>
      <c r="O633" s="26"/>
      <c r="P633" s="55"/>
      <c r="Q633" s="26"/>
      <c r="R633" s="131"/>
      <c r="S633" s="214"/>
      <c r="T633" s="284" t="s">
        <v>189</v>
      </c>
      <c r="U633" s="25" t="s">
        <v>31</v>
      </c>
      <c r="V633" s="39"/>
      <c r="W633" s="55"/>
      <c r="X633" s="96"/>
      <c r="Y633" s="96"/>
      <c r="Z633" s="96"/>
      <c r="AA633" s="60"/>
      <c r="AB633" s="60"/>
      <c r="AC633" s="61"/>
      <c r="AD633" s="258"/>
      <c r="AE633" s="258"/>
      <c r="AF633" s="55"/>
      <c r="AG633" s="26"/>
      <c r="AH633" s="55"/>
      <c r="AI633" s="26"/>
      <c r="AJ633" s="131"/>
      <c r="AK633" s="199"/>
      <c r="AL633" s="284" t="s">
        <v>189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4"/>
      <c r="AT633" s="37"/>
    </row>
    <row r="634" spans="2:46" ht="13.5" customHeight="1" x14ac:dyDescent="0.15">
      <c r="B634" s="285"/>
      <c r="C634" s="27" t="s">
        <v>32</v>
      </c>
      <c r="D634" s="186"/>
      <c r="E634" s="56"/>
      <c r="F634" s="187"/>
      <c r="G634" s="187"/>
      <c r="H634" s="187"/>
      <c r="I634" s="62"/>
      <c r="J634" s="62"/>
      <c r="K634" s="188"/>
      <c r="L634" s="259"/>
      <c r="M634" s="259"/>
      <c r="N634" s="56"/>
      <c r="O634" s="28"/>
      <c r="P634" s="56"/>
      <c r="Q634" s="28"/>
      <c r="R634" s="132"/>
      <c r="S634" s="214"/>
      <c r="T634" s="285"/>
      <c r="U634" s="27" t="s">
        <v>32</v>
      </c>
      <c r="V634" s="186"/>
      <c r="W634" s="56"/>
      <c r="X634" s="187"/>
      <c r="Y634" s="187"/>
      <c r="Z634" s="187"/>
      <c r="AA634" s="62"/>
      <c r="AB634" s="62"/>
      <c r="AC634" s="188"/>
      <c r="AD634" s="259"/>
      <c r="AE634" s="259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4"/>
      <c r="AT634" s="37"/>
    </row>
    <row r="635" spans="2:46" ht="13.5" customHeight="1" x14ac:dyDescent="0.15">
      <c r="B635" s="285"/>
      <c r="C635" s="27" t="s">
        <v>33</v>
      </c>
      <c r="D635" s="186"/>
      <c r="E635" s="56"/>
      <c r="F635" s="187"/>
      <c r="G635" s="187"/>
      <c r="H635" s="187"/>
      <c r="I635" s="62"/>
      <c r="J635" s="62"/>
      <c r="K635" s="188"/>
      <c r="L635" s="259"/>
      <c r="M635" s="259"/>
      <c r="N635" s="56"/>
      <c r="O635" s="28"/>
      <c r="P635" s="56"/>
      <c r="Q635" s="28"/>
      <c r="R635" s="132"/>
      <c r="S635" s="214"/>
      <c r="T635" s="285"/>
      <c r="U635" s="27" t="s">
        <v>33</v>
      </c>
      <c r="V635" s="186"/>
      <c r="W635" s="56"/>
      <c r="X635" s="187"/>
      <c r="Y635" s="187"/>
      <c r="Z635" s="187"/>
      <c r="AA635" s="62"/>
      <c r="AB635" s="62"/>
      <c r="AC635" s="188"/>
      <c r="AD635" s="259"/>
      <c r="AE635" s="259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4"/>
      <c r="AT635" s="37"/>
    </row>
    <row r="636" spans="2:46" ht="13.5" customHeight="1" x14ac:dyDescent="0.15">
      <c r="B636" s="285"/>
      <c r="C636" s="27" t="s">
        <v>35</v>
      </c>
      <c r="D636" s="186"/>
      <c r="E636" s="56"/>
      <c r="F636" s="187"/>
      <c r="G636" s="187"/>
      <c r="H636" s="187"/>
      <c r="I636" s="62"/>
      <c r="J636" s="62"/>
      <c r="K636" s="188"/>
      <c r="L636" s="259"/>
      <c r="M636" s="259"/>
      <c r="N636" s="56"/>
      <c r="O636" s="28"/>
      <c r="P636" s="56"/>
      <c r="Q636" s="28"/>
      <c r="R636" s="132"/>
      <c r="S636" s="214"/>
      <c r="T636" s="285"/>
      <c r="U636" s="27" t="s">
        <v>35</v>
      </c>
      <c r="V636" s="186"/>
      <c r="W636" s="56"/>
      <c r="X636" s="187"/>
      <c r="Y636" s="187"/>
      <c r="Z636" s="187"/>
      <c r="AA636" s="62"/>
      <c r="AB636" s="62"/>
      <c r="AC636" s="188"/>
      <c r="AD636" s="259"/>
      <c r="AE636" s="259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4"/>
      <c r="AT636" s="37"/>
    </row>
    <row r="637" spans="2:46" ht="13.5" customHeight="1" thickBot="1" x14ac:dyDescent="0.2">
      <c r="B637" s="286"/>
      <c r="C637" s="29"/>
      <c r="D637" s="41"/>
      <c r="E637" s="58"/>
      <c r="F637" s="190"/>
      <c r="G637" s="190"/>
      <c r="H637" s="190"/>
      <c r="I637" s="58"/>
      <c r="J637" s="58"/>
      <c r="K637" s="63"/>
      <c r="L637" s="260"/>
      <c r="M637" s="260"/>
      <c r="N637" s="58"/>
      <c r="O637" s="35"/>
      <c r="P637" s="58"/>
      <c r="Q637" s="35"/>
      <c r="R637" s="180"/>
      <c r="S637" s="214"/>
      <c r="T637" s="286"/>
      <c r="U637" s="29"/>
      <c r="V637" s="41"/>
      <c r="W637" s="58"/>
      <c r="X637" s="190"/>
      <c r="Y637" s="190"/>
      <c r="Z637" s="190"/>
      <c r="AA637" s="58"/>
      <c r="AB637" s="58"/>
      <c r="AC637" s="63"/>
      <c r="AD637" s="260"/>
      <c r="AE637" s="260"/>
      <c r="AF637" s="58"/>
      <c r="AG637" s="35"/>
      <c r="AH637" s="58"/>
      <c r="AI637" s="35"/>
      <c r="AJ637" s="180"/>
      <c r="AK637" s="199"/>
      <c r="AL637" s="286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4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50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50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4"/>
      <c r="AT638" s="37"/>
    </row>
    <row r="639" spans="2:46" ht="13.95" customHeight="1" x14ac:dyDescent="0.15">
      <c r="B639" s="139"/>
      <c r="C639" s="202"/>
      <c r="D639" s="101"/>
      <c r="E639" s="261"/>
      <c r="F639" s="30" t="s">
        <v>48</v>
      </c>
      <c r="G639" s="203" t="s">
        <v>48</v>
      </c>
      <c r="H639" s="203" t="s">
        <v>48</v>
      </c>
      <c r="I639" s="203" t="s">
        <v>48</v>
      </c>
      <c r="J639" s="203" t="s">
        <v>48</v>
      </c>
      <c r="K639" s="102"/>
      <c r="L639" s="102"/>
      <c r="M639" s="102"/>
      <c r="N639" s="102"/>
      <c r="O639" s="252"/>
      <c r="P639" s="102"/>
      <c r="Q639" s="103"/>
      <c r="R639" s="104"/>
      <c r="T639" s="139"/>
      <c r="U639" s="202"/>
      <c r="V639" s="101"/>
      <c r="W639" s="261"/>
      <c r="X639" s="30" t="s">
        <v>48</v>
      </c>
      <c r="Y639" s="203" t="s">
        <v>48</v>
      </c>
      <c r="Z639" s="203" t="s">
        <v>48</v>
      </c>
      <c r="AA639" s="203" t="s">
        <v>48</v>
      </c>
      <c r="AB639" s="203" t="s">
        <v>48</v>
      </c>
      <c r="AC639" s="102"/>
      <c r="AD639" s="102"/>
      <c r="AE639" s="102"/>
      <c r="AF639" s="102"/>
      <c r="AG639" s="252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27</v>
      </c>
      <c r="G640" s="250" t="s">
        <v>38</v>
      </c>
      <c r="H640" s="250" t="s">
        <v>41</v>
      </c>
      <c r="I640" s="250" t="s">
        <v>44</v>
      </c>
      <c r="J640" s="250" t="s">
        <v>54</v>
      </c>
      <c r="R640" s="105"/>
      <c r="T640" s="140"/>
      <c r="U640" s="199"/>
      <c r="V640" s="8"/>
      <c r="W640" s="232"/>
      <c r="X640" s="90" t="s">
        <v>27</v>
      </c>
      <c r="Y640" s="250" t="s">
        <v>38</v>
      </c>
      <c r="Z640" s="250" t="s">
        <v>41</v>
      </c>
      <c r="AA640" s="250" t="s">
        <v>44</v>
      </c>
      <c r="AB640" s="250" t="s">
        <v>54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4" t="s">
        <v>190</v>
      </c>
      <c r="C641" s="25" t="s">
        <v>31</v>
      </c>
      <c r="D641" s="106"/>
      <c r="E641" s="262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34.106518999999999</v>
      </c>
      <c r="G641" s="135">
        <f t="shared" si="59"/>
        <v>38.191673999999999</v>
      </c>
      <c r="H641" s="135">
        <f t="shared" si="59"/>
        <v>0.98438376000000005</v>
      </c>
      <c r="I641" s="135">
        <f t="shared" si="59"/>
        <v>0.98938331999999996</v>
      </c>
      <c r="J641" s="135">
        <f t="shared" si="59"/>
        <v>2.1115511999999999E-2</v>
      </c>
      <c r="K641" s="109"/>
      <c r="L641" s="109"/>
      <c r="M641" s="109"/>
      <c r="N641" s="109"/>
      <c r="O641" s="263"/>
      <c r="P641" s="109"/>
      <c r="Q641" s="110"/>
      <c r="R641" s="111"/>
      <c r="T641" s="284" t="s">
        <v>190</v>
      </c>
      <c r="U641" s="25" t="s">
        <v>31</v>
      </c>
      <c r="V641" s="106"/>
      <c r="W641" s="262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27.037281</v>
      </c>
      <c r="Y641" s="135">
        <f t="shared" si="60"/>
        <v>32.168602999999997</v>
      </c>
      <c r="Z641" s="135">
        <f t="shared" si="60"/>
        <v>0.92086703000000003</v>
      </c>
      <c r="AA641" s="135">
        <f t="shared" si="60"/>
        <v>0.95821241999999995</v>
      </c>
      <c r="AB641" s="135">
        <f t="shared" si="60"/>
        <v>9.8481750000000007E-2</v>
      </c>
      <c r="AC641" s="109"/>
      <c r="AD641" s="109"/>
      <c r="AE641" s="109"/>
      <c r="AF641" s="109"/>
      <c r="AG641" s="263"/>
      <c r="AH641" s="109"/>
      <c r="AI641" s="110"/>
      <c r="AJ641" s="111"/>
    </row>
    <row r="642" spans="2:36" x14ac:dyDescent="0.15">
      <c r="B642" s="285"/>
      <c r="C642" s="27" t="s">
        <v>32</v>
      </c>
      <c r="D642" s="107"/>
      <c r="E642" s="264"/>
      <c r="F642" s="18">
        <f t="shared" si="59"/>
        <v>36.723194999999997</v>
      </c>
      <c r="G642" s="18">
        <f t="shared" si="59"/>
        <v>40.653750000000002</v>
      </c>
      <c r="H642" s="18">
        <f t="shared" si="59"/>
        <v>0.99082736999999999</v>
      </c>
      <c r="I642" s="18">
        <f t="shared" si="59"/>
        <v>0.99077435999999997</v>
      </c>
      <c r="J642" s="18">
        <f t="shared" si="59"/>
        <v>1.3257695E-2</v>
      </c>
      <c r="K642" s="112"/>
      <c r="L642" s="112"/>
      <c r="M642" s="112"/>
      <c r="N642" s="112"/>
      <c r="O642" s="265"/>
      <c r="P642" s="112"/>
      <c r="Q642" s="113"/>
      <c r="R642" s="114"/>
      <c r="T642" s="285"/>
      <c r="U642" s="27" t="s">
        <v>32</v>
      </c>
      <c r="V642" s="107"/>
      <c r="W642" s="264"/>
      <c r="X642" s="18">
        <f t="shared" si="60"/>
        <v>33.026364000000001</v>
      </c>
      <c r="Y642" s="18">
        <f t="shared" si="60"/>
        <v>37.597648</v>
      </c>
      <c r="Z642" s="18">
        <f t="shared" si="60"/>
        <v>0.97571604000000001</v>
      </c>
      <c r="AA642" s="18">
        <f t="shared" si="60"/>
        <v>0.98738369999999998</v>
      </c>
      <c r="AB642" s="18">
        <f t="shared" si="60"/>
        <v>2.3963535000000001E-2</v>
      </c>
      <c r="AC642" s="112"/>
      <c r="AD642" s="112"/>
      <c r="AE642" s="112"/>
      <c r="AF642" s="112"/>
      <c r="AG642" s="265"/>
      <c r="AH642" s="112"/>
      <c r="AI642" s="113"/>
      <c r="AJ642" s="114"/>
    </row>
    <row r="643" spans="2:36" x14ac:dyDescent="0.15">
      <c r="B643" s="285"/>
      <c r="C643" s="27" t="s">
        <v>33</v>
      </c>
      <c r="D643" s="107"/>
      <c r="E643" s="264"/>
      <c r="F643" s="18">
        <f t="shared" si="59"/>
        <v>38.137932999999997</v>
      </c>
      <c r="G643" s="18">
        <f t="shared" si="59"/>
        <v>42.049900000000001</v>
      </c>
      <c r="H643" s="18">
        <f t="shared" si="59"/>
        <v>0.99272903999999995</v>
      </c>
      <c r="I643" s="18">
        <f t="shared" si="59"/>
        <v>0.99201912999999997</v>
      </c>
      <c r="J643" s="18">
        <f t="shared" si="59"/>
        <v>1.1211609000000001E-2</v>
      </c>
      <c r="K643" s="112"/>
      <c r="L643" s="112"/>
      <c r="M643" s="112"/>
      <c r="N643" s="112"/>
      <c r="O643" s="265"/>
      <c r="P643" s="112"/>
      <c r="Q643" s="113"/>
      <c r="R643" s="114"/>
      <c r="T643" s="285"/>
      <c r="U643" s="27" t="s">
        <v>33</v>
      </c>
      <c r="V643" s="107"/>
      <c r="W643" s="264"/>
      <c r="X643" s="18">
        <f t="shared" si="60"/>
        <v>36.966670999999998</v>
      </c>
      <c r="Y643" s="18">
        <f t="shared" si="60"/>
        <v>41.062112999999997</v>
      </c>
      <c r="Z643" s="18">
        <f t="shared" si="60"/>
        <v>0.98865491999999999</v>
      </c>
      <c r="AA643" s="18">
        <f t="shared" si="60"/>
        <v>0.99337083000000004</v>
      </c>
      <c r="AB643" s="18">
        <f t="shared" si="60"/>
        <v>9.933575E-3</v>
      </c>
      <c r="AC643" s="112"/>
      <c r="AD643" s="112"/>
      <c r="AE643" s="112"/>
      <c r="AF643" s="112"/>
      <c r="AG643" s="265"/>
      <c r="AH643" s="112"/>
      <c r="AI643" s="113"/>
      <c r="AJ643" s="114"/>
    </row>
    <row r="644" spans="2:36" x14ac:dyDescent="0.15">
      <c r="B644" s="285"/>
      <c r="C644" s="27" t="s">
        <v>35</v>
      </c>
      <c r="D644" s="107"/>
      <c r="E644" s="264"/>
      <c r="F644" s="18">
        <f t="shared" si="59"/>
        <v>38.919699999999999</v>
      </c>
      <c r="G644" s="18">
        <f t="shared" si="59"/>
        <v>42.860729999999997</v>
      </c>
      <c r="H644" s="18">
        <f t="shared" si="59"/>
        <v>0.99365999000000005</v>
      </c>
      <c r="I644" s="18">
        <f t="shared" si="59"/>
        <v>0.99376503000000005</v>
      </c>
      <c r="J644" s="18">
        <f t="shared" si="59"/>
        <v>1.0484329000000001E-2</v>
      </c>
      <c r="K644" s="112"/>
      <c r="L644" s="112"/>
      <c r="M644" s="112"/>
      <c r="N644" s="112"/>
      <c r="O644" s="265"/>
      <c r="P644" s="112"/>
      <c r="Q644" s="113"/>
      <c r="R644" s="114"/>
      <c r="T644" s="285"/>
      <c r="U644" s="27" t="s">
        <v>35</v>
      </c>
      <c r="V644" s="107"/>
      <c r="W644" s="264"/>
      <c r="X644" s="18">
        <f t="shared" si="60"/>
        <v>39.246312000000003</v>
      </c>
      <c r="Y644" s="18">
        <f t="shared" si="60"/>
        <v>43.086145999999999</v>
      </c>
      <c r="Z644" s="18">
        <f t="shared" si="60"/>
        <v>0.99203361999999995</v>
      </c>
      <c r="AA644" s="18">
        <f t="shared" si="60"/>
        <v>0.99509908999999996</v>
      </c>
      <c r="AB644" s="18">
        <f t="shared" si="60"/>
        <v>6.1882952999999996E-3</v>
      </c>
      <c r="AC644" s="112"/>
      <c r="AD644" s="112"/>
      <c r="AE644" s="112"/>
      <c r="AF644" s="112"/>
      <c r="AG644" s="265"/>
      <c r="AH644" s="112"/>
      <c r="AI644" s="113"/>
      <c r="AJ644" s="114"/>
    </row>
    <row r="645" spans="2:36" ht="12.6" customHeight="1" thickBot="1" x14ac:dyDescent="0.2">
      <c r="B645" s="286"/>
      <c r="C645" s="29"/>
      <c r="D645" s="108"/>
      <c r="E645" s="266"/>
      <c r="F645" s="185"/>
      <c r="G645" s="185"/>
      <c r="H645" s="185"/>
      <c r="I645" s="185"/>
      <c r="J645" s="185"/>
      <c r="K645" s="115"/>
      <c r="L645" s="115"/>
      <c r="M645" s="115"/>
      <c r="N645" s="115"/>
      <c r="O645" s="267"/>
      <c r="P645" s="115"/>
      <c r="Q645" s="116"/>
      <c r="R645" s="117"/>
      <c r="T645" s="286"/>
      <c r="U645" s="29"/>
      <c r="V645" s="108"/>
      <c r="W645" s="266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7"/>
      <c r="AH645" s="115"/>
      <c r="AI645" s="116"/>
      <c r="AJ645" s="117"/>
    </row>
    <row r="646" spans="2:36" x14ac:dyDescent="0.15">
      <c r="B646" s="290" t="s">
        <v>191</v>
      </c>
      <c r="C646" s="25" t="s">
        <v>31</v>
      </c>
      <c r="D646" s="106"/>
      <c r="E646" s="262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35.068742999999998</v>
      </c>
      <c r="G646" s="135">
        <f t="shared" si="61"/>
        <v>39.205523999999997</v>
      </c>
      <c r="H646" s="135">
        <f t="shared" si="61"/>
        <v>0.98675771999999995</v>
      </c>
      <c r="I646" s="135">
        <f t="shared" si="61"/>
        <v>0.99080957999999997</v>
      </c>
      <c r="J646" s="135">
        <f t="shared" si="61"/>
        <v>2.5996829999999999E-2</v>
      </c>
      <c r="K646" s="109"/>
      <c r="L646" s="109"/>
      <c r="M646" s="109"/>
      <c r="N646" s="109"/>
      <c r="O646" s="263"/>
      <c r="P646" s="109"/>
      <c r="Q646" s="110"/>
      <c r="R646" s="111"/>
      <c r="T646" s="290" t="s">
        <v>191</v>
      </c>
      <c r="U646" s="25" t="s">
        <v>31</v>
      </c>
      <c r="V646" s="106"/>
      <c r="W646" s="262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27.844677000000001</v>
      </c>
      <c r="Y646" s="135">
        <f t="shared" si="62"/>
        <v>33.224603000000002</v>
      </c>
      <c r="Z646" s="135">
        <f t="shared" si="62"/>
        <v>0.92867794000000004</v>
      </c>
      <c r="AA646" s="135">
        <f t="shared" si="62"/>
        <v>0.96396760999999997</v>
      </c>
      <c r="AB646" s="135">
        <f t="shared" si="62"/>
        <v>0.11843089</v>
      </c>
      <c r="AC646" s="109"/>
      <c r="AD646" s="109"/>
      <c r="AE646" s="109"/>
      <c r="AF646" s="109"/>
      <c r="AG646" s="263"/>
      <c r="AH646" s="109"/>
      <c r="AI646" s="110"/>
      <c r="AJ646" s="111"/>
    </row>
    <row r="647" spans="2:36" x14ac:dyDescent="0.15">
      <c r="B647" s="285"/>
      <c r="C647" s="27" t="s">
        <v>32</v>
      </c>
      <c r="D647" s="107"/>
      <c r="E647" s="264"/>
      <c r="F647" s="18">
        <f t="shared" si="61"/>
        <v>37.626984</v>
      </c>
      <c r="G647" s="18">
        <f t="shared" si="61"/>
        <v>41.582005000000002</v>
      </c>
      <c r="H647" s="18">
        <f t="shared" si="61"/>
        <v>0.99220485999999997</v>
      </c>
      <c r="I647" s="18">
        <f t="shared" si="61"/>
        <v>0.99238037000000001</v>
      </c>
      <c r="J647" s="18">
        <f t="shared" si="61"/>
        <v>1.5945088E-2</v>
      </c>
      <c r="K647" s="112"/>
      <c r="L647" s="112"/>
      <c r="M647" s="112"/>
      <c r="N647" s="112"/>
      <c r="O647" s="265"/>
      <c r="P647" s="112"/>
      <c r="Q647" s="113"/>
      <c r="R647" s="114"/>
      <c r="T647" s="285"/>
      <c r="U647" s="27" t="s">
        <v>32</v>
      </c>
      <c r="V647" s="107"/>
      <c r="W647" s="264"/>
      <c r="X647" s="18">
        <f t="shared" si="62"/>
        <v>34.372796000000001</v>
      </c>
      <c r="Y647" s="18">
        <f t="shared" si="62"/>
        <v>39.171681999999997</v>
      </c>
      <c r="Z647" s="18">
        <f t="shared" si="62"/>
        <v>0.97899594000000001</v>
      </c>
      <c r="AA647" s="18">
        <f t="shared" si="62"/>
        <v>0.9901818</v>
      </c>
      <c r="AB647" s="18">
        <f t="shared" si="62"/>
        <v>3.214007E-2</v>
      </c>
      <c r="AC647" s="112"/>
      <c r="AD647" s="112"/>
      <c r="AE647" s="112"/>
      <c r="AF647" s="112"/>
      <c r="AG647" s="265"/>
      <c r="AH647" s="112"/>
      <c r="AI647" s="113"/>
      <c r="AJ647" s="114"/>
    </row>
    <row r="648" spans="2:36" x14ac:dyDescent="0.15">
      <c r="B648" s="285"/>
      <c r="C648" s="27" t="s">
        <v>33</v>
      </c>
      <c r="D648" s="107"/>
      <c r="E648" s="264"/>
      <c r="F648" s="18">
        <f t="shared" si="61"/>
        <v>38.909802999999997</v>
      </c>
      <c r="G648" s="18">
        <f t="shared" si="61"/>
        <v>42.802069000000003</v>
      </c>
      <c r="H648" s="18">
        <f t="shared" si="61"/>
        <v>0.99382552000000002</v>
      </c>
      <c r="I648" s="18">
        <f t="shared" si="61"/>
        <v>0.99351319999999999</v>
      </c>
      <c r="J648" s="18">
        <f t="shared" si="61"/>
        <v>1.3191843E-2</v>
      </c>
      <c r="K648" s="112"/>
      <c r="L648" s="112"/>
      <c r="M648" s="112"/>
      <c r="N648" s="112"/>
      <c r="O648" s="265"/>
      <c r="P648" s="112"/>
      <c r="Q648" s="113"/>
      <c r="R648" s="114"/>
      <c r="T648" s="285"/>
      <c r="U648" s="27" t="s">
        <v>33</v>
      </c>
      <c r="V648" s="107"/>
      <c r="W648" s="264"/>
      <c r="X648" s="18">
        <f t="shared" si="62"/>
        <v>38.386418999999997</v>
      </c>
      <c r="Y648" s="18">
        <f t="shared" si="62"/>
        <v>42.709195999999999</v>
      </c>
      <c r="Z648" s="18">
        <f t="shared" si="62"/>
        <v>0.99034219000000001</v>
      </c>
      <c r="AA648" s="18">
        <f t="shared" si="62"/>
        <v>0.99486388999999997</v>
      </c>
      <c r="AB648" s="18">
        <f t="shared" si="62"/>
        <v>1.41833685E-2</v>
      </c>
      <c r="AC648" s="112"/>
      <c r="AD648" s="112"/>
      <c r="AE648" s="112"/>
      <c r="AF648" s="112"/>
      <c r="AG648" s="265"/>
      <c r="AH648" s="112"/>
      <c r="AI648" s="113"/>
      <c r="AJ648" s="114"/>
    </row>
    <row r="649" spans="2:36" x14ac:dyDescent="0.15">
      <c r="B649" s="285"/>
      <c r="C649" s="27" t="s">
        <v>35</v>
      </c>
      <c r="D649" s="107"/>
      <c r="E649" s="264"/>
      <c r="F649" s="18">
        <f t="shared" si="61"/>
        <v>39.649728000000003</v>
      </c>
      <c r="G649" s="18">
        <f t="shared" si="61"/>
        <v>43.571928</v>
      </c>
      <c r="H649" s="18">
        <f t="shared" si="61"/>
        <v>0.99458504000000003</v>
      </c>
      <c r="I649" s="18">
        <f t="shared" si="61"/>
        <v>0.99695747999999995</v>
      </c>
      <c r="J649" s="18">
        <f t="shared" si="61"/>
        <v>1.225652E-2</v>
      </c>
      <c r="K649" s="112"/>
      <c r="L649" s="112"/>
      <c r="M649" s="112"/>
      <c r="N649" s="112"/>
      <c r="O649" s="265"/>
      <c r="P649" s="112"/>
      <c r="Q649" s="113"/>
      <c r="R649" s="114"/>
      <c r="T649" s="285"/>
      <c r="U649" s="27" t="s">
        <v>35</v>
      </c>
      <c r="V649" s="107"/>
      <c r="W649" s="264"/>
      <c r="X649" s="18">
        <f t="shared" si="62"/>
        <v>40.502043</v>
      </c>
      <c r="Y649" s="18">
        <f t="shared" si="62"/>
        <v>44.427841000000001</v>
      </c>
      <c r="Z649" s="18">
        <f t="shared" si="62"/>
        <v>0.99327264999999998</v>
      </c>
      <c r="AA649" s="18">
        <f t="shared" si="62"/>
        <v>0.99603185000000005</v>
      </c>
      <c r="AB649" s="18">
        <f t="shared" si="62"/>
        <v>9.4309540000000001E-3</v>
      </c>
      <c r="AC649" s="112"/>
      <c r="AD649" s="112"/>
      <c r="AE649" s="112"/>
      <c r="AF649" s="112"/>
      <c r="AG649" s="265"/>
      <c r="AH649" s="112"/>
      <c r="AI649" s="113"/>
      <c r="AJ649" s="114"/>
    </row>
    <row r="650" spans="2:36" ht="12.6" customHeight="1" thickBot="1" x14ac:dyDescent="0.2">
      <c r="B650" s="286"/>
      <c r="C650" s="29"/>
      <c r="D650" s="108"/>
      <c r="E650" s="266"/>
      <c r="F650" s="185"/>
      <c r="G650" s="185"/>
      <c r="H650" s="185"/>
      <c r="I650" s="185"/>
      <c r="J650" s="185"/>
      <c r="K650" s="115"/>
      <c r="L650" s="115"/>
      <c r="M650" s="115"/>
      <c r="N650" s="115"/>
      <c r="O650" s="267"/>
      <c r="P650" s="115"/>
      <c r="Q650" s="116"/>
      <c r="R650" s="117"/>
      <c r="T650" s="286"/>
      <c r="U650" s="29"/>
      <c r="V650" s="108"/>
      <c r="W650" s="266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7"/>
      <c r="AH650" s="115"/>
      <c r="AI650" s="116"/>
      <c r="AJ650" s="117"/>
    </row>
    <row r="651" spans="2:36" ht="13.95" customHeight="1" x14ac:dyDescent="0.15">
      <c r="B651" s="303" t="s">
        <v>192</v>
      </c>
      <c r="C651" s="25" t="s">
        <v>31</v>
      </c>
      <c r="D651" s="106"/>
      <c r="E651" s="262"/>
      <c r="F651" s="135">
        <f t="shared" ref="F651:J654" si="63">F646-F641</f>
        <v>0.96222399999999908</v>
      </c>
      <c r="G651" s="135">
        <f t="shared" si="63"/>
        <v>1.0138499999999979</v>
      </c>
      <c r="H651" s="135">
        <f t="shared" si="63"/>
        <v>2.3739599999998973E-3</v>
      </c>
      <c r="I651" s="135">
        <f t="shared" si="63"/>
        <v>1.4262600000000125E-3</v>
      </c>
      <c r="J651" s="135">
        <f t="shared" si="63"/>
        <v>4.8813179999999991E-3</v>
      </c>
      <c r="K651" s="109"/>
      <c r="L651" s="109"/>
      <c r="M651" s="109"/>
      <c r="N651" s="109"/>
      <c r="O651" s="263"/>
      <c r="P651" s="109"/>
      <c r="Q651" s="110"/>
      <c r="R651" s="111"/>
      <c r="T651" s="303" t="s">
        <v>192</v>
      </c>
      <c r="U651" s="25" t="s">
        <v>31</v>
      </c>
      <c r="V651" s="106"/>
      <c r="W651" s="262"/>
      <c r="X651" s="135">
        <f t="shared" ref="X651:AB654" si="64">X646-X641</f>
        <v>0.80739600000000067</v>
      </c>
      <c r="Y651" s="135">
        <f t="shared" si="64"/>
        <v>1.0560000000000045</v>
      </c>
      <c r="Z651" s="135">
        <f t="shared" si="64"/>
        <v>7.8109100000000042E-3</v>
      </c>
      <c r="AA651" s="135">
        <f t="shared" si="64"/>
        <v>5.7551900000000211E-3</v>
      </c>
      <c r="AB651" s="135">
        <f t="shared" si="64"/>
        <v>1.994913999999999E-2</v>
      </c>
      <c r="AC651" s="109"/>
      <c r="AD651" s="109"/>
      <c r="AE651" s="109"/>
      <c r="AF651" s="109"/>
      <c r="AG651" s="263"/>
      <c r="AH651" s="109"/>
      <c r="AI651" s="110"/>
      <c r="AJ651" s="111"/>
    </row>
    <row r="652" spans="2:36" x14ac:dyDescent="0.15">
      <c r="B652" s="285"/>
      <c r="C652" s="27" t="s">
        <v>32</v>
      </c>
      <c r="D652" s="107"/>
      <c r="E652" s="264"/>
      <c r="F652" s="18">
        <f t="shared" si="63"/>
        <v>0.90378900000000328</v>
      </c>
      <c r="G652" s="18">
        <f t="shared" si="63"/>
        <v>0.92825500000000005</v>
      </c>
      <c r="H652" s="18">
        <f t="shared" si="63"/>
        <v>1.3774899999999812E-3</v>
      </c>
      <c r="I652" s="18">
        <f t="shared" si="63"/>
        <v>1.6060100000000466E-3</v>
      </c>
      <c r="J652" s="18">
        <f t="shared" si="63"/>
        <v>2.6873929999999997E-3</v>
      </c>
      <c r="K652" s="112"/>
      <c r="L652" s="112"/>
      <c r="M652" s="112"/>
      <c r="N652" s="112"/>
      <c r="O652" s="265"/>
      <c r="P652" s="112"/>
      <c r="Q652" s="113"/>
      <c r="R652" s="114"/>
      <c r="T652" s="285"/>
      <c r="U652" s="27" t="s">
        <v>32</v>
      </c>
      <c r="V652" s="107"/>
      <c r="W652" s="264"/>
      <c r="X652" s="18">
        <f t="shared" si="64"/>
        <v>1.3464320000000001</v>
      </c>
      <c r="Y652" s="18">
        <f t="shared" si="64"/>
        <v>1.5740339999999975</v>
      </c>
      <c r="Z652" s="18">
        <f t="shared" si="64"/>
        <v>3.2799000000000023E-3</v>
      </c>
      <c r="AA652" s="18">
        <f t="shared" si="64"/>
        <v>2.7981000000000256E-3</v>
      </c>
      <c r="AB652" s="18">
        <f t="shared" si="64"/>
        <v>8.1765349999999987E-3</v>
      </c>
      <c r="AC652" s="112"/>
      <c r="AD652" s="112"/>
      <c r="AE652" s="112"/>
      <c r="AF652" s="112"/>
      <c r="AG652" s="265"/>
      <c r="AH652" s="112"/>
      <c r="AI652" s="113"/>
      <c r="AJ652" s="114"/>
    </row>
    <row r="653" spans="2:36" x14ac:dyDescent="0.15">
      <c r="B653" s="285"/>
      <c r="C653" s="27" t="s">
        <v>33</v>
      </c>
      <c r="D653" s="107"/>
      <c r="E653" s="264"/>
      <c r="F653" s="18">
        <f t="shared" si="63"/>
        <v>0.77186999999999983</v>
      </c>
      <c r="G653" s="18">
        <f t="shared" si="63"/>
        <v>0.75216900000000209</v>
      </c>
      <c r="H653" s="18">
        <f t="shared" si="63"/>
        <v>1.0964800000000663E-3</v>
      </c>
      <c r="I653" s="18">
        <f t="shared" si="63"/>
        <v>1.494070000000014E-3</v>
      </c>
      <c r="J653" s="18">
        <f t="shared" si="63"/>
        <v>1.9802339999999991E-3</v>
      </c>
      <c r="K653" s="112"/>
      <c r="L653" s="112"/>
      <c r="M653" s="112"/>
      <c r="N653" s="112"/>
      <c r="O653" s="265"/>
      <c r="P653" s="112"/>
      <c r="Q653" s="113"/>
      <c r="R653" s="114"/>
      <c r="T653" s="285"/>
      <c r="U653" s="27" t="s">
        <v>33</v>
      </c>
      <c r="V653" s="107"/>
      <c r="W653" s="264"/>
      <c r="X653" s="18">
        <f t="shared" si="64"/>
        <v>1.4197479999999985</v>
      </c>
      <c r="Y653" s="18">
        <f t="shared" si="64"/>
        <v>1.6470830000000021</v>
      </c>
      <c r="Z653" s="18">
        <f t="shared" si="64"/>
        <v>1.6872700000000185E-3</v>
      </c>
      <c r="AA653" s="18">
        <f t="shared" si="64"/>
        <v>1.493059999999935E-3</v>
      </c>
      <c r="AB653" s="18">
        <f t="shared" si="64"/>
        <v>4.2497934999999997E-3</v>
      </c>
      <c r="AC653" s="112"/>
      <c r="AD653" s="112"/>
      <c r="AE653" s="112"/>
      <c r="AF653" s="112"/>
      <c r="AG653" s="265"/>
      <c r="AH653" s="112"/>
      <c r="AI653" s="113"/>
      <c r="AJ653" s="114"/>
    </row>
    <row r="654" spans="2:36" x14ac:dyDescent="0.15">
      <c r="B654" s="285"/>
      <c r="C654" s="27" t="s">
        <v>35</v>
      </c>
      <c r="D654" s="107"/>
      <c r="E654" s="264"/>
      <c r="F654" s="18">
        <f t="shared" si="63"/>
        <v>0.73002800000000434</v>
      </c>
      <c r="G654" s="18">
        <f t="shared" si="63"/>
        <v>0.71119800000000311</v>
      </c>
      <c r="H654" s="18">
        <f t="shared" si="63"/>
        <v>9.2504999999998283E-4</v>
      </c>
      <c r="I654" s="18">
        <f t="shared" si="63"/>
        <v>3.1924499999999023E-3</v>
      </c>
      <c r="J654" s="18">
        <f t="shared" si="63"/>
        <v>1.7721909999999994E-3</v>
      </c>
      <c r="K654" s="112"/>
      <c r="L654" s="112"/>
      <c r="M654" s="112"/>
      <c r="N654" s="112"/>
      <c r="O654" s="265"/>
      <c r="P654" s="112"/>
      <c r="Q654" s="113"/>
      <c r="R654" s="114"/>
      <c r="T654" s="285"/>
      <c r="U654" s="27" t="s">
        <v>35</v>
      </c>
      <c r="V654" s="107"/>
      <c r="W654" s="264"/>
      <c r="X654" s="18">
        <f t="shared" si="64"/>
        <v>1.2557309999999973</v>
      </c>
      <c r="Y654" s="18">
        <f t="shared" si="64"/>
        <v>1.3416950000000014</v>
      </c>
      <c r="Z654" s="18">
        <f t="shared" si="64"/>
        <v>1.2390300000000298E-3</v>
      </c>
      <c r="AA654" s="18">
        <f t="shared" si="64"/>
        <v>9.3276000000008796E-4</v>
      </c>
      <c r="AB654" s="18">
        <f t="shared" si="64"/>
        <v>3.2426587000000005E-3</v>
      </c>
      <c r="AC654" s="112"/>
      <c r="AD654" s="112"/>
      <c r="AE654" s="112"/>
      <c r="AF654" s="112"/>
      <c r="AG654" s="265"/>
      <c r="AH654" s="112"/>
      <c r="AI654" s="113"/>
      <c r="AJ654" s="114"/>
    </row>
    <row r="655" spans="2:36" ht="12.6" customHeight="1" thickBot="1" x14ac:dyDescent="0.2">
      <c r="B655" s="286"/>
      <c r="C655" s="29"/>
      <c r="D655" s="108"/>
      <c r="E655" s="266"/>
      <c r="F655" s="185"/>
      <c r="G655" s="185"/>
      <c r="H655" s="185"/>
      <c r="I655" s="185"/>
      <c r="J655" s="185"/>
      <c r="K655" s="115"/>
      <c r="L655" s="115"/>
      <c r="M655" s="115"/>
      <c r="N655" s="115"/>
      <c r="O655" s="267"/>
      <c r="P655" s="115"/>
      <c r="Q655" s="116"/>
      <c r="R655" s="117"/>
      <c r="T655" s="286"/>
      <c r="U655" s="29"/>
      <c r="V655" s="108"/>
      <c r="W655" s="266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7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AL208:AL2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418:T42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8" type="noConversion"/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2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3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3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2" width="9" style="212" customWidth="1"/>
    <col min="73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10</v>
      </c>
      <c r="C2" s="294" t="str">
        <f>CONCATENATE("Summary [ ",'Summary (auto)'!$C$3," ]")</f>
        <v>Summary [ 12bit-quantize-raht-15-bit ]</v>
      </c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1"/>
      <c r="S2" s="214"/>
      <c r="T2" s="141" t="str">
        <f>$B$2</f>
        <v>breakfast_track</v>
      </c>
      <c r="U2" s="288" t="str">
        <f>CONCATENATE("Summary [ ",'Summary (auto)'!$C$4," ]")</f>
        <v>Summary [ 10bit-quantize-raht-15-bit ]</v>
      </c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89"/>
      <c r="AK2" s="199"/>
      <c r="AL2" s="161" t="str">
        <f>$B$2</f>
        <v>breakfast_track</v>
      </c>
      <c r="AM2" s="304" t="s">
        <v>47</v>
      </c>
      <c r="AN2" s="269"/>
      <c r="AO2" s="269"/>
      <c r="AP2" s="269"/>
      <c r="AQ2" s="289"/>
      <c r="AR2" s="37"/>
      <c r="AS2" s="234"/>
      <c r="AT2" s="37"/>
    </row>
    <row r="3" spans="1:58" ht="13.5" customHeight="1" x14ac:dyDescent="0.3">
      <c r="B3" s="155"/>
      <c r="C3" s="202"/>
      <c r="D3" s="93"/>
      <c r="E3" s="235" t="s">
        <v>29</v>
      </c>
      <c r="F3" s="30" t="s">
        <v>48</v>
      </c>
      <c r="G3" s="203" t="s">
        <v>48</v>
      </c>
      <c r="H3" s="203" t="s">
        <v>48</v>
      </c>
      <c r="I3" s="203" t="s">
        <v>48</v>
      </c>
      <c r="J3" s="203" t="s">
        <v>48</v>
      </c>
      <c r="K3" s="203"/>
      <c r="L3" s="203"/>
      <c r="M3" s="203"/>
      <c r="N3" s="203"/>
      <c r="O3" s="236"/>
      <c r="P3" s="299" t="s">
        <v>49</v>
      </c>
      <c r="Q3" s="299" t="s">
        <v>50</v>
      </c>
      <c r="R3" s="301" t="s">
        <v>51</v>
      </c>
      <c r="S3" s="214"/>
      <c r="T3" s="139"/>
      <c r="U3" s="202"/>
      <c r="V3" s="93"/>
      <c r="W3" s="235" t="s">
        <v>29</v>
      </c>
      <c r="X3" s="30" t="s">
        <v>48</v>
      </c>
      <c r="Y3" s="203" t="s">
        <v>48</v>
      </c>
      <c r="Z3" s="203" t="s">
        <v>48</v>
      </c>
      <c r="AA3" s="203" t="s">
        <v>48</v>
      </c>
      <c r="AB3" s="203" t="s">
        <v>48</v>
      </c>
      <c r="AC3" s="203"/>
      <c r="AD3" s="203"/>
      <c r="AE3" s="203"/>
      <c r="AF3" s="203"/>
      <c r="AG3" s="236"/>
      <c r="AH3" s="299" t="s">
        <v>49</v>
      </c>
      <c r="AI3" s="299" t="s">
        <v>50</v>
      </c>
      <c r="AJ3" s="301" t="s">
        <v>51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52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7" t="s">
        <v>53</v>
      </c>
      <c r="F4" s="33" t="s">
        <v>27</v>
      </c>
      <c r="G4" s="238" t="s">
        <v>38</v>
      </c>
      <c r="H4" s="238" t="s">
        <v>41</v>
      </c>
      <c r="I4" s="238" t="s">
        <v>44</v>
      </c>
      <c r="J4" s="238" t="s">
        <v>54</v>
      </c>
      <c r="K4" s="238"/>
      <c r="L4" s="118"/>
      <c r="M4" s="118"/>
      <c r="N4" s="91"/>
      <c r="O4" s="238"/>
      <c r="P4" s="272"/>
      <c r="Q4" s="272"/>
      <c r="R4" s="302"/>
      <c r="S4" s="214"/>
      <c r="T4" s="140"/>
      <c r="U4" s="199"/>
      <c r="V4" s="32"/>
      <c r="W4" s="237" t="s">
        <v>53</v>
      </c>
      <c r="X4" s="33" t="s">
        <v>27</v>
      </c>
      <c r="Y4" s="238" t="s">
        <v>38</v>
      </c>
      <c r="Z4" s="238" t="s">
        <v>41</v>
      </c>
      <c r="AA4" s="238" t="s">
        <v>44</v>
      </c>
      <c r="AB4" s="238" t="s">
        <v>54</v>
      </c>
      <c r="AC4" s="238"/>
      <c r="AD4" s="238"/>
      <c r="AE4" s="238"/>
      <c r="AF4" s="91"/>
      <c r="AG4" s="238"/>
      <c r="AH4" s="272"/>
      <c r="AI4" s="272"/>
      <c r="AJ4" s="302"/>
      <c r="AK4" s="214"/>
      <c r="AL4" s="201"/>
      <c r="AM4" s="90" t="s">
        <v>27</v>
      </c>
      <c r="AN4" s="90" t="s">
        <v>38</v>
      </c>
      <c r="AO4" s="90" t="s">
        <v>41</v>
      </c>
      <c r="AP4" s="90" t="s">
        <v>44</v>
      </c>
      <c r="AQ4" s="164" t="s">
        <v>54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0"/>
      <c r="C5" s="25" t="s">
        <v>31</v>
      </c>
      <c r="D5" s="26"/>
      <c r="E5" s="125">
        <f>E23</f>
        <v>37033.472000000002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27.2605434</v>
      </c>
      <c r="G5" s="30">
        <f t="shared" si="0"/>
        <v>32.467099999999995</v>
      </c>
      <c r="H5" s="30">
        <f t="shared" si="0"/>
        <v>0.95833688400000006</v>
      </c>
      <c r="I5" s="90">
        <f t="shared" si="0"/>
        <v>0.95452699866666679</v>
      </c>
      <c r="J5" s="90">
        <f t="shared" si="0"/>
        <v>6.6136436800000004E-2</v>
      </c>
      <c r="K5" s="55"/>
      <c r="L5" s="55"/>
      <c r="M5" s="55"/>
      <c r="N5" s="26"/>
      <c r="O5" s="56"/>
      <c r="P5" s="130">
        <f t="shared" ref="P5:Q8" si="1">P16</f>
        <v>29.64</v>
      </c>
      <c r="Q5" s="151">
        <f t="shared" si="1"/>
        <v>10.077999999999999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298"/>
      <c r="U5" s="25" t="s">
        <v>31</v>
      </c>
      <c r="V5" s="26"/>
      <c r="W5" s="126">
        <f>W23</f>
        <v>21858.488000000001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24.468166999999998</v>
      </c>
      <c r="Y5" s="30">
        <f t="shared" si="2"/>
        <v>30.19925173333333</v>
      </c>
      <c r="Z5" s="30">
        <f t="shared" si="2"/>
        <v>0.88297050999999993</v>
      </c>
      <c r="AA5" s="90">
        <f t="shared" si="2"/>
        <v>0.92334212533333315</v>
      </c>
      <c r="AB5" s="90">
        <f t="shared" si="2"/>
        <v>0.16901287000000001</v>
      </c>
      <c r="AC5" s="55"/>
      <c r="AD5" s="55"/>
      <c r="AE5" s="55"/>
      <c r="AF5" s="26"/>
      <c r="AG5" s="239"/>
      <c r="AH5" s="130">
        <f t="shared" ref="AH5:AI8" si="3">AH16</f>
        <v>28.812000000000001</v>
      </c>
      <c r="AI5" s="151">
        <f t="shared" si="3"/>
        <v>10.843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40">
        <f>bdrate($E5:$E8,F5:F8,$W5:$W8,X5:X8)</f>
        <v>-5.1336403141756914E-2</v>
      </c>
      <c r="AN5" s="241">
        <f>bdrate($E5:$E8,G5:G8,$W5:$W8,Y5:Y8)</f>
        <v>-0.12388539422457912</v>
      </c>
      <c r="AO5" s="241">
        <f>bdrate($E5:$E8,H5:H8,$W5:$W8,Z5:Z8)</f>
        <v>1.4811291999727194E-2</v>
      </c>
      <c r="AP5" s="241">
        <f>bdrate($E5:$E8,I5:I8,$W5:$W8,AA5:AA8)</f>
        <v>1.6302156967100245E-2</v>
      </c>
      <c r="AQ5" s="242">
        <f>bdrateInverted($E5:$E8,J5:J8,$W5:$W8,AB5:AB8)</f>
        <v>-0.11638617777035742</v>
      </c>
      <c r="AR5" s="243"/>
      <c r="AS5" s="51"/>
      <c r="AT5" s="19" t="s">
        <v>55</v>
      </c>
      <c r="AV5" s="244"/>
      <c r="AW5" s="244"/>
      <c r="AX5" s="244"/>
      <c r="AY5" s="244"/>
      <c r="AZ5" s="244"/>
      <c r="BA5" s="244"/>
      <c r="BB5" s="244"/>
      <c r="BF5" s="12"/>
    </row>
    <row r="6" spans="1:58" ht="13.5" customHeight="1" x14ac:dyDescent="0.15">
      <c r="B6" s="285"/>
      <c r="C6" s="27" t="s">
        <v>32</v>
      </c>
      <c r="D6" s="28"/>
      <c r="E6" s="156">
        <f>E24</f>
        <v>53243.408000000003</v>
      </c>
      <c r="F6" s="90">
        <f t="shared" si="0"/>
        <v>30.592747199999998</v>
      </c>
      <c r="G6" s="90">
        <f t="shared" si="0"/>
        <v>35.240454933333332</v>
      </c>
      <c r="H6" s="90">
        <f t="shared" si="0"/>
        <v>0.97572322399999978</v>
      </c>
      <c r="I6" s="90">
        <f t="shared" si="0"/>
        <v>0.97254070799999992</v>
      </c>
      <c r="J6" s="90">
        <f t="shared" si="0"/>
        <v>4.1030773533333328E-2</v>
      </c>
      <c r="K6" s="56"/>
      <c r="L6" s="56"/>
      <c r="M6" s="56"/>
      <c r="N6" s="28"/>
      <c r="O6" s="56"/>
      <c r="P6" s="130">
        <f t="shared" si="1"/>
        <v>30.170999999999999</v>
      </c>
      <c r="Q6" s="130">
        <f t="shared" si="1"/>
        <v>10.265000000000001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5"/>
      <c r="U6" s="27" t="s">
        <v>32</v>
      </c>
      <c r="V6" s="28"/>
      <c r="W6" s="127">
        <f>W24</f>
        <v>31048.232</v>
      </c>
      <c r="X6" s="90">
        <f t="shared" si="2"/>
        <v>26.873738466666669</v>
      </c>
      <c r="Y6" s="90">
        <f t="shared" si="2"/>
        <v>32.849839066666668</v>
      </c>
      <c r="Z6" s="90">
        <f t="shared" si="2"/>
        <v>0.94567528600000006</v>
      </c>
      <c r="AA6" s="90">
        <f t="shared" si="2"/>
        <v>0.94839304999999996</v>
      </c>
      <c r="AB6" s="90">
        <f t="shared" si="2"/>
        <v>7.392188953333334E-2</v>
      </c>
      <c r="AC6" s="56"/>
      <c r="AD6" s="56"/>
      <c r="AE6" s="56"/>
      <c r="AF6" s="28"/>
      <c r="AG6" s="239"/>
      <c r="AH6" s="130">
        <f t="shared" si="3"/>
        <v>28.795999999999999</v>
      </c>
      <c r="AI6" s="130">
        <f t="shared" si="3"/>
        <v>10.5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5"/>
      <c r="AN6" s="246"/>
      <c r="AO6" s="159"/>
      <c r="AP6" s="159"/>
      <c r="AQ6" s="43"/>
      <c r="AR6" s="243"/>
      <c r="AS6" s="243"/>
      <c r="AT6" s="36"/>
      <c r="AV6" s="244"/>
      <c r="AW6" s="244"/>
      <c r="AX6" s="9"/>
      <c r="AY6" s="244"/>
      <c r="AZ6" s="244"/>
      <c r="BA6" s="244"/>
      <c r="BB6" s="9"/>
      <c r="BF6" s="12"/>
    </row>
    <row r="7" spans="1:58" ht="12.75" customHeight="1" x14ac:dyDescent="0.15">
      <c r="B7" s="285"/>
      <c r="C7" s="27" t="s">
        <v>33</v>
      </c>
      <c r="D7" s="28"/>
      <c r="E7" s="156">
        <f>E25</f>
        <v>76773.33600000001</v>
      </c>
      <c r="F7" s="90">
        <f t="shared" si="0"/>
        <v>35.175658733333329</v>
      </c>
      <c r="G7" s="90">
        <f t="shared" si="0"/>
        <v>39.284910999999994</v>
      </c>
      <c r="H7" s="90">
        <f t="shared" si="0"/>
        <v>0.98810872066666655</v>
      </c>
      <c r="I7" s="90">
        <f t="shared" si="0"/>
        <v>0.99034704333333323</v>
      </c>
      <c r="J7" s="90">
        <f t="shared" si="0"/>
        <v>2.4437460799999998E-2</v>
      </c>
      <c r="K7" s="56"/>
      <c r="L7" s="56"/>
      <c r="M7" s="56"/>
      <c r="N7" s="28"/>
      <c r="O7" s="56"/>
      <c r="P7" s="130">
        <f t="shared" si="1"/>
        <v>29.64</v>
      </c>
      <c r="Q7" s="130">
        <f t="shared" si="1"/>
        <v>10.577999999999999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5"/>
      <c r="U7" s="27" t="s">
        <v>33</v>
      </c>
      <c r="V7" s="28"/>
      <c r="W7" s="127">
        <f>W25</f>
        <v>44148.175999999999</v>
      </c>
      <c r="X7" s="90">
        <f t="shared" si="2"/>
        <v>29.230809666666669</v>
      </c>
      <c r="Y7" s="90">
        <f t="shared" si="2"/>
        <v>34.770803866666668</v>
      </c>
      <c r="Z7" s="90">
        <f t="shared" si="2"/>
        <v>0.96695977599999983</v>
      </c>
      <c r="AA7" s="90">
        <f t="shared" si="2"/>
        <v>0.96254043866666672</v>
      </c>
      <c r="AB7" s="90">
        <f t="shared" si="2"/>
        <v>4.4465573400000007E-2</v>
      </c>
      <c r="AC7" s="56"/>
      <c r="AD7" s="56"/>
      <c r="AE7" s="56"/>
      <c r="AF7" s="28"/>
      <c r="AG7" s="239"/>
      <c r="AH7" s="130">
        <f t="shared" si="3"/>
        <v>28.812000000000001</v>
      </c>
      <c r="AI7" s="130">
        <f t="shared" si="3"/>
        <v>10.765000000000001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5"/>
      <c r="AN7" s="246"/>
      <c r="AO7" s="159"/>
      <c r="AP7" s="159"/>
      <c r="AQ7" s="43"/>
      <c r="AR7" s="243"/>
      <c r="AS7" s="52"/>
      <c r="AT7" s="19" t="s">
        <v>56</v>
      </c>
      <c r="AV7" s="244"/>
      <c r="AW7" s="244"/>
      <c r="AX7" s="9"/>
      <c r="AY7" s="244"/>
      <c r="AZ7" s="244"/>
      <c r="BA7" s="244"/>
      <c r="BB7" s="9"/>
      <c r="BF7" s="12"/>
    </row>
    <row r="8" spans="1:58" ht="12.75" customHeight="1" x14ac:dyDescent="0.15">
      <c r="B8" s="285"/>
      <c r="C8" s="27" t="s">
        <v>35</v>
      </c>
      <c r="D8" s="28"/>
      <c r="E8" s="156">
        <f>E26</f>
        <v>108862.088</v>
      </c>
      <c r="F8" s="90">
        <f t="shared" si="0"/>
        <v>37.845180400000004</v>
      </c>
      <c r="G8" s="90">
        <f t="shared" si="0"/>
        <v>41.927219866666668</v>
      </c>
      <c r="H8" s="90">
        <f t="shared" si="0"/>
        <v>0.99241338533333334</v>
      </c>
      <c r="I8" s="90">
        <f t="shared" si="0"/>
        <v>0.9951982220000003</v>
      </c>
      <c r="J8" s="90">
        <f t="shared" si="0"/>
        <v>1.7442298933333333E-2</v>
      </c>
      <c r="K8" s="56"/>
      <c r="L8" s="56"/>
      <c r="M8" s="56"/>
      <c r="N8" s="28"/>
      <c r="O8" s="56"/>
      <c r="P8" s="130">
        <f t="shared" si="1"/>
        <v>30.875</v>
      </c>
      <c r="Q8" s="130">
        <f t="shared" si="1"/>
        <v>11.077999999999999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5"/>
      <c r="U8" s="27" t="s">
        <v>35</v>
      </c>
      <c r="V8" s="28"/>
      <c r="W8" s="127">
        <f>W26</f>
        <v>63617.095999999998</v>
      </c>
      <c r="X8" s="90">
        <f t="shared" si="2"/>
        <v>33.614753266666668</v>
      </c>
      <c r="Y8" s="90">
        <f t="shared" si="2"/>
        <v>37.890148533333338</v>
      </c>
      <c r="Z8" s="90">
        <f t="shared" si="2"/>
        <v>0.98200943533333329</v>
      </c>
      <c r="AA8" s="90">
        <f t="shared" si="2"/>
        <v>0.98085735666666662</v>
      </c>
      <c r="AB8" s="90">
        <f t="shared" si="2"/>
        <v>2.5529108399999993E-2</v>
      </c>
      <c r="AC8" s="56"/>
      <c r="AD8" s="56"/>
      <c r="AE8" s="56"/>
      <c r="AF8" s="28"/>
      <c r="AG8" s="239"/>
      <c r="AH8" s="130">
        <f t="shared" si="3"/>
        <v>29.562000000000001</v>
      </c>
      <c r="AI8" s="130">
        <f t="shared" si="3"/>
        <v>11.170999999999999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6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9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57</v>
      </c>
      <c r="C10" s="136"/>
      <c r="D10" s="136"/>
      <c r="E10" s="247"/>
      <c r="F10" s="137"/>
      <c r="G10" s="137"/>
      <c r="H10" s="137"/>
      <c r="I10" s="137"/>
      <c r="J10" s="137"/>
      <c r="K10" s="137"/>
      <c r="L10" s="136"/>
      <c r="M10" s="138"/>
      <c r="N10" s="138"/>
      <c r="O10" s="248"/>
      <c r="P10" s="154">
        <f>GEOMEAN(P5:P8)</f>
        <v>30.077259818828701</v>
      </c>
      <c r="Q10" s="154">
        <f>GEOMEAN(Q5:Q8)</f>
        <v>10.49299722009226</v>
      </c>
      <c r="R10" s="134" t="e">
        <f>AVERAGE(R5:R8)</f>
        <v>#DIV/0!</v>
      </c>
      <c r="S10" s="214"/>
      <c r="T10" s="153" t="s">
        <v>57</v>
      </c>
      <c r="U10" s="136"/>
      <c r="V10" s="136"/>
      <c r="W10" s="247"/>
      <c r="X10" s="137"/>
      <c r="Y10" s="137"/>
      <c r="Z10" s="137"/>
      <c r="AA10" s="137"/>
      <c r="AB10" s="137"/>
      <c r="AC10" s="137"/>
      <c r="AD10" s="136"/>
      <c r="AE10" s="138"/>
      <c r="AF10" s="138"/>
      <c r="AG10" s="248"/>
      <c r="AH10" s="154">
        <f>GEOMEAN(AH5:AH8)</f>
        <v>28.993670393271032</v>
      </c>
      <c r="AI10" s="154">
        <f>GEOMEAN(AI5:AI8)</f>
        <v>10.817109118297918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9"/>
      <c r="F11" s="90"/>
      <c r="G11" s="90"/>
      <c r="H11" s="90"/>
      <c r="I11" s="90"/>
      <c r="J11" s="90"/>
      <c r="K11" s="90"/>
      <c r="L11" s="214"/>
      <c r="M11" s="91"/>
      <c r="N11" s="91"/>
      <c r="O11" s="250"/>
      <c r="P11" s="90"/>
      <c r="Q11" s="90"/>
      <c r="R11" s="130"/>
      <c r="S11" s="214"/>
      <c r="T11" s="214"/>
      <c r="U11" s="214"/>
      <c r="V11" s="214"/>
      <c r="W11" s="249"/>
      <c r="X11" s="90"/>
      <c r="Y11" s="90"/>
      <c r="Z11" s="90"/>
      <c r="AA11" s="90"/>
      <c r="AB11" s="90"/>
      <c r="AC11" s="90"/>
      <c r="AD11" s="214"/>
      <c r="AE11" s="91"/>
      <c r="AF11" s="91"/>
      <c r="AG11" s="250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9"/>
      <c r="F12" s="90"/>
      <c r="G12" s="90"/>
      <c r="H12" s="90"/>
      <c r="I12" s="90"/>
      <c r="J12" s="90"/>
      <c r="K12" s="90"/>
      <c r="L12" s="214"/>
      <c r="M12" s="91"/>
      <c r="N12" s="91"/>
      <c r="O12" s="250"/>
      <c r="P12" s="90"/>
      <c r="Q12" s="90"/>
      <c r="R12" s="130"/>
      <c r="S12" s="214"/>
      <c r="T12" s="214"/>
      <c r="U12" s="214"/>
      <c r="V12" s="214"/>
      <c r="W12" s="249"/>
      <c r="X12" s="90"/>
      <c r="Y12" s="90"/>
      <c r="Z12" s="90"/>
      <c r="AA12" s="90"/>
      <c r="AB12" s="90"/>
      <c r="AC12" s="90"/>
      <c r="AD12" s="214"/>
      <c r="AE12" s="91"/>
      <c r="AF12" s="91"/>
      <c r="AG12" s="250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8" t="str">
        <f>CONCATENATE("Encoding/Decoding [ ",'Summary (auto)'!$C$3," ]")</f>
        <v>Encoding/Decoding [ 12bit-quantize-raht-15-bit ]</v>
      </c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89"/>
      <c r="T13" s="21"/>
      <c r="U13" s="288" t="str">
        <f>CONCATENATE("Encoding [ ",'Summary (auto)'!$C$4," ]")</f>
        <v>Encoding [ 10bit-quantize-raht-15-bit ]</v>
      </c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89"/>
    </row>
    <row r="14" spans="1:58" ht="15.6" customHeight="1" x14ac:dyDescent="0.25">
      <c r="B14" s="155"/>
      <c r="C14" s="101"/>
      <c r="D14" s="101"/>
      <c r="E14" s="251" t="s">
        <v>58</v>
      </c>
      <c r="F14" s="135" t="s">
        <v>59</v>
      </c>
      <c r="G14" s="135" t="s">
        <v>60</v>
      </c>
      <c r="H14" s="135" t="s">
        <v>61</v>
      </c>
      <c r="I14" s="135" t="s">
        <v>62</v>
      </c>
      <c r="J14" s="135" t="s">
        <v>63</v>
      </c>
      <c r="K14" s="135" t="s">
        <v>64</v>
      </c>
      <c r="L14" s="135" t="s">
        <v>65</v>
      </c>
      <c r="M14" s="102" t="s">
        <v>66</v>
      </c>
      <c r="N14" s="102"/>
      <c r="O14" s="252"/>
      <c r="P14" s="102"/>
      <c r="Q14" s="103"/>
      <c r="R14" s="104"/>
      <c r="S14" s="199"/>
      <c r="T14" s="155"/>
      <c r="U14" s="101"/>
      <c r="V14" s="101"/>
      <c r="W14" s="251" t="s">
        <v>58</v>
      </c>
      <c r="X14" s="135" t="s">
        <v>59</v>
      </c>
      <c r="Y14" s="135" t="s">
        <v>60</v>
      </c>
      <c r="Z14" s="135" t="s">
        <v>61</v>
      </c>
      <c r="AA14" s="135" t="s">
        <v>62</v>
      </c>
      <c r="AB14" s="135" t="s">
        <v>63</v>
      </c>
      <c r="AC14" s="135" t="s">
        <v>64</v>
      </c>
      <c r="AD14" s="135" t="s">
        <v>65</v>
      </c>
      <c r="AE14" s="102" t="s">
        <v>66</v>
      </c>
      <c r="AF14" s="102"/>
      <c r="AG14" s="252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7" t="s">
        <v>53</v>
      </c>
      <c r="F15" s="237" t="s">
        <v>53</v>
      </c>
      <c r="G15" s="237" t="s">
        <v>53</v>
      </c>
      <c r="H15" s="237" t="s">
        <v>53</v>
      </c>
      <c r="I15" s="237" t="s">
        <v>53</v>
      </c>
      <c r="J15" s="237" t="s">
        <v>53</v>
      </c>
      <c r="K15" s="237" t="s">
        <v>53</v>
      </c>
      <c r="L15" s="237" t="s">
        <v>53</v>
      </c>
      <c r="M15" s="237" t="s">
        <v>53</v>
      </c>
      <c r="N15" s="33"/>
      <c r="O15" s="238"/>
      <c r="P15" s="204" t="s">
        <v>49</v>
      </c>
      <c r="Q15" s="204" t="s">
        <v>50</v>
      </c>
      <c r="R15" s="34"/>
      <c r="S15" s="214"/>
      <c r="T15" s="148"/>
      <c r="U15" s="32"/>
      <c r="V15" s="32"/>
      <c r="W15" s="237" t="s">
        <v>53</v>
      </c>
      <c r="X15" s="237" t="s">
        <v>53</v>
      </c>
      <c r="Y15" s="237" t="s">
        <v>53</v>
      </c>
      <c r="Z15" s="237" t="s">
        <v>53</v>
      </c>
      <c r="AA15" s="237" t="s">
        <v>53</v>
      </c>
      <c r="AB15" s="237" t="s">
        <v>53</v>
      </c>
      <c r="AC15" s="237" t="s">
        <v>53</v>
      </c>
      <c r="AD15" s="237" t="s">
        <v>53</v>
      </c>
      <c r="AE15" s="237" t="s">
        <v>53</v>
      </c>
      <c r="AF15" s="33"/>
      <c r="AG15" s="238"/>
      <c r="AH15" s="204" t="s">
        <v>49</v>
      </c>
      <c r="AI15" s="204" t="s">
        <v>50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0"/>
      <c r="C16" s="25" t="s">
        <v>31</v>
      </c>
      <c r="D16" s="26"/>
      <c r="E16" s="128">
        <v>5941.2240000000002</v>
      </c>
      <c r="F16" s="166">
        <v>6950.84</v>
      </c>
      <c r="G16" s="166">
        <v>2479.192</v>
      </c>
      <c r="H16" s="166">
        <v>925.62400000000002</v>
      </c>
      <c r="I16" s="166">
        <v>107.456</v>
      </c>
      <c r="J16" s="166">
        <v>11102.456</v>
      </c>
      <c r="K16" s="60">
        <v>7159.68</v>
      </c>
      <c r="L16" s="60">
        <v>2367</v>
      </c>
      <c r="M16" s="60">
        <v>7.8879999999999999</v>
      </c>
      <c r="N16" s="55"/>
      <c r="O16" s="253"/>
      <c r="P16" s="129">
        <v>29.64</v>
      </c>
      <c r="Q16" s="129">
        <v>10.077999999999999</v>
      </c>
      <c r="R16" s="142"/>
      <c r="S16" s="214"/>
      <c r="T16" s="300"/>
      <c r="U16" s="25" t="s">
        <v>31</v>
      </c>
      <c r="V16" s="26"/>
      <c r="W16" s="128">
        <v>5941.2240000000002</v>
      </c>
      <c r="X16" s="166">
        <v>3779.84</v>
      </c>
      <c r="Y16" s="166">
        <v>206.34399999999999</v>
      </c>
      <c r="Z16" s="166">
        <v>46.488</v>
      </c>
      <c r="AA16" s="166">
        <v>2.6</v>
      </c>
      <c r="AB16" s="166">
        <v>6628.84</v>
      </c>
      <c r="AC16" s="60">
        <v>3904.3119999999999</v>
      </c>
      <c r="AD16" s="60">
        <v>1348.84</v>
      </c>
      <c r="AE16" s="60">
        <v>7.8879999999999999</v>
      </c>
      <c r="AF16" s="55"/>
      <c r="AG16" s="253"/>
      <c r="AH16" s="129">
        <v>28.812000000000001</v>
      </c>
      <c r="AI16" s="129">
        <v>10.843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32</v>
      </c>
      <c r="D17" s="28"/>
      <c r="E17" s="143">
        <v>5941.2240000000002</v>
      </c>
      <c r="F17" s="167">
        <v>9208.8799999999992</v>
      </c>
      <c r="G17" s="167">
        <v>6678.36</v>
      </c>
      <c r="H17" s="167">
        <v>3445.2959999999998</v>
      </c>
      <c r="I17" s="167">
        <v>1066.664</v>
      </c>
      <c r="J17" s="167">
        <v>14290.28</v>
      </c>
      <c r="K17" s="62">
        <v>9490.9040000000005</v>
      </c>
      <c r="L17" s="62">
        <v>3121.8</v>
      </c>
      <c r="M17" s="62">
        <v>7.88</v>
      </c>
      <c r="N17" s="56"/>
      <c r="O17" s="239"/>
      <c r="P17" s="144">
        <v>30.170999999999999</v>
      </c>
      <c r="Q17" s="144">
        <v>10.265000000000001</v>
      </c>
      <c r="R17" s="145"/>
      <c r="S17" s="214"/>
      <c r="T17" s="285"/>
      <c r="U17" s="27" t="s">
        <v>32</v>
      </c>
      <c r="V17" s="28"/>
      <c r="W17" s="143">
        <v>5941.2240000000002</v>
      </c>
      <c r="X17" s="167">
        <v>5828.9520000000002</v>
      </c>
      <c r="Y17" s="167">
        <v>1238.816</v>
      </c>
      <c r="Z17" s="167">
        <v>400.64800000000002</v>
      </c>
      <c r="AA17" s="167">
        <v>26.56</v>
      </c>
      <c r="AB17" s="167">
        <v>9562.0480000000007</v>
      </c>
      <c r="AC17" s="62">
        <v>6034.4480000000003</v>
      </c>
      <c r="AD17" s="62">
        <v>2015.5360000000001</v>
      </c>
      <c r="AE17" s="62">
        <v>7.88</v>
      </c>
      <c r="AF17" s="56"/>
      <c r="AG17" s="239"/>
      <c r="AH17" s="144">
        <v>28.795999999999999</v>
      </c>
      <c r="AI17" s="144">
        <v>10.5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33</v>
      </c>
      <c r="D18" s="28"/>
      <c r="E18" s="143">
        <v>5941.2240000000002</v>
      </c>
      <c r="F18" s="167">
        <v>11523.68</v>
      </c>
      <c r="G18" s="167">
        <v>12327.76</v>
      </c>
      <c r="H18" s="167">
        <v>8552.0319999999992</v>
      </c>
      <c r="I18" s="167">
        <v>5014.3599999999997</v>
      </c>
      <c r="J18" s="167">
        <v>17597.624</v>
      </c>
      <c r="K18" s="62">
        <v>11921.12</v>
      </c>
      <c r="L18" s="62">
        <v>3895.5360000000001</v>
      </c>
      <c r="M18" s="62">
        <v>7.8639999999999999</v>
      </c>
      <c r="N18" s="56"/>
      <c r="O18" s="239"/>
      <c r="P18" s="144">
        <v>29.64</v>
      </c>
      <c r="Q18" s="144">
        <v>10.577999999999999</v>
      </c>
      <c r="R18" s="145"/>
      <c r="S18" s="214"/>
      <c r="T18" s="285"/>
      <c r="U18" s="27" t="s">
        <v>33</v>
      </c>
      <c r="V18" s="28"/>
      <c r="W18" s="143">
        <v>5941.2240000000002</v>
      </c>
      <c r="X18" s="167">
        <v>8021.6</v>
      </c>
      <c r="Y18" s="167">
        <v>4266.152</v>
      </c>
      <c r="Z18" s="167">
        <v>1854.96</v>
      </c>
      <c r="AA18" s="167">
        <v>369.30399999999997</v>
      </c>
      <c r="AB18" s="167">
        <v>12659.72</v>
      </c>
      <c r="AC18" s="62">
        <v>8295.2639999999992</v>
      </c>
      <c r="AD18" s="62">
        <v>2739.9520000000002</v>
      </c>
      <c r="AE18" s="62">
        <v>7.8639999999999999</v>
      </c>
      <c r="AF18" s="56"/>
      <c r="AG18" s="239"/>
      <c r="AH18" s="144">
        <v>28.812000000000001</v>
      </c>
      <c r="AI18" s="144">
        <v>10.765000000000001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35</v>
      </c>
      <c r="D19" s="28"/>
      <c r="E19" s="143">
        <v>5941.2240000000002</v>
      </c>
      <c r="F19" s="167">
        <v>13726.208000000001</v>
      </c>
      <c r="G19" s="167">
        <v>18542.392</v>
      </c>
      <c r="H19" s="167">
        <v>16488.648000000001</v>
      </c>
      <c r="I19" s="167">
        <v>13983.656000000001</v>
      </c>
      <c r="J19" s="167">
        <v>21009.472000000002</v>
      </c>
      <c r="K19" s="62">
        <v>14466.144</v>
      </c>
      <c r="L19" s="62">
        <v>4704.3440000000001</v>
      </c>
      <c r="M19" s="62">
        <v>7.7359999999999998</v>
      </c>
      <c r="N19" s="56"/>
      <c r="O19" s="239"/>
      <c r="P19" s="144">
        <v>30.875</v>
      </c>
      <c r="Q19" s="144">
        <v>11.077999999999999</v>
      </c>
      <c r="R19" s="145"/>
      <c r="S19" s="214"/>
      <c r="T19" s="285"/>
      <c r="U19" s="27" t="s">
        <v>35</v>
      </c>
      <c r="V19" s="28"/>
      <c r="W19" s="143">
        <v>5941.2240000000002</v>
      </c>
      <c r="X19" s="167">
        <v>10141.343999999999</v>
      </c>
      <c r="Y19" s="167">
        <v>9222.4560000000001</v>
      </c>
      <c r="Z19" s="167">
        <v>5676.9040000000005</v>
      </c>
      <c r="AA19" s="167">
        <v>2540.1999999999998</v>
      </c>
      <c r="AB19" s="167">
        <v>15916.2</v>
      </c>
      <c r="AC19" s="62">
        <v>10677.968000000001</v>
      </c>
      <c r="AD19" s="62">
        <v>3500.8</v>
      </c>
      <c r="AE19" s="62">
        <v>7.7359999999999998</v>
      </c>
      <c r="AF19" s="56"/>
      <c r="AG19" s="239"/>
      <c r="AH19" s="144">
        <v>29.562000000000001</v>
      </c>
      <c r="AI19" s="144">
        <v>11.170999999999999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4"/>
      <c r="P20" s="169"/>
      <c r="Q20" s="169"/>
      <c r="R20" s="146"/>
      <c r="S20" s="214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4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5" t="s">
        <v>29</v>
      </c>
      <c r="F21" s="30"/>
      <c r="G21" s="30"/>
      <c r="H21" s="30"/>
      <c r="I21" s="30"/>
      <c r="J21" s="30"/>
      <c r="K21" s="30"/>
      <c r="L21" s="30"/>
      <c r="M21" s="30"/>
      <c r="N21" s="30"/>
      <c r="O21" s="236"/>
      <c r="P21" s="30"/>
      <c r="Q21" s="203"/>
      <c r="R21" s="31"/>
      <c r="S21" s="214"/>
      <c r="T21" s="296"/>
      <c r="U21" s="93"/>
      <c r="V21" s="93"/>
      <c r="W21" s="255" t="s">
        <v>29</v>
      </c>
      <c r="X21" s="30"/>
      <c r="Y21" s="30"/>
      <c r="Z21" s="30"/>
      <c r="AA21" s="30"/>
      <c r="AB21" s="30"/>
      <c r="AC21" s="30"/>
      <c r="AD21" s="30"/>
      <c r="AE21" s="30"/>
      <c r="AF21" s="30"/>
      <c r="AG21" s="236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7" t="s">
        <v>53</v>
      </c>
      <c r="F22" s="33"/>
      <c r="G22" s="33"/>
      <c r="H22" s="33"/>
      <c r="I22" s="33"/>
      <c r="J22" s="33"/>
      <c r="K22" s="33"/>
      <c r="L22" s="33"/>
      <c r="M22" s="33"/>
      <c r="N22" s="33"/>
      <c r="O22" s="238"/>
      <c r="P22" s="33"/>
      <c r="Q22" s="204"/>
      <c r="R22" s="34"/>
      <c r="S22" s="214"/>
      <c r="T22" s="297"/>
      <c r="U22" s="32"/>
      <c r="V22" s="32"/>
      <c r="W22" s="256" t="s">
        <v>53</v>
      </c>
      <c r="X22" s="33"/>
      <c r="Y22" s="33"/>
      <c r="Z22" s="33"/>
      <c r="AA22" s="33"/>
      <c r="AB22" s="33"/>
      <c r="AC22" s="33"/>
      <c r="AD22" s="33"/>
      <c r="AE22" s="33"/>
      <c r="AF22" s="33"/>
      <c r="AG22" s="238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90"/>
      <c r="C23" s="25" t="s">
        <v>31</v>
      </c>
      <c r="D23" s="26"/>
      <c r="E23" s="127">
        <f>SUM(E16:L16)</f>
        <v>37033.472000000002</v>
      </c>
      <c r="F23" s="56"/>
      <c r="G23" s="56"/>
      <c r="H23" s="56"/>
      <c r="I23" s="56"/>
      <c r="J23" s="56"/>
      <c r="K23" s="56"/>
      <c r="L23" s="56"/>
      <c r="M23" s="56"/>
      <c r="N23" s="56"/>
      <c r="O23" s="239"/>
      <c r="P23" s="56"/>
      <c r="Q23" s="168"/>
      <c r="R23" s="57"/>
      <c r="S23" s="214"/>
      <c r="T23" s="290"/>
      <c r="U23" s="25" t="s">
        <v>31</v>
      </c>
      <c r="V23" s="26"/>
      <c r="W23" s="127">
        <f>SUM(W16:AD16)</f>
        <v>21858.488000000001</v>
      </c>
      <c r="X23" s="56"/>
      <c r="Y23" s="56"/>
      <c r="Z23" s="56"/>
      <c r="AA23" s="56"/>
      <c r="AB23" s="56"/>
      <c r="AC23" s="56"/>
      <c r="AD23" s="56"/>
      <c r="AE23" s="56"/>
      <c r="AF23" s="56"/>
      <c r="AG23" s="239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32</v>
      </c>
      <c r="D24" s="28"/>
      <c r="E24" s="127">
        <f>SUM(E17:L17)</f>
        <v>53243.408000000003</v>
      </c>
      <c r="F24" s="56"/>
      <c r="G24" s="56"/>
      <c r="H24" s="56"/>
      <c r="I24" s="56"/>
      <c r="J24" s="56"/>
      <c r="K24" s="56"/>
      <c r="L24" s="56"/>
      <c r="M24" s="56"/>
      <c r="N24" s="56"/>
      <c r="O24" s="239"/>
      <c r="P24" s="56"/>
      <c r="Q24" s="168"/>
      <c r="R24" s="57"/>
      <c r="S24" s="214"/>
      <c r="T24" s="285"/>
      <c r="U24" s="27" t="s">
        <v>32</v>
      </c>
      <c r="V24" s="28"/>
      <c r="W24" s="127">
        <f>SUM(W17:AD17)</f>
        <v>31048.232</v>
      </c>
      <c r="X24" s="56"/>
      <c r="Y24" s="56"/>
      <c r="Z24" s="56"/>
      <c r="AA24" s="56"/>
      <c r="AB24" s="56"/>
      <c r="AC24" s="56"/>
      <c r="AD24" s="56"/>
      <c r="AE24" s="56"/>
      <c r="AF24" s="56"/>
      <c r="AG24" s="239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33</v>
      </c>
      <c r="D25" s="28"/>
      <c r="E25" s="127">
        <f>SUM(E18:L18)</f>
        <v>76773.33600000001</v>
      </c>
      <c r="F25" s="56"/>
      <c r="G25" s="56"/>
      <c r="H25" s="56"/>
      <c r="I25" s="56"/>
      <c r="J25" s="56"/>
      <c r="K25" s="56"/>
      <c r="L25" s="56"/>
      <c r="M25" s="56"/>
      <c r="N25" s="56"/>
      <c r="O25" s="239"/>
      <c r="P25" s="56"/>
      <c r="Q25" s="168"/>
      <c r="R25" s="57"/>
      <c r="S25" s="214"/>
      <c r="T25" s="285"/>
      <c r="U25" s="27" t="s">
        <v>33</v>
      </c>
      <c r="V25" s="28"/>
      <c r="W25" s="127">
        <f>SUM(W18:AD18)</f>
        <v>44148.175999999999</v>
      </c>
      <c r="X25" s="56"/>
      <c r="Y25" s="56"/>
      <c r="Z25" s="56"/>
      <c r="AA25" s="56"/>
      <c r="AB25" s="56"/>
      <c r="AC25" s="56"/>
      <c r="AD25" s="56"/>
      <c r="AE25" s="56"/>
      <c r="AF25" s="56"/>
      <c r="AG25" s="239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35</v>
      </c>
      <c r="D26" s="28"/>
      <c r="E26" s="127">
        <f>SUM(E19:L19)</f>
        <v>108862.088</v>
      </c>
      <c r="F26" s="56"/>
      <c r="G26" s="56"/>
      <c r="H26" s="56"/>
      <c r="I26" s="56"/>
      <c r="J26" s="56"/>
      <c r="K26" s="56"/>
      <c r="L26" s="56"/>
      <c r="M26" s="56"/>
      <c r="N26" s="56"/>
      <c r="O26" s="239"/>
      <c r="P26" s="56"/>
      <c r="Q26" s="168"/>
      <c r="R26" s="57"/>
      <c r="S26" s="214"/>
      <c r="T26" s="285"/>
      <c r="U26" s="27" t="s">
        <v>35</v>
      </c>
      <c r="V26" s="28"/>
      <c r="W26" s="127">
        <f>SUM(W19:AD19)</f>
        <v>63617.095999999998</v>
      </c>
      <c r="X26" s="56"/>
      <c r="Y26" s="56"/>
      <c r="Z26" s="56"/>
      <c r="AA26" s="56"/>
      <c r="AB26" s="56"/>
      <c r="AC26" s="56"/>
      <c r="AD26" s="56"/>
      <c r="AE26" s="56"/>
      <c r="AF26" s="56"/>
      <c r="AG26" s="239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6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4"/>
      <c r="P27" s="58"/>
      <c r="Q27" s="169"/>
      <c r="R27" s="59"/>
      <c r="S27" s="214"/>
      <c r="T27" s="286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4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9"/>
      <c r="F28" s="90"/>
      <c r="G28" s="90"/>
      <c r="H28" s="90"/>
      <c r="I28" s="90"/>
      <c r="J28" s="90"/>
      <c r="K28" s="90"/>
      <c r="L28" s="90"/>
      <c r="M28" s="90"/>
      <c r="N28" s="90"/>
      <c r="O28" s="250"/>
      <c r="P28" s="90"/>
      <c r="Q28" s="91"/>
      <c r="R28" s="91"/>
      <c r="S28" s="214"/>
      <c r="T28" s="214"/>
      <c r="U28" s="214"/>
      <c r="V28" s="91"/>
      <c r="W28" s="249"/>
      <c r="X28" s="90"/>
      <c r="Y28" s="90"/>
      <c r="Z28" s="90"/>
      <c r="AA28" s="90"/>
      <c r="AB28" s="90"/>
      <c r="AC28" s="90"/>
      <c r="AD28" s="90"/>
      <c r="AE28" s="90"/>
      <c r="AF28" s="90"/>
      <c r="AG28" s="250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50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50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9"/>
      <c r="F30" s="214"/>
      <c r="G30" s="214"/>
      <c r="H30" s="214"/>
      <c r="I30" s="214"/>
      <c r="J30" s="214"/>
      <c r="K30" s="214"/>
      <c r="L30" s="214"/>
      <c r="M30" s="214"/>
      <c r="N30" s="214"/>
      <c r="O30" s="250"/>
      <c r="P30" s="214"/>
      <c r="Q30" s="214"/>
      <c r="R30" s="214"/>
      <c r="S30" s="214"/>
      <c r="T30" s="214"/>
      <c r="U30" s="214"/>
      <c r="V30" s="214"/>
      <c r="W30" s="249"/>
      <c r="X30" s="214"/>
      <c r="Y30" s="214"/>
      <c r="Z30" s="214"/>
      <c r="AA30" s="214"/>
      <c r="AB30" s="214"/>
      <c r="AC30" s="214"/>
      <c r="AD30" s="214"/>
      <c r="AE30" s="214"/>
      <c r="AF30" s="214"/>
      <c r="AG30" s="250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8" t="str">
        <f>CONCATENATE("View Synthesis [ ",'Summary (auto)'!$C$3," ]")</f>
        <v>View Synthesis [ 12bit-quantize-raht-15-bit ]</v>
      </c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89"/>
      <c r="S31" s="214"/>
      <c r="T31" s="21"/>
      <c r="U31" s="288" t="str">
        <f>CONCATENATE("View Synthesis [ ",'Summary (auto)'!$C$4," ]")</f>
        <v>View Synthesis [ 10bit-quantize-raht-15-bit ]</v>
      </c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89"/>
      <c r="AK31" s="199"/>
      <c r="AL31" s="199"/>
      <c r="AM31" s="295" t="s">
        <v>67</v>
      </c>
      <c r="AN31" s="280"/>
      <c r="AO31" s="280"/>
      <c r="AP31" s="280"/>
      <c r="AQ31" s="152"/>
      <c r="AR31" s="199"/>
      <c r="AS31" s="199"/>
      <c r="AT31" s="199"/>
    </row>
    <row r="32" spans="2:56" ht="13.5" customHeight="1" thickBot="1" x14ac:dyDescent="0.2">
      <c r="B32" s="24" t="s">
        <v>68</v>
      </c>
      <c r="C32" s="94"/>
      <c r="D32" s="94"/>
      <c r="E32" s="214"/>
      <c r="F32" s="22" t="s">
        <v>27</v>
      </c>
      <c r="G32" s="22" t="s">
        <v>38</v>
      </c>
      <c r="H32" s="22" t="s">
        <v>41</v>
      </c>
      <c r="I32" s="22" t="s">
        <v>44</v>
      </c>
      <c r="J32" s="22" t="s">
        <v>54</v>
      </c>
      <c r="K32" s="22"/>
      <c r="L32" s="118"/>
      <c r="M32" s="118"/>
      <c r="N32" s="22"/>
      <c r="O32" s="257"/>
      <c r="P32" s="22"/>
      <c r="Q32" s="22"/>
      <c r="R32" s="23" t="s">
        <v>51</v>
      </c>
      <c r="S32" s="214"/>
      <c r="T32" s="24" t="s">
        <v>68</v>
      </c>
      <c r="U32" s="94"/>
      <c r="V32" s="94"/>
      <c r="W32" s="214"/>
      <c r="X32" s="22" t="s">
        <v>27</v>
      </c>
      <c r="Y32" s="22" t="s">
        <v>38</v>
      </c>
      <c r="Z32" s="22" t="s">
        <v>41</v>
      </c>
      <c r="AA32" s="22" t="s">
        <v>44</v>
      </c>
      <c r="AB32" s="22" t="s">
        <v>54</v>
      </c>
      <c r="AC32" s="22"/>
      <c r="AD32" s="214"/>
      <c r="AE32" s="214"/>
      <c r="AF32" s="22"/>
      <c r="AG32" s="257"/>
      <c r="AH32" s="22"/>
      <c r="AI32" s="22"/>
      <c r="AJ32" s="23" t="s">
        <v>51</v>
      </c>
      <c r="AK32" s="199"/>
      <c r="AL32" s="24" t="s">
        <v>68</v>
      </c>
      <c r="AM32" s="98" t="s">
        <v>27</v>
      </c>
      <c r="AN32" s="30" t="s">
        <v>38</v>
      </c>
      <c r="AO32" s="30" t="s">
        <v>41</v>
      </c>
      <c r="AP32" s="30" t="s">
        <v>44</v>
      </c>
      <c r="AQ32" s="97" t="s">
        <v>54</v>
      </c>
      <c r="AR32" s="90"/>
      <c r="AS32" s="250"/>
      <c r="AT32" s="90"/>
    </row>
    <row r="33" spans="2:52" x14ac:dyDescent="0.15">
      <c r="B33" s="287" t="s">
        <v>69</v>
      </c>
      <c r="C33" s="25" t="s">
        <v>31</v>
      </c>
      <c r="D33" s="39"/>
      <c r="E33" s="55"/>
      <c r="F33" s="96">
        <v>26.797521</v>
      </c>
      <c r="G33" s="96">
        <v>32.054088</v>
      </c>
      <c r="H33" s="96">
        <v>0.95811453999999996</v>
      </c>
      <c r="I33" s="60">
        <v>0.95010695000000001</v>
      </c>
      <c r="J33" s="60">
        <v>7.0650660000000004E-2</v>
      </c>
      <c r="K33" s="61"/>
      <c r="L33" s="258"/>
      <c r="M33" s="258"/>
      <c r="N33" s="55"/>
      <c r="O33" s="26"/>
      <c r="P33" s="55"/>
      <c r="Q33" s="26"/>
      <c r="R33" s="131"/>
      <c r="S33" s="214"/>
      <c r="T33" s="287" t="s">
        <v>69</v>
      </c>
      <c r="U33" s="25" t="s">
        <v>31</v>
      </c>
      <c r="V33" s="39"/>
      <c r="W33" s="55"/>
      <c r="X33" s="96">
        <v>24.668357</v>
      </c>
      <c r="Y33" s="96">
        <v>30.314910000000001</v>
      </c>
      <c r="Z33" s="96">
        <v>0.88524027999999999</v>
      </c>
      <c r="AA33" s="60">
        <v>0.92375432999999996</v>
      </c>
      <c r="AB33" s="60">
        <v>0.1697429</v>
      </c>
      <c r="AC33" s="61"/>
      <c r="AD33" s="258"/>
      <c r="AE33" s="258"/>
      <c r="AF33" s="55"/>
      <c r="AG33" s="26"/>
      <c r="AH33" s="55"/>
      <c r="AI33" s="26"/>
      <c r="AJ33" s="131"/>
      <c r="AK33" s="199"/>
      <c r="AL33" s="287" t="s">
        <v>69</v>
      </c>
      <c r="AM33" s="119">
        <f t="shared" ref="AM33:AM96" si="4">IF(OR(X33="",F33=""),"",X33-F33)</f>
        <v>-2.1291639999999994</v>
      </c>
      <c r="AN33" s="95">
        <f t="shared" ref="AN33:AN96" si="5">IF(OR(Y33="",G33=""),"",Y33-G33)</f>
        <v>-1.739177999999999</v>
      </c>
      <c r="AO33" s="95">
        <f t="shared" ref="AO33:AO96" si="6">IF(OR(Z33="",H33=""),"",Z33-H33)</f>
        <v>-7.2874259999999969E-2</v>
      </c>
      <c r="AP33" s="95">
        <f t="shared" ref="AP33:AP96" si="7">IF(OR(AA33="",I33=""),"",AA33-I33)</f>
        <v>-2.6352620000000049E-2</v>
      </c>
      <c r="AQ33" s="120">
        <f t="shared" ref="AQ33:AQ96" si="8">IF(OR(AB33="",J33=""),"",AB33-J33)</f>
        <v>9.9092239999999998E-2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32</v>
      </c>
      <c r="D34" s="186"/>
      <c r="E34" s="56"/>
      <c r="F34" s="187">
        <v>30.680893999999999</v>
      </c>
      <c r="G34" s="187">
        <v>35.187024999999998</v>
      </c>
      <c r="H34" s="187">
        <v>0.97566017999999999</v>
      </c>
      <c r="I34" s="62">
        <v>0.97237448000000004</v>
      </c>
      <c r="J34" s="62">
        <v>4.3783396000000002E-2</v>
      </c>
      <c r="K34" s="188"/>
      <c r="L34" s="259"/>
      <c r="M34" s="259"/>
      <c r="N34" s="56"/>
      <c r="O34" s="28"/>
      <c r="P34" s="56"/>
      <c r="Q34" s="28"/>
      <c r="R34" s="132"/>
      <c r="S34" s="214"/>
      <c r="T34" s="285"/>
      <c r="U34" s="27" t="s">
        <v>32</v>
      </c>
      <c r="V34" s="186"/>
      <c r="W34" s="56"/>
      <c r="X34" s="187">
        <v>26.500052</v>
      </c>
      <c r="Y34" s="187">
        <v>32.443944000000002</v>
      </c>
      <c r="Z34" s="187">
        <v>0.94589676</v>
      </c>
      <c r="AA34" s="62">
        <v>0.94369687999999996</v>
      </c>
      <c r="AB34" s="62">
        <v>7.8368776000000001E-2</v>
      </c>
      <c r="AC34" s="188"/>
      <c r="AD34" s="259"/>
      <c r="AE34" s="259"/>
      <c r="AF34" s="56"/>
      <c r="AG34" s="28"/>
      <c r="AH34" s="56"/>
      <c r="AI34" s="28"/>
      <c r="AJ34" s="132"/>
      <c r="AK34" s="199"/>
      <c r="AL34" s="285"/>
      <c r="AM34" s="86">
        <f t="shared" si="4"/>
        <v>-4.1808419999999984</v>
      </c>
      <c r="AN34" s="121">
        <f t="shared" si="5"/>
        <v>-2.7430809999999965</v>
      </c>
      <c r="AO34" s="121">
        <f t="shared" si="6"/>
        <v>-2.9763419999999985E-2</v>
      </c>
      <c r="AP34" s="121">
        <f t="shared" si="7"/>
        <v>-2.8677600000000081E-2</v>
      </c>
      <c r="AQ34" s="87">
        <f t="shared" si="8"/>
        <v>3.4585379999999999E-2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33</v>
      </c>
      <c r="D35" s="186"/>
      <c r="E35" s="56"/>
      <c r="F35" s="187">
        <v>35.242820999999999</v>
      </c>
      <c r="G35" s="187">
        <v>39.322845999999998</v>
      </c>
      <c r="H35" s="187">
        <v>0.98802624999999999</v>
      </c>
      <c r="I35" s="62">
        <v>0.99022423000000004</v>
      </c>
      <c r="J35" s="62">
        <v>2.5885554000000002E-2</v>
      </c>
      <c r="K35" s="188"/>
      <c r="L35" s="259"/>
      <c r="M35" s="259"/>
      <c r="N35" s="56"/>
      <c r="O35" s="28"/>
      <c r="P35" s="56"/>
      <c r="Q35" s="28"/>
      <c r="R35" s="132"/>
      <c r="S35" s="214"/>
      <c r="T35" s="285"/>
      <c r="U35" s="27" t="s">
        <v>33</v>
      </c>
      <c r="V35" s="186"/>
      <c r="W35" s="56"/>
      <c r="X35" s="187">
        <v>28.914069999999999</v>
      </c>
      <c r="Y35" s="187">
        <v>34.382601999999999</v>
      </c>
      <c r="Z35" s="187">
        <v>0.9669297</v>
      </c>
      <c r="AA35" s="62">
        <v>0.95991483</v>
      </c>
      <c r="AB35" s="62">
        <v>4.8273490000000002E-2</v>
      </c>
      <c r="AC35" s="188"/>
      <c r="AD35" s="259"/>
      <c r="AE35" s="259"/>
      <c r="AF35" s="56"/>
      <c r="AG35" s="28"/>
      <c r="AH35" s="56"/>
      <c r="AI35" s="28"/>
      <c r="AJ35" s="132"/>
      <c r="AK35" s="199"/>
      <c r="AL35" s="285"/>
      <c r="AM35" s="86">
        <f t="shared" si="4"/>
        <v>-6.3287510000000005</v>
      </c>
      <c r="AN35" s="121">
        <f t="shared" si="5"/>
        <v>-4.9402439999999999</v>
      </c>
      <c r="AO35" s="121">
        <f t="shared" si="6"/>
        <v>-2.1096549999999992E-2</v>
      </c>
      <c r="AP35" s="121">
        <f t="shared" si="7"/>
        <v>-3.0309400000000042E-2</v>
      </c>
      <c r="AQ35" s="87">
        <f t="shared" si="8"/>
        <v>2.2387936000000001E-2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35</v>
      </c>
      <c r="D36" s="186"/>
      <c r="E36" s="56"/>
      <c r="F36" s="187">
        <v>37.977125999999998</v>
      </c>
      <c r="G36" s="187">
        <v>42.069369999999999</v>
      </c>
      <c r="H36" s="187">
        <v>0.99232734</v>
      </c>
      <c r="I36" s="62">
        <v>0.99516128999999998</v>
      </c>
      <c r="J36" s="62">
        <v>1.8136095000000001E-2</v>
      </c>
      <c r="K36" s="188"/>
      <c r="L36" s="259"/>
      <c r="M36" s="259"/>
      <c r="N36" s="56"/>
      <c r="O36" s="28"/>
      <c r="P36" s="56"/>
      <c r="Q36" s="28"/>
      <c r="R36" s="132"/>
      <c r="S36" s="214"/>
      <c r="T36" s="285"/>
      <c r="U36" s="27" t="s">
        <v>35</v>
      </c>
      <c r="V36" s="186"/>
      <c r="W36" s="56"/>
      <c r="X36" s="187">
        <v>33.693406000000003</v>
      </c>
      <c r="Y36" s="187">
        <v>37.821072000000001</v>
      </c>
      <c r="Z36" s="187">
        <v>0.98210061000000004</v>
      </c>
      <c r="AA36" s="62">
        <v>0.98156171999999997</v>
      </c>
      <c r="AB36" s="62">
        <v>2.8517725000000001E-2</v>
      </c>
      <c r="AC36" s="188"/>
      <c r="AD36" s="259"/>
      <c r="AE36" s="259"/>
      <c r="AF36" s="56"/>
      <c r="AG36" s="28"/>
      <c r="AH36" s="56"/>
      <c r="AI36" s="28"/>
      <c r="AJ36" s="132"/>
      <c r="AK36" s="199"/>
      <c r="AL36" s="285"/>
      <c r="AM36" s="86">
        <f t="shared" si="4"/>
        <v>-4.2837199999999953</v>
      </c>
      <c r="AN36" s="121">
        <f t="shared" si="5"/>
        <v>-4.2482979999999984</v>
      </c>
      <c r="AO36" s="121">
        <f t="shared" si="6"/>
        <v>-1.0226729999999962E-2</v>
      </c>
      <c r="AP36" s="121">
        <f t="shared" si="7"/>
        <v>-1.3599570000000005E-2</v>
      </c>
      <c r="AQ36" s="87">
        <f t="shared" si="8"/>
        <v>1.0381629999999999E-2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9"/>
      <c r="M37" s="259"/>
      <c r="N37" s="56"/>
      <c r="O37" s="28"/>
      <c r="P37" s="56"/>
      <c r="Q37" s="28"/>
      <c r="R37" s="184"/>
      <c r="S37" s="214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9"/>
      <c r="AE37" s="259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7" t="s">
        <v>70</v>
      </c>
      <c r="C38" s="25" t="s">
        <v>31</v>
      </c>
      <c r="D38" s="39"/>
      <c r="E38" s="55"/>
      <c r="F38" s="96">
        <v>27.156949000000001</v>
      </c>
      <c r="G38" s="96">
        <v>32.311267000000001</v>
      </c>
      <c r="H38" s="96">
        <v>0.95912706000000003</v>
      </c>
      <c r="I38" s="60">
        <v>0.95344448000000004</v>
      </c>
      <c r="J38" s="60">
        <v>6.7655060000000003E-2</v>
      </c>
      <c r="K38" s="61"/>
      <c r="L38" s="258"/>
      <c r="M38" s="258"/>
      <c r="N38" s="55"/>
      <c r="O38" s="26"/>
      <c r="P38" s="55"/>
      <c r="Q38" s="26"/>
      <c r="R38" s="131"/>
      <c r="S38" s="214"/>
      <c r="T38" s="287" t="s">
        <v>70</v>
      </c>
      <c r="U38" s="25" t="s">
        <v>31</v>
      </c>
      <c r="V38" s="39"/>
      <c r="W38" s="55"/>
      <c r="X38" s="96">
        <v>24.631354000000002</v>
      </c>
      <c r="Y38" s="96">
        <v>30.288969999999999</v>
      </c>
      <c r="Z38" s="96">
        <v>0.88531528000000004</v>
      </c>
      <c r="AA38" s="60">
        <v>0.92457582999999999</v>
      </c>
      <c r="AB38" s="60">
        <v>0.16551536</v>
      </c>
      <c r="AC38" s="61"/>
      <c r="AD38" s="258"/>
      <c r="AE38" s="258"/>
      <c r="AF38" s="55"/>
      <c r="AG38" s="26"/>
      <c r="AH38" s="55"/>
      <c r="AI38" s="26"/>
      <c r="AJ38" s="131"/>
      <c r="AK38" s="199"/>
      <c r="AL38" s="287" t="s">
        <v>70</v>
      </c>
      <c r="AM38" s="119">
        <f t="shared" si="4"/>
        <v>-2.5255949999999991</v>
      </c>
      <c r="AN38" s="95">
        <f t="shared" si="5"/>
        <v>-2.0222970000000018</v>
      </c>
      <c r="AO38" s="95">
        <f t="shared" si="6"/>
        <v>-7.3811779999999994E-2</v>
      </c>
      <c r="AP38" s="95">
        <f t="shared" si="7"/>
        <v>-2.8868650000000051E-2</v>
      </c>
      <c r="AQ38" s="120">
        <f t="shared" si="8"/>
        <v>9.7860299999999997E-2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32</v>
      </c>
      <c r="D39" s="186"/>
      <c r="E39" s="56"/>
      <c r="F39" s="187">
        <v>30.606428000000001</v>
      </c>
      <c r="G39" s="187">
        <v>35.121287000000002</v>
      </c>
      <c r="H39" s="187">
        <v>0.97554269000000005</v>
      </c>
      <c r="I39" s="62">
        <v>0.97312863000000005</v>
      </c>
      <c r="J39" s="62">
        <v>4.2910456999999999E-2</v>
      </c>
      <c r="K39" s="188"/>
      <c r="L39" s="259"/>
      <c r="M39" s="259"/>
      <c r="N39" s="56"/>
      <c r="O39" s="28"/>
      <c r="P39" s="56"/>
      <c r="Q39" s="28"/>
      <c r="R39" s="132"/>
      <c r="S39" s="214"/>
      <c r="T39" s="285"/>
      <c r="U39" s="27" t="s">
        <v>32</v>
      </c>
      <c r="V39" s="186"/>
      <c r="W39" s="56"/>
      <c r="X39" s="187">
        <v>26.794961000000001</v>
      </c>
      <c r="Y39" s="187">
        <v>32.74718</v>
      </c>
      <c r="Z39" s="187">
        <v>0.94744757999999996</v>
      </c>
      <c r="AA39" s="62">
        <v>0.94685770000000002</v>
      </c>
      <c r="AB39" s="62">
        <v>7.3104635000000001E-2</v>
      </c>
      <c r="AC39" s="188"/>
      <c r="AD39" s="259"/>
      <c r="AE39" s="259"/>
      <c r="AF39" s="56"/>
      <c r="AG39" s="28"/>
      <c r="AH39" s="56"/>
      <c r="AI39" s="28"/>
      <c r="AJ39" s="132"/>
      <c r="AK39" s="199"/>
      <c r="AL39" s="285"/>
      <c r="AM39" s="86">
        <f t="shared" si="4"/>
        <v>-3.8114670000000004</v>
      </c>
      <c r="AN39" s="121">
        <f t="shared" si="5"/>
        <v>-2.3741070000000022</v>
      </c>
      <c r="AO39" s="121">
        <f t="shared" si="6"/>
        <v>-2.809511000000009E-2</v>
      </c>
      <c r="AP39" s="121">
        <f t="shared" si="7"/>
        <v>-2.6270930000000026E-2</v>
      </c>
      <c r="AQ39" s="87">
        <f t="shared" si="8"/>
        <v>3.0194178000000002E-2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33</v>
      </c>
      <c r="D40" s="186"/>
      <c r="E40" s="56"/>
      <c r="F40" s="187">
        <v>35.100873999999997</v>
      </c>
      <c r="G40" s="187">
        <v>39.202195000000003</v>
      </c>
      <c r="H40" s="187">
        <v>0.98771573999999995</v>
      </c>
      <c r="I40" s="62">
        <v>0.99032509999999996</v>
      </c>
      <c r="J40" s="62">
        <v>2.6291269999999999E-2</v>
      </c>
      <c r="K40" s="188"/>
      <c r="L40" s="259"/>
      <c r="M40" s="259"/>
      <c r="N40" s="56"/>
      <c r="O40" s="28"/>
      <c r="P40" s="56"/>
      <c r="Q40" s="28"/>
      <c r="R40" s="132"/>
      <c r="S40" s="214"/>
      <c r="T40" s="285"/>
      <c r="U40" s="27" t="s">
        <v>33</v>
      </c>
      <c r="V40" s="186"/>
      <c r="W40" s="56"/>
      <c r="X40" s="187">
        <v>29.064858999999998</v>
      </c>
      <c r="Y40" s="187">
        <v>34.541192000000002</v>
      </c>
      <c r="Z40" s="187">
        <v>0.96707127999999998</v>
      </c>
      <c r="AA40" s="62">
        <v>0.96195582999999996</v>
      </c>
      <c r="AB40" s="62">
        <v>4.6412423000000001E-2</v>
      </c>
      <c r="AC40" s="188"/>
      <c r="AD40" s="259"/>
      <c r="AE40" s="259"/>
      <c r="AF40" s="56"/>
      <c r="AG40" s="28"/>
      <c r="AH40" s="56"/>
      <c r="AI40" s="28"/>
      <c r="AJ40" s="132"/>
      <c r="AK40" s="199"/>
      <c r="AL40" s="285"/>
      <c r="AM40" s="86">
        <f t="shared" si="4"/>
        <v>-6.036014999999999</v>
      </c>
      <c r="AN40" s="121">
        <f t="shared" si="5"/>
        <v>-4.6610030000000009</v>
      </c>
      <c r="AO40" s="121">
        <f t="shared" si="6"/>
        <v>-2.0644459999999976E-2</v>
      </c>
      <c r="AP40" s="121">
        <f t="shared" si="7"/>
        <v>-2.8369270000000002E-2</v>
      </c>
      <c r="AQ40" s="87">
        <f t="shared" si="8"/>
        <v>2.0121153000000003E-2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35</v>
      </c>
      <c r="D41" s="186"/>
      <c r="E41" s="56"/>
      <c r="F41" s="187">
        <v>37.768926999999998</v>
      </c>
      <c r="G41" s="187">
        <v>41.884039999999999</v>
      </c>
      <c r="H41" s="187">
        <v>0.99196965000000004</v>
      </c>
      <c r="I41" s="62">
        <v>0.99510873</v>
      </c>
      <c r="J41" s="62">
        <v>1.8885393E-2</v>
      </c>
      <c r="K41" s="188"/>
      <c r="L41" s="259"/>
      <c r="M41" s="259"/>
      <c r="N41" s="56"/>
      <c r="O41" s="28"/>
      <c r="P41" s="56"/>
      <c r="Q41" s="28"/>
      <c r="R41" s="132"/>
      <c r="S41" s="214"/>
      <c r="T41" s="285"/>
      <c r="U41" s="27" t="s">
        <v>35</v>
      </c>
      <c r="V41" s="186"/>
      <c r="W41" s="56"/>
      <c r="X41" s="187">
        <v>33.574063000000002</v>
      </c>
      <c r="Y41" s="187">
        <v>37.727342</v>
      </c>
      <c r="Z41" s="187">
        <v>0.98178567000000005</v>
      </c>
      <c r="AA41" s="62">
        <v>0.98141109000000004</v>
      </c>
      <c r="AB41" s="62">
        <v>2.7415305000000001E-2</v>
      </c>
      <c r="AC41" s="188"/>
      <c r="AD41" s="259"/>
      <c r="AE41" s="259"/>
      <c r="AF41" s="56"/>
      <c r="AG41" s="28"/>
      <c r="AH41" s="56"/>
      <c r="AI41" s="28"/>
      <c r="AJ41" s="132"/>
      <c r="AK41" s="199"/>
      <c r="AL41" s="285"/>
      <c r="AM41" s="86">
        <f t="shared" si="4"/>
        <v>-4.1948639999999955</v>
      </c>
      <c r="AN41" s="121">
        <f t="shared" si="5"/>
        <v>-4.1566979999999987</v>
      </c>
      <c r="AO41" s="121">
        <f t="shared" si="6"/>
        <v>-1.0183979999999981E-2</v>
      </c>
      <c r="AP41" s="121">
        <f t="shared" si="7"/>
        <v>-1.3697639999999955E-2</v>
      </c>
      <c r="AQ41" s="87">
        <f t="shared" si="8"/>
        <v>8.5299120000000006E-3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9"/>
      <c r="M42" s="259"/>
      <c r="N42" s="56"/>
      <c r="O42" s="28"/>
      <c r="P42" s="56"/>
      <c r="Q42" s="28"/>
      <c r="R42" s="184"/>
      <c r="S42" s="214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9"/>
      <c r="AE42" s="259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7" t="s">
        <v>71</v>
      </c>
      <c r="C43" s="25" t="s">
        <v>31</v>
      </c>
      <c r="D43" s="39"/>
      <c r="E43" s="55"/>
      <c r="F43" s="96">
        <v>27.474585000000001</v>
      </c>
      <c r="G43" s="96">
        <v>32.540309000000001</v>
      </c>
      <c r="H43" s="96">
        <v>0.95887814999999998</v>
      </c>
      <c r="I43" s="60">
        <v>0.95579327000000003</v>
      </c>
      <c r="J43" s="60">
        <v>6.4161540000000003E-2</v>
      </c>
      <c r="K43" s="61"/>
      <c r="L43" s="258"/>
      <c r="M43" s="258"/>
      <c r="N43" s="55"/>
      <c r="O43" s="26"/>
      <c r="P43" s="55"/>
      <c r="Q43" s="26"/>
      <c r="R43" s="131"/>
      <c r="S43" s="214"/>
      <c r="T43" s="287" t="s">
        <v>71</v>
      </c>
      <c r="U43" s="25" t="s">
        <v>31</v>
      </c>
      <c r="V43" s="39"/>
      <c r="W43" s="55"/>
      <c r="X43" s="96">
        <v>24.60416</v>
      </c>
      <c r="Y43" s="96">
        <v>30.238879000000001</v>
      </c>
      <c r="Z43" s="96">
        <v>0.88329882000000004</v>
      </c>
      <c r="AA43" s="60">
        <v>0.92365335999999998</v>
      </c>
      <c r="AB43" s="60">
        <v>0.16821574</v>
      </c>
      <c r="AC43" s="61"/>
      <c r="AD43" s="258"/>
      <c r="AE43" s="258"/>
      <c r="AF43" s="55"/>
      <c r="AG43" s="26"/>
      <c r="AH43" s="55"/>
      <c r="AI43" s="26"/>
      <c r="AJ43" s="131"/>
      <c r="AK43" s="199"/>
      <c r="AL43" s="287" t="s">
        <v>71</v>
      </c>
      <c r="AM43" s="119">
        <f t="shared" si="4"/>
        <v>-2.8704250000000009</v>
      </c>
      <c r="AN43" s="95">
        <f t="shared" si="5"/>
        <v>-2.3014299999999999</v>
      </c>
      <c r="AO43" s="95">
        <f t="shared" si="6"/>
        <v>-7.5579329999999945E-2</v>
      </c>
      <c r="AP43" s="95">
        <f t="shared" si="7"/>
        <v>-3.2139910000000049E-2</v>
      </c>
      <c r="AQ43" s="120">
        <f t="shared" si="8"/>
        <v>0.1040542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32</v>
      </c>
      <c r="D44" s="186"/>
      <c r="E44" s="56"/>
      <c r="F44" s="187">
        <v>30.586199000000001</v>
      </c>
      <c r="G44" s="187">
        <v>35.105986999999999</v>
      </c>
      <c r="H44" s="187">
        <v>0.97530064000000005</v>
      </c>
      <c r="I44" s="62">
        <v>0.97324646999999997</v>
      </c>
      <c r="J44" s="62">
        <v>4.0673790000000001E-2</v>
      </c>
      <c r="K44" s="188"/>
      <c r="L44" s="259"/>
      <c r="M44" s="259"/>
      <c r="N44" s="56"/>
      <c r="O44" s="28"/>
      <c r="P44" s="56"/>
      <c r="Q44" s="28"/>
      <c r="R44" s="132"/>
      <c r="S44" s="214"/>
      <c r="T44" s="285"/>
      <c r="U44" s="27" t="s">
        <v>32</v>
      </c>
      <c r="V44" s="186"/>
      <c r="W44" s="56"/>
      <c r="X44" s="187">
        <v>26.988482999999999</v>
      </c>
      <c r="Y44" s="187">
        <v>32.870902999999998</v>
      </c>
      <c r="Z44" s="187">
        <v>0.94710952000000004</v>
      </c>
      <c r="AA44" s="62">
        <v>0.94922503999999996</v>
      </c>
      <c r="AB44" s="62">
        <v>7.0282890000000001E-2</v>
      </c>
      <c r="AC44" s="188"/>
      <c r="AD44" s="259"/>
      <c r="AE44" s="259"/>
      <c r="AF44" s="56"/>
      <c r="AG44" s="28"/>
      <c r="AH44" s="56"/>
      <c r="AI44" s="28"/>
      <c r="AJ44" s="132"/>
      <c r="AK44" s="199"/>
      <c r="AL44" s="285"/>
      <c r="AM44" s="86">
        <f t="shared" si="4"/>
        <v>-3.5977160000000019</v>
      </c>
      <c r="AN44" s="121">
        <f t="shared" si="5"/>
        <v>-2.2350840000000005</v>
      </c>
      <c r="AO44" s="121">
        <f t="shared" si="6"/>
        <v>-2.8191120000000014E-2</v>
      </c>
      <c r="AP44" s="121">
        <f t="shared" si="7"/>
        <v>-2.402143000000001E-2</v>
      </c>
      <c r="AQ44" s="87">
        <f t="shared" si="8"/>
        <v>2.9609099999999999E-2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33</v>
      </c>
      <c r="D45" s="186"/>
      <c r="E45" s="56"/>
      <c r="F45" s="187">
        <v>35.182003999999999</v>
      </c>
      <c r="G45" s="187">
        <v>39.264614999999999</v>
      </c>
      <c r="H45" s="187">
        <v>0.98778460000000001</v>
      </c>
      <c r="I45" s="62">
        <v>0.99042916999999997</v>
      </c>
      <c r="J45" s="62">
        <v>2.4690048999999999E-2</v>
      </c>
      <c r="K45" s="188"/>
      <c r="L45" s="259"/>
      <c r="M45" s="259"/>
      <c r="N45" s="56"/>
      <c r="O45" s="28"/>
      <c r="P45" s="56"/>
      <c r="Q45" s="28"/>
      <c r="R45" s="132"/>
      <c r="S45" s="214"/>
      <c r="T45" s="285"/>
      <c r="U45" s="27" t="s">
        <v>33</v>
      </c>
      <c r="V45" s="186"/>
      <c r="W45" s="56"/>
      <c r="X45" s="187">
        <v>29.244354000000001</v>
      </c>
      <c r="Y45" s="187">
        <v>34.660601999999997</v>
      </c>
      <c r="Z45" s="187">
        <v>0.96673644999999997</v>
      </c>
      <c r="AA45" s="62">
        <v>0.96321115999999996</v>
      </c>
      <c r="AB45" s="62">
        <v>4.3876345999999997E-2</v>
      </c>
      <c r="AC45" s="188"/>
      <c r="AD45" s="259"/>
      <c r="AE45" s="259"/>
      <c r="AF45" s="56"/>
      <c r="AG45" s="28"/>
      <c r="AH45" s="56"/>
      <c r="AI45" s="28"/>
      <c r="AJ45" s="132"/>
      <c r="AK45" s="199"/>
      <c r="AL45" s="285"/>
      <c r="AM45" s="86">
        <f t="shared" si="4"/>
        <v>-5.9376499999999979</v>
      </c>
      <c r="AN45" s="121">
        <f t="shared" si="5"/>
        <v>-4.6040130000000019</v>
      </c>
      <c r="AO45" s="121">
        <f t="shared" si="6"/>
        <v>-2.1048150000000043E-2</v>
      </c>
      <c r="AP45" s="121">
        <f t="shared" si="7"/>
        <v>-2.7218010000000015E-2</v>
      </c>
      <c r="AQ45" s="87">
        <f t="shared" si="8"/>
        <v>1.9186296999999998E-2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35</v>
      </c>
      <c r="D46" s="186"/>
      <c r="E46" s="56"/>
      <c r="F46" s="187">
        <v>37.839109999999998</v>
      </c>
      <c r="G46" s="187">
        <v>41.945061000000003</v>
      </c>
      <c r="H46" s="187">
        <v>0.99210867999999997</v>
      </c>
      <c r="I46" s="62">
        <v>0.99511183000000003</v>
      </c>
      <c r="J46" s="62">
        <v>1.7723323999999999E-2</v>
      </c>
      <c r="K46" s="188"/>
      <c r="L46" s="259"/>
      <c r="M46" s="259"/>
      <c r="N46" s="56"/>
      <c r="O46" s="28"/>
      <c r="P46" s="56"/>
      <c r="Q46" s="28"/>
      <c r="R46" s="132"/>
      <c r="S46" s="214"/>
      <c r="T46" s="285"/>
      <c r="U46" s="27" t="s">
        <v>35</v>
      </c>
      <c r="V46" s="186"/>
      <c r="W46" s="56"/>
      <c r="X46" s="187">
        <v>33.620832</v>
      </c>
      <c r="Y46" s="187">
        <v>37.761161000000001</v>
      </c>
      <c r="Z46" s="187">
        <v>0.98174262000000001</v>
      </c>
      <c r="AA46" s="62">
        <v>0.98096229999999995</v>
      </c>
      <c r="AB46" s="62">
        <v>2.6032054999999998E-2</v>
      </c>
      <c r="AC46" s="188"/>
      <c r="AD46" s="259"/>
      <c r="AE46" s="259"/>
      <c r="AF46" s="56"/>
      <c r="AG46" s="28"/>
      <c r="AH46" s="56"/>
      <c r="AI46" s="28"/>
      <c r="AJ46" s="132"/>
      <c r="AK46" s="199"/>
      <c r="AL46" s="285"/>
      <c r="AM46" s="86">
        <f t="shared" si="4"/>
        <v>-4.218277999999998</v>
      </c>
      <c r="AN46" s="121">
        <f t="shared" si="5"/>
        <v>-4.1839000000000013</v>
      </c>
      <c r="AO46" s="121">
        <f t="shared" si="6"/>
        <v>-1.0366059999999955E-2</v>
      </c>
      <c r="AP46" s="121">
        <f t="shared" si="7"/>
        <v>-1.4149530000000077E-2</v>
      </c>
      <c r="AQ46" s="87">
        <f t="shared" si="8"/>
        <v>8.3087309999999998E-3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9"/>
      <c r="M47" s="259"/>
      <c r="N47" s="56"/>
      <c r="O47" s="28"/>
      <c r="P47" s="56"/>
      <c r="Q47" s="28"/>
      <c r="R47" s="184"/>
      <c r="S47" s="214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9"/>
      <c r="AE47" s="259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7" t="s">
        <v>72</v>
      </c>
      <c r="C48" s="25" t="s">
        <v>31</v>
      </c>
      <c r="D48" s="39"/>
      <c r="E48" s="55"/>
      <c r="F48" s="96">
        <v>27.525334999999998</v>
      </c>
      <c r="G48" s="96">
        <v>32.570369999999997</v>
      </c>
      <c r="H48" s="96">
        <v>0.95887637000000003</v>
      </c>
      <c r="I48" s="60">
        <v>0.95546131000000001</v>
      </c>
      <c r="J48" s="60">
        <v>6.5158729999999998E-2</v>
      </c>
      <c r="K48" s="61"/>
      <c r="L48" s="258"/>
      <c r="M48" s="258"/>
      <c r="N48" s="55"/>
      <c r="O48" s="26"/>
      <c r="P48" s="55"/>
      <c r="Q48" s="26"/>
      <c r="R48" s="131"/>
      <c r="S48" s="214"/>
      <c r="T48" s="287" t="s">
        <v>72</v>
      </c>
      <c r="U48" s="25" t="s">
        <v>31</v>
      </c>
      <c r="V48" s="39"/>
      <c r="W48" s="55"/>
      <c r="X48" s="96">
        <v>24.688666999999999</v>
      </c>
      <c r="Y48" s="96">
        <v>30.246410000000001</v>
      </c>
      <c r="Z48" s="96">
        <v>0.88456486999999995</v>
      </c>
      <c r="AA48" s="60">
        <v>0.92451956000000002</v>
      </c>
      <c r="AB48" s="60">
        <v>0.17268520000000001</v>
      </c>
      <c r="AC48" s="61"/>
      <c r="AD48" s="258"/>
      <c r="AE48" s="258"/>
      <c r="AF48" s="55"/>
      <c r="AG48" s="26"/>
      <c r="AH48" s="55"/>
      <c r="AI48" s="26"/>
      <c r="AJ48" s="131"/>
      <c r="AK48" s="199"/>
      <c r="AL48" s="287" t="s">
        <v>72</v>
      </c>
      <c r="AM48" s="119">
        <f t="shared" si="4"/>
        <v>-2.8366679999999995</v>
      </c>
      <c r="AN48" s="95">
        <f t="shared" si="5"/>
        <v>-2.323959999999996</v>
      </c>
      <c r="AO48" s="95">
        <f t="shared" si="6"/>
        <v>-7.4311500000000086E-2</v>
      </c>
      <c r="AP48" s="95">
        <f t="shared" si="7"/>
        <v>-3.094174999999999E-2</v>
      </c>
      <c r="AQ48" s="120">
        <f t="shared" si="8"/>
        <v>0.10752647000000001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32</v>
      </c>
      <c r="D49" s="186"/>
      <c r="E49" s="56"/>
      <c r="F49" s="187">
        <v>30.360536</v>
      </c>
      <c r="G49" s="187">
        <v>34.908045999999999</v>
      </c>
      <c r="H49" s="187">
        <v>0.97481788999999996</v>
      </c>
      <c r="I49" s="62">
        <v>0.97210516999999996</v>
      </c>
      <c r="J49" s="62">
        <v>4.2938083000000002E-2</v>
      </c>
      <c r="K49" s="188"/>
      <c r="L49" s="259"/>
      <c r="M49" s="259"/>
      <c r="N49" s="56"/>
      <c r="O49" s="28"/>
      <c r="P49" s="56"/>
      <c r="Q49" s="28"/>
      <c r="R49" s="132"/>
      <c r="S49" s="214"/>
      <c r="T49" s="285"/>
      <c r="U49" s="27" t="s">
        <v>32</v>
      </c>
      <c r="V49" s="186"/>
      <c r="W49" s="56"/>
      <c r="X49" s="187">
        <v>26.977050999999999</v>
      </c>
      <c r="Y49" s="187">
        <v>32.810715000000002</v>
      </c>
      <c r="Z49" s="187">
        <v>0.94688799000000001</v>
      </c>
      <c r="AA49" s="62">
        <v>0.94887613000000004</v>
      </c>
      <c r="AB49" s="62">
        <v>7.3983505000000005E-2</v>
      </c>
      <c r="AC49" s="188"/>
      <c r="AD49" s="259"/>
      <c r="AE49" s="259"/>
      <c r="AF49" s="56"/>
      <c r="AG49" s="28"/>
      <c r="AH49" s="56"/>
      <c r="AI49" s="28"/>
      <c r="AJ49" s="132"/>
      <c r="AK49" s="199"/>
      <c r="AL49" s="285"/>
      <c r="AM49" s="86">
        <f t="shared" si="4"/>
        <v>-3.3834850000000003</v>
      </c>
      <c r="AN49" s="121">
        <f t="shared" si="5"/>
        <v>-2.0973309999999969</v>
      </c>
      <c r="AO49" s="121">
        <f t="shared" si="6"/>
        <v>-2.7929899999999952E-2</v>
      </c>
      <c r="AP49" s="121">
        <f t="shared" si="7"/>
        <v>-2.3229039999999923E-2</v>
      </c>
      <c r="AQ49" s="87">
        <f t="shared" si="8"/>
        <v>3.1045422000000003E-2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33</v>
      </c>
      <c r="D50" s="186"/>
      <c r="E50" s="56"/>
      <c r="F50" s="187">
        <v>35.175730000000001</v>
      </c>
      <c r="G50" s="187">
        <v>39.251069000000001</v>
      </c>
      <c r="H50" s="187">
        <v>0.98766489000000002</v>
      </c>
      <c r="I50" s="62">
        <v>0.99042014</v>
      </c>
      <c r="J50" s="62">
        <v>2.5784379999999999E-2</v>
      </c>
      <c r="K50" s="188"/>
      <c r="L50" s="259"/>
      <c r="M50" s="259"/>
      <c r="N50" s="56"/>
      <c r="O50" s="28"/>
      <c r="P50" s="56"/>
      <c r="Q50" s="28"/>
      <c r="R50" s="132"/>
      <c r="S50" s="214"/>
      <c r="T50" s="285"/>
      <c r="U50" s="27" t="s">
        <v>33</v>
      </c>
      <c r="V50" s="186"/>
      <c r="W50" s="56"/>
      <c r="X50" s="187">
        <v>29.216498999999999</v>
      </c>
      <c r="Y50" s="187">
        <v>34.631315999999998</v>
      </c>
      <c r="Z50" s="187">
        <v>0.96662689999999996</v>
      </c>
      <c r="AA50" s="62">
        <v>0.96287166999999996</v>
      </c>
      <c r="AB50" s="62">
        <v>4.5400693999999998E-2</v>
      </c>
      <c r="AC50" s="188"/>
      <c r="AD50" s="259"/>
      <c r="AE50" s="259"/>
      <c r="AF50" s="56"/>
      <c r="AG50" s="28"/>
      <c r="AH50" s="56"/>
      <c r="AI50" s="28"/>
      <c r="AJ50" s="132"/>
      <c r="AK50" s="199"/>
      <c r="AL50" s="285"/>
      <c r="AM50" s="86">
        <f t="shared" si="4"/>
        <v>-5.9592310000000026</v>
      </c>
      <c r="AN50" s="121">
        <f t="shared" si="5"/>
        <v>-4.6197530000000029</v>
      </c>
      <c r="AO50" s="121">
        <f t="shared" si="6"/>
        <v>-2.1037990000000062E-2</v>
      </c>
      <c r="AP50" s="121">
        <f t="shared" si="7"/>
        <v>-2.7548470000000047E-2</v>
      </c>
      <c r="AQ50" s="87">
        <f t="shared" si="8"/>
        <v>1.9616313999999999E-2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35</v>
      </c>
      <c r="D51" s="186"/>
      <c r="E51" s="56"/>
      <c r="F51" s="187">
        <v>37.784377999999997</v>
      </c>
      <c r="G51" s="187">
        <v>41.883507000000002</v>
      </c>
      <c r="H51" s="187">
        <v>0.99195482000000001</v>
      </c>
      <c r="I51" s="62">
        <v>0.99504232000000004</v>
      </c>
      <c r="J51" s="62">
        <v>1.8607552999999999E-2</v>
      </c>
      <c r="K51" s="188"/>
      <c r="L51" s="259"/>
      <c r="M51" s="259"/>
      <c r="N51" s="56"/>
      <c r="O51" s="28"/>
      <c r="P51" s="56"/>
      <c r="Q51" s="28"/>
      <c r="R51" s="132"/>
      <c r="S51" s="214"/>
      <c r="T51" s="285"/>
      <c r="U51" s="27" t="s">
        <v>35</v>
      </c>
      <c r="V51" s="186"/>
      <c r="W51" s="56"/>
      <c r="X51" s="187">
        <v>33.541615</v>
      </c>
      <c r="Y51" s="187">
        <v>37.695720999999999</v>
      </c>
      <c r="Z51" s="187">
        <v>0.98147479999999998</v>
      </c>
      <c r="AA51" s="62">
        <v>0.98078113</v>
      </c>
      <c r="AB51" s="62">
        <v>2.7451705E-2</v>
      </c>
      <c r="AC51" s="188"/>
      <c r="AD51" s="259"/>
      <c r="AE51" s="259"/>
      <c r="AF51" s="56"/>
      <c r="AG51" s="28"/>
      <c r="AH51" s="56"/>
      <c r="AI51" s="28"/>
      <c r="AJ51" s="132"/>
      <c r="AK51" s="199"/>
      <c r="AL51" s="285"/>
      <c r="AM51" s="86">
        <f t="shared" si="4"/>
        <v>-4.2427629999999965</v>
      </c>
      <c r="AN51" s="121">
        <f t="shared" si="5"/>
        <v>-4.1877860000000027</v>
      </c>
      <c r="AO51" s="121">
        <f t="shared" si="6"/>
        <v>-1.0480020000000034E-2</v>
      </c>
      <c r="AP51" s="121">
        <f t="shared" si="7"/>
        <v>-1.4261190000000035E-2</v>
      </c>
      <c r="AQ51" s="87">
        <f t="shared" si="8"/>
        <v>8.844152000000001E-3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9"/>
      <c r="M52" s="259"/>
      <c r="N52" s="56"/>
      <c r="O52" s="28"/>
      <c r="P52" s="56"/>
      <c r="Q52" s="28"/>
      <c r="R52" s="184"/>
      <c r="S52" s="214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9"/>
      <c r="AE52" s="259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7" t="s">
        <v>73</v>
      </c>
      <c r="C53" s="25" t="s">
        <v>31</v>
      </c>
      <c r="D53" s="39"/>
      <c r="E53" s="55"/>
      <c r="F53" s="96">
        <v>27.633844</v>
      </c>
      <c r="G53" s="96">
        <v>32.600684999999999</v>
      </c>
      <c r="H53" s="96">
        <v>0.95683786999999998</v>
      </c>
      <c r="I53" s="60">
        <v>0.95633937999999996</v>
      </c>
      <c r="J53" s="60">
        <v>6.8601176E-2</v>
      </c>
      <c r="K53" s="61"/>
      <c r="L53" s="258"/>
      <c r="M53" s="258"/>
      <c r="N53" s="55"/>
      <c r="O53" s="26"/>
      <c r="P53" s="55"/>
      <c r="Q53" s="26"/>
      <c r="R53" s="131"/>
      <c r="S53" s="214"/>
      <c r="T53" s="287" t="s">
        <v>73</v>
      </c>
      <c r="U53" s="25" t="s">
        <v>31</v>
      </c>
      <c r="V53" s="39"/>
      <c r="W53" s="55"/>
      <c r="X53" s="96">
        <v>24.54485</v>
      </c>
      <c r="Y53" s="96">
        <v>30.031786</v>
      </c>
      <c r="Z53" s="96">
        <v>0.88017210999999995</v>
      </c>
      <c r="AA53" s="60">
        <v>0.92417329000000004</v>
      </c>
      <c r="AB53" s="60">
        <v>0.17966418000000001</v>
      </c>
      <c r="AC53" s="61"/>
      <c r="AD53" s="258"/>
      <c r="AE53" s="258"/>
      <c r="AF53" s="55"/>
      <c r="AG53" s="26"/>
      <c r="AH53" s="55"/>
      <c r="AI53" s="26"/>
      <c r="AJ53" s="131"/>
      <c r="AK53" s="199"/>
      <c r="AL53" s="287" t="s">
        <v>73</v>
      </c>
      <c r="AM53" s="119">
        <f t="shared" si="4"/>
        <v>-3.0889939999999996</v>
      </c>
      <c r="AN53" s="95">
        <f t="shared" si="5"/>
        <v>-2.5688989999999983</v>
      </c>
      <c r="AO53" s="95">
        <f t="shared" si="6"/>
        <v>-7.6665760000000027E-2</v>
      </c>
      <c r="AP53" s="95">
        <f t="shared" si="7"/>
        <v>-3.2166089999999925E-2</v>
      </c>
      <c r="AQ53" s="120">
        <f t="shared" si="8"/>
        <v>0.11106300400000001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32</v>
      </c>
      <c r="D54" s="186"/>
      <c r="E54" s="56"/>
      <c r="F54" s="187">
        <v>30.339206000000001</v>
      </c>
      <c r="G54" s="187">
        <v>34.870607</v>
      </c>
      <c r="H54" s="187">
        <v>0.97403722000000004</v>
      </c>
      <c r="I54" s="62">
        <v>0.97247086999999999</v>
      </c>
      <c r="J54" s="62">
        <v>4.5017703999999999E-2</v>
      </c>
      <c r="K54" s="188"/>
      <c r="L54" s="259"/>
      <c r="M54" s="259"/>
      <c r="N54" s="56"/>
      <c r="O54" s="28"/>
      <c r="P54" s="56"/>
      <c r="Q54" s="28"/>
      <c r="R54" s="132"/>
      <c r="S54" s="214"/>
      <c r="T54" s="285"/>
      <c r="U54" s="27" t="s">
        <v>32</v>
      </c>
      <c r="V54" s="186"/>
      <c r="W54" s="56"/>
      <c r="X54" s="187">
        <v>27.081845000000001</v>
      </c>
      <c r="Y54" s="187">
        <v>32.738630000000001</v>
      </c>
      <c r="Z54" s="187">
        <v>0.94400587000000002</v>
      </c>
      <c r="AA54" s="62">
        <v>0.95015417000000002</v>
      </c>
      <c r="AB54" s="62">
        <v>7.7762454999999994E-2</v>
      </c>
      <c r="AC54" s="188"/>
      <c r="AD54" s="259"/>
      <c r="AE54" s="259"/>
      <c r="AF54" s="56"/>
      <c r="AG54" s="28"/>
      <c r="AH54" s="56"/>
      <c r="AI54" s="28"/>
      <c r="AJ54" s="132"/>
      <c r="AK54" s="199"/>
      <c r="AL54" s="285"/>
      <c r="AM54" s="86">
        <f t="shared" si="4"/>
        <v>-3.2573609999999995</v>
      </c>
      <c r="AN54" s="121">
        <f t="shared" si="5"/>
        <v>-2.1319769999999991</v>
      </c>
      <c r="AO54" s="121">
        <f t="shared" si="6"/>
        <v>-3.0031350000000012E-2</v>
      </c>
      <c r="AP54" s="121">
        <f t="shared" si="7"/>
        <v>-2.2316699999999967E-2</v>
      </c>
      <c r="AQ54" s="87">
        <f t="shared" si="8"/>
        <v>3.2744750999999996E-2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33</v>
      </c>
      <c r="D55" s="186"/>
      <c r="E55" s="56"/>
      <c r="F55" s="187">
        <v>34.991273</v>
      </c>
      <c r="G55" s="187">
        <v>39.058414999999997</v>
      </c>
      <c r="H55" s="187">
        <v>0.98708976000000004</v>
      </c>
      <c r="I55" s="62">
        <v>0.99032408000000005</v>
      </c>
      <c r="J55" s="62">
        <v>2.7582855999999999E-2</v>
      </c>
      <c r="K55" s="188"/>
      <c r="L55" s="259"/>
      <c r="M55" s="259"/>
      <c r="N55" s="56"/>
      <c r="O55" s="28"/>
      <c r="P55" s="56"/>
      <c r="Q55" s="28"/>
      <c r="R55" s="132"/>
      <c r="S55" s="214"/>
      <c r="T55" s="285"/>
      <c r="U55" s="27" t="s">
        <v>33</v>
      </c>
      <c r="V55" s="186"/>
      <c r="W55" s="56"/>
      <c r="X55" s="187">
        <v>29.334876000000001</v>
      </c>
      <c r="Y55" s="187">
        <v>34.605975000000001</v>
      </c>
      <c r="Z55" s="187">
        <v>0.96551792999999997</v>
      </c>
      <c r="AA55" s="62">
        <v>0.96410857000000005</v>
      </c>
      <c r="AB55" s="62">
        <v>4.7343504000000002E-2</v>
      </c>
      <c r="AC55" s="188"/>
      <c r="AD55" s="259"/>
      <c r="AE55" s="259"/>
      <c r="AF55" s="56"/>
      <c r="AG55" s="28"/>
      <c r="AH55" s="56"/>
      <c r="AI55" s="28"/>
      <c r="AJ55" s="132"/>
      <c r="AK55" s="199"/>
      <c r="AL55" s="285"/>
      <c r="AM55" s="86">
        <f t="shared" si="4"/>
        <v>-5.6563969999999983</v>
      </c>
      <c r="AN55" s="121">
        <f t="shared" si="5"/>
        <v>-4.4524399999999957</v>
      </c>
      <c r="AO55" s="121">
        <f t="shared" si="6"/>
        <v>-2.157183000000007E-2</v>
      </c>
      <c r="AP55" s="121">
        <f t="shared" si="7"/>
        <v>-2.6215509999999997E-2</v>
      </c>
      <c r="AQ55" s="87">
        <f t="shared" si="8"/>
        <v>1.9760648000000002E-2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35</v>
      </c>
      <c r="D56" s="186"/>
      <c r="E56" s="56"/>
      <c r="F56" s="187">
        <v>37.429423999999997</v>
      </c>
      <c r="G56" s="187">
        <v>41.501184000000002</v>
      </c>
      <c r="H56" s="187">
        <v>0.99143095999999997</v>
      </c>
      <c r="I56" s="62">
        <v>0.99480742</v>
      </c>
      <c r="J56" s="62">
        <v>1.9993264E-2</v>
      </c>
      <c r="K56" s="188"/>
      <c r="L56" s="259"/>
      <c r="M56" s="259"/>
      <c r="N56" s="56"/>
      <c r="O56" s="28"/>
      <c r="P56" s="56"/>
      <c r="Q56" s="28"/>
      <c r="R56" s="132"/>
      <c r="S56" s="214"/>
      <c r="T56" s="285"/>
      <c r="U56" s="27" t="s">
        <v>35</v>
      </c>
      <c r="V56" s="186"/>
      <c r="W56" s="56"/>
      <c r="X56" s="187">
        <v>33.366078000000002</v>
      </c>
      <c r="Y56" s="187">
        <v>37.504092999999997</v>
      </c>
      <c r="Z56" s="187">
        <v>0.98075221000000001</v>
      </c>
      <c r="AA56" s="62">
        <v>0.98084914999999995</v>
      </c>
      <c r="AB56" s="62">
        <v>2.9373659999999999E-2</v>
      </c>
      <c r="AC56" s="188"/>
      <c r="AD56" s="259"/>
      <c r="AE56" s="259"/>
      <c r="AF56" s="56"/>
      <c r="AG56" s="28"/>
      <c r="AH56" s="56"/>
      <c r="AI56" s="28"/>
      <c r="AJ56" s="132"/>
      <c r="AK56" s="199"/>
      <c r="AL56" s="285"/>
      <c r="AM56" s="86">
        <f t="shared" si="4"/>
        <v>-4.0633459999999957</v>
      </c>
      <c r="AN56" s="121">
        <f t="shared" si="5"/>
        <v>-3.9970910000000046</v>
      </c>
      <c r="AO56" s="121">
        <f t="shared" si="6"/>
        <v>-1.0678749999999959E-2</v>
      </c>
      <c r="AP56" s="121">
        <f t="shared" si="7"/>
        <v>-1.395827000000005E-2</v>
      </c>
      <c r="AQ56" s="87">
        <f t="shared" si="8"/>
        <v>9.3803959999999992E-3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9"/>
      <c r="M57" s="259"/>
      <c r="N57" s="56"/>
      <c r="O57" s="28"/>
      <c r="P57" s="56"/>
      <c r="Q57" s="28"/>
      <c r="R57" s="184"/>
      <c r="S57" s="214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9"/>
      <c r="AE57" s="259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7" t="s">
        <v>74</v>
      </c>
      <c r="C58" s="25" t="s">
        <v>31</v>
      </c>
      <c r="D58" s="39"/>
      <c r="E58" s="55"/>
      <c r="F58" s="96">
        <v>26.893401000000001</v>
      </c>
      <c r="G58" s="96">
        <v>32.262948000000002</v>
      </c>
      <c r="H58" s="96">
        <v>0.95866863000000002</v>
      </c>
      <c r="I58" s="60">
        <v>0.95390626000000001</v>
      </c>
      <c r="J58" s="60">
        <v>6.9254756000000001E-2</v>
      </c>
      <c r="K58" s="61"/>
      <c r="L58" s="258"/>
      <c r="M58" s="258"/>
      <c r="N58" s="55"/>
      <c r="O58" s="26"/>
      <c r="P58" s="55"/>
      <c r="Q58" s="26"/>
      <c r="R58" s="131"/>
      <c r="S58" s="214"/>
      <c r="T58" s="287" t="s">
        <v>74</v>
      </c>
      <c r="U58" s="25" t="s">
        <v>31</v>
      </c>
      <c r="V58" s="39"/>
      <c r="W58" s="55"/>
      <c r="X58" s="96">
        <v>24.455086999999999</v>
      </c>
      <c r="Y58" s="96">
        <v>30.289066999999999</v>
      </c>
      <c r="Z58" s="96">
        <v>0.88474118000000002</v>
      </c>
      <c r="AA58" s="60">
        <v>0.92588890999999995</v>
      </c>
      <c r="AB58" s="60">
        <v>0.16558644</v>
      </c>
      <c r="AC58" s="61"/>
      <c r="AD58" s="258"/>
      <c r="AE58" s="258"/>
      <c r="AF58" s="55"/>
      <c r="AG58" s="26"/>
      <c r="AH58" s="55"/>
      <c r="AI58" s="26"/>
      <c r="AJ58" s="131"/>
      <c r="AK58" s="199"/>
      <c r="AL58" s="287" t="s">
        <v>74</v>
      </c>
      <c r="AM58" s="119">
        <f t="shared" si="4"/>
        <v>-2.4383140000000019</v>
      </c>
      <c r="AN58" s="95">
        <f t="shared" si="5"/>
        <v>-1.9738810000000022</v>
      </c>
      <c r="AO58" s="95">
        <f t="shared" si="6"/>
        <v>-7.3927450000000006E-2</v>
      </c>
      <c r="AP58" s="95">
        <f t="shared" si="7"/>
        <v>-2.8017350000000052E-2</v>
      </c>
      <c r="AQ58" s="120">
        <f t="shared" si="8"/>
        <v>9.6331684000000001E-2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32</v>
      </c>
      <c r="D59" s="186"/>
      <c r="E59" s="56"/>
      <c r="F59" s="187">
        <v>30.813517000000001</v>
      </c>
      <c r="G59" s="187">
        <v>35.490174000000003</v>
      </c>
      <c r="H59" s="187">
        <v>0.97643696000000002</v>
      </c>
      <c r="I59" s="62">
        <v>0.97492953000000004</v>
      </c>
      <c r="J59" s="62">
        <v>4.1019417000000002E-2</v>
      </c>
      <c r="K59" s="188"/>
      <c r="L59" s="259"/>
      <c r="M59" s="259"/>
      <c r="N59" s="56"/>
      <c r="O59" s="28"/>
      <c r="P59" s="56"/>
      <c r="Q59" s="28"/>
      <c r="R59" s="132"/>
      <c r="S59" s="214"/>
      <c r="T59" s="285"/>
      <c r="U59" s="27" t="s">
        <v>32</v>
      </c>
      <c r="V59" s="186"/>
      <c r="W59" s="56"/>
      <c r="X59" s="187">
        <v>26.581658999999998</v>
      </c>
      <c r="Y59" s="187">
        <v>32.745345999999998</v>
      </c>
      <c r="Z59" s="187">
        <v>0.94598017999999995</v>
      </c>
      <c r="AA59" s="62">
        <v>0.94870699000000003</v>
      </c>
      <c r="AB59" s="62">
        <v>7.7722050000000001E-2</v>
      </c>
      <c r="AC59" s="188"/>
      <c r="AD59" s="259"/>
      <c r="AE59" s="259"/>
      <c r="AF59" s="56"/>
      <c r="AG59" s="28"/>
      <c r="AH59" s="56"/>
      <c r="AI59" s="28"/>
      <c r="AJ59" s="132"/>
      <c r="AK59" s="199"/>
      <c r="AL59" s="285"/>
      <c r="AM59" s="86">
        <f t="shared" si="4"/>
        <v>-4.2318580000000026</v>
      </c>
      <c r="AN59" s="121">
        <f t="shared" si="5"/>
        <v>-2.7448280000000054</v>
      </c>
      <c r="AO59" s="121">
        <f t="shared" si="6"/>
        <v>-3.0456780000000072E-2</v>
      </c>
      <c r="AP59" s="121">
        <f t="shared" si="7"/>
        <v>-2.6222540000000016E-2</v>
      </c>
      <c r="AQ59" s="87">
        <f t="shared" si="8"/>
        <v>3.6702632999999998E-2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33</v>
      </c>
      <c r="D60" s="186"/>
      <c r="E60" s="56"/>
      <c r="F60" s="187">
        <v>35.290948999999998</v>
      </c>
      <c r="G60" s="187">
        <v>39.38823</v>
      </c>
      <c r="H60" s="187">
        <v>0.98864704000000003</v>
      </c>
      <c r="I60" s="62">
        <v>0.99093586</v>
      </c>
      <c r="J60" s="62">
        <v>2.3808012E-2</v>
      </c>
      <c r="K60" s="188"/>
      <c r="L60" s="259"/>
      <c r="M60" s="259"/>
      <c r="N60" s="56"/>
      <c r="O60" s="28"/>
      <c r="P60" s="56"/>
      <c r="Q60" s="28"/>
      <c r="R60" s="132"/>
      <c r="S60" s="214"/>
      <c r="T60" s="285"/>
      <c r="U60" s="27" t="s">
        <v>33</v>
      </c>
      <c r="V60" s="186"/>
      <c r="W60" s="56"/>
      <c r="X60" s="187">
        <v>29.160086</v>
      </c>
      <c r="Y60" s="187">
        <v>34.827424999999998</v>
      </c>
      <c r="Z60" s="187">
        <v>0.96769521000000003</v>
      </c>
      <c r="AA60" s="62">
        <v>0.96382635999999999</v>
      </c>
      <c r="AB60" s="62">
        <v>4.5757803999999999E-2</v>
      </c>
      <c r="AC60" s="188"/>
      <c r="AD60" s="259"/>
      <c r="AE60" s="259"/>
      <c r="AF60" s="56"/>
      <c r="AG60" s="28"/>
      <c r="AH60" s="56"/>
      <c r="AI60" s="28"/>
      <c r="AJ60" s="132"/>
      <c r="AK60" s="199"/>
      <c r="AL60" s="285"/>
      <c r="AM60" s="86">
        <f t="shared" si="4"/>
        <v>-6.130862999999998</v>
      </c>
      <c r="AN60" s="121">
        <f t="shared" si="5"/>
        <v>-4.560805000000002</v>
      </c>
      <c r="AO60" s="121">
        <f t="shared" si="6"/>
        <v>-2.0951830000000005E-2</v>
      </c>
      <c r="AP60" s="121">
        <f t="shared" si="7"/>
        <v>-2.7109500000000009E-2</v>
      </c>
      <c r="AQ60" s="87">
        <f t="shared" si="8"/>
        <v>2.1949791999999999E-2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35</v>
      </c>
      <c r="D61" s="186"/>
      <c r="E61" s="56"/>
      <c r="F61" s="187">
        <v>37.953952999999998</v>
      </c>
      <c r="G61" s="187">
        <v>42.037557999999997</v>
      </c>
      <c r="H61" s="187">
        <v>0.99285393</v>
      </c>
      <c r="I61" s="62">
        <v>0.99569474999999996</v>
      </c>
      <c r="J61" s="62">
        <v>1.6819239999999999E-2</v>
      </c>
      <c r="K61" s="188"/>
      <c r="L61" s="259"/>
      <c r="M61" s="259"/>
      <c r="N61" s="56"/>
      <c r="O61" s="28"/>
      <c r="P61" s="56"/>
      <c r="Q61" s="28"/>
      <c r="R61" s="132"/>
      <c r="S61" s="214"/>
      <c r="T61" s="285"/>
      <c r="U61" s="27" t="s">
        <v>35</v>
      </c>
      <c r="V61" s="186"/>
      <c r="W61" s="56"/>
      <c r="X61" s="187">
        <v>33.780068</v>
      </c>
      <c r="Y61" s="187">
        <v>38.064709999999998</v>
      </c>
      <c r="Z61" s="187">
        <v>0.98255274999999997</v>
      </c>
      <c r="AA61" s="62">
        <v>0.98259878</v>
      </c>
      <c r="AB61" s="62">
        <v>2.5604841999999999E-2</v>
      </c>
      <c r="AC61" s="188"/>
      <c r="AD61" s="259"/>
      <c r="AE61" s="259"/>
      <c r="AF61" s="56"/>
      <c r="AG61" s="28"/>
      <c r="AH61" s="56"/>
      <c r="AI61" s="28"/>
      <c r="AJ61" s="132"/>
      <c r="AK61" s="199"/>
      <c r="AL61" s="285"/>
      <c r="AM61" s="86">
        <f t="shared" si="4"/>
        <v>-4.1738849999999985</v>
      </c>
      <c r="AN61" s="121">
        <f t="shared" si="5"/>
        <v>-3.972847999999999</v>
      </c>
      <c r="AO61" s="121">
        <f t="shared" si="6"/>
        <v>-1.0301180000000021E-2</v>
      </c>
      <c r="AP61" s="121">
        <f t="shared" si="7"/>
        <v>-1.3095969999999957E-2</v>
      </c>
      <c r="AQ61" s="87">
        <f t="shared" si="8"/>
        <v>8.785602E-3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9"/>
      <c r="M62" s="259"/>
      <c r="N62" s="56"/>
      <c r="O62" s="28"/>
      <c r="P62" s="56"/>
      <c r="Q62" s="28"/>
      <c r="R62" s="184"/>
      <c r="S62" s="214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9"/>
      <c r="AE62" s="259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7" t="s">
        <v>75</v>
      </c>
      <c r="C63" s="25" t="s">
        <v>31</v>
      </c>
      <c r="D63" s="39"/>
      <c r="E63" s="55"/>
      <c r="F63" s="96">
        <v>27.077631</v>
      </c>
      <c r="G63" s="96">
        <v>32.411178</v>
      </c>
      <c r="H63" s="96">
        <v>0.95950407000000004</v>
      </c>
      <c r="I63" s="60">
        <v>0.95402575000000001</v>
      </c>
      <c r="J63" s="60">
        <v>6.5356225000000004E-2</v>
      </c>
      <c r="K63" s="61"/>
      <c r="L63" s="258"/>
      <c r="M63" s="258"/>
      <c r="N63" s="55"/>
      <c r="O63" s="26"/>
      <c r="P63" s="55"/>
      <c r="Q63" s="26"/>
      <c r="R63" s="131"/>
      <c r="S63" s="214"/>
      <c r="T63" s="287" t="s">
        <v>75</v>
      </c>
      <c r="U63" s="25" t="s">
        <v>31</v>
      </c>
      <c r="V63" s="39"/>
      <c r="W63" s="55"/>
      <c r="X63" s="96">
        <v>24.468021</v>
      </c>
      <c r="Y63" s="96">
        <v>30.292306</v>
      </c>
      <c r="Z63" s="96">
        <v>0.88582775000000002</v>
      </c>
      <c r="AA63" s="60">
        <v>0.92458669000000004</v>
      </c>
      <c r="AB63" s="60">
        <v>0.16206356999999999</v>
      </c>
      <c r="AC63" s="61"/>
      <c r="AD63" s="258"/>
      <c r="AE63" s="258"/>
      <c r="AF63" s="55"/>
      <c r="AG63" s="26"/>
      <c r="AH63" s="55"/>
      <c r="AI63" s="26"/>
      <c r="AJ63" s="131"/>
      <c r="AK63" s="199"/>
      <c r="AL63" s="287" t="s">
        <v>75</v>
      </c>
      <c r="AM63" s="119">
        <f t="shared" si="4"/>
        <v>-2.60961</v>
      </c>
      <c r="AN63" s="95">
        <f t="shared" si="5"/>
        <v>-2.1188719999999996</v>
      </c>
      <c r="AO63" s="95">
        <f t="shared" si="6"/>
        <v>-7.3676320000000017E-2</v>
      </c>
      <c r="AP63" s="95">
        <f t="shared" si="7"/>
        <v>-2.9439059999999961E-2</v>
      </c>
      <c r="AQ63" s="120">
        <f t="shared" si="8"/>
        <v>9.6707344999999986E-2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32</v>
      </c>
      <c r="D64" s="186"/>
      <c r="E64" s="56"/>
      <c r="F64" s="187">
        <v>30.643187999999999</v>
      </c>
      <c r="G64" s="187">
        <v>35.374028000000003</v>
      </c>
      <c r="H64" s="187">
        <v>0.97646601</v>
      </c>
      <c r="I64" s="62">
        <v>0.97201499000000002</v>
      </c>
      <c r="J64" s="62">
        <v>3.9872310000000001E-2</v>
      </c>
      <c r="K64" s="188"/>
      <c r="L64" s="259"/>
      <c r="M64" s="259"/>
      <c r="N64" s="56"/>
      <c r="O64" s="28"/>
      <c r="P64" s="56"/>
      <c r="Q64" s="28"/>
      <c r="R64" s="132"/>
      <c r="S64" s="214"/>
      <c r="T64" s="285"/>
      <c r="U64" s="27" t="s">
        <v>32</v>
      </c>
      <c r="V64" s="186"/>
      <c r="W64" s="56"/>
      <c r="X64" s="187">
        <v>26.876422999999999</v>
      </c>
      <c r="Y64" s="187">
        <v>33.000667</v>
      </c>
      <c r="Z64" s="187">
        <v>0.94777834999999999</v>
      </c>
      <c r="AA64" s="62">
        <v>0.94830939000000003</v>
      </c>
      <c r="AB64" s="62">
        <v>7.1000375000000004E-2</v>
      </c>
      <c r="AC64" s="188"/>
      <c r="AD64" s="259"/>
      <c r="AE64" s="259"/>
      <c r="AF64" s="56"/>
      <c r="AG64" s="28"/>
      <c r="AH64" s="56"/>
      <c r="AI64" s="28"/>
      <c r="AJ64" s="132"/>
      <c r="AK64" s="199"/>
      <c r="AL64" s="285"/>
      <c r="AM64" s="86">
        <f t="shared" si="4"/>
        <v>-3.7667649999999995</v>
      </c>
      <c r="AN64" s="121">
        <f t="shared" si="5"/>
        <v>-2.3733610000000027</v>
      </c>
      <c r="AO64" s="121">
        <f t="shared" si="6"/>
        <v>-2.8687660000000004E-2</v>
      </c>
      <c r="AP64" s="121">
        <f t="shared" si="7"/>
        <v>-2.3705599999999993E-2</v>
      </c>
      <c r="AQ64" s="87">
        <f t="shared" si="8"/>
        <v>3.1128065000000003E-2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33</v>
      </c>
      <c r="D65" s="186"/>
      <c r="E65" s="56"/>
      <c r="F65" s="187">
        <v>35.301333</v>
      </c>
      <c r="G65" s="187">
        <v>39.424571999999998</v>
      </c>
      <c r="H65" s="187">
        <v>0.98858360999999995</v>
      </c>
      <c r="I65" s="62">
        <v>0.99048875000000003</v>
      </c>
      <c r="J65" s="62">
        <v>2.3585424000000001E-2</v>
      </c>
      <c r="K65" s="188"/>
      <c r="L65" s="259"/>
      <c r="M65" s="259"/>
      <c r="N65" s="56"/>
      <c r="O65" s="28"/>
      <c r="P65" s="56"/>
      <c r="Q65" s="28"/>
      <c r="R65" s="132"/>
      <c r="S65" s="214"/>
      <c r="T65" s="285"/>
      <c r="U65" s="27" t="s">
        <v>33</v>
      </c>
      <c r="V65" s="186"/>
      <c r="W65" s="56"/>
      <c r="X65" s="187">
        <v>29.232082999999999</v>
      </c>
      <c r="Y65" s="187">
        <v>34.902911000000003</v>
      </c>
      <c r="Z65" s="187">
        <v>0.96773964000000001</v>
      </c>
      <c r="AA65" s="62">
        <v>0.96187456000000005</v>
      </c>
      <c r="AB65" s="62">
        <v>4.3410190000000001E-2</v>
      </c>
      <c r="AC65" s="188"/>
      <c r="AD65" s="259"/>
      <c r="AE65" s="259"/>
      <c r="AF65" s="56"/>
      <c r="AG65" s="28"/>
      <c r="AH65" s="56"/>
      <c r="AI65" s="28"/>
      <c r="AJ65" s="132"/>
      <c r="AK65" s="199"/>
      <c r="AL65" s="285"/>
      <c r="AM65" s="86">
        <f t="shared" si="4"/>
        <v>-6.0692500000000003</v>
      </c>
      <c r="AN65" s="121">
        <f t="shared" si="5"/>
        <v>-4.5216609999999946</v>
      </c>
      <c r="AO65" s="121">
        <f t="shared" si="6"/>
        <v>-2.0843969999999934E-2</v>
      </c>
      <c r="AP65" s="121">
        <f t="shared" si="7"/>
        <v>-2.8614189999999984E-2</v>
      </c>
      <c r="AQ65" s="87">
        <f t="shared" si="8"/>
        <v>1.9824766000000001E-2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35</v>
      </c>
      <c r="D66" s="186"/>
      <c r="E66" s="56"/>
      <c r="F66" s="187">
        <v>37.938293000000002</v>
      </c>
      <c r="G66" s="187">
        <v>42.039872000000003</v>
      </c>
      <c r="H66" s="187">
        <v>0.99273918000000005</v>
      </c>
      <c r="I66" s="62">
        <v>0.99533229999999995</v>
      </c>
      <c r="J66" s="62">
        <v>1.6707008999999998E-2</v>
      </c>
      <c r="K66" s="188"/>
      <c r="L66" s="259"/>
      <c r="M66" s="259"/>
      <c r="N66" s="56"/>
      <c r="O66" s="28"/>
      <c r="P66" s="56"/>
      <c r="Q66" s="28"/>
      <c r="R66" s="132"/>
      <c r="S66" s="214"/>
      <c r="T66" s="285"/>
      <c r="U66" s="27" t="s">
        <v>35</v>
      </c>
      <c r="V66" s="186"/>
      <c r="W66" s="56"/>
      <c r="X66" s="187">
        <v>33.704585999999999</v>
      </c>
      <c r="Y66" s="187">
        <v>38.036676</v>
      </c>
      <c r="Z66" s="187">
        <v>0.98264958000000002</v>
      </c>
      <c r="AA66" s="62">
        <v>0.97986357000000002</v>
      </c>
      <c r="AB66" s="62">
        <v>2.4291692E-2</v>
      </c>
      <c r="AC66" s="188"/>
      <c r="AD66" s="259"/>
      <c r="AE66" s="259"/>
      <c r="AF66" s="56"/>
      <c r="AG66" s="28"/>
      <c r="AH66" s="56"/>
      <c r="AI66" s="28"/>
      <c r="AJ66" s="132"/>
      <c r="AK66" s="199"/>
      <c r="AL66" s="285"/>
      <c r="AM66" s="86">
        <f t="shared" si="4"/>
        <v>-4.2337070000000026</v>
      </c>
      <c r="AN66" s="121">
        <f t="shared" si="5"/>
        <v>-4.0031960000000026</v>
      </c>
      <c r="AO66" s="121">
        <f t="shared" si="6"/>
        <v>-1.0089600000000032E-2</v>
      </c>
      <c r="AP66" s="121">
        <f t="shared" si="7"/>
        <v>-1.5468729999999931E-2</v>
      </c>
      <c r="AQ66" s="87">
        <f t="shared" si="8"/>
        <v>7.5846830000000018E-3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9"/>
      <c r="M67" s="259"/>
      <c r="N67" s="56"/>
      <c r="O67" s="28"/>
      <c r="P67" s="56"/>
      <c r="Q67" s="28"/>
      <c r="R67" s="184"/>
      <c r="S67" s="214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9"/>
      <c r="AE67" s="259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7" t="s">
        <v>76</v>
      </c>
      <c r="C68" s="25" t="s">
        <v>31</v>
      </c>
      <c r="D68" s="39"/>
      <c r="E68" s="55"/>
      <c r="F68" s="96">
        <v>27.337387</v>
      </c>
      <c r="G68" s="96">
        <v>32.596179999999997</v>
      </c>
      <c r="H68" s="96">
        <v>0.95951196999999999</v>
      </c>
      <c r="I68" s="60">
        <v>0.95481388</v>
      </c>
      <c r="J68" s="60">
        <v>6.2936870000000006E-2</v>
      </c>
      <c r="K68" s="61"/>
      <c r="L68" s="258"/>
      <c r="M68" s="258"/>
      <c r="N68" s="55"/>
      <c r="O68" s="26"/>
      <c r="P68" s="55"/>
      <c r="Q68" s="26"/>
      <c r="R68" s="131"/>
      <c r="S68" s="214"/>
      <c r="T68" s="287" t="s">
        <v>76</v>
      </c>
      <c r="U68" s="25" t="s">
        <v>31</v>
      </c>
      <c r="V68" s="39"/>
      <c r="W68" s="55"/>
      <c r="X68" s="96">
        <v>24.476497999999999</v>
      </c>
      <c r="Y68" s="96">
        <v>30.301548</v>
      </c>
      <c r="Z68" s="96">
        <v>0.88554142999999996</v>
      </c>
      <c r="AA68" s="60">
        <v>0.92322497000000003</v>
      </c>
      <c r="AB68" s="60">
        <v>0.16382094999999999</v>
      </c>
      <c r="AC68" s="61"/>
      <c r="AD68" s="258"/>
      <c r="AE68" s="258"/>
      <c r="AF68" s="55"/>
      <c r="AG68" s="26"/>
      <c r="AH68" s="55"/>
      <c r="AI68" s="26"/>
      <c r="AJ68" s="131"/>
      <c r="AK68" s="199"/>
      <c r="AL68" s="287" t="s">
        <v>76</v>
      </c>
      <c r="AM68" s="119">
        <f t="shared" si="4"/>
        <v>-2.8608890000000002</v>
      </c>
      <c r="AN68" s="95">
        <f t="shared" si="5"/>
        <v>-2.2946319999999965</v>
      </c>
      <c r="AO68" s="95">
        <f t="shared" si="6"/>
        <v>-7.3970540000000029E-2</v>
      </c>
      <c r="AP68" s="95">
        <f t="shared" si="7"/>
        <v>-3.158890999999997E-2</v>
      </c>
      <c r="AQ68" s="120">
        <f t="shared" si="8"/>
        <v>0.10088407999999999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32</v>
      </c>
      <c r="D69" s="186"/>
      <c r="E69" s="56"/>
      <c r="F69" s="187">
        <v>30.696511000000001</v>
      </c>
      <c r="G69" s="187">
        <v>35.415157999999998</v>
      </c>
      <c r="H69" s="187">
        <v>0.97609323000000003</v>
      </c>
      <c r="I69" s="62">
        <v>0.97134719000000003</v>
      </c>
      <c r="J69" s="62">
        <v>3.9085623E-2</v>
      </c>
      <c r="K69" s="188"/>
      <c r="L69" s="259"/>
      <c r="M69" s="259"/>
      <c r="N69" s="56"/>
      <c r="O69" s="28"/>
      <c r="P69" s="56"/>
      <c r="Q69" s="28"/>
      <c r="R69" s="132"/>
      <c r="S69" s="214"/>
      <c r="T69" s="285"/>
      <c r="U69" s="27" t="s">
        <v>32</v>
      </c>
      <c r="V69" s="186"/>
      <c r="W69" s="56"/>
      <c r="X69" s="187">
        <v>27.065422000000002</v>
      </c>
      <c r="Y69" s="187">
        <v>33.144505000000002</v>
      </c>
      <c r="Z69" s="187">
        <v>0.94763582000000002</v>
      </c>
      <c r="AA69" s="62">
        <v>0.94899049000000002</v>
      </c>
      <c r="AB69" s="62">
        <v>6.8337010000000004E-2</v>
      </c>
      <c r="AC69" s="188"/>
      <c r="AD69" s="259"/>
      <c r="AE69" s="259"/>
      <c r="AF69" s="56"/>
      <c r="AG69" s="28"/>
      <c r="AH69" s="56"/>
      <c r="AI69" s="28"/>
      <c r="AJ69" s="132"/>
      <c r="AK69" s="199"/>
      <c r="AL69" s="285"/>
      <c r="AM69" s="86">
        <f t="shared" si="4"/>
        <v>-3.6310889999999993</v>
      </c>
      <c r="AN69" s="121">
        <f t="shared" si="5"/>
        <v>-2.2706529999999958</v>
      </c>
      <c r="AO69" s="121">
        <f t="shared" si="6"/>
        <v>-2.8457410000000016E-2</v>
      </c>
      <c r="AP69" s="121">
        <f t="shared" si="7"/>
        <v>-2.2356700000000007E-2</v>
      </c>
      <c r="AQ69" s="87">
        <f t="shared" si="8"/>
        <v>2.9251387000000004E-2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33</v>
      </c>
      <c r="D70" s="186"/>
      <c r="E70" s="56"/>
      <c r="F70" s="187">
        <v>35.322667000000003</v>
      </c>
      <c r="G70" s="187">
        <v>39.441600999999999</v>
      </c>
      <c r="H70" s="187">
        <v>0.98833174000000001</v>
      </c>
      <c r="I70" s="62">
        <v>0.98995133999999996</v>
      </c>
      <c r="J70" s="62">
        <v>2.3052949999999999E-2</v>
      </c>
      <c r="K70" s="188"/>
      <c r="L70" s="259"/>
      <c r="M70" s="259"/>
      <c r="N70" s="56"/>
      <c r="O70" s="28"/>
      <c r="P70" s="56"/>
      <c r="Q70" s="28"/>
      <c r="R70" s="132"/>
      <c r="S70" s="214"/>
      <c r="T70" s="285"/>
      <c r="U70" s="27" t="s">
        <v>33</v>
      </c>
      <c r="V70" s="186"/>
      <c r="W70" s="56"/>
      <c r="X70" s="187">
        <v>29.396602999999999</v>
      </c>
      <c r="Y70" s="187">
        <v>35.020541999999999</v>
      </c>
      <c r="Z70" s="187">
        <v>0.96760880999999999</v>
      </c>
      <c r="AA70" s="62">
        <v>0.96185354999999995</v>
      </c>
      <c r="AB70" s="62">
        <v>4.2320266000000002E-2</v>
      </c>
      <c r="AC70" s="188"/>
      <c r="AD70" s="259"/>
      <c r="AE70" s="259"/>
      <c r="AF70" s="56"/>
      <c r="AG70" s="28"/>
      <c r="AH70" s="56"/>
      <c r="AI70" s="28"/>
      <c r="AJ70" s="132"/>
      <c r="AK70" s="199"/>
      <c r="AL70" s="285"/>
      <c r="AM70" s="86">
        <f t="shared" si="4"/>
        <v>-5.9260640000000038</v>
      </c>
      <c r="AN70" s="121">
        <f t="shared" si="5"/>
        <v>-4.4210589999999996</v>
      </c>
      <c r="AO70" s="121">
        <f t="shared" si="6"/>
        <v>-2.0722930000000028E-2</v>
      </c>
      <c r="AP70" s="121">
        <f t="shared" si="7"/>
        <v>-2.8097790000000011E-2</v>
      </c>
      <c r="AQ70" s="87">
        <f t="shared" si="8"/>
        <v>1.9267316000000003E-2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35</v>
      </c>
      <c r="D71" s="186"/>
      <c r="E71" s="56"/>
      <c r="F71" s="187">
        <v>37.916369000000003</v>
      </c>
      <c r="G71" s="187">
        <v>42.007849</v>
      </c>
      <c r="H71" s="187">
        <v>0.99259956000000005</v>
      </c>
      <c r="I71" s="62">
        <v>0.99499530000000003</v>
      </c>
      <c r="J71" s="62">
        <v>1.6604009999999999E-2</v>
      </c>
      <c r="K71" s="188"/>
      <c r="L71" s="259"/>
      <c r="M71" s="259"/>
      <c r="N71" s="56"/>
      <c r="O71" s="28"/>
      <c r="P71" s="56"/>
      <c r="Q71" s="28"/>
      <c r="R71" s="132"/>
      <c r="S71" s="214"/>
      <c r="T71" s="285"/>
      <c r="U71" s="27" t="s">
        <v>35</v>
      </c>
      <c r="V71" s="186"/>
      <c r="W71" s="56"/>
      <c r="X71" s="187">
        <v>33.750320000000002</v>
      </c>
      <c r="Y71" s="187">
        <v>38.091067000000002</v>
      </c>
      <c r="Z71" s="187">
        <v>0.98229175999999996</v>
      </c>
      <c r="AA71" s="62">
        <v>0.98091461000000002</v>
      </c>
      <c r="AB71" s="62">
        <v>2.4123088000000001E-2</v>
      </c>
      <c r="AC71" s="188"/>
      <c r="AD71" s="259"/>
      <c r="AE71" s="259"/>
      <c r="AF71" s="56"/>
      <c r="AG71" s="28"/>
      <c r="AH71" s="56"/>
      <c r="AI71" s="28"/>
      <c r="AJ71" s="132"/>
      <c r="AK71" s="199"/>
      <c r="AL71" s="285"/>
      <c r="AM71" s="86">
        <f t="shared" si="4"/>
        <v>-4.166049000000001</v>
      </c>
      <c r="AN71" s="121">
        <f t="shared" si="5"/>
        <v>-3.9167819999999978</v>
      </c>
      <c r="AO71" s="121">
        <f t="shared" si="6"/>
        <v>-1.0307800000000089E-2</v>
      </c>
      <c r="AP71" s="121">
        <f t="shared" si="7"/>
        <v>-1.4080690000000007E-2</v>
      </c>
      <c r="AQ71" s="87">
        <f t="shared" si="8"/>
        <v>7.519078000000002E-3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9"/>
      <c r="M72" s="259"/>
      <c r="N72" s="56"/>
      <c r="O72" s="28"/>
      <c r="P72" s="56"/>
      <c r="Q72" s="28"/>
      <c r="R72" s="184"/>
      <c r="S72" s="214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9"/>
      <c r="AE72" s="259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7" t="s">
        <v>77</v>
      </c>
      <c r="C73" s="25" t="s">
        <v>31</v>
      </c>
      <c r="D73" s="39"/>
      <c r="E73" s="55"/>
      <c r="F73" s="96">
        <v>27.452078</v>
      </c>
      <c r="G73" s="96">
        <v>32.659230000000001</v>
      </c>
      <c r="H73" s="96">
        <v>0.95951805999999995</v>
      </c>
      <c r="I73" s="60">
        <v>0.95501590999999997</v>
      </c>
      <c r="J73" s="60">
        <v>6.2707275000000007E-2</v>
      </c>
      <c r="K73" s="61"/>
      <c r="L73" s="258"/>
      <c r="M73" s="258"/>
      <c r="N73" s="55"/>
      <c r="O73" s="26"/>
      <c r="P73" s="55"/>
      <c r="Q73" s="26"/>
      <c r="R73" s="131"/>
      <c r="S73" s="214"/>
      <c r="T73" s="287" t="s">
        <v>77</v>
      </c>
      <c r="U73" s="25" t="s">
        <v>31</v>
      </c>
      <c r="V73" s="39"/>
      <c r="W73" s="55"/>
      <c r="X73" s="96">
        <v>24.500643</v>
      </c>
      <c r="Y73" s="96">
        <v>30.301224999999999</v>
      </c>
      <c r="Z73" s="96">
        <v>0.88510478000000004</v>
      </c>
      <c r="AA73" s="60">
        <v>0.92297936999999997</v>
      </c>
      <c r="AB73" s="60">
        <v>0.1678991</v>
      </c>
      <c r="AC73" s="61"/>
      <c r="AD73" s="258"/>
      <c r="AE73" s="258"/>
      <c r="AF73" s="55"/>
      <c r="AG73" s="26"/>
      <c r="AH73" s="55"/>
      <c r="AI73" s="26"/>
      <c r="AJ73" s="131"/>
      <c r="AK73" s="199"/>
      <c r="AL73" s="287" t="s">
        <v>77</v>
      </c>
      <c r="AM73" s="119">
        <f t="shared" si="4"/>
        <v>-2.951435</v>
      </c>
      <c r="AN73" s="95">
        <f t="shared" si="5"/>
        <v>-2.3580050000000021</v>
      </c>
      <c r="AO73" s="95">
        <f t="shared" si="6"/>
        <v>-7.4413279999999915E-2</v>
      </c>
      <c r="AP73" s="95">
        <f t="shared" si="7"/>
        <v>-3.2036540000000002E-2</v>
      </c>
      <c r="AQ73" s="120">
        <f t="shared" si="8"/>
        <v>0.10519182499999999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32</v>
      </c>
      <c r="D74" s="186"/>
      <c r="E74" s="56"/>
      <c r="F74" s="187">
        <v>30.657878</v>
      </c>
      <c r="G74" s="187">
        <v>35.358908999999997</v>
      </c>
      <c r="H74" s="187">
        <v>0.97577236999999994</v>
      </c>
      <c r="I74" s="62">
        <v>0.97102358</v>
      </c>
      <c r="J74" s="62">
        <v>3.9417847999999998E-2</v>
      </c>
      <c r="K74" s="188"/>
      <c r="L74" s="259"/>
      <c r="M74" s="259"/>
      <c r="N74" s="56"/>
      <c r="O74" s="28"/>
      <c r="P74" s="56"/>
      <c r="Q74" s="28"/>
      <c r="R74" s="132"/>
      <c r="S74" s="214"/>
      <c r="T74" s="285"/>
      <c r="U74" s="27" t="s">
        <v>32</v>
      </c>
      <c r="V74" s="186"/>
      <c r="W74" s="56"/>
      <c r="X74" s="187">
        <v>27.075018</v>
      </c>
      <c r="Y74" s="187">
        <v>33.130958999999997</v>
      </c>
      <c r="Z74" s="187">
        <v>0.94748776999999995</v>
      </c>
      <c r="AA74" s="62">
        <v>0.94865337000000005</v>
      </c>
      <c r="AB74" s="62">
        <v>6.9329000000000002E-2</v>
      </c>
      <c r="AC74" s="188"/>
      <c r="AD74" s="259"/>
      <c r="AE74" s="259"/>
      <c r="AF74" s="56"/>
      <c r="AG74" s="28"/>
      <c r="AH74" s="56"/>
      <c r="AI74" s="28"/>
      <c r="AJ74" s="132"/>
      <c r="AK74" s="199"/>
      <c r="AL74" s="285"/>
      <c r="AM74" s="86">
        <f t="shared" si="4"/>
        <v>-3.5828600000000002</v>
      </c>
      <c r="AN74" s="121">
        <f t="shared" si="5"/>
        <v>-2.2279499999999999</v>
      </c>
      <c r="AO74" s="121">
        <f t="shared" si="6"/>
        <v>-2.8284599999999993E-2</v>
      </c>
      <c r="AP74" s="121">
        <f t="shared" si="7"/>
        <v>-2.2370209999999946E-2</v>
      </c>
      <c r="AQ74" s="87">
        <f t="shared" si="8"/>
        <v>2.9911152000000003E-2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33</v>
      </c>
      <c r="D75" s="186"/>
      <c r="E75" s="56"/>
      <c r="F75" s="187">
        <v>35.311391999999998</v>
      </c>
      <c r="G75" s="187">
        <v>39.428939999999997</v>
      </c>
      <c r="H75" s="187">
        <v>0.98818386000000003</v>
      </c>
      <c r="I75" s="62">
        <v>0.99001704000000001</v>
      </c>
      <c r="J75" s="62">
        <v>2.3258055999999999E-2</v>
      </c>
      <c r="K75" s="188"/>
      <c r="L75" s="259"/>
      <c r="M75" s="259"/>
      <c r="N75" s="56"/>
      <c r="O75" s="28"/>
      <c r="P75" s="56"/>
      <c r="Q75" s="28"/>
      <c r="R75" s="132"/>
      <c r="S75" s="214"/>
      <c r="T75" s="285"/>
      <c r="U75" s="27" t="s">
        <v>33</v>
      </c>
      <c r="V75" s="186"/>
      <c r="W75" s="56"/>
      <c r="X75" s="187">
        <v>29.371783000000001</v>
      </c>
      <c r="Y75" s="187">
        <v>35.003892999999998</v>
      </c>
      <c r="Z75" s="187">
        <v>0.96739560000000002</v>
      </c>
      <c r="AA75" s="62">
        <v>0.96167552999999995</v>
      </c>
      <c r="AB75" s="62">
        <v>4.2278975000000003E-2</v>
      </c>
      <c r="AC75" s="188"/>
      <c r="AD75" s="259"/>
      <c r="AE75" s="259"/>
      <c r="AF75" s="56"/>
      <c r="AG75" s="28"/>
      <c r="AH75" s="56"/>
      <c r="AI75" s="28"/>
      <c r="AJ75" s="132"/>
      <c r="AK75" s="199"/>
      <c r="AL75" s="285"/>
      <c r="AM75" s="86">
        <f t="shared" si="4"/>
        <v>-5.9396089999999973</v>
      </c>
      <c r="AN75" s="121">
        <f t="shared" si="5"/>
        <v>-4.4250469999999993</v>
      </c>
      <c r="AO75" s="121">
        <f t="shared" si="6"/>
        <v>-2.0788260000000003E-2</v>
      </c>
      <c r="AP75" s="121">
        <f t="shared" si="7"/>
        <v>-2.834151000000007E-2</v>
      </c>
      <c r="AQ75" s="87">
        <f t="shared" si="8"/>
        <v>1.9020919000000004E-2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35</v>
      </c>
      <c r="D76" s="186"/>
      <c r="E76" s="56"/>
      <c r="F76" s="187">
        <v>37.879626999999999</v>
      </c>
      <c r="G76" s="187">
        <v>41.966889999999999</v>
      </c>
      <c r="H76" s="187">
        <v>0.99242445000000001</v>
      </c>
      <c r="I76" s="62">
        <v>0.99505034000000003</v>
      </c>
      <c r="J76" s="62">
        <v>1.6817116999999999E-2</v>
      </c>
      <c r="K76" s="188"/>
      <c r="L76" s="259"/>
      <c r="M76" s="259"/>
      <c r="N76" s="56"/>
      <c r="O76" s="28"/>
      <c r="P76" s="56"/>
      <c r="Q76" s="28"/>
      <c r="R76" s="132"/>
      <c r="S76" s="214"/>
      <c r="T76" s="285"/>
      <c r="U76" s="27" t="s">
        <v>35</v>
      </c>
      <c r="V76" s="186"/>
      <c r="W76" s="56"/>
      <c r="X76" s="187">
        <v>33.770767999999997</v>
      </c>
      <c r="Y76" s="187">
        <v>38.105763000000003</v>
      </c>
      <c r="Z76" s="187">
        <v>0.98210452999999998</v>
      </c>
      <c r="AA76" s="62">
        <v>0.98121771999999996</v>
      </c>
      <c r="AB76" s="62">
        <v>2.4110796E-2</v>
      </c>
      <c r="AC76" s="188"/>
      <c r="AD76" s="259"/>
      <c r="AE76" s="259"/>
      <c r="AF76" s="56"/>
      <c r="AG76" s="28"/>
      <c r="AH76" s="56"/>
      <c r="AI76" s="28"/>
      <c r="AJ76" s="132"/>
      <c r="AK76" s="199"/>
      <c r="AL76" s="285"/>
      <c r="AM76" s="86">
        <f t="shared" si="4"/>
        <v>-4.1088590000000025</v>
      </c>
      <c r="AN76" s="121">
        <f t="shared" si="5"/>
        <v>-3.8611269999999962</v>
      </c>
      <c r="AO76" s="121">
        <f t="shared" si="6"/>
        <v>-1.0319920000000038E-2</v>
      </c>
      <c r="AP76" s="121">
        <f t="shared" si="7"/>
        <v>-1.3832620000000073E-2</v>
      </c>
      <c r="AQ76" s="87">
        <f t="shared" si="8"/>
        <v>7.2936790000000008E-3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9"/>
      <c r="M77" s="259"/>
      <c r="N77" s="56"/>
      <c r="O77" s="28"/>
      <c r="P77" s="56"/>
      <c r="Q77" s="28"/>
      <c r="R77" s="184"/>
      <c r="S77" s="214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9"/>
      <c r="AE77" s="259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7" t="s">
        <v>78</v>
      </c>
      <c r="C78" s="25" t="s">
        <v>31</v>
      </c>
      <c r="D78" s="39"/>
      <c r="E78" s="55"/>
      <c r="F78" s="96">
        <v>27.505763000000002</v>
      </c>
      <c r="G78" s="96">
        <v>32.615389999999998</v>
      </c>
      <c r="H78" s="96">
        <v>0.95759435999999998</v>
      </c>
      <c r="I78" s="60">
        <v>0.95563556000000005</v>
      </c>
      <c r="J78" s="60">
        <v>6.6181779999999996E-2</v>
      </c>
      <c r="K78" s="61"/>
      <c r="L78" s="258"/>
      <c r="M78" s="258"/>
      <c r="N78" s="55"/>
      <c r="O78" s="26"/>
      <c r="P78" s="55"/>
      <c r="Q78" s="26"/>
      <c r="R78" s="131"/>
      <c r="S78" s="214"/>
      <c r="T78" s="287" t="s">
        <v>78</v>
      </c>
      <c r="U78" s="25" t="s">
        <v>31</v>
      </c>
      <c r="V78" s="39"/>
      <c r="W78" s="55"/>
      <c r="X78" s="96">
        <v>24.362362000000001</v>
      </c>
      <c r="Y78" s="96">
        <v>30.046883000000001</v>
      </c>
      <c r="Z78" s="96">
        <v>0.88162881000000004</v>
      </c>
      <c r="AA78" s="60">
        <v>0.92205908999999997</v>
      </c>
      <c r="AB78" s="60">
        <v>0.17437519000000001</v>
      </c>
      <c r="AC78" s="61"/>
      <c r="AD78" s="258"/>
      <c r="AE78" s="258"/>
      <c r="AF78" s="55"/>
      <c r="AG78" s="26"/>
      <c r="AH78" s="55"/>
      <c r="AI78" s="26"/>
      <c r="AJ78" s="131"/>
      <c r="AK78" s="199"/>
      <c r="AL78" s="287" t="s">
        <v>78</v>
      </c>
      <c r="AM78" s="119">
        <f t="shared" si="4"/>
        <v>-3.1434010000000008</v>
      </c>
      <c r="AN78" s="95">
        <f t="shared" si="5"/>
        <v>-2.5685069999999968</v>
      </c>
      <c r="AO78" s="95">
        <f t="shared" si="6"/>
        <v>-7.5965549999999937E-2</v>
      </c>
      <c r="AP78" s="95">
        <f t="shared" si="7"/>
        <v>-3.357647000000008E-2</v>
      </c>
      <c r="AQ78" s="120">
        <f t="shared" si="8"/>
        <v>0.10819341000000002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32</v>
      </c>
      <c r="D79" s="186"/>
      <c r="E79" s="56"/>
      <c r="F79" s="187">
        <v>30.586107999999999</v>
      </c>
      <c r="G79" s="187">
        <v>35.226246000000003</v>
      </c>
      <c r="H79" s="187">
        <v>0.97466492999999998</v>
      </c>
      <c r="I79" s="62">
        <v>0.97190575000000001</v>
      </c>
      <c r="J79" s="62">
        <v>4.2795487E-2</v>
      </c>
      <c r="K79" s="188"/>
      <c r="L79" s="259"/>
      <c r="M79" s="259"/>
      <c r="N79" s="56"/>
      <c r="O79" s="28"/>
      <c r="P79" s="56"/>
      <c r="Q79" s="28"/>
      <c r="R79" s="132"/>
      <c r="S79" s="214"/>
      <c r="T79" s="285"/>
      <c r="U79" s="27" t="s">
        <v>32</v>
      </c>
      <c r="V79" s="186"/>
      <c r="W79" s="56"/>
      <c r="X79" s="187">
        <v>27.079018000000001</v>
      </c>
      <c r="Y79" s="187">
        <v>32.887796000000002</v>
      </c>
      <c r="Z79" s="187">
        <v>0.94499405000000003</v>
      </c>
      <c r="AA79" s="62">
        <v>0.94952177999999998</v>
      </c>
      <c r="AB79" s="62">
        <v>7.5299985999999999E-2</v>
      </c>
      <c r="AC79" s="188"/>
      <c r="AD79" s="259"/>
      <c r="AE79" s="259"/>
      <c r="AF79" s="56"/>
      <c r="AG79" s="28"/>
      <c r="AH79" s="56"/>
      <c r="AI79" s="28"/>
      <c r="AJ79" s="132"/>
      <c r="AK79" s="199"/>
      <c r="AL79" s="285"/>
      <c r="AM79" s="86">
        <f t="shared" si="4"/>
        <v>-3.507089999999998</v>
      </c>
      <c r="AN79" s="121">
        <f t="shared" si="5"/>
        <v>-2.3384500000000017</v>
      </c>
      <c r="AO79" s="121">
        <f t="shared" si="6"/>
        <v>-2.9670879999999955E-2</v>
      </c>
      <c r="AP79" s="121">
        <f t="shared" si="7"/>
        <v>-2.2383970000000031E-2</v>
      </c>
      <c r="AQ79" s="87">
        <f t="shared" si="8"/>
        <v>3.2504498999999999E-2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33</v>
      </c>
      <c r="D80" s="186"/>
      <c r="E80" s="56"/>
      <c r="F80" s="187">
        <v>35.127856000000001</v>
      </c>
      <c r="G80" s="187">
        <v>39.223486999999999</v>
      </c>
      <c r="H80" s="187">
        <v>0.98737587000000004</v>
      </c>
      <c r="I80" s="62">
        <v>0.99014064000000002</v>
      </c>
      <c r="J80" s="62">
        <v>2.5142359E-2</v>
      </c>
      <c r="K80" s="188"/>
      <c r="L80" s="259"/>
      <c r="M80" s="259"/>
      <c r="N80" s="56"/>
      <c r="O80" s="28"/>
      <c r="P80" s="56"/>
      <c r="Q80" s="28"/>
      <c r="R80" s="132"/>
      <c r="S80" s="214"/>
      <c r="T80" s="285"/>
      <c r="U80" s="27" t="s">
        <v>33</v>
      </c>
      <c r="V80" s="186"/>
      <c r="W80" s="56"/>
      <c r="X80" s="187">
        <v>29.361218999999998</v>
      </c>
      <c r="Y80" s="187">
        <v>34.782907000000002</v>
      </c>
      <c r="Z80" s="187">
        <v>0.96600589000000003</v>
      </c>
      <c r="AA80" s="62">
        <v>0.96283805</v>
      </c>
      <c r="AB80" s="62">
        <v>4.5910670000000001E-2</v>
      </c>
      <c r="AC80" s="188"/>
      <c r="AD80" s="259"/>
      <c r="AE80" s="259"/>
      <c r="AF80" s="56"/>
      <c r="AG80" s="28"/>
      <c r="AH80" s="56"/>
      <c r="AI80" s="28"/>
      <c r="AJ80" s="132"/>
      <c r="AK80" s="199"/>
      <c r="AL80" s="285"/>
      <c r="AM80" s="86">
        <f t="shared" si="4"/>
        <v>-5.7666370000000029</v>
      </c>
      <c r="AN80" s="121">
        <f t="shared" si="5"/>
        <v>-4.4405799999999971</v>
      </c>
      <c r="AO80" s="121">
        <f t="shared" si="6"/>
        <v>-2.1369980000000011E-2</v>
      </c>
      <c r="AP80" s="121">
        <f t="shared" si="7"/>
        <v>-2.7302590000000015E-2</v>
      </c>
      <c r="AQ80" s="87">
        <f t="shared" si="8"/>
        <v>2.0768311000000001E-2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35</v>
      </c>
      <c r="D81" s="186"/>
      <c r="E81" s="56"/>
      <c r="F81" s="187">
        <v>37.594720000000002</v>
      </c>
      <c r="G81" s="187">
        <v>41.649307</v>
      </c>
      <c r="H81" s="187">
        <v>0.99169083999999996</v>
      </c>
      <c r="I81" s="62">
        <v>0.99490931000000005</v>
      </c>
      <c r="J81" s="62">
        <v>1.848199E-2</v>
      </c>
      <c r="K81" s="188"/>
      <c r="L81" s="259"/>
      <c r="M81" s="259"/>
      <c r="N81" s="56"/>
      <c r="O81" s="28"/>
      <c r="P81" s="56"/>
      <c r="Q81" s="28"/>
      <c r="R81" s="132"/>
      <c r="S81" s="214"/>
      <c r="T81" s="285"/>
      <c r="U81" s="27" t="s">
        <v>35</v>
      </c>
      <c r="V81" s="186"/>
      <c r="W81" s="56"/>
      <c r="X81" s="187">
        <v>33.589922000000001</v>
      </c>
      <c r="Y81" s="187">
        <v>37.855946000000003</v>
      </c>
      <c r="Z81" s="187">
        <v>0.98114122000000004</v>
      </c>
      <c r="AA81" s="62">
        <v>0.98193733000000005</v>
      </c>
      <c r="AB81" s="62">
        <v>2.6604649000000001E-2</v>
      </c>
      <c r="AC81" s="188"/>
      <c r="AD81" s="259"/>
      <c r="AE81" s="259"/>
      <c r="AF81" s="56"/>
      <c r="AG81" s="28"/>
      <c r="AH81" s="56"/>
      <c r="AI81" s="28"/>
      <c r="AJ81" s="132"/>
      <c r="AK81" s="199"/>
      <c r="AL81" s="285"/>
      <c r="AM81" s="86">
        <f t="shared" si="4"/>
        <v>-4.004798000000001</v>
      </c>
      <c r="AN81" s="121">
        <f t="shared" si="5"/>
        <v>-3.7933609999999973</v>
      </c>
      <c r="AO81" s="121">
        <f t="shared" si="6"/>
        <v>-1.0549619999999926E-2</v>
      </c>
      <c r="AP81" s="121">
        <f t="shared" si="7"/>
        <v>-1.2971979999999994E-2</v>
      </c>
      <c r="AQ81" s="87">
        <f t="shared" si="8"/>
        <v>8.1226590000000008E-3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9"/>
      <c r="M82" s="259"/>
      <c r="N82" s="56"/>
      <c r="O82" s="28"/>
      <c r="P82" s="56"/>
      <c r="Q82" s="28"/>
      <c r="R82" s="184"/>
      <c r="S82" s="214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9"/>
      <c r="AE82" s="259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4" t="s">
        <v>79</v>
      </c>
      <c r="C83" s="25" t="s">
        <v>31</v>
      </c>
      <c r="D83" s="39"/>
      <c r="E83" s="55"/>
      <c r="F83" s="96">
        <v>26.978802999999999</v>
      </c>
      <c r="G83" s="96">
        <v>32.324002999999998</v>
      </c>
      <c r="H83" s="96">
        <v>0.95655668000000005</v>
      </c>
      <c r="I83" s="60">
        <v>0.95543442999999995</v>
      </c>
      <c r="J83" s="60">
        <v>7.0432400000000006E-2</v>
      </c>
      <c r="K83" s="61"/>
      <c r="L83" s="258"/>
      <c r="M83" s="258"/>
      <c r="N83" s="55"/>
      <c r="O83" s="26"/>
      <c r="P83" s="55"/>
      <c r="Q83" s="26"/>
      <c r="R83" s="131"/>
      <c r="S83" s="214"/>
      <c r="T83" s="284" t="s">
        <v>79</v>
      </c>
      <c r="U83" s="25" t="s">
        <v>31</v>
      </c>
      <c r="V83" s="39"/>
      <c r="W83" s="55"/>
      <c r="X83" s="96">
        <v>24.201215999999999</v>
      </c>
      <c r="Y83" s="96">
        <v>30.042711000000001</v>
      </c>
      <c r="Z83" s="96">
        <v>0.87750709000000005</v>
      </c>
      <c r="AA83" s="60">
        <v>0.92338584000000001</v>
      </c>
      <c r="AB83" s="60">
        <v>0.17431012000000001</v>
      </c>
      <c r="AC83" s="61"/>
      <c r="AD83" s="258"/>
      <c r="AE83" s="258"/>
      <c r="AF83" s="55"/>
      <c r="AG83" s="26"/>
      <c r="AH83" s="55"/>
      <c r="AI83" s="26"/>
      <c r="AJ83" s="131"/>
      <c r="AK83" s="199"/>
      <c r="AL83" s="284" t="s">
        <v>79</v>
      </c>
      <c r="AM83" s="119">
        <f t="shared" si="4"/>
        <v>-2.7775870000000005</v>
      </c>
      <c r="AN83" s="95">
        <f t="shared" si="5"/>
        <v>-2.281291999999997</v>
      </c>
      <c r="AO83" s="95">
        <f t="shared" si="6"/>
        <v>-7.9049590000000003E-2</v>
      </c>
      <c r="AP83" s="95">
        <f t="shared" si="7"/>
        <v>-3.2048589999999932E-2</v>
      </c>
      <c r="AQ83" s="120">
        <f t="shared" si="8"/>
        <v>0.10387772000000001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32</v>
      </c>
      <c r="D84" s="186"/>
      <c r="E84" s="56"/>
      <c r="F84" s="187">
        <v>30.506720000000001</v>
      </c>
      <c r="G84" s="187">
        <v>35.273890000000002</v>
      </c>
      <c r="H84" s="187">
        <v>0.97609305000000002</v>
      </c>
      <c r="I84" s="62">
        <v>0.97457453000000005</v>
      </c>
      <c r="J84" s="62">
        <v>4.1029118000000003E-2</v>
      </c>
      <c r="K84" s="188"/>
      <c r="L84" s="259"/>
      <c r="M84" s="259"/>
      <c r="N84" s="56"/>
      <c r="O84" s="28"/>
      <c r="P84" s="56"/>
      <c r="Q84" s="28"/>
      <c r="R84" s="132"/>
      <c r="S84" s="214"/>
      <c r="T84" s="285"/>
      <c r="U84" s="27" t="s">
        <v>32</v>
      </c>
      <c r="V84" s="186"/>
      <c r="W84" s="56"/>
      <c r="X84" s="187">
        <v>26.57133</v>
      </c>
      <c r="Y84" s="187">
        <v>32.684505000000001</v>
      </c>
      <c r="Z84" s="187">
        <v>0.94159780999999998</v>
      </c>
      <c r="AA84" s="62">
        <v>0.94838246000000004</v>
      </c>
      <c r="AB84" s="62">
        <v>7.9954949999999997E-2</v>
      </c>
      <c r="AC84" s="188"/>
      <c r="AD84" s="259"/>
      <c r="AE84" s="259"/>
      <c r="AF84" s="56"/>
      <c r="AG84" s="28"/>
      <c r="AH84" s="56"/>
      <c r="AI84" s="28"/>
      <c r="AJ84" s="132"/>
      <c r="AK84" s="199"/>
      <c r="AL84" s="285"/>
      <c r="AM84" s="86">
        <f t="shared" si="4"/>
        <v>-3.9353900000000017</v>
      </c>
      <c r="AN84" s="121">
        <f t="shared" si="5"/>
        <v>-2.589385</v>
      </c>
      <c r="AO84" s="121">
        <f t="shared" si="6"/>
        <v>-3.4495240000000038E-2</v>
      </c>
      <c r="AP84" s="121">
        <f t="shared" si="7"/>
        <v>-2.6192070000000012E-2</v>
      </c>
      <c r="AQ84" s="87">
        <f t="shared" si="8"/>
        <v>3.8925831999999994E-2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33</v>
      </c>
      <c r="D85" s="186"/>
      <c r="E85" s="56"/>
      <c r="F85" s="187">
        <v>34.992646999999998</v>
      </c>
      <c r="G85" s="187">
        <v>39.129258999999998</v>
      </c>
      <c r="H85" s="187">
        <v>0.98857421000000001</v>
      </c>
      <c r="I85" s="62">
        <v>0.99111525</v>
      </c>
      <c r="J85" s="62">
        <v>2.3764607E-2</v>
      </c>
      <c r="K85" s="188"/>
      <c r="L85" s="259"/>
      <c r="M85" s="259"/>
      <c r="N85" s="56"/>
      <c r="O85" s="28"/>
      <c r="P85" s="56"/>
      <c r="Q85" s="28"/>
      <c r="R85" s="132"/>
      <c r="S85" s="214"/>
      <c r="T85" s="285"/>
      <c r="U85" s="27" t="s">
        <v>33</v>
      </c>
      <c r="V85" s="186"/>
      <c r="W85" s="56"/>
      <c r="X85" s="187">
        <v>29.061169</v>
      </c>
      <c r="Y85" s="187">
        <v>34.753287999999998</v>
      </c>
      <c r="Z85" s="187">
        <v>0.96663896000000005</v>
      </c>
      <c r="AA85" s="62">
        <v>0.96423102999999999</v>
      </c>
      <c r="AB85" s="62">
        <v>4.5879700000000002E-2</v>
      </c>
      <c r="AC85" s="188"/>
      <c r="AD85" s="259"/>
      <c r="AE85" s="259"/>
      <c r="AF85" s="56"/>
      <c r="AG85" s="28"/>
      <c r="AH85" s="56"/>
      <c r="AI85" s="28"/>
      <c r="AJ85" s="132"/>
      <c r="AK85" s="199"/>
      <c r="AL85" s="285"/>
      <c r="AM85" s="86">
        <f t="shared" si="4"/>
        <v>-5.9314779999999985</v>
      </c>
      <c r="AN85" s="121">
        <f t="shared" si="5"/>
        <v>-4.3759709999999998</v>
      </c>
      <c r="AO85" s="121">
        <f t="shared" si="6"/>
        <v>-2.1935249999999962E-2</v>
      </c>
      <c r="AP85" s="121">
        <f t="shared" si="7"/>
        <v>-2.6884220000000014E-2</v>
      </c>
      <c r="AQ85" s="87">
        <f t="shared" si="8"/>
        <v>2.2115093000000002E-2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35</v>
      </c>
      <c r="D86" s="186"/>
      <c r="E86" s="56"/>
      <c r="F86" s="187">
        <v>37.816364</v>
      </c>
      <c r="G86" s="187">
        <v>41.871254</v>
      </c>
      <c r="H86" s="187">
        <v>0.99298056000000001</v>
      </c>
      <c r="I86" s="62">
        <v>0.99568086</v>
      </c>
      <c r="J86" s="62">
        <v>1.6778069E-2</v>
      </c>
      <c r="K86" s="188"/>
      <c r="L86" s="259"/>
      <c r="M86" s="259"/>
      <c r="N86" s="56"/>
      <c r="O86" s="28"/>
      <c r="P86" s="56"/>
      <c r="Q86" s="28"/>
      <c r="R86" s="132"/>
      <c r="S86" s="214"/>
      <c r="T86" s="285"/>
      <c r="U86" s="27" t="s">
        <v>35</v>
      </c>
      <c r="V86" s="186"/>
      <c r="W86" s="56"/>
      <c r="X86" s="187">
        <v>33.487723000000003</v>
      </c>
      <c r="Y86" s="187">
        <v>37.894320999999998</v>
      </c>
      <c r="Z86" s="187">
        <v>0.98212988000000001</v>
      </c>
      <c r="AA86" s="62">
        <v>0.98203664000000002</v>
      </c>
      <c r="AB86" s="62">
        <v>2.4798285E-2</v>
      </c>
      <c r="AC86" s="188"/>
      <c r="AD86" s="259"/>
      <c r="AE86" s="259"/>
      <c r="AF86" s="56"/>
      <c r="AG86" s="28"/>
      <c r="AH86" s="56"/>
      <c r="AI86" s="28"/>
      <c r="AJ86" s="132"/>
      <c r="AK86" s="199"/>
      <c r="AL86" s="285"/>
      <c r="AM86" s="86">
        <f t="shared" si="4"/>
        <v>-4.3286409999999975</v>
      </c>
      <c r="AN86" s="121">
        <f t="shared" si="5"/>
        <v>-3.9769330000000025</v>
      </c>
      <c r="AO86" s="121">
        <f t="shared" si="6"/>
        <v>-1.0850680000000001E-2</v>
      </c>
      <c r="AP86" s="121">
        <f t="shared" si="7"/>
        <v>-1.3644219999999985E-2</v>
      </c>
      <c r="AQ86" s="87">
        <f t="shared" si="8"/>
        <v>8.0202160000000002E-3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6"/>
      <c r="C87" s="27"/>
      <c r="D87" s="186"/>
      <c r="E87" s="56"/>
      <c r="F87" s="189"/>
      <c r="G87" s="189"/>
      <c r="H87" s="189"/>
      <c r="I87" s="56"/>
      <c r="J87" s="56"/>
      <c r="K87" s="188"/>
      <c r="L87" s="259"/>
      <c r="M87" s="259"/>
      <c r="N87" s="56"/>
      <c r="O87" s="28"/>
      <c r="P87" s="56"/>
      <c r="Q87" s="28"/>
      <c r="R87" s="184"/>
      <c r="S87" s="214"/>
      <c r="T87" s="286"/>
      <c r="U87" s="27"/>
      <c r="V87" s="186"/>
      <c r="W87" s="56"/>
      <c r="X87" s="189"/>
      <c r="Y87" s="189"/>
      <c r="Z87" s="189"/>
      <c r="AA87" s="56"/>
      <c r="AB87" s="56"/>
      <c r="AC87" s="188"/>
      <c r="AD87" s="259"/>
      <c r="AE87" s="259"/>
      <c r="AF87" s="56"/>
      <c r="AG87" s="28"/>
      <c r="AH87" s="56"/>
      <c r="AI87" s="28"/>
      <c r="AJ87" s="184"/>
      <c r="AK87" s="199"/>
      <c r="AL87" s="286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4" t="s">
        <v>80</v>
      </c>
      <c r="C88" s="25" t="s">
        <v>31</v>
      </c>
      <c r="D88" s="39"/>
      <c r="E88" s="55"/>
      <c r="F88" s="96">
        <v>27.068182</v>
      </c>
      <c r="G88" s="96">
        <v>32.405433000000002</v>
      </c>
      <c r="H88" s="96">
        <v>0.95771030000000001</v>
      </c>
      <c r="I88" s="60">
        <v>0.95464943999999996</v>
      </c>
      <c r="J88" s="60">
        <v>6.6691840000000002E-2</v>
      </c>
      <c r="K88" s="61"/>
      <c r="L88" s="258"/>
      <c r="M88" s="258"/>
      <c r="N88" s="55"/>
      <c r="O88" s="26"/>
      <c r="P88" s="55"/>
      <c r="Q88" s="26"/>
      <c r="R88" s="131"/>
      <c r="S88" s="214"/>
      <c r="T88" s="284" t="s">
        <v>80</v>
      </c>
      <c r="U88" s="25" t="s">
        <v>31</v>
      </c>
      <c r="V88" s="39"/>
      <c r="W88" s="55"/>
      <c r="X88" s="96">
        <v>24.354927</v>
      </c>
      <c r="Y88" s="96">
        <v>30.206676000000002</v>
      </c>
      <c r="Z88" s="96">
        <v>0.88099501999999996</v>
      </c>
      <c r="AA88" s="60">
        <v>0.92289779999999999</v>
      </c>
      <c r="AB88" s="60">
        <v>0.16815367000000001</v>
      </c>
      <c r="AC88" s="61"/>
      <c r="AD88" s="258"/>
      <c r="AE88" s="258"/>
      <c r="AF88" s="55"/>
      <c r="AG88" s="26"/>
      <c r="AH88" s="55"/>
      <c r="AI88" s="26"/>
      <c r="AJ88" s="131"/>
      <c r="AK88" s="199"/>
      <c r="AL88" s="284" t="s">
        <v>80</v>
      </c>
      <c r="AM88" s="119">
        <f t="shared" si="4"/>
        <v>-2.7132550000000002</v>
      </c>
      <c r="AN88" s="95">
        <f t="shared" si="5"/>
        <v>-2.1987570000000005</v>
      </c>
      <c r="AO88" s="95">
        <f t="shared" si="6"/>
        <v>-7.6715280000000052E-2</v>
      </c>
      <c r="AP88" s="95">
        <f t="shared" si="7"/>
        <v>-3.175163999999997E-2</v>
      </c>
      <c r="AQ88" s="120">
        <f t="shared" si="8"/>
        <v>0.10146183</v>
      </c>
      <c r="AR88" s="37"/>
      <c r="AS88" s="234"/>
      <c r="AT88" s="37"/>
    </row>
    <row r="89" spans="2:52" ht="13.5" customHeight="1" x14ac:dyDescent="0.15">
      <c r="B89" s="285"/>
      <c r="C89" s="27" t="s">
        <v>32</v>
      </c>
      <c r="D89" s="186"/>
      <c r="E89" s="56"/>
      <c r="F89" s="187">
        <v>30.585719999999998</v>
      </c>
      <c r="G89" s="187">
        <v>35.343029999999999</v>
      </c>
      <c r="H89" s="187">
        <v>0.97623923000000001</v>
      </c>
      <c r="I89" s="62">
        <v>0.97308273999999995</v>
      </c>
      <c r="J89" s="62">
        <v>3.9932139999999998E-2</v>
      </c>
      <c r="K89" s="188"/>
      <c r="L89" s="259"/>
      <c r="M89" s="259"/>
      <c r="N89" s="56"/>
      <c r="O89" s="28"/>
      <c r="P89" s="56"/>
      <c r="Q89" s="28"/>
      <c r="R89" s="132"/>
      <c r="S89" s="214"/>
      <c r="T89" s="285"/>
      <c r="U89" s="27" t="s">
        <v>32</v>
      </c>
      <c r="V89" s="186"/>
      <c r="W89" s="56"/>
      <c r="X89" s="187">
        <v>26.752209000000001</v>
      </c>
      <c r="Y89" s="187">
        <v>32.898491999999997</v>
      </c>
      <c r="Z89" s="187">
        <v>0.94412706999999996</v>
      </c>
      <c r="AA89" s="62">
        <v>0.94828988999999997</v>
      </c>
      <c r="AB89" s="62">
        <v>7.3781730000000004E-2</v>
      </c>
      <c r="AC89" s="188"/>
      <c r="AD89" s="259"/>
      <c r="AE89" s="259"/>
      <c r="AF89" s="56"/>
      <c r="AG89" s="28"/>
      <c r="AH89" s="56"/>
      <c r="AI89" s="28"/>
      <c r="AJ89" s="132"/>
      <c r="AK89" s="199"/>
      <c r="AL89" s="285"/>
      <c r="AM89" s="86">
        <f t="shared" si="4"/>
        <v>-3.8335109999999979</v>
      </c>
      <c r="AN89" s="121">
        <f t="shared" si="5"/>
        <v>-2.4445380000000014</v>
      </c>
      <c r="AO89" s="121">
        <f t="shared" si="6"/>
        <v>-3.2112160000000056E-2</v>
      </c>
      <c r="AP89" s="121">
        <f t="shared" si="7"/>
        <v>-2.4792849999999977E-2</v>
      </c>
      <c r="AQ89" s="87">
        <f t="shared" si="8"/>
        <v>3.3849590000000006E-2</v>
      </c>
      <c r="AR89" s="37"/>
      <c r="AS89" s="234"/>
      <c r="AT89" s="37"/>
    </row>
    <row r="90" spans="2:52" ht="13.5" customHeight="1" x14ac:dyDescent="0.15">
      <c r="B90" s="285"/>
      <c r="C90" s="27" t="s">
        <v>33</v>
      </c>
      <c r="D90" s="186"/>
      <c r="E90" s="56"/>
      <c r="F90" s="187">
        <v>35.124735000000001</v>
      </c>
      <c r="G90" s="187">
        <v>39.272433999999997</v>
      </c>
      <c r="H90" s="187">
        <v>0.98853108000000001</v>
      </c>
      <c r="I90" s="62">
        <v>0.99069419000000003</v>
      </c>
      <c r="J90" s="62">
        <v>2.3590967000000001E-2</v>
      </c>
      <c r="K90" s="188"/>
      <c r="L90" s="259"/>
      <c r="M90" s="259"/>
      <c r="N90" s="56"/>
      <c r="O90" s="28"/>
      <c r="P90" s="56"/>
      <c r="Q90" s="28"/>
      <c r="R90" s="132"/>
      <c r="S90" s="214"/>
      <c r="T90" s="285"/>
      <c r="U90" s="27" t="s">
        <v>33</v>
      </c>
      <c r="V90" s="186"/>
      <c r="W90" s="56"/>
      <c r="X90" s="187">
        <v>29.177727999999998</v>
      </c>
      <c r="Y90" s="187">
        <v>34.889268000000001</v>
      </c>
      <c r="Z90" s="187">
        <v>0.96711723000000005</v>
      </c>
      <c r="AA90" s="62">
        <v>0.96282469000000004</v>
      </c>
      <c r="AB90" s="62">
        <v>4.3195474999999997E-2</v>
      </c>
      <c r="AC90" s="188"/>
      <c r="AD90" s="259"/>
      <c r="AE90" s="259"/>
      <c r="AF90" s="56"/>
      <c r="AG90" s="28"/>
      <c r="AH90" s="56"/>
      <c r="AI90" s="28"/>
      <c r="AJ90" s="132"/>
      <c r="AK90" s="199"/>
      <c r="AL90" s="285"/>
      <c r="AM90" s="86">
        <f t="shared" si="4"/>
        <v>-5.9470070000000028</v>
      </c>
      <c r="AN90" s="121">
        <f t="shared" si="5"/>
        <v>-4.3831659999999957</v>
      </c>
      <c r="AO90" s="121">
        <f t="shared" si="6"/>
        <v>-2.1413849999999957E-2</v>
      </c>
      <c r="AP90" s="121">
        <f t="shared" si="7"/>
        <v>-2.7869499999999992E-2</v>
      </c>
      <c r="AQ90" s="87">
        <f t="shared" si="8"/>
        <v>1.9604507999999996E-2</v>
      </c>
      <c r="AR90" s="37"/>
      <c r="AS90" s="234"/>
      <c r="AT90" s="37"/>
    </row>
    <row r="91" spans="2:52" ht="13.5" customHeight="1" x14ac:dyDescent="0.15">
      <c r="B91" s="285"/>
      <c r="C91" s="27" t="s">
        <v>35</v>
      </c>
      <c r="D91" s="186"/>
      <c r="E91" s="56"/>
      <c r="F91" s="187">
        <v>37.911360000000002</v>
      </c>
      <c r="G91" s="187">
        <v>41.990327000000001</v>
      </c>
      <c r="H91" s="187">
        <v>0.99289861000000001</v>
      </c>
      <c r="I91" s="62">
        <v>0.99544359000000004</v>
      </c>
      <c r="J91" s="62">
        <v>1.6694520000000001E-2</v>
      </c>
      <c r="K91" s="188"/>
      <c r="L91" s="259"/>
      <c r="M91" s="259"/>
      <c r="N91" s="56"/>
      <c r="O91" s="28"/>
      <c r="P91" s="56"/>
      <c r="Q91" s="28"/>
      <c r="R91" s="132"/>
      <c r="S91" s="214"/>
      <c r="T91" s="285"/>
      <c r="U91" s="27" t="s">
        <v>35</v>
      </c>
      <c r="V91" s="186"/>
      <c r="W91" s="56"/>
      <c r="X91" s="187">
        <v>33.616109999999999</v>
      </c>
      <c r="Y91" s="187">
        <v>38.021256999999999</v>
      </c>
      <c r="Z91" s="187">
        <v>0.98227989000000004</v>
      </c>
      <c r="AA91" s="62">
        <v>0.98073754000000002</v>
      </c>
      <c r="AB91" s="62">
        <v>2.4030754000000001E-2</v>
      </c>
      <c r="AC91" s="188"/>
      <c r="AD91" s="259"/>
      <c r="AE91" s="259"/>
      <c r="AF91" s="56"/>
      <c r="AG91" s="28"/>
      <c r="AH91" s="56"/>
      <c r="AI91" s="28"/>
      <c r="AJ91" s="132"/>
      <c r="AK91" s="199"/>
      <c r="AL91" s="285"/>
      <c r="AM91" s="86">
        <f t="shared" si="4"/>
        <v>-4.2952500000000029</v>
      </c>
      <c r="AN91" s="121">
        <f t="shared" si="5"/>
        <v>-3.9690700000000021</v>
      </c>
      <c r="AO91" s="121">
        <f t="shared" si="6"/>
        <v>-1.061871999999997E-2</v>
      </c>
      <c r="AP91" s="121">
        <f t="shared" si="7"/>
        <v>-1.4706050000000026E-2</v>
      </c>
      <c r="AQ91" s="87">
        <f t="shared" si="8"/>
        <v>7.3362340000000005E-3</v>
      </c>
      <c r="AR91" s="37"/>
      <c r="AS91" s="234"/>
      <c r="AT91" s="37"/>
    </row>
    <row r="92" spans="2:52" ht="13.5" customHeight="1" thickBot="1" x14ac:dyDescent="0.2">
      <c r="B92" s="286"/>
      <c r="C92" s="27"/>
      <c r="D92" s="186"/>
      <c r="E92" s="56"/>
      <c r="F92" s="189"/>
      <c r="G92" s="189"/>
      <c r="H92" s="189"/>
      <c r="I92" s="56"/>
      <c r="J92" s="56"/>
      <c r="K92" s="188"/>
      <c r="L92" s="259"/>
      <c r="M92" s="259"/>
      <c r="N92" s="56"/>
      <c r="O92" s="28"/>
      <c r="P92" s="56"/>
      <c r="Q92" s="28"/>
      <c r="R92" s="184"/>
      <c r="S92" s="214"/>
      <c r="T92" s="286"/>
      <c r="U92" s="27"/>
      <c r="V92" s="186"/>
      <c r="W92" s="56"/>
      <c r="X92" s="189"/>
      <c r="Y92" s="189"/>
      <c r="Z92" s="189"/>
      <c r="AA92" s="56"/>
      <c r="AB92" s="56"/>
      <c r="AC92" s="188"/>
      <c r="AD92" s="259"/>
      <c r="AE92" s="259"/>
      <c r="AF92" s="56"/>
      <c r="AG92" s="28"/>
      <c r="AH92" s="56"/>
      <c r="AI92" s="28"/>
      <c r="AJ92" s="184"/>
      <c r="AK92" s="199"/>
      <c r="AL92" s="286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4"/>
      <c r="AT92" s="37"/>
    </row>
    <row r="93" spans="2:52" ht="13.5" customHeight="1" x14ac:dyDescent="0.15">
      <c r="B93" s="284" t="s">
        <v>81</v>
      </c>
      <c r="C93" s="25" t="s">
        <v>31</v>
      </c>
      <c r="D93" s="39"/>
      <c r="E93" s="55"/>
      <c r="F93" s="96">
        <v>27.228137</v>
      </c>
      <c r="G93" s="96">
        <v>32.529434999999999</v>
      </c>
      <c r="H93" s="96">
        <v>0.95856710999999994</v>
      </c>
      <c r="I93" s="60">
        <v>0.95335800999999998</v>
      </c>
      <c r="J93" s="60">
        <v>6.3525860000000003E-2</v>
      </c>
      <c r="K93" s="61"/>
      <c r="L93" s="258"/>
      <c r="M93" s="258"/>
      <c r="N93" s="55"/>
      <c r="O93" s="26"/>
      <c r="P93" s="55"/>
      <c r="Q93" s="26"/>
      <c r="R93" s="131"/>
      <c r="S93" s="214"/>
      <c r="T93" s="284" t="s">
        <v>81</v>
      </c>
      <c r="U93" s="25" t="s">
        <v>31</v>
      </c>
      <c r="V93" s="39"/>
      <c r="W93" s="55"/>
      <c r="X93" s="96">
        <v>24.3384</v>
      </c>
      <c r="Y93" s="96">
        <v>30.195723000000001</v>
      </c>
      <c r="Z93" s="96">
        <v>0.88129738000000002</v>
      </c>
      <c r="AA93" s="60">
        <v>0.92036618000000003</v>
      </c>
      <c r="AB93" s="60">
        <v>0.16512309</v>
      </c>
      <c r="AC93" s="61"/>
      <c r="AD93" s="258"/>
      <c r="AE93" s="258"/>
      <c r="AF93" s="55"/>
      <c r="AG93" s="26"/>
      <c r="AH93" s="55"/>
      <c r="AI93" s="26"/>
      <c r="AJ93" s="131"/>
      <c r="AK93" s="199"/>
      <c r="AL93" s="284" t="s">
        <v>81</v>
      </c>
      <c r="AM93" s="119">
        <f t="shared" si="4"/>
        <v>-2.8897370000000002</v>
      </c>
      <c r="AN93" s="95">
        <f t="shared" si="5"/>
        <v>-2.3337119999999985</v>
      </c>
      <c r="AO93" s="95">
        <f t="shared" si="6"/>
        <v>-7.7269729999999925E-2</v>
      </c>
      <c r="AP93" s="95">
        <f t="shared" si="7"/>
        <v>-3.2991829999999944E-2</v>
      </c>
      <c r="AQ93" s="120">
        <f t="shared" si="8"/>
        <v>0.10159723</v>
      </c>
      <c r="AR93" s="37"/>
      <c r="AS93" s="234"/>
      <c r="AT93" s="37"/>
    </row>
    <row r="94" spans="2:52" ht="13.5" customHeight="1" x14ac:dyDescent="0.15">
      <c r="B94" s="285"/>
      <c r="C94" s="27" t="s">
        <v>32</v>
      </c>
      <c r="D94" s="186"/>
      <c r="E94" s="56"/>
      <c r="F94" s="187">
        <v>30.686876000000002</v>
      </c>
      <c r="G94" s="187">
        <v>35.409793999999998</v>
      </c>
      <c r="H94" s="187">
        <v>0.97656480000000001</v>
      </c>
      <c r="I94" s="62">
        <v>0.97127898000000001</v>
      </c>
      <c r="J94" s="62">
        <v>3.8090265999999998E-2</v>
      </c>
      <c r="K94" s="188"/>
      <c r="L94" s="259"/>
      <c r="M94" s="259"/>
      <c r="N94" s="56"/>
      <c r="O94" s="28"/>
      <c r="P94" s="56"/>
      <c r="Q94" s="28"/>
      <c r="R94" s="132"/>
      <c r="S94" s="214"/>
      <c r="T94" s="285"/>
      <c r="U94" s="27" t="s">
        <v>32</v>
      </c>
      <c r="V94" s="186"/>
      <c r="W94" s="56"/>
      <c r="X94" s="187">
        <v>26.879778999999999</v>
      </c>
      <c r="Y94" s="187">
        <v>33.007936999999998</v>
      </c>
      <c r="Z94" s="187">
        <v>0.94545283999999996</v>
      </c>
      <c r="AA94" s="62">
        <v>0.94767926999999996</v>
      </c>
      <c r="AB94" s="62">
        <v>7.1066245E-2</v>
      </c>
      <c r="AC94" s="188"/>
      <c r="AD94" s="259"/>
      <c r="AE94" s="259"/>
      <c r="AF94" s="56"/>
      <c r="AG94" s="28"/>
      <c r="AH94" s="56"/>
      <c r="AI94" s="28"/>
      <c r="AJ94" s="132"/>
      <c r="AK94" s="199"/>
      <c r="AL94" s="285"/>
      <c r="AM94" s="86">
        <f t="shared" si="4"/>
        <v>-3.8070970000000024</v>
      </c>
      <c r="AN94" s="121">
        <f t="shared" si="5"/>
        <v>-2.4018569999999997</v>
      </c>
      <c r="AO94" s="121">
        <f t="shared" si="6"/>
        <v>-3.111196000000005E-2</v>
      </c>
      <c r="AP94" s="121">
        <f t="shared" si="7"/>
        <v>-2.3599710000000051E-2</v>
      </c>
      <c r="AQ94" s="87">
        <f t="shared" si="8"/>
        <v>3.2975979000000002E-2</v>
      </c>
      <c r="AR94" s="37"/>
      <c r="AS94" s="234"/>
      <c r="AT94" s="37"/>
    </row>
    <row r="95" spans="2:52" ht="13.5" customHeight="1" x14ac:dyDescent="0.15">
      <c r="B95" s="285"/>
      <c r="C95" s="27" t="s">
        <v>33</v>
      </c>
      <c r="D95" s="186"/>
      <c r="E95" s="56"/>
      <c r="F95" s="187">
        <v>35.326448999999997</v>
      </c>
      <c r="G95" s="187">
        <v>39.451487</v>
      </c>
      <c r="H95" s="187">
        <v>0.98864978999999997</v>
      </c>
      <c r="I95" s="62">
        <v>0.99010567999999999</v>
      </c>
      <c r="J95" s="62">
        <v>2.255828E-2</v>
      </c>
      <c r="K95" s="188"/>
      <c r="L95" s="259"/>
      <c r="M95" s="259"/>
      <c r="N95" s="56"/>
      <c r="O95" s="28"/>
      <c r="P95" s="56"/>
      <c r="Q95" s="28"/>
      <c r="R95" s="132"/>
      <c r="S95" s="214"/>
      <c r="T95" s="285"/>
      <c r="U95" s="27" t="s">
        <v>33</v>
      </c>
      <c r="V95" s="186"/>
      <c r="W95" s="56"/>
      <c r="X95" s="187">
        <v>29.311593999999999</v>
      </c>
      <c r="Y95" s="187">
        <v>34.975163999999999</v>
      </c>
      <c r="Z95" s="187">
        <v>0.96746847000000002</v>
      </c>
      <c r="AA95" s="62">
        <v>0.96121000000000001</v>
      </c>
      <c r="AB95" s="62">
        <v>4.1466947999999997E-2</v>
      </c>
      <c r="AC95" s="188"/>
      <c r="AD95" s="259"/>
      <c r="AE95" s="259"/>
      <c r="AF95" s="56"/>
      <c r="AG95" s="28"/>
      <c r="AH95" s="56"/>
      <c r="AI95" s="28"/>
      <c r="AJ95" s="132"/>
      <c r="AK95" s="199"/>
      <c r="AL95" s="285"/>
      <c r="AM95" s="86">
        <f t="shared" si="4"/>
        <v>-6.0148549999999972</v>
      </c>
      <c r="AN95" s="121">
        <f t="shared" si="5"/>
        <v>-4.4763230000000007</v>
      </c>
      <c r="AO95" s="121">
        <f t="shared" si="6"/>
        <v>-2.1181319999999948E-2</v>
      </c>
      <c r="AP95" s="121">
        <f t="shared" si="7"/>
        <v>-2.8895679999999979E-2</v>
      </c>
      <c r="AQ95" s="87">
        <f t="shared" si="8"/>
        <v>1.8908667999999997E-2</v>
      </c>
      <c r="AR95" s="37"/>
      <c r="AS95" s="234"/>
      <c r="AT95" s="37"/>
    </row>
    <row r="96" spans="2:52" ht="13.5" customHeight="1" x14ac:dyDescent="0.15">
      <c r="B96" s="285"/>
      <c r="C96" s="27" t="s">
        <v>35</v>
      </c>
      <c r="D96" s="186"/>
      <c r="E96" s="56"/>
      <c r="F96" s="187">
        <v>38.078797000000002</v>
      </c>
      <c r="G96" s="187">
        <v>42.147846999999999</v>
      </c>
      <c r="H96" s="187">
        <v>0.99292963999999995</v>
      </c>
      <c r="I96" s="62">
        <v>0.99514643000000003</v>
      </c>
      <c r="J96" s="62">
        <v>1.6006409999999999E-2</v>
      </c>
      <c r="K96" s="188"/>
      <c r="L96" s="259"/>
      <c r="M96" s="259"/>
      <c r="N96" s="56"/>
      <c r="O96" s="28"/>
      <c r="P96" s="56"/>
      <c r="Q96" s="28"/>
      <c r="R96" s="132"/>
      <c r="S96" s="214"/>
      <c r="T96" s="285"/>
      <c r="U96" s="27" t="s">
        <v>35</v>
      </c>
      <c r="V96" s="186"/>
      <c r="W96" s="56"/>
      <c r="X96" s="187">
        <v>33.718885</v>
      </c>
      <c r="Y96" s="187">
        <v>38.070708000000003</v>
      </c>
      <c r="Z96" s="187">
        <v>0.98267413999999997</v>
      </c>
      <c r="AA96" s="62">
        <v>0.97872075000000003</v>
      </c>
      <c r="AB96" s="62">
        <v>2.2965389999999999E-2</v>
      </c>
      <c r="AC96" s="188"/>
      <c r="AD96" s="259"/>
      <c r="AE96" s="259"/>
      <c r="AF96" s="56"/>
      <c r="AG96" s="28"/>
      <c r="AH96" s="56"/>
      <c r="AI96" s="28"/>
      <c r="AJ96" s="132"/>
      <c r="AK96" s="199"/>
      <c r="AL96" s="285"/>
      <c r="AM96" s="86">
        <f t="shared" si="4"/>
        <v>-4.3599120000000013</v>
      </c>
      <c r="AN96" s="121">
        <f t="shared" si="5"/>
        <v>-4.0771389999999954</v>
      </c>
      <c r="AO96" s="121">
        <f t="shared" si="6"/>
        <v>-1.0255499999999973E-2</v>
      </c>
      <c r="AP96" s="121">
        <f t="shared" si="7"/>
        <v>-1.6425679999999998E-2</v>
      </c>
      <c r="AQ96" s="87">
        <f t="shared" si="8"/>
        <v>6.95898E-3</v>
      </c>
      <c r="AR96" s="37"/>
      <c r="AS96" s="234"/>
      <c r="AT96" s="37"/>
    </row>
    <row r="97" spans="2:46" ht="13.5" customHeight="1" thickBot="1" x14ac:dyDescent="0.2">
      <c r="B97" s="286"/>
      <c r="C97" s="27"/>
      <c r="D97" s="186"/>
      <c r="E97" s="56"/>
      <c r="F97" s="189"/>
      <c r="G97" s="189"/>
      <c r="H97" s="189"/>
      <c r="I97" s="56"/>
      <c r="J97" s="56"/>
      <c r="K97" s="188"/>
      <c r="L97" s="259"/>
      <c r="M97" s="259"/>
      <c r="N97" s="56"/>
      <c r="O97" s="28"/>
      <c r="P97" s="56"/>
      <c r="Q97" s="28"/>
      <c r="R97" s="184"/>
      <c r="S97" s="214"/>
      <c r="T97" s="286"/>
      <c r="U97" s="27"/>
      <c r="V97" s="186"/>
      <c r="W97" s="56"/>
      <c r="X97" s="189"/>
      <c r="Y97" s="189"/>
      <c r="Z97" s="189"/>
      <c r="AA97" s="56"/>
      <c r="AB97" s="56"/>
      <c r="AC97" s="188"/>
      <c r="AD97" s="259"/>
      <c r="AE97" s="259"/>
      <c r="AF97" s="56"/>
      <c r="AG97" s="28"/>
      <c r="AH97" s="56"/>
      <c r="AI97" s="28"/>
      <c r="AJ97" s="184"/>
      <c r="AK97" s="199"/>
      <c r="AL97" s="286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4"/>
      <c r="AT97" s="37"/>
    </row>
    <row r="98" spans="2:46" ht="13.5" customHeight="1" x14ac:dyDescent="0.15">
      <c r="B98" s="284" t="s">
        <v>82</v>
      </c>
      <c r="C98" s="25" t="s">
        <v>31</v>
      </c>
      <c r="D98" s="39"/>
      <c r="E98" s="55"/>
      <c r="F98" s="96">
        <v>27.397653999999999</v>
      </c>
      <c r="G98" s="96">
        <v>32.659784000000002</v>
      </c>
      <c r="H98" s="96">
        <v>0.95871395999999998</v>
      </c>
      <c r="I98" s="60">
        <v>0.95466658000000004</v>
      </c>
      <c r="J98" s="60">
        <v>6.3368590000000002E-2</v>
      </c>
      <c r="K98" s="61"/>
      <c r="L98" s="258"/>
      <c r="M98" s="258"/>
      <c r="N98" s="55"/>
      <c r="O98" s="26"/>
      <c r="P98" s="55"/>
      <c r="Q98" s="26"/>
      <c r="R98" s="131"/>
      <c r="S98" s="214"/>
      <c r="T98" s="284" t="s">
        <v>82</v>
      </c>
      <c r="U98" s="25" t="s">
        <v>31</v>
      </c>
      <c r="V98" s="39"/>
      <c r="W98" s="55"/>
      <c r="X98" s="96">
        <v>24.459353</v>
      </c>
      <c r="Y98" s="96">
        <v>30.290654</v>
      </c>
      <c r="Z98" s="96">
        <v>0.88300761000000005</v>
      </c>
      <c r="AA98" s="60">
        <v>0.92215762999999995</v>
      </c>
      <c r="AB98" s="60">
        <v>0.16770788</v>
      </c>
      <c r="AC98" s="61"/>
      <c r="AD98" s="258"/>
      <c r="AE98" s="258"/>
      <c r="AF98" s="55"/>
      <c r="AG98" s="26"/>
      <c r="AH98" s="55"/>
      <c r="AI98" s="26"/>
      <c r="AJ98" s="131"/>
      <c r="AK98" s="199"/>
      <c r="AL98" s="284" t="s">
        <v>82</v>
      </c>
      <c r="AM98" s="119">
        <f t="shared" si="14"/>
        <v>-2.9383009999999992</v>
      </c>
      <c r="AN98" s="95">
        <f t="shared" si="15"/>
        <v>-2.369130000000002</v>
      </c>
      <c r="AO98" s="95">
        <f t="shared" si="16"/>
        <v>-7.5706349999999922E-2</v>
      </c>
      <c r="AP98" s="95">
        <f t="shared" si="17"/>
        <v>-3.2508950000000092E-2</v>
      </c>
      <c r="AQ98" s="120">
        <f t="shared" si="18"/>
        <v>0.10433929</v>
      </c>
      <c r="AR98" s="37"/>
      <c r="AS98" s="234"/>
      <c r="AT98" s="37"/>
    </row>
    <row r="99" spans="2:46" ht="13.5" customHeight="1" x14ac:dyDescent="0.15">
      <c r="B99" s="285"/>
      <c r="C99" s="27" t="s">
        <v>32</v>
      </c>
      <c r="D99" s="186"/>
      <c r="E99" s="56"/>
      <c r="F99" s="187">
        <v>30.649272</v>
      </c>
      <c r="G99" s="187">
        <v>35.391385999999997</v>
      </c>
      <c r="H99" s="187">
        <v>0.97648318999999995</v>
      </c>
      <c r="I99" s="62">
        <v>0.97183374</v>
      </c>
      <c r="J99" s="62">
        <v>3.8672685999999998E-2</v>
      </c>
      <c r="K99" s="188"/>
      <c r="L99" s="259"/>
      <c r="M99" s="259"/>
      <c r="N99" s="56"/>
      <c r="O99" s="28"/>
      <c r="P99" s="56"/>
      <c r="Q99" s="28"/>
      <c r="R99" s="132"/>
      <c r="S99" s="214"/>
      <c r="T99" s="285"/>
      <c r="U99" s="27" t="s">
        <v>32</v>
      </c>
      <c r="V99" s="186"/>
      <c r="W99" s="56"/>
      <c r="X99" s="187">
        <v>26.975923999999999</v>
      </c>
      <c r="Y99" s="187">
        <v>33.069634999999998</v>
      </c>
      <c r="Z99" s="187">
        <v>0.94557250000000004</v>
      </c>
      <c r="AA99" s="62">
        <v>0.94894327999999994</v>
      </c>
      <c r="AB99" s="62">
        <v>7.2593346000000003E-2</v>
      </c>
      <c r="AC99" s="188"/>
      <c r="AD99" s="259"/>
      <c r="AE99" s="259"/>
      <c r="AF99" s="56"/>
      <c r="AG99" s="28"/>
      <c r="AH99" s="56"/>
      <c r="AI99" s="28"/>
      <c r="AJ99" s="132"/>
      <c r="AK99" s="199"/>
      <c r="AL99" s="285"/>
      <c r="AM99" s="86">
        <f t="shared" si="14"/>
        <v>-3.6733480000000007</v>
      </c>
      <c r="AN99" s="121">
        <f t="shared" si="15"/>
        <v>-2.321750999999999</v>
      </c>
      <c r="AO99" s="121">
        <f t="shared" si="16"/>
        <v>-3.0910689999999907E-2</v>
      </c>
      <c r="AP99" s="121">
        <f t="shared" si="17"/>
        <v>-2.2890460000000057E-2</v>
      </c>
      <c r="AQ99" s="87">
        <f t="shared" si="18"/>
        <v>3.3920660000000005E-2</v>
      </c>
      <c r="AR99" s="37"/>
      <c r="AS99" s="234"/>
      <c r="AT99" s="37"/>
    </row>
    <row r="100" spans="2:46" ht="13.5" customHeight="1" x14ac:dyDescent="0.15">
      <c r="B100" s="285"/>
      <c r="C100" s="27" t="s">
        <v>33</v>
      </c>
      <c r="D100" s="186"/>
      <c r="E100" s="56"/>
      <c r="F100" s="187">
        <v>35.224428000000003</v>
      </c>
      <c r="G100" s="187">
        <v>39.375798000000003</v>
      </c>
      <c r="H100" s="187">
        <v>0.98856807999999996</v>
      </c>
      <c r="I100" s="62">
        <v>0.99007361000000005</v>
      </c>
      <c r="J100" s="62">
        <v>2.3298655000000001E-2</v>
      </c>
      <c r="K100" s="188"/>
      <c r="L100" s="259"/>
      <c r="M100" s="259"/>
      <c r="N100" s="56"/>
      <c r="O100" s="28"/>
      <c r="P100" s="56"/>
      <c r="Q100" s="28"/>
      <c r="R100" s="132"/>
      <c r="S100" s="214"/>
      <c r="T100" s="285"/>
      <c r="U100" s="27" t="s">
        <v>33</v>
      </c>
      <c r="V100" s="186"/>
      <c r="W100" s="56"/>
      <c r="X100" s="187">
        <v>29.348357</v>
      </c>
      <c r="Y100" s="187">
        <v>35.038258999999996</v>
      </c>
      <c r="Z100" s="187">
        <v>0.96748679999999998</v>
      </c>
      <c r="AA100" s="62">
        <v>0.96235757</v>
      </c>
      <c r="AB100" s="62">
        <v>4.1878983000000002E-2</v>
      </c>
      <c r="AC100" s="188"/>
      <c r="AD100" s="259"/>
      <c r="AE100" s="259"/>
      <c r="AF100" s="56"/>
      <c r="AG100" s="28"/>
      <c r="AH100" s="56"/>
      <c r="AI100" s="28"/>
      <c r="AJ100" s="132"/>
      <c r="AK100" s="199"/>
      <c r="AL100" s="285"/>
      <c r="AM100" s="86">
        <f t="shared" si="14"/>
        <v>-5.8760710000000032</v>
      </c>
      <c r="AN100" s="121">
        <f t="shared" si="15"/>
        <v>-4.3375390000000067</v>
      </c>
      <c r="AO100" s="121">
        <f t="shared" si="16"/>
        <v>-2.108127999999998E-2</v>
      </c>
      <c r="AP100" s="121">
        <f t="shared" si="17"/>
        <v>-2.7716040000000053E-2</v>
      </c>
      <c r="AQ100" s="87">
        <f t="shared" si="18"/>
        <v>1.8580328E-2</v>
      </c>
      <c r="AR100" s="37"/>
      <c r="AS100" s="234"/>
      <c r="AT100" s="37"/>
    </row>
    <row r="101" spans="2:46" ht="13.5" customHeight="1" x14ac:dyDescent="0.15">
      <c r="B101" s="285"/>
      <c r="C101" s="27" t="s">
        <v>35</v>
      </c>
      <c r="D101" s="186"/>
      <c r="E101" s="56"/>
      <c r="F101" s="187">
        <v>38.027545000000003</v>
      </c>
      <c r="G101" s="187">
        <v>42.106161</v>
      </c>
      <c r="H101" s="187">
        <v>0.99285818999999997</v>
      </c>
      <c r="I101" s="62">
        <v>0.99528859999999997</v>
      </c>
      <c r="J101" s="62">
        <v>1.6387868999999999E-2</v>
      </c>
      <c r="K101" s="188"/>
      <c r="L101" s="259"/>
      <c r="M101" s="259"/>
      <c r="N101" s="56"/>
      <c r="O101" s="28"/>
      <c r="P101" s="56"/>
      <c r="Q101" s="28"/>
      <c r="R101" s="132"/>
      <c r="S101" s="214"/>
      <c r="T101" s="285"/>
      <c r="U101" s="27" t="s">
        <v>35</v>
      </c>
      <c r="V101" s="186"/>
      <c r="W101" s="56"/>
      <c r="X101" s="187">
        <v>33.663836000000003</v>
      </c>
      <c r="Y101" s="187">
        <v>38.065516000000002</v>
      </c>
      <c r="Z101" s="187">
        <v>0.98263628000000003</v>
      </c>
      <c r="AA101" s="62">
        <v>0.97919771</v>
      </c>
      <c r="AB101" s="62">
        <v>2.3422490000000001E-2</v>
      </c>
      <c r="AC101" s="188"/>
      <c r="AD101" s="259"/>
      <c r="AE101" s="259"/>
      <c r="AF101" s="56"/>
      <c r="AG101" s="28"/>
      <c r="AH101" s="56"/>
      <c r="AI101" s="28"/>
      <c r="AJ101" s="132"/>
      <c r="AK101" s="199"/>
      <c r="AL101" s="285"/>
      <c r="AM101" s="86">
        <f t="shared" si="14"/>
        <v>-4.3637090000000001</v>
      </c>
      <c r="AN101" s="121">
        <f t="shared" si="15"/>
        <v>-4.0406449999999978</v>
      </c>
      <c r="AO101" s="121">
        <f t="shared" si="16"/>
        <v>-1.0221909999999945E-2</v>
      </c>
      <c r="AP101" s="121">
        <f t="shared" si="17"/>
        <v>-1.6090889999999969E-2</v>
      </c>
      <c r="AQ101" s="87">
        <f t="shared" si="18"/>
        <v>7.0346210000000013E-3</v>
      </c>
      <c r="AR101" s="37"/>
      <c r="AS101" s="234"/>
      <c r="AT101" s="37"/>
    </row>
    <row r="102" spans="2:46" ht="13.5" customHeight="1" thickBot="1" x14ac:dyDescent="0.2">
      <c r="B102" s="286"/>
      <c r="C102" s="27"/>
      <c r="D102" s="186"/>
      <c r="E102" s="56"/>
      <c r="F102" s="189"/>
      <c r="G102" s="189"/>
      <c r="H102" s="189"/>
      <c r="I102" s="56"/>
      <c r="J102" s="56"/>
      <c r="K102" s="188"/>
      <c r="L102" s="259"/>
      <c r="M102" s="259"/>
      <c r="N102" s="56"/>
      <c r="O102" s="28"/>
      <c r="P102" s="56"/>
      <c r="Q102" s="28"/>
      <c r="R102" s="184"/>
      <c r="S102" s="214"/>
      <c r="T102" s="286"/>
      <c r="U102" s="27"/>
      <c r="V102" s="186"/>
      <c r="W102" s="56"/>
      <c r="X102" s="189"/>
      <c r="Y102" s="189"/>
      <c r="Z102" s="189"/>
      <c r="AA102" s="56"/>
      <c r="AB102" s="56"/>
      <c r="AC102" s="188"/>
      <c r="AD102" s="259"/>
      <c r="AE102" s="259"/>
      <c r="AF102" s="56"/>
      <c r="AG102" s="28"/>
      <c r="AH102" s="56"/>
      <c r="AI102" s="28"/>
      <c r="AJ102" s="184"/>
      <c r="AK102" s="199"/>
      <c r="AL102" s="286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4"/>
      <c r="AT102" s="37"/>
    </row>
    <row r="103" spans="2:46" ht="13.5" customHeight="1" x14ac:dyDescent="0.15">
      <c r="B103" s="284" t="s">
        <v>83</v>
      </c>
      <c r="C103" s="25" t="s">
        <v>31</v>
      </c>
      <c r="D103" s="39"/>
      <c r="E103" s="55"/>
      <c r="F103" s="96">
        <v>27.380880999999999</v>
      </c>
      <c r="G103" s="96">
        <v>32.466200000000001</v>
      </c>
      <c r="H103" s="96">
        <v>0.95687412999999999</v>
      </c>
      <c r="I103" s="60">
        <v>0.95525377</v>
      </c>
      <c r="J103" s="60">
        <v>6.5363790000000005E-2</v>
      </c>
      <c r="K103" s="61"/>
      <c r="L103" s="258"/>
      <c r="M103" s="258"/>
      <c r="N103" s="55"/>
      <c r="O103" s="26"/>
      <c r="P103" s="55"/>
      <c r="Q103" s="26"/>
      <c r="R103" s="131"/>
      <c r="S103" s="214"/>
      <c r="T103" s="284" t="s">
        <v>83</v>
      </c>
      <c r="U103" s="25" t="s">
        <v>31</v>
      </c>
      <c r="V103" s="39"/>
      <c r="W103" s="55"/>
      <c r="X103" s="96">
        <v>24.268609999999999</v>
      </c>
      <c r="Y103" s="96">
        <v>29.901028</v>
      </c>
      <c r="Z103" s="96">
        <v>0.88031524000000005</v>
      </c>
      <c r="AA103" s="60">
        <v>0.92190903000000002</v>
      </c>
      <c r="AB103" s="60">
        <v>0.17032965999999999</v>
      </c>
      <c r="AC103" s="61"/>
      <c r="AD103" s="258"/>
      <c r="AE103" s="258"/>
      <c r="AF103" s="55"/>
      <c r="AG103" s="26"/>
      <c r="AH103" s="55"/>
      <c r="AI103" s="26"/>
      <c r="AJ103" s="131"/>
      <c r="AK103" s="199"/>
      <c r="AL103" s="284" t="s">
        <v>83</v>
      </c>
      <c r="AM103" s="119">
        <f t="shared" si="14"/>
        <v>-3.1122709999999998</v>
      </c>
      <c r="AN103" s="95">
        <f t="shared" si="15"/>
        <v>-2.5651720000000005</v>
      </c>
      <c r="AO103" s="95">
        <f t="shared" si="16"/>
        <v>-7.6558889999999935E-2</v>
      </c>
      <c r="AP103" s="95">
        <f t="shared" si="17"/>
        <v>-3.3344739999999984E-2</v>
      </c>
      <c r="AQ103" s="120">
        <f t="shared" si="18"/>
        <v>0.10496586999999999</v>
      </c>
      <c r="AR103" s="37"/>
      <c r="AS103" s="234"/>
      <c r="AT103" s="37"/>
    </row>
    <row r="104" spans="2:46" ht="13.5" customHeight="1" x14ac:dyDescent="0.15">
      <c r="B104" s="285"/>
      <c r="C104" s="27" t="s">
        <v>32</v>
      </c>
      <c r="D104" s="186"/>
      <c r="E104" s="56"/>
      <c r="F104" s="187">
        <v>30.492155</v>
      </c>
      <c r="G104" s="187">
        <v>35.131256999999998</v>
      </c>
      <c r="H104" s="187">
        <v>0.97567596999999995</v>
      </c>
      <c r="I104" s="62">
        <v>0.97279397000000001</v>
      </c>
      <c r="J104" s="62">
        <v>4.0223278000000001E-2</v>
      </c>
      <c r="K104" s="188"/>
      <c r="L104" s="259"/>
      <c r="M104" s="259"/>
      <c r="N104" s="56"/>
      <c r="O104" s="28"/>
      <c r="P104" s="56"/>
      <c r="Q104" s="28"/>
      <c r="R104" s="132"/>
      <c r="S104" s="214"/>
      <c r="T104" s="285"/>
      <c r="U104" s="27" t="s">
        <v>32</v>
      </c>
      <c r="V104" s="186"/>
      <c r="W104" s="56"/>
      <c r="X104" s="187">
        <v>26.906903</v>
      </c>
      <c r="Y104" s="187">
        <v>32.566372000000001</v>
      </c>
      <c r="Z104" s="187">
        <v>0.94315517999999998</v>
      </c>
      <c r="AA104" s="62">
        <v>0.94960891000000003</v>
      </c>
      <c r="AB104" s="62">
        <v>7.6241390000000006E-2</v>
      </c>
      <c r="AC104" s="188"/>
      <c r="AD104" s="259"/>
      <c r="AE104" s="259"/>
      <c r="AF104" s="56"/>
      <c r="AG104" s="28"/>
      <c r="AH104" s="56"/>
      <c r="AI104" s="28"/>
      <c r="AJ104" s="132"/>
      <c r="AK104" s="199"/>
      <c r="AL104" s="285"/>
      <c r="AM104" s="86">
        <f t="shared" si="14"/>
        <v>-3.5852520000000005</v>
      </c>
      <c r="AN104" s="121">
        <f t="shared" si="15"/>
        <v>-2.5648849999999968</v>
      </c>
      <c r="AO104" s="121">
        <f t="shared" si="16"/>
        <v>-3.2520789999999966E-2</v>
      </c>
      <c r="AP104" s="121">
        <f t="shared" si="17"/>
        <v>-2.318505999999998E-2</v>
      </c>
      <c r="AQ104" s="87">
        <f t="shared" si="18"/>
        <v>3.6018112000000005E-2</v>
      </c>
      <c r="AR104" s="37"/>
      <c r="AS104" s="234"/>
      <c r="AT104" s="37"/>
    </row>
    <row r="105" spans="2:46" ht="13.5" customHeight="1" x14ac:dyDescent="0.15">
      <c r="B105" s="285"/>
      <c r="C105" s="27" t="s">
        <v>33</v>
      </c>
      <c r="D105" s="186"/>
      <c r="E105" s="56"/>
      <c r="F105" s="187">
        <v>34.919722999999998</v>
      </c>
      <c r="G105" s="187">
        <v>39.038716999999998</v>
      </c>
      <c r="H105" s="187">
        <v>0.98790429000000002</v>
      </c>
      <c r="I105" s="62">
        <v>0.98996057000000004</v>
      </c>
      <c r="J105" s="62">
        <v>2.4268492999999999E-2</v>
      </c>
      <c r="K105" s="188"/>
      <c r="L105" s="259"/>
      <c r="M105" s="259"/>
      <c r="N105" s="56"/>
      <c r="O105" s="28"/>
      <c r="P105" s="56"/>
      <c r="Q105" s="28"/>
      <c r="R105" s="132"/>
      <c r="S105" s="214"/>
      <c r="T105" s="285"/>
      <c r="U105" s="27" t="s">
        <v>33</v>
      </c>
      <c r="V105" s="186"/>
      <c r="W105" s="56"/>
      <c r="X105" s="187">
        <v>29.266864999999999</v>
      </c>
      <c r="Y105" s="187">
        <v>34.546714000000001</v>
      </c>
      <c r="Z105" s="187">
        <v>0.96635777</v>
      </c>
      <c r="AA105" s="62">
        <v>0.96335318000000003</v>
      </c>
      <c r="AB105" s="62">
        <v>4.3578132999999998E-2</v>
      </c>
      <c r="AC105" s="188"/>
      <c r="AD105" s="259"/>
      <c r="AE105" s="259"/>
      <c r="AF105" s="56"/>
      <c r="AG105" s="28"/>
      <c r="AH105" s="56"/>
      <c r="AI105" s="28"/>
      <c r="AJ105" s="132"/>
      <c r="AK105" s="199"/>
      <c r="AL105" s="285"/>
      <c r="AM105" s="86">
        <f t="shared" si="14"/>
        <v>-5.6528579999999984</v>
      </c>
      <c r="AN105" s="121">
        <f t="shared" si="15"/>
        <v>-4.4920029999999969</v>
      </c>
      <c r="AO105" s="121">
        <f t="shared" si="16"/>
        <v>-2.1546520000000013E-2</v>
      </c>
      <c r="AP105" s="121">
        <f t="shared" si="17"/>
        <v>-2.6607390000000009E-2</v>
      </c>
      <c r="AQ105" s="87">
        <f t="shared" si="18"/>
        <v>1.9309639999999999E-2</v>
      </c>
      <c r="AR105" s="37"/>
      <c r="AS105" s="234"/>
      <c r="AT105" s="37"/>
    </row>
    <row r="106" spans="2:46" ht="13.5" customHeight="1" x14ac:dyDescent="0.15">
      <c r="B106" s="285"/>
      <c r="C106" s="27" t="s">
        <v>35</v>
      </c>
      <c r="D106" s="186"/>
      <c r="E106" s="56"/>
      <c r="F106" s="187">
        <v>37.761713</v>
      </c>
      <c r="G106" s="187">
        <v>41.808070999999998</v>
      </c>
      <c r="H106" s="187">
        <v>0.99243437000000001</v>
      </c>
      <c r="I106" s="62">
        <v>0.99520025999999995</v>
      </c>
      <c r="J106" s="62">
        <v>1.6992620999999999E-2</v>
      </c>
      <c r="K106" s="188"/>
      <c r="L106" s="259"/>
      <c r="M106" s="259"/>
      <c r="N106" s="56"/>
      <c r="O106" s="28"/>
      <c r="P106" s="56"/>
      <c r="Q106" s="28"/>
      <c r="R106" s="132"/>
      <c r="S106" s="214"/>
      <c r="T106" s="285"/>
      <c r="U106" s="27" t="s">
        <v>35</v>
      </c>
      <c r="V106" s="186"/>
      <c r="W106" s="56"/>
      <c r="X106" s="187">
        <v>33.343086999999997</v>
      </c>
      <c r="Y106" s="187">
        <v>37.636875000000003</v>
      </c>
      <c r="Z106" s="187">
        <v>0.98182559000000003</v>
      </c>
      <c r="AA106" s="62">
        <v>0.98007031</v>
      </c>
      <c r="AB106" s="62">
        <v>2.4194190000000001E-2</v>
      </c>
      <c r="AC106" s="188"/>
      <c r="AD106" s="259"/>
      <c r="AE106" s="259"/>
      <c r="AF106" s="56"/>
      <c r="AG106" s="28"/>
      <c r="AH106" s="56"/>
      <c r="AI106" s="28"/>
      <c r="AJ106" s="132"/>
      <c r="AK106" s="199"/>
      <c r="AL106" s="285"/>
      <c r="AM106" s="86">
        <f t="shared" si="14"/>
        <v>-4.4186260000000033</v>
      </c>
      <c r="AN106" s="121">
        <f t="shared" si="15"/>
        <v>-4.1711959999999948</v>
      </c>
      <c r="AO106" s="121">
        <f t="shared" si="16"/>
        <v>-1.0608779999999984E-2</v>
      </c>
      <c r="AP106" s="121">
        <f t="shared" si="17"/>
        <v>-1.5129949999999948E-2</v>
      </c>
      <c r="AQ106" s="87">
        <f t="shared" si="18"/>
        <v>7.2015690000000014E-3</v>
      </c>
      <c r="AR106" s="37"/>
      <c r="AS106" s="234"/>
      <c r="AT106" s="37"/>
    </row>
    <row r="107" spans="2:46" ht="13.5" customHeight="1" thickBot="1" x14ac:dyDescent="0.2">
      <c r="B107" s="286"/>
      <c r="C107" s="27"/>
      <c r="D107" s="186"/>
      <c r="E107" s="56"/>
      <c r="F107" s="189"/>
      <c r="G107" s="189"/>
      <c r="H107" s="189"/>
      <c r="I107" s="56"/>
      <c r="J107" s="56"/>
      <c r="K107" s="188"/>
      <c r="L107" s="259"/>
      <c r="M107" s="259"/>
      <c r="N107" s="56"/>
      <c r="O107" s="28"/>
      <c r="P107" s="56"/>
      <c r="Q107" s="28"/>
      <c r="R107" s="184"/>
      <c r="S107" s="214"/>
      <c r="T107" s="286"/>
      <c r="U107" s="27"/>
      <c r="V107" s="186"/>
      <c r="W107" s="56"/>
      <c r="X107" s="189"/>
      <c r="Y107" s="189"/>
      <c r="Z107" s="189"/>
      <c r="AA107" s="56"/>
      <c r="AB107" s="56"/>
      <c r="AC107" s="188"/>
      <c r="AD107" s="259"/>
      <c r="AE107" s="259"/>
      <c r="AF107" s="56"/>
      <c r="AG107" s="28"/>
      <c r="AH107" s="56"/>
      <c r="AI107" s="28"/>
      <c r="AJ107" s="184"/>
      <c r="AK107" s="199"/>
      <c r="AL107" s="286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4"/>
      <c r="AT107" s="37"/>
    </row>
    <row r="108" spans="2:46" ht="13.5" customHeight="1" x14ac:dyDescent="0.15">
      <c r="B108" s="284" t="s">
        <v>84</v>
      </c>
      <c r="C108" s="25" t="s">
        <v>31</v>
      </c>
      <c r="D108" s="39"/>
      <c r="E108" s="55"/>
      <c r="F108" s="96"/>
      <c r="G108" s="96"/>
      <c r="H108" s="96"/>
      <c r="I108" s="60"/>
      <c r="J108" s="60"/>
      <c r="K108" s="61"/>
      <c r="L108" s="258"/>
      <c r="M108" s="258"/>
      <c r="N108" s="55"/>
      <c r="O108" s="26"/>
      <c r="P108" s="55"/>
      <c r="Q108" s="26"/>
      <c r="R108" s="131"/>
      <c r="S108" s="214"/>
      <c r="T108" s="284" t="s">
        <v>84</v>
      </c>
      <c r="U108" s="25" t="s">
        <v>31</v>
      </c>
      <c r="V108" s="39"/>
      <c r="W108" s="55"/>
      <c r="X108" s="96"/>
      <c r="Y108" s="96"/>
      <c r="Z108" s="96"/>
      <c r="AA108" s="60"/>
      <c r="AB108" s="60"/>
      <c r="AC108" s="61"/>
      <c r="AD108" s="258"/>
      <c r="AE108" s="258"/>
      <c r="AF108" s="55"/>
      <c r="AG108" s="26"/>
      <c r="AH108" s="55"/>
      <c r="AI108" s="26"/>
      <c r="AJ108" s="131"/>
      <c r="AK108" s="199"/>
      <c r="AL108" s="284" t="s">
        <v>84</v>
      </c>
      <c r="AM108" s="119" t="str">
        <f t="shared" si="14"/>
        <v/>
      </c>
      <c r="AN108" s="95" t="str">
        <f t="shared" si="15"/>
        <v/>
      </c>
      <c r="AO108" s="95" t="str">
        <f t="shared" si="16"/>
        <v/>
      </c>
      <c r="AP108" s="95" t="str">
        <f t="shared" si="17"/>
        <v/>
      </c>
      <c r="AQ108" s="120" t="str">
        <f t="shared" si="18"/>
        <v/>
      </c>
      <c r="AR108" s="37"/>
      <c r="AS108" s="234"/>
      <c r="AT108" s="37"/>
    </row>
    <row r="109" spans="2:46" ht="13.5" customHeight="1" x14ac:dyDescent="0.15">
      <c r="B109" s="285"/>
      <c r="C109" s="27" t="s">
        <v>32</v>
      </c>
      <c r="D109" s="186"/>
      <c r="E109" s="56"/>
      <c r="F109" s="187"/>
      <c r="G109" s="187"/>
      <c r="H109" s="187"/>
      <c r="I109" s="62"/>
      <c r="J109" s="62"/>
      <c r="K109" s="188"/>
      <c r="L109" s="259"/>
      <c r="M109" s="259"/>
      <c r="N109" s="56"/>
      <c r="O109" s="28"/>
      <c r="P109" s="56"/>
      <c r="Q109" s="28"/>
      <c r="R109" s="132"/>
      <c r="S109" s="214"/>
      <c r="T109" s="285"/>
      <c r="U109" s="27" t="s">
        <v>32</v>
      </c>
      <c r="V109" s="186"/>
      <c r="W109" s="56"/>
      <c r="X109" s="187"/>
      <c r="Y109" s="187"/>
      <c r="Z109" s="187"/>
      <c r="AA109" s="62"/>
      <c r="AB109" s="62"/>
      <c r="AC109" s="188"/>
      <c r="AD109" s="259"/>
      <c r="AE109" s="259"/>
      <c r="AF109" s="56"/>
      <c r="AG109" s="28"/>
      <c r="AH109" s="56"/>
      <c r="AI109" s="28"/>
      <c r="AJ109" s="132"/>
      <c r="AK109" s="199"/>
      <c r="AL109" s="285"/>
      <c r="AM109" s="86" t="str">
        <f t="shared" si="14"/>
        <v/>
      </c>
      <c r="AN109" s="121" t="str">
        <f t="shared" si="15"/>
        <v/>
      </c>
      <c r="AO109" s="121" t="str">
        <f t="shared" si="16"/>
        <v/>
      </c>
      <c r="AP109" s="121" t="str">
        <f t="shared" si="17"/>
        <v/>
      </c>
      <c r="AQ109" s="87" t="str">
        <f t="shared" si="18"/>
        <v/>
      </c>
      <c r="AR109" s="37"/>
      <c r="AS109" s="234"/>
      <c r="AT109" s="37"/>
    </row>
    <row r="110" spans="2:46" ht="13.5" customHeight="1" x14ac:dyDescent="0.15">
      <c r="B110" s="285"/>
      <c r="C110" s="27" t="s">
        <v>33</v>
      </c>
      <c r="D110" s="186"/>
      <c r="E110" s="56"/>
      <c r="F110" s="187"/>
      <c r="G110" s="187"/>
      <c r="H110" s="187"/>
      <c r="I110" s="62"/>
      <c r="J110" s="62"/>
      <c r="K110" s="188"/>
      <c r="L110" s="259"/>
      <c r="M110" s="259"/>
      <c r="N110" s="56"/>
      <c r="O110" s="28"/>
      <c r="P110" s="56"/>
      <c r="Q110" s="28"/>
      <c r="R110" s="132"/>
      <c r="S110" s="214"/>
      <c r="T110" s="285"/>
      <c r="U110" s="27" t="s">
        <v>33</v>
      </c>
      <c r="V110" s="186"/>
      <c r="W110" s="56"/>
      <c r="X110" s="187"/>
      <c r="Y110" s="187"/>
      <c r="Z110" s="187"/>
      <c r="AA110" s="62"/>
      <c r="AB110" s="62"/>
      <c r="AC110" s="188"/>
      <c r="AD110" s="259"/>
      <c r="AE110" s="259"/>
      <c r="AF110" s="56"/>
      <c r="AG110" s="28"/>
      <c r="AH110" s="56"/>
      <c r="AI110" s="28"/>
      <c r="AJ110" s="132"/>
      <c r="AK110" s="199"/>
      <c r="AL110" s="285"/>
      <c r="AM110" s="86" t="str">
        <f t="shared" si="14"/>
        <v/>
      </c>
      <c r="AN110" s="121" t="str">
        <f t="shared" si="15"/>
        <v/>
      </c>
      <c r="AO110" s="121" t="str">
        <f t="shared" si="16"/>
        <v/>
      </c>
      <c r="AP110" s="121" t="str">
        <f t="shared" si="17"/>
        <v/>
      </c>
      <c r="AQ110" s="87" t="str">
        <f t="shared" si="18"/>
        <v/>
      </c>
      <c r="AR110" s="37"/>
      <c r="AS110" s="234"/>
      <c r="AT110" s="37"/>
    </row>
    <row r="111" spans="2:46" ht="13.5" customHeight="1" x14ac:dyDescent="0.15">
      <c r="B111" s="285"/>
      <c r="C111" s="27" t="s">
        <v>35</v>
      </c>
      <c r="D111" s="186"/>
      <c r="E111" s="56"/>
      <c r="F111" s="187"/>
      <c r="G111" s="187"/>
      <c r="H111" s="187"/>
      <c r="I111" s="62"/>
      <c r="J111" s="62"/>
      <c r="K111" s="188"/>
      <c r="L111" s="259"/>
      <c r="M111" s="259"/>
      <c r="N111" s="56"/>
      <c r="O111" s="28"/>
      <c r="P111" s="56"/>
      <c r="Q111" s="28"/>
      <c r="R111" s="132"/>
      <c r="S111" s="214"/>
      <c r="T111" s="285"/>
      <c r="U111" s="27" t="s">
        <v>35</v>
      </c>
      <c r="V111" s="186"/>
      <c r="W111" s="56"/>
      <c r="X111" s="187"/>
      <c r="Y111" s="187"/>
      <c r="Z111" s="187"/>
      <c r="AA111" s="62"/>
      <c r="AB111" s="62"/>
      <c r="AC111" s="188"/>
      <c r="AD111" s="259"/>
      <c r="AE111" s="259"/>
      <c r="AF111" s="56"/>
      <c r="AG111" s="28"/>
      <c r="AH111" s="56"/>
      <c r="AI111" s="28"/>
      <c r="AJ111" s="132"/>
      <c r="AK111" s="199"/>
      <c r="AL111" s="285"/>
      <c r="AM111" s="86" t="str">
        <f t="shared" si="14"/>
        <v/>
      </c>
      <c r="AN111" s="121" t="str">
        <f t="shared" si="15"/>
        <v/>
      </c>
      <c r="AO111" s="121" t="str">
        <f t="shared" si="16"/>
        <v/>
      </c>
      <c r="AP111" s="121" t="str">
        <f t="shared" si="17"/>
        <v/>
      </c>
      <c r="AQ111" s="87" t="str">
        <f t="shared" si="18"/>
        <v/>
      </c>
      <c r="AR111" s="37"/>
      <c r="AS111" s="234"/>
      <c r="AT111" s="37"/>
    </row>
    <row r="112" spans="2:46" ht="13.5" customHeight="1" thickBot="1" x14ac:dyDescent="0.2">
      <c r="B112" s="286"/>
      <c r="C112" s="27"/>
      <c r="D112" s="186"/>
      <c r="E112" s="56"/>
      <c r="F112" s="189"/>
      <c r="G112" s="189"/>
      <c r="H112" s="189"/>
      <c r="I112" s="56"/>
      <c r="J112" s="56"/>
      <c r="K112" s="188"/>
      <c r="L112" s="259"/>
      <c r="M112" s="259"/>
      <c r="N112" s="56"/>
      <c r="O112" s="28"/>
      <c r="P112" s="56"/>
      <c r="Q112" s="28"/>
      <c r="R112" s="184"/>
      <c r="S112" s="214"/>
      <c r="T112" s="286"/>
      <c r="U112" s="27"/>
      <c r="V112" s="186"/>
      <c r="W112" s="56"/>
      <c r="X112" s="189"/>
      <c r="Y112" s="189"/>
      <c r="Z112" s="189"/>
      <c r="AA112" s="56"/>
      <c r="AB112" s="56"/>
      <c r="AC112" s="188"/>
      <c r="AD112" s="259"/>
      <c r="AE112" s="259"/>
      <c r="AF112" s="56"/>
      <c r="AG112" s="28"/>
      <c r="AH112" s="56"/>
      <c r="AI112" s="28"/>
      <c r="AJ112" s="184"/>
      <c r="AK112" s="199"/>
      <c r="AL112" s="286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4"/>
      <c r="AT112" s="37"/>
    </row>
    <row r="113" spans="2:46" ht="13.5" customHeight="1" x14ac:dyDescent="0.15">
      <c r="B113" s="284" t="s">
        <v>85</v>
      </c>
      <c r="C113" s="25" t="s">
        <v>31</v>
      </c>
      <c r="D113" s="39"/>
      <c r="E113" s="55"/>
      <c r="F113" s="96"/>
      <c r="G113" s="96"/>
      <c r="H113" s="96"/>
      <c r="I113" s="60"/>
      <c r="J113" s="60"/>
      <c r="K113" s="61"/>
      <c r="L113" s="258"/>
      <c r="M113" s="258"/>
      <c r="N113" s="55"/>
      <c r="O113" s="26"/>
      <c r="P113" s="55"/>
      <c r="Q113" s="26"/>
      <c r="R113" s="131"/>
      <c r="S113" s="214"/>
      <c r="T113" s="284" t="s">
        <v>85</v>
      </c>
      <c r="U113" s="25" t="s">
        <v>31</v>
      </c>
      <c r="V113" s="39"/>
      <c r="W113" s="55"/>
      <c r="X113" s="96"/>
      <c r="Y113" s="96"/>
      <c r="Z113" s="96"/>
      <c r="AA113" s="60"/>
      <c r="AB113" s="60"/>
      <c r="AC113" s="61"/>
      <c r="AD113" s="258"/>
      <c r="AE113" s="258"/>
      <c r="AF113" s="55"/>
      <c r="AG113" s="26"/>
      <c r="AH113" s="55"/>
      <c r="AI113" s="26"/>
      <c r="AJ113" s="131"/>
      <c r="AK113" s="199"/>
      <c r="AL113" s="284" t="s">
        <v>85</v>
      </c>
      <c r="AM113" s="119" t="str">
        <f t="shared" si="14"/>
        <v/>
      </c>
      <c r="AN113" s="95" t="str">
        <f t="shared" si="15"/>
        <v/>
      </c>
      <c r="AO113" s="95" t="str">
        <f t="shared" si="16"/>
        <v/>
      </c>
      <c r="AP113" s="95" t="str">
        <f t="shared" si="17"/>
        <v/>
      </c>
      <c r="AQ113" s="120" t="str">
        <f t="shared" si="18"/>
        <v/>
      </c>
      <c r="AR113" s="37"/>
      <c r="AS113" s="234"/>
      <c r="AT113" s="37"/>
    </row>
    <row r="114" spans="2:46" ht="13.5" customHeight="1" x14ac:dyDescent="0.15">
      <c r="B114" s="285"/>
      <c r="C114" s="27" t="s">
        <v>32</v>
      </c>
      <c r="D114" s="186"/>
      <c r="E114" s="56"/>
      <c r="F114" s="187"/>
      <c r="G114" s="187"/>
      <c r="H114" s="187"/>
      <c r="I114" s="62"/>
      <c r="J114" s="62"/>
      <c r="K114" s="188"/>
      <c r="L114" s="259"/>
      <c r="M114" s="259"/>
      <c r="N114" s="56"/>
      <c r="O114" s="28"/>
      <c r="P114" s="56"/>
      <c r="Q114" s="28"/>
      <c r="R114" s="132"/>
      <c r="S114" s="214"/>
      <c r="T114" s="285"/>
      <c r="U114" s="27" t="s">
        <v>32</v>
      </c>
      <c r="V114" s="186"/>
      <c r="W114" s="56"/>
      <c r="X114" s="187"/>
      <c r="Y114" s="187"/>
      <c r="Z114" s="187"/>
      <c r="AA114" s="62"/>
      <c r="AB114" s="62"/>
      <c r="AC114" s="188"/>
      <c r="AD114" s="259"/>
      <c r="AE114" s="259"/>
      <c r="AF114" s="56"/>
      <c r="AG114" s="28"/>
      <c r="AH114" s="56"/>
      <c r="AI114" s="28"/>
      <c r="AJ114" s="132"/>
      <c r="AK114" s="199"/>
      <c r="AL114" s="285"/>
      <c r="AM114" s="86" t="str">
        <f t="shared" si="14"/>
        <v/>
      </c>
      <c r="AN114" s="121" t="str">
        <f t="shared" si="15"/>
        <v/>
      </c>
      <c r="AO114" s="121" t="str">
        <f t="shared" si="16"/>
        <v/>
      </c>
      <c r="AP114" s="121" t="str">
        <f t="shared" si="17"/>
        <v/>
      </c>
      <c r="AQ114" s="87" t="str">
        <f t="shared" si="18"/>
        <v/>
      </c>
      <c r="AR114" s="37"/>
      <c r="AS114" s="234"/>
      <c r="AT114" s="37"/>
    </row>
    <row r="115" spans="2:46" ht="13.5" customHeight="1" x14ac:dyDescent="0.15">
      <c r="B115" s="285"/>
      <c r="C115" s="27" t="s">
        <v>33</v>
      </c>
      <c r="D115" s="186"/>
      <c r="E115" s="56"/>
      <c r="F115" s="187"/>
      <c r="G115" s="187"/>
      <c r="H115" s="187"/>
      <c r="I115" s="62"/>
      <c r="J115" s="62"/>
      <c r="K115" s="188"/>
      <c r="L115" s="259"/>
      <c r="M115" s="259"/>
      <c r="N115" s="56"/>
      <c r="O115" s="28"/>
      <c r="P115" s="56"/>
      <c r="Q115" s="28"/>
      <c r="R115" s="132"/>
      <c r="S115" s="214"/>
      <c r="T115" s="285"/>
      <c r="U115" s="27" t="s">
        <v>33</v>
      </c>
      <c r="V115" s="186"/>
      <c r="W115" s="56"/>
      <c r="X115" s="187"/>
      <c r="Y115" s="187"/>
      <c r="Z115" s="187"/>
      <c r="AA115" s="62"/>
      <c r="AB115" s="62"/>
      <c r="AC115" s="188"/>
      <c r="AD115" s="259"/>
      <c r="AE115" s="259"/>
      <c r="AF115" s="56"/>
      <c r="AG115" s="28"/>
      <c r="AH115" s="56"/>
      <c r="AI115" s="28"/>
      <c r="AJ115" s="132"/>
      <c r="AK115" s="199"/>
      <c r="AL115" s="285"/>
      <c r="AM115" s="86" t="str">
        <f t="shared" si="14"/>
        <v/>
      </c>
      <c r="AN115" s="121" t="str">
        <f t="shared" si="15"/>
        <v/>
      </c>
      <c r="AO115" s="121" t="str">
        <f t="shared" si="16"/>
        <v/>
      </c>
      <c r="AP115" s="121" t="str">
        <f t="shared" si="17"/>
        <v/>
      </c>
      <c r="AQ115" s="87" t="str">
        <f t="shared" si="18"/>
        <v/>
      </c>
      <c r="AR115" s="37"/>
      <c r="AS115" s="234"/>
      <c r="AT115" s="37"/>
    </row>
    <row r="116" spans="2:46" ht="13.5" customHeight="1" x14ac:dyDescent="0.15">
      <c r="B116" s="285"/>
      <c r="C116" s="27" t="s">
        <v>35</v>
      </c>
      <c r="D116" s="186"/>
      <c r="E116" s="56"/>
      <c r="F116" s="187"/>
      <c r="G116" s="187"/>
      <c r="H116" s="187"/>
      <c r="I116" s="62"/>
      <c r="J116" s="62"/>
      <c r="K116" s="188"/>
      <c r="L116" s="259"/>
      <c r="M116" s="259"/>
      <c r="N116" s="56"/>
      <c r="O116" s="28"/>
      <c r="P116" s="56"/>
      <c r="Q116" s="28"/>
      <c r="R116" s="132"/>
      <c r="S116" s="214"/>
      <c r="T116" s="285"/>
      <c r="U116" s="27" t="s">
        <v>35</v>
      </c>
      <c r="V116" s="186"/>
      <c r="W116" s="56"/>
      <c r="X116" s="187"/>
      <c r="Y116" s="187"/>
      <c r="Z116" s="187"/>
      <c r="AA116" s="62"/>
      <c r="AB116" s="62"/>
      <c r="AC116" s="188"/>
      <c r="AD116" s="259"/>
      <c r="AE116" s="259"/>
      <c r="AF116" s="56"/>
      <c r="AG116" s="28"/>
      <c r="AH116" s="56"/>
      <c r="AI116" s="28"/>
      <c r="AJ116" s="132"/>
      <c r="AK116" s="199"/>
      <c r="AL116" s="285"/>
      <c r="AM116" s="86" t="str">
        <f t="shared" si="14"/>
        <v/>
      </c>
      <c r="AN116" s="121" t="str">
        <f t="shared" si="15"/>
        <v/>
      </c>
      <c r="AO116" s="121" t="str">
        <f t="shared" si="16"/>
        <v/>
      </c>
      <c r="AP116" s="121" t="str">
        <f t="shared" si="17"/>
        <v/>
      </c>
      <c r="AQ116" s="87" t="str">
        <f t="shared" si="18"/>
        <v/>
      </c>
      <c r="AR116" s="37"/>
      <c r="AS116" s="234"/>
      <c r="AT116" s="37"/>
    </row>
    <row r="117" spans="2:46" ht="13.5" customHeight="1" thickBot="1" x14ac:dyDescent="0.2">
      <c r="B117" s="286"/>
      <c r="C117" s="27"/>
      <c r="D117" s="186"/>
      <c r="E117" s="56"/>
      <c r="F117" s="189"/>
      <c r="G117" s="189"/>
      <c r="H117" s="189"/>
      <c r="I117" s="56"/>
      <c r="J117" s="56"/>
      <c r="K117" s="188"/>
      <c r="L117" s="259"/>
      <c r="M117" s="259"/>
      <c r="N117" s="56"/>
      <c r="O117" s="28"/>
      <c r="P117" s="56"/>
      <c r="Q117" s="28"/>
      <c r="R117" s="184"/>
      <c r="S117" s="214"/>
      <c r="T117" s="286"/>
      <c r="U117" s="27"/>
      <c r="V117" s="186"/>
      <c r="W117" s="56"/>
      <c r="X117" s="189"/>
      <c r="Y117" s="189"/>
      <c r="Z117" s="189"/>
      <c r="AA117" s="56"/>
      <c r="AB117" s="56"/>
      <c r="AC117" s="188"/>
      <c r="AD117" s="259"/>
      <c r="AE117" s="259"/>
      <c r="AF117" s="56"/>
      <c r="AG117" s="28"/>
      <c r="AH117" s="56"/>
      <c r="AI117" s="28"/>
      <c r="AJ117" s="184"/>
      <c r="AK117" s="199"/>
      <c r="AL117" s="286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4"/>
      <c r="AT117" s="37"/>
    </row>
    <row r="118" spans="2:46" ht="13.5" customHeight="1" x14ac:dyDescent="0.15">
      <c r="B118" s="284" t="s">
        <v>86</v>
      </c>
      <c r="C118" s="25" t="s">
        <v>31</v>
      </c>
      <c r="D118" s="39"/>
      <c r="E118" s="55"/>
      <c r="F118" s="96"/>
      <c r="G118" s="96"/>
      <c r="H118" s="96"/>
      <c r="I118" s="60"/>
      <c r="J118" s="60"/>
      <c r="K118" s="61"/>
      <c r="L118" s="258"/>
      <c r="M118" s="258"/>
      <c r="N118" s="55"/>
      <c r="O118" s="26"/>
      <c r="P118" s="55"/>
      <c r="Q118" s="26"/>
      <c r="R118" s="131"/>
      <c r="S118" s="214"/>
      <c r="T118" s="284" t="s">
        <v>86</v>
      </c>
      <c r="U118" s="25" t="s">
        <v>31</v>
      </c>
      <c r="V118" s="39"/>
      <c r="W118" s="55"/>
      <c r="X118" s="96"/>
      <c r="Y118" s="96"/>
      <c r="Z118" s="96"/>
      <c r="AA118" s="60"/>
      <c r="AB118" s="60"/>
      <c r="AC118" s="61"/>
      <c r="AD118" s="258"/>
      <c r="AE118" s="258"/>
      <c r="AF118" s="55"/>
      <c r="AG118" s="26"/>
      <c r="AH118" s="55"/>
      <c r="AI118" s="26"/>
      <c r="AJ118" s="131"/>
      <c r="AK118" s="199"/>
      <c r="AL118" s="284" t="s">
        <v>86</v>
      </c>
      <c r="AM118" s="119" t="str">
        <f t="shared" si="14"/>
        <v/>
      </c>
      <c r="AN118" s="95" t="str">
        <f t="shared" si="15"/>
        <v/>
      </c>
      <c r="AO118" s="95" t="str">
        <f t="shared" si="16"/>
        <v/>
      </c>
      <c r="AP118" s="95" t="str">
        <f t="shared" si="17"/>
        <v/>
      </c>
      <c r="AQ118" s="120" t="str">
        <f t="shared" si="18"/>
        <v/>
      </c>
      <c r="AR118" s="37"/>
      <c r="AS118" s="234"/>
      <c r="AT118" s="37"/>
    </row>
    <row r="119" spans="2:46" ht="13.5" customHeight="1" x14ac:dyDescent="0.15">
      <c r="B119" s="285"/>
      <c r="C119" s="27" t="s">
        <v>32</v>
      </c>
      <c r="D119" s="186"/>
      <c r="E119" s="56"/>
      <c r="F119" s="187"/>
      <c r="G119" s="187"/>
      <c r="H119" s="187"/>
      <c r="I119" s="62"/>
      <c r="J119" s="62"/>
      <c r="K119" s="188"/>
      <c r="L119" s="259"/>
      <c r="M119" s="259"/>
      <c r="N119" s="56"/>
      <c r="O119" s="28"/>
      <c r="P119" s="56"/>
      <c r="Q119" s="28"/>
      <c r="R119" s="132"/>
      <c r="S119" s="214"/>
      <c r="T119" s="285"/>
      <c r="U119" s="27" t="s">
        <v>32</v>
      </c>
      <c r="V119" s="186"/>
      <c r="W119" s="56"/>
      <c r="X119" s="187"/>
      <c r="Y119" s="187"/>
      <c r="Z119" s="187"/>
      <c r="AA119" s="62"/>
      <c r="AB119" s="62"/>
      <c r="AC119" s="188"/>
      <c r="AD119" s="259"/>
      <c r="AE119" s="259"/>
      <c r="AF119" s="56"/>
      <c r="AG119" s="28"/>
      <c r="AH119" s="56"/>
      <c r="AI119" s="28"/>
      <c r="AJ119" s="132"/>
      <c r="AK119" s="199"/>
      <c r="AL119" s="285"/>
      <c r="AM119" s="86" t="str">
        <f t="shared" si="14"/>
        <v/>
      </c>
      <c r="AN119" s="121" t="str">
        <f t="shared" si="15"/>
        <v/>
      </c>
      <c r="AO119" s="121" t="str">
        <f t="shared" si="16"/>
        <v/>
      </c>
      <c r="AP119" s="121" t="str">
        <f t="shared" si="17"/>
        <v/>
      </c>
      <c r="AQ119" s="87" t="str">
        <f t="shared" si="18"/>
        <v/>
      </c>
      <c r="AR119" s="37"/>
      <c r="AS119" s="234"/>
      <c r="AT119" s="37"/>
    </row>
    <row r="120" spans="2:46" ht="13.5" customHeight="1" x14ac:dyDescent="0.15">
      <c r="B120" s="285"/>
      <c r="C120" s="27" t="s">
        <v>33</v>
      </c>
      <c r="D120" s="186"/>
      <c r="E120" s="56"/>
      <c r="F120" s="187"/>
      <c r="G120" s="187"/>
      <c r="H120" s="187"/>
      <c r="I120" s="62"/>
      <c r="J120" s="62"/>
      <c r="K120" s="188"/>
      <c r="L120" s="259"/>
      <c r="M120" s="259"/>
      <c r="N120" s="56"/>
      <c r="O120" s="28"/>
      <c r="P120" s="56"/>
      <c r="Q120" s="28"/>
      <c r="R120" s="132"/>
      <c r="S120" s="214"/>
      <c r="T120" s="285"/>
      <c r="U120" s="27" t="s">
        <v>33</v>
      </c>
      <c r="V120" s="186"/>
      <c r="W120" s="56"/>
      <c r="X120" s="187"/>
      <c r="Y120" s="187"/>
      <c r="Z120" s="187"/>
      <c r="AA120" s="62"/>
      <c r="AB120" s="62"/>
      <c r="AC120" s="188"/>
      <c r="AD120" s="259"/>
      <c r="AE120" s="259"/>
      <c r="AF120" s="56"/>
      <c r="AG120" s="28"/>
      <c r="AH120" s="56"/>
      <c r="AI120" s="28"/>
      <c r="AJ120" s="132"/>
      <c r="AK120" s="199"/>
      <c r="AL120" s="285"/>
      <c r="AM120" s="86" t="str">
        <f t="shared" si="14"/>
        <v/>
      </c>
      <c r="AN120" s="121" t="str">
        <f t="shared" si="15"/>
        <v/>
      </c>
      <c r="AO120" s="121" t="str">
        <f t="shared" si="16"/>
        <v/>
      </c>
      <c r="AP120" s="121" t="str">
        <f t="shared" si="17"/>
        <v/>
      </c>
      <c r="AQ120" s="87" t="str">
        <f t="shared" si="18"/>
        <v/>
      </c>
      <c r="AR120" s="37"/>
      <c r="AS120" s="234"/>
      <c r="AT120" s="37"/>
    </row>
    <row r="121" spans="2:46" ht="13.5" customHeight="1" x14ac:dyDescent="0.15">
      <c r="B121" s="285"/>
      <c r="C121" s="27" t="s">
        <v>35</v>
      </c>
      <c r="D121" s="186"/>
      <c r="E121" s="56"/>
      <c r="F121" s="187"/>
      <c r="G121" s="187"/>
      <c r="H121" s="187"/>
      <c r="I121" s="62"/>
      <c r="J121" s="62"/>
      <c r="K121" s="188"/>
      <c r="L121" s="259"/>
      <c r="M121" s="259"/>
      <c r="N121" s="56"/>
      <c r="O121" s="28"/>
      <c r="P121" s="56"/>
      <c r="Q121" s="28"/>
      <c r="R121" s="132"/>
      <c r="S121" s="214"/>
      <c r="T121" s="285"/>
      <c r="U121" s="27" t="s">
        <v>35</v>
      </c>
      <c r="V121" s="186"/>
      <c r="W121" s="56"/>
      <c r="X121" s="187"/>
      <c r="Y121" s="187"/>
      <c r="Z121" s="187"/>
      <c r="AA121" s="62"/>
      <c r="AB121" s="62"/>
      <c r="AC121" s="188"/>
      <c r="AD121" s="259"/>
      <c r="AE121" s="259"/>
      <c r="AF121" s="56"/>
      <c r="AG121" s="28"/>
      <c r="AH121" s="56"/>
      <c r="AI121" s="28"/>
      <c r="AJ121" s="132"/>
      <c r="AK121" s="199"/>
      <c r="AL121" s="285"/>
      <c r="AM121" s="86" t="str">
        <f t="shared" si="14"/>
        <v/>
      </c>
      <c r="AN121" s="121" t="str">
        <f t="shared" si="15"/>
        <v/>
      </c>
      <c r="AO121" s="121" t="str">
        <f t="shared" si="16"/>
        <v/>
      </c>
      <c r="AP121" s="121" t="str">
        <f t="shared" si="17"/>
        <v/>
      </c>
      <c r="AQ121" s="87" t="str">
        <f t="shared" si="18"/>
        <v/>
      </c>
      <c r="AR121" s="37"/>
      <c r="AS121" s="234"/>
      <c r="AT121" s="37"/>
    </row>
    <row r="122" spans="2:46" ht="13.5" customHeight="1" thickBot="1" x14ac:dyDescent="0.2">
      <c r="B122" s="286"/>
      <c r="C122" s="27"/>
      <c r="D122" s="186"/>
      <c r="E122" s="56"/>
      <c r="F122" s="189"/>
      <c r="G122" s="189"/>
      <c r="H122" s="189"/>
      <c r="I122" s="56"/>
      <c r="J122" s="56"/>
      <c r="K122" s="188"/>
      <c r="L122" s="259"/>
      <c r="M122" s="259"/>
      <c r="N122" s="56"/>
      <c r="O122" s="28"/>
      <c r="P122" s="56"/>
      <c r="Q122" s="28"/>
      <c r="R122" s="184"/>
      <c r="S122" s="214"/>
      <c r="T122" s="286"/>
      <c r="U122" s="27"/>
      <c r="V122" s="186"/>
      <c r="W122" s="56"/>
      <c r="X122" s="189"/>
      <c r="Y122" s="189"/>
      <c r="Z122" s="189"/>
      <c r="AA122" s="56"/>
      <c r="AB122" s="56"/>
      <c r="AC122" s="188"/>
      <c r="AD122" s="259"/>
      <c r="AE122" s="259"/>
      <c r="AF122" s="56"/>
      <c r="AG122" s="28"/>
      <c r="AH122" s="56"/>
      <c r="AI122" s="28"/>
      <c r="AJ122" s="184"/>
      <c r="AK122" s="199"/>
      <c r="AL122" s="286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4"/>
      <c r="AT122" s="37"/>
    </row>
    <row r="123" spans="2:46" ht="13.5" customHeight="1" x14ac:dyDescent="0.15">
      <c r="B123" s="284" t="s">
        <v>87</v>
      </c>
      <c r="C123" s="25" t="s">
        <v>31</v>
      </c>
      <c r="D123" s="39"/>
      <c r="E123" s="55"/>
      <c r="F123" s="96"/>
      <c r="G123" s="96"/>
      <c r="H123" s="96"/>
      <c r="I123" s="60"/>
      <c r="J123" s="60"/>
      <c r="K123" s="61"/>
      <c r="L123" s="258"/>
      <c r="M123" s="258"/>
      <c r="N123" s="55"/>
      <c r="O123" s="26"/>
      <c r="P123" s="55"/>
      <c r="Q123" s="26"/>
      <c r="R123" s="131"/>
      <c r="S123" s="214"/>
      <c r="T123" s="284" t="s">
        <v>87</v>
      </c>
      <c r="U123" s="25" t="s">
        <v>31</v>
      </c>
      <c r="V123" s="39"/>
      <c r="W123" s="55"/>
      <c r="X123" s="96"/>
      <c r="Y123" s="96"/>
      <c r="Z123" s="96"/>
      <c r="AA123" s="60"/>
      <c r="AB123" s="60"/>
      <c r="AC123" s="61"/>
      <c r="AD123" s="258"/>
      <c r="AE123" s="258"/>
      <c r="AF123" s="55"/>
      <c r="AG123" s="26"/>
      <c r="AH123" s="55"/>
      <c r="AI123" s="26"/>
      <c r="AJ123" s="131"/>
      <c r="AK123" s="199"/>
      <c r="AL123" s="284" t="s">
        <v>87</v>
      </c>
      <c r="AM123" s="119" t="str">
        <f t="shared" si="14"/>
        <v/>
      </c>
      <c r="AN123" s="95" t="str">
        <f t="shared" si="15"/>
        <v/>
      </c>
      <c r="AO123" s="95" t="str">
        <f t="shared" si="16"/>
        <v/>
      </c>
      <c r="AP123" s="95" t="str">
        <f t="shared" si="17"/>
        <v/>
      </c>
      <c r="AQ123" s="120" t="str">
        <f t="shared" si="18"/>
        <v/>
      </c>
      <c r="AR123" s="37"/>
      <c r="AS123" s="234"/>
      <c r="AT123" s="37"/>
    </row>
    <row r="124" spans="2:46" ht="13.5" customHeight="1" x14ac:dyDescent="0.15">
      <c r="B124" s="285"/>
      <c r="C124" s="27" t="s">
        <v>32</v>
      </c>
      <c r="D124" s="186"/>
      <c r="E124" s="56"/>
      <c r="F124" s="187"/>
      <c r="G124" s="187"/>
      <c r="H124" s="187"/>
      <c r="I124" s="62"/>
      <c r="J124" s="62"/>
      <c r="K124" s="188"/>
      <c r="L124" s="259"/>
      <c r="M124" s="259"/>
      <c r="N124" s="56"/>
      <c r="O124" s="28"/>
      <c r="P124" s="56"/>
      <c r="Q124" s="28"/>
      <c r="R124" s="132"/>
      <c r="S124" s="214"/>
      <c r="T124" s="285"/>
      <c r="U124" s="27" t="s">
        <v>32</v>
      </c>
      <c r="V124" s="186"/>
      <c r="W124" s="56"/>
      <c r="X124" s="187"/>
      <c r="Y124" s="187"/>
      <c r="Z124" s="187"/>
      <c r="AA124" s="62"/>
      <c r="AB124" s="62"/>
      <c r="AC124" s="188"/>
      <c r="AD124" s="259"/>
      <c r="AE124" s="259"/>
      <c r="AF124" s="56"/>
      <c r="AG124" s="28"/>
      <c r="AH124" s="56"/>
      <c r="AI124" s="28"/>
      <c r="AJ124" s="132"/>
      <c r="AK124" s="199"/>
      <c r="AL124" s="285"/>
      <c r="AM124" s="86" t="str">
        <f t="shared" si="14"/>
        <v/>
      </c>
      <c r="AN124" s="121" t="str">
        <f t="shared" si="15"/>
        <v/>
      </c>
      <c r="AO124" s="121" t="str">
        <f t="shared" si="16"/>
        <v/>
      </c>
      <c r="AP124" s="121" t="str">
        <f t="shared" si="17"/>
        <v/>
      </c>
      <c r="AQ124" s="87" t="str">
        <f t="shared" si="18"/>
        <v/>
      </c>
      <c r="AR124" s="37"/>
      <c r="AS124" s="234"/>
      <c r="AT124" s="37"/>
    </row>
    <row r="125" spans="2:46" ht="13.5" customHeight="1" x14ac:dyDescent="0.15">
      <c r="B125" s="285"/>
      <c r="C125" s="27" t="s">
        <v>33</v>
      </c>
      <c r="D125" s="186"/>
      <c r="E125" s="56"/>
      <c r="F125" s="187"/>
      <c r="G125" s="187"/>
      <c r="H125" s="187"/>
      <c r="I125" s="62"/>
      <c r="J125" s="62"/>
      <c r="K125" s="188"/>
      <c r="L125" s="259"/>
      <c r="M125" s="259"/>
      <c r="N125" s="56"/>
      <c r="O125" s="28"/>
      <c r="P125" s="56"/>
      <c r="Q125" s="28"/>
      <c r="R125" s="132"/>
      <c r="S125" s="214"/>
      <c r="T125" s="285"/>
      <c r="U125" s="27" t="s">
        <v>33</v>
      </c>
      <c r="V125" s="186"/>
      <c r="W125" s="56"/>
      <c r="X125" s="187"/>
      <c r="Y125" s="187"/>
      <c r="Z125" s="187"/>
      <c r="AA125" s="62"/>
      <c r="AB125" s="62"/>
      <c r="AC125" s="188"/>
      <c r="AD125" s="259"/>
      <c r="AE125" s="259"/>
      <c r="AF125" s="56"/>
      <c r="AG125" s="28"/>
      <c r="AH125" s="56"/>
      <c r="AI125" s="28"/>
      <c r="AJ125" s="132"/>
      <c r="AK125" s="199"/>
      <c r="AL125" s="285"/>
      <c r="AM125" s="86" t="str">
        <f t="shared" si="14"/>
        <v/>
      </c>
      <c r="AN125" s="121" t="str">
        <f t="shared" si="15"/>
        <v/>
      </c>
      <c r="AO125" s="121" t="str">
        <f t="shared" si="16"/>
        <v/>
      </c>
      <c r="AP125" s="121" t="str">
        <f t="shared" si="17"/>
        <v/>
      </c>
      <c r="AQ125" s="87" t="str">
        <f t="shared" si="18"/>
        <v/>
      </c>
      <c r="AR125" s="37"/>
      <c r="AS125" s="234"/>
      <c r="AT125" s="37"/>
    </row>
    <row r="126" spans="2:46" ht="13.5" customHeight="1" x14ac:dyDescent="0.15">
      <c r="B126" s="285"/>
      <c r="C126" s="27" t="s">
        <v>35</v>
      </c>
      <c r="D126" s="186"/>
      <c r="E126" s="56"/>
      <c r="F126" s="187"/>
      <c r="G126" s="187"/>
      <c r="H126" s="187"/>
      <c r="I126" s="62"/>
      <c r="J126" s="62"/>
      <c r="K126" s="188"/>
      <c r="L126" s="259"/>
      <c r="M126" s="259"/>
      <c r="N126" s="56"/>
      <c r="O126" s="28"/>
      <c r="P126" s="56"/>
      <c r="Q126" s="28"/>
      <c r="R126" s="132"/>
      <c r="S126" s="214"/>
      <c r="T126" s="285"/>
      <c r="U126" s="27" t="s">
        <v>35</v>
      </c>
      <c r="V126" s="186"/>
      <c r="W126" s="56"/>
      <c r="X126" s="187"/>
      <c r="Y126" s="187"/>
      <c r="Z126" s="187"/>
      <c r="AA126" s="62"/>
      <c r="AB126" s="62"/>
      <c r="AC126" s="188"/>
      <c r="AD126" s="259"/>
      <c r="AE126" s="259"/>
      <c r="AF126" s="56"/>
      <c r="AG126" s="28"/>
      <c r="AH126" s="56"/>
      <c r="AI126" s="28"/>
      <c r="AJ126" s="132"/>
      <c r="AK126" s="199"/>
      <c r="AL126" s="285"/>
      <c r="AM126" s="86" t="str">
        <f t="shared" si="14"/>
        <v/>
      </c>
      <c r="AN126" s="121" t="str">
        <f t="shared" si="15"/>
        <v/>
      </c>
      <c r="AO126" s="121" t="str">
        <f t="shared" si="16"/>
        <v/>
      </c>
      <c r="AP126" s="121" t="str">
        <f t="shared" si="17"/>
        <v/>
      </c>
      <c r="AQ126" s="87" t="str">
        <f t="shared" si="18"/>
        <v/>
      </c>
      <c r="AR126" s="37"/>
      <c r="AS126" s="234"/>
      <c r="AT126" s="37"/>
    </row>
    <row r="127" spans="2:46" ht="13.5" customHeight="1" thickBot="1" x14ac:dyDescent="0.2">
      <c r="B127" s="286"/>
      <c r="C127" s="27"/>
      <c r="D127" s="186"/>
      <c r="E127" s="56"/>
      <c r="F127" s="189"/>
      <c r="G127" s="189"/>
      <c r="H127" s="189"/>
      <c r="I127" s="56"/>
      <c r="J127" s="56"/>
      <c r="K127" s="188"/>
      <c r="L127" s="259"/>
      <c r="M127" s="259"/>
      <c r="N127" s="56"/>
      <c r="O127" s="28"/>
      <c r="P127" s="56"/>
      <c r="Q127" s="28"/>
      <c r="R127" s="184"/>
      <c r="S127" s="214"/>
      <c r="T127" s="286"/>
      <c r="U127" s="27"/>
      <c r="V127" s="186"/>
      <c r="W127" s="56"/>
      <c r="X127" s="189"/>
      <c r="Y127" s="189"/>
      <c r="Z127" s="189"/>
      <c r="AA127" s="56"/>
      <c r="AB127" s="56"/>
      <c r="AC127" s="188"/>
      <c r="AD127" s="259"/>
      <c r="AE127" s="259"/>
      <c r="AF127" s="56"/>
      <c r="AG127" s="28"/>
      <c r="AH127" s="56"/>
      <c r="AI127" s="28"/>
      <c r="AJ127" s="184"/>
      <c r="AK127" s="199"/>
      <c r="AL127" s="286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4"/>
      <c r="AT127" s="37"/>
    </row>
    <row r="128" spans="2:46" ht="13.5" customHeight="1" x14ac:dyDescent="0.15">
      <c r="B128" s="284" t="s">
        <v>88</v>
      </c>
      <c r="C128" s="25" t="s">
        <v>31</v>
      </c>
      <c r="D128" s="39"/>
      <c r="E128" s="55"/>
      <c r="F128" s="96"/>
      <c r="G128" s="96"/>
      <c r="H128" s="96"/>
      <c r="I128" s="60"/>
      <c r="J128" s="60"/>
      <c r="K128" s="61"/>
      <c r="L128" s="258"/>
      <c r="M128" s="258"/>
      <c r="N128" s="55"/>
      <c r="O128" s="26"/>
      <c r="P128" s="55"/>
      <c r="Q128" s="26"/>
      <c r="R128" s="131"/>
      <c r="S128" s="214"/>
      <c r="T128" s="284" t="s">
        <v>88</v>
      </c>
      <c r="U128" s="25" t="s">
        <v>31</v>
      </c>
      <c r="V128" s="39"/>
      <c r="W128" s="55"/>
      <c r="X128" s="96"/>
      <c r="Y128" s="96"/>
      <c r="Z128" s="96"/>
      <c r="AA128" s="60"/>
      <c r="AB128" s="60"/>
      <c r="AC128" s="61"/>
      <c r="AD128" s="258"/>
      <c r="AE128" s="258"/>
      <c r="AF128" s="55"/>
      <c r="AG128" s="26"/>
      <c r="AH128" s="55"/>
      <c r="AI128" s="26"/>
      <c r="AJ128" s="131"/>
      <c r="AK128" s="199"/>
      <c r="AL128" s="284" t="s">
        <v>88</v>
      </c>
      <c r="AM128" s="119" t="str">
        <f t="shared" si="14"/>
        <v/>
      </c>
      <c r="AN128" s="95" t="str">
        <f t="shared" si="15"/>
        <v/>
      </c>
      <c r="AO128" s="95" t="str">
        <f t="shared" si="16"/>
        <v/>
      </c>
      <c r="AP128" s="95" t="str">
        <f t="shared" si="17"/>
        <v/>
      </c>
      <c r="AQ128" s="120" t="str">
        <f t="shared" si="18"/>
        <v/>
      </c>
      <c r="AR128" s="37"/>
      <c r="AS128" s="234"/>
      <c r="AT128" s="37"/>
    </row>
    <row r="129" spans="2:46" ht="13.5" customHeight="1" x14ac:dyDescent="0.15">
      <c r="B129" s="285"/>
      <c r="C129" s="27" t="s">
        <v>32</v>
      </c>
      <c r="D129" s="186"/>
      <c r="E129" s="56"/>
      <c r="F129" s="187"/>
      <c r="G129" s="187"/>
      <c r="H129" s="187"/>
      <c r="I129" s="62"/>
      <c r="J129" s="62"/>
      <c r="K129" s="188"/>
      <c r="L129" s="259"/>
      <c r="M129" s="259"/>
      <c r="N129" s="56"/>
      <c r="O129" s="28"/>
      <c r="P129" s="56"/>
      <c r="Q129" s="28"/>
      <c r="R129" s="132"/>
      <c r="S129" s="214"/>
      <c r="T129" s="285"/>
      <c r="U129" s="27" t="s">
        <v>32</v>
      </c>
      <c r="V129" s="186"/>
      <c r="W129" s="56"/>
      <c r="X129" s="187"/>
      <c r="Y129" s="187"/>
      <c r="Z129" s="187"/>
      <c r="AA129" s="62"/>
      <c r="AB129" s="62"/>
      <c r="AC129" s="188"/>
      <c r="AD129" s="259"/>
      <c r="AE129" s="259"/>
      <c r="AF129" s="56"/>
      <c r="AG129" s="28"/>
      <c r="AH129" s="56"/>
      <c r="AI129" s="28"/>
      <c r="AJ129" s="132"/>
      <c r="AK129" s="199"/>
      <c r="AL129" s="285"/>
      <c r="AM129" s="86" t="str">
        <f t="shared" si="14"/>
        <v/>
      </c>
      <c r="AN129" s="121" t="str">
        <f t="shared" si="15"/>
        <v/>
      </c>
      <c r="AO129" s="121" t="str">
        <f t="shared" si="16"/>
        <v/>
      </c>
      <c r="AP129" s="121" t="str">
        <f t="shared" si="17"/>
        <v/>
      </c>
      <c r="AQ129" s="87" t="str">
        <f t="shared" si="18"/>
        <v/>
      </c>
      <c r="AR129" s="37"/>
      <c r="AS129" s="234"/>
      <c r="AT129" s="37"/>
    </row>
    <row r="130" spans="2:46" ht="13.5" customHeight="1" x14ac:dyDescent="0.15">
      <c r="B130" s="285"/>
      <c r="C130" s="27" t="s">
        <v>33</v>
      </c>
      <c r="D130" s="186"/>
      <c r="E130" s="56"/>
      <c r="F130" s="187"/>
      <c r="G130" s="187"/>
      <c r="H130" s="187"/>
      <c r="I130" s="62"/>
      <c r="J130" s="62"/>
      <c r="K130" s="188"/>
      <c r="L130" s="259"/>
      <c r="M130" s="259"/>
      <c r="N130" s="56"/>
      <c r="O130" s="28"/>
      <c r="P130" s="56"/>
      <c r="Q130" s="28"/>
      <c r="R130" s="132"/>
      <c r="S130" s="214"/>
      <c r="T130" s="285"/>
      <c r="U130" s="27" t="s">
        <v>33</v>
      </c>
      <c r="V130" s="186"/>
      <c r="W130" s="56"/>
      <c r="X130" s="187"/>
      <c r="Y130" s="187"/>
      <c r="Z130" s="187"/>
      <c r="AA130" s="62"/>
      <c r="AB130" s="62"/>
      <c r="AC130" s="188"/>
      <c r="AD130" s="259"/>
      <c r="AE130" s="259"/>
      <c r="AF130" s="56"/>
      <c r="AG130" s="28"/>
      <c r="AH130" s="56"/>
      <c r="AI130" s="28"/>
      <c r="AJ130" s="132"/>
      <c r="AK130" s="199"/>
      <c r="AL130" s="285"/>
      <c r="AM130" s="86" t="str">
        <f t="shared" si="14"/>
        <v/>
      </c>
      <c r="AN130" s="121" t="str">
        <f t="shared" si="15"/>
        <v/>
      </c>
      <c r="AO130" s="121" t="str">
        <f t="shared" si="16"/>
        <v/>
      </c>
      <c r="AP130" s="121" t="str">
        <f t="shared" si="17"/>
        <v/>
      </c>
      <c r="AQ130" s="87" t="str">
        <f t="shared" si="18"/>
        <v/>
      </c>
      <c r="AR130" s="37"/>
      <c r="AS130" s="234"/>
      <c r="AT130" s="37"/>
    </row>
    <row r="131" spans="2:46" ht="13.5" customHeight="1" x14ac:dyDescent="0.15">
      <c r="B131" s="285"/>
      <c r="C131" s="27" t="s">
        <v>35</v>
      </c>
      <c r="D131" s="186"/>
      <c r="E131" s="56"/>
      <c r="F131" s="187"/>
      <c r="G131" s="187"/>
      <c r="H131" s="187"/>
      <c r="I131" s="62"/>
      <c r="J131" s="62"/>
      <c r="K131" s="188"/>
      <c r="L131" s="259"/>
      <c r="M131" s="259"/>
      <c r="N131" s="56"/>
      <c r="O131" s="28"/>
      <c r="P131" s="56"/>
      <c r="Q131" s="28"/>
      <c r="R131" s="132"/>
      <c r="S131" s="214"/>
      <c r="T131" s="285"/>
      <c r="U131" s="27" t="s">
        <v>35</v>
      </c>
      <c r="V131" s="186"/>
      <c r="W131" s="56"/>
      <c r="X131" s="187"/>
      <c r="Y131" s="187"/>
      <c r="Z131" s="187"/>
      <c r="AA131" s="62"/>
      <c r="AB131" s="62"/>
      <c r="AC131" s="188"/>
      <c r="AD131" s="259"/>
      <c r="AE131" s="259"/>
      <c r="AF131" s="56"/>
      <c r="AG131" s="28"/>
      <c r="AH131" s="56"/>
      <c r="AI131" s="28"/>
      <c r="AJ131" s="132"/>
      <c r="AK131" s="199"/>
      <c r="AL131" s="285"/>
      <c r="AM131" s="86" t="str">
        <f t="shared" si="14"/>
        <v/>
      </c>
      <c r="AN131" s="121" t="str">
        <f t="shared" si="15"/>
        <v/>
      </c>
      <c r="AO131" s="121" t="str">
        <f t="shared" si="16"/>
        <v/>
      </c>
      <c r="AP131" s="121" t="str">
        <f t="shared" si="17"/>
        <v/>
      </c>
      <c r="AQ131" s="87" t="str">
        <f t="shared" si="18"/>
        <v/>
      </c>
      <c r="AR131" s="37"/>
      <c r="AS131" s="234"/>
      <c r="AT131" s="37"/>
    </row>
    <row r="132" spans="2:46" ht="13.5" customHeight="1" thickBot="1" x14ac:dyDescent="0.2">
      <c r="B132" s="286"/>
      <c r="C132" s="27"/>
      <c r="D132" s="186"/>
      <c r="E132" s="56"/>
      <c r="F132" s="189"/>
      <c r="G132" s="189"/>
      <c r="H132" s="189"/>
      <c r="I132" s="56"/>
      <c r="J132" s="56"/>
      <c r="K132" s="188"/>
      <c r="L132" s="259"/>
      <c r="M132" s="259"/>
      <c r="N132" s="56"/>
      <c r="O132" s="28"/>
      <c r="P132" s="56"/>
      <c r="Q132" s="28"/>
      <c r="R132" s="184"/>
      <c r="S132" s="214"/>
      <c r="T132" s="286"/>
      <c r="U132" s="27"/>
      <c r="V132" s="186"/>
      <c r="W132" s="56"/>
      <c r="X132" s="189"/>
      <c r="Y132" s="189"/>
      <c r="Z132" s="189"/>
      <c r="AA132" s="56"/>
      <c r="AB132" s="56"/>
      <c r="AC132" s="188"/>
      <c r="AD132" s="259"/>
      <c r="AE132" s="259"/>
      <c r="AF132" s="56"/>
      <c r="AG132" s="28"/>
      <c r="AH132" s="56"/>
      <c r="AI132" s="28"/>
      <c r="AJ132" s="184"/>
      <c r="AK132" s="199"/>
      <c r="AL132" s="286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4"/>
      <c r="AT132" s="37"/>
    </row>
    <row r="133" spans="2:46" ht="13.5" customHeight="1" x14ac:dyDescent="0.15">
      <c r="B133" s="284" t="s">
        <v>89</v>
      </c>
      <c r="C133" s="25" t="s">
        <v>31</v>
      </c>
      <c r="D133" s="39"/>
      <c r="E133" s="55"/>
      <c r="F133" s="96"/>
      <c r="G133" s="96"/>
      <c r="H133" s="96"/>
      <c r="I133" s="60"/>
      <c r="J133" s="60"/>
      <c r="K133" s="61"/>
      <c r="L133" s="258"/>
      <c r="M133" s="258"/>
      <c r="N133" s="55"/>
      <c r="O133" s="26"/>
      <c r="P133" s="55"/>
      <c r="Q133" s="26"/>
      <c r="R133" s="131"/>
      <c r="S133" s="214"/>
      <c r="T133" s="284" t="s">
        <v>89</v>
      </c>
      <c r="U133" s="25" t="s">
        <v>31</v>
      </c>
      <c r="V133" s="39"/>
      <c r="W133" s="55"/>
      <c r="X133" s="96"/>
      <c r="Y133" s="96"/>
      <c r="Z133" s="96"/>
      <c r="AA133" s="60"/>
      <c r="AB133" s="60"/>
      <c r="AC133" s="61"/>
      <c r="AD133" s="258"/>
      <c r="AE133" s="258"/>
      <c r="AF133" s="55"/>
      <c r="AG133" s="26"/>
      <c r="AH133" s="55"/>
      <c r="AI133" s="26"/>
      <c r="AJ133" s="131"/>
      <c r="AK133" s="199"/>
      <c r="AL133" s="284" t="s">
        <v>89</v>
      </c>
      <c r="AM133" s="119" t="str">
        <f t="shared" si="14"/>
        <v/>
      </c>
      <c r="AN133" s="95" t="str">
        <f t="shared" si="15"/>
        <v/>
      </c>
      <c r="AO133" s="95" t="str">
        <f t="shared" si="16"/>
        <v/>
      </c>
      <c r="AP133" s="95" t="str">
        <f t="shared" si="17"/>
        <v/>
      </c>
      <c r="AQ133" s="120" t="str">
        <f t="shared" si="18"/>
        <v/>
      </c>
      <c r="AR133" s="37"/>
      <c r="AS133" s="234"/>
      <c r="AT133" s="37"/>
    </row>
    <row r="134" spans="2:46" ht="13.5" customHeight="1" x14ac:dyDescent="0.15">
      <c r="B134" s="285"/>
      <c r="C134" s="27" t="s">
        <v>32</v>
      </c>
      <c r="D134" s="186"/>
      <c r="E134" s="56"/>
      <c r="F134" s="187"/>
      <c r="G134" s="187"/>
      <c r="H134" s="187"/>
      <c r="I134" s="62"/>
      <c r="J134" s="62"/>
      <c r="K134" s="188"/>
      <c r="L134" s="259"/>
      <c r="M134" s="259"/>
      <c r="N134" s="56"/>
      <c r="O134" s="28"/>
      <c r="P134" s="56"/>
      <c r="Q134" s="28"/>
      <c r="R134" s="132"/>
      <c r="S134" s="214"/>
      <c r="T134" s="285"/>
      <c r="U134" s="27" t="s">
        <v>32</v>
      </c>
      <c r="V134" s="186"/>
      <c r="W134" s="56"/>
      <c r="X134" s="187"/>
      <c r="Y134" s="187"/>
      <c r="Z134" s="187"/>
      <c r="AA134" s="62"/>
      <c r="AB134" s="62"/>
      <c r="AC134" s="188"/>
      <c r="AD134" s="259"/>
      <c r="AE134" s="259"/>
      <c r="AF134" s="56"/>
      <c r="AG134" s="28"/>
      <c r="AH134" s="56"/>
      <c r="AI134" s="28"/>
      <c r="AJ134" s="132"/>
      <c r="AK134" s="199"/>
      <c r="AL134" s="285"/>
      <c r="AM134" s="86" t="str">
        <f t="shared" si="14"/>
        <v/>
      </c>
      <c r="AN134" s="121" t="str">
        <f t="shared" si="15"/>
        <v/>
      </c>
      <c r="AO134" s="121" t="str">
        <f t="shared" si="16"/>
        <v/>
      </c>
      <c r="AP134" s="121" t="str">
        <f t="shared" si="17"/>
        <v/>
      </c>
      <c r="AQ134" s="87" t="str">
        <f t="shared" si="18"/>
        <v/>
      </c>
      <c r="AR134" s="37"/>
      <c r="AS134" s="234"/>
      <c r="AT134" s="37"/>
    </row>
    <row r="135" spans="2:46" ht="13.5" customHeight="1" x14ac:dyDescent="0.15">
      <c r="B135" s="285"/>
      <c r="C135" s="27" t="s">
        <v>33</v>
      </c>
      <c r="D135" s="186"/>
      <c r="E135" s="56"/>
      <c r="F135" s="187"/>
      <c r="G135" s="187"/>
      <c r="H135" s="187"/>
      <c r="I135" s="62"/>
      <c r="J135" s="62"/>
      <c r="K135" s="188"/>
      <c r="L135" s="259"/>
      <c r="M135" s="259"/>
      <c r="N135" s="56"/>
      <c r="O135" s="28"/>
      <c r="P135" s="56"/>
      <c r="Q135" s="28"/>
      <c r="R135" s="132"/>
      <c r="S135" s="214"/>
      <c r="T135" s="285"/>
      <c r="U135" s="27" t="s">
        <v>33</v>
      </c>
      <c r="V135" s="186"/>
      <c r="W135" s="56"/>
      <c r="X135" s="187"/>
      <c r="Y135" s="187"/>
      <c r="Z135" s="187"/>
      <c r="AA135" s="62"/>
      <c r="AB135" s="62"/>
      <c r="AC135" s="188"/>
      <c r="AD135" s="259"/>
      <c r="AE135" s="259"/>
      <c r="AF135" s="56"/>
      <c r="AG135" s="28"/>
      <c r="AH135" s="56"/>
      <c r="AI135" s="28"/>
      <c r="AJ135" s="132"/>
      <c r="AK135" s="199"/>
      <c r="AL135" s="285"/>
      <c r="AM135" s="86" t="str">
        <f t="shared" si="14"/>
        <v/>
      </c>
      <c r="AN135" s="121" t="str">
        <f t="shared" si="15"/>
        <v/>
      </c>
      <c r="AO135" s="121" t="str">
        <f t="shared" si="16"/>
        <v/>
      </c>
      <c r="AP135" s="121" t="str">
        <f t="shared" si="17"/>
        <v/>
      </c>
      <c r="AQ135" s="87" t="str">
        <f t="shared" si="18"/>
        <v/>
      </c>
      <c r="AR135" s="37"/>
      <c r="AS135" s="234"/>
      <c r="AT135" s="37"/>
    </row>
    <row r="136" spans="2:46" ht="13.5" customHeight="1" x14ac:dyDescent="0.15">
      <c r="B136" s="285"/>
      <c r="C136" s="27" t="s">
        <v>35</v>
      </c>
      <c r="D136" s="186"/>
      <c r="E136" s="56"/>
      <c r="F136" s="187"/>
      <c r="G136" s="187"/>
      <c r="H136" s="187"/>
      <c r="I136" s="62"/>
      <c r="J136" s="62"/>
      <c r="K136" s="188"/>
      <c r="L136" s="259"/>
      <c r="M136" s="259"/>
      <c r="N136" s="56"/>
      <c r="O136" s="28"/>
      <c r="P136" s="56"/>
      <c r="Q136" s="28"/>
      <c r="R136" s="132"/>
      <c r="S136" s="214"/>
      <c r="T136" s="285"/>
      <c r="U136" s="27" t="s">
        <v>35</v>
      </c>
      <c r="V136" s="186"/>
      <c r="W136" s="56"/>
      <c r="X136" s="187"/>
      <c r="Y136" s="187"/>
      <c r="Z136" s="187"/>
      <c r="AA136" s="62"/>
      <c r="AB136" s="62"/>
      <c r="AC136" s="188"/>
      <c r="AD136" s="259"/>
      <c r="AE136" s="259"/>
      <c r="AF136" s="56"/>
      <c r="AG136" s="28"/>
      <c r="AH136" s="56"/>
      <c r="AI136" s="28"/>
      <c r="AJ136" s="132"/>
      <c r="AK136" s="199"/>
      <c r="AL136" s="285"/>
      <c r="AM136" s="86" t="str">
        <f t="shared" si="14"/>
        <v/>
      </c>
      <c r="AN136" s="121" t="str">
        <f t="shared" si="15"/>
        <v/>
      </c>
      <c r="AO136" s="121" t="str">
        <f t="shared" si="16"/>
        <v/>
      </c>
      <c r="AP136" s="121" t="str">
        <f t="shared" si="17"/>
        <v/>
      </c>
      <c r="AQ136" s="87" t="str">
        <f t="shared" si="18"/>
        <v/>
      </c>
      <c r="AR136" s="37"/>
      <c r="AS136" s="234"/>
      <c r="AT136" s="37"/>
    </row>
    <row r="137" spans="2:46" ht="13.5" customHeight="1" thickBot="1" x14ac:dyDescent="0.2">
      <c r="B137" s="286"/>
      <c r="C137" s="27"/>
      <c r="D137" s="186"/>
      <c r="E137" s="56"/>
      <c r="F137" s="189"/>
      <c r="G137" s="189"/>
      <c r="H137" s="189"/>
      <c r="I137" s="56"/>
      <c r="J137" s="56"/>
      <c r="K137" s="188"/>
      <c r="L137" s="259"/>
      <c r="M137" s="259"/>
      <c r="N137" s="56"/>
      <c r="O137" s="28"/>
      <c r="P137" s="56"/>
      <c r="Q137" s="28"/>
      <c r="R137" s="184"/>
      <c r="S137" s="214"/>
      <c r="T137" s="286"/>
      <c r="U137" s="27"/>
      <c r="V137" s="186"/>
      <c r="W137" s="56"/>
      <c r="X137" s="189"/>
      <c r="Y137" s="189"/>
      <c r="Z137" s="189"/>
      <c r="AA137" s="56"/>
      <c r="AB137" s="56"/>
      <c r="AC137" s="188"/>
      <c r="AD137" s="259"/>
      <c r="AE137" s="259"/>
      <c r="AF137" s="56"/>
      <c r="AG137" s="28"/>
      <c r="AH137" s="56"/>
      <c r="AI137" s="28"/>
      <c r="AJ137" s="184"/>
      <c r="AK137" s="199"/>
      <c r="AL137" s="286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4"/>
      <c r="AT137" s="37"/>
    </row>
    <row r="138" spans="2:46" ht="13.5" customHeight="1" x14ac:dyDescent="0.15">
      <c r="B138" s="284" t="s">
        <v>90</v>
      </c>
      <c r="C138" s="25" t="s">
        <v>31</v>
      </c>
      <c r="D138" s="39"/>
      <c r="E138" s="55"/>
      <c r="F138" s="96"/>
      <c r="G138" s="96"/>
      <c r="H138" s="96"/>
      <c r="I138" s="60"/>
      <c r="J138" s="60"/>
      <c r="K138" s="61"/>
      <c r="L138" s="258"/>
      <c r="M138" s="258"/>
      <c r="N138" s="55"/>
      <c r="O138" s="26"/>
      <c r="P138" s="55"/>
      <c r="Q138" s="26"/>
      <c r="R138" s="131"/>
      <c r="S138" s="214"/>
      <c r="T138" s="284" t="s">
        <v>90</v>
      </c>
      <c r="U138" s="25" t="s">
        <v>31</v>
      </c>
      <c r="V138" s="39"/>
      <c r="W138" s="55"/>
      <c r="X138" s="96"/>
      <c r="Y138" s="96"/>
      <c r="Z138" s="96"/>
      <c r="AA138" s="60"/>
      <c r="AB138" s="60"/>
      <c r="AC138" s="61"/>
      <c r="AD138" s="258"/>
      <c r="AE138" s="258"/>
      <c r="AF138" s="55"/>
      <c r="AG138" s="26"/>
      <c r="AH138" s="55"/>
      <c r="AI138" s="26"/>
      <c r="AJ138" s="131"/>
      <c r="AK138" s="199"/>
      <c r="AL138" s="284" t="s">
        <v>90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4"/>
      <c r="AT138" s="37"/>
    </row>
    <row r="139" spans="2:46" ht="13.5" customHeight="1" x14ac:dyDescent="0.15">
      <c r="B139" s="285"/>
      <c r="C139" s="27" t="s">
        <v>32</v>
      </c>
      <c r="D139" s="186"/>
      <c r="E139" s="56"/>
      <c r="F139" s="187"/>
      <c r="G139" s="187"/>
      <c r="H139" s="187"/>
      <c r="I139" s="62"/>
      <c r="J139" s="62"/>
      <c r="K139" s="188"/>
      <c r="L139" s="259"/>
      <c r="M139" s="259"/>
      <c r="N139" s="56"/>
      <c r="O139" s="28"/>
      <c r="P139" s="56"/>
      <c r="Q139" s="28"/>
      <c r="R139" s="132"/>
      <c r="S139" s="214"/>
      <c r="T139" s="285"/>
      <c r="U139" s="27" t="s">
        <v>32</v>
      </c>
      <c r="V139" s="186"/>
      <c r="W139" s="56"/>
      <c r="X139" s="187"/>
      <c r="Y139" s="187"/>
      <c r="Z139" s="187"/>
      <c r="AA139" s="62"/>
      <c r="AB139" s="62"/>
      <c r="AC139" s="188"/>
      <c r="AD139" s="259"/>
      <c r="AE139" s="259"/>
      <c r="AF139" s="56"/>
      <c r="AG139" s="28"/>
      <c r="AH139" s="56"/>
      <c r="AI139" s="28"/>
      <c r="AJ139" s="132"/>
      <c r="AK139" s="199"/>
      <c r="AL139" s="285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4"/>
      <c r="AT139" s="37"/>
    </row>
    <row r="140" spans="2:46" ht="13.5" customHeight="1" x14ac:dyDescent="0.15">
      <c r="B140" s="285"/>
      <c r="C140" s="27" t="s">
        <v>33</v>
      </c>
      <c r="D140" s="186"/>
      <c r="E140" s="56"/>
      <c r="F140" s="187"/>
      <c r="G140" s="187"/>
      <c r="H140" s="187"/>
      <c r="I140" s="62"/>
      <c r="J140" s="62"/>
      <c r="K140" s="188"/>
      <c r="L140" s="259"/>
      <c r="M140" s="259"/>
      <c r="N140" s="56"/>
      <c r="O140" s="28"/>
      <c r="P140" s="56"/>
      <c r="Q140" s="28"/>
      <c r="R140" s="132"/>
      <c r="S140" s="214"/>
      <c r="T140" s="285"/>
      <c r="U140" s="27" t="s">
        <v>33</v>
      </c>
      <c r="V140" s="186"/>
      <c r="W140" s="56"/>
      <c r="X140" s="187"/>
      <c r="Y140" s="187"/>
      <c r="Z140" s="187"/>
      <c r="AA140" s="62"/>
      <c r="AB140" s="62"/>
      <c r="AC140" s="188"/>
      <c r="AD140" s="259"/>
      <c r="AE140" s="259"/>
      <c r="AF140" s="56"/>
      <c r="AG140" s="28"/>
      <c r="AH140" s="56"/>
      <c r="AI140" s="28"/>
      <c r="AJ140" s="132"/>
      <c r="AK140" s="199"/>
      <c r="AL140" s="285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4"/>
      <c r="AT140" s="37"/>
    </row>
    <row r="141" spans="2:46" ht="13.5" customHeight="1" x14ac:dyDescent="0.15">
      <c r="B141" s="285"/>
      <c r="C141" s="27" t="s">
        <v>35</v>
      </c>
      <c r="D141" s="186"/>
      <c r="E141" s="56"/>
      <c r="F141" s="187"/>
      <c r="G141" s="187"/>
      <c r="H141" s="187"/>
      <c r="I141" s="62"/>
      <c r="J141" s="62"/>
      <c r="K141" s="188"/>
      <c r="L141" s="259"/>
      <c r="M141" s="259"/>
      <c r="N141" s="56"/>
      <c r="O141" s="28"/>
      <c r="P141" s="56"/>
      <c r="Q141" s="28"/>
      <c r="R141" s="132"/>
      <c r="S141" s="214"/>
      <c r="T141" s="285"/>
      <c r="U141" s="27" t="s">
        <v>35</v>
      </c>
      <c r="V141" s="186"/>
      <c r="W141" s="56"/>
      <c r="X141" s="187"/>
      <c r="Y141" s="187"/>
      <c r="Z141" s="187"/>
      <c r="AA141" s="62"/>
      <c r="AB141" s="62"/>
      <c r="AC141" s="188"/>
      <c r="AD141" s="259"/>
      <c r="AE141" s="259"/>
      <c r="AF141" s="56"/>
      <c r="AG141" s="28"/>
      <c r="AH141" s="56"/>
      <c r="AI141" s="28"/>
      <c r="AJ141" s="132"/>
      <c r="AK141" s="199"/>
      <c r="AL141" s="285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4"/>
      <c r="AT141" s="37"/>
    </row>
    <row r="142" spans="2:46" ht="13.5" customHeight="1" thickBot="1" x14ac:dyDescent="0.2">
      <c r="B142" s="286"/>
      <c r="C142" s="27"/>
      <c r="D142" s="186"/>
      <c r="E142" s="56"/>
      <c r="F142" s="189"/>
      <c r="G142" s="189"/>
      <c r="H142" s="189"/>
      <c r="I142" s="56"/>
      <c r="J142" s="56"/>
      <c r="K142" s="188"/>
      <c r="L142" s="259"/>
      <c r="M142" s="259"/>
      <c r="N142" s="56"/>
      <c r="O142" s="28"/>
      <c r="P142" s="56"/>
      <c r="Q142" s="28"/>
      <c r="R142" s="184"/>
      <c r="S142" s="214"/>
      <c r="T142" s="286"/>
      <c r="U142" s="27"/>
      <c r="V142" s="186"/>
      <c r="W142" s="56"/>
      <c r="X142" s="189"/>
      <c r="Y142" s="189"/>
      <c r="Z142" s="189"/>
      <c r="AA142" s="56"/>
      <c r="AB142" s="56"/>
      <c r="AC142" s="188"/>
      <c r="AD142" s="259"/>
      <c r="AE142" s="259"/>
      <c r="AF142" s="56"/>
      <c r="AG142" s="28"/>
      <c r="AH142" s="56"/>
      <c r="AI142" s="28"/>
      <c r="AJ142" s="184"/>
      <c r="AK142" s="199"/>
      <c r="AL142" s="286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4"/>
      <c r="AT142" s="37"/>
    </row>
    <row r="143" spans="2:46" ht="13.5" customHeight="1" x14ac:dyDescent="0.15">
      <c r="B143" s="284" t="s">
        <v>91</v>
      </c>
      <c r="C143" s="25" t="s">
        <v>31</v>
      </c>
      <c r="D143" s="39"/>
      <c r="E143" s="55"/>
      <c r="F143" s="96"/>
      <c r="G143" s="96"/>
      <c r="H143" s="96"/>
      <c r="I143" s="60"/>
      <c r="J143" s="60"/>
      <c r="K143" s="61"/>
      <c r="L143" s="258"/>
      <c r="M143" s="258"/>
      <c r="N143" s="55"/>
      <c r="O143" s="26"/>
      <c r="P143" s="55"/>
      <c r="Q143" s="26"/>
      <c r="R143" s="131"/>
      <c r="S143" s="214"/>
      <c r="T143" s="284" t="s">
        <v>91</v>
      </c>
      <c r="U143" s="25" t="s">
        <v>31</v>
      </c>
      <c r="V143" s="39"/>
      <c r="W143" s="55"/>
      <c r="X143" s="96"/>
      <c r="Y143" s="96"/>
      <c r="Z143" s="96"/>
      <c r="AA143" s="60"/>
      <c r="AB143" s="60"/>
      <c r="AC143" s="61"/>
      <c r="AD143" s="258"/>
      <c r="AE143" s="258"/>
      <c r="AF143" s="55"/>
      <c r="AG143" s="26"/>
      <c r="AH143" s="55"/>
      <c r="AI143" s="26"/>
      <c r="AJ143" s="131"/>
      <c r="AK143" s="199"/>
      <c r="AL143" s="284" t="s">
        <v>91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4"/>
      <c r="AT143" s="37"/>
    </row>
    <row r="144" spans="2:46" ht="13.5" customHeight="1" x14ac:dyDescent="0.15">
      <c r="B144" s="285"/>
      <c r="C144" s="27" t="s">
        <v>32</v>
      </c>
      <c r="D144" s="186"/>
      <c r="E144" s="56"/>
      <c r="F144" s="187"/>
      <c r="G144" s="187"/>
      <c r="H144" s="187"/>
      <c r="I144" s="62"/>
      <c r="J144" s="62"/>
      <c r="K144" s="188"/>
      <c r="L144" s="259"/>
      <c r="M144" s="259"/>
      <c r="N144" s="56"/>
      <c r="O144" s="28"/>
      <c r="P144" s="56"/>
      <c r="Q144" s="28"/>
      <c r="R144" s="132"/>
      <c r="S144" s="214"/>
      <c r="T144" s="285"/>
      <c r="U144" s="27" t="s">
        <v>32</v>
      </c>
      <c r="V144" s="186"/>
      <c r="W144" s="56"/>
      <c r="X144" s="187"/>
      <c r="Y144" s="187"/>
      <c r="Z144" s="187"/>
      <c r="AA144" s="62"/>
      <c r="AB144" s="62"/>
      <c r="AC144" s="188"/>
      <c r="AD144" s="259"/>
      <c r="AE144" s="259"/>
      <c r="AF144" s="56"/>
      <c r="AG144" s="28"/>
      <c r="AH144" s="56"/>
      <c r="AI144" s="28"/>
      <c r="AJ144" s="132"/>
      <c r="AK144" s="199"/>
      <c r="AL144" s="285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4"/>
      <c r="AT144" s="37"/>
    </row>
    <row r="145" spans="2:46" ht="13.5" customHeight="1" x14ac:dyDescent="0.15">
      <c r="B145" s="285"/>
      <c r="C145" s="27" t="s">
        <v>33</v>
      </c>
      <c r="D145" s="186"/>
      <c r="E145" s="56"/>
      <c r="F145" s="187"/>
      <c r="G145" s="187"/>
      <c r="H145" s="187"/>
      <c r="I145" s="62"/>
      <c r="J145" s="62"/>
      <c r="K145" s="188"/>
      <c r="L145" s="259"/>
      <c r="M145" s="259"/>
      <c r="N145" s="56"/>
      <c r="O145" s="28"/>
      <c r="P145" s="56"/>
      <c r="Q145" s="28"/>
      <c r="R145" s="132"/>
      <c r="S145" s="214"/>
      <c r="T145" s="285"/>
      <c r="U145" s="27" t="s">
        <v>33</v>
      </c>
      <c r="V145" s="186"/>
      <c r="W145" s="56"/>
      <c r="X145" s="187"/>
      <c r="Y145" s="187"/>
      <c r="Z145" s="187"/>
      <c r="AA145" s="62"/>
      <c r="AB145" s="62"/>
      <c r="AC145" s="188"/>
      <c r="AD145" s="259"/>
      <c r="AE145" s="259"/>
      <c r="AF145" s="56"/>
      <c r="AG145" s="28"/>
      <c r="AH145" s="56"/>
      <c r="AI145" s="28"/>
      <c r="AJ145" s="132"/>
      <c r="AK145" s="199"/>
      <c r="AL145" s="285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4"/>
      <c r="AT145" s="37"/>
    </row>
    <row r="146" spans="2:46" ht="13.5" customHeight="1" x14ac:dyDescent="0.15">
      <c r="B146" s="285"/>
      <c r="C146" s="27" t="s">
        <v>35</v>
      </c>
      <c r="D146" s="186"/>
      <c r="E146" s="56"/>
      <c r="F146" s="187"/>
      <c r="G146" s="187"/>
      <c r="H146" s="187"/>
      <c r="I146" s="62"/>
      <c r="J146" s="62"/>
      <c r="K146" s="188"/>
      <c r="L146" s="259"/>
      <c r="M146" s="259"/>
      <c r="N146" s="56"/>
      <c r="O146" s="28"/>
      <c r="P146" s="56"/>
      <c r="Q146" s="28"/>
      <c r="R146" s="132"/>
      <c r="S146" s="214"/>
      <c r="T146" s="285"/>
      <c r="U146" s="27" t="s">
        <v>35</v>
      </c>
      <c r="V146" s="186"/>
      <c r="W146" s="56"/>
      <c r="X146" s="187"/>
      <c r="Y146" s="187"/>
      <c r="Z146" s="187"/>
      <c r="AA146" s="62"/>
      <c r="AB146" s="62"/>
      <c r="AC146" s="188"/>
      <c r="AD146" s="259"/>
      <c r="AE146" s="259"/>
      <c r="AF146" s="56"/>
      <c r="AG146" s="28"/>
      <c r="AH146" s="56"/>
      <c r="AI146" s="28"/>
      <c r="AJ146" s="132"/>
      <c r="AK146" s="199"/>
      <c r="AL146" s="285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4"/>
      <c r="AT146" s="37"/>
    </row>
    <row r="147" spans="2:46" ht="13.5" customHeight="1" thickBot="1" x14ac:dyDescent="0.2">
      <c r="B147" s="286"/>
      <c r="C147" s="27"/>
      <c r="D147" s="186"/>
      <c r="E147" s="56"/>
      <c r="F147" s="189"/>
      <c r="G147" s="189"/>
      <c r="H147" s="189"/>
      <c r="I147" s="56"/>
      <c r="J147" s="56"/>
      <c r="K147" s="188"/>
      <c r="L147" s="259"/>
      <c r="M147" s="259"/>
      <c r="N147" s="56"/>
      <c r="O147" s="28"/>
      <c r="P147" s="56"/>
      <c r="Q147" s="28"/>
      <c r="R147" s="184"/>
      <c r="S147" s="214"/>
      <c r="T147" s="286"/>
      <c r="U147" s="27"/>
      <c r="V147" s="186"/>
      <c r="W147" s="56"/>
      <c r="X147" s="189"/>
      <c r="Y147" s="189"/>
      <c r="Z147" s="189"/>
      <c r="AA147" s="56"/>
      <c r="AB147" s="56"/>
      <c r="AC147" s="188"/>
      <c r="AD147" s="259"/>
      <c r="AE147" s="259"/>
      <c r="AF147" s="56"/>
      <c r="AG147" s="28"/>
      <c r="AH147" s="56"/>
      <c r="AI147" s="28"/>
      <c r="AJ147" s="184"/>
      <c r="AK147" s="199"/>
      <c r="AL147" s="286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4"/>
      <c r="AT147" s="37"/>
    </row>
    <row r="148" spans="2:46" ht="13.5" customHeight="1" x14ac:dyDescent="0.15">
      <c r="B148" s="284" t="s">
        <v>92</v>
      </c>
      <c r="C148" s="25" t="s">
        <v>31</v>
      </c>
      <c r="D148" s="39"/>
      <c r="E148" s="55"/>
      <c r="F148" s="96"/>
      <c r="G148" s="96"/>
      <c r="H148" s="96"/>
      <c r="I148" s="60"/>
      <c r="J148" s="60"/>
      <c r="K148" s="61"/>
      <c r="L148" s="258"/>
      <c r="M148" s="258"/>
      <c r="N148" s="55"/>
      <c r="O148" s="26"/>
      <c r="P148" s="55"/>
      <c r="Q148" s="26"/>
      <c r="R148" s="131"/>
      <c r="S148" s="214"/>
      <c r="T148" s="284" t="s">
        <v>92</v>
      </c>
      <c r="U148" s="25" t="s">
        <v>31</v>
      </c>
      <c r="V148" s="39"/>
      <c r="W148" s="55"/>
      <c r="X148" s="96"/>
      <c r="Y148" s="96"/>
      <c r="Z148" s="96"/>
      <c r="AA148" s="60"/>
      <c r="AB148" s="60"/>
      <c r="AC148" s="61"/>
      <c r="AD148" s="258"/>
      <c r="AE148" s="258"/>
      <c r="AF148" s="55"/>
      <c r="AG148" s="26"/>
      <c r="AH148" s="55"/>
      <c r="AI148" s="26"/>
      <c r="AJ148" s="131"/>
      <c r="AK148" s="199"/>
      <c r="AL148" s="284" t="s">
        <v>92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4"/>
      <c r="AT148" s="37"/>
    </row>
    <row r="149" spans="2:46" ht="13.5" customHeight="1" x14ac:dyDescent="0.15">
      <c r="B149" s="285"/>
      <c r="C149" s="27" t="s">
        <v>32</v>
      </c>
      <c r="D149" s="186"/>
      <c r="E149" s="56"/>
      <c r="F149" s="187"/>
      <c r="G149" s="187"/>
      <c r="H149" s="187"/>
      <c r="I149" s="62"/>
      <c r="J149" s="62"/>
      <c r="K149" s="188"/>
      <c r="L149" s="259"/>
      <c r="M149" s="259"/>
      <c r="N149" s="56"/>
      <c r="O149" s="28"/>
      <c r="P149" s="56"/>
      <c r="Q149" s="28"/>
      <c r="R149" s="132"/>
      <c r="S149" s="214"/>
      <c r="T149" s="285"/>
      <c r="U149" s="27" t="s">
        <v>32</v>
      </c>
      <c r="V149" s="186"/>
      <c r="W149" s="56"/>
      <c r="X149" s="187"/>
      <c r="Y149" s="187"/>
      <c r="Z149" s="187"/>
      <c r="AA149" s="62"/>
      <c r="AB149" s="62"/>
      <c r="AC149" s="188"/>
      <c r="AD149" s="259"/>
      <c r="AE149" s="259"/>
      <c r="AF149" s="56"/>
      <c r="AG149" s="28"/>
      <c r="AH149" s="56"/>
      <c r="AI149" s="28"/>
      <c r="AJ149" s="132"/>
      <c r="AK149" s="199"/>
      <c r="AL149" s="285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4"/>
      <c r="AT149" s="37"/>
    </row>
    <row r="150" spans="2:46" ht="13.5" customHeight="1" x14ac:dyDescent="0.15">
      <c r="B150" s="285"/>
      <c r="C150" s="27" t="s">
        <v>33</v>
      </c>
      <c r="D150" s="186"/>
      <c r="E150" s="56"/>
      <c r="F150" s="187"/>
      <c r="G150" s="187"/>
      <c r="H150" s="187"/>
      <c r="I150" s="62"/>
      <c r="J150" s="62"/>
      <c r="K150" s="188"/>
      <c r="L150" s="259"/>
      <c r="M150" s="259"/>
      <c r="N150" s="56"/>
      <c r="O150" s="28"/>
      <c r="P150" s="56"/>
      <c r="Q150" s="28"/>
      <c r="R150" s="132"/>
      <c r="S150" s="214"/>
      <c r="T150" s="285"/>
      <c r="U150" s="27" t="s">
        <v>33</v>
      </c>
      <c r="V150" s="186"/>
      <c r="W150" s="56"/>
      <c r="X150" s="187"/>
      <c r="Y150" s="187"/>
      <c r="Z150" s="187"/>
      <c r="AA150" s="62"/>
      <c r="AB150" s="62"/>
      <c r="AC150" s="188"/>
      <c r="AD150" s="259"/>
      <c r="AE150" s="259"/>
      <c r="AF150" s="56"/>
      <c r="AG150" s="28"/>
      <c r="AH150" s="56"/>
      <c r="AI150" s="28"/>
      <c r="AJ150" s="132"/>
      <c r="AK150" s="199"/>
      <c r="AL150" s="285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4"/>
      <c r="AT150" s="37"/>
    </row>
    <row r="151" spans="2:46" ht="13.5" customHeight="1" x14ac:dyDescent="0.15">
      <c r="B151" s="285"/>
      <c r="C151" s="27" t="s">
        <v>35</v>
      </c>
      <c r="D151" s="186"/>
      <c r="E151" s="56"/>
      <c r="F151" s="187"/>
      <c r="G151" s="187"/>
      <c r="H151" s="187"/>
      <c r="I151" s="62"/>
      <c r="J151" s="62"/>
      <c r="K151" s="188"/>
      <c r="L151" s="259"/>
      <c r="M151" s="259"/>
      <c r="N151" s="56"/>
      <c r="O151" s="28"/>
      <c r="P151" s="56"/>
      <c r="Q151" s="28"/>
      <c r="R151" s="132"/>
      <c r="S151" s="214"/>
      <c r="T151" s="285"/>
      <c r="U151" s="27" t="s">
        <v>35</v>
      </c>
      <c r="V151" s="186"/>
      <c r="W151" s="56"/>
      <c r="X151" s="187"/>
      <c r="Y151" s="187"/>
      <c r="Z151" s="187"/>
      <c r="AA151" s="62"/>
      <c r="AB151" s="62"/>
      <c r="AC151" s="188"/>
      <c r="AD151" s="259"/>
      <c r="AE151" s="259"/>
      <c r="AF151" s="56"/>
      <c r="AG151" s="28"/>
      <c r="AH151" s="56"/>
      <c r="AI151" s="28"/>
      <c r="AJ151" s="132"/>
      <c r="AK151" s="199"/>
      <c r="AL151" s="285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4"/>
      <c r="AT151" s="37"/>
    </row>
    <row r="152" spans="2:46" ht="13.5" customHeight="1" thickBot="1" x14ac:dyDescent="0.2">
      <c r="B152" s="286"/>
      <c r="C152" s="27"/>
      <c r="D152" s="186"/>
      <c r="E152" s="56"/>
      <c r="F152" s="189"/>
      <c r="G152" s="189"/>
      <c r="H152" s="189"/>
      <c r="I152" s="56"/>
      <c r="J152" s="56"/>
      <c r="K152" s="188"/>
      <c r="L152" s="259"/>
      <c r="M152" s="259"/>
      <c r="N152" s="56"/>
      <c r="O152" s="28"/>
      <c r="P152" s="56"/>
      <c r="Q152" s="28"/>
      <c r="R152" s="184"/>
      <c r="S152" s="214"/>
      <c r="T152" s="286"/>
      <c r="U152" s="27"/>
      <c r="V152" s="186"/>
      <c r="W152" s="56"/>
      <c r="X152" s="189"/>
      <c r="Y152" s="189"/>
      <c r="Z152" s="189"/>
      <c r="AA152" s="56"/>
      <c r="AB152" s="56"/>
      <c r="AC152" s="188"/>
      <c r="AD152" s="259"/>
      <c r="AE152" s="259"/>
      <c r="AF152" s="56"/>
      <c r="AG152" s="28"/>
      <c r="AH152" s="56"/>
      <c r="AI152" s="28"/>
      <c r="AJ152" s="184"/>
      <c r="AK152" s="199"/>
      <c r="AL152" s="286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4"/>
      <c r="AT152" s="37"/>
    </row>
    <row r="153" spans="2:46" ht="13.5" customHeight="1" x14ac:dyDescent="0.15">
      <c r="B153" s="284" t="s">
        <v>93</v>
      </c>
      <c r="C153" s="25" t="s">
        <v>31</v>
      </c>
      <c r="D153" s="39"/>
      <c r="E153" s="55"/>
      <c r="F153" s="96"/>
      <c r="G153" s="96"/>
      <c r="H153" s="96"/>
      <c r="I153" s="60"/>
      <c r="J153" s="60"/>
      <c r="K153" s="61"/>
      <c r="L153" s="258"/>
      <c r="M153" s="258"/>
      <c r="N153" s="55"/>
      <c r="O153" s="26"/>
      <c r="P153" s="55"/>
      <c r="Q153" s="26"/>
      <c r="R153" s="131"/>
      <c r="S153" s="214"/>
      <c r="T153" s="284" t="s">
        <v>93</v>
      </c>
      <c r="U153" s="25" t="s">
        <v>31</v>
      </c>
      <c r="V153" s="39"/>
      <c r="W153" s="55"/>
      <c r="X153" s="96"/>
      <c r="Y153" s="96"/>
      <c r="Z153" s="96"/>
      <c r="AA153" s="60"/>
      <c r="AB153" s="60"/>
      <c r="AC153" s="61"/>
      <c r="AD153" s="258"/>
      <c r="AE153" s="258"/>
      <c r="AF153" s="55"/>
      <c r="AG153" s="26"/>
      <c r="AH153" s="55"/>
      <c r="AI153" s="26"/>
      <c r="AJ153" s="131"/>
      <c r="AK153" s="199"/>
      <c r="AL153" s="284" t="s">
        <v>93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4"/>
      <c r="AT153" s="37"/>
    </row>
    <row r="154" spans="2:46" ht="13.5" customHeight="1" x14ac:dyDescent="0.15">
      <c r="B154" s="285"/>
      <c r="C154" s="27" t="s">
        <v>32</v>
      </c>
      <c r="D154" s="186"/>
      <c r="E154" s="56"/>
      <c r="F154" s="187"/>
      <c r="G154" s="187"/>
      <c r="H154" s="187"/>
      <c r="I154" s="62"/>
      <c r="J154" s="62"/>
      <c r="K154" s="188"/>
      <c r="L154" s="259"/>
      <c r="M154" s="259"/>
      <c r="N154" s="56"/>
      <c r="O154" s="28"/>
      <c r="P154" s="56"/>
      <c r="Q154" s="28"/>
      <c r="R154" s="132"/>
      <c r="S154" s="214"/>
      <c r="T154" s="285"/>
      <c r="U154" s="27" t="s">
        <v>32</v>
      </c>
      <c r="V154" s="186"/>
      <c r="W154" s="56"/>
      <c r="X154" s="187"/>
      <c r="Y154" s="187"/>
      <c r="Z154" s="187"/>
      <c r="AA154" s="62"/>
      <c r="AB154" s="62"/>
      <c r="AC154" s="188"/>
      <c r="AD154" s="259"/>
      <c r="AE154" s="259"/>
      <c r="AF154" s="56"/>
      <c r="AG154" s="28"/>
      <c r="AH154" s="56"/>
      <c r="AI154" s="28"/>
      <c r="AJ154" s="132"/>
      <c r="AK154" s="199"/>
      <c r="AL154" s="285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4"/>
      <c r="AT154" s="37"/>
    </row>
    <row r="155" spans="2:46" ht="13.5" customHeight="1" x14ac:dyDescent="0.15">
      <c r="B155" s="285"/>
      <c r="C155" s="27" t="s">
        <v>33</v>
      </c>
      <c r="D155" s="186"/>
      <c r="E155" s="56"/>
      <c r="F155" s="187"/>
      <c r="G155" s="187"/>
      <c r="H155" s="187"/>
      <c r="I155" s="62"/>
      <c r="J155" s="62"/>
      <c r="K155" s="188"/>
      <c r="L155" s="259"/>
      <c r="M155" s="259"/>
      <c r="N155" s="56"/>
      <c r="O155" s="28"/>
      <c r="P155" s="56"/>
      <c r="Q155" s="28"/>
      <c r="R155" s="132"/>
      <c r="S155" s="214"/>
      <c r="T155" s="285"/>
      <c r="U155" s="27" t="s">
        <v>33</v>
      </c>
      <c r="V155" s="186"/>
      <c r="W155" s="56"/>
      <c r="X155" s="187"/>
      <c r="Y155" s="187"/>
      <c r="Z155" s="187"/>
      <c r="AA155" s="62"/>
      <c r="AB155" s="62"/>
      <c r="AC155" s="188"/>
      <c r="AD155" s="259"/>
      <c r="AE155" s="259"/>
      <c r="AF155" s="56"/>
      <c r="AG155" s="28"/>
      <c r="AH155" s="56"/>
      <c r="AI155" s="28"/>
      <c r="AJ155" s="132"/>
      <c r="AK155" s="199"/>
      <c r="AL155" s="285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4"/>
      <c r="AT155" s="37"/>
    </row>
    <row r="156" spans="2:46" ht="13.5" customHeight="1" x14ac:dyDescent="0.15">
      <c r="B156" s="285"/>
      <c r="C156" s="27" t="s">
        <v>35</v>
      </c>
      <c r="D156" s="186"/>
      <c r="E156" s="56"/>
      <c r="F156" s="187"/>
      <c r="G156" s="187"/>
      <c r="H156" s="187"/>
      <c r="I156" s="62"/>
      <c r="J156" s="62"/>
      <c r="K156" s="188"/>
      <c r="L156" s="259"/>
      <c r="M156" s="259"/>
      <c r="N156" s="56"/>
      <c r="O156" s="28"/>
      <c r="P156" s="56"/>
      <c r="Q156" s="28"/>
      <c r="R156" s="132"/>
      <c r="S156" s="214"/>
      <c r="T156" s="285"/>
      <c r="U156" s="27" t="s">
        <v>35</v>
      </c>
      <c r="V156" s="186"/>
      <c r="W156" s="56"/>
      <c r="X156" s="187"/>
      <c r="Y156" s="187"/>
      <c r="Z156" s="187"/>
      <c r="AA156" s="62"/>
      <c r="AB156" s="62"/>
      <c r="AC156" s="188"/>
      <c r="AD156" s="259"/>
      <c r="AE156" s="259"/>
      <c r="AF156" s="56"/>
      <c r="AG156" s="28"/>
      <c r="AH156" s="56"/>
      <c r="AI156" s="28"/>
      <c r="AJ156" s="132"/>
      <c r="AK156" s="199"/>
      <c r="AL156" s="285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4"/>
      <c r="AT156" s="37"/>
    </row>
    <row r="157" spans="2:46" ht="13.5" customHeight="1" thickBot="1" x14ac:dyDescent="0.2">
      <c r="B157" s="286"/>
      <c r="C157" s="27"/>
      <c r="D157" s="186"/>
      <c r="E157" s="56"/>
      <c r="F157" s="189"/>
      <c r="G157" s="189"/>
      <c r="H157" s="189"/>
      <c r="I157" s="56"/>
      <c r="J157" s="56"/>
      <c r="K157" s="188"/>
      <c r="L157" s="259"/>
      <c r="M157" s="259"/>
      <c r="N157" s="56"/>
      <c r="O157" s="28"/>
      <c r="P157" s="56"/>
      <c r="Q157" s="28"/>
      <c r="R157" s="184"/>
      <c r="S157" s="214"/>
      <c r="T157" s="286"/>
      <c r="U157" s="27"/>
      <c r="V157" s="186"/>
      <c r="W157" s="56"/>
      <c r="X157" s="189"/>
      <c r="Y157" s="189"/>
      <c r="Z157" s="189"/>
      <c r="AA157" s="56"/>
      <c r="AB157" s="56"/>
      <c r="AC157" s="188"/>
      <c r="AD157" s="259"/>
      <c r="AE157" s="259"/>
      <c r="AF157" s="56"/>
      <c r="AG157" s="28"/>
      <c r="AH157" s="56"/>
      <c r="AI157" s="28"/>
      <c r="AJ157" s="184"/>
      <c r="AK157" s="199"/>
      <c r="AL157" s="286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4"/>
      <c r="AT157" s="37"/>
    </row>
    <row r="158" spans="2:46" ht="13.5" customHeight="1" x14ac:dyDescent="0.15">
      <c r="B158" s="284" t="s">
        <v>94</v>
      </c>
      <c r="C158" s="25" t="s">
        <v>31</v>
      </c>
      <c r="D158" s="39"/>
      <c r="E158" s="55"/>
      <c r="F158" s="96"/>
      <c r="G158" s="96"/>
      <c r="H158" s="96"/>
      <c r="I158" s="60"/>
      <c r="J158" s="60"/>
      <c r="K158" s="61"/>
      <c r="L158" s="258"/>
      <c r="M158" s="258"/>
      <c r="N158" s="55"/>
      <c r="O158" s="26"/>
      <c r="P158" s="55"/>
      <c r="Q158" s="26"/>
      <c r="R158" s="131"/>
      <c r="S158" s="214"/>
      <c r="T158" s="284" t="s">
        <v>94</v>
      </c>
      <c r="U158" s="25" t="s">
        <v>31</v>
      </c>
      <c r="V158" s="39"/>
      <c r="W158" s="55"/>
      <c r="X158" s="96"/>
      <c r="Y158" s="96"/>
      <c r="Z158" s="96"/>
      <c r="AA158" s="60"/>
      <c r="AB158" s="60"/>
      <c r="AC158" s="61"/>
      <c r="AD158" s="258"/>
      <c r="AE158" s="258"/>
      <c r="AF158" s="55"/>
      <c r="AG158" s="26"/>
      <c r="AH158" s="55"/>
      <c r="AI158" s="26"/>
      <c r="AJ158" s="131"/>
      <c r="AK158" s="199"/>
      <c r="AL158" s="284" t="s">
        <v>94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4"/>
      <c r="AT158" s="37"/>
    </row>
    <row r="159" spans="2:46" ht="13.5" customHeight="1" x14ac:dyDescent="0.15">
      <c r="B159" s="285"/>
      <c r="C159" s="27" t="s">
        <v>32</v>
      </c>
      <c r="D159" s="186"/>
      <c r="E159" s="56"/>
      <c r="F159" s="187"/>
      <c r="G159" s="187"/>
      <c r="H159" s="187"/>
      <c r="I159" s="62"/>
      <c r="J159" s="62"/>
      <c r="K159" s="188"/>
      <c r="L159" s="259"/>
      <c r="M159" s="259"/>
      <c r="N159" s="56"/>
      <c r="O159" s="28"/>
      <c r="P159" s="56"/>
      <c r="Q159" s="28"/>
      <c r="R159" s="132"/>
      <c r="S159" s="214"/>
      <c r="T159" s="285"/>
      <c r="U159" s="27" t="s">
        <v>32</v>
      </c>
      <c r="V159" s="186"/>
      <c r="W159" s="56"/>
      <c r="X159" s="187"/>
      <c r="Y159" s="187"/>
      <c r="Z159" s="187"/>
      <c r="AA159" s="62"/>
      <c r="AB159" s="62"/>
      <c r="AC159" s="188"/>
      <c r="AD159" s="259"/>
      <c r="AE159" s="259"/>
      <c r="AF159" s="56"/>
      <c r="AG159" s="28"/>
      <c r="AH159" s="56"/>
      <c r="AI159" s="28"/>
      <c r="AJ159" s="132"/>
      <c r="AK159" s="199"/>
      <c r="AL159" s="285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4"/>
      <c r="AT159" s="37"/>
    </row>
    <row r="160" spans="2:46" ht="13.5" customHeight="1" x14ac:dyDescent="0.15">
      <c r="B160" s="285"/>
      <c r="C160" s="27" t="s">
        <v>33</v>
      </c>
      <c r="D160" s="186"/>
      <c r="E160" s="56"/>
      <c r="F160" s="187"/>
      <c r="G160" s="187"/>
      <c r="H160" s="187"/>
      <c r="I160" s="62"/>
      <c r="J160" s="62"/>
      <c r="K160" s="188"/>
      <c r="L160" s="259"/>
      <c r="M160" s="259"/>
      <c r="N160" s="56"/>
      <c r="O160" s="28"/>
      <c r="P160" s="56"/>
      <c r="Q160" s="28"/>
      <c r="R160" s="132"/>
      <c r="S160" s="214"/>
      <c r="T160" s="285"/>
      <c r="U160" s="27" t="s">
        <v>33</v>
      </c>
      <c r="V160" s="186"/>
      <c r="W160" s="56"/>
      <c r="X160" s="187"/>
      <c r="Y160" s="187"/>
      <c r="Z160" s="187"/>
      <c r="AA160" s="62"/>
      <c r="AB160" s="62"/>
      <c r="AC160" s="188"/>
      <c r="AD160" s="259"/>
      <c r="AE160" s="259"/>
      <c r="AF160" s="56"/>
      <c r="AG160" s="28"/>
      <c r="AH160" s="56"/>
      <c r="AI160" s="28"/>
      <c r="AJ160" s="132"/>
      <c r="AK160" s="199"/>
      <c r="AL160" s="285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4"/>
      <c r="AT160" s="37"/>
    </row>
    <row r="161" spans="2:46" ht="13.5" customHeight="1" x14ac:dyDescent="0.15">
      <c r="B161" s="285"/>
      <c r="C161" s="27" t="s">
        <v>35</v>
      </c>
      <c r="D161" s="186"/>
      <c r="E161" s="56"/>
      <c r="F161" s="187"/>
      <c r="G161" s="187"/>
      <c r="H161" s="187"/>
      <c r="I161" s="62"/>
      <c r="J161" s="62"/>
      <c r="K161" s="188"/>
      <c r="L161" s="259"/>
      <c r="M161" s="259"/>
      <c r="N161" s="56"/>
      <c r="O161" s="28"/>
      <c r="P161" s="56"/>
      <c r="Q161" s="28"/>
      <c r="R161" s="132"/>
      <c r="S161" s="214"/>
      <c r="T161" s="285"/>
      <c r="U161" s="27" t="s">
        <v>35</v>
      </c>
      <c r="V161" s="186"/>
      <c r="W161" s="56"/>
      <c r="X161" s="187"/>
      <c r="Y161" s="187"/>
      <c r="Z161" s="187"/>
      <c r="AA161" s="62"/>
      <c r="AB161" s="62"/>
      <c r="AC161" s="188"/>
      <c r="AD161" s="259"/>
      <c r="AE161" s="259"/>
      <c r="AF161" s="56"/>
      <c r="AG161" s="28"/>
      <c r="AH161" s="56"/>
      <c r="AI161" s="28"/>
      <c r="AJ161" s="132"/>
      <c r="AK161" s="199"/>
      <c r="AL161" s="285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4"/>
      <c r="AT161" s="37"/>
    </row>
    <row r="162" spans="2:46" ht="13.5" customHeight="1" thickBot="1" x14ac:dyDescent="0.2">
      <c r="B162" s="286"/>
      <c r="C162" s="27"/>
      <c r="D162" s="186"/>
      <c r="E162" s="56"/>
      <c r="F162" s="189"/>
      <c r="G162" s="189"/>
      <c r="H162" s="189"/>
      <c r="I162" s="56"/>
      <c r="J162" s="56"/>
      <c r="K162" s="188"/>
      <c r="L162" s="259"/>
      <c r="M162" s="259"/>
      <c r="N162" s="56"/>
      <c r="O162" s="28"/>
      <c r="P162" s="56"/>
      <c r="Q162" s="28"/>
      <c r="R162" s="184"/>
      <c r="S162" s="214"/>
      <c r="T162" s="286"/>
      <c r="U162" s="27"/>
      <c r="V162" s="186"/>
      <c r="W162" s="56"/>
      <c r="X162" s="189"/>
      <c r="Y162" s="189"/>
      <c r="Z162" s="189"/>
      <c r="AA162" s="56"/>
      <c r="AB162" s="56"/>
      <c r="AC162" s="188"/>
      <c r="AD162" s="259"/>
      <c r="AE162" s="259"/>
      <c r="AF162" s="56"/>
      <c r="AG162" s="28"/>
      <c r="AH162" s="56"/>
      <c r="AI162" s="28"/>
      <c r="AJ162" s="184"/>
      <c r="AK162" s="199"/>
      <c r="AL162" s="286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4"/>
      <c r="AT162" s="37"/>
    </row>
    <row r="163" spans="2:46" ht="13.5" customHeight="1" x14ac:dyDescent="0.15">
      <c r="B163" s="284" t="s">
        <v>95</v>
      </c>
      <c r="C163" s="25" t="s">
        <v>31</v>
      </c>
      <c r="D163" s="39"/>
      <c r="E163" s="55"/>
      <c r="F163" s="96"/>
      <c r="G163" s="96"/>
      <c r="H163" s="96"/>
      <c r="I163" s="60"/>
      <c r="J163" s="60"/>
      <c r="K163" s="61"/>
      <c r="L163" s="258"/>
      <c r="M163" s="258"/>
      <c r="N163" s="55"/>
      <c r="O163" s="26"/>
      <c r="P163" s="55"/>
      <c r="Q163" s="26"/>
      <c r="R163" s="131"/>
      <c r="S163" s="214"/>
      <c r="T163" s="284" t="s">
        <v>95</v>
      </c>
      <c r="U163" s="25" t="s">
        <v>31</v>
      </c>
      <c r="V163" s="39"/>
      <c r="W163" s="55"/>
      <c r="X163" s="96"/>
      <c r="Y163" s="96"/>
      <c r="Z163" s="96"/>
      <c r="AA163" s="60"/>
      <c r="AB163" s="60"/>
      <c r="AC163" s="61"/>
      <c r="AD163" s="258"/>
      <c r="AE163" s="258"/>
      <c r="AF163" s="55"/>
      <c r="AG163" s="26"/>
      <c r="AH163" s="55"/>
      <c r="AI163" s="26"/>
      <c r="AJ163" s="131"/>
      <c r="AK163" s="199"/>
      <c r="AL163" s="284" t="s">
        <v>95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4"/>
      <c r="AT163" s="37"/>
    </row>
    <row r="164" spans="2:46" ht="13.5" customHeight="1" x14ac:dyDescent="0.15">
      <c r="B164" s="285"/>
      <c r="C164" s="27" t="s">
        <v>32</v>
      </c>
      <c r="D164" s="186"/>
      <c r="E164" s="56"/>
      <c r="F164" s="187"/>
      <c r="G164" s="187"/>
      <c r="H164" s="187"/>
      <c r="I164" s="62"/>
      <c r="J164" s="62"/>
      <c r="K164" s="188"/>
      <c r="L164" s="259"/>
      <c r="M164" s="259"/>
      <c r="N164" s="56"/>
      <c r="O164" s="28"/>
      <c r="P164" s="56"/>
      <c r="Q164" s="28"/>
      <c r="R164" s="132"/>
      <c r="S164" s="214"/>
      <c r="T164" s="285"/>
      <c r="U164" s="27" t="s">
        <v>32</v>
      </c>
      <c r="V164" s="186"/>
      <c r="W164" s="56"/>
      <c r="X164" s="187"/>
      <c r="Y164" s="187"/>
      <c r="Z164" s="187"/>
      <c r="AA164" s="62"/>
      <c r="AB164" s="62"/>
      <c r="AC164" s="188"/>
      <c r="AD164" s="259"/>
      <c r="AE164" s="259"/>
      <c r="AF164" s="56"/>
      <c r="AG164" s="28"/>
      <c r="AH164" s="56"/>
      <c r="AI164" s="28"/>
      <c r="AJ164" s="132"/>
      <c r="AK164" s="199"/>
      <c r="AL164" s="285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4"/>
      <c r="AT164" s="37"/>
    </row>
    <row r="165" spans="2:46" ht="13.5" customHeight="1" x14ac:dyDescent="0.15">
      <c r="B165" s="285"/>
      <c r="C165" s="27" t="s">
        <v>33</v>
      </c>
      <c r="D165" s="186"/>
      <c r="E165" s="56"/>
      <c r="F165" s="187"/>
      <c r="G165" s="187"/>
      <c r="H165" s="187"/>
      <c r="I165" s="62"/>
      <c r="J165" s="62"/>
      <c r="K165" s="188"/>
      <c r="L165" s="259"/>
      <c r="M165" s="259"/>
      <c r="N165" s="56"/>
      <c r="O165" s="28"/>
      <c r="P165" s="56"/>
      <c r="Q165" s="28"/>
      <c r="R165" s="132"/>
      <c r="S165" s="214"/>
      <c r="T165" s="285"/>
      <c r="U165" s="27" t="s">
        <v>33</v>
      </c>
      <c r="V165" s="186"/>
      <c r="W165" s="56"/>
      <c r="X165" s="187"/>
      <c r="Y165" s="187"/>
      <c r="Z165" s="187"/>
      <c r="AA165" s="62"/>
      <c r="AB165" s="62"/>
      <c r="AC165" s="188"/>
      <c r="AD165" s="259"/>
      <c r="AE165" s="259"/>
      <c r="AF165" s="56"/>
      <c r="AG165" s="28"/>
      <c r="AH165" s="56"/>
      <c r="AI165" s="28"/>
      <c r="AJ165" s="132"/>
      <c r="AK165" s="199"/>
      <c r="AL165" s="285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4"/>
      <c r="AT165" s="37"/>
    </row>
    <row r="166" spans="2:46" ht="13.5" customHeight="1" x14ac:dyDescent="0.15">
      <c r="B166" s="285"/>
      <c r="C166" s="27" t="s">
        <v>35</v>
      </c>
      <c r="D166" s="186"/>
      <c r="E166" s="56"/>
      <c r="F166" s="187"/>
      <c r="G166" s="187"/>
      <c r="H166" s="187"/>
      <c r="I166" s="62"/>
      <c r="J166" s="62"/>
      <c r="K166" s="188"/>
      <c r="L166" s="259"/>
      <c r="M166" s="259"/>
      <c r="N166" s="56"/>
      <c r="O166" s="28"/>
      <c r="P166" s="56"/>
      <c r="Q166" s="28"/>
      <c r="R166" s="132"/>
      <c r="S166" s="214"/>
      <c r="T166" s="285"/>
      <c r="U166" s="27" t="s">
        <v>35</v>
      </c>
      <c r="V166" s="186"/>
      <c r="W166" s="56"/>
      <c r="X166" s="187"/>
      <c r="Y166" s="187"/>
      <c r="Z166" s="187"/>
      <c r="AA166" s="62"/>
      <c r="AB166" s="62"/>
      <c r="AC166" s="188"/>
      <c r="AD166" s="259"/>
      <c r="AE166" s="259"/>
      <c r="AF166" s="56"/>
      <c r="AG166" s="28"/>
      <c r="AH166" s="56"/>
      <c r="AI166" s="28"/>
      <c r="AJ166" s="132"/>
      <c r="AK166" s="199"/>
      <c r="AL166" s="285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4"/>
      <c r="AT166" s="37"/>
    </row>
    <row r="167" spans="2:46" ht="13.5" customHeight="1" thickBot="1" x14ac:dyDescent="0.2">
      <c r="B167" s="286"/>
      <c r="C167" s="27"/>
      <c r="D167" s="186"/>
      <c r="E167" s="56"/>
      <c r="F167" s="189"/>
      <c r="G167" s="189"/>
      <c r="H167" s="189"/>
      <c r="I167" s="56"/>
      <c r="J167" s="56"/>
      <c r="K167" s="188"/>
      <c r="L167" s="259"/>
      <c r="M167" s="259"/>
      <c r="N167" s="56"/>
      <c r="O167" s="28"/>
      <c r="P167" s="56"/>
      <c r="Q167" s="28"/>
      <c r="R167" s="184"/>
      <c r="S167" s="214"/>
      <c r="T167" s="286"/>
      <c r="U167" s="27"/>
      <c r="V167" s="186"/>
      <c r="W167" s="56"/>
      <c r="X167" s="189"/>
      <c r="Y167" s="189"/>
      <c r="Z167" s="189"/>
      <c r="AA167" s="56"/>
      <c r="AB167" s="56"/>
      <c r="AC167" s="188"/>
      <c r="AD167" s="259"/>
      <c r="AE167" s="259"/>
      <c r="AF167" s="56"/>
      <c r="AG167" s="28"/>
      <c r="AH167" s="56"/>
      <c r="AI167" s="28"/>
      <c r="AJ167" s="184"/>
      <c r="AK167" s="199"/>
      <c r="AL167" s="286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4"/>
      <c r="AT167" s="37"/>
    </row>
    <row r="168" spans="2:46" ht="13.5" customHeight="1" x14ac:dyDescent="0.15">
      <c r="B168" s="284" t="s">
        <v>96</v>
      </c>
      <c r="C168" s="25" t="s">
        <v>31</v>
      </c>
      <c r="D168" s="39"/>
      <c r="E168" s="55"/>
      <c r="F168" s="96"/>
      <c r="G168" s="96"/>
      <c r="H168" s="96"/>
      <c r="I168" s="60"/>
      <c r="J168" s="60"/>
      <c r="K168" s="61"/>
      <c r="L168" s="258"/>
      <c r="M168" s="258"/>
      <c r="N168" s="55"/>
      <c r="O168" s="26"/>
      <c r="P168" s="55"/>
      <c r="Q168" s="26"/>
      <c r="R168" s="131"/>
      <c r="S168" s="214"/>
      <c r="T168" s="284" t="s">
        <v>96</v>
      </c>
      <c r="U168" s="25" t="s">
        <v>31</v>
      </c>
      <c r="V168" s="39"/>
      <c r="W168" s="55"/>
      <c r="X168" s="96"/>
      <c r="Y168" s="96"/>
      <c r="Z168" s="96"/>
      <c r="AA168" s="60"/>
      <c r="AB168" s="60"/>
      <c r="AC168" s="61"/>
      <c r="AD168" s="258"/>
      <c r="AE168" s="258"/>
      <c r="AF168" s="55"/>
      <c r="AG168" s="26"/>
      <c r="AH168" s="55"/>
      <c r="AI168" s="26"/>
      <c r="AJ168" s="131"/>
      <c r="AK168" s="199"/>
      <c r="AL168" s="284" t="s">
        <v>96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4"/>
      <c r="AT168" s="37"/>
    </row>
    <row r="169" spans="2:46" ht="13.5" customHeight="1" x14ac:dyDescent="0.15">
      <c r="B169" s="285"/>
      <c r="C169" s="27" t="s">
        <v>32</v>
      </c>
      <c r="D169" s="186"/>
      <c r="E169" s="56"/>
      <c r="F169" s="187"/>
      <c r="G169" s="187"/>
      <c r="H169" s="187"/>
      <c r="I169" s="62"/>
      <c r="J169" s="62"/>
      <c r="K169" s="188"/>
      <c r="L169" s="259"/>
      <c r="M169" s="259"/>
      <c r="N169" s="56"/>
      <c r="O169" s="28"/>
      <c r="P169" s="56"/>
      <c r="Q169" s="28"/>
      <c r="R169" s="132"/>
      <c r="S169" s="214"/>
      <c r="T169" s="285"/>
      <c r="U169" s="27" t="s">
        <v>32</v>
      </c>
      <c r="V169" s="186"/>
      <c r="W169" s="56"/>
      <c r="X169" s="187"/>
      <c r="Y169" s="187"/>
      <c r="Z169" s="187"/>
      <c r="AA169" s="62"/>
      <c r="AB169" s="62"/>
      <c r="AC169" s="188"/>
      <c r="AD169" s="259"/>
      <c r="AE169" s="259"/>
      <c r="AF169" s="56"/>
      <c r="AG169" s="28"/>
      <c r="AH169" s="56"/>
      <c r="AI169" s="28"/>
      <c r="AJ169" s="132"/>
      <c r="AK169" s="199"/>
      <c r="AL169" s="285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4"/>
      <c r="AT169" s="37"/>
    </row>
    <row r="170" spans="2:46" ht="13.5" customHeight="1" x14ac:dyDescent="0.15">
      <c r="B170" s="285"/>
      <c r="C170" s="27" t="s">
        <v>33</v>
      </c>
      <c r="D170" s="186"/>
      <c r="E170" s="56"/>
      <c r="F170" s="187"/>
      <c r="G170" s="187"/>
      <c r="H170" s="187"/>
      <c r="I170" s="62"/>
      <c r="J170" s="62"/>
      <c r="K170" s="188"/>
      <c r="L170" s="259"/>
      <c r="M170" s="259"/>
      <c r="N170" s="56"/>
      <c r="O170" s="28"/>
      <c r="P170" s="56"/>
      <c r="Q170" s="28"/>
      <c r="R170" s="132"/>
      <c r="S170" s="214"/>
      <c r="T170" s="285"/>
      <c r="U170" s="27" t="s">
        <v>33</v>
      </c>
      <c r="V170" s="186"/>
      <c r="W170" s="56"/>
      <c r="X170" s="187"/>
      <c r="Y170" s="187"/>
      <c r="Z170" s="187"/>
      <c r="AA170" s="62"/>
      <c r="AB170" s="62"/>
      <c r="AC170" s="188"/>
      <c r="AD170" s="259"/>
      <c r="AE170" s="259"/>
      <c r="AF170" s="56"/>
      <c r="AG170" s="28"/>
      <c r="AH170" s="56"/>
      <c r="AI170" s="28"/>
      <c r="AJ170" s="132"/>
      <c r="AK170" s="199"/>
      <c r="AL170" s="285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4"/>
      <c r="AT170" s="37"/>
    </row>
    <row r="171" spans="2:46" ht="13.5" customHeight="1" x14ac:dyDescent="0.15">
      <c r="B171" s="285"/>
      <c r="C171" s="27" t="s">
        <v>35</v>
      </c>
      <c r="D171" s="186"/>
      <c r="E171" s="56"/>
      <c r="F171" s="187"/>
      <c r="G171" s="187"/>
      <c r="H171" s="187"/>
      <c r="I171" s="62"/>
      <c r="J171" s="62"/>
      <c r="K171" s="188"/>
      <c r="L171" s="259"/>
      <c r="M171" s="259"/>
      <c r="N171" s="56"/>
      <c r="O171" s="28"/>
      <c r="P171" s="56"/>
      <c r="Q171" s="28"/>
      <c r="R171" s="132"/>
      <c r="S171" s="214"/>
      <c r="T171" s="285"/>
      <c r="U171" s="27" t="s">
        <v>35</v>
      </c>
      <c r="V171" s="186"/>
      <c r="W171" s="56"/>
      <c r="X171" s="187"/>
      <c r="Y171" s="187"/>
      <c r="Z171" s="187"/>
      <c r="AA171" s="62"/>
      <c r="AB171" s="62"/>
      <c r="AC171" s="188"/>
      <c r="AD171" s="259"/>
      <c r="AE171" s="259"/>
      <c r="AF171" s="56"/>
      <c r="AG171" s="28"/>
      <c r="AH171" s="56"/>
      <c r="AI171" s="28"/>
      <c r="AJ171" s="132"/>
      <c r="AK171" s="199"/>
      <c r="AL171" s="285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4"/>
      <c r="AT171" s="37"/>
    </row>
    <row r="172" spans="2:46" ht="13.5" customHeight="1" thickBot="1" x14ac:dyDescent="0.2">
      <c r="B172" s="286"/>
      <c r="C172" s="27"/>
      <c r="D172" s="186"/>
      <c r="E172" s="56"/>
      <c r="F172" s="189"/>
      <c r="G172" s="189"/>
      <c r="H172" s="189"/>
      <c r="I172" s="56"/>
      <c r="J172" s="56"/>
      <c r="K172" s="188"/>
      <c r="L172" s="259"/>
      <c r="M172" s="259"/>
      <c r="N172" s="56"/>
      <c r="O172" s="28"/>
      <c r="P172" s="56"/>
      <c r="Q172" s="28"/>
      <c r="R172" s="184"/>
      <c r="S172" s="214"/>
      <c r="T172" s="286"/>
      <c r="U172" s="27"/>
      <c r="V172" s="186"/>
      <c r="W172" s="56"/>
      <c r="X172" s="189"/>
      <c r="Y172" s="189"/>
      <c r="Z172" s="189"/>
      <c r="AA172" s="56"/>
      <c r="AB172" s="56"/>
      <c r="AC172" s="188"/>
      <c r="AD172" s="259"/>
      <c r="AE172" s="259"/>
      <c r="AF172" s="56"/>
      <c r="AG172" s="28"/>
      <c r="AH172" s="56"/>
      <c r="AI172" s="28"/>
      <c r="AJ172" s="184"/>
      <c r="AK172" s="199"/>
      <c r="AL172" s="286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4"/>
      <c r="AT172" s="37"/>
    </row>
    <row r="173" spans="2:46" ht="13.5" customHeight="1" x14ac:dyDescent="0.15">
      <c r="B173" s="284" t="s">
        <v>97</v>
      </c>
      <c r="C173" s="25" t="s">
        <v>31</v>
      </c>
      <c r="D173" s="39"/>
      <c r="E173" s="55"/>
      <c r="F173" s="96"/>
      <c r="G173" s="96"/>
      <c r="H173" s="96"/>
      <c r="I173" s="60"/>
      <c r="J173" s="60"/>
      <c r="K173" s="61"/>
      <c r="L173" s="258"/>
      <c r="M173" s="258"/>
      <c r="N173" s="55"/>
      <c r="O173" s="26"/>
      <c r="P173" s="55"/>
      <c r="Q173" s="26"/>
      <c r="R173" s="131"/>
      <c r="S173" s="214"/>
      <c r="T173" s="284" t="s">
        <v>97</v>
      </c>
      <c r="U173" s="25" t="s">
        <v>31</v>
      </c>
      <c r="V173" s="39"/>
      <c r="W173" s="55"/>
      <c r="X173" s="96"/>
      <c r="Y173" s="96"/>
      <c r="Z173" s="96"/>
      <c r="AA173" s="60"/>
      <c r="AB173" s="60"/>
      <c r="AC173" s="61"/>
      <c r="AD173" s="258"/>
      <c r="AE173" s="258"/>
      <c r="AF173" s="55"/>
      <c r="AG173" s="26"/>
      <c r="AH173" s="55"/>
      <c r="AI173" s="26"/>
      <c r="AJ173" s="131"/>
      <c r="AK173" s="199"/>
      <c r="AL173" s="284" t="s">
        <v>97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4"/>
      <c r="AT173" s="37"/>
    </row>
    <row r="174" spans="2:46" ht="13.5" customHeight="1" x14ac:dyDescent="0.15">
      <c r="B174" s="285"/>
      <c r="C174" s="27" t="s">
        <v>32</v>
      </c>
      <c r="D174" s="186"/>
      <c r="E174" s="56"/>
      <c r="F174" s="187"/>
      <c r="G174" s="187"/>
      <c r="H174" s="187"/>
      <c r="I174" s="62"/>
      <c r="J174" s="62"/>
      <c r="K174" s="188"/>
      <c r="L174" s="259"/>
      <c r="M174" s="259"/>
      <c r="N174" s="56"/>
      <c r="O174" s="28"/>
      <c r="P174" s="56"/>
      <c r="Q174" s="28"/>
      <c r="R174" s="132"/>
      <c r="S174" s="214"/>
      <c r="T174" s="285"/>
      <c r="U174" s="27" t="s">
        <v>32</v>
      </c>
      <c r="V174" s="186"/>
      <c r="W174" s="56"/>
      <c r="X174" s="187"/>
      <c r="Y174" s="187"/>
      <c r="Z174" s="187"/>
      <c r="AA174" s="62"/>
      <c r="AB174" s="62"/>
      <c r="AC174" s="188"/>
      <c r="AD174" s="259"/>
      <c r="AE174" s="259"/>
      <c r="AF174" s="56"/>
      <c r="AG174" s="28"/>
      <c r="AH174" s="56"/>
      <c r="AI174" s="28"/>
      <c r="AJ174" s="132"/>
      <c r="AK174" s="199"/>
      <c r="AL174" s="285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4"/>
      <c r="AT174" s="37"/>
    </row>
    <row r="175" spans="2:46" ht="13.5" customHeight="1" x14ac:dyDescent="0.15">
      <c r="B175" s="285"/>
      <c r="C175" s="27" t="s">
        <v>33</v>
      </c>
      <c r="D175" s="186"/>
      <c r="E175" s="56"/>
      <c r="F175" s="187"/>
      <c r="G175" s="187"/>
      <c r="H175" s="187"/>
      <c r="I175" s="62"/>
      <c r="J175" s="62"/>
      <c r="K175" s="188"/>
      <c r="L175" s="259"/>
      <c r="M175" s="259"/>
      <c r="N175" s="56"/>
      <c r="O175" s="28"/>
      <c r="P175" s="56"/>
      <c r="Q175" s="28"/>
      <c r="R175" s="132"/>
      <c r="S175" s="214"/>
      <c r="T175" s="285"/>
      <c r="U175" s="27" t="s">
        <v>33</v>
      </c>
      <c r="V175" s="186"/>
      <c r="W175" s="56"/>
      <c r="X175" s="187"/>
      <c r="Y175" s="187"/>
      <c r="Z175" s="187"/>
      <c r="AA175" s="62"/>
      <c r="AB175" s="62"/>
      <c r="AC175" s="188"/>
      <c r="AD175" s="259"/>
      <c r="AE175" s="259"/>
      <c r="AF175" s="56"/>
      <c r="AG175" s="28"/>
      <c r="AH175" s="56"/>
      <c r="AI175" s="28"/>
      <c r="AJ175" s="132"/>
      <c r="AK175" s="199"/>
      <c r="AL175" s="285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4"/>
      <c r="AT175" s="37"/>
    </row>
    <row r="176" spans="2:46" ht="13.5" customHeight="1" x14ac:dyDescent="0.15">
      <c r="B176" s="285"/>
      <c r="C176" s="27" t="s">
        <v>35</v>
      </c>
      <c r="D176" s="186"/>
      <c r="E176" s="56"/>
      <c r="F176" s="187"/>
      <c r="G176" s="187"/>
      <c r="H176" s="187"/>
      <c r="I176" s="62"/>
      <c r="J176" s="62"/>
      <c r="K176" s="188"/>
      <c r="L176" s="259"/>
      <c r="M176" s="259"/>
      <c r="N176" s="56"/>
      <c r="O176" s="28"/>
      <c r="P176" s="56"/>
      <c r="Q176" s="28"/>
      <c r="R176" s="132"/>
      <c r="S176" s="214"/>
      <c r="T176" s="285"/>
      <c r="U176" s="27" t="s">
        <v>35</v>
      </c>
      <c r="V176" s="186"/>
      <c r="W176" s="56"/>
      <c r="X176" s="187"/>
      <c r="Y176" s="187"/>
      <c r="Z176" s="187"/>
      <c r="AA176" s="62"/>
      <c r="AB176" s="62"/>
      <c r="AC176" s="188"/>
      <c r="AD176" s="259"/>
      <c r="AE176" s="259"/>
      <c r="AF176" s="56"/>
      <c r="AG176" s="28"/>
      <c r="AH176" s="56"/>
      <c r="AI176" s="28"/>
      <c r="AJ176" s="132"/>
      <c r="AK176" s="199"/>
      <c r="AL176" s="285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4"/>
      <c r="AT176" s="37"/>
    </row>
    <row r="177" spans="2:46" ht="13.5" customHeight="1" thickBot="1" x14ac:dyDescent="0.2">
      <c r="B177" s="286"/>
      <c r="C177" s="27"/>
      <c r="D177" s="186"/>
      <c r="E177" s="56"/>
      <c r="F177" s="189"/>
      <c r="G177" s="189"/>
      <c r="H177" s="189"/>
      <c r="I177" s="56"/>
      <c r="J177" s="56"/>
      <c r="K177" s="188"/>
      <c r="L177" s="259"/>
      <c r="M177" s="259"/>
      <c r="N177" s="56"/>
      <c r="O177" s="28"/>
      <c r="P177" s="56"/>
      <c r="Q177" s="28"/>
      <c r="R177" s="184"/>
      <c r="S177" s="214"/>
      <c r="T177" s="286"/>
      <c r="U177" s="27"/>
      <c r="V177" s="186"/>
      <c r="W177" s="56"/>
      <c r="X177" s="189"/>
      <c r="Y177" s="189"/>
      <c r="Z177" s="189"/>
      <c r="AA177" s="56"/>
      <c r="AB177" s="56"/>
      <c r="AC177" s="188"/>
      <c r="AD177" s="259"/>
      <c r="AE177" s="259"/>
      <c r="AF177" s="56"/>
      <c r="AG177" s="28"/>
      <c r="AH177" s="56"/>
      <c r="AI177" s="28"/>
      <c r="AJ177" s="184"/>
      <c r="AK177" s="199"/>
      <c r="AL177" s="286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4"/>
      <c r="AT177" s="37"/>
    </row>
    <row r="178" spans="2:46" ht="13.5" customHeight="1" x14ac:dyDescent="0.15">
      <c r="B178" s="284" t="s">
        <v>98</v>
      </c>
      <c r="C178" s="25" t="s">
        <v>31</v>
      </c>
      <c r="D178" s="39"/>
      <c r="E178" s="55"/>
      <c r="F178" s="96"/>
      <c r="G178" s="96"/>
      <c r="H178" s="96"/>
      <c r="I178" s="60"/>
      <c r="J178" s="60"/>
      <c r="K178" s="61"/>
      <c r="L178" s="258"/>
      <c r="M178" s="258"/>
      <c r="N178" s="55"/>
      <c r="O178" s="26"/>
      <c r="P178" s="55"/>
      <c r="Q178" s="26"/>
      <c r="R178" s="131"/>
      <c r="S178" s="214"/>
      <c r="T178" s="284" t="s">
        <v>98</v>
      </c>
      <c r="U178" s="25" t="s">
        <v>31</v>
      </c>
      <c r="V178" s="39"/>
      <c r="W178" s="55"/>
      <c r="X178" s="96"/>
      <c r="Y178" s="96"/>
      <c r="Z178" s="96"/>
      <c r="AA178" s="60"/>
      <c r="AB178" s="60"/>
      <c r="AC178" s="61"/>
      <c r="AD178" s="258"/>
      <c r="AE178" s="258"/>
      <c r="AF178" s="55"/>
      <c r="AG178" s="26"/>
      <c r="AH178" s="55"/>
      <c r="AI178" s="26"/>
      <c r="AJ178" s="131"/>
      <c r="AK178" s="199"/>
      <c r="AL178" s="284" t="s">
        <v>98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4"/>
      <c r="AT178" s="37"/>
    </row>
    <row r="179" spans="2:46" ht="13.5" customHeight="1" x14ac:dyDescent="0.15">
      <c r="B179" s="285"/>
      <c r="C179" s="27" t="s">
        <v>32</v>
      </c>
      <c r="D179" s="186"/>
      <c r="E179" s="56"/>
      <c r="F179" s="187"/>
      <c r="G179" s="187"/>
      <c r="H179" s="187"/>
      <c r="I179" s="62"/>
      <c r="J179" s="62"/>
      <c r="K179" s="188"/>
      <c r="L179" s="259"/>
      <c r="M179" s="259"/>
      <c r="N179" s="56"/>
      <c r="O179" s="28"/>
      <c r="P179" s="56"/>
      <c r="Q179" s="28"/>
      <c r="R179" s="132"/>
      <c r="S179" s="214"/>
      <c r="T179" s="285"/>
      <c r="U179" s="27" t="s">
        <v>32</v>
      </c>
      <c r="V179" s="186"/>
      <c r="W179" s="56"/>
      <c r="X179" s="187"/>
      <c r="Y179" s="187"/>
      <c r="Z179" s="187"/>
      <c r="AA179" s="62"/>
      <c r="AB179" s="62"/>
      <c r="AC179" s="188"/>
      <c r="AD179" s="259"/>
      <c r="AE179" s="259"/>
      <c r="AF179" s="56"/>
      <c r="AG179" s="28"/>
      <c r="AH179" s="56"/>
      <c r="AI179" s="28"/>
      <c r="AJ179" s="132"/>
      <c r="AK179" s="199"/>
      <c r="AL179" s="285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4"/>
      <c r="AT179" s="37"/>
    </row>
    <row r="180" spans="2:46" ht="13.5" customHeight="1" x14ac:dyDescent="0.15">
      <c r="B180" s="285"/>
      <c r="C180" s="27" t="s">
        <v>33</v>
      </c>
      <c r="D180" s="186"/>
      <c r="E180" s="56"/>
      <c r="F180" s="187"/>
      <c r="G180" s="187"/>
      <c r="H180" s="187"/>
      <c r="I180" s="62"/>
      <c r="J180" s="62"/>
      <c r="K180" s="188"/>
      <c r="L180" s="259"/>
      <c r="M180" s="259"/>
      <c r="N180" s="56"/>
      <c r="O180" s="28"/>
      <c r="P180" s="56"/>
      <c r="Q180" s="28"/>
      <c r="R180" s="132"/>
      <c r="S180" s="214"/>
      <c r="T180" s="285"/>
      <c r="U180" s="27" t="s">
        <v>33</v>
      </c>
      <c r="V180" s="186"/>
      <c r="W180" s="56"/>
      <c r="X180" s="187"/>
      <c r="Y180" s="187"/>
      <c r="Z180" s="187"/>
      <c r="AA180" s="62"/>
      <c r="AB180" s="62"/>
      <c r="AC180" s="188"/>
      <c r="AD180" s="259"/>
      <c r="AE180" s="259"/>
      <c r="AF180" s="56"/>
      <c r="AG180" s="28"/>
      <c r="AH180" s="56"/>
      <c r="AI180" s="28"/>
      <c r="AJ180" s="132"/>
      <c r="AK180" s="199"/>
      <c r="AL180" s="285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4"/>
      <c r="AT180" s="37"/>
    </row>
    <row r="181" spans="2:46" ht="13.5" customHeight="1" x14ac:dyDescent="0.15">
      <c r="B181" s="285"/>
      <c r="C181" s="27" t="s">
        <v>35</v>
      </c>
      <c r="D181" s="186"/>
      <c r="E181" s="56"/>
      <c r="F181" s="187"/>
      <c r="G181" s="187"/>
      <c r="H181" s="187"/>
      <c r="I181" s="62"/>
      <c r="J181" s="62"/>
      <c r="K181" s="188"/>
      <c r="L181" s="259"/>
      <c r="M181" s="259"/>
      <c r="N181" s="56"/>
      <c r="O181" s="28"/>
      <c r="P181" s="56"/>
      <c r="Q181" s="28"/>
      <c r="R181" s="132"/>
      <c r="S181" s="214"/>
      <c r="T181" s="285"/>
      <c r="U181" s="27" t="s">
        <v>35</v>
      </c>
      <c r="V181" s="186"/>
      <c r="W181" s="56"/>
      <c r="X181" s="187"/>
      <c r="Y181" s="187"/>
      <c r="Z181" s="187"/>
      <c r="AA181" s="62"/>
      <c r="AB181" s="62"/>
      <c r="AC181" s="188"/>
      <c r="AD181" s="259"/>
      <c r="AE181" s="259"/>
      <c r="AF181" s="56"/>
      <c r="AG181" s="28"/>
      <c r="AH181" s="56"/>
      <c r="AI181" s="28"/>
      <c r="AJ181" s="132"/>
      <c r="AK181" s="199"/>
      <c r="AL181" s="285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4"/>
      <c r="AT181" s="37"/>
    </row>
    <row r="182" spans="2:46" ht="13.5" customHeight="1" thickBot="1" x14ac:dyDescent="0.2">
      <c r="B182" s="286"/>
      <c r="C182" s="27"/>
      <c r="D182" s="186"/>
      <c r="E182" s="56"/>
      <c r="F182" s="189"/>
      <c r="G182" s="189"/>
      <c r="H182" s="189"/>
      <c r="I182" s="56"/>
      <c r="J182" s="56"/>
      <c r="K182" s="188"/>
      <c r="L182" s="259"/>
      <c r="M182" s="259"/>
      <c r="N182" s="56"/>
      <c r="O182" s="28"/>
      <c r="P182" s="56"/>
      <c r="Q182" s="28"/>
      <c r="R182" s="184"/>
      <c r="S182" s="214"/>
      <c r="T182" s="286"/>
      <c r="U182" s="27"/>
      <c r="V182" s="186"/>
      <c r="W182" s="56"/>
      <c r="X182" s="189"/>
      <c r="Y182" s="189"/>
      <c r="Z182" s="189"/>
      <c r="AA182" s="56"/>
      <c r="AB182" s="56"/>
      <c r="AC182" s="188"/>
      <c r="AD182" s="259"/>
      <c r="AE182" s="259"/>
      <c r="AF182" s="56"/>
      <c r="AG182" s="28"/>
      <c r="AH182" s="56"/>
      <c r="AI182" s="28"/>
      <c r="AJ182" s="184"/>
      <c r="AK182" s="199"/>
      <c r="AL182" s="286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4"/>
      <c r="AT182" s="37"/>
    </row>
    <row r="183" spans="2:46" ht="13.5" customHeight="1" x14ac:dyDescent="0.15">
      <c r="B183" s="284" t="s">
        <v>99</v>
      </c>
      <c r="C183" s="25" t="s">
        <v>31</v>
      </c>
      <c r="D183" s="39"/>
      <c r="E183" s="55"/>
      <c r="F183" s="96"/>
      <c r="G183" s="96"/>
      <c r="H183" s="96"/>
      <c r="I183" s="60"/>
      <c r="J183" s="60"/>
      <c r="K183" s="61"/>
      <c r="L183" s="258"/>
      <c r="M183" s="258"/>
      <c r="N183" s="55"/>
      <c r="O183" s="26"/>
      <c r="P183" s="55"/>
      <c r="Q183" s="26"/>
      <c r="R183" s="131"/>
      <c r="S183" s="214"/>
      <c r="T183" s="284" t="s">
        <v>99</v>
      </c>
      <c r="U183" s="25" t="s">
        <v>31</v>
      </c>
      <c r="V183" s="39"/>
      <c r="W183" s="55"/>
      <c r="X183" s="96"/>
      <c r="Y183" s="96"/>
      <c r="Z183" s="96"/>
      <c r="AA183" s="60"/>
      <c r="AB183" s="60"/>
      <c r="AC183" s="61"/>
      <c r="AD183" s="258"/>
      <c r="AE183" s="258"/>
      <c r="AF183" s="55"/>
      <c r="AG183" s="26"/>
      <c r="AH183" s="55"/>
      <c r="AI183" s="26"/>
      <c r="AJ183" s="131"/>
      <c r="AK183" s="199"/>
      <c r="AL183" s="284" t="s">
        <v>99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4"/>
      <c r="AT183" s="37"/>
    </row>
    <row r="184" spans="2:46" ht="13.5" customHeight="1" x14ac:dyDescent="0.15">
      <c r="B184" s="285"/>
      <c r="C184" s="27" t="s">
        <v>32</v>
      </c>
      <c r="D184" s="186"/>
      <c r="E184" s="56"/>
      <c r="F184" s="187"/>
      <c r="G184" s="187"/>
      <c r="H184" s="187"/>
      <c r="I184" s="62"/>
      <c r="J184" s="62"/>
      <c r="K184" s="188"/>
      <c r="L184" s="259"/>
      <c r="M184" s="259"/>
      <c r="N184" s="56"/>
      <c r="O184" s="28"/>
      <c r="P184" s="56"/>
      <c r="Q184" s="28"/>
      <c r="R184" s="132"/>
      <c r="S184" s="214"/>
      <c r="T184" s="285"/>
      <c r="U184" s="27" t="s">
        <v>32</v>
      </c>
      <c r="V184" s="186"/>
      <c r="W184" s="56"/>
      <c r="X184" s="187"/>
      <c r="Y184" s="187"/>
      <c r="Z184" s="187"/>
      <c r="AA184" s="62"/>
      <c r="AB184" s="62"/>
      <c r="AC184" s="188"/>
      <c r="AD184" s="259"/>
      <c r="AE184" s="259"/>
      <c r="AF184" s="56"/>
      <c r="AG184" s="28"/>
      <c r="AH184" s="56"/>
      <c r="AI184" s="28"/>
      <c r="AJ184" s="132"/>
      <c r="AK184" s="199"/>
      <c r="AL184" s="285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4"/>
      <c r="AT184" s="37"/>
    </row>
    <row r="185" spans="2:46" ht="13.5" customHeight="1" x14ac:dyDescent="0.15">
      <c r="B185" s="285"/>
      <c r="C185" s="27" t="s">
        <v>33</v>
      </c>
      <c r="D185" s="186"/>
      <c r="E185" s="56"/>
      <c r="F185" s="187"/>
      <c r="G185" s="187"/>
      <c r="H185" s="187"/>
      <c r="I185" s="62"/>
      <c r="J185" s="62"/>
      <c r="K185" s="188"/>
      <c r="L185" s="259"/>
      <c r="M185" s="259"/>
      <c r="N185" s="56"/>
      <c r="O185" s="28"/>
      <c r="P185" s="56"/>
      <c r="Q185" s="28"/>
      <c r="R185" s="132"/>
      <c r="S185" s="214"/>
      <c r="T185" s="285"/>
      <c r="U185" s="27" t="s">
        <v>33</v>
      </c>
      <c r="V185" s="186"/>
      <c r="W185" s="56"/>
      <c r="X185" s="187"/>
      <c r="Y185" s="187"/>
      <c r="Z185" s="187"/>
      <c r="AA185" s="62"/>
      <c r="AB185" s="62"/>
      <c r="AC185" s="188"/>
      <c r="AD185" s="259"/>
      <c r="AE185" s="259"/>
      <c r="AF185" s="56"/>
      <c r="AG185" s="28"/>
      <c r="AH185" s="56"/>
      <c r="AI185" s="28"/>
      <c r="AJ185" s="132"/>
      <c r="AK185" s="199"/>
      <c r="AL185" s="285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4"/>
      <c r="AT185" s="37"/>
    </row>
    <row r="186" spans="2:46" ht="13.5" customHeight="1" x14ac:dyDescent="0.15">
      <c r="B186" s="285"/>
      <c r="C186" s="27" t="s">
        <v>35</v>
      </c>
      <c r="D186" s="186"/>
      <c r="E186" s="56"/>
      <c r="F186" s="187"/>
      <c r="G186" s="187"/>
      <c r="H186" s="187"/>
      <c r="I186" s="62"/>
      <c r="J186" s="62"/>
      <c r="K186" s="188"/>
      <c r="L186" s="259"/>
      <c r="M186" s="259"/>
      <c r="N186" s="56"/>
      <c r="O186" s="28"/>
      <c r="P186" s="56"/>
      <c r="Q186" s="28"/>
      <c r="R186" s="132"/>
      <c r="S186" s="214"/>
      <c r="T186" s="285"/>
      <c r="U186" s="27" t="s">
        <v>35</v>
      </c>
      <c r="V186" s="186"/>
      <c r="W186" s="56"/>
      <c r="X186" s="187"/>
      <c r="Y186" s="187"/>
      <c r="Z186" s="187"/>
      <c r="AA186" s="62"/>
      <c r="AB186" s="62"/>
      <c r="AC186" s="188"/>
      <c r="AD186" s="259"/>
      <c r="AE186" s="259"/>
      <c r="AF186" s="56"/>
      <c r="AG186" s="28"/>
      <c r="AH186" s="56"/>
      <c r="AI186" s="28"/>
      <c r="AJ186" s="132"/>
      <c r="AK186" s="199"/>
      <c r="AL186" s="285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4"/>
      <c r="AT186" s="37"/>
    </row>
    <row r="187" spans="2:46" ht="13.5" customHeight="1" thickBot="1" x14ac:dyDescent="0.2">
      <c r="B187" s="286"/>
      <c r="C187" s="27"/>
      <c r="D187" s="186"/>
      <c r="E187" s="56"/>
      <c r="F187" s="189"/>
      <c r="G187" s="189"/>
      <c r="H187" s="189"/>
      <c r="I187" s="56"/>
      <c r="J187" s="56"/>
      <c r="K187" s="188"/>
      <c r="L187" s="259"/>
      <c r="M187" s="259"/>
      <c r="N187" s="56"/>
      <c r="O187" s="28"/>
      <c r="P187" s="56"/>
      <c r="Q187" s="28"/>
      <c r="R187" s="184"/>
      <c r="S187" s="214"/>
      <c r="T187" s="286"/>
      <c r="U187" s="27"/>
      <c r="V187" s="186"/>
      <c r="W187" s="56"/>
      <c r="X187" s="189"/>
      <c r="Y187" s="189"/>
      <c r="Z187" s="189"/>
      <c r="AA187" s="56"/>
      <c r="AB187" s="56"/>
      <c r="AC187" s="188"/>
      <c r="AD187" s="259"/>
      <c r="AE187" s="259"/>
      <c r="AF187" s="56"/>
      <c r="AG187" s="28"/>
      <c r="AH187" s="56"/>
      <c r="AI187" s="28"/>
      <c r="AJ187" s="184"/>
      <c r="AK187" s="199"/>
      <c r="AL187" s="286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4"/>
      <c r="AT187" s="37"/>
    </row>
    <row r="188" spans="2:46" ht="13.5" customHeight="1" x14ac:dyDescent="0.15">
      <c r="B188" s="284" t="s">
        <v>100</v>
      </c>
      <c r="C188" s="25" t="s">
        <v>31</v>
      </c>
      <c r="D188" s="39"/>
      <c r="E188" s="55"/>
      <c r="F188" s="96"/>
      <c r="G188" s="96"/>
      <c r="H188" s="96"/>
      <c r="I188" s="60"/>
      <c r="J188" s="60"/>
      <c r="K188" s="61"/>
      <c r="L188" s="258"/>
      <c r="M188" s="258"/>
      <c r="N188" s="55"/>
      <c r="O188" s="26"/>
      <c r="P188" s="55"/>
      <c r="Q188" s="26"/>
      <c r="R188" s="131"/>
      <c r="S188" s="214"/>
      <c r="T188" s="284" t="s">
        <v>100</v>
      </c>
      <c r="U188" s="25" t="s">
        <v>31</v>
      </c>
      <c r="V188" s="39"/>
      <c r="W188" s="55"/>
      <c r="X188" s="96"/>
      <c r="Y188" s="96"/>
      <c r="Z188" s="96"/>
      <c r="AA188" s="60"/>
      <c r="AB188" s="60"/>
      <c r="AC188" s="61"/>
      <c r="AD188" s="258"/>
      <c r="AE188" s="258"/>
      <c r="AF188" s="55"/>
      <c r="AG188" s="26"/>
      <c r="AH188" s="55"/>
      <c r="AI188" s="26"/>
      <c r="AJ188" s="131"/>
      <c r="AK188" s="199"/>
      <c r="AL188" s="284" t="s">
        <v>100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4"/>
      <c r="AT188" s="37"/>
    </row>
    <row r="189" spans="2:46" ht="13.5" customHeight="1" x14ac:dyDescent="0.15">
      <c r="B189" s="285"/>
      <c r="C189" s="27" t="s">
        <v>32</v>
      </c>
      <c r="D189" s="186"/>
      <c r="E189" s="56"/>
      <c r="F189" s="187"/>
      <c r="G189" s="187"/>
      <c r="H189" s="187"/>
      <c r="I189" s="62"/>
      <c r="J189" s="62"/>
      <c r="K189" s="188"/>
      <c r="L189" s="259"/>
      <c r="M189" s="259"/>
      <c r="N189" s="56"/>
      <c r="O189" s="28"/>
      <c r="P189" s="56"/>
      <c r="Q189" s="28"/>
      <c r="R189" s="132"/>
      <c r="S189" s="214"/>
      <c r="T189" s="285"/>
      <c r="U189" s="27" t="s">
        <v>32</v>
      </c>
      <c r="V189" s="186"/>
      <c r="W189" s="56"/>
      <c r="X189" s="187"/>
      <c r="Y189" s="187"/>
      <c r="Z189" s="187"/>
      <c r="AA189" s="62"/>
      <c r="AB189" s="62"/>
      <c r="AC189" s="188"/>
      <c r="AD189" s="259"/>
      <c r="AE189" s="259"/>
      <c r="AF189" s="56"/>
      <c r="AG189" s="28"/>
      <c r="AH189" s="56"/>
      <c r="AI189" s="28"/>
      <c r="AJ189" s="132"/>
      <c r="AK189" s="199"/>
      <c r="AL189" s="285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4"/>
      <c r="AT189" s="37"/>
    </row>
    <row r="190" spans="2:46" ht="13.5" customHeight="1" x14ac:dyDescent="0.15">
      <c r="B190" s="285"/>
      <c r="C190" s="27" t="s">
        <v>33</v>
      </c>
      <c r="D190" s="186"/>
      <c r="E190" s="56"/>
      <c r="F190" s="187"/>
      <c r="G190" s="187"/>
      <c r="H190" s="187"/>
      <c r="I190" s="62"/>
      <c r="J190" s="62"/>
      <c r="K190" s="188"/>
      <c r="L190" s="259"/>
      <c r="M190" s="259"/>
      <c r="N190" s="56"/>
      <c r="O190" s="28"/>
      <c r="P190" s="56"/>
      <c r="Q190" s="28"/>
      <c r="R190" s="132"/>
      <c r="S190" s="214"/>
      <c r="T190" s="285"/>
      <c r="U190" s="27" t="s">
        <v>33</v>
      </c>
      <c r="V190" s="186"/>
      <c r="W190" s="56"/>
      <c r="X190" s="187"/>
      <c r="Y190" s="187"/>
      <c r="Z190" s="187"/>
      <c r="AA190" s="62"/>
      <c r="AB190" s="62"/>
      <c r="AC190" s="188"/>
      <c r="AD190" s="259"/>
      <c r="AE190" s="259"/>
      <c r="AF190" s="56"/>
      <c r="AG190" s="28"/>
      <c r="AH190" s="56"/>
      <c r="AI190" s="28"/>
      <c r="AJ190" s="132"/>
      <c r="AK190" s="199"/>
      <c r="AL190" s="285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4"/>
      <c r="AT190" s="37"/>
    </row>
    <row r="191" spans="2:46" ht="13.5" customHeight="1" x14ac:dyDescent="0.15">
      <c r="B191" s="285"/>
      <c r="C191" s="27" t="s">
        <v>35</v>
      </c>
      <c r="D191" s="186"/>
      <c r="E191" s="56"/>
      <c r="F191" s="187"/>
      <c r="G191" s="187"/>
      <c r="H191" s="187"/>
      <c r="I191" s="62"/>
      <c r="J191" s="62"/>
      <c r="K191" s="188"/>
      <c r="L191" s="259"/>
      <c r="M191" s="259"/>
      <c r="N191" s="56"/>
      <c r="O191" s="28"/>
      <c r="P191" s="56"/>
      <c r="Q191" s="28"/>
      <c r="R191" s="132"/>
      <c r="S191" s="214"/>
      <c r="T191" s="285"/>
      <c r="U191" s="27" t="s">
        <v>35</v>
      </c>
      <c r="V191" s="186"/>
      <c r="W191" s="56"/>
      <c r="X191" s="187"/>
      <c r="Y191" s="187"/>
      <c r="Z191" s="187"/>
      <c r="AA191" s="62"/>
      <c r="AB191" s="62"/>
      <c r="AC191" s="188"/>
      <c r="AD191" s="259"/>
      <c r="AE191" s="259"/>
      <c r="AF191" s="56"/>
      <c r="AG191" s="28"/>
      <c r="AH191" s="56"/>
      <c r="AI191" s="28"/>
      <c r="AJ191" s="132"/>
      <c r="AK191" s="199"/>
      <c r="AL191" s="285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4"/>
      <c r="AT191" s="37"/>
    </row>
    <row r="192" spans="2:46" ht="13.5" customHeight="1" thickBot="1" x14ac:dyDescent="0.2">
      <c r="B192" s="286"/>
      <c r="C192" s="27"/>
      <c r="D192" s="186"/>
      <c r="E192" s="56"/>
      <c r="F192" s="189"/>
      <c r="G192" s="189"/>
      <c r="H192" s="189"/>
      <c r="I192" s="56"/>
      <c r="J192" s="56"/>
      <c r="K192" s="188"/>
      <c r="L192" s="259"/>
      <c r="M192" s="259"/>
      <c r="N192" s="56"/>
      <c r="O192" s="28"/>
      <c r="P192" s="56"/>
      <c r="Q192" s="28"/>
      <c r="R192" s="184"/>
      <c r="S192" s="214"/>
      <c r="T192" s="286"/>
      <c r="U192" s="27"/>
      <c r="V192" s="186"/>
      <c r="W192" s="56"/>
      <c r="X192" s="189"/>
      <c r="Y192" s="189"/>
      <c r="Z192" s="189"/>
      <c r="AA192" s="56"/>
      <c r="AB192" s="56"/>
      <c r="AC192" s="188"/>
      <c r="AD192" s="259"/>
      <c r="AE192" s="259"/>
      <c r="AF192" s="56"/>
      <c r="AG192" s="28"/>
      <c r="AH192" s="56"/>
      <c r="AI192" s="28"/>
      <c r="AJ192" s="184"/>
      <c r="AK192" s="199"/>
      <c r="AL192" s="286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4"/>
      <c r="AT192" s="37"/>
    </row>
    <row r="193" spans="2:46" ht="13.5" customHeight="1" x14ac:dyDescent="0.15">
      <c r="B193" s="284" t="s">
        <v>101</v>
      </c>
      <c r="C193" s="25" t="s">
        <v>31</v>
      </c>
      <c r="D193" s="39"/>
      <c r="E193" s="55"/>
      <c r="F193" s="96"/>
      <c r="G193" s="96"/>
      <c r="H193" s="96"/>
      <c r="I193" s="60"/>
      <c r="J193" s="60"/>
      <c r="K193" s="61"/>
      <c r="L193" s="258"/>
      <c r="M193" s="258"/>
      <c r="N193" s="55"/>
      <c r="O193" s="26"/>
      <c r="P193" s="55"/>
      <c r="Q193" s="26"/>
      <c r="R193" s="131"/>
      <c r="S193" s="214"/>
      <c r="T193" s="284" t="s">
        <v>101</v>
      </c>
      <c r="U193" s="25" t="s">
        <v>31</v>
      </c>
      <c r="V193" s="39"/>
      <c r="W193" s="55"/>
      <c r="X193" s="96"/>
      <c r="Y193" s="96"/>
      <c r="Z193" s="96"/>
      <c r="AA193" s="60"/>
      <c r="AB193" s="60"/>
      <c r="AC193" s="61"/>
      <c r="AD193" s="258"/>
      <c r="AE193" s="258"/>
      <c r="AF193" s="55"/>
      <c r="AG193" s="26"/>
      <c r="AH193" s="55"/>
      <c r="AI193" s="26"/>
      <c r="AJ193" s="131"/>
      <c r="AK193" s="199"/>
      <c r="AL193" s="284" t="s">
        <v>101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4"/>
      <c r="AT193" s="37"/>
    </row>
    <row r="194" spans="2:46" ht="13.5" customHeight="1" x14ac:dyDescent="0.15">
      <c r="B194" s="285"/>
      <c r="C194" s="27" t="s">
        <v>32</v>
      </c>
      <c r="D194" s="186"/>
      <c r="E194" s="56"/>
      <c r="F194" s="187"/>
      <c r="G194" s="187"/>
      <c r="H194" s="187"/>
      <c r="I194" s="62"/>
      <c r="J194" s="62"/>
      <c r="K194" s="188"/>
      <c r="L194" s="259"/>
      <c r="M194" s="259"/>
      <c r="N194" s="56"/>
      <c r="O194" s="28"/>
      <c r="P194" s="56"/>
      <c r="Q194" s="28"/>
      <c r="R194" s="132"/>
      <c r="S194" s="214"/>
      <c r="T194" s="285"/>
      <c r="U194" s="27" t="s">
        <v>32</v>
      </c>
      <c r="V194" s="186"/>
      <c r="W194" s="56"/>
      <c r="X194" s="187"/>
      <c r="Y194" s="187"/>
      <c r="Z194" s="187"/>
      <c r="AA194" s="62"/>
      <c r="AB194" s="62"/>
      <c r="AC194" s="188"/>
      <c r="AD194" s="259"/>
      <c r="AE194" s="259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4"/>
      <c r="AT194" s="37"/>
    </row>
    <row r="195" spans="2:46" ht="13.5" customHeight="1" x14ac:dyDescent="0.15">
      <c r="B195" s="285"/>
      <c r="C195" s="27" t="s">
        <v>33</v>
      </c>
      <c r="D195" s="186"/>
      <c r="E195" s="56"/>
      <c r="F195" s="187"/>
      <c r="G195" s="187"/>
      <c r="H195" s="187"/>
      <c r="I195" s="62"/>
      <c r="J195" s="62"/>
      <c r="K195" s="188"/>
      <c r="L195" s="259"/>
      <c r="M195" s="259"/>
      <c r="N195" s="56"/>
      <c r="O195" s="28"/>
      <c r="P195" s="56"/>
      <c r="Q195" s="28"/>
      <c r="R195" s="132"/>
      <c r="S195" s="214"/>
      <c r="T195" s="285"/>
      <c r="U195" s="27" t="s">
        <v>33</v>
      </c>
      <c r="V195" s="186"/>
      <c r="W195" s="56"/>
      <c r="X195" s="187"/>
      <c r="Y195" s="187"/>
      <c r="Z195" s="187"/>
      <c r="AA195" s="62"/>
      <c r="AB195" s="62"/>
      <c r="AC195" s="188"/>
      <c r="AD195" s="259"/>
      <c r="AE195" s="259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4"/>
      <c r="AT195" s="37"/>
    </row>
    <row r="196" spans="2:46" ht="13.5" customHeight="1" x14ac:dyDescent="0.15">
      <c r="B196" s="285"/>
      <c r="C196" s="27" t="s">
        <v>35</v>
      </c>
      <c r="D196" s="186"/>
      <c r="E196" s="56"/>
      <c r="F196" s="187"/>
      <c r="G196" s="187"/>
      <c r="H196" s="187"/>
      <c r="I196" s="62"/>
      <c r="J196" s="62"/>
      <c r="K196" s="188"/>
      <c r="L196" s="259"/>
      <c r="M196" s="259"/>
      <c r="N196" s="56"/>
      <c r="O196" s="28"/>
      <c r="P196" s="56"/>
      <c r="Q196" s="28"/>
      <c r="R196" s="132"/>
      <c r="S196" s="214"/>
      <c r="T196" s="285"/>
      <c r="U196" s="27" t="s">
        <v>35</v>
      </c>
      <c r="V196" s="186"/>
      <c r="W196" s="56"/>
      <c r="X196" s="187"/>
      <c r="Y196" s="187"/>
      <c r="Z196" s="187"/>
      <c r="AA196" s="62"/>
      <c r="AB196" s="62"/>
      <c r="AC196" s="188"/>
      <c r="AD196" s="259"/>
      <c r="AE196" s="259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4"/>
      <c r="AT196" s="37"/>
    </row>
    <row r="197" spans="2:46" ht="13.5" customHeight="1" thickBot="1" x14ac:dyDescent="0.2">
      <c r="B197" s="286"/>
      <c r="C197" s="27"/>
      <c r="D197" s="186"/>
      <c r="E197" s="56"/>
      <c r="F197" s="189"/>
      <c r="G197" s="189"/>
      <c r="H197" s="189"/>
      <c r="I197" s="56"/>
      <c r="J197" s="56"/>
      <c r="K197" s="188"/>
      <c r="L197" s="259"/>
      <c r="M197" s="259"/>
      <c r="N197" s="56"/>
      <c r="O197" s="28"/>
      <c r="P197" s="56"/>
      <c r="Q197" s="28"/>
      <c r="R197" s="184"/>
      <c r="S197" s="214"/>
      <c r="T197" s="286"/>
      <c r="U197" s="27"/>
      <c r="V197" s="186"/>
      <c r="W197" s="56"/>
      <c r="X197" s="189"/>
      <c r="Y197" s="189"/>
      <c r="Z197" s="189"/>
      <c r="AA197" s="56"/>
      <c r="AB197" s="56"/>
      <c r="AC197" s="188"/>
      <c r="AD197" s="259"/>
      <c r="AE197" s="259"/>
      <c r="AF197" s="56"/>
      <c r="AG197" s="28"/>
      <c r="AH197" s="56"/>
      <c r="AI197" s="28"/>
      <c r="AJ197" s="184"/>
      <c r="AK197" s="199"/>
      <c r="AL197" s="286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4"/>
      <c r="AT197" s="37"/>
    </row>
    <row r="198" spans="2:46" ht="13.5" customHeight="1" x14ac:dyDescent="0.15">
      <c r="B198" s="284" t="s">
        <v>102</v>
      </c>
      <c r="C198" s="25" t="s">
        <v>31</v>
      </c>
      <c r="D198" s="39"/>
      <c r="E198" s="55"/>
      <c r="F198" s="96"/>
      <c r="G198" s="96"/>
      <c r="H198" s="96"/>
      <c r="I198" s="60"/>
      <c r="J198" s="60"/>
      <c r="K198" s="61"/>
      <c r="L198" s="258"/>
      <c r="M198" s="258"/>
      <c r="N198" s="55"/>
      <c r="O198" s="26"/>
      <c r="P198" s="55"/>
      <c r="Q198" s="26"/>
      <c r="R198" s="131"/>
      <c r="S198" s="214"/>
      <c r="T198" s="284" t="s">
        <v>102</v>
      </c>
      <c r="U198" s="25" t="s">
        <v>31</v>
      </c>
      <c r="V198" s="39"/>
      <c r="W198" s="55"/>
      <c r="X198" s="96"/>
      <c r="Y198" s="96"/>
      <c r="Z198" s="96"/>
      <c r="AA198" s="60"/>
      <c r="AB198" s="60"/>
      <c r="AC198" s="61"/>
      <c r="AD198" s="258"/>
      <c r="AE198" s="258"/>
      <c r="AF198" s="55"/>
      <c r="AG198" s="26"/>
      <c r="AH198" s="55"/>
      <c r="AI198" s="26"/>
      <c r="AJ198" s="131"/>
      <c r="AK198" s="199"/>
      <c r="AL198" s="284" t="s">
        <v>102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4"/>
      <c r="AT198" s="37"/>
    </row>
    <row r="199" spans="2:46" ht="13.5" customHeight="1" x14ac:dyDescent="0.15">
      <c r="B199" s="285"/>
      <c r="C199" s="27" t="s">
        <v>32</v>
      </c>
      <c r="D199" s="186"/>
      <c r="E199" s="56"/>
      <c r="F199" s="187"/>
      <c r="G199" s="187"/>
      <c r="H199" s="187"/>
      <c r="I199" s="62"/>
      <c r="J199" s="62"/>
      <c r="K199" s="188"/>
      <c r="L199" s="259"/>
      <c r="M199" s="259"/>
      <c r="N199" s="56"/>
      <c r="O199" s="28"/>
      <c r="P199" s="56"/>
      <c r="Q199" s="28"/>
      <c r="R199" s="132"/>
      <c r="S199" s="214"/>
      <c r="T199" s="285"/>
      <c r="U199" s="27" t="s">
        <v>32</v>
      </c>
      <c r="V199" s="186"/>
      <c r="W199" s="56"/>
      <c r="X199" s="187"/>
      <c r="Y199" s="187"/>
      <c r="Z199" s="187"/>
      <c r="AA199" s="62"/>
      <c r="AB199" s="62"/>
      <c r="AC199" s="188"/>
      <c r="AD199" s="259"/>
      <c r="AE199" s="259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4"/>
      <c r="AT199" s="37"/>
    </row>
    <row r="200" spans="2:46" ht="13.5" customHeight="1" x14ac:dyDescent="0.15">
      <c r="B200" s="285"/>
      <c r="C200" s="27" t="s">
        <v>33</v>
      </c>
      <c r="D200" s="186"/>
      <c r="E200" s="56"/>
      <c r="F200" s="187"/>
      <c r="G200" s="187"/>
      <c r="H200" s="187"/>
      <c r="I200" s="62"/>
      <c r="J200" s="62"/>
      <c r="K200" s="188"/>
      <c r="L200" s="259"/>
      <c r="M200" s="259"/>
      <c r="N200" s="56"/>
      <c r="O200" s="28"/>
      <c r="P200" s="56"/>
      <c r="Q200" s="28"/>
      <c r="R200" s="132"/>
      <c r="S200" s="214"/>
      <c r="T200" s="285"/>
      <c r="U200" s="27" t="s">
        <v>33</v>
      </c>
      <c r="V200" s="186"/>
      <c r="W200" s="56"/>
      <c r="X200" s="187"/>
      <c r="Y200" s="187"/>
      <c r="Z200" s="187"/>
      <c r="AA200" s="62"/>
      <c r="AB200" s="62"/>
      <c r="AC200" s="188"/>
      <c r="AD200" s="259"/>
      <c r="AE200" s="259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4"/>
      <c r="AT200" s="37"/>
    </row>
    <row r="201" spans="2:46" ht="13.5" customHeight="1" x14ac:dyDescent="0.15">
      <c r="B201" s="285"/>
      <c r="C201" s="27" t="s">
        <v>35</v>
      </c>
      <c r="D201" s="186"/>
      <c r="E201" s="56"/>
      <c r="F201" s="187"/>
      <c r="G201" s="187"/>
      <c r="H201" s="187"/>
      <c r="I201" s="62"/>
      <c r="J201" s="62"/>
      <c r="K201" s="188"/>
      <c r="L201" s="259"/>
      <c r="M201" s="259"/>
      <c r="N201" s="56"/>
      <c r="O201" s="28"/>
      <c r="P201" s="56"/>
      <c r="Q201" s="28"/>
      <c r="R201" s="132"/>
      <c r="S201" s="214"/>
      <c r="T201" s="285"/>
      <c r="U201" s="27" t="s">
        <v>35</v>
      </c>
      <c r="V201" s="186"/>
      <c r="W201" s="56"/>
      <c r="X201" s="187"/>
      <c r="Y201" s="187"/>
      <c r="Z201" s="187"/>
      <c r="AA201" s="62"/>
      <c r="AB201" s="62"/>
      <c r="AC201" s="188"/>
      <c r="AD201" s="259"/>
      <c r="AE201" s="259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4"/>
      <c r="AT201" s="37"/>
    </row>
    <row r="202" spans="2:46" ht="13.5" customHeight="1" thickBot="1" x14ac:dyDescent="0.2">
      <c r="B202" s="286"/>
      <c r="C202" s="27"/>
      <c r="D202" s="186"/>
      <c r="E202" s="56"/>
      <c r="F202" s="189"/>
      <c r="G202" s="189"/>
      <c r="H202" s="189"/>
      <c r="I202" s="56"/>
      <c r="J202" s="56"/>
      <c r="K202" s="188"/>
      <c r="L202" s="259"/>
      <c r="M202" s="259"/>
      <c r="N202" s="56"/>
      <c r="O202" s="28"/>
      <c r="P202" s="56"/>
      <c r="Q202" s="28"/>
      <c r="R202" s="184"/>
      <c r="S202" s="214"/>
      <c r="T202" s="286"/>
      <c r="U202" s="27"/>
      <c r="V202" s="186"/>
      <c r="W202" s="56"/>
      <c r="X202" s="189"/>
      <c r="Y202" s="189"/>
      <c r="Z202" s="189"/>
      <c r="AA202" s="56"/>
      <c r="AB202" s="56"/>
      <c r="AC202" s="188"/>
      <c r="AD202" s="259"/>
      <c r="AE202" s="259"/>
      <c r="AF202" s="56"/>
      <c r="AG202" s="28"/>
      <c r="AH202" s="56"/>
      <c r="AI202" s="28"/>
      <c r="AJ202" s="184"/>
      <c r="AK202" s="199"/>
      <c r="AL202" s="286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4"/>
      <c r="AT202" s="37"/>
    </row>
    <row r="203" spans="2:46" ht="13.5" customHeight="1" x14ac:dyDescent="0.15">
      <c r="B203" s="284" t="s">
        <v>103</v>
      </c>
      <c r="C203" s="25" t="s">
        <v>31</v>
      </c>
      <c r="D203" s="39"/>
      <c r="E203" s="55"/>
      <c r="F203" s="96"/>
      <c r="G203" s="96"/>
      <c r="H203" s="96"/>
      <c r="I203" s="60"/>
      <c r="J203" s="60"/>
      <c r="K203" s="61"/>
      <c r="L203" s="258"/>
      <c r="M203" s="258"/>
      <c r="N203" s="55"/>
      <c r="O203" s="26"/>
      <c r="P203" s="55"/>
      <c r="Q203" s="26"/>
      <c r="R203" s="131"/>
      <c r="S203" s="214"/>
      <c r="T203" s="284" t="s">
        <v>103</v>
      </c>
      <c r="U203" s="25" t="s">
        <v>31</v>
      </c>
      <c r="V203" s="39"/>
      <c r="W203" s="55"/>
      <c r="X203" s="96"/>
      <c r="Y203" s="96"/>
      <c r="Z203" s="96"/>
      <c r="AA203" s="60"/>
      <c r="AB203" s="60"/>
      <c r="AC203" s="61"/>
      <c r="AD203" s="258"/>
      <c r="AE203" s="258"/>
      <c r="AF203" s="55"/>
      <c r="AG203" s="26"/>
      <c r="AH203" s="55"/>
      <c r="AI203" s="26"/>
      <c r="AJ203" s="131"/>
      <c r="AK203" s="199"/>
      <c r="AL203" s="284" t="s">
        <v>103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4"/>
      <c r="AT203" s="37"/>
    </row>
    <row r="204" spans="2:46" ht="13.5" customHeight="1" x14ac:dyDescent="0.15">
      <c r="B204" s="285"/>
      <c r="C204" s="27" t="s">
        <v>32</v>
      </c>
      <c r="D204" s="186"/>
      <c r="E204" s="56"/>
      <c r="F204" s="187"/>
      <c r="G204" s="187"/>
      <c r="H204" s="187"/>
      <c r="I204" s="62"/>
      <c r="J204" s="62"/>
      <c r="K204" s="188"/>
      <c r="L204" s="259"/>
      <c r="M204" s="259"/>
      <c r="N204" s="56"/>
      <c r="O204" s="28"/>
      <c r="P204" s="56"/>
      <c r="Q204" s="28"/>
      <c r="R204" s="132"/>
      <c r="S204" s="214"/>
      <c r="T204" s="285"/>
      <c r="U204" s="27" t="s">
        <v>32</v>
      </c>
      <c r="V204" s="186"/>
      <c r="W204" s="56"/>
      <c r="X204" s="187"/>
      <c r="Y204" s="187"/>
      <c r="Z204" s="187"/>
      <c r="AA204" s="62"/>
      <c r="AB204" s="62"/>
      <c r="AC204" s="188"/>
      <c r="AD204" s="259"/>
      <c r="AE204" s="259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4"/>
      <c r="AT204" s="37"/>
    </row>
    <row r="205" spans="2:46" ht="13.5" customHeight="1" x14ac:dyDescent="0.15">
      <c r="B205" s="285"/>
      <c r="C205" s="27" t="s">
        <v>33</v>
      </c>
      <c r="D205" s="186"/>
      <c r="E205" s="56"/>
      <c r="F205" s="187"/>
      <c r="G205" s="187"/>
      <c r="H205" s="187"/>
      <c r="I205" s="62"/>
      <c r="J205" s="62"/>
      <c r="K205" s="188"/>
      <c r="L205" s="259"/>
      <c r="M205" s="259"/>
      <c r="N205" s="56"/>
      <c r="O205" s="28"/>
      <c r="P205" s="56"/>
      <c r="Q205" s="28"/>
      <c r="R205" s="132"/>
      <c r="S205" s="214"/>
      <c r="T205" s="285"/>
      <c r="U205" s="27" t="s">
        <v>33</v>
      </c>
      <c r="V205" s="186"/>
      <c r="W205" s="56"/>
      <c r="X205" s="187"/>
      <c r="Y205" s="187"/>
      <c r="Z205" s="187"/>
      <c r="AA205" s="62"/>
      <c r="AB205" s="62"/>
      <c r="AC205" s="188"/>
      <c r="AD205" s="259"/>
      <c r="AE205" s="259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4"/>
      <c r="AT205" s="37"/>
    </row>
    <row r="206" spans="2:46" ht="13.5" customHeight="1" x14ac:dyDescent="0.15">
      <c r="B206" s="285"/>
      <c r="C206" s="27" t="s">
        <v>35</v>
      </c>
      <c r="D206" s="186"/>
      <c r="E206" s="56"/>
      <c r="F206" s="187"/>
      <c r="G206" s="187"/>
      <c r="H206" s="187"/>
      <c r="I206" s="62"/>
      <c r="J206" s="62"/>
      <c r="K206" s="188"/>
      <c r="L206" s="259"/>
      <c r="M206" s="259"/>
      <c r="N206" s="56"/>
      <c r="O206" s="28"/>
      <c r="P206" s="56"/>
      <c r="Q206" s="28"/>
      <c r="R206" s="132"/>
      <c r="S206" s="214"/>
      <c r="T206" s="285"/>
      <c r="U206" s="27" t="s">
        <v>35</v>
      </c>
      <c r="V206" s="186"/>
      <c r="W206" s="56"/>
      <c r="X206" s="187"/>
      <c r="Y206" s="187"/>
      <c r="Z206" s="187"/>
      <c r="AA206" s="62"/>
      <c r="AB206" s="62"/>
      <c r="AC206" s="188"/>
      <c r="AD206" s="259"/>
      <c r="AE206" s="259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4"/>
      <c r="AT206" s="37"/>
    </row>
    <row r="207" spans="2:46" ht="13.5" customHeight="1" thickBot="1" x14ac:dyDescent="0.2">
      <c r="B207" s="286"/>
      <c r="C207" s="27"/>
      <c r="D207" s="186"/>
      <c r="E207" s="56"/>
      <c r="F207" s="189"/>
      <c r="G207" s="189"/>
      <c r="H207" s="189"/>
      <c r="I207" s="56"/>
      <c r="J207" s="56"/>
      <c r="K207" s="188"/>
      <c r="L207" s="259"/>
      <c r="M207" s="259"/>
      <c r="N207" s="56"/>
      <c r="O207" s="28"/>
      <c r="P207" s="56"/>
      <c r="Q207" s="28"/>
      <c r="R207" s="184"/>
      <c r="S207" s="214"/>
      <c r="T207" s="286"/>
      <c r="U207" s="27"/>
      <c r="V207" s="186"/>
      <c r="W207" s="56"/>
      <c r="X207" s="189"/>
      <c r="Y207" s="189"/>
      <c r="Z207" s="189"/>
      <c r="AA207" s="56"/>
      <c r="AB207" s="56"/>
      <c r="AC207" s="188"/>
      <c r="AD207" s="259"/>
      <c r="AE207" s="259"/>
      <c r="AF207" s="56"/>
      <c r="AG207" s="28"/>
      <c r="AH207" s="56"/>
      <c r="AI207" s="28"/>
      <c r="AJ207" s="184"/>
      <c r="AK207" s="199"/>
      <c r="AL207" s="286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4"/>
      <c r="AT207" s="37"/>
    </row>
    <row r="208" spans="2:46" ht="13.5" customHeight="1" x14ac:dyDescent="0.15">
      <c r="B208" s="284" t="s">
        <v>104</v>
      </c>
      <c r="C208" s="25" t="s">
        <v>31</v>
      </c>
      <c r="D208" s="39"/>
      <c r="E208" s="55"/>
      <c r="F208" s="96"/>
      <c r="G208" s="96"/>
      <c r="H208" s="96"/>
      <c r="I208" s="60"/>
      <c r="J208" s="60"/>
      <c r="K208" s="61"/>
      <c r="L208" s="258"/>
      <c r="M208" s="258"/>
      <c r="N208" s="55"/>
      <c r="O208" s="26"/>
      <c r="P208" s="55"/>
      <c r="Q208" s="26"/>
      <c r="R208" s="131"/>
      <c r="S208" s="214"/>
      <c r="T208" s="284" t="s">
        <v>104</v>
      </c>
      <c r="U208" s="25" t="s">
        <v>31</v>
      </c>
      <c r="V208" s="39"/>
      <c r="W208" s="55"/>
      <c r="X208" s="96"/>
      <c r="Y208" s="96"/>
      <c r="Z208" s="96"/>
      <c r="AA208" s="60"/>
      <c r="AB208" s="60"/>
      <c r="AC208" s="61"/>
      <c r="AD208" s="258"/>
      <c r="AE208" s="258"/>
      <c r="AF208" s="55"/>
      <c r="AG208" s="26"/>
      <c r="AH208" s="55"/>
      <c r="AI208" s="26"/>
      <c r="AJ208" s="131"/>
      <c r="AK208" s="199"/>
      <c r="AL208" s="284" t="s">
        <v>104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4"/>
      <c r="AT208" s="37"/>
    </row>
    <row r="209" spans="2:46" ht="13.5" customHeight="1" x14ac:dyDescent="0.15">
      <c r="B209" s="285"/>
      <c r="C209" s="27" t="s">
        <v>32</v>
      </c>
      <c r="D209" s="186"/>
      <c r="E209" s="56"/>
      <c r="F209" s="187"/>
      <c r="G209" s="187"/>
      <c r="H209" s="187"/>
      <c r="I209" s="62"/>
      <c r="J209" s="62"/>
      <c r="K209" s="188"/>
      <c r="L209" s="259"/>
      <c r="M209" s="259"/>
      <c r="N209" s="56"/>
      <c r="O209" s="28"/>
      <c r="P209" s="56"/>
      <c r="Q209" s="28"/>
      <c r="R209" s="132"/>
      <c r="S209" s="214"/>
      <c r="T209" s="285"/>
      <c r="U209" s="27" t="s">
        <v>32</v>
      </c>
      <c r="V209" s="186"/>
      <c r="W209" s="56"/>
      <c r="X209" s="187"/>
      <c r="Y209" s="187"/>
      <c r="Z209" s="187"/>
      <c r="AA209" s="62"/>
      <c r="AB209" s="62"/>
      <c r="AC209" s="188"/>
      <c r="AD209" s="259"/>
      <c r="AE209" s="259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4"/>
      <c r="AT209" s="37"/>
    </row>
    <row r="210" spans="2:46" ht="13.5" customHeight="1" x14ac:dyDescent="0.15">
      <c r="B210" s="285"/>
      <c r="C210" s="27" t="s">
        <v>33</v>
      </c>
      <c r="D210" s="186"/>
      <c r="E210" s="56"/>
      <c r="F210" s="187"/>
      <c r="G210" s="187"/>
      <c r="H210" s="187"/>
      <c r="I210" s="62"/>
      <c r="J210" s="62"/>
      <c r="K210" s="188"/>
      <c r="L210" s="259"/>
      <c r="M210" s="259"/>
      <c r="N210" s="56"/>
      <c r="O210" s="28"/>
      <c r="P210" s="56"/>
      <c r="Q210" s="28"/>
      <c r="R210" s="132"/>
      <c r="S210" s="214"/>
      <c r="T210" s="285"/>
      <c r="U210" s="27" t="s">
        <v>33</v>
      </c>
      <c r="V210" s="186"/>
      <c r="W210" s="56"/>
      <c r="X210" s="187"/>
      <c r="Y210" s="187"/>
      <c r="Z210" s="187"/>
      <c r="AA210" s="62"/>
      <c r="AB210" s="62"/>
      <c r="AC210" s="188"/>
      <c r="AD210" s="259"/>
      <c r="AE210" s="259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4"/>
      <c r="AT210" s="37"/>
    </row>
    <row r="211" spans="2:46" ht="13.5" customHeight="1" x14ac:dyDescent="0.15">
      <c r="B211" s="285"/>
      <c r="C211" s="27" t="s">
        <v>35</v>
      </c>
      <c r="D211" s="186"/>
      <c r="E211" s="56"/>
      <c r="F211" s="187"/>
      <c r="G211" s="187"/>
      <c r="H211" s="187"/>
      <c r="I211" s="62"/>
      <c r="J211" s="62"/>
      <c r="K211" s="188"/>
      <c r="L211" s="259"/>
      <c r="M211" s="259"/>
      <c r="N211" s="56"/>
      <c r="O211" s="28"/>
      <c r="P211" s="56"/>
      <c r="Q211" s="28"/>
      <c r="R211" s="132"/>
      <c r="S211" s="214"/>
      <c r="T211" s="285"/>
      <c r="U211" s="27" t="s">
        <v>35</v>
      </c>
      <c r="V211" s="186"/>
      <c r="W211" s="56"/>
      <c r="X211" s="187"/>
      <c r="Y211" s="187"/>
      <c r="Z211" s="187"/>
      <c r="AA211" s="62"/>
      <c r="AB211" s="62"/>
      <c r="AC211" s="188"/>
      <c r="AD211" s="259"/>
      <c r="AE211" s="259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4"/>
      <c r="AT211" s="37"/>
    </row>
    <row r="212" spans="2:46" ht="13.5" customHeight="1" thickBot="1" x14ac:dyDescent="0.2">
      <c r="B212" s="286"/>
      <c r="C212" s="27"/>
      <c r="D212" s="186"/>
      <c r="E212" s="56"/>
      <c r="F212" s="189"/>
      <c r="G212" s="189"/>
      <c r="H212" s="189"/>
      <c r="I212" s="56"/>
      <c r="J212" s="56"/>
      <c r="K212" s="188"/>
      <c r="L212" s="259"/>
      <c r="M212" s="259"/>
      <c r="N212" s="56"/>
      <c r="O212" s="28"/>
      <c r="P212" s="56"/>
      <c r="Q212" s="28"/>
      <c r="R212" s="184"/>
      <c r="S212" s="214"/>
      <c r="T212" s="286"/>
      <c r="U212" s="27"/>
      <c r="V212" s="186"/>
      <c r="W212" s="56"/>
      <c r="X212" s="189"/>
      <c r="Y212" s="189"/>
      <c r="Z212" s="189"/>
      <c r="AA212" s="56"/>
      <c r="AB212" s="56"/>
      <c r="AC212" s="188"/>
      <c r="AD212" s="259"/>
      <c r="AE212" s="259"/>
      <c r="AF212" s="56"/>
      <c r="AG212" s="28"/>
      <c r="AH212" s="56"/>
      <c r="AI212" s="28"/>
      <c r="AJ212" s="184"/>
      <c r="AK212" s="199"/>
      <c r="AL212" s="286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4"/>
      <c r="AT212" s="37"/>
    </row>
    <row r="213" spans="2:46" ht="13.5" customHeight="1" x14ac:dyDescent="0.15">
      <c r="B213" s="284" t="s">
        <v>105</v>
      </c>
      <c r="C213" s="25" t="s">
        <v>31</v>
      </c>
      <c r="D213" s="39"/>
      <c r="E213" s="55"/>
      <c r="F213" s="96"/>
      <c r="G213" s="96"/>
      <c r="H213" s="96"/>
      <c r="I213" s="60"/>
      <c r="J213" s="60"/>
      <c r="K213" s="61"/>
      <c r="L213" s="258"/>
      <c r="M213" s="258"/>
      <c r="N213" s="55"/>
      <c r="O213" s="26"/>
      <c r="P213" s="55"/>
      <c r="Q213" s="26"/>
      <c r="R213" s="131"/>
      <c r="S213" s="214"/>
      <c r="T213" s="284" t="s">
        <v>105</v>
      </c>
      <c r="U213" s="25" t="s">
        <v>31</v>
      </c>
      <c r="V213" s="39"/>
      <c r="W213" s="55"/>
      <c r="X213" s="96"/>
      <c r="Y213" s="96"/>
      <c r="Z213" s="96"/>
      <c r="AA213" s="60"/>
      <c r="AB213" s="60"/>
      <c r="AC213" s="61"/>
      <c r="AD213" s="258"/>
      <c r="AE213" s="258"/>
      <c r="AF213" s="55"/>
      <c r="AG213" s="26"/>
      <c r="AH213" s="55"/>
      <c r="AI213" s="26"/>
      <c r="AJ213" s="131"/>
      <c r="AK213" s="199"/>
      <c r="AL213" s="284" t="s">
        <v>105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4"/>
      <c r="AT213" s="37"/>
    </row>
    <row r="214" spans="2:46" ht="13.5" customHeight="1" x14ac:dyDescent="0.15">
      <c r="B214" s="285"/>
      <c r="C214" s="27" t="s">
        <v>32</v>
      </c>
      <c r="D214" s="186"/>
      <c r="E214" s="56"/>
      <c r="F214" s="187"/>
      <c r="G214" s="187"/>
      <c r="H214" s="187"/>
      <c r="I214" s="62"/>
      <c r="J214" s="62"/>
      <c r="K214" s="188"/>
      <c r="L214" s="259"/>
      <c r="M214" s="259"/>
      <c r="N214" s="56"/>
      <c r="O214" s="28"/>
      <c r="P214" s="56"/>
      <c r="Q214" s="28"/>
      <c r="R214" s="132"/>
      <c r="S214" s="214"/>
      <c r="T214" s="285"/>
      <c r="U214" s="27" t="s">
        <v>32</v>
      </c>
      <c r="V214" s="186"/>
      <c r="W214" s="56"/>
      <c r="X214" s="187"/>
      <c r="Y214" s="187"/>
      <c r="Z214" s="187"/>
      <c r="AA214" s="62"/>
      <c r="AB214" s="62"/>
      <c r="AC214" s="188"/>
      <c r="AD214" s="259"/>
      <c r="AE214" s="259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4"/>
      <c r="AT214" s="37"/>
    </row>
    <row r="215" spans="2:46" ht="13.5" customHeight="1" x14ac:dyDescent="0.15">
      <c r="B215" s="285"/>
      <c r="C215" s="27" t="s">
        <v>33</v>
      </c>
      <c r="D215" s="186"/>
      <c r="E215" s="56"/>
      <c r="F215" s="187"/>
      <c r="G215" s="187"/>
      <c r="H215" s="187"/>
      <c r="I215" s="62"/>
      <c r="J215" s="62"/>
      <c r="K215" s="188"/>
      <c r="L215" s="259"/>
      <c r="M215" s="259"/>
      <c r="N215" s="56"/>
      <c r="O215" s="28"/>
      <c r="P215" s="56"/>
      <c r="Q215" s="28"/>
      <c r="R215" s="132"/>
      <c r="S215" s="214"/>
      <c r="T215" s="285"/>
      <c r="U215" s="27" t="s">
        <v>33</v>
      </c>
      <c r="V215" s="186"/>
      <c r="W215" s="56"/>
      <c r="X215" s="187"/>
      <c r="Y215" s="187"/>
      <c r="Z215" s="187"/>
      <c r="AA215" s="62"/>
      <c r="AB215" s="62"/>
      <c r="AC215" s="188"/>
      <c r="AD215" s="259"/>
      <c r="AE215" s="259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4"/>
      <c r="AT215" s="37"/>
    </row>
    <row r="216" spans="2:46" ht="13.5" customHeight="1" x14ac:dyDescent="0.15">
      <c r="B216" s="285"/>
      <c r="C216" s="27" t="s">
        <v>35</v>
      </c>
      <c r="D216" s="186"/>
      <c r="E216" s="56"/>
      <c r="F216" s="187"/>
      <c r="G216" s="187"/>
      <c r="H216" s="187"/>
      <c r="I216" s="62"/>
      <c r="J216" s="62"/>
      <c r="K216" s="188"/>
      <c r="L216" s="259"/>
      <c r="M216" s="259"/>
      <c r="N216" s="56"/>
      <c r="O216" s="28"/>
      <c r="P216" s="56"/>
      <c r="Q216" s="28"/>
      <c r="R216" s="132"/>
      <c r="S216" s="214"/>
      <c r="T216" s="285"/>
      <c r="U216" s="27" t="s">
        <v>35</v>
      </c>
      <c r="V216" s="186"/>
      <c r="W216" s="56"/>
      <c r="X216" s="187"/>
      <c r="Y216" s="187"/>
      <c r="Z216" s="187"/>
      <c r="AA216" s="62"/>
      <c r="AB216" s="62"/>
      <c r="AC216" s="188"/>
      <c r="AD216" s="259"/>
      <c r="AE216" s="259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4"/>
      <c r="AT216" s="37"/>
    </row>
    <row r="217" spans="2:46" ht="13.5" customHeight="1" thickBot="1" x14ac:dyDescent="0.2">
      <c r="B217" s="286"/>
      <c r="C217" s="27"/>
      <c r="D217" s="186"/>
      <c r="E217" s="56"/>
      <c r="F217" s="189"/>
      <c r="G217" s="189"/>
      <c r="H217" s="189"/>
      <c r="I217" s="56"/>
      <c r="J217" s="56"/>
      <c r="K217" s="188"/>
      <c r="L217" s="259"/>
      <c r="M217" s="259"/>
      <c r="N217" s="56"/>
      <c r="O217" s="28"/>
      <c r="P217" s="56"/>
      <c r="Q217" s="28"/>
      <c r="R217" s="184"/>
      <c r="S217" s="214"/>
      <c r="T217" s="286"/>
      <c r="U217" s="27"/>
      <c r="V217" s="186"/>
      <c r="W217" s="56"/>
      <c r="X217" s="189"/>
      <c r="Y217" s="189"/>
      <c r="Z217" s="189"/>
      <c r="AA217" s="56"/>
      <c r="AB217" s="56"/>
      <c r="AC217" s="188"/>
      <c r="AD217" s="259"/>
      <c r="AE217" s="259"/>
      <c r="AF217" s="56"/>
      <c r="AG217" s="28"/>
      <c r="AH217" s="56"/>
      <c r="AI217" s="28"/>
      <c r="AJ217" s="184"/>
      <c r="AK217" s="199"/>
      <c r="AL217" s="286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4"/>
      <c r="AT217" s="37"/>
    </row>
    <row r="218" spans="2:46" ht="13.5" customHeight="1" x14ac:dyDescent="0.15">
      <c r="B218" s="284" t="s">
        <v>106</v>
      </c>
      <c r="C218" s="25" t="s">
        <v>31</v>
      </c>
      <c r="D218" s="39"/>
      <c r="E218" s="55"/>
      <c r="F218" s="96"/>
      <c r="G218" s="96"/>
      <c r="H218" s="96"/>
      <c r="I218" s="60"/>
      <c r="J218" s="60"/>
      <c r="K218" s="61"/>
      <c r="L218" s="258"/>
      <c r="M218" s="258"/>
      <c r="N218" s="55"/>
      <c r="O218" s="26"/>
      <c r="P218" s="55"/>
      <c r="Q218" s="26"/>
      <c r="R218" s="131"/>
      <c r="S218" s="214"/>
      <c r="T218" s="284" t="s">
        <v>106</v>
      </c>
      <c r="U218" s="25" t="s">
        <v>31</v>
      </c>
      <c r="V218" s="39"/>
      <c r="W218" s="55"/>
      <c r="X218" s="96"/>
      <c r="Y218" s="96"/>
      <c r="Z218" s="96"/>
      <c r="AA218" s="60"/>
      <c r="AB218" s="60"/>
      <c r="AC218" s="61"/>
      <c r="AD218" s="258"/>
      <c r="AE218" s="258"/>
      <c r="AF218" s="55"/>
      <c r="AG218" s="26"/>
      <c r="AH218" s="55"/>
      <c r="AI218" s="26"/>
      <c r="AJ218" s="131"/>
      <c r="AK218" s="199"/>
      <c r="AL218" s="284" t="s">
        <v>106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4"/>
      <c r="AT218" s="37"/>
    </row>
    <row r="219" spans="2:46" ht="13.5" customHeight="1" x14ac:dyDescent="0.15">
      <c r="B219" s="285"/>
      <c r="C219" s="27" t="s">
        <v>32</v>
      </c>
      <c r="D219" s="186"/>
      <c r="E219" s="56"/>
      <c r="F219" s="187"/>
      <c r="G219" s="187"/>
      <c r="H219" s="187"/>
      <c r="I219" s="62"/>
      <c r="J219" s="62"/>
      <c r="K219" s="188"/>
      <c r="L219" s="259"/>
      <c r="M219" s="259"/>
      <c r="N219" s="56"/>
      <c r="O219" s="28"/>
      <c r="P219" s="56"/>
      <c r="Q219" s="28"/>
      <c r="R219" s="132"/>
      <c r="S219" s="214"/>
      <c r="T219" s="285"/>
      <c r="U219" s="27" t="s">
        <v>32</v>
      </c>
      <c r="V219" s="186"/>
      <c r="W219" s="56"/>
      <c r="X219" s="187"/>
      <c r="Y219" s="187"/>
      <c r="Z219" s="187"/>
      <c r="AA219" s="62"/>
      <c r="AB219" s="62"/>
      <c r="AC219" s="188"/>
      <c r="AD219" s="259"/>
      <c r="AE219" s="259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4"/>
      <c r="AT219" s="37"/>
    </row>
    <row r="220" spans="2:46" ht="13.5" customHeight="1" x14ac:dyDescent="0.15">
      <c r="B220" s="285"/>
      <c r="C220" s="27" t="s">
        <v>33</v>
      </c>
      <c r="D220" s="186"/>
      <c r="E220" s="56"/>
      <c r="F220" s="187"/>
      <c r="G220" s="187"/>
      <c r="H220" s="187"/>
      <c r="I220" s="62"/>
      <c r="J220" s="62"/>
      <c r="K220" s="188"/>
      <c r="L220" s="259"/>
      <c r="M220" s="259"/>
      <c r="N220" s="56"/>
      <c r="O220" s="28"/>
      <c r="P220" s="56"/>
      <c r="Q220" s="28"/>
      <c r="R220" s="132"/>
      <c r="S220" s="214"/>
      <c r="T220" s="285"/>
      <c r="U220" s="27" t="s">
        <v>33</v>
      </c>
      <c r="V220" s="186"/>
      <c r="W220" s="56"/>
      <c r="X220" s="187"/>
      <c r="Y220" s="187"/>
      <c r="Z220" s="187"/>
      <c r="AA220" s="62"/>
      <c r="AB220" s="62"/>
      <c r="AC220" s="188"/>
      <c r="AD220" s="259"/>
      <c r="AE220" s="259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4"/>
      <c r="AT220" s="37"/>
    </row>
    <row r="221" spans="2:46" ht="13.5" customHeight="1" x14ac:dyDescent="0.15">
      <c r="B221" s="285"/>
      <c r="C221" s="27" t="s">
        <v>35</v>
      </c>
      <c r="D221" s="186"/>
      <c r="E221" s="56"/>
      <c r="F221" s="187"/>
      <c r="G221" s="187"/>
      <c r="H221" s="187"/>
      <c r="I221" s="62"/>
      <c r="J221" s="62"/>
      <c r="K221" s="188"/>
      <c r="L221" s="259"/>
      <c r="M221" s="259"/>
      <c r="N221" s="56"/>
      <c r="O221" s="28"/>
      <c r="P221" s="56"/>
      <c r="Q221" s="28"/>
      <c r="R221" s="132"/>
      <c r="S221" s="214"/>
      <c r="T221" s="285"/>
      <c r="U221" s="27" t="s">
        <v>35</v>
      </c>
      <c r="V221" s="186"/>
      <c r="W221" s="56"/>
      <c r="X221" s="187"/>
      <c r="Y221" s="187"/>
      <c r="Z221" s="187"/>
      <c r="AA221" s="62"/>
      <c r="AB221" s="62"/>
      <c r="AC221" s="188"/>
      <c r="AD221" s="259"/>
      <c r="AE221" s="259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4"/>
      <c r="AT221" s="37"/>
    </row>
    <row r="222" spans="2:46" ht="13.5" customHeight="1" thickBot="1" x14ac:dyDescent="0.2">
      <c r="B222" s="286"/>
      <c r="C222" s="27"/>
      <c r="D222" s="186"/>
      <c r="E222" s="56"/>
      <c r="F222" s="189"/>
      <c r="G222" s="189"/>
      <c r="H222" s="189"/>
      <c r="I222" s="56"/>
      <c r="J222" s="56"/>
      <c r="K222" s="188"/>
      <c r="L222" s="259"/>
      <c r="M222" s="259"/>
      <c r="N222" s="56"/>
      <c r="O222" s="28"/>
      <c r="P222" s="56"/>
      <c r="Q222" s="28"/>
      <c r="R222" s="184"/>
      <c r="S222" s="214"/>
      <c r="T222" s="286"/>
      <c r="U222" s="27"/>
      <c r="V222" s="186"/>
      <c r="W222" s="56"/>
      <c r="X222" s="189"/>
      <c r="Y222" s="189"/>
      <c r="Z222" s="189"/>
      <c r="AA222" s="56"/>
      <c r="AB222" s="56"/>
      <c r="AC222" s="188"/>
      <c r="AD222" s="259"/>
      <c r="AE222" s="259"/>
      <c r="AF222" s="56"/>
      <c r="AG222" s="28"/>
      <c r="AH222" s="56"/>
      <c r="AI222" s="28"/>
      <c r="AJ222" s="184"/>
      <c r="AK222" s="199"/>
      <c r="AL222" s="286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4"/>
      <c r="AT222" s="37"/>
    </row>
    <row r="223" spans="2:46" ht="13.5" customHeight="1" x14ac:dyDescent="0.15">
      <c r="B223" s="284" t="s">
        <v>107</v>
      </c>
      <c r="C223" s="25" t="s">
        <v>31</v>
      </c>
      <c r="D223" s="39"/>
      <c r="E223" s="55"/>
      <c r="F223" s="96"/>
      <c r="G223" s="96"/>
      <c r="H223" s="96"/>
      <c r="I223" s="60"/>
      <c r="J223" s="60"/>
      <c r="K223" s="61"/>
      <c r="L223" s="258"/>
      <c r="M223" s="258"/>
      <c r="N223" s="55"/>
      <c r="O223" s="26"/>
      <c r="P223" s="55"/>
      <c r="Q223" s="26"/>
      <c r="R223" s="131"/>
      <c r="S223" s="214"/>
      <c r="T223" s="284" t="s">
        <v>107</v>
      </c>
      <c r="U223" s="25" t="s">
        <v>31</v>
      </c>
      <c r="V223" s="39"/>
      <c r="W223" s="55"/>
      <c r="X223" s="96"/>
      <c r="Y223" s="96"/>
      <c r="Z223" s="96"/>
      <c r="AA223" s="60"/>
      <c r="AB223" s="60"/>
      <c r="AC223" s="61"/>
      <c r="AD223" s="258"/>
      <c r="AE223" s="258"/>
      <c r="AF223" s="55"/>
      <c r="AG223" s="26"/>
      <c r="AH223" s="55"/>
      <c r="AI223" s="26"/>
      <c r="AJ223" s="131"/>
      <c r="AK223" s="199"/>
      <c r="AL223" s="284" t="s">
        <v>107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4"/>
      <c r="AT223" s="37"/>
    </row>
    <row r="224" spans="2:46" ht="13.5" customHeight="1" x14ac:dyDescent="0.15">
      <c r="B224" s="285"/>
      <c r="C224" s="27" t="s">
        <v>32</v>
      </c>
      <c r="D224" s="186"/>
      <c r="E224" s="56"/>
      <c r="F224" s="187"/>
      <c r="G224" s="187"/>
      <c r="H224" s="187"/>
      <c r="I224" s="62"/>
      <c r="J224" s="62"/>
      <c r="K224" s="188"/>
      <c r="L224" s="259"/>
      <c r="M224" s="259"/>
      <c r="N224" s="56"/>
      <c r="O224" s="28"/>
      <c r="P224" s="56"/>
      <c r="Q224" s="28"/>
      <c r="R224" s="132"/>
      <c r="S224" s="214"/>
      <c r="T224" s="285"/>
      <c r="U224" s="27" t="s">
        <v>32</v>
      </c>
      <c r="V224" s="186"/>
      <c r="W224" s="56"/>
      <c r="X224" s="187"/>
      <c r="Y224" s="187"/>
      <c r="Z224" s="187"/>
      <c r="AA224" s="62"/>
      <c r="AB224" s="62"/>
      <c r="AC224" s="188"/>
      <c r="AD224" s="259"/>
      <c r="AE224" s="259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4"/>
      <c r="AT224" s="37"/>
    </row>
    <row r="225" spans="2:46" ht="13.5" customHeight="1" x14ac:dyDescent="0.15">
      <c r="B225" s="285"/>
      <c r="C225" s="27" t="s">
        <v>33</v>
      </c>
      <c r="D225" s="186"/>
      <c r="E225" s="56"/>
      <c r="F225" s="187"/>
      <c r="G225" s="187"/>
      <c r="H225" s="187"/>
      <c r="I225" s="62"/>
      <c r="J225" s="62"/>
      <c r="K225" s="188"/>
      <c r="L225" s="259"/>
      <c r="M225" s="259"/>
      <c r="N225" s="56"/>
      <c r="O225" s="28"/>
      <c r="P225" s="56"/>
      <c r="Q225" s="28"/>
      <c r="R225" s="132"/>
      <c r="S225" s="214"/>
      <c r="T225" s="285"/>
      <c r="U225" s="27" t="s">
        <v>33</v>
      </c>
      <c r="V225" s="186"/>
      <c r="W225" s="56"/>
      <c r="X225" s="187"/>
      <c r="Y225" s="187"/>
      <c r="Z225" s="187"/>
      <c r="AA225" s="62"/>
      <c r="AB225" s="62"/>
      <c r="AC225" s="188"/>
      <c r="AD225" s="259"/>
      <c r="AE225" s="259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4"/>
      <c r="AT225" s="37"/>
    </row>
    <row r="226" spans="2:46" ht="13.5" customHeight="1" x14ac:dyDescent="0.15">
      <c r="B226" s="285"/>
      <c r="C226" s="27" t="s">
        <v>35</v>
      </c>
      <c r="D226" s="186"/>
      <c r="E226" s="56"/>
      <c r="F226" s="187"/>
      <c r="G226" s="187"/>
      <c r="H226" s="187"/>
      <c r="I226" s="62"/>
      <c r="J226" s="62"/>
      <c r="K226" s="188"/>
      <c r="L226" s="259"/>
      <c r="M226" s="259"/>
      <c r="N226" s="56"/>
      <c r="O226" s="28"/>
      <c r="P226" s="56"/>
      <c r="Q226" s="28"/>
      <c r="R226" s="132"/>
      <c r="S226" s="214"/>
      <c r="T226" s="285"/>
      <c r="U226" s="27" t="s">
        <v>35</v>
      </c>
      <c r="V226" s="186"/>
      <c r="W226" s="56"/>
      <c r="X226" s="187"/>
      <c r="Y226" s="187"/>
      <c r="Z226" s="187"/>
      <c r="AA226" s="62"/>
      <c r="AB226" s="62"/>
      <c r="AC226" s="188"/>
      <c r="AD226" s="259"/>
      <c r="AE226" s="259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4"/>
      <c r="AT226" s="37"/>
    </row>
    <row r="227" spans="2:46" ht="13.5" customHeight="1" thickBot="1" x14ac:dyDescent="0.2">
      <c r="B227" s="286"/>
      <c r="C227" s="27"/>
      <c r="D227" s="186"/>
      <c r="E227" s="56"/>
      <c r="F227" s="189"/>
      <c r="G227" s="189"/>
      <c r="H227" s="189"/>
      <c r="I227" s="56"/>
      <c r="J227" s="56"/>
      <c r="K227" s="188"/>
      <c r="L227" s="259"/>
      <c r="M227" s="259"/>
      <c r="N227" s="56"/>
      <c r="O227" s="28"/>
      <c r="P227" s="56"/>
      <c r="Q227" s="28"/>
      <c r="R227" s="184"/>
      <c r="S227" s="214"/>
      <c r="T227" s="286"/>
      <c r="U227" s="27"/>
      <c r="V227" s="186"/>
      <c r="W227" s="56"/>
      <c r="X227" s="189"/>
      <c r="Y227" s="189"/>
      <c r="Z227" s="189"/>
      <c r="AA227" s="56"/>
      <c r="AB227" s="56"/>
      <c r="AC227" s="188"/>
      <c r="AD227" s="259"/>
      <c r="AE227" s="259"/>
      <c r="AF227" s="56"/>
      <c r="AG227" s="28"/>
      <c r="AH227" s="56"/>
      <c r="AI227" s="28"/>
      <c r="AJ227" s="184"/>
      <c r="AK227" s="199"/>
      <c r="AL227" s="286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4"/>
      <c r="AT227" s="37"/>
    </row>
    <row r="228" spans="2:46" ht="13.5" customHeight="1" x14ac:dyDescent="0.15">
      <c r="B228" s="284" t="s">
        <v>108</v>
      </c>
      <c r="C228" s="25" t="s">
        <v>31</v>
      </c>
      <c r="D228" s="39"/>
      <c r="E228" s="55"/>
      <c r="F228" s="96"/>
      <c r="G228" s="96"/>
      <c r="H228" s="96"/>
      <c r="I228" s="60"/>
      <c r="J228" s="60"/>
      <c r="K228" s="61"/>
      <c r="L228" s="258"/>
      <c r="M228" s="258"/>
      <c r="N228" s="55"/>
      <c r="O228" s="26"/>
      <c r="P228" s="55"/>
      <c r="Q228" s="26"/>
      <c r="R228" s="131"/>
      <c r="S228" s="214"/>
      <c r="T228" s="284" t="s">
        <v>108</v>
      </c>
      <c r="U228" s="25" t="s">
        <v>31</v>
      </c>
      <c r="V228" s="39"/>
      <c r="W228" s="55"/>
      <c r="X228" s="96"/>
      <c r="Y228" s="96"/>
      <c r="Z228" s="96"/>
      <c r="AA228" s="60"/>
      <c r="AB228" s="60"/>
      <c r="AC228" s="61"/>
      <c r="AD228" s="258"/>
      <c r="AE228" s="258"/>
      <c r="AF228" s="55"/>
      <c r="AG228" s="26"/>
      <c r="AH228" s="55"/>
      <c r="AI228" s="26"/>
      <c r="AJ228" s="131"/>
      <c r="AK228" s="199"/>
      <c r="AL228" s="284" t="s">
        <v>108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4"/>
      <c r="AT228" s="37"/>
    </row>
    <row r="229" spans="2:46" ht="13.5" customHeight="1" x14ac:dyDescent="0.15">
      <c r="B229" s="285"/>
      <c r="C229" s="27" t="s">
        <v>32</v>
      </c>
      <c r="D229" s="186"/>
      <c r="E229" s="56"/>
      <c r="F229" s="187"/>
      <c r="G229" s="187"/>
      <c r="H229" s="187"/>
      <c r="I229" s="62"/>
      <c r="J229" s="62"/>
      <c r="K229" s="188"/>
      <c r="L229" s="259"/>
      <c r="M229" s="259"/>
      <c r="N229" s="56"/>
      <c r="O229" s="28"/>
      <c r="P229" s="56"/>
      <c r="Q229" s="28"/>
      <c r="R229" s="132"/>
      <c r="S229" s="214"/>
      <c r="T229" s="285"/>
      <c r="U229" s="27" t="s">
        <v>32</v>
      </c>
      <c r="V229" s="186"/>
      <c r="W229" s="56"/>
      <c r="X229" s="187"/>
      <c r="Y229" s="187"/>
      <c r="Z229" s="187"/>
      <c r="AA229" s="62"/>
      <c r="AB229" s="62"/>
      <c r="AC229" s="188"/>
      <c r="AD229" s="259"/>
      <c r="AE229" s="259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4"/>
      <c r="AT229" s="37"/>
    </row>
    <row r="230" spans="2:46" ht="13.5" customHeight="1" x14ac:dyDescent="0.15">
      <c r="B230" s="285"/>
      <c r="C230" s="27" t="s">
        <v>33</v>
      </c>
      <c r="D230" s="186"/>
      <c r="E230" s="56"/>
      <c r="F230" s="187"/>
      <c r="G230" s="187"/>
      <c r="H230" s="187"/>
      <c r="I230" s="62"/>
      <c r="J230" s="62"/>
      <c r="K230" s="188"/>
      <c r="L230" s="259"/>
      <c r="M230" s="259"/>
      <c r="N230" s="56"/>
      <c r="O230" s="28"/>
      <c r="P230" s="56"/>
      <c r="Q230" s="28"/>
      <c r="R230" s="132"/>
      <c r="S230" s="214"/>
      <c r="T230" s="285"/>
      <c r="U230" s="27" t="s">
        <v>33</v>
      </c>
      <c r="V230" s="186"/>
      <c r="W230" s="56"/>
      <c r="X230" s="187"/>
      <c r="Y230" s="187"/>
      <c r="Z230" s="187"/>
      <c r="AA230" s="62"/>
      <c r="AB230" s="62"/>
      <c r="AC230" s="188"/>
      <c r="AD230" s="259"/>
      <c r="AE230" s="259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4"/>
      <c r="AT230" s="37"/>
    </row>
    <row r="231" spans="2:46" ht="13.5" customHeight="1" x14ac:dyDescent="0.15">
      <c r="B231" s="285"/>
      <c r="C231" s="27" t="s">
        <v>35</v>
      </c>
      <c r="D231" s="186"/>
      <c r="E231" s="56"/>
      <c r="F231" s="187"/>
      <c r="G231" s="187"/>
      <c r="H231" s="187"/>
      <c r="I231" s="62"/>
      <c r="J231" s="62"/>
      <c r="K231" s="188"/>
      <c r="L231" s="259"/>
      <c r="M231" s="259"/>
      <c r="N231" s="56"/>
      <c r="O231" s="28"/>
      <c r="P231" s="56"/>
      <c r="Q231" s="28"/>
      <c r="R231" s="132"/>
      <c r="S231" s="214"/>
      <c r="T231" s="285"/>
      <c r="U231" s="27" t="s">
        <v>35</v>
      </c>
      <c r="V231" s="186"/>
      <c r="W231" s="56"/>
      <c r="X231" s="187"/>
      <c r="Y231" s="187"/>
      <c r="Z231" s="187"/>
      <c r="AA231" s="62"/>
      <c r="AB231" s="62"/>
      <c r="AC231" s="188"/>
      <c r="AD231" s="259"/>
      <c r="AE231" s="259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4"/>
      <c r="AT231" s="37"/>
    </row>
    <row r="232" spans="2:46" ht="13.5" customHeight="1" thickBot="1" x14ac:dyDescent="0.2">
      <c r="B232" s="286"/>
      <c r="C232" s="27"/>
      <c r="D232" s="186"/>
      <c r="E232" s="56"/>
      <c r="F232" s="189"/>
      <c r="G232" s="189"/>
      <c r="H232" s="189"/>
      <c r="I232" s="56"/>
      <c r="J232" s="56"/>
      <c r="K232" s="188"/>
      <c r="L232" s="259"/>
      <c r="M232" s="259"/>
      <c r="N232" s="56"/>
      <c r="O232" s="28"/>
      <c r="P232" s="56"/>
      <c r="Q232" s="28"/>
      <c r="R232" s="184"/>
      <c r="S232" s="214"/>
      <c r="T232" s="286"/>
      <c r="U232" s="27"/>
      <c r="V232" s="186"/>
      <c r="W232" s="56"/>
      <c r="X232" s="189"/>
      <c r="Y232" s="189"/>
      <c r="Z232" s="189"/>
      <c r="AA232" s="56"/>
      <c r="AB232" s="56"/>
      <c r="AC232" s="188"/>
      <c r="AD232" s="259"/>
      <c r="AE232" s="259"/>
      <c r="AF232" s="56"/>
      <c r="AG232" s="28"/>
      <c r="AH232" s="56"/>
      <c r="AI232" s="28"/>
      <c r="AJ232" s="184"/>
      <c r="AK232" s="199"/>
      <c r="AL232" s="286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4"/>
      <c r="AT232" s="37"/>
    </row>
    <row r="233" spans="2:46" ht="13.5" customHeight="1" x14ac:dyDescent="0.15">
      <c r="B233" s="284" t="s">
        <v>109</v>
      </c>
      <c r="C233" s="25" t="s">
        <v>31</v>
      </c>
      <c r="D233" s="39"/>
      <c r="E233" s="55"/>
      <c r="F233" s="96"/>
      <c r="G233" s="96"/>
      <c r="H233" s="96"/>
      <c r="I233" s="60"/>
      <c r="J233" s="60"/>
      <c r="K233" s="61"/>
      <c r="L233" s="258"/>
      <c r="M233" s="258"/>
      <c r="N233" s="55"/>
      <c r="O233" s="26"/>
      <c r="P233" s="55"/>
      <c r="Q233" s="26"/>
      <c r="R233" s="131"/>
      <c r="S233" s="214"/>
      <c r="T233" s="284" t="s">
        <v>109</v>
      </c>
      <c r="U233" s="25" t="s">
        <v>31</v>
      </c>
      <c r="V233" s="39"/>
      <c r="W233" s="55"/>
      <c r="X233" s="96"/>
      <c r="Y233" s="96"/>
      <c r="Z233" s="96"/>
      <c r="AA233" s="60"/>
      <c r="AB233" s="60"/>
      <c r="AC233" s="61"/>
      <c r="AD233" s="258"/>
      <c r="AE233" s="258"/>
      <c r="AF233" s="55"/>
      <c r="AG233" s="26"/>
      <c r="AH233" s="55"/>
      <c r="AI233" s="26"/>
      <c r="AJ233" s="131"/>
      <c r="AK233" s="199"/>
      <c r="AL233" s="284" t="s">
        <v>109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4"/>
      <c r="AT233" s="37"/>
    </row>
    <row r="234" spans="2:46" ht="13.5" customHeight="1" x14ac:dyDescent="0.15">
      <c r="B234" s="285"/>
      <c r="C234" s="27" t="s">
        <v>32</v>
      </c>
      <c r="D234" s="186"/>
      <c r="E234" s="56"/>
      <c r="F234" s="187"/>
      <c r="G234" s="187"/>
      <c r="H234" s="187"/>
      <c r="I234" s="62"/>
      <c r="J234" s="62"/>
      <c r="K234" s="188"/>
      <c r="L234" s="259"/>
      <c r="M234" s="259"/>
      <c r="N234" s="56"/>
      <c r="O234" s="28"/>
      <c r="P234" s="56"/>
      <c r="Q234" s="28"/>
      <c r="R234" s="132"/>
      <c r="S234" s="214"/>
      <c r="T234" s="285"/>
      <c r="U234" s="27" t="s">
        <v>32</v>
      </c>
      <c r="V234" s="186"/>
      <c r="W234" s="56"/>
      <c r="X234" s="187"/>
      <c r="Y234" s="187"/>
      <c r="Z234" s="187"/>
      <c r="AA234" s="62"/>
      <c r="AB234" s="62"/>
      <c r="AC234" s="188"/>
      <c r="AD234" s="259"/>
      <c r="AE234" s="259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4"/>
      <c r="AT234" s="37"/>
    </row>
    <row r="235" spans="2:46" ht="13.5" customHeight="1" x14ac:dyDescent="0.15">
      <c r="B235" s="285"/>
      <c r="C235" s="27" t="s">
        <v>33</v>
      </c>
      <c r="D235" s="186"/>
      <c r="E235" s="56"/>
      <c r="F235" s="187"/>
      <c r="G235" s="187"/>
      <c r="H235" s="187"/>
      <c r="I235" s="62"/>
      <c r="J235" s="62"/>
      <c r="K235" s="188"/>
      <c r="L235" s="259"/>
      <c r="M235" s="259"/>
      <c r="N235" s="56"/>
      <c r="O235" s="28"/>
      <c r="P235" s="56"/>
      <c r="Q235" s="28"/>
      <c r="R235" s="132"/>
      <c r="S235" s="214"/>
      <c r="T235" s="285"/>
      <c r="U235" s="27" t="s">
        <v>33</v>
      </c>
      <c r="V235" s="186"/>
      <c r="W235" s="56"/>
      <c r="X235" s="187"/>
      <c r="Y235" s="187"/>
      <c r="Z235" s="187"/>
      <c r="AA235" s="62"/>
      <c r="AB235" s="62"/>
      <c r="AC235" s="188"/>
      <c r="AD235" s="259"/>
      <c r="AE235" s="259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4"/>
      <c r="AT235" s="37"/>
    </row>
    <row r="236" spans="2:46" ht="13.5" customHeight="1" x14ac:dyDescent="0.15">
      <c r="B236" s="285"/>
      <c r="C236" s="27" t="s">
        <v>35</v>
      </c>
      <c r="D236" s="186"/>
      <c r="E236" s="56"/>
      <c r="F236" s="187"/>
      <c r="G236" s="187"/>
      <c r="H236" s="187"/>
      <c r="I236" s="62"/>
      <c r="J236" s="62"/>
      <c r="K236" s="188"/>
      <c r="L236" s="259"/>
      <c r="M236" s="259"/>
      <c r="N236" s="56"/>
      <c r="O236" s="28"/>
      <c r="P236" s="56"/>
      <c r="Q236" s="28"/>
      <c r="R236" s="132"/>
      <c r="S236" s="214"/>
      <c r="T236" s="285"/>
      <c r="U236" s="27" t="s">
        <v>35</v>
      </c>
      <c r="V236" s="186"/>
      <c r="W236" s="56"/>
      <c r="X236" s="187"/>
      <c r="Y236" s="187"/>
      <c r="Z236" s="187"/>
      <c r="AA236" s="62"/>
      <c r="AB236" s="62"/>
      <c r="AC236" s="188"/>
      <c r="AD236" s="259"/>
      <c r="AE236" s="259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4"/>
      <c r="AT236" s="37"/>
    </row>
    <row r="237" spans="2:46" ht="13.5" customHeight="1" thickBot="1" x14ac:dyDescent="0.2">
      <c r="B237" s="286"/>
      <c r="C237" s="27"/>
      <c r="D237" s="186"/>
      <c r="E237" s="56"/>
      <c r="F237" s="189"/>
      <c r="G237" s="189"/>
      <c r="H237" s="189"/>
      <c r="I237" s="56"/>
      <c r="J237" s="56"/>
      <c r="K237" s="188"/>
      <c r="L237" s="259"/>
      <c r="M237" s="259"/>
      <c r="N237" s="56"/>
      <c r="O237" s="28"/>
      <c r="P237" s="56"/>
      <c r="Q237" s="28"/>
      <c r="R237" s="184"/>
      <c r="S237" s="214"/>
      <c r="T237" s="286"/>
      <c r="U237" s="27"/>
      <c r="V237" s="186"/>
      <c r="W237" s="56"/>
      <c r="X237" s="189"/>
      <c r="Y237" s="189"/>
      <c r="Z237" s="189"/>
      <c r="AA237" s="56"/>
      <c r="AB237" s="56"/>
      <c r="AC237" s="188"/>
      <c r="AD237" s="259"/>
      <c r="AE237" s="259"/>
      <c r="AF237" s="56"/>
      <c r="AG237" s="28"/>
      <c r="AH237" s="56"/>
      <c r="AI237" s="28"/>
      <c r="AJ237" s="184"/>
      <c r="AK237" s="199"/>
      <c r="AL237" s="286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4"/>
      <c r="AT237" s="37"/>
    </row>
    <row r="238" spans="2:46" ht="13.5" customHeight="1" x14ac:dyDescent="0.15">
      <c r="B238" s="284" t="s">
        <v>110</v>
      </c>
      <c r="C238" s="25" t="s">
        <v>31</v>
      </c>
      <c r="D238" s="39"/>
      <c r="E238" s="55"/>
      <c r="F238" s="96"/>
      <c r="G238" s="96"/>
      <c r="H238" s="96"/>
      <c r="I238" s="60"/>
      <c r="J238" s="60"/>
      <c r="K238" s="61"/>
      <c r="L238" s="258"/>
      <c r="M238" s="258"/>
      <c r="N238" s="55"/>
      <c r="O238" s="26"/>
      <c r="P238" s="55"/>
      <c r="Q238" s="26"/>
      <c r="R238" s="131"/>
      <c r="S238" s="214"/>
      <c r="T238" s="284" t="s">
        <v>110</v>
      </c>
      <c r="U238" s="25" t="s">
        <v>31</v>
      </c>
      <c r="V238" s="39"/>
      <c r="W238" s="55"/>
      <c r="X238" s="96"/>
      <c r="Y238" s="96"/>
      <c r="Z238" s="96"/>
      <c r="AA238" s="60"/>
      <c r="AB238" s="60"/>
      <c r="AC238" s="61"/>
      <c r="AD238" s="258"/>
      <c r="AE238" s="258"/>
      <c r="AF238" s="55"/>
      <c r="AG238" s="26"/>
      <c r="AH238" s="55"/>
      <c r="AI238" s="26"/>
      <c r="AJ238" s="131"/>
      <c r="AK238" s="199"/>
      <c r="AL238" s="284" t="s">
        <v>110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4"/>
      <c r="AT238" s="37"/>
    </row>
    <row r="239" spans="2:46" ht="13.5" customHeight="1" x14ac:dyDescent="0.15">
      <c r="B239" s="285"/>
      <c r="C239" s="27" t="s">
        <v>32</v>
      </c>
      <c r="D239" s="186"/>
      <c r="E239" s="56"/>
      <c r="F239" s="187"/>
      <c r="G239" s="187"/>
      <c r="H239" s="187"/>
      <c r="I239" s="62"/>
      <c r="J239" s="62"/>
      <c r="K239" s="188"/>
      <c r="L239" s="259"/>
      <c r="M239" s="259"/>
      <c r="N239" s="56"/>
      <c r="O239" s="28"/>
      <c r="P239" s="56"/>
      <c r="Q239" s="28"/>
      <c r="R239" s="132"/>
      <c r="S239" s="214"/>
      <c r="T239" s="285"/>
      <c r="U239" s="27" t="s">
        <v>32</v>
      </c>
      <c r="V239" s="186"/>
      <c r="W239" s="56"/>
      <c r="X239" s="187"/>
      <c r="Y239" s="187"/>
      <c r="Z239" s="187"/>
      <c r="AA239" s="62"/>
      <c r="AB239" s="62"/>
      <c r="AC239" s="188"/>
      <c r="AD239" s="259"/>
      <c r="AE239" s="259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4"/>
      <c r="AT239" s="37"/>
    </row>
    <row r="240" spans="2:46" ht="13.5" customHeight="1" x14ac:dyDescent="0.15">
      <c r="B240" s="285"/>
      <c r="C240" s="27" t="s">
        <v>33</v>
      </c>
      <c r="D240" s="186"/>
      <c r="E240" s="56"/>
      <c r="F240" s="187"/>
      <c r="G240" s="187"/>
      <c r="H240" s="187"/>
      <c r="I240" s="62"/>
      <c r="J240" s="62"/>
      <c r="K240" s="188"/>
      <c r="L240" s="259"/>
      <c r="M240" s="259"/>
      <c r="N240" s="56"/>
      <c r="O240" s="28"/>
      <c r="P240" s="56"/>
      <c r="Q240" s="28"/>
      <c r="R240" s="132"/>
      <c r="S240" s="214"/>
      <c r="T240" s="285"/>
      <c r="U240" s="27" t="s">
        <v>33</v>
      </c>
      <c r="V240" s="186"/>
      <c r="W240" s="56"/>
      <c r="X240" s="187"/>
      <c r="Y240" s="187"/>
      <c r="Z240" s="187"/>
      <c r="AA240" s="62"/>
      <c r="AB240" s="62"/>
      <c r="AC240" s="188"/>
      <c r="AD240" s="259"/>
      <c r="AE240" s="259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4"/>
      <c r="AT240" s="37"/>
    </row>
    <row r="241" spans="2:46" ht="13.5" customHeight="1" x14ac:dyDescent="0.15">
      <c r="B241" s="285"/>
      <c r="C241" s="27" t="s">
        <v>35</v>
      </c>
      <c r="D241" s="186"/>
      <c r="E241" s="56"/>
      <c r="F241" s="187"/>
      <c r="G241" s="187"/>
      <c r="H241" s="187"/>
      <c r="I241" s="62"/>
      <c r="J241" s="62"/>
      <c r="K241" s="188"/>
      <c r="L241" s="259"/>
      <c r="M241" s="259"/>
      <c r="N241" s="56"/>
      <c r="O241" s="28"/>
      <c r="P241" s="56"/>
      <c r="Q241" s="28"/>
      <c r="R241" s="132"/>
      <c r="S241" s="214"/>
      <c r="T241" s="285"/>
      <c r="U241" s="27" t="s">
        <v>35</v>
      </c>
      <c r="V241" s="186"/>
      <c r="W241" s="56"/>
      <c r="X241" s="187"/>
      <c r="Y241" s="187"/>
      <c r="Z241" s="187"/>
      <c r="AA241" s="62"/>
      <c r="AB241" s="62"/>
      <c r="AC241" s="188"/>
      <c r="AD241" s="259"/>
      <c r="AE241" s="259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4"/>
      <c r="AT241" s="37"/>
    </row>
    <row r="242" spans="2:46" ht="13.5" customHeight="1" thickBot="1" x14ac:dyDescent="0.2">
      <c r="B242" s="286"/>
      <c r="C242" s="27"/>
      <c r="D242" s="186"/>
      <c r="E242" s="56"/>
      <c r="F242" s="189"/>
      <c r="G242" s="189"/>
      <c r="H242" s="189"/>
      <c r="I242" s="56"/>
      <c r="J242" s="56"/>
      <c r="K242" s="188"/>
      <c r="L242" s="259"/>
      <c r="M242" s="259"/>
      <c r="N242" s="56"/>
      <c r="O242" s="28"/>
      <c r="P242" s="56"/>
      <c r="Q242" s="28"/>
      <c r="R242" s="184"/>
      <c r="S242" s="214"/>
      <c r="T242" s="286"/>
      <c r="U242" s="27"/>
      <c r="V242" s="186"/>
      <c r="W242" s="56"/>
      <c r="X242" s="189"/>
      <c r="Y242" s="189"/>
      <c r="Z242" s="189"/>
      <c r="AA242" s="56"/>
      <c r="AB242" s="56"/>
      <c r="AC242" s="188"/>
      <c r="AD242" s="259"/>
      <c r="AE242" s="259"/>
      <c r="AF242" s="56"/>
      <c r="AG242" s="28"/>
      <c r="AH242" s="56"/>
      <c r="AI242" s="28"/>
      <c r="AJ242" s="184"/>
      <c r="AK242" s="199"/>
      <c r="AL242" s="286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4"/>
      <c r="AT242" s="37"/>
    </row>
    <row r="243" spans="2:46" ht="13.5" customHeight="1" x14ac:dyDescent="0.15">
      <c r="B243" s="284" t="s">
        <v>111</v>
      </c>
      <c r="C243" s="25" t="s">
        <v>31</v>
      </c>
      <c r="D243" s="39"/>
      <c r="E243" s="55"/>
      <c r="F243" s="96"/>
      <c r="G243" s="96"/>
      <c r="H243" s="96"/>
      <c r="I243" s="60"/>
      <c r="J243" s="60"/>
      <c r="K243" s="61"/>
      <c r="L243" s="258"/>
      <c r="M243" s="258"/>
      <c r="N243" s="55"/>
      <c r="O243" s="26"/>
      <c r="P243" s="55"/>
      <c r="Q243" s="26"/>
      <c r="R243" s="131"/>
      <c r="S243" s="214"/>
      <c r="T243" s="284" t="s">
        <v>111</v>
      </c>
      <c r="U243" s="25" t="s">
        <v>31</v>
      </c>
      <c r="V243" s="39"/>
      <c r="W243" s="55"/>
      <c r="X243" s="96"/>
      <c r="Y243" s="96"/>
      <c r="Z243" s="96"/>
      <c r="AA243" s="60"/>
      <c r="AB243" s="60"/>
      <c r="AC243" s="61"/>
      <c r="AD243" s="258"/>
      <c r="AE243" s="258"/>
      <c r="AF243" s="55"/>
      <c r="AG243" s="26"/>
      <c r="AH243" s="55"/>
      <c r="AI243" s="26"/>
      <c r="AJ243" s="131"/>
      <c r="AK243" s="199"/>
      <c r="AL243" s="284" t="s">
        <v>111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4"/>
      <c r="AT243" s="37"/>
    </row>
    <row r="244" spans="2:46" ht="13.5" customHeight="1" x14ac:dyDescent="0.15">
      <c r="B244" s="285"/>
      <c r="C244" s="27" t="s">
        <v>32</v>
      </c>
      <c r="D244" s="186"/>
      <c r="E244" s="56"/>
      <c r="F244" s="187"/>
      <c r="G244" s="187"/>
      <c r="H244" s="187"/>
      <c r="I244" s="62"/>
      <c r="J244" s="62"/>
      <c r="K244" s="188"/>
      <c r="L244" s="259"/>
      <c r="M244" s="259"/>
      <c r="N244" s="56"/>
      <c r="O244" s="28"/>
      <c r="P244" s="56"/>
      <c r="Q244" s="28"/>
      <c r="R244" s="132"/>
      <c r="S244" s="214"/>
      <c r="T244" s="285"/>
      <c r="U244" s="27" t="s">
        <v>32</v>
      </c>
      <c r="V244" s="186"/>
      <c r="W244" s="56"/>
      <c r="X244" s="187"/>
      <c r="Y244" s="187"/>
      <c r="Z244" s="187"/>
      <c r="AA244" s="62"/>
      <c r="AB244" s="62"/>
      <c r="AC244" s="188"/>
      <c r="AD244" s="259"/>
      <c r="AE244" s="259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4"/>
      <c r="AT244" s="37"/>
    </row>
    <row r="245" spans="2:46" ht="13.5" customHeight="1" x14ac:dyDescent="0.15">
      <c r="B245" s="285"/>
      <c r="C245" s="27" t="s">
        <v>33</v>
      </c>
      <c r="D245" s="186"/>
      <c r="E245" s="56"/>
      <c r="F245" s="187"/>
      <c r="G245" s="187"/>
      <c r="H245" s="187"/>
      <c r="I245" s="62"/>
      <c r="J245" s="62"/>
      <c r="K245" s="188"/>
      <c r="L245" s="259"/>
      <c r="M245" s="259"/>
      <c r="N245" s="56"/>
      <c r="O245" s="28"/>
      <c r="P245" s="56"/>
      <c r="Q245" s="28"/>
      <c r="R245" s="132"/>
      <c r="S245" s="214"/>
      <c r="T245" s="285"/>
      <c r="U245" s="27" t="s">
        <v>33</v>
      </c>
      <c r="V245" s="186"/>
      <c r="W245" s="56"/>
      <c r="X245" s="187"/>
      <c r="Y245" s="187"/>
      <c r="Z245" s="187"/>
      <c r="AA245" s="62"/>
      <c r="AB245" s="62"/>
      <c r="AC245" s="188"/>
      <c r="AD245" s="259"/>
      <c r="AE245" s="259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4"/>
      <c r="AT245" s="37"/>
    </row>
    <row r="246" spans="2:46" ht="13.5" customHeight="1" x14ac:dyDescent="0.15">
      <c r="B246" s="285"/>
      <c r="C246" s="27" t="s">
        <v>35</v>
      </c>
      <c r="D246" s="186"/>
      <c r="E246" s="56"/>
      <c r="F246" s="187"/>
      <c r="G246" s="187"/>
      <c r="H246" s="187"/>
      <c r="I246" s="62"/>
      <c r="J246" s="62"/>
      <c r="K246" s="188"/>
      <c r="L246" s="259"/>
      <c r="M246" s="259"/>
      <c r="N246" s="56"/>
      <c r="O246" s="28"/>
      <c r="P246" s="56"/>
      <c r="Q246" s="28"/>
      <c r="R246" s="132"/>
      <c r="S246" s="214"/>
      <c r="T246" s="285"/>
      <c r="U246" s="27" t="s">
        <v>35</v>
      </c>
      <c r="V246" s="186"/>
      <c r="W246" s="56"/>
      <c r="X246" s="187"/>
      <c r="Y246" s="187"/>
      <c r="Z246" s="187"/>
      <c r="AA246" s="62"/>
      <c r="AB246" s="62"/>
      <c r="AC246" s="188"/>
      <c r="AD246" s="259"/>
      <c r="AE246" s="259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4"/>
      <c r="AT246" s="37"/>
    </row>
    <row r="247" spans="2:46" ht="13.5" customHeight="1" thickBot="1" x14ac:dyDescent="0.2">
      <c r="B247" s="286"/>
      <c r="C247" s="27"/>
      <c r="D247" s="186"/>
      <c r="E247" s="56"/>
      <c r="F247" s="189"/>
      <c r="G247" s="189"/>
      <c r="H247" s="189"/>
      <c r="I247" s="56"/>
      <c r="J247" s="56"/>
      <c r="K247" s="188"/>
      <c r="L247" s="259"/>
      <c r="M247" s="259"/>
      <c r="N247" s="56"/>
      <c r="O247" s="28"/>
      <c r="P247" s="56"/>
      <c r="Q247" s="28"/>
      <c r="R247" s="184"/>
      <c r="S247" s="214"/>
      <c r="T247" s="286"/>
      <c r="U247" s="27"/>
      <c r="V247" s="186"/>
      <c r="W247" s="56"/>
      <c r="X247" s="189"/>
      <c r="Y247" s="189"/>
      <c r="Z247" s="189"/>
      <c r="AA247" s="56"/>
      <c r="AB247" s="56"/>
      <c r="AC247" s="188"/>
      <c r="AD247" s="259"/>
      <c r="AE247" s="259"/>
      <c r="AF247" s="56"/>
      <c r="AG247" s="28"/>
      <c r="AH247" s="56"/>
      <c r="AI247" s="28"/>
      <c r="AJ247" s="184"/>
      <c r="AK247" s="199"/>
      <c r="AL247" s="286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4"/>
      <c r="AT247" s="37"/>
    </row>
    <row r="248" spans="2:46" ht="13.5" customHeight="1" x14ac:dyDescent="0.15">
      <c r="B248" s="284" t="s">
        <v>112</v>
      </c>
      <c r="C248" s="25" t="s">
        <v>31</v>
      </c>
      <c r="D248" s="39"/>
      <c r="E248" s="55"/>
      <c r="F248" s="96"/>
      <c r="G248" s="96"/>
      <c r="H248" s="96"/>
      <c r="I248" s="60"/>
      <c r="J248" s="60"/>
      <c r="K248" s="61"/>
      <c r="L248" s="258"/>
      <c r="M248" s="258"/>
      <c r="N248" s="55"/>
      <c r="O248" s="26"/>
      <c r="P248" s="55"/>
      <c r="Q248" s="26"/>
      <c r="R248" s="131"/>
      <c r="S248" s="214"/>
      <c r="T248" s="284" t="s">
        <v>112</v>
      </c>
      <c r="U248" s="25" t="s">
        <v>31</v>
      </c>
      <c r="V248" s="39"/>
      <c r="W248" s="55"/>
      <c r="X248" s="96"/>
      <c r="Y248" s="96"/>
      <c r="Z248" s="96"/>
      <c r="AA248" s="60"/>
      <c r="AB248" s="60"/>
      <c r="AC248" s="61"/>
      <c r="AD248" s="258"/>
      <c r="AE248" s="258"/>
      <c r="AF248" s="55"/>
      <c r="AG248" s="26"/>
      <c r="AH248" s="55"/>
      <c r="AI248" s="26"/>
      <c r="AJ248" s="131"/>
      <c r="AK248" s="199"/>
      <c r="AL248" s="284" t="s">
        <v>112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4"/>
      <c r="AT248" s="37"/>
    </row>
    <row r="249" spans="2:46" ht="13.5" customHeight="1" x14ac:dyDescent="0.15">
      <c r="B249" s="285"/>
      <c r="C249" s="27" t="s">
        <v>32</v>
      </c>
      <c r="D249" s="186"/>
      <c r="E249" s="56"/>
      <c r="F249" s="187"/>
      <c r="G249" s="187"/>
      <c r="H249" s="187"/>
      <c r="I249" s="62"/>
      <c r="J249" s="62"/>
      <c r="K249" s="188"/>
      <c r="L249" s="259"/>
      <c r="M249" s="259"/>
      <c r="N249" s="56"/>
      <c r="O249" s="28"/>
      <c r="P249" s="56"/>
      <c r="Q249" s="28"/>
      <c r="R249" s="132"/>
      <c r="S249" s="214"/>
      <c r="T249" s="285"/>
      <c r="U249" s="27" t="s">
        <v>32</v>
      </c>
      <c r="V249" s="186"/>
      <c r="W249" s="56"/>
      <c r="X249" s="187"/>
      <c r="Y249" s="187"/>
      <c r="Z249" s="187"/>
      <c r="AA249" s="62"/>
      <c r="AB249" s="62"/>
      <c r="AC249" s="188"/>
      <c r="AD249" s="259"/>
      <c r="AE249" s="259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4"/>
      <c r="AT249" s="37"/>
    </row>
    <row r="250" spans="2:46" ht="13.5" customHeight="1" x14ac:dyDescent="0.15">
      <c r="B250" s="285"/>
      <c r="C250" s="27" t="s">
        <v>33</v>
      </c>
      <c r="D250" s="186"/>
      <c r="E250" s="56"/>
      <c r="F250" s="187"/>
      <c r="G250" s="187"/>
      <c r="H250" s="187"/>
      <c r="I250" s="62"/>
      <c r="J250" s="62"/>
      <c r="K250" s="188"/>
      <c r="L250" s="259"/>
      <c r="M250" s="259"/>
      <c r="N250" s="56"/>
      <c r="O250" s="28"/>
      <c r="P250" s="56"/>
      <c r="Q250" s="28"/>
      <c r="R250" s="132"/>
      <c r="S250" s="214"/>
      <c r="T250" s="285"/>
      <c r="U250" s="27" t="s">
        <v>33</v>
      </c>
      <c r="V250" s="186"/>
      <c r="W250" s="56"/>
      <c r="X250" s="187"/>
      <c r="Y250" s="187"/>
      <c r="Z250" s="187"/>
      <c r="AA250" s="62"/>
      <c r="AB250" s="62"/>
      <c r="AC250" s="188"/>
      <c r="AD250" s="259"/>
      <c r="AE250" s="259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4"/>
      <c r="AT250" s="37"/>
    </row>
    <row r="251" spans="2:46" ht="13.5" customHeight="1" x14ac:dyDescent="0.15">
      <c r="B251" s="285"/>
      <c r="C251" s="27" t="s">
        <v>35</v>
      </c>
      <c r="D251" s="186"/>
      <c r="E251" s="56"/>
      <c r="F251" s="187"/>
      <c r="G251" s="187"/>
      <c r="H251" s="187"/>
      <c r="I251" s="62"/>
      <c r="J251" s="62"/>
      <c r="K251" s="188"/>
      <c r="L251" s="259"/>
      <c r="M251" s="259"/>
      <c r="N251" s="56"/>
      <c r="O251" s="28"/>
      <c r="P251" s="56"/>
      <c r="Q251" s="28"/>
      <c r="R251" s="132"/>
      <c r="S251" s="214"/>
      <c r="T251" s="285"/>
      <c r="U251" s="27" t="s">
        <v>35</v>
      </c>
      <c r="V251" s="186"/>
      <c r="W251" s="56"/>
      <c r="X251" s="187"/>
      <c r="Y251" s="187"/>
      <c r="Z251" s="187"/>
      <c r="AA251" s="62"/>
      <c r="AB251" s="62"/>
      <c r="AC251" s="188"/>
      <c r="AD251" s="259"/>
      <c r="AE251" s="259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4"/>
      <c r="AT251" s="37"/>
    </row>
    <row r="252" spans="2:46" ht="13.5" customHeight="1" thickBot="1" x14ac:dyDescent="0.2">
      <c r="B252" s="286"/>
      <c r="C252" s="27"/>
      <c r="D252" s="186"/>
      <c r="E252" s="56"/>
      <c r="F252" s="189"/>
      <c r="G252" s="189"/>
      <c r="H252" s="189"/>
      <c r="I252" s="56"/>
      <c r="J252" s="56"/>
      <c r="K252" s="188"/>
      <c r="L252" s="259"/>
      <c r="M252" s="259"/>
      <c r="N252" s="56"/>
      <c r="O252" s="28"/>
      <c r="P252" s="56"/>
      <c r="Q252" s="28"/>
      <c r="R252" s="184"/>
      <c r="S252" s="214"/>
      <c r="T252" s="286"/>
      <c r="U252" s="27"/>
      <c r="V252" s="186"/>
      <c r="W252" s="56"/>
      <c r="X252" s="189"/>
      <c r="Y252" s="189"/>
      <c r="Z252" s="189"/>
      <c r="AA252" s="56"/>
      <c r="AB252" s="56"/>
      <c r="AC252" s="188"/>
      <c r="AD252" s="259"/>
      <c r="AE252" s="259"/>
      <c r="AF252" s="56"/>
      <c r="AG252" s="28"/>
      <c r="AH252" s="56"/>
      <c r="AI252" s="28"/>
      <c r="AJ252" s="184"/>
      <c r="AK252" s="199"/>
      <c r="AL252" s="286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4"/>
      <c r="AT252" s="37"/>
    </row>
    <row r="253" spans="2:46" ht="13.5" customHeight="1" x14ac:dyDescent="0.15">
      <c r="B253" s="284" t="s">
        <v>113</v>
      </c>
      <c r="C253" s="25" t="s">
        <v>31</v>
      </c>
      <c r="D253" s="39"/>
      <c r="E253" s="55"/>
      <c r="F253" s="96"/>
      <c r="G253" s="96"/>
      <c r="H253" s="96"/>
      <c r="I253" s="60"/>
      <c r="J253" s="60"/>
      <c r="K253" s="61"/>
      <c r="L253" s="258"/>
      <c r="M253" s="258"/>
      <c r="N253" s="55"/>
      <c r="O253" s="26"/>
      <c r="P253" s="55"/>
      <c r="Q253" s="26"/>
      <c r="R253" s="131"/>
      <c r="S253" s="214"/>
      <c r="T253" s="284" t="s">
        <v>113</v>
      </c>
      <c r="U253" s="25" t="s">
        <v>31</v>
      </c>
      <c r="V253" s="39"/>
      <c r="W253" s="55"/>
      <c r="X253" s="96"/>
      <c r="Y253" s="96"/>
      <c r="Z253" s="96"/>
      <c r="AA253" s="60"/>
      <c r="AB253" s="60"/>
      <c r="AC253" s="61"/>
      <c r="AD253" s="258"/>
      <c r="AE253" s="258"/>
      <c r="AF253" s="55"/>
      <c r="AG253" s="26"/>
      <c r="AH253" s="55"/>
      <c r="AI253" s="26"/>
      <c r="AJ253" s="131"/>
      <c r="AK253" s="199"/>
      <c r="AL253" s="284" t="s">
        <v>113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4"/>
      <c r="AT253" s="37"/>
    </row>
    <row r="254" spans="2:46" ht="13.5" customHeight="1" x14ac:dyDescent="0.15">
      <c r="B254" s="285"/>
      <c r="C254" s="27" t="s">
        <v>32</v>
      </c>
      <c r="D254" s="186"/>
      <c r="E254" s="56"/>
      <c r="F254" s="187"/>
      <c r="G254" s="187"/>
      <c r="H254" s="187"/>
      <c r="I254" s="62"/>
      <c r="J254" s="62"/>
      <c r="K254" s="188"/>
      <c r="L254" s="259"/>
      <c r="M254" s="259"/>
      <c r="N254" s="56"/>
      <c r="O254" s="28"/>
      <c r="P254" s="56"/>
      <c r="Q254" s="28"/>
      <c r="R254" s="132"/>
      <c r="S254" s="214"/>
      <c r="T254" s="285"/>
      <c r="U254" s="27" t="s">
        <v>32</v>
      </c>
      <c r="V254" s="186"/>
      <c r="W254" s="56"/>
      <c r="X254" s="187"/>
      <c r="Y254" s="187"/>
      <c r="Z254" s="187"/>
      <c r="AA254" s="62"/>
      <c r="AB254" s="62"/>
      <c r="AC254" s="188"/>
      <c r="AD254" s="259"/>
      <c r="AE254" s="259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4"/>
      <c r="AT254" s="37"/>
    </row>
    <row r="255" spans="2:46" ht="13.5" customHeight="1" x14ac:dyDescent="0.15">
      <c r="B255" s="285"/>
      <c r="C255" s="27" t="s">
        <v>33</v>
      </c>
      <c r="D255" s="186"/>
      <c r="E255" s="56"/>
      <c r="F255" s="187"/>
      <c r="G255" s="187"/>
      <c r="H255" s="187"/>
      <c r="I255" s="62"/>
      <c r="J255" s="62"/>
      <c r="K255" s="188"/>
      <c r="L255" s="259"/>
      <c r="M255" s="259"/>
      <c r="N255" s="56"/>
      <c r="O255" s="28"/>
      <c r="P255" s="56"/>
      <c r="Q255" s="28"/>
      <c r="R255" s="132"/>
      <c r="S255" s="214"/>
      <c r="T255" s="285"/>
      <c r="U255" s="27" t="s">
        <v>33</v>
      </c>
      <c r="V255" s="186"/>
      <c r="W255" s="56"/>
      <c r="X255" s="187"/>
      <c r="Y255" s="187"/>
      <c r="Z255" s="187"/>
      <c r="AA255" s="62"/>
      <c r="AB255" s="62"/>
      <c r="AC255" s="188"/>
      <c r="AD255" s="259"/>
      <c r="AE255" s="259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4"/>
      <c r="AT255" s="37"/>
    </row>
    <row r="256" spans="2:46" ht="13.5" customHeight="1" x14ac:dyDescent="0.15">
      <c r="B256" s="285"/>
      <c r="C256" s="27" t="s">
        <v>35</v>
      </c>
      <c r="D256" s="186"/>
      <c r="E256" s="56"/>
      <c r="F256" s="187"/>
      <c r="G256" s="187"/>
      <c r="H256" s="187"/>
      <c r="I256" s="62"/>
      <c r="J256" s="62"/>
      <c r="K256" s="188"/>
      <c r="L256" s="259"/>
      <c r="M256" s="259"/>
      <c r="N256" s="56"/>
      <c r="O256" s="28"/>
      <c r="P256" s="56"/>
      <c r="Q256" s="28"/>
      <c r="R256" s="132"/>
      <c r="S256" s="214"/>
      <c r="T256" s="285"/>
      <c r="U256" s="27" t="s">
        <v>35</v>
      </c>
      <c r="V256" s="186"/>
      <c r="W256" s="56"/>
      <c r="X256" s="187"/>
      <c r="Y256" s="187"/>
      <c r="Z256" s="187"/>
      <c r="AA256" s="62"/>
      <c r="AB256" s="62"/>
      <c r="AC256" s="188"/>
      <c r="AD256" s="259"/>
      <c r="AE256" s="259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4"/>
      <c r="AT256" s="37"/>
    </row>
    <row r="257" spans="2:46" ht="13.5" customHeight="1" thickBot="1" x14ac:dyDescent="0.2">
      <c r="B257" s="286"/>
      <c r="C257" s="27"/>
      <c r="D257" s="186"/>
      <c r="E257" s="56"/>
      <c r="F257" s="189"/>
      <c r="G257" s="189"/>
      <c r="H257" s="189"/>
      <c r="I257" s="56"/>
      <c r="J257" s="56"/>
      <c r="K257" s="188"/>
      <c r="L257" s="259"/>
      <c r="M257" s="259"/>
      <c r="N257" s="56"/>
      <c r="O257" s="28"/>
      <c r="P257" s="56"/>
      <c r="Q257" s="28"/>
      <c r="R257" s="184"/>
      <c r="S257" s="214"/>
      <c r="T257" s="286"/>
      <c r="U257" s="27"/>
      <c r="V257" s="186"/>
      <c r="W257" s="56"/>
      <c r="X257" s="189"/>
      <c r="Y257" s="189"/>
      <c r="Z257" s="189"/>
      <c r="AA257" s="56"/>
      <c r="AB257" s="56"/>
      <c r="AC257" s="188"/>
      <c r="AD257" s="259"/>
      <c r="AE257" s="259"/>
      <c r="AF257" s="56"/>
      <c r="AG257" s="28"/>
      <c r="AH257" s="56"/>
      <c r="AI257" s="28"/>
      <c r="AJ257" s="184"/>
      <c r="AK257" s="199"/>
      <c r="AL257" s="286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4"/>
      <c r="AT257" s="37"/>
    </row>
    <row r="258" spans="2:46" ht="13.5" customHeight="1" x14ac:dyDescent="0.15">
      <c r="B258" s="284" t="s">
        <v>114</v>
      </c>
      <c r="C258" s="25" t="s">
        <v>31</v>
      </c>
      <c r="D258" s="39"/>
      <c r="E258" s="55"/>
      <c r="F258" s="96"/>
      <c r="G258" s="96"/>
      <c r="H258" s="96"/>
      <c r="I258" s="60"/>
      <c r="J258" s="60"/>
      <c r="K258" s="61"/>
      <c r="L258" s="258"/>
      <c r="M258" s="258"/>
      <c r="N258" s="55"/>
      <c r="O258" s="26"/>
      <c r="P258" s="55"/>
      <c r="Q258" s="26"/>
      <c r="R258" s="131"/>
      <c r="S258" s="214"/>
      <c r="T258" s="284" t="s">
        <v>114</v>
      </c>
      <c r="U258" s="25" t="s">
        <v>31</v>
      </c>
      <c r="V258" s="39"/>
      <c r="W258" s="55"/>
      <c r="X258" s="96"/>
      <c r="Y258" s="96"/>
      <c r="Z258" s="96"/>
      <c r="AA258" s="60"/>
      <c r="AB258" s="60"/>
      <c r="AC258" s="61"/>
      <c r="AD258" s="258"/>
      <c r="AE258" s="258"/>
      <c r="AF258" s="55"/>
      <c r="AG258" s="26"/>
      <c r="AH258" s="55"/>
      <c r="AI258" s="26"/>
      <c r="AJ258" s="131"/>
      <c r="AK258" s="199"/>
      <c r="AL258" s="284" t="s">
        <v>114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4"/>
      <c r="AT258" s="37"/>
    </row>
    <row r="259" spans="2:46" ht="13.5" customHeight="1" x14ac:dyDescent="0.15">
      <c r="B259" s="285"/>
      <c r="C259" s="27" t="s">
        <v>32</v>
      </c>
      <c r="D259" s="186"/>
      <c r="E259" s="56"/>
      <c r="F259" s="187"/>
      <c r="G259" s="187"/>
      <c r="H259" s="187"/>
      <c r="I259" s="62"/>
      <c r="J259" s="62"/>
      <c r="K259" s="188"/>
      <c r="L259" s="259"/>
      <c r="M259" s="259"/>
      <c r="N259" s="56"/>
      <c r="O259" s="28"/>
      <c r="P259" s="56"/>
      <c r="Q259" s="28"/>
      <c r="R259" s="132"/>
      <c r="S259" s="214"/>
      <c r="T259" s="285"/>
      <c r="U259" s="27" t="s">
        <v>32</v>
      </c>
      <c r="V259" s="186"/>
      <c r="W259" s="56"/>
      <c r="X259" s="187"/>
      <c r="Y259" s="187"/>
      <c r="Z259" s="187"/>
      <c r="AA259" s="62"/>
      <c r="AB259" s="62"/>
      <c r="AC259" s="188"/>
      <c r="AD259" s="259"/>
      <c r="AE259" s="259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4"/>
      <c r="AT259" s="37"/>
    </row>
    <row r="260" spans="2:46" ht="13.5" customHeight="1" x14ac:dyDescent="0.15">
      <c r="B260" s="285"/>
      <c r="C260" s="27" t="s">
        <v>33</v>
      </c>
      <c r="D260" s="186"/>
      <c r="E260" s="56"/>
      <c r="F260" s="187"/>
      <c r="G260" s="187"/>
      <c r="H260" s="187"/>
      <c r="I260" s="62"/>
      <c r="J260" s="62"/>
      <c r="K260" s="188"/>
      <c r="L260" s="259"/>
      <c r="M260" s="259"/>
      <c r="N260" s="56"/>
      <c r="O260" s="28"/>
      <c r="P260" s="56"/>
      <c r="Q260" s="28"/>
      <c r="R260" s="132"/>
      <c r="S260" s="214"/>
      <c r="T260" s="285"/>
      <c r="U260" s="27" t="s">
        <v>33</v>
      </c>
      <c r="V260" s="186"/>
      <c r="W260" s="56"/>
      <c r="X260" s="187"/>
      <c r="Y260" s="187"/>
      <c r="Z260" s="187"/>
      <c r="AA260" s="62"/>
      <c r="AB260" s="62"/>
      <c r="AC260" s="188"/>
      <c r="AD260" s="259"/>
      <c r="AE260" s="259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4"/>
      <c r="AT260" s="37"/>
    </row>
    <row r="261" spans="2:46" ht="13.5" customHeight="1" x14ac:dyDescent="0.15">
      <c r="B261" s="285"/>
      <c r="C261" s="27" t="s">
        <v>35</v>
      </c>
      <c r="D261" s="186"/>
      <c r="E261" s="56"/>
      <c r="F261" s="187"/>
      <c r="G261" s="187"/>
      <c r="H261" s="187"/>
      <c r="I261" s="62"/>
      <c r="J261" s="62"/>
      <c r="K261" s="188"/>
      <c r="L261" s="259"/>
      <c r="M261" s="259"/>
      <c r="N261" s="56"/>
      <c r="O261" s="28"/>
      <c r="P261" s="56"/>
      <c r="Q261" s="28"/>
      <c r="R261" s="132"/>
      <c r="S261" s="214"/>
      <c r="T261" s="285"/>
      <c r="U261" s="27" t="s">
        <v>35</v>
      </c>
      <c r="V261" s="186"/>
      <c r="W261" s="56"/>
      <c r="X261" s="187"/>
      <c r="Y261" s="187"/>
      <c r="Z261" s="187"/>
      <c r="AA261" s="62"/>
      <c r="AB261" s="62"/>
      <c r="AC261" s="188"/>
      <c r="AD261" s="259"/>
      <c r="AE261" s="259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4"/>
      <c r="AT261" s="37"/>
    </row>
    <row r="262" spans="2:46" ht="13.5" customHeight="1" thickBot="1" x14ac:dyDescent="0.2">
      <c r="B262" s="286"/>
      <c r="C262" s="27"/>
      <c r="D262" s="186"/>
      <c r="E262" s="56"/>
      <c r="F262" s="189"/>
      <c r="G262" s="189"/>
      <c r="H262" s="189"/>
      <c r="I262" s="56"/>
      <c r="J262" s="56"/>
      <c r="K262" s="188"/>
      <c r="L262" s="259"/>
      <c r="M262" s="259"/>
      <c r="N262" s="56"/>
      <c r="O262" s="28"/>
      <c r="P262" s="56"/>
      <c r="Q262" s="28"/>
      <c r="R262" s="184"/>
      <c r="S262" s="214"/>
      <c r="T262" s="286"/>
      <c r="U262" s="27"/>
      <c r="V262" s="186"/>
      <c r="W262" s="56"/>
      <c r="X262" s="189"/>
      <c r="Y262" s="189"/>
      <c r="Z262" s="189"/>
      <c r="AA262" s="56"/>
      <c r="AB262" s="56"/>
      <c r="AC262" s="188"/>
      <c r="AD262" s="259"/>
      <c r="AE262" s="259"/>
      <c r="AF262" s="56"/>
      <c r="AG262" s="28"/>
      <c r="AH262" s="56"/>
      <c r="AI262" s="28"/>
      <c r="AJ262" s="184"/>
      <c r="AK262" s="199"/>
      <c r="AL262" s="286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4"/>
      <c r="AT262" s="37"/>
    </row>
    <row r="263" spans="2:46" ht="13.5" customHeight="1" x14ac:dyDescent="0.15">
      <c r="B263" s="284" t="s">
        <v>115</v>
      </c>
      <c r="C263" s="25" t="s">
        <v>31</v>
      </c>
      <c r="D263" s="39"/>
      <c r="E263" s="55"/>
      <c r="F263" s="96"/>
      <c r="G263" s="96"/>
      <c r="H263" s="96"/>
      <c r="I263" s="60"/>
      <c r="J263" s="60"/>
      <c r="K263" s="61"/>
      <c r="L263" s="258"/>
      <c r="M263" s="258"/>
      <c r="N263" s="55"/>
      <c r="O263" s="26"/>
      <c r="P263" s="55"/>
      <c r="Q263" s="26"/>
      <c r="R263" s="131"/>
      <c r="S263" s="214"/>
      <c r="T263" s="284" t="s">
        <v>115</v>
      </c>
      <c r="U263" s="25" t="s">
        <v>31</v>
      </c>
      <c r="V263" s="39"/>
      <c r="W263" s="55"/>
      <c r="X263" s="96"/>
      <c r="Y263" s="96"/>
      <c r="Z263" s="96"/>
      <c r="AA263" s="60"/>
      <c r="AB263" s="60"/>
      <c r="AC263" s="61"/>
      <c r="AD263" s="258"/>
      <c r="AE263" s="258"/>
      <c r="AF263" s="55"/>
      <c r="AG263" s="26"/>
      <c r="AH263" s="55"/>
      <c r="AI263" s="26"/>
      <c r="AJ263" s="131"/>
      <c r="AK263" s="199"/>
      <c r="AL263" s="284" t="s">
        <v>115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4"/>
      <c r="AT263" s="37"/>
    </row>
    <row r="264" spans="2:46" ht="13.5" customHeight="1" x14ac:dyDescent="0.15">
      <c r="B264" s="285"/>
      <c r="C264" s="27" t="s">
        <v>32</v>
      </c>
      <c r="D264" s="186"/>
      <c r="E264" s="56"/>
      <c r="F264" s="187"/>
      <c r="G264" s="187"/>
      <c r="H264" s="187"/>
      <c r="I264" s="62"/>
      <c r="J264" s="62"/>
      <c r="K264" s="188"/>
      <c r="L264" s="259"/>
      <c r="M264" s="259"/>
      <c r="N264" s="56"/>
      <c r="O264" s="28"/>
      <c r="P264" s="56"/>
      <c r="Q264" s="28"/>
      <c r="R264" s="132"/>
      <c r="S264" s="214"/>
      <c r="T264" s="285"/>
      <c r="U264" s="27" t="s">
        <v>32</v>
      </c>
      <c r="V264" s="186"/>
      <c r="W264" s="56"/>
      <c r="X264" s="187"/>
      <c r="Y264" s="187"/>
      <c r="Z264" s="187"/>
      <c r="AA264" s="62"/>
      <c r="AB264" s="62"/>
      <c r="AC264" s="188"/>
      <c r="AD264" s="259"/>
      <c r="AE264" s="259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4"/>
      <c r="AT264" s="37"/>
    </row>
    <row r="265" spans="2:46" ht="13.5" customHeight="1" x14ac:dyDescent="0.15">
      <c r="B265" s="285"/>
      <c r="C265" s="27" t="s">
        <v>33</v>
      </c>
      <c r="D265" s="186"/>
      <c r="E265" s="56"/>
      <c r="F265" s="187"/>
      <c r="G265" s="187"/>
      <c r="H265" s="187"/>
      <c r="I265" s="62"/>
      <c r="J265" s="62"/>
      <c r="K265" s="188"/>
      <c r="L265" s="259"/>
      <c r="M265" s="259"/>
      <c r="N265" s="56"/>
      <c r="O265" s="28"/>
      <c r="P265" s="56"/>
      <c r="Q265" s="28"/>
      <c r="R265" s="132"/>
      <c r="S265" s="214"/>
      <c r="T265" s="285"/>
      <c r="U265" s="27" t="s">
        <v>33</v>
      </c>
      <c r="V265" s="186"/>
      <c r="W265" s="56"/>
      <c r="X265" s="187"/>
      <c r="Y265" s="187"/>
      <c r="Z265" s="187"/>
      <c r="AA265" s="62"/>
      <c r="AB265" s="62"/>
      <c r="AC265" s="188"/>
      <c r="AD265" s="259"/>
      <c r="AE265" s="259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4"/>
      <c r="AT265" s="37"/>
    </row>
    <row r="266" spans="2:46" ht="13.5" customHeight="1" x14ac:dyDescent="0.15">
      <c r="B266" s="285"/>
      <c r="C266" s="27" t="s">
        <v>35</v>
      </c>
      <c r="D266" s="186"/>
      <c r="E266" s="56"/>
      <c r="F266" s="187"/>
      <c r="G266" s="187"/>
      <c r="H266" s="187"/>
      <c r="I266" s="62"/>
      <c r="J266" s="62"/>
      <c r="K266" s="188"/>
      <c r="L266" s="259"/>
      <c r="M266" s="259"/>
      <c r="N266" s="56"/>
      <c r="O266" s="28"/>
      <c r="P266" s="56"/>
      <c r="Q266" s="28"/>
      <c r="R266" s="132"/>
      <c r="S266" s="214"/>
      <c r="T266" s="285"/>
      <c r="U266" s="27" t="s">
        <v>35</v>
      </c>
      <c r="V266" s="186"/>
      <c r="W266" s="56"/>
      <c r="X266" s="187"/>
      <c r="Y266" s="187"/>
      <c r="Z266" s="187"/>
      <c r="AA266" s="62"/>
      <c r="AB266" s="62"/>
      <c r="AC266" s="188"/>
      <c r="AD266" s="259"/>
      <c r="AE266" s="259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4"/>
      <c r="AT266" s="37"/>
    </row>
    <row r="267" spans="2:46" ht="13.5" customHeight="1" thickBot="1" x14ac:dyDescent="0.2">
      <c r="B267" s="286"/>
      <c r="C267" s="27"/>
      <c r="D267" s="186"/>
      <c r="E267" s="56"/>
      <c r="F267" s="189"/>
      <c r="G267" s="189"/>
      <c r="H267" s="189"/>
      <c r="I267" s="56"/>
      <c r="J267" s="56"/>
      <c r="K267" s="188"/>
      <c r="L267" s="259"/>
      <c r="M267" s="259"/>
      <c r="N267" s="56"/>
      <c r="O267" s="28"/>
      <c r="P267" s="56"/>
      <c r="Q267" s="28"/>
      <c r="R267" s="184"/>
      <c r="S267" s="214"/>
      <c r="T267" s="286"/>
      <c r="U267" s="27"/>
      <c r="V267" s="186"/>
      <c r="W267" s="56"/>
      <c r="X267" s="189"/>
      <c r="Y267" s="189"/>
      <c r="Z267" s="189"/>
      <c r="AA267" s="56"/>
      <c r="AB267" s="56"/>
      <c r="AC267" s="188"/>
      <c r="AD267" s="259"/>
      <c r="AE267" s="259"/>
      <c r="AF267" s="56"/>
      <c r="AG267" s="28"/>
      <c r="AH267" s="56"/>
      <c r="AI267" s="28"/>
      <c r="AJ267" s="184"/>
      <c r="AK267" s="199"/>
      <c r="AL267" s="286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4"/>
      <c r="AT267" s="37"/>
    </row>
    <row r="268" spans="2:46" ht="13.5" customHeight="1" x14ac:dyDescent="0.15">
      <c r="B268" s="284" t="s">
        <v>116</v>
      </c>
      <c r="C268" s="25" t="s">
        <v>31</v>
      </c>
      <c r="D268" s="39"/>
      <c r="E268" s="55"/>
      <c r="F268" s="96"/>
      <c r="G268" s="96"/>
      <c r="H268" s="96"/>
      <c r="I268" s="60"/>
      <c r="J268" s="60"/>
      <c r="K268" s="61"/>
      <c r="L268" s="258"/>
      <c r="M268" s="258"/>
      <c r="N268" s="55"/>
      <c r="O268" s="26"/>
      <c r="P268" s="55"/>
      <c r="Q268" s="26"/>
      <c r="R268" s="131"/>
      <c r="S268" s="214"/>
      <c r="T268" s="284" t="s">
        <v>116</v>
      </c>
      <c r="U268" s="25" t="s">
        <v>31</v>
      </c>
      <c r="V268" s="39"/>
      <c r="W268" s="55"/>
      <c r="X268" s="96"/>
      <c r="Y268" s="96"/>
      <c r="Z268" s="96"/>
      <c r="AA268" s="60"/>
      <c r="AB268" s="60"/>
      <c r="AC268" s="61"/>
      <c r="AD268" s="258"/>
      <c r="AE268" s="258"/>
      <c r="AF268" s="55"/>
      <c r="AG268" s="26"/>
      <c r="AH268" s="55"/>
      <c r="AI268" s="26"/>
      <c r="AJ268" s="131"/>
      <c r="AK268" s="199"/>
      <c r="AL268" s="284" t="s">
        <v>116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4"/>
      <c r="AT268" s="37"/>
    </row>
    <row r="269" spans="2:46" ht="13.5" customHeight="1" x14ac:dyDescent="0.15">
      <c r="B269" s="285"/>
      <c r="C269" s="27" t="s">
        <v>32</v>
      </c>
      <c r="D269" s="186"/>
      <c r="E269" s="56"/>
      <c r="F269" s="187"/>
      <c r="G269" s="187"/>
      <c r="H269" s="187"/>
      <c r="I269" s="62"/>
      <c r="J269" s="62"/>
      <c r="K269" s="188"/>
      <c r="L269" s="259"/>
      <c r="M269" s="259"/>
      <c r="N269" s="56"/>
      <c r="O269" s="28"/>
      <c r="P269" s="56"/>
      <c r="Q269" s="28"/>
      <c r="R269" s="132"/>
      <c r="S269" s="214"/>
      <c r="T269" s="285"/>
      <c r="U269" s="27" t="s">
        <v>32</v>
      </c>
      <c r="V269" s="186"/>
      <c r="W269" s="56"/>
      <c r="X269" s="187"/>
      <c r="Y269" s="187"/>
      <c r="Z269" s="187"/>
      <c r="AA269" s="62"/>
      <c r="AB269" s="62"/>
      <c r="AC269" s="188"/>
      <c r="AD269" s="259"/>
      <c r="AE269" s="259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4"/>
      <c r="AT269" s="37"/>
    </row>
    <row r="270" spans="2:46" ht="13.5" customHeight="1" x14ac:dyDescent="0.15">
      <c r="B270" s="285"/>
      <c r="C270" s="27" t="s">
        <v>33</v>
      </c>
      <c r="D270" s="186"/>
      <c r="E270" s="56"/>
      <c r="F270" s="187"/>
      <c r="G270" s="187"/>
      <c r="H270" s="187"/>
      <c r="I270" s="62"/>
      <c r="J270" s="62"/>
      <c r="K270" s="188"/>
      <c r="L270" s="259"/>
      <c r="M270" s="259"/>
      <c r="N270" s="56"/>
      <c r="O270" s="28"/>
      <c r="P270" s="56"/>
      <c r="Q270" s="28"/>
      <c r="R270" s="132"/>
      <c r="S270" s="214"/>
      <c r="T270" s="285"/>
      <c r="U270" s="27" t="s">
        <v>33</v>
      </c>
      <c r="V270" s="186"/>
      <c r="W270" s="56"/>
      <c r="X270" s="187"/>
      <c r="Y270" s="187"/>
      <c r="Z270" s="187"/>
      <c r="AA270" s="62"/>
      <c r="AB270" s="62"/>
      <c r="AC270" s="188"/>
      <c r="AD270" s="259"/>
      <c r="AE270" s="259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4"/>
      <c r="AT270" s="37"/>
    </row>
    <row r="271" spans="2:46" ht="13.5" customHeight="1" x14ac:dyDescent="0.15">
      <c r="B271" s="285"/>
      <c r="C271" s="27" t="s">
        <v>35</v>
      </c>
      <c r="D271" s="186"/>
      <c r="E271" s="56"/>
      <c r="F271" s="187"/>
      <c r="G271" s="187"/>
      <c r="H271" s="187"/>
      <c r="I271" s="62"/>
      <c r="J271" s="62"/>
      <c r="K271" s="188"/>
      <c r="L271" s="259"/>
      <c r="M271" s="259"/>
      <c r="N271" s="56"/>
      <c r="O271" s="28"/>
      <c r="P271" s="56"/>
      <c r="Q271" s="28"/>
      <c r="R271" s="132"/>
      <c r="S271" s="214"/>
      <c r="T271" s="285"/>
      <c r="U271" s="27" t="s">
        <v>35</v>
      </c>
      <c r="V271" s="186"/>
      <c r="W271" s="56"/>
      <c r="X271" s="187"/>
      <c r="Y271" s="187"/>
      <c r="Z271" s="187"/>
      <c r="AA271" s="62"/>
      <c r="AB271" s="62"/>
      <c r="AC271" s="188"/>
      <c r="AD271" s="259"/>
      <c r="AE271" s="259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4"/>
      <c r="AT271" s="37"/>
    </row>
    <row r="272" spans="2:46" ht="13.5" customHeight="1" thickBot="1" x14ac:dyDescent="0.2">
      <c r="B272" s="286"/>
      <c r="C272" s="27"/>
      <c r="D272" s="186"/>
      <c r="E272" s="56"/>
      <c r="F272" s="189"/>
      <c r="G272" s="189"/>
      <c r="H272" s="189"/>
      <c r="I272" s="56"/>
      <c r="J272" s="56"/>
      <c r="K272" s="188"/>
      <c r="L272" s="259"/>
      <c r="M272" s="259"/>
      <c r="N272" s="56"/>
      <c r="O272" s="28"/>
      <c r="P272" s="56"/>
      <c r="Q272" s="28"/>
      <c r="R272" s="184"/>
      <c r="S272" s="214"/>
      <c r="T272" s="286"/>
      <c r="U272" s="27"/>
      <c r="V272" s="186"/>
      <c r="W272" s="56"/>
      <c r="X272" s="189"/>
      <c r="Y272" s="189"/>
      <c r="Z272" s="189"/>
      <c r="AA272" s="56"/>
      <c r="AB272" s="56"/>
      <c r="AC272" s="188"/>
      <c r="AD272" s="259"/>
      <c r="AE272" s="259"/>
      <c r="AF272" s="56"/>
      <c r="AG272" s="28"/>
      <c r="AH272" s="56"/>
      <c r="AI272" s="28"/>
      <c r="AJ272" s="184"/>
      <c r="AK272" s="199"/>
      <c r="AL272" s="286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4"/>
      <c r="AT272" s="37"/>
    </row>
    <row r="273" spans="2:46" ht="13.5" customHeight="1" x14ac:dyDescent="0.15">
      <c r="B273" s="284" t="s">
        <v>117</v>
      </c>
      <c r="C273" s="25" t="s">
        <v>31</v>
      </c>
      <c r="D273" s="39"/>
      <c r="E273" s="55"/>
      <c r="F273" s="96"/>
      <c r="G273" s="96"/>
      <c r="H273" s="96"/>
      <c r="I273" s="60"/>
      <c r="J273" s="60"/>
      <c r="K273" s="61"/>
      <c r="L273" s="258"/>
      <c r="M273" s="258"/>
      <c r="N273" s="55"/>
      <c r="O273" s="26"/>
      <c r="P273" s="55"/>
      <c r="Q273" s="26"/>
      <c r="R273" s="131"/>
      <c r="S273" s="214"/>
      <c r="T273" s="284" t="s">
        <v>117</v>
      </c>
      <c r="U273" s="25" t="s">
        <v>31</v>
      </c>
      <c r="V273" s="39"/>
      <c r="W273" s="55"/>
      <c r="X273" s="96"/>
      <c r="Y273" s="96"/>
      <c r="Z273" s="96"/>
      <c r="AA273" s="60"/>
      <c r="AB273" s="60"/>
      <c r="AC273" s="61"/>
      <c r="AD273" s="258"/>
      <c r="AE273" s="258"/>
      <c r="AF273" s="55"/>
      <c r="AG273" s="26"/>
      <c r="AH273" s="55"/>
      <c r="AI273" s="26"/>
      <c r="AJ273" s="131"/>
      <c r="AK273" s="199"/>
      <c r="AL273" s="284" t="s">
        <v>117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4"/>
      <c r="AT273" s="37"/>
    </row>
    <row r="274" spans="2:46" ht="13.5" customHeight="1" x14ac:dyDescent="0.15">
      <c r="B274" s="285"/>
      <c r="C274" s="27" t="s">
        <v>32</v>
      </c>
      <c r="D274" s="186"/>
      <c r="E274" s="56"/>
      <c r="F274" s="187"/>
      <c r="G274" s="187"/>
      <c r="H274" s="187"/>
      <c r="I274" s="62"/>
      <c r="J274" s="62"/>
      <c r="K274" s="188"/>
      <c r="L274" s="259"/>
      <c r="M274" s="259"/>
      <c r="N274" s="56"/>
      <c r="O274" s="28"/>
      <c r="P274" s="56"/>
      <c r="Q274" s="28"/>
      <c r="R274" s="132"/>
      <c r="S274" s="214"/>
      <c r="T274" s="285"/>
      <c r="U274" s="27" t="s">
        <v>32</v>
      </c>
      <c r="V274" s="186"/>
      <c r="W274" s="56"/>
      <c r="X274" s="187"/>
      <c r="Y274" s="187"/>
      <c r="Z274" s="187"/>
      <c r="AA274" s="62"/>
      <c r="AB274" s="62"/>
      <c r="AC274" s="188"/>
      <c r="AD274" s="259"/>
      <c r="AE274" s="259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4"/>
      <c r="AT274" s="37"/>
    </row>
    <row r="275" spans="2:46" ht="13.5" customHeight="1" x14ac:dyDescent="0.15">
      <c r="B275" s="285"/>
      <c r="C275" s="27" t="s">
        <v>33</v>
      </c>
      <c r="D275" s="186"/>
      <c r="E275" s="56"/>
      <c r="F275" s="187"/>
      <c r="G275" s="187"/>
      <c r="H275" s="187"/>
      <c r="I275" s="62"/>
      <c r="J275" s="62"/>
      <c r="K275" s="188"/>
      <c r="L275" s="259"/>
      <c r="M275" s="259"/>
      <c r="N275" s="56"/>
      <c r="O275" s="28"/>
      <c r="P275" s="56"/>
      <c r="Q275" s="28"/>
      <c r="R275" s="132"/>
      <c r="S275" s="214"/>
      <c r="T275" s="285"/>
      <c r="U275" s="27" t="s">
        <v>33</v>
      </c>
      <c r="V275" s="186"/>
      <c r="W275" s="56"/>
      <c r="X275" s="187"/>
      <c r="Y275" s="187"/>
      <c r="Z275" s="187"/>
      <c r="AA275" s="62"/>
      <c r="AB275" s="62"/>
      <c r="AC275" s="188"/>
      <c r="AD275" s="259"/>
      <c r="AE275" s="259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4"/>
      <c r="AT275" s="37"/>
    </row>
    <row r="276" spans="2:46" ht="13.5" customHeight="1" x14ac:dyDescent="0.15">
      <c r="B276" s="285"/>
      <c r="C276" s="27" t="s">
        <v>35</v>
      </c>
      <c r="D276" s="186"/>
      <c r="E276" s="56"/>
      <c r="F276" s="187"/>
      <c r="G276" s="187"/>
      <c r="H276" s="187"/>
      <c r="I276" s="62"/>
      <c r="J276" s="62"/>
      <c r="K276" s="188"/>
      <c r="L276" s="259"/>
      <c r="M276" s="259"/>
      <c r="N276" s="56"/>
      <c r="O276" s="28"/>
      <c r="P276" s="56"/>
      <c r="Q276" s="28"/>
      <c r="R276" s="132"/>
      <c r="S276" s="214"/>
      <c r="T276" s="285"/>
      <c r="U276" s="27" t="s">
        <v>35</v>
      </c>
      <c r="V276" s="186"/>
      <c r="W276" s="56"/>
      <c r="X276" s="187"/>
      <c r="Y276" s="187"/>
      <c r="Z276" s="187"/>
      <c r="AA276" s="62"/>
      <c r="AB276" s="62"/>
      <c r="AC276" s="188"/>
      <c r="AD276" s="259"/>
      <c r="AE276" s="259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4"/>
      <c r="AT276" s="37"/>
    </row>
    <row r="277" spans="2:46" ht="13.5" customHeight="1" thickBot="1" x14ac:dyDescent="0.2">
      <c r="B277" s="286"/>
      <c r="C277" s="27"/>
      <c r="D277" s="186"/>
      <c r="E277" s="56"/>
      <c r="F277" s="189"/>
      <c r="G277" s="189"/>
      <c r="H277" s="189"/>
      <c r="I277" s="56"/>
      <c r="J277" s="56"/>
      <c r="K277" s="188"/>
      <c r="L277" s="259"/>
      <c r="M277" s="259"/>
      <c r="N277" s="56"/>
      <c r="O277" s="28"/>
      <c r="P277" s="56"/>
      <c r="Q277" s="28"/>
      <c r="R277" s="184"/>
      <c r="S277" s="214"/>
      <c r="T277" s="286"/>
      <c r="U277" s="27"/>
      <c r="V277" s="186"/>
      <c r="W277" s="56"/>
      <c r="X277" s="189"/>
      <c r="Y277" s="189"/>
      <c r="Z277" s="189"/>
      <c r="AA277" s="56"/>
      <c r="AB277" s="56"/>
      <c r="AC277" s="188"/>
      <c r="AD277" s="259"/>
      <c r="AE277" s="259"/>
      <c r="AF277" s="56"/>
      <c r="AG277" s="28"/>
      <c r="AH277" s="56"/>
      <c r="AI277" s="28"/>
      <c r="AJ277" s="184"/>
      <c r="AK277" s="199"/>
      <c r="AL277" s="286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4"/>
      <c r="AT277" s="37"/>
    </row>
    <row r="278" spans="2:46" ht="13.5" customHeight="1" x14ac:dyDescent="0.15">
      <c r="B278" s="284" t="s">
        <v>118</v>
      </c>
      <c r="C278" s="25" t="s">
        <v>31</v>
      </c>
      <c r="D278" s="39"/>
      <c r="E278" s="55"/>
      <c r="F278" s="96"/>
      <c r="G278" s="96"/>
      <c r="H278" s="96"/>
      <c r="I278" s="60"/>
      <c r="J278" s="60"/>
      <c r="K278" s="61"/>
      <c r="L278" s="258"/>
      <c r="M278" s="258"/>
      <c r="N278" s="55"/>
      <c r="O278" s="26"/>
      <c r="P278" s="55"/>
      <c r="Q278" s="26"/>
      <c r="R278" s="131"/>
      <c r="S278" s="214"/>
      <c r="T278" s="284" t="s">
        <v>118</v>
      </c>
      <c r="U278" s="25" t="s">
        <v>31</v>
      </c>
      <c r="V278" s="39"/>
      <c r="W278" s="55"/>
      <c r="X278" s="96"/>
      <c r="Y278" s="96"/>
      <c r="Z278" s="96"/>
      <c r="AA278" s="60"/>
      <c r="AB278" s="60"/>
      <c r="AC278" s="61"/>
      <c r="AD278" s="258"/>
      <c r="AE278" s="258"/>
      <c r="AF278" s="55"/>
      <c r="AG278" s="26"/>
      <c r="AH278" s="55"/>
      <c r="AI278" s="26"/>
      <c r="AJ278" s="131"/>
      <c r="AK278" s="199"/>
      <c r="AL278" s="284" t="s">
        <v>118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4"/>
      <c r="AT278" s="37"/>
    </row>
    <row r="279" spans="2:46" ht="13.5" customHeight="1" x14ac:dyDescent="0.15">
      <c r="B279" s="285"/>
      <c r="C279" s="27" t="s">
        <v>32</v>
      </c>
      <c r="D279" s="186"/>
      <c r="E279" s="56"/>
      <c r="F279" s="187"/>
      <c r="G279" s="187"/>
      <c r="H279" s="187"/>
      <c r="I279" s="62"/>
      <c r="J279" s="62"/>
      <c r="K279" s="188"/>
      <c r="L279" s="259"/>
      <c r="M279" s="259"/>
      <c r="N279" s="56"/>
      <c r="O279" s="28"/>
      <c r="P279" s="56"/>
      <c r="Q279" s="28"/>
      <c r="R279" s="132"/>
      <c r="S279" s="214"/>
      <c r="T279" s="285"/>
      <c r="U279" s="27" t="s">
        <v>32</v>
      </c>
      <c r="V279" s="186"/>
      <c r="W279" s="56"/>
      <c r="X279" s="187"/>
      <c r="Y279" s="187"/>
      <c r="Z279" s="187"/>
      <c r="AA279" s="62"/>
      <c r="AB279" s="62"/>
      <c r="AC279" s="188"/>
      <c r="AD279" s="259"/>
      <c r="AE279" s="259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4"/>
      <c r="AT279" s="37"/>
    </row>
    <row r="280" spans="2:46" ht="13.5" customHeight="1" x14ac:dyDescent="0.15">
      <c r="B280" s="285"/>
      <c r="C280" s="27" t="s">
        <v>33</v>
      </c>
      <c r="D280" s="186"/>
      <c r="E280" s="56"/>
      <c r="F280" s="187"/>
      <c r="G280" s="187"/>
      <c r="H280" s="187"/>
      <c r="I280" s="62"/>
      <c r="J280" s="62"/>
      <c r="K280" s="188"/>
      <c r="L280" s="259"/>
      <c r="M280" s="259"/>
      <c r="N280" s="56"/>
      <c r="O280" s="28"/>
      <c r="P280" s="56"/>
      <c r="Q280" s="28"/>
      <c r="R280" s="132"/>
      <c r="S280" s="214"/>
      <c r="T280" s="285"/>
      <c r="U280" s="27" t="s">
        <v>33</v>
      </c>
      <c r="V280" s="186"/>
      <c r="W280" s="56"/>
      <c r="X280" s="187"/>
      <c r="Y280" s="187"/>
      <c r="Z280" s="187"/>
      <c r="AA280" s="62"/>
      <c r="AB280" s="62"/>
      <c r="AC280" s="188"/>
      <c r="AD280" s="259"/>
      <c r="AE280" s="259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4"/>
      <c r="AT280" s="37"/>
    </row>
    <row r="281" spans="2:46" ht="13.5" customHeight="1" x14ac:dyDescent="0.15">
      <c r="B281" s="285"/>
      <c r="C281" s="27" t="s">
        <v>35</v>
      </c>
      <c r="D281" s="186"/>
      <c r="E281" s="56"/>
      <c r="F281" s="187"/>
      <c r="G281" s="187"/>
      <c r="H281" s="187"/>
      <c r="I281" s="62"/>
      <c r="J281" s="62"/>
      <c r="K281" s="188"/>
      <c r="L281" s="259"/>
      <c r="M281" s="259"/>
      <c r="N281" s="56"/>
      <c r="O281" s="28"/>
      <c r="P281" s="56"/>
      <c r="Q281" s="28"/>
      <c r="R281" s="132"/>
      <c r="S281" s="214"/>
      <c r="T281" s="285"/>
      <c r="U281" s="27" t="s">
        <v>35</v>
      </c>
      <c r="V281" s="186"/>
      <c r="W281" s="56"/>
      <c r="X281" s="187"/>
      <c r="Y281" s="187"/>
      <c r="Z281" s="187"/>
      <c r="AA281" s="62"/>
      <c r="AB281" s="62"/>
      <c r="AC281" s="188"/>
      <c r="AD281" s="259"/>
      <c r="AE281" s="259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4"/>
      <c r="AT281" s="37"/>
    </row>
    <row r="282" spans="2:46" ht="13.5" customHeight="1" thickBot="1" x14ac:dyDescent="0.2">
      <c r="B282" s="286"/>
      <c r="C282" s="27"/>
      <c r="D282" s="186"/>
      <c r="E282" s="56"/>
      <c r="F282" s="189"/>
      <c r="G282" s="189"/>
      <c r="H282" s="189"/>
      <c r="I282" s="56"/>
      <c r="J282" s="56"/>
      <c r="K282" s="188"/>
      <c r="L282" s="259"/>
      <c r="M282" s="259"/>
      <c r="N282" s="56"/>
      <c r="O282" s="28"/>
      <c r="P282" s="56"/>
      <c r="Q282" s="28"/>
      <c r="R282" s="184"/>
      <c r="S282" s="214"/>
      <c r="T282" s="286"/>
      <c r="U282" s="27"/>
      <c r="V282" s="186"/>
      <c r="W282" s="56"/>
      <c r="X282" s="189"/>
      <c r="Y282" s="189"/>
      <c r="Z282" s="189"/>
      <c r="AA282" s="56"/>
      <c r="AB282" s="56"/>
      <c r="AC282" s="188"/>
      <c r="AD282" s="259"/>
      <c r="AE282" s="259"/>
      <c r="AF282" s="56"/>
      <c r="AG282" s="28"/>
      <c r="AH282" s="56"/>
      <c r="AI282" s="28"/>
      <c r="AJ282" s="184"/>
      <c r="AK282" s="199"/>
      <c r="AL282" s="286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4"/>
      <c r="AT282" s="37"/>
    </row>
    <row r="283" spans="2:46" ht="13.5" customHeight="1" x14ac:dyDescent="0.15">
      <c r="B283" s="284" t="s">
        <v>119</v>
      </c>
      <c r="C283" s="25" t="s">
        <v>31</v>
      </c>
      <c r="D283" s="39"/>
      <c r="E283" s="55"/>
      <c r="F283" s="96"/>
      <c r="G283" s="96"/>
      <c r="H283" s="96"/>
      <c r="I283" s="60"/>
      <c r="J283" s="60"/>
      <c r="K283" s="61"/>
      <c r="L283" s="258"/>
      <c r="M283" s="258"/>
      <c r="N283" s="55"/>
      <c r="O283" s="26"/>
      <c r="P283" s="55"/>
      <c r="Q283" s="26"/>
      <c r="R283" s="131"/>
      <c r="S283" s="214"/>
      <c r="T283" s="284" t="s">
        <v>119</v>
      </c>
      <c r="U283" s="25" t="s">
        <v>31</v>
      </c>
      <c r="V283" s="39"/>
      <c r="W283" s="55"/>
      <c r="X283" s="96"/>
      <c r="Y283" s="96"/>
      <c r="Z283" s="96"/>
      <c r="AA283" s="60"/>
      <c r="AB283" s="60"/>
      <c r="AC283" s="61"/>
      <c r="AD283" s="258"/>
      <c r="AE283" s="258"/>
      <c r="AF283" s="55"/>
      <c r="AG283" s="26"/>
      <c r="AH283" s="55"/>
      <c r="AI283" s="26"/>
      <c r="AJ283" s="131"/>
      <c r="AK283" s="199"/>
      <c r="AL283" s="284" t="s">
        <v>119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4"/>
      <c r="AT283" s="37"/>
    </row>
    <row r="284" spans="2:46" ht="13.5" customHeight="1" x14ac:dyDescent="0.15">
      <c r="B284" s="285"/>
      <c r="C284" s="27" t="s">
        <v>32</v>
      </c>
      <c r="D284" s="186"/>
      <c r="E284" s="56"/>
      <c r="F284" s="187"/>
      <c r="G284" s="187"/>
      <c r="H284" s="187"/>
      <c r="I284" s="62"/>
      <c r="J284" s="62"/>
      <c r="K284" s="188"/>
      <c r="L284" s="259"/>
      <c r="M284" s="259"/>
      <c r="N284" s="56"/>
      <c r="O284" s="28"/>
      <c r="P284" s="56"/>
      <c r="Q284" s="28"/>
      <c r="R284" s="132"/>
      <c r="S284" s="214"/>
      <c r="T284" s="285"/>
      <c r="U284" s="27" t="s">
        <v>32</v>
      </c>
      <c r="V284" s="186"/>
      <c r="W284" s="56"/>
      <c r="X284" s="187"/>
      <c r="Y284" s="187"/>
      <c r="Z284" s="187"/>
      <c r="AA284" s="62"/>
      <c r="AB284" s="62"/>
      <c r="AC284" s="188"/>
      <c r="AD284" s="259"/>
      <c r="AE284" s="259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4"/>
      <c r="AT284" s="37"/>
    </row>
    <row r="285" spans="2:46" ht="13.5" customHeight="1" x14ac:dyDescent="0.15">
      <c r="B285" s="285"/>
      <c r="C285" s="27" t="s">
        <v>33</v>
      </c>
      <c r="D285" s="186"/>
      <c r="E285" s="56"/>
      <c r="F285" s="187"/>
      <c r="G285" s="187"/>
      <c r="H285" s="187"/>
      <c r="I285" s="62"/>
      <c r="J285" s="62"/>
      <c r="K285" s="188"/>
      <c r="L285" s="259"/>
      <c r="M285" s="259"/>
      <c r="N285" s="56"/>
      <c r="O285" s="28"/>
      <c r="P285" s="56"/>
      <c r="Q285" s="28"/>
      <c r="R285" s="132"/>
      <c r="S285" s="214"/>
      <c r="T285" s="285"/>
      <c r="U285" s="27" t="s">
        <v>33</v>
      </c>
      <c r="V285" s="186"/>
      <c r="W285" s="56"/>
      <c r="X285" s="187"/>
      <c r="Y285" s="187"/>
      <c r="Z285" s="187"/>
      <c r="AA285" s="62"/>
      <c r="AB285" s="62"/>
      <c r="AC285" s="188"/>
      <c r="AD285" s="259"/>
      <c r="AE285" s="259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4"/>
      <c r="AT285" s="37"/>
    </row>
    <row r="286" spans="2:46" ht="13.5" customHeight="1" x14ac:dyDescent="0.15">
      <c r="B286" s="285"/>
      <c r="C286" s="27" t="s">
        <v>35</v>
      </c>
      <c r="D286" s="186"/>
      <c r="E286" s="56"/>
      <c r="F286" s="187"/>
      <c r="G286" s="187"/>
      <c r="H286" s="187"/>
      <c r="I286" s="62"/>
      <c r="J286" s="62"/>
      <c r="K286" s="188"/>
      <c r="L286" s="259"/>
      <c r="M286" s="259"/>
      <c r="N286" s="56"/>
      <c r="O286" s="28"/>
      <c r="P286" s="56"/>
      <c r="Q286" s="28"/>
      <c r="R286" s="132"/>
      <c r="S286" s="214"/>
      <c r="T286" s="285"/>
      <c r="U286" s="27" t="s">
        <v>35</v>
      </c>
      <c r="V286" s="186"/>
      <c r="W286" s="56"/>
      <c r="X286" s="187"/>
      <c r="Y286" s="187"/>
      <c r="Z286" s="187"/>
      <c r="AA286" s="62"/>
      <c r="AB286" s="62"/>
      <c r="AC286" s="188"/>
      <c r="AD286" s="259"/>
      <c r="AE286" s="259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4"/>
      <c r="AT286" s="37"/>
    </row>
    <row r="287" spans="2:46" ht="13.5" customHeight="1" thickBot="1" x14ac:dyDescent="0.2">
      <c r="B287" s="286"/>
      <c r="C287" s="27"/>
      <c r="D287" s="186"/>
      <c r="E287" s="56"/>
      <c r="F287" s="189"/>
      <c r="G287" s="189"/>
      <c r="H287" s="189"/>
      <c r="I287" s="56"/>
      <c r="J287" s="56"/>
      <c r="K287" s="188"/>
      <c r="L287" s="259"/>
      <c r="M287" s="259"/>
      <c r="N287" s="56"/>
      <c r="O287" s="28"/>
      <c r="P287" s="56"/>
      <c r="Q287" s="28"/>
      <c r="R287" s="184"/>
      <c r="S287" s="214"/>
      <c r="T287" s="286"/>
      <c r="U287" s="27"/>
      <c r="V287" s="186"/>
      <c r="W287" s="56"/>
      <c r="X287" s="189"/>
      <c r="Y287" s="189"/>
      <c r="Z287" s="189"/>
      <c r="AA287" s="56"/>
      <c r="AB287" s="56"/>
      <c r="AC287" s="188"/>
      <c r="AD287" s="259"/>
      <c r="AE287" s="259"/>
      <c r="AF287" s="56"/>
      <c r="AG287" s="28"/>
      <c r="AH287" s="56"/>
      <c r="AI287" s="28"/>
      <c r="AJ287" s="184"/>
      <c r="AK287" s="199"/>
      <c r="AL287" s="286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4"/>
      <c r="AT287" s="37"/>
    </row>
    <row r="288" spans="2:46" ht="13.5" customHeight="1" x14ac:dyDescent="0.15">
      <c r="B288" s="284" t="s">
        <v>120</v>
      </c>
      <c r="C288" s="25" t="s">
        <v>31</v>
      </c>
      <c r="D288" s="39"/>
      <c r="E288" s="55"/>
      <c r="F288" s="96"/>
      <c r="G288" s="96"/>
      <c r="H288" s="96"/>
      <c r="I288" s="60"/>
      <c r="J288" s="60"/>
      <c r="K288" s="61"/>
      <c r="L288" s="258"/>
      <c r="M288" s="258"/>
      <c r="N288" s="55"/>
      <c r="O288" s="26"/>
      <c r="P288" s="55"/>
      <c r="Q288" s="26"/>
      <c r="R288" s="131"/>
      <c r="S288" s="214"/>
      <c r="T288" s="284" t="s">
        <v>120</v>
      </c>
      <c r="U288" s="25" t="s">
        <v>31</v>
      </c>
      <c r="V288" s="39"/>
      <c r="W288" s="55"/>
      <c r="X288" s="96"/>
      <c r="Y288" s="96"/>
      <c r="Z288" s="96"/>
      <c r="AA288" s="60"/>
      <c r="AB288" s="60"/>
      <c r="AC288" s="61"/>
      <c r="AD288" s="258"/>
      <c r="AE288" s="258"/>
      <c r="AF288" s="55"/>
      <c r="AG288" s="26"/>
      <c r="AH288" s="55"/>
      <c r="AI288" s="26"/>
      <c r="AJ288" s="131"/>
      <c r="AK288" s="199"/>
      <c r="AL288" s="284" t="s">
        <v>120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4"/>
      <c r="AT288" s="37"/>
    </row>
    <row r="289" spans="2:46" ht="13.5" customHeight="1" x14ac:dyDescent="0.15">
      <c r="B289" s="285"/>
      <c r="C289" s="27" t="s">
        <v>32</v>
      </c>
      <c r="D289" s="186"/>
      <c r="E289" s="56"/>
      <c r="F289" s="187"/>
      <c r="G289" s="187"/>
      <c r="H289" s="187"/>
      <c r="I289" s="62"/>
      <c r="J289" s="62"/>
      <c r="K289" s="188"/>
      <c r="L289" s="259"/>
      <c r="M289" s="259"/>
      <c r="N289" s="56"/>
      <c r="O289" s="28"/>
      <c r="P289" s="56"/>
      <c r="Q289" s="28"/>
      <c r="R289" s="132"/>
      <c r="S289" s="214"/>
      <c r="T289" s="285"/>
      <c r="U289" s="27" t="s">
        <v>32</v>
      </c>
      <c r="V289" s="186"/>
      <c r="W289" s="56"/>
      <c r="X289" s="187"/>
      <c r="Y289" s="187"/>
      <c r="Z289" s="187"/>
      <c r="AA289" s="62"/>
      <c r="AB289" s="62"/>
      <c r="AC289" s="188"/>
      <c r="AD289" s="259"/>
      <c r="AE289" s="259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4"/>
      <c r="AT289" s="37"/>
    </row>
    <row r="290" spans="2:46" ht="13.5" customHeight="1" x14ac:dyDescent="0.15">
      <c r="B290" s="285"/>
      <c r="C290" s="27" t="s">
        <v>33</v>
      </c>
      <c r="D290" s="186"/>
      <c r="E290" s="56"/>
      <c r="F290" s="187"/>
      <c r="G290" s="187"/>
      <c r="H290" s="187"/>
      <c r="I290" s="62"/>
      <c r="J290" s="62"/>
      <c r="K290" s="188"/>
      <c r="L290" s="259"/>
      <c r="M290" s="259"/>
      <c r="N290" s="56"/>
      <c r="O290" s="28"/>
      <c r="P290" s="56"/>
      <c r="Q290" s="28"/>
      <c r="R290" s="132"/>
      <c r="S290" s="214"/>
      <c r="T290" s="285"/>
      <c r="U290" s="27" t="s">
        <v>33</v>
      </c>
      <c r="V290" s="186"/>
      <c r="W290" s="56"/>
      <c r="X290" s="187"/>
      <c r="Y290" s="187"/>
      <c r="Z290" s="187"/>
      <c r="AA290" s="62"/>
      <c r="AB290" s="62"/>
      <c r="AC290" s="188"/>
      <c r="AD290" s="259"/>
      <c r="AE290" s="259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4"/>
      <c r="AT290" s="37"/>
    </row>
    <row r="291" spans="2:46" ht="13.5" customHeight="1" x14ac:dyDescent="0.15">
      <c r="B291" s="285"/>
      <c r="C291" s="27" t="s">
        <v>35</v>
      </c>
      <c r="D291" s="186"/>
      <c r="E291" s="56"/>
      <c r="F291" s="187"/>
      <c r="G291" s="187"/>
      <c r="H291" s="187"/>
      <c r="I291" s="62"/>
      <c r="J291" s="62"/>
      <c r="K291" s="188"/>
      <c r="L291" s="259"/>
      <c r="M291" s="259"/>
      <c r="N291" s="56"/>
      <c r="O291" s="28"/>
      <c r="P291" s="56"/>
      <c r="Q291" s="28"/>
      <c r="R291" s="132"/>
      <c r="S291" s="214"/>
      <c r="T291" s="285"/>
      <c r="U291" s="27" t="s">
        <v>35</v>
      </c>
      <c r="V291" s="186"/>
      <c r="W291" s="56"/>
      <c r="X291" s="187"/>
      <c r="Y291" s="187"/>
      <c r="Z291" s="187"/>
      <c r="AA291" s="62"/>
      <c r="AB291" s="62"/>
      <c r="AC291" s="188"/>
      <c r="AD291" s="259"/>
      <c r="AE291" s="259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4"/>
      <c r="AT291" s="37"/>
    </row>
    <row r="292" spans="2:46" ht="13.5" customHeight="1" thickBot="1" x14ac:dyDescent="0.2">
      <c r="B292" s="286"/>
      <c r="C292" s="27"/>
      <c r="D292" s="186"/>
      <c r="E292" s="56"/>
      <c r="F292" s="189"/>
      <c r="G292" s="189"/>
      <c r="H292" s="189"/>
      <c r="I292" s="56"/>
      <c r="J292" s="56"/>
      <c r="K292" s="188"/>
      <c r="L292" s="259"/>
      <c r="M292" s="259"/>
      <c r="N292" s="56"/>
      <c r="O292" s="28"/>
      <c r="P292" s="56"/>
      <c r="Q292" s="28"/>
      <c r="R292" s="184"/>
      <c r="S292" s="214"/>
      <c r="T292" s="286"/>
      <c r="U292" s="27"/>
      <c r="V292" s="186"/>
      <c r="W292" s="56"/>
      <c r="X292" s="189"/>
      <c r="Y292" s="189"/>
      <c r="Z292" s="189"/>
      <c r="AA292" s="56"/>
      <c r="AB292" s="56"/>
      <c r="AC292" s="188"/>
      <c r="AD292" s="259"/>
      <c r="AE292" s="259"/>
      <c r="AF292" s="56"/>
      <c r="AG292" s="28"/>
      <c r="AH292" s="56"/>
      <c r="AI292" s="28"/>
      <c r="AJ292" s="184"/>
      <c r="AK292" s="199"/>
      <c r="AL292" s="286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4"/>
      <c r="AT292" s="37"/>
    </row>
    <row r="293" spans="2:46" ht="13.5" customHeight="1" x14ac:dyDescent="0.15">
      <c r="B293" s="284" t="s">
        <v>121</v>
      </c>
      <c r="C293" s="25" t="s">
        <v>31</v>
      </c>
      <c r="D293" s="39"/>
      <c r="E293" s="55"/>
      <c r="F293" s="96"/>
      <c r="G293" s="96"/>
      <c r="H293" s="96"/>
      <c r="I293" s="60"/>
      <c r="J293" s="60"/>
      <c r="K293" s="61"/>
      <c r="L293" s="258"/>
      <c r="M293" s="258"/>
      <c r="N293" s="55"/>
      <c r="O293" s="26"/>
      <c r="P293" s="55"/>
      <c r="Q293" s="26"/>
      <c r="R293" s="131"/>
      <c r="S293" s="214"/>
      <c r="T293" s="284" t="s">
        <v>121</v>
      </c>
      <c r="U293" s="25" t="s">
        <v>31</v>
      </c>
      <c r="V293" s="39"/>
      <c r="W293" s="55"/>
      <c r="X293" s="96"/>
      <c r="Y293" s="96"/>
      <c r="Z293" s="96"/>
      <c r="AA293" s="60"/>
      <c r="AB293" s="60"/>
      <c r="AC293" s="61"/>
      <c r="AD293" s="258"/>
      <c r="AE293" s="258"/>
      <c r="AF293" s="55"/>
      <c r="AG293" s="26"/>
      <c r="AH293" s="55"/>
      <c r="AI293" s="26"/>
      <c r="AJ293" s="131"/>
      <c r="AK293" s="199"/>
      <c r="AL293" s="284" t="s">
        <v>121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4"/>
      <c r="AT293" s="37"/>
    </row>
    <row r="294" spans="2:46" ht="13.5" customHeight="1" x14ac:dyDescent="0.15">
      <c r="B294" s="285"/>
      <c r="C294" s="27" t="s">
        <v>32</v>
      </c>
      <c r="D294" s="186"/>
      <c r="E294" s="56"/>
      <c r="F294" s="187"/>
      <c r="G294" s="187"/>
      <c r="H294" s="187"/>
      <c r="I294" s="62"/>
      <c r="J294" s="62"/>
      <c r="K294" s="188"/>
      <c r="L294" s="259"/>
      <c r="M294" s="259"/>
      <c r="N294" s="56"/>
      <c r="O294" s="28"/>
      <c r="P294" s="56"/>
      <c r="Q294" s="28"/>
      <c r="R294" s="132"/>
      <c r="S294" s="214"/>
      <c r="T294" s="285"/>
      <c r="U294" s="27" t="s">
        <v>32</v>
      </c>
      <c r="V294" s="186"/>
      <c r="W294" s="56"/>
      <c r="X294" s="187"/>
      <c r="Y294" s="187"/>
      <c r="Z294" s="187"/>
      <c r="AA294" s="62"/>
      <c r="AB294" s="62"/>
      <c r="AC294" s="188"/>
      <c r="AD294" s="259"/>
      <c r="AE294" s="259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4"/>
      <c r="AT294" s="37"/>
    </row>
    <row r="295" spans="2:46" ht="13.5" customHeight="1" x14ac:dyDescent="0.15">
      <c r="B295" s="285"/>
      <c r="C295" s="27" t="s">
        <v>33</v>
      </c>
      <c r="D295" s="186"/>
      <c r="E295" s="56"/>
      <c r="F295" s="187"/>
      <c r="G295" s="187"/>
      <c r="H295" s="187"/>
      <c r="I295" s="62"/>
      <c r="J295" s="62"/>
      <c r="K295" s="188"/>
      <c r="L295" s="259"/>
      <c r="M295" s="259"/>
      <c r="N295" s="56"/>
      <c r="O295" s="28"/>
      <c r="P295" s="56"/>
      <c r="Q295" s="28"/>
      <c r="R295" s="132"/>
      <c r="S295" s="214"/>
      <c r="T295" s="285"/>
      <c r="U295" s="27" t="s">
        <v>33</v>
      </c>
      <c r="V295" s="186"/>
      <c r="W295" s="56"/>
      <c r="X295" s="187"/>
      <c r="Y295" s="187"/>
      <c r="Z295" s="187"/>
      <c r="AA295" s="62"/>
      <c r="AB295" s="62"/>
      <c r="AC295" s="188"/>
      <c r="AD295" s="259"/>
      <c r="AE295" s="259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4"/>
      <c r="AT295" s="37"/>
    </row>
    <row r="296" spans="2:46" ht="13.5" customHeight="1" x14ac:dyDescent="0.15">
      <c r="B296" s="285"/>
      <c r="C296" s="27" t="s">
        <v>35</v>
      </c>
      <c r="D296" s="186"/>
      <c r="E296" s="56"/>
      <c r="F296" s="187"/>
      <c r="G296" s="187"/>
      <c r="H296" s="187"/>
      <c r="I296" s="62"/>
      <c r="J296" s="62"/>
      <c r="K296" s="188"/>
      <c r="L296" s="259"/>
      <c r="M296" s="259"/>
      <c r="N296" s="56"/>
      <c r="O296" s="28"/>
      <c r="P296" s="56"/>
      <c r="Q296" s="28"/>
      <c r="R296" s="132"/>
      <c r="S296" s="214"/>
      <c r="T296" s="285"/>
      <c r="U296" s="27" t="s">
        <v>35</v>
      </c>
      <c r="V296" s="186"/>
      <c r="W296" s="56"/>
      <c r="X296" s="187"/>
      <c r="Y296" s="187"/>
      <c r="Z296" s="187"/>
      <c r="AA296" s="62"/>
      <c r="AB296" s="62"/>
      <c r="AC296" s="188"/>
      <c r="AD296" s="259"/>
      <c r="AE296" s="259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4"/>
      <c r="AT296" s="37"/>
    </row>
    <row r="297" spans="2:46" ht="13.5" customHeight="1" thickBot="1" x14ac:dyDescent="0.2">
      <c r="B297" s="286"/>
      <c r="C297" s="27"/>
      <c r="D297" s="186"/>
      <c r="E297" s="56"/>
      <c r="F297" s="189"/>
      <c r="G297" s="189"/>
      <c r="H297" s="189"/>
      <c r="I297" s="56"/>
      <c r="J297" s="56"/>
      <c r="K297" s="188"/>
      <c r="L297" s="259"/>
      <c r="M297" s="259"/>
      <c r="N297" s="56"/>
      <c r="O297" s="28"/>
      <c r="P297" s="56"/>
      <c r="Q297" s="28"/>
      <c r="R297" s="184"/>
      <c r="S297" s="214"/>
      <c r="T297" s="286"/>
      <c r="U297" s="27"/>
      <c r="V297" s="186"/>
      <c r="W297" s="56"/>
      <c r="X297" s="189"/>
      <c r="Y297" s="189"/>
      <c r="Z297" s="189"/>
      <c r="AA297" s="56"/>
      <c r="AB297" s="56"/>
      <c r="AC297" s="188"/>
      <c r="AD297" s="259"/>
      <c r="AE297" s="259"/>
      <c r="AF297" s="56"/>
      <c r="AG297" s="28"/>
      <c r="AH297" s="56"/>
      <c r="AI297" s="28"/>
      <c r="AJ297" s="184"/>
      <c r="AK297" s="199"/>
      <c r="AL297" s="286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4"/>
      <c r="AT297" s="37"/>
    </row>
    <row r="298" spans="2:46" ht="13.5" customHeight="1" x14ac:dyDescent="0.15">
      <c r="B298" s="284" t="s">
        <v>122</v>
      </c>
      <c r="C298" s="25" t="s">
        <v>31</v>
      </c>
      <c r="D298" s="39"/>
      <c r="E298" s="55"/>
      <c r="F298" s="96"/>
      <c r="G298" s="96"/>
      <c r="H298" s="96"/>
      <c r="I298" s="60"/>
      <c r="J298" s="60"/>
      <c r="K298" s="61"/>
      <c r="L298" s="258"/>
      <c r="M298" s="258"/>
      <c r="N298" s="55"/>
      <c r="O298" s="26"/>
      <c r="P298" s="55"/>
      <c r="Q298" s="26"/>
      <c r="R298" s="131"/>
      <c r="S298" s="214"/>
      <c r="T298" s="284" t="s">
        <v>122</v>
      </c>
      <c r="U298" s="25" t="s">
        <v>31</v>
      </c>
      <c r="V298" s="39"/>
      <c r="W298" s="55"/>
      <c r="X298" s="96"/>
      <c r="Y298" s="96"/>
      <c r="Z298" s="96"/>
      <c r="AA298" s="60"/>
      <c r="AB298" s="60"/>
      <c r="AC298" s="61"/>
      <c r="AD298" s="258"/>
      <c r="AE298" s="258"/>
      <c r="AF298" s="55"/>
      <c r="AG298" s="26"/>
      <c r="AH298" s="55"/>
      <c r="AI298" s="26"/>
      <c r="AJ298" s="131"/>
      <c r="AK298" s="199"/>
      <c r="AL298" s="284" t="s">
        <v>122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4"/>
      <c r="AT298" s="37"/>
    </row>
    <row r="299" spans="2:46" ht="13.5" customHeight="1" x14ac:dyDescent="0.15">
      <c r="B299" s="285"/>
      <c r="C299" s="27" t="s">
        <v>32</v>
      </c>
      <c r="D299" s="186"/>
      <c r="E299" s="56"/>
      <c r="F299" s="187"/>
      <c r="G299" s="187"/>
      <c r="H299" s="187"/>
      <c r="I299" s="62"/>
      <c r="J299" s="62"/>
      <c r="K299" s="188"/>
      <c r="L299" s="259"/>
      <c r="M299" s="259"/>
      <c r="N299" s="56"/>
      <c r="O299" s="28"/>
      <c r="P299" s="56"/>
      <c r="Q299" s="28"/>
      <c r="R299" s="132"/>
      <c r="S299" s="214"/>
      <c r="T299" s="285"/>
      <c r="U299" s="27" t="s">
        <v>32</v>
      </c>
      <c r="V299" s="186"/>
      <c r="W299" s="56"/>
      <c r="X299" s="187"/>
      <c r="Y299" s="187"/>
      <c r="Z299" s="187"/>
      <c r="AA299" s="62"/>
      <c r="AB299" s="62"/>
      <c r="AC299" s="188"/>
      <c r="AD299" s="259"/>
      <c r="AE299" s="259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4"/>
      <c r="AT299" s="37"/>
    </row>
    <row r="300" spans="2:46" ht="13.5" customHeight="1" x14ac:dyDescent="0.15">
      <c r="B300" s="285"/>
      <c r="C300" s="27" t="s">
        <v>33</v>
      </c>
      <c r="D300" s="186"/>
      <c r="E300" s="56"/>
      <c r="F300" s="187"/>
      <c r="G300" s="187"/>
      <c r="H300" s="187"/>
      <c r="I300" s="62"/>
      <c r="J300" s="62"/>
      <c r="K300" s="188"/>
      <c r="L300" s="259"/>
      <c r="M300" s="259"/>
      <c r="N300" s="56"/>
      <c r="O300" s="28"/>
      <c r="P300" s="56"/>
      <c r="Q300" s="28"/>
      <c r="R300" s="132"/>
      <c r="S300" s="214"/>
      <c r="T300" s="285"/>
      <c r="U300" s="27" t="s">
        <v>33</v>
      </c>
      <c r="V300" s="186"/>
      <c r="W300" s="56"/>
      <c r="X300" s="187"/>
      <c r="Y300" s="187"/>
      <c r="Z300" s="187"/>
      <c r="AA300" s="62"/>
      <c r="AB300" s="62"/>
      <c r="AC300" s="188"/>
      <c r="AD300" s="259"/>
      <c r="AE300" s="259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4"/>
      <c r="AT300" s="37"/>
    </row>
    <row r="301" spans="2:46" ht="13.5" customHeight="1" x14ac:dyDescent="0.15">
      <c r="B301" s="285"/>
      <c r="C301" s="27" t="s">
        <v>35</v>
      </c>
      <c r="D301" s="186"/>
      <c r="E301" s="56"/>
      <c r="F301" s="187"/>
      <c r="G301" s="187"/>
      <c r="H301" s="187"/>
      <c r="I301" s="62"/>
      <c r="J301" s="62"/>
      <c r="K301" s="188"/>
      <c r="L301" s="259"/>
      <c r="M301" s="259"/>
      <c r="N301" s="56"/>
      <c r="O301" s="28"/>
      <c r="P301" s="56"/>
      <c r="Q301" s="28"/>
      <c r="R301" s="132"/>
      <c r="S301" s="214"/>
      <c r="T301" s="285"/>
      <c r="U301" s="27" t="s">
        <v>35</v>
      </c>
      <c r="V301" s="186"/>
      <c r="W301" s="56"/>
      <c r="X301" s="187"/>
      <c r="Y301" s="187"/>
      <c r="Z301" s="187"/>
      <c r="AA301" s="62"/>
      <c r="AB301" s="62"/>
      <c r="AC301" s="188"/>
      <c r="AD301" s="259"/>
      <c r="AE301" s="259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4"/>
      <c r="AT301" s="37"/>
    </row>
    <row r="302" spans="2:46" ht="13.5" customHeight="1" thickBot="1" x14ac:dyDescent="0.2">
      <c r="B302" s="286"/>
      <c r="C302" s="27"/>
      <c r="D302" s="186"/>
      <c r="E302" s="56"/>
      <c r="F302" s="189"/>
      <c r="G302" s="189"/>
      <c r="H302" s="189"/>
      <c r="I302" s="56"/>
      <c r="J302" s="56"/>
      <c r="K302" s="188"/>
      <c r="L302" s="259"/>
      <c r="M302" s="259"/>
      <c r="N302" s="56"/>
      <c r="O302" s="28"/>
      <c r="P302" s="56"/>
      <c r="Q302" s="28"/>
      <c r="R302" s="184"/>
      <c r="S302" s="214"/>
      <c r="T302" s="286"/>
      <c r="U302" s="27"/>
      <c r="V302" s="186"/>
      <c r="W302" s="56"/>
      <c r="X302" s="189"/>
      <c r="Y302" s="189"/>
      <c r="Z302" s="189"/>
      <c r="AA302" s="56"/>
      <c r="AB302" s="56"/>
      <c r="AC302" s="188"/>
      <c r="AD302" s="259"/>
      <c r="AE302" s="259"/>
      <c r="AF302" s="56"/>
      <c r="AG302" s="28"/>
      <c r="AH302" s="56"/>
      <c r="AI302" s="28"/>
      <c r="AJ302" s="184"/>
      <c r="AK302" s="199"/>
      <c r="AL302" s="286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4"/>
      <c r="AT302" s="37"/>
    </row>
    <row r="303" spans="2:46" ht="13.5" customHeight="1" x14ac:dyDescent="0.15">
      <c r="B303" s="284" t="s">
        <v>123</v>
      </c>
      <c r="C303" s="25" t="s">
        <v>31</v>
      </c>
      <c r="D303" s="39"/>
      <c r="E303" s="55"/>
      <c r="F303" s="96"/>
      <c r="G303" s="96"/>
      <c r="H303" s="96"/>
      <c r="I303" s="60"/>
      <c r="J303" s="60"/>
      <c r="K303" s="61"/>
      <c r="L303" s="258"/>
      <c r="M303" s="258"/>
      <c r="N303" s="55"/>
      <c r="O303" s="26"/>
      <c r="P303" s="55"/>
      <c r="Q303" s="26"/>
      <c r="R303" s="131"/>
      <c r="S303" s="214"/>
      <c r="T303" s="284" t="s">
        <v>123</v>
      </c>
      <c r="U303" s="25" t="s">
        <v>31</v>
      </c>
      <c r="V303" s="39"/>
      <c r="W303" s="55"/>
      <c r="X303" s="96"/>
      <c r="Y303" s="96"/>
      <c r="Z303" s="96"/>
      <c r="AA303" s="60"/>
      <c r="AB303" s="60"/>
      <c r="AC303" s="61"/>
      <c r="AD303" s="258"/>
      <c r="AE303" s="258"/>
      <c r="AF303" s="55"/>
      <c r="AG303" s="26"/>
      <c r="AH303" s="55"/>
      <c r="AI303" s="26"/>
      <c r="AJ303" s="131"/>
      <c r="AK303" s="199"/>
      <c r="AL303" s="284" t="s">
        <v>123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4"/>
      <c r="AT303" s="37"/>
    </row>
    <row r="304" spans="2:46" ht="13.5" customHeight="1" x14ac:dyDescent="0.15">
      <c r="B304" s="285"/>
      <c r="C304" s="27" t="s">
        <v>32</v>
      </c>
      <c r="D304" s="186"/>
      <c r="E304" s="56"/>
      <c r="F304" s="187"/>
      <c r="G304" s="187"/>
      <c r="H304" s="187"/>
      <c r="I304" s="62"/>
      <c r="J304" s="62"/>
      <c r="K304" s="188"/>
      <c r="L304" s="259"/>
      <c r="M304" s="259"/>
      <c r="N304" s="56"/>
      <c r="O304" s="28"/>
      <c r="P304" s="56"/>
      <c r="Q304" s="28"/>
      <c r="R304" s="132"/>
      <c r="S304" s="214"/>
      <c r="T304" s="285"/>
      <c r="U304" s="27" t="s">
        <v>32</v>
      </c>
      <c r="V304" s="186"/>
      <c r="W304" s="56"/>
      <c r="X304" s="187"/>
      <c r="Y304" s="187"/>
      <c r="Z304" s="187"/>
      <c r="AA304" s="62"/>
      <c r="AB304" s="62"/>
      <c r="AC304" s="188"/>
      <c r="AD304" s="259"/>
      <c r="AE304" s="259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4"/>
      <c r="AT304" s="37"/>
    </row>
    <row r="305" spans="2:46" ht="13.5" customHeight="1" x14ac:dyDescent="0.15">
      <c r="B305" s="285"/>
      <c r="C305" s="27" t="s">
        <v>33</v>
      </c>
      <c r="D305" s="186"/>
      <c r="E305" s="56"/>
      <c r="F305" s="187"/>
      <c r="G305" s="187"/>
      <c r="H305" s="187"/>
      <c r="I305" s="62"/>
      <c r="J305" s="62"/>
      <c r="K305" s="188"/>
      <c r="L305" s="259"/>
      <c r="M305" s="259"/>
      <c r="N305" s="56"/>
      <c r="O305" s="28"/>
      <c r="P305" s="56"/>
      <c r="Q305" s="28"/>
      <c r="R305" s="132"/>
      <c r="S305" s="214"/>
      <c r="T305" s="285"/>
      <c r="U305" s="27" t="s">
        <v>33</v>
      </c>
      <c r="V305" s="186"/>
      <c r="W305" s="56"/>
      <c r="X305" s="187"/>
      <c r="Y305" s="187"/>
      <c r="Z305" s="187"/>
      <c r="AA305" s="62"/>
      <c r="AB305" s="62"/>
      <c r="AC305" s="188"/>
      <c r="AD305" s="259"/>
      <c r="AE305" s="259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4"/>
      <c r="AT305" s="37"/>
    </row>
    <row r="306" spans="2:46" ht="13.5" customHeight="1" x14ac:dyDescent="0.15">
      <c r="B306" s="285"/>
      <c r="C306" s="27" t="s">
        <v>35</v>
      </c>
      <c r="D306" s="186"/>
      <c r="E306" s="56"/>
      <c r="F306" s="187"/>
      <c r="G306" s="187"/>
      <c r="H306" s="187"/>
      <c r="I306" s="62"/>
      <c r="J306" s="62"/>
      <c r="K306" s="188"/>
      <c r="L306" s="259"/>
      <c r="M306" s="259"/>
      <c r="N306" s="56"/>
      <c r="O306" s="28"/>
      <c r="P306" s="56"/>
      <c r="Q306" s="28"/>
      <c r="R306" s="132"/>
      <c r="S306" s="214"/>
      <c r="T306" s="285"/>
      <c r="U306" s="27" t="s">
        <v>35</v>
      </c>
      <c r="V306" s="186"/>
      <c r="W306" s="56"/>
      <c r="X306" s="187"/>
      <c r="Y306" s="187"/>
      <c r="Z306" s="187"/>
      <c r="AA306" s="62"/>
      <c r="AB306" s="62"/>
      <c r="AC306" s="188"/>
      <c r="AD306" s="259"/>
      <c r="AE306" s="259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4"/>
      <c r="AT306" s="37"/>
    </row>
    <row r="307" spans="2:46" ht="13.5" customHeight="1" thickBot="1" x14ac:dyDescent="0.2">
      <c r="B307" s="286"/>
      <c r="C307" s="27"/>
      <c r="D307" s="186"/>
      <c r="E307" s="56"/>
      <c r="F307" s="189"/>
      <c r="G307" s="189"/>
      <c r="H307" s="189"/>
      <c r="I307" s="56"/>
      <c r="J307" s="56"/>
      <c r="K307" s="188"/>
      <c r="L307" s="259"/>
      <c r="M307" s="259"/>
      <c r="N307" s="56"/>
      <c r="O307" s="28"/>
      <c r="P307" s="56"/>
      <c r="Q307" s="28"/>
      <c r="R307" s="184"/>
      <c r="S307" s="214"/>
      <c r="T307" s="286"/>
      <c r="U307" s="27"/>
      <c r="V307" s="186"/>
      <c r="W307" s="56"/>
      <c r="X307" s="189"/>
      <c r="Y307" s="189"/>
      <c r="Z307" s="189"/>
      <c r="AA307" s="56"/>
      <c r="AB307" s="56"/>
      <c r="AC307" s="188"/>
      <c r="AD307" s="259"/>
      <c r="AE307" s="259"/>
      <c r="AF307" s="56"/>
      <c r="AG307" s="28"/>
      <c r="AH307" s="56"/>
      <c r="AI307" s="28"/>
      <c r="AJ307" s="184"/>
      <c r="AK307" s="199"/>
      <c r="AL307" s="286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4"/>
      <c r="AT307" s="37"/>
    </row>
    <row r="308" spans="2:46" ht="13.5" customHeight="1" x14ac:dyDescent="0.15">
      <c r="B308" s="284" t="s">
        <v>124</v>
      </c>
      <c r="C308" s="25" t="s">
        <v>31</v>
      </c>
      <c r="D308" s="39"/>
      <c r="E308" s="55"/>
      <c r="F308" s="96"/>
      <c r="G308" s="96"/>
      <c r="H308" s="96"/>
      <c r="I308" s="60"/>
      <c r="J308" s="60"/>
      <c r="K308" s="61"/>
      <c r="L308" s="258"/>
      <c r="M308" s="258"/>
      <c r="N308" s="55"/>
      <c r="O308" s="26"/>
      <c r="P308" s="55"/>
      <c r="Q308" s="26"/>
      <c r="R308" s="131"/>
      <c r="S308" s="214"/>
      <c r="T308" s="284" t="s">
        <v>124</v>
      </c>
      <c r="U308" s="25" t="s">
        <v>31</v>
      </c>
      <c r="V308" s="39"/>
      <c r="W308" s="55"/>
      <c r="X308" s="96"/>
      <c r="Y308" s="96"/>
      <c r="Z308" s="96"/>
      <c r="AA308" s="60"/>
      <c r="AB308" s="60"/>
      <c r="AC308" s="61"/>
      <c r="AD308" s="258"/>
      <c r="AE308" s="258"/>
      <c r="AF308" s="55"/>
      <c r="AG308" s="26"/>
      <c r="AH308" s="55"/>
      <c r="AI308" s="26"/>
      <c r="AJ308" s="131"/>
      <c r="AK308" s="199"/>
      <c r="AL308" s="284" t="s">
        <v>124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4"/>
      <c r="AT308" s="37"/>
    </row>
    <row r="309" spans="2:46" ht="13.5" customHeight="1" x14ac:dyDescent="0.15">
      <c r="B309" s="285"/>
      <c r="C309" s="27" t="s">
        <v>32</v>
      </c>
      <c r="D309" s="186"/>
      <c r="E309" s="56"/>
      <c r="F309" s="187"/>
      <c r="G309" s="187"/>
      <c r="H309" s="187"/>
      <c r="I309" s="62"/>
      <c r="J309" s="62"/>
      <c r="K309" s="188"/>
      <c r="L309" s="259"/>
      <c r="M309" s="259"/>
      <c r="N309" s="56"/>
      <c r="O309" s="28"/>
      <c r="P309" s="56"/>
      <c r="Q309" s="28"/>
      <c r="R309" s="132"/>
      <c r="S309" s="214"/>
      <c r="T309" s="285"/>
      <c r="U309" s="27" t="s">
        <v>32</v>
      </c>
      <c r="V309" s="186"/>
      <c r="W309" s="56"/>
      <c r="X309" s="187"/>
      <c r="Y309" s="187"/>
      <c r="Z309" s="187"/>
      <c r="AA309" s="62"/>
      <c r="AB309" s="62"/>
      <c r="AC309" s="188"/>
      <c r="AD309" s="259"/>
      <c r="AE309" s="259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4"/>
      <c r="AT309" s="37"/>
    </row>
    <row r="310" spans="2:46" ht="13.5" customHeight="1" x14ac:dyDescent="0.15">
      <c r="B310" s="285"/>
      <c r="C310" s="27" t="s">
        <v>33</v>
      </c>
      <c r="D310" s="186"/>
      <c r="E310" s="56"/>
      <c r="F310" s="187"/>
      <c r="G310" s="187"/>
      <c r="H310" s="187"/>
      <c r="I310" s="62"/>
      <c r="J310" s="62"/>
      <c r="K310" s="188"/>
      <c r="L310" s="259"/>
      <c r="M310" s="259"/>
      <c r="N310" s="56"/>
      <c r="O310" s="28"/>
      <c r="P310" s="56"/>
      <c r="Q310" s="28"/>
      <c r="R310" s="132"/>
      <c r="S310" s="214"/>
      <c r="T310" s="285"/>
      <c r="U310" s="27" t="s">
        <v>33</v>
      </c>
      <c r="V310" s="186"/>
      <c r="W310" s="56"/>
      <c r="X310" s="187"/>
      <c r="Y310" s="187"/>
      <c r="Z310" s="187"/>
      <c r="AA310" s="62"/>
      <c r="AB310" s="62"/>
      <c r="AC310" s="188"/>
      <c r="AD310" s="259"/>
      <c r="AE310" s="259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4"/>
      <c r="AT310" s="37"/>
    </row>
    <row r="311" spans="2:46" ht="13.5" customHeight="1" x14ac:dyDescent="0.15">
      <c r="B311" s="285"/>
      <c r="C311" s="27" t="s">
        <v>35</v>
      </c>
      <c r="D311" s="186"/>
      <c r="E311" s="56"/>
      <c r="F311" s="187"/>
      <c r="G311" s="187"/>
      <c r="H311" s="187"/>
      <c r="I311" s="62"/>
      <c r="J311" s="62"/>
      <c r="K311" s="188"/>
      <c r="L311" s="259"/>
      <c r="M311" s="259"/>
      <c r="N311" s="56"/>
      <c r="O311" s="28"/>
      <c r="P311" s="56"/>
      <c r="Q311" s="28"/>
      <c r="R311" s="132"/>
      <c r="S311" s="214"/>
      <c r="T311" s="285"/>
      <c r="U311" s="27" t="s">
        <v>35</v>
      </c>
      <c r="V311" s="186"/>
      <c r="W311" s="56"/>
      <c r="X311" s="187"/>
      <c r="Y311" s="187"/>
      <c r="Z311" s="187"/>
      <c r="AA311" s="62"/>
      <c r="AB311" s="62"/>
      <c r="AC311" s="188"/>
      <c r="AD311" s="259"/>
      <c r="AE311" s="259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4"/>
      <c r="AT311" s="37"/>
    </row>
    <row r="312" spans="2:46" ht="13.5" customHeight="1" thickBot="1" x14ac:dyDescent="0.2">
      <c r="B312" s="286"/>
      <c r="C312" s="27"/>
      <c r="D312" s="186"/>
      <c r="E312" s="56"/>
      <c r="F312" s="189"/>
      <c r="G312" s="189"/>
      <c r="H312" s="189"/>
      <c r="I312" s="56"/>
      <c r="J312" s="56"/>
      <c r="K312" s="188"/>
      <c r="L312" s="259"/>
      <c r="M312" s="259"/>
      <c r="N312" s="56"/>
      <c r="O312" s="28"/>
      <c r="P312" s="56"/>
      <c r="Q312" s="28"/>
      <c r="R312" s="184"/>
      <c r="S312" s="214"/>
      <c r="T312" s="286"/>
      <c r="U312" s="27"/>
      <c r="V312" s="186"/>
      <c r="W312" s="56"/>
      <c r="X312" s="189"/>
      <c r="Y312" s="189"/>
      <c r="Z312" s="189"/>
      <c r="AA312" s="56"/>
      <c r="AB312" s="56"/>
      <c r="AC312" s="188"/>
      <c r="AD312" s="259"/>
      <c r="AE312" s="259"/>
      <c r="AF312" s="56"/>
      <c r="AG312" s="28"/>
      <c r="AH312" s="56"/>
      <c r="AI312" s="28"/>
      <c r="AJ312" s="184"/>
      <c r="AK312" s="199"/>
      <c r="AL312" s="286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4"/>
      <c r="AT312" s="37"/>
    </row>
    <row r="313" spans="2:46" ht="13.5" customHeight="1" x14ac:dyDescent="0.15">
      <c r="B313" s="284" t="s">
        <v>125</v>
      </c>
      <c r="C313" s="25" t="s">
        <v>31</v>
      </c>
      <c r="D313" s="39"/>
      <c r="E313" s="55"/>
      <c r="F313" s="96"/>
      <c r="G313" s="96"/>
      <c r="H313" s="96"/>
      <c r="I313" s="60"/>
      <c r="J313" s="60"/>
      <c r="K313" s="61"/>
      <c r="L313" s="258"/>
      <c r="M313" s="258"/>
      <c r="N313" s="55"/>
      <c r="O313" s="26"/>
      <c r="P313" s="55"/>
      <c r="Q313" s="26"/>
      <c r="R313" s="131"/>
      <c r="S313" s="214"/>
      <c r="T313" s="284" t="s">
        <v>125</v>
      </c>
      <c r="U313" s="25" t="s">
        <v>31</v>
      </c>
      <c r="V313" s="39"/>
      <c r="W313" s="55"/>
      <c r="X313" s="96"/>
      <c r="Y313" s="96"/>
      <c r="Z313" s="96"/>
      <c r="AA313" s="60"/>
      <c r="AB313" s="60"/>
      <c r="AC313" s="61"/>
      <c r="AD313" s="258"/>
      <c r="AE313" s="258"/>
      <c r="AF313" s="55"/>
      <c r="AG313" s="26"/>
      <c r="AH313" s="55"/>
      <c r="AI313" s="26"/>
      <c r="AJ313" s="131"/>
      <c r="AK313" s="199"/>
      <c r="AL313" s="284" t="s">
        <v>125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4"/>
      <c r="AT313" s="37"/>
    </row>
    <row r="314" spans="2:46" ht="13.5" customHeight="1" x14ac:dyDescent="0.15">
      <c r="B314" s="285"/>
      <c r="C314" s="27" t="s">
        <v>32</v>
      </c>
      <c r="D314" s="186"/>
      <c r="E314" s="56"/>
      <c r="F314" s="187"/>
      <c r="G314" s="187"/>
      <c r="H314" s="187"/>
      <c r="I314" s="62"/>
      <c r="J314" s="62"/>
      <c r="K314" s="188"/>
      <c r="L314" s="259"/>
      <c r="M314" s="259"/>
      <c r="N314" s="56"/>
      <c r="O314" s="28"/>
      <c r="P314" s="56"/>
      <c r="Q314" s="28"/>
      <c r="R314" s="132"/>
      <c r="S314" s="214"/>
      <c r="T314" s="285"/>
      <c r="U314" s="27" t="s">
        <v>32</v>
      </c>
      <c r="V314" s="186"/>
      <c r="W314" s="56"/>
      <c r="X314" s="187"/>
      <c r="Y314" s="187"/>
      <c r="Z314" s="187"/>
      <c r="AA314" s="62"/>
      <c r="AB314" s="62"/>
      <c r="AC314" s="188"/>
      <c r="AD314" s="259"/>
      <c r="AE314" s="259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4"/>
      <c r="AT314" s="37"/>
    </row>
    <row r="315" spans="2:46" ht="13.5" customHeight="1" x14ac:dyDescent="0.15">
      <c r="B315" s="285"/>
      <c r="C315" s="27" t="s">
        <v>33</v>
      </c>
      <c r="D315" s="186"/>
      <c r="E315" s="56"/>
      <c r="F315" s="187"/>
      <c r="G315" s="187"/>
      <c r="H315" s="187"/>
      <c r="I315" s="62"/>
      <c r="J315" s="62"/>
      <c r="K315" s="188"/>
      <c r="L315" s="259"/>
      <c r="M315" s="259"/>
      <c r="N315" s="56"/>
      <c r="O315" s="28"/>
      <c r="P315" s="56"/>
      <c r="Q315" s="28"/>
      <c r="R315" s="132"/>
      <c r="S315" s="214"/>
      <c r="T315" s="285"/>
      <c r="U315" s="27" t="s">
        <v>33</v>
      </c>
      <c r="V315" s="186"/>
      <c r="W315" s="56"/>
      <c r="X315" s="187"/>
      <c r="Y315" s="187"/>
      <c r="Z315" s="187"/>
      <c r="AA315" s="62"/>
      <c r="AB315" s="62"/>
      <c r="AC315" s="188"/>
      <c r="AD315" s="259"/>
      <c r="AE315" s="259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4"/>
      <c r="AT315" s="37"/>
    </row>
    <row r="316" spans="2:46" ht="13.5" customHeight="1" x14ac:dyDescent="0.15">
      <c r="B316" s="285"/>
      <c r="C316" s="27" t="s">
        <v>35</v>
      </c>
      <c r="D316" s="186"/>
      <c r="E316" s="56"/>
      <c r="F316" s="187"/>
      <c r="G316" s="187"/>
      <c r="H316" s="187"/>
      <c r="I316" s="62"/>
      <c r="J316" s="62"/>
      <c r="K316" s="188"/>
      <c r="L316" s="259"/>
      <c r="M316" s="259"/>
      <c r="N316" s="56"/>
      <c r="O316" s="28"/>
      <c r="P316" s="56"/>
      <c r="Q316" s="28"/>
      <c r="R316" s="132"/>
      <c r="S316" s="214"/>
      <c r="T316" s="285"/>
      <c r="U316" s="27" t="s">
        <v>35</v>
      </c>
      <c r="V316" s="186"/>
      <c r="W316" s="56"/>
      <c r="X316" s="187"/>
      <c r="Y316" s="187"/>
      <c r="Z316" s="187"/>
      <c r="AA316" s="62"/>
      <c r="AB316" s="62"/>
      <c r="AC316" s="188"/>
      <c r="AD316" s="259"/>
      <c r="AE316" s="259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4"/>
      <c r="AT316" s="37"/>
    </row>
    <row r="317" spans="2:46" ht="13.5" customHeight="1" thickBot="1" x14ac:dyDescent="0.2">
      <c r="B317" s="286"/>
      <c r="C317" s="27"/>
      <c r="D317" s="186"/>
      <c r="E317" s="56"/>
      <c r="F317" s="189"/>
      <c r="G317" s="189"/>
      <c r="H317" s="189"/>
      <c r="I317" s="56"/>
      <c r="J317" s="56"/>
      <c r="K317" s="188"/>
      <c r="L317" s="259"/>
      <c r="M317" s="259"/>
      <c r="N317" s="56"/>
      <c r="O317" s="28"/>
      <c r="P317" s="56"/>
      <c r="Q317" s="28"/>
      <c r="R317" s="184"/>
      <c r="S317" s="214"/>
      <c r="T317" s="286"/>
      <c r="U317" s="27"/>
      <c r="V317" s="186"/>
      <c r="W317" s="56"/>
      <c r="X317" s="189"/>
      <c r="Y317" s="189"/>
      <c r="Z317" s="189"/>
      <c r="AA317" s="56"/>
      <c r="AB317" s="56"/>
      <c r="AC317" s="188"/>
      <c r="AD317" s="259"/>
      <c r="AE317" s="259"/>
      <c r="AF317" s="56"/>
      <c r="AG317" s="28"/>
      <c r="AH317" s="56"/>
      <c r="AI317" s="28"/>
      <c r="AJ317" s="184"/>
      <c r="AK317" s="199"/>
      <c r="AL317" s="286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4"/>
      <c r="AT317" s="37"/>
    </row>
    <row r="318" spans="2:46" ht="13.5" customHeight="1" x14ac:dyDescent="0.15">
      <c r="B318" s="284" t="s">
        <v>126</v>
      </c>
      <c r="C318" s="25" t="s">
        <v>31</v>
      </c>
      <c r="D318" s="39"/>
      <c r="E318" s="55"/>
      <c r="F318" s="96"/>
      <c r="G318" s="96"/>
      <c r="H318" s="96"/>
      <c r="I318" s="60"/>
      <c r="J318" s="60"/>
      <c r="K318" s="61"/>
      <c r="L318" s="258"/>
      <c r="M318" s="258"/>
      <c r="N318" s="55"/>
      <c r="O318" s="26"/>
      <c r="P318" s="55"/>
      <c r="Q318" s="26"/>
      <c r="R318" s="131"/>
      <c r="S318" s="214"/>
      <c r="T318" s="284" t="s">
        <v>126</v>
      </c>
      <c r="U318" s="25" t="s">
        <v>31</v>
      </c>
      <c r="V318" s="39"/>
      <c r="W318" s="55"/>
      <c r="X318" s="96"/>
      <c r="Y318" s="96"/>
      <c r="Z318" s="96"/>
      <c r="AA318" s="60"/>
      <c r="AB318" s="60"/>
      <c r="AC318" s="61"/>
      <c r="AD318" s="258"/>
      <c r="AE318" s="258"/>
      <c r="AF318" s="55"/>
      <c r="AG318" s="26"/>
      <c r="AH318" s="55"/>
      <c r="AI318" s="26"/>
      <c r="AJ318" s="131"/>
      <c r="AK318" s="199"/>
      <c r="AL318" s="284" t="s">
        <v>126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4"/>
      <c r="AT318" s="37"/>
    </row>
    <row r="319" spans="2:46" ht="13.5" customHeight="1" x14ac:dyDescent="0.15">
      <c r="B319" s="285"/>
      <c r="C319" s="27" t="s">
        <v>32</v>
      </c>
      <c r="D319" s="186"/>
      <c r="E319" s="56"/>
      <c r="F319" s="187"/>
      <c r="G319" s="187"/>
      <c r="H319" s="187"/>
      <c r="I319" s="62"/>
      <c r="J319" s="62"/>
      <c r="K319" s="188"/>
      <c r="L319" s="259"/>
      <c r="M319" s="259"/>
      <c r="N319" s="56"/>
      <c r="O319" s="28"/>
      <c r="P319" s="56"/>
      <c r="Q319" s="28"/>
      <c r="R319" s="132"/>
      <c r="S319" s="214"/>
      <c r="T319" s="285"/>
      <c r="U319" s="27" t="s">
        <v>32</v>
      </c>
      <c r="V319" s="186"/>
      <c r="W319" s="56"/>
      <c r="X319" s="187"/>
      <c r="Y319" s="187"/>
      <c r="Z319" s="187"/>
      <c r="AA319" s="62"/>
      <c r="AB319" s="62"/>
      <c r="AC319" s="188"/>
      <c r="AD319" s="259"/>
      <c r="AE319" s="259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4"/>
      <c r="AT319" s="37"/>
    </row>
    <row r="320" spans="2:46" ht="13.5" customHeight="1" x14ac:dyDescent="0.15">
      <c r="B320" s="285"/>
      <c r="C320" s="27" t="s">
        <v>33</v>
      </c>
      <c r="D320" s="186"/>
      <c r="E320" s="56"/>
      <c r="F320" s="187"/>
      <c r="G320" s="187"/>
      <c r="H320" s="187"/>
      <c r="I320" s="62"/>
      <c r="J320" s="62"/>
      <c r="K320" s="188"/>
      <c r="L320" s="259"/>
      <c r="M320" s="259"/>
      <c r="N320" s="56"/>
      <c r="O320" s="28"/>
      <c r="P320" s="56"/>
      <c r="Q320" s="28"/>
      <c r="R320" s="132"/>
      <c r="S320" s="214"/>
      <c r="T320" s="285"/>
      <c r="U320" s="27" t="s">
        <v>33</v>
      </c>
      <c r="V320" s="186"/>
      <c r="W320" s="56"/>
      <c r="X320" s="187"/>
      <c r="Y320" s="187"/>
      <c r="Z320" s="187"/>
      <c r="AA320" s="62"/>
      <c r="AB320" s="62"/>
      <c r="AC320" s="188"/>
      <c r="AD320" s="259"/>
      <c r="AE320" s="259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4"/>
      <c r="AT320" s="37"/>
    </row>
    <row r="321" spans="2:46" ht="13.5" customHeight="1" x14ac:dyDescent="0.15">
      <c r="B321" s="285"/>
      <c r="C321" s="27" t="s">
        <v>35</v>
      </c>
      <c r="D321" s="186"/>
      <c r="E321" s="56"/>
      <c r="F321" s="187"/>
      <c r="G321" s="187"/>
      <c r="H321" s="187"/>
      <c r="I321" s="62"/>
      <c r="J321" s="62"/>
      <c r="K321" s="188"/>
      <c r="L321" s="259"/>
      <c r="M321" s="259"/>
      <c r="N321" s="56"/>
      <c r="O321" s="28"/>
      <c r="P321" s="56"/>
      <c r="Q321" s="28"/>
      <c r="R321" s="132"/>
      <c r="S321" s="214"/>
      <c r="T321" s="285"/>
      <c r="U321" s="27" t="s">
        <v>35</v>
      </c>
      <c r="V321" s="186"/>
      <c r="W321" s="56"/>
      <c r="X321" s="187"/>
      <c r="Y321" s="187"/>
      <c r="Z321" s="187"/>
      <c r="AA321" s="62"/>
      <c r="AB321" s="62"/>
      <c r="AC321" s="188"/>
      <c r="AD321" s="259"/>
      <c r="AE321" s="259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4"/>
      <c r="AT321" s="37"/>
    </row>
    <row r="322" spans="2:46" ht="13.5" customHeight="1" thickBot="1" x14ac:dyDescent="0.2">
      <c r="B322" s="286"/>
      <c r="C322" s="27"/>
      <c r="D322" s="186"/>
      <c r="E322" s="56"/>
      <c r="F322" s="189"/>
      <c r="G322" s="189"/>
      <c r="H322" s="189"/>
      <c r="I322" s="56"/>
      <c r="J322" s="56"/>
      <c r="K322" s="188"/>
      <c r="L322" s="259"/>
      <c r="M322" s="259"/>
      <c r="N322" s="56"/>
      <c r="O322" s="28"/>
      <c r="P322" s="56"/>
      <c r="Q322" s="28"/>
      <c r="R322" s="184"/>
      <c r="S322" s="214"/>
      <c r="T322" s="286"/>
      <c r="U322" s="27"/>
      <c r="V322" s="186"/>
      <c r="W322" s="56"/>
      <c r="X322" s="189"/>
      <c r="Y322" s="189"/>
      <c r="Z322" s="189"/>
      <c r="AA322" s="56"/>
      <c r="AB322" s="56"/>
      <c r="AC322" s="188"/>
      <c r="AD322" s="259"/>
      <c r="AE322" s="259"/>
      <c r="AF322" s="56"/>
      <c r="AG322" s="28"/>
      <c r="AH322" s="56"/>
      <c r="AI322" s="28"/>
      <c r="AJ322" s="184"/>
      <c r="AK322" s="199"/>
      <c r="AL322" s="286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4"/>
      <c r="AT322" s="37"/>
    </row>
    <row r="323" spans="2:46" ht="13.5" customHeight="1" x14ac:dyDescent="0.15">
      <c r="B323" s="284" t="s">
        <v>127</v>
      </c>
      <c r="C323" s="25" t="s">
        <v>31</v>
      </c>
      <c r="D323" s="39"/>
      <c r="E323" s="55"/>
      <c r="F323" s="96"/>
      <c r="G323" s="96"/>
      <c r="H323" s="96"/>
      <c r="I323" s="60"/>
      <c r="J323" s="60"/>
      <c r="K323" s="61"/>
      <c r="L323" s="258"/>
      <c r="M323" s="258"/>
      <c r="N323" s="55"/>
      <c r="O323" s="26"/>
      <c r="P323" s="55"/>
      <c r="Q323" s="26"/>
      <c r="R323" s="131"/>
      <c r="S323" s="214"/>
      <c r="T323" s="284" t="s">
        <v>127</v>
      </c>
      <c r="U323" s="25" t="s">
        <v>31</v>
      </c>
      <c r="V323" s="39"/>
      <c r="W323" s="55"/>
      <c r="X323" s="96"/>
      <c r="Y323" s="96"/>
      <c r="Z323" s="96"/>
      <c r="AA323" s="60"/>
      <c r="AB323" s="60"/>
      <c r="AC323" s="61"/>
      <c r="AD323" s="258"/>
      <c r="AE323" s="258"/>
      <c r="AF323" s="55"/>
      <c r="AG323" s="26"/>
      <c r="AH323" s="55"/>
      <c r="AI323" s="26"/>
      <c r="AJ323" s="131"/>
      <c r="AK323" s="199"/>
      <c r="AL323" s="284" t="s">
        <v>127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4"/>
      <c r="AT323" s="37"/>
    </row>
    <row r="324" spans="2:46" ht="13.5" customHeight="1" x14ac:dyDescent="0.15">
      <c r="B324" s="285"/>
      <c r="C324" s="27" t="s">
        <v>32</v>
      </c>
      <c r="D324" s="186"/>
      <c r="E324" s="56"/>
      <c r="F324" s="187"/>
      <c r="G324" s="187"/>
      <c r="H324" s="187"/>
      <c r="I324" s="62"/>
      <c r="J324" s="62"/>
      <c r="K324" s="188"/>
      <c r="L324" s="259"/>
      <c r="M324" s="259"/>
      <c r="N324" s="56"/>
      <c r="O324" s="28"/>
      <c r="P324" s="56"/>
      <c r="Q324" s="28"/>
      <c r="R324" s="132"/>
      <c r="S324" s="214"/>
      <c r="T324" s="285"/>
      <c r="U324" s="27" t="s">
        <v>32</v>
      </c>
      <c r="V324" s="186"/>
      <c r="W324" s="56"/>
      <c r="X324" s="187"/>
      <c r="Y324" s="187"/>
      <c r="Z324" s="187"/>
      <c r="AA324" s="62"/>
      <c r="AB324" s="62"/>
      <c r="AC324" s="188"/>
      <c r="AD324" s="259"/>
      <c r="AE324" s="259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4"/>
      <c r="AT324" s="37"/>
    </row>
    <row r="325" spans="2:46" ht="13.5" customHeight="1" x14ac:dyDescent="0.15">
      <c r="B325" s="285"/>
      <c r="C325" s="27" t="s">
        <v>33</v>
      </c>
      <c r="D325" s="186"/>
      <c r="E325" s="56"/>
      <c r="F325" s="187"/>
      <c r="G325" s="187"/>
      <c r="H325" s="187"/>
      <c r="I325" s="62"/>
      <c r="J325" s="62"/>
      <c r="K325" s="188"/>
      <c r="L325" s="259"/>
      <c r="M325" s="259"/>
      <c r="N325" s="56"/>
      <c r="O325" s="28"/>
      <c r="P325" s="56"/>
      <c r="Q325" s="28"/>
      <c r="R325" s="132"/>
      <c r="S325" s="214"/>
      <c r="T325" s="285"/>
      <c r="U325" s="27" t="s">
        <v>33</v>
      </c>
      <c r="V325" s="186"/>
      <c r="W325" s="56"/>
      <c r="X325" s="187"/>
      <c r="Y325" s="187"/>
      <c r="Z325" s="187"/>
      <c r="AA325" s="62"/>
      <c r="AB325" s="62"/>
      <c r="AC325" s="188"/>
      <c r="AD325" s="259"/>
      <c r="AE325" s="259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4"/>
      <c r="AT325" s="37"/>
    </row>
    <row r="326" spans="2:46" ht="13.5" customHeight="1" x14ac:dyDescent="0.15">
      <c r="B326" s="285"/>
      <c r="C326" s="27" t="s">
        <v>35</v>
      </c>
      <c r="D326" s="186"/>
      <c r="E326" s="56"/>
      <c r="F326" s="187"/>
      <c r="G326" s="187"/>
      <c r="H326" s="187"/>
      <c r="I326" s="62"/>
      <c r="J326" s="62"/>
      <c r="K326" s="188"/>
      <c r="L326" s="259"/>
      <c r="M326" s="259"/>
      <c r="N326" s="56"/>
      <c r="O326" s="28"/>
      <c r="P326" s="56"/>
      <c r="Q326" s="28"/>
      <c r="R326" s="132"/>
      <c r="S326" s="214"/>
      <c r="T326" s="285"/>
      <c r="U326" s="27" t="s">
        <v>35</v>
      </c>
      <c r="V326" s="186"/>
      <c r="W326" s="56"/>
      <c r="X326" s="187"/>
      <c r="Y326" s="187"/>
      <c r="Z326" s="187"/>
      <c r="AA326" s="62"/>
      <c r="AB326" s="62"/>
      <c r="AC326" s="188"/>
      <c r="AD326" s="259"/>
      <c r="AE326" s="259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4"/>
      <c r="AT326" s="37"/>
    </row>
    <row r="327" spans="2:46" ht="13.5" customHeight="1" thickBot="1" x14ac:dyDescent="0.2">
      <c r="B327" s="286"/>
      <c r="C327" s="27"/>
      <c r="D327" s="186"/>
      <c r="E327" s="56"/>
      <c r="F327" s="189"/>
      <c r="G327" s="189"/>
      <c r="H327" s="189"/>
      <c r="I327" s="56"/>
      <c r="J327" s="56"/>
      <c r="K327" s="188"/>
      <c r="L327" s="259"/>
      <c r="M327" s="259"/>
      <c r="N327" s="56"/>
      <c r="O327" s="28"/>
      <c r="P327" s="56"/>
      <c r="Q327" s="28"/>
      <c r="R327" s="184"/>
      <c r="S327" s="214"/>
      <c r="T327" s="286"/>
      <c r="U327" s="27"/>
      <c r="V327" s="186"/>
      <c r="W327" s="56"/>
      <c r="X327" s="189"/>
      <c r="Y327" s="189"/>
      <c r="Z327" s="189"/>
      <c r="AA327" s="56"/>
      <c r="AB327" s="56"/>
      <c r="AC327" s="188"/>
      <c r="AD327" s="259"/>
      <c r="AE327" s="259"/>
      <c r="AF327" s="56"/>
      <c r="AG327" s="28"/>
      <c r="AH327" s="56"/>
      <c r="AI327" s="28"/>
      <c r="AJ327" s="184"/>
      <c r="AK327" s="199"/>
      <c r="AL327" s="286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4"/>
      <c r="AT327" s="37"/>
    </row>
    <row r="328" spans="2:46" ht="13.5" customHeight="1" x14ac:dyDescent="0.15">
      <c r="B328" s="284" t="s">
        <v>128</v>
      </c>
      <c r="C328" s="25" t="s">
        <v>31</v>
      </c>
      <c r="D328" s="39"/>
      <c r="E328" s="55"/>
      <c r="F328" s="96"/>
      <c r="G328" s="96"/>
      <c r="H328" s="96"/>
      <c r="I328" s="60"/>
      <c r="J328" s="60"/>
      <c r="K328" s="61"/>
      <c r="L328" s="258"/>
      <c r="M328" s="258"/>
      <c r="N328" s="55"/>
      <c r="O328" s="26"/>
      <c r="P328" s="55"/>
      <c r="Q328" s="26"/>
      <c r="R328" s="131"/>
      <c r="S328" s="214"/>
      <c r="T328" s="284" t="s">
        <v>128</v>
      </c>
      <c r="U328" s="25" t="s">
        <v>31</v>
      </c>
      <c r="V328" s="39"/>
      <c r="W328" s="55"/>
      <c r="X328" s="96"/>
      <c r="Y328" s="96"/>
      <c r="Z328" s="96"/>
      <c r="AA328" s="60"/>
      <c r="AB328" s="60"/>
      <c r="AC328" s="61"/>
      <c r="AD328" s="258"/>
      <c r="AE328" s="258"/>
      <c r="AF328" s="55"/>
      <c r="AG328" s="26"/>
      <c r="AH328" s="55"/>
      <c r="AI328" s="26"/>
      <c r="AJ328" s="131"/>
      <c r="AK328" s="199"/>
      <c r="AL328" s="284" t="s">
        <v>128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4"/>
      <c r="AT328" s="37"/>
    </row>
    <row r="329" spans="2:46" ht="13.5" customHeight="1" x14ac:dyDescent="0.15">
      <c r="B329" s="285"/>
      <c r="C329" s="27" t="s">
        <v>32</v>
      </c>
      <c r="D329" s="186"/>
      <c r="E329" s="56"/>
      <c r="F329" s="187"/>
      <c r="G329" s="187"/>
      <c r="H329" s="187"/>
      <c r="I329" s="62"/>
      <c r="J329" s="62"/>
      <c r="K329" s="188"/>
      <c r="L329" s="259"/>
      <c r="M329" s="259"/>
      <c r="N329" s="56"/>
      <c r="O329" s="28"/>
      <c r="P329" s="56"/>
      <c r="Q329" s="28"/>
      <c r="R329" s="132"/>
      <c r="S329" s="214"/>
      <c r="T329" s="285"/>
      <c r="U329" s="27" t="s">
        <v>32</v>
      </c>
      <c r="V329" s="186"/>
      <c r="W329" s="56"/>
      <c r="X329" s="187"/>
      <c r="Y329" s="187"/>
      <c r="Z329" s="187"/>
      <c r="AA329" s="62"/>
      <c r="AB329" s="62"/>
      <c r="AC329" s="188"/>
      <c r="AD329" s="259"/>
      <c r="AE329" s="259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4"/>
      <c r="AT329" s="37"/>
    </row>
    <row r="330" spans="2:46" ht="13.5" customHeight="1" x14ac:dyDescent="0.15">
      <c r="B330" s="285"/>
      <c r="C330" s="27" t="s">
        <v>33</v>
      </c>
      <c r="D330" s="186"/>
      <c r="E330" s="56"/>
      <c r="F330" s="187"/>
      <c r="G330" s="187"/>
      <c r="H330" s="187"/>
      <c r="I330" s="62"/>
      <c r="J330" s="62"/>
      <c r="K330" s="188"/>
      <c r="L330" s="259"/>
      <c r="M330" s="259"/>
      <c r="N330" s="56"/>
      <c r="O330" s="28"/>
      <c r="P330" s="56"/>
      <c r="Q330" s="28"/>
      <c r="R330" s="132"/>
      <c r="S330" s="214"/>
      <c r="T330" s="285"/>
      <c r="U330" s="27" t="s">
        <v>33</v>
      </c>
      <c r="V330" s="186"/>
      <c r="W330" s="56"/>
      <c r="X330" s="187"/>
      <c r="Y330" s="187"/>
      <c r="Z330" s="187"/>
      <c r="AA330" s="62"/>
      <c r="AB330" s="62"/>
      <c r="AC330" s="188"/>
      <c r="AD330" s="259"/>
      <c r="AE330" s="259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4"/>
      <c r="AT330" s="37"/>
    </row>
    <row r="331" spans="2:46" ht="13.5" customHeight="1" x14ac:dyDescent="0.15">
      <c r="B331" s="285"/>
      <c r="C331" s="27" t="s">
        <v>35</v>
      </c>
      <c r="D331" s="186"/>
      <c r="E331" s="56"/>
      <c r="F331" s="187"/>
      <c r="G331" s="187"/>
      <c r="H331" s="187"/>
      <c r="I331" s="62"/>
      <c r="J331" s="62"/>
      <c r="K331" s="188"/>
      <c r="L331" s="259"/>
      <c r="M331" s="259"/>
      <c r="N331" s="56"/>
      <c r="O331" s="28"/>
      <c r="P331" s="56"/>
      <c r="Q331" s="28"/>
      <c r="R331" s="132"/>
      <c r="S331" s="214"/>
      <c r="T331" s="285"/>
      <c r="U331" s="27" t="s">
        <v>35</v>
      </c>
      <c r="V331" s="186"/>
      <c r="W331" s="56"/>
      <c r="X331" s="187"/>
      <c r="Y331" s="187"/>
      <c r="Z331" s="187"/>
      <c r="AA331" s="62"/>
      <c r="AB331" s="62"/>
      <c r="AC331" s="188"/>
      <c r="AD331" s="259"/>
      <c r="AE331" s="259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4"/>
      <c r="AT331" s="37"/>
    </row>
    <row r="332" spans="2:46" ht="13.5" customHeight="1" thickBot="1" x14ac:dyDescent="0.2">
      <c r="B332" s="286"/>
      <c r="C332" s="27"/>
      <c r="D332" s="186"/>
      <c r="E332" s="56"/>
      <c r="F332" s="189"/>
      <c r="G332" s="189"/>
      <c r="H332" s="189"/>
      <c r="I332" s="56"/>
      <c r="J332" s="56"/>
      <c r="K332" s="188"/>
      <c r="L332" s="259"/>
      <c r="M332" s="259"/>
      <c r="N332" s="56"/>
      <c r="O332" s="28"/>
      <c r="P332" s="56"/>
      <c r="Q332" s="28"/>
      <c r="R332" s="184"/>
      <c r="S332" s="214"/>
      <c r="T332" s="286"/>
      <c r="U332" s="27"/>
      <c r="V332" s="186"/>
      <c r="W332" s="56"/>
      <c r="X332" s="189"/>
      <c r="Y332" s="189"/>
      <c r="Z332" s="189"/>
      <c r="AA332" s="56"/>
      <c r="AB332" s="56"/>
      <c r="AC332" s="188"/>
      <c r="AD332" s="259"/>
      <c r="AE332" s="259"/>
      <c r="AF332" s="56"/>
      <c r="AG332" s="28"/>
      <c r="AH332" s="56"/>
      <c r="AI332" s="28"/>
      <c r="AJ332" s="184"/>
      <c r="AK332" s="199"/>
      <c r="AL332" s="286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4"/>
      <c r="AT332" s="37"/>
    </row>
    <row r="333" spans="2:46" ht="13.5" customHeight="1" x14ac:dyDescent="0.15">
      <c r="B333" s="284" t="s">
        <v>129</v>
      </c>
      <c r="C333" s="25" t="s">
        <v>31</v>
      </c>
      <c r="D333" s="39"/>
      <c r="E333" s="55"/>
      <c r="F333" s="96"/>
      <c r="G333" s="96"/>
      <c r="H333" s="96"/>
      <c r="I333" s="60"/>
      <c r="J333" s="60"/>
      <c r="K333" s="61"/>
      <c r="L333" s="258"/>
      <c r="M333" s="258"/>
      <c r="N333" s="55"/>
      <c r="O333" s="26"/>
      <c r="P333" s="55"/>
      <c r="Q333" s="26"/>
      <c r="R333" s="131"/>
      <c r="S333" s="214"/>
      <c r="T333" s="284" t="s">
        <v>129</v>
      </c>
      <c r="U333" s="25" t="s">
        <v>31</v>
      </c>
      <c r="V333" s="39"/>
      <c r="W333" s="55"/>
      <c r="X333" s="96"/>
      <c r="Y333" s="96"/>
      <c r="Z333" s="96"/>
      <c r="AA333" s="60"/>
      <c r="AB333" s="60"/>
      <c r="AC333" s="61"/>
      <c r="AD333" s="258"/>
      <c r="AE333" s="258"/>
      <c r="AF333" s="55"/>
      <c r="AG333" s="26"/>
      <c r="AH333" s="55"/>
      <c r="AI333" s="26"/>
      <c r="AJ333" s="131"/>
      <c r="AK333" s="199"/>
      <c r="AL333" s="284" t="s">
        <v>129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4"/>
      <c r="AT333" s="37"/>
    </row>
    <row r="334" spans="2:46" ht="13.5" customHeight="1" x14ac:dyDescent="0.15">
      <c r="B334" s="285"/>
      <c r="C334" s="27" t="s">
        <v>32</v>
      </c>
      <c r="D334" s="186"/>
      <c r="E334" s="56"/>
      <c r="F334" s="187"/>
      <c r="G334" s="187"/>
      <c r="H334" s="187"/>
      <c r="I334" s="62"/>
      <c r="J334" s="62"/>
      <c r="K334" s="188"/>
      <c r="L334" s="259"/>
      <c r="M334" s="259"/>
      <c r="N334" s="56"/>
      <c r="O334" s="28"/>
      <c r="P334" s="56"/>
      <c r="Q334" s="28"/>
      <c r="R334" s="132"/>
      <c r="S334" s="214"/>
      <c r="T334" s="285"/>
      <c r="U334" s="27" t="s">
        <v>32</v>
      </c>
      <c r="V334" s="186"/>
      <c r="W334" s="56"/>
      <c r="X334" s="187"/>
      <c r="Y334" s="187"/>
      <c r="Z334" s="187"/>
      <c r="AA334" s="62"/>
      <c r="AB334" s="62"/>
      <c r="AC334" s="188"/>
      <c r="AD334" s="259"/>
      <c r="AE334" s="259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4"/>
      <c r="AT334" s="37"/>
    </row>
    <row r="335" spans="2:46" ht="13.5" customHeight="1" x14ac:dyDescent="0.15">
      <c r="B335" s="285"/>
      <c r="C335" s="27" t="s">
        <v>33</v>
      </c>
      <c r="D335" s="186"/>
      <c r="E335" s="56"/>
      <c r="F335" s="187"/>
      <c r="G335" s="187"/>
      <c r="H335" s="187"/>
      <c r="I335" s="62"/>
      <c r="J335" s="62"/>
      <c r="K335" s="188"/>
      <c r="L335" s="259"/>
      <c r="M335" s="259"/>
      <c r="N335" s="56"/>
      <c r="O335" s="28"/>
      <c r="P335" s="56"/>
      <c r="Q335" s="28"/>
      <c r="R335" s="132"/>
      <c r="S335" s="214"/>
      <c r="T335" s="285"/>
      <c r="U335" s="27" t="s">
        <v>33</v>
      </c>
      <c r="V335" s="186"/>
      <c r="W335" s="56"/>
      <c r="X335" s="187"/>
      <c r="Y335" s="187"/>
      <c r="Z335" s="187"/>
      <c r="AA335" s="62"/>
      <c r="AB335" s="62"/>
      <c r="AC335" s="188"/>
      <c r="AD335" s="259"/>
      <c r="AE335" s="259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4"/>
      <c r="AT335" s="37"/>
    </row>
    <row r="336" spans="2:46" ht="13.5" customHeight="1" x14ac:dyDescent="0.15">
      <c r="B336" s="285"/>
      <c r="C336" s="27" t="s">
        <v>35</v>
      </c>
      <c r="D336" s="186"/>
      <c r="E336" s="56"/>
      <c r="F336" s="187"/>
      <c r="G336" s="187"/>
      <c r="H336" s="187"/>
      <c r="I336" s="62"/>
      <c r="J336" s="62"/>
      <c r="K336" s="188"/>
      <c r="L336" s="259"/>
      <c r="M336" s="259"/>
      <c r="N336" s="56"/>
      <c r="O336" s="28"/>
      <c r="P336" s="56"/>
      <c r="Q336" s="28"/>
      <c r="R336" s="132"/>
      <c r="S336" s="214"/>
      <c r="T336" s="285"/>
      <c r="U336" s="27" t="s">
        <v>35</v>
      </c>
      <c r="V336" s="186"/>
      <c r="W336" s="56"/>
      <c r="X336" s="187"/>
      <c r="Y336" s="187"/>
      <c r="Z336" s="187"/>
      <c r="AA336" s="62"/>
      <c r="AB336" s="62"/>
      <c r="AC336" s="188"/>
      <c r="AD336" s="259"/>
      <c r="AE336" s="259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4"/>
      <c r="AT336" s="37"/>
    </row>
    <row r="337" spans="2:46" ht="13.5" customHeight="1" thickBot="1" x14ac:dyDescent="0.2">
      <c r="B337" s="286"/>
      <c r="C337" s="27"/>
      <c r="D337" s="186"/>
      <c r="E337" s="56"/>
      <c r="F337" s="189"/>
      <c r="G337" s="189"/>
      <c r="H337" s="189"/>
      <c r="I337" s="56"/>
      <c r="J337" s="56"/>
      <c r="K337" s="188"/>
      <c r="L337" s="259"/>
      <c r="M337" s="259"/>
      <c r="N337" s="56"/>
      <c r="O337" s="28"/>
      <c r="P337" s="56"/>
      <c r="Q337" s="28"/>
      <c r="R337" s="184"/>
      <c r="S337" s="214"/>
      <c r="T337" s="286"/>
      <c r="U337" s="27"/>
      <c r="V337" s="186"/>
      <c r="W337" s="56"/>
      <c r="X337" s="189"/>
      <c r="Y337" s="189"/>
      <c r="Z337" s="189"/>
      <c r="AA337" s="56"/>
      <c r="AB337" s="56"/>
      <c r="AC337" s="188"/>
      <c r="AD337" s="259"/>
      <c r="AE337" s="259"/>
      <c r="AF337" s="56"/>
      <c r="AG337" s="28"/>
      <c r="AH337" s="56"/>
      <c r="AI337" s="28"/>
      <c r="AJ337" s="184"/>
      <c r="AK337" s="199"/>
      <c r="AL337" s="286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4"/>
      <c r="AT337" s="37"/>
    </row>
    <row r="338" spans="2:46" ht="13.5" customHeight="1" x14ac:dyDescent="0.15">
      <c r="B338" s="284" t="s">
        <v>130</v>
      </c>
      <c r="C338" s="25" t="s">
        <v>31</v>
      </c>
      <c r="D338" s="39"/>
      <c r="E338" s="55"/>
      <c r="F338" s="96"/>
      <c r="G338" s="96"/>
      <c r="H338" s="96"/>
      <c r="I338" s="60"/>
      <c r="J338" s="60"/>
      <c r="K338" s="61"/>
      <c r="L338" s="258"/>
      <c r="M338" s="258"/>
      <c r="N338" s="55"/>
      <c r="O338" s="26"/>
      <c r="P338" s="55"/>
      <c r="Q338" s="26"/>
      <c r="R338" s="131"/>
      <c r="S338" s="214"/>
      <c r="T338" s="284" t="s">
        <v>130</v>
      </c>
      <c r="U338" s="25" t="s">
        <v>31</v>
      </c>
      <c r="V338" s="39"/>
      <c r="W338" s="55"/>
      <c r="X338" s="96"/>
      <c r="Y338" s="96"/>
      <c r="Z338" s="96"/>
      <c r="AA338" s="60"/>
      <c r="AB338" s="60"/>
      <c r="AC338" s="61"/>
      <c r="AD338" s="258"/>
      <c r="AE338" s="258"/>
      <c r="AF338" s="55"/>
      <c r="AG338" s="26"/>
      <c r="AH338" s="55"/>
      <c r="AI338" s="26"/>
      <c r="AJ338" s="131"/>
      <c r="AK338" s="199"/>
      <c r="AL338" s="284" t="s">
        <v>130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4"/>
      <c r="AT338" s="37"/>
    </row>
    <row r="339" spans="2:46" ht="13.5" customHeight="1" x14ac:dyDescent="0.15">
      <c r="B339" s="285"/>
      <c r="C339" s="27" t="s">
        <v>32</v>
      </c>
      <c r="D339" s="186"/>
      <c r="E339" s="56"/>
      <c r="F339" s="187"/>
      <c r="G339" s="187"/>
      <c r="H339" s="187"/>
      <c r="I339" s="62"/>
      <c r="J339" s="62"/>
      <c r="K339" s="188"/>
      <c r="L339" s="259"/>
      <c r="M339" s="259"/>
      <c r="N339" s="56"/>
      <c r="O339" s="28"/>
      <c r="P339" s="56"/>
      <c r="Q339" s="28"/>
      <c r="R339" s="132"/>
      <c r="S339" s="214"/>
      <c r="T339" s="285"/>
      <c r="U339" s="27" t="s">
        <v>32</v>
      </c>
      <c r="V339" s="186"/>
      <c r="W339" s="56"/>
      <c r="X339" s="187"/>
      <c r="Y339" s="187"/>
      <c r="Z339" s="187"/>
      <c r="AA339" s="62"/>
      <c r="AB339" s="62"/>
      <c r="AC339" s="188"/>
      <c r="AD339" s="259"/>
      <c r="AE339" s="259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4"/>
      <c r="AT339" s="37"/>
    </row>
    <row r="340" spans="2:46" ht="13.5" customHeight="1" x14ac:dyDescent="0.15">
      <c r="B340" s="285"/>
      <c r="C340" s="27" t="s">
        <v>33</v>
      </c>
      <c r="D340" s="186"/>
      <c r="E340" s="56"/>
      <c r="F340" s="187"/>
      <c r="G340" s="187"/>
      <c r="H340" s="187"/>
      <c r="I340" s="62"/>
      <c r="J340" s="62"/>
      <c r="K340" s="188"/>
      <c r="L340" s="259"/>
      <c r="M340" s="259"/>
      <c r="N340" s="56"/>
      <c r="O340" s="28"/>
      <c r="P340" s="56"/>
      <c r="Q340" s="28"/>
      <c r="R340" s="132"/>
      <c r="S340" s="214"/>
      <c r="T340" s="285"/>
      <c r="U340" s="27" t="s">
        <v>33</v>
      </c>
      <c r="V340" s="186"/>
      <c r="W340" s="56"/>
      <c r="X340" s="187"/>
      <c r="Y340" s="187"/>
      <c r="Z340" s="187"/>
      <c r="AA340" s="62"/>
      <c r="AB340" s="62"/>
      <c r="AC340" s="188"/>
      <c r="AD340" s="259"/>
      <c r="AE340" s="259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4"/>
      <c r="AT340" s="37"/>
    </row>
    <row r="341" spans="2:46" ht="13.5" customHeight="1" x14ac:dyDescent="0.15">
      <c r="B341" s="285"/>
      <c r="C341" s="27" t="s">
        <v>35</v>
      </c>
      <c r="D341" s="186"/>
      <c r="E341" s="56"/>
      <c r="F341" s="187"/>
      <c r="G341" s="187"/>
      <c r="H341" s="187"/>
      <c r="I341" s="62"/>
      <c r="J341" s="62"/>
      <c r="K341" s="188"/>
      <c r="L341" s="259"/>
      <c r="M341" s="259"/>
      <c r="N341" s="56"/>
      <c r="O341" s="28"/>
      <c r="P341" s="56"/>
      <c r="Q341" s="28"/>
      <c r="R341" s="132"/>
      <c r="S341" s="214"/>
      <c r="T341" s="285"/>
      <c r="U341" s="27" t="s">
        <v>35</v>
      </c>
      <c r="V341" s="186"/>
      <c r="W341" s="56"/>
      <c r="X341" s="187"/>
      <c r="Y341" s="187"/>
      <c r="Z341" s="187"/>
      <c r="AA341" s="62"/>
      <c r="AB341" s="62"/>
      <c r="AC341" s="188"/>
      <c r="AD341" s="259"/>
      <c r="AE341" s="259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4"/>
      <c r="AT341" s="37"/>
    </row>
    <row r="342" spans="2:46" ht="13.5" customHeight="1" thickBot="1" x14ac:dyDescent="0.2">
      <c r="B342" s="286"/>
      <c r="C342" s="27"/>
      <c r="D342" s="186"/>
      <c r="E342" s="56"/>
      <c r="F342" s="189"/>
      <c r="G342" s="189"/>
      <c r="H342" s="189"/>
      <c r="I342" s="56"/>
      <c r="J342" s="56"/>
      <c r="K342" s="188"/>
      <c r="L342" s="259"/>
      <c r="M342" s="259"/>
      <c r="N342" s="56"/>
      <c r="O342" s="28"/>
      <c r="P342" s="56"/>
      <c r="Q342" s="28"/>
      <c r="R342" s="184"/>
      <c r="S342" s="214"/>
      <c r="T342" s="286"/>
      <c r="U342" s="27"/>
      <c r="V342" s="186"/>
      <c r="W342" s="56"/>
      <c r="X342" s="189"/>
      <c r="Y342" s="189"/>
      <c r="Z342" s="189"/>
      <c r="AA342" s="56"/>
      <c r="AB342" s="56"/>
      <c r="AC342" s="188"/>
      <c r="AD342" s="259"/>
      <c r="AE342" s="259"/>
      <c r="AF342" s="56"/>
      <c r="AG342" s="28"/>
      <c r="AH342" s="56"/>
      <c r="AI342" s="28"/>
      <c r="AJ342" s="184"/>
      <c r="AK342" s="199"/>
      <c r="AL342" s="286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4"/>
      <c r="AT342" s="37"/>
    </row>
    <row r="343" spans="2:46" ht="13.5" customHeight="1" x14ac:dyDescent="0.15">
      <c r="B343" s="284" t="s">
        <v>131</v>
      </c>
      <c r="C343" s="25" t="s">
        <v>31</v>
      </c>
      <c r="D343" s="39"/>
      <c r="E343" s="55"/>
      <c r="F343" s="96"/>
      <c r="G343" s="96"/>
      <c r="H343" s="96"/>
      <c r="I343" s="60"/>
      <c r="J343" s="60"/>
      <c r="K343" s="61"/>
      <c r="L343" s="258"/>
      <c r="M343" s="258"/>
      <c r="N343" s="55"/>
      <c r="O343" s="26"/>
      <c r="P343" s="55"/>
      <c r="Q343" s="26"/>
      <c r="R343" s="131"/>
      <c r="S343" s="214"/>
      <c r="T343" s="284" t="s">
        <v>131</v>
      </c>
      <c r="U343" s="25" t="s">
        <v>31</v>
      </c>
      <c r="V343" s="39"/>
      <c r="W343" s="55"/>
      <c r="X343" s="96"/>
      <c r="Y343" s="96"/>
      <c r="Z343" s="96"/>
      <c r="AA343" s="60"/>
      <c r="AB343" s="60"/>
      <c r="AC343" s="61"/>
      <c r="AD343" s="258"/>
      <c r="AE343" s="258"/>
      <c r="AF343" s="55"/>
      <c r="AG343" s="26"/>
      <c r="AH343" s="55"/>
      <c r="AI343" s="26"/>
      <c r="AJ343" s="131"/>
      <c r="AK343" s="199"/>
      <c r="AL343" s="284" t="s">
        <v>131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4"/>
      <c r="AT343" s="37"/>
    </row>
    <row r="344" spans="2:46" ht="13.5" customHeight="1" x14ac:dyDescent="0.15">
      <c r="B344" s="285"/>
      <c r="C344" s="27" t="s">
        <v>32</v>
      </c>
      <c r="D344" s="186"/>
      <c r="E344" s="56"/>
      <c r="F344" s="187"/>
      <c r="G344" s="187"/>
      <c r="H344" s="187"/>
      <c r="I344" s="62"/>
      <c r="J344" s="62"/>
      <c r="K344" s="188"/>
      <c r="L344" s="259"/>
      <c r="M344" s="259"/>
      <c r="N344" s="56"/>
      <c r="O344" s="28"/>
      <c r="P344" s="56"/>
      <c r="Q344" s="28"/>
      <c r="R344" s="132"/>
      <c r="S344" s="214"/>
      <c r="T344" s="285"/>
      <c r="U344" s="27" t="s">
        <v>32</v>
      </c>
      <c r="V344" s="186"/>
      <c r="W344" s="56"/>
      <c r="X344" s="187"/>
      <c r="Y344" s="187"/>
      <c r="Z344" s="187"/>
      <c r="AA344" s="62"/>
      <c r="AB344" s="62"/>
      <c r="AC344" s="188"/>
      <c r="AD344" s="259"/>
      <c r="AE344" s="259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4"/>
      <c r="AT344" s="37"/>
    </row>
    <row r="345" spans="2:46" ht="13.5" customHeight="1" x14ac:dyDescent="0.15">
      <c r="B345" s="285"/>
      <c r="C345" s="27" t="s">
        <v>33</v>
      </c>
      <c r="D345" s="186"/>
      <c r="E345" s="56"/>
      <c r="F345" s="187"/>
      <c r="G345" s="187"/>
      <c r="H345" s="187"/>
      <c r="I345" s="62"/>
      <c r="J345" s="62"/>
      <c r="K345" s="188"/>
      <c r="L345" s="259"/>
      <c r="M345" s="259"/>
      <c r="N345" s="56"/>
      <c r="O345" s="28"/>
      <c r="P345" s="56"/>
      <c r="Q345" s="28"/>
      <c r="R345" s="132"/>
      <c r="S345" s="214"/>
      <c r="T345" s="285"/>
      <c r="U345" s="27" t="s">
        <v>33</v>
      </c>
      <c r="V345" s="186"/>
      <c r="W345" s="56"/>
      <c r="X345" s="187"/>
      <c r="Y345" s="187"/>
      <c r="Z345" s="187"/>
      <c r="AA345" s="62"/>
      <c r="AB345" s="62"/>
      <c r="AC345" s="188"/>
      <c r="AD345" s="259"/>
      <c r="AE345" s="259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4"/>
      <c r="AT345" s="37"/>
    </row>
    <row r="346" spans="2:46" ht="13.5" customHeight="1" x14ac:dyDescent="0.15">
      <c r="B346" s="285"/>
      <c r="C346" s="27" t="s">
        <v>35</v>
      </c>
      <c r="D346" s="186"/>
      <c r="E346" s="56"/>
      <c r="F346" s="187"/>
      <c r="G346" s="187"/>
      <c r="H346" s="187"/>
      <c r="I346" s="62"/>
      <c r="J346" s="62"/>
      <c r="K346" s="188"/>
      <c r="L346" s="259"/>
      <c r="M346" s="259"/>
      <c r="N346" s="56"/>
      <c r="O346" s="28"/>
      <c r="P346" s="56"/>
      <c r="Q346" s="28"/>
      <c r="R346" s="132"/>
      <c r="S346" s="214"/>
      <c r="T346" s="285"/>
      <c r="U346" s="27" t="s">
        <v>35</v>
      </c>
      <c r="V346" s="186"/>
      <c r="W346" s="56"/>
      <c r="X346" s="187"/>
      <c r="Y346" s="187"/>
      <c r="Z346" s="187"/>
      <c r="AA346" s="62"/>
      <c r="AB346" s="62"/>
      <c r="AC346" s="188"/>
      <c r="AD346" s="259"/>
      <c r="AE346" s="259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4"/>
      <c r="AT346" s="37"/>
    </row>
    <row r="347" spans="2:46" ht="13.5" customHeight="1" thickBot="1" x14ac:dyDescent="0.2">
      <c r="B347" s="286"/>
      <c r="C347" s="27"/>
      <c r="D347" s="186"/>
      <c r="E347" s="56"/>
      <c r="F347" s="189"/>
      <c r="G347" s="189"/>
      <c r="H347" s="189"/>
      <c r="I347" s="56"/>
      <c r="J347" s="56"/>
      <c r="K347" s="188"/>
      <c r="L347" s="259"/>
      <c r="M347" s="259"/>
      <c r="N347" s="56"/>
      <c r="O347" s="28"/>
      <c r="P347" s="56"/>
      <c r="Q347" s="28"/>
      <c r="R347" s="184"/>
      <c r="S347" s="214"/>
      <c r="T347" s="286"/>
      <c r="U347" s="27"/>
      <c r="V347" s="186"/>
      <c r="W347" s="56"/>
      <c r="X347" s="189"/>
      <c r="Y347" s="189"/>
      <c r="Z347" s="189"/>
      <c r="AA347" s="56"/>
      <c r="AB347" s="56"/>
      <c r="AC347" s="188"/>
      <c r="AD347" s="259"/>
      <c r="AE347" s="259"/>
      <c r="AF347" s="56"/>
      <c r="AG347" s="28"/>
      <c r="AH347" s="56"/>
      <c r="AI347" s="28"/>
      <c r="AJ347" s="184"/>
      <c r="AK347" s="199"/>
      <c r="AL347" s="286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4"/>
      <c r="AT347" s="37"/>
    </row>
    <row r="348" spans="2:46" ht="13.5" customHeight="1" x14ac:dyDescent="0.15">
      <c r="B348" s="284" t="s">
        <v>132</v>
      </c>
      <c r="C348" s="25" t="s">
        <v>31</v>
      </c>
      <c r="D348" s="39"/>
      <c r="E348" s="55"/>
      <c r="F348" s="96"/>
      <c r="G348" s="96"/>
      <c r="H348" s="96"/>
      <c r="I348" s="60"/>
      <c r="J348" s="60"/>
      <c r="K348" s="61"/>
      <c r="L348" s="258"/>
      <c r="M348" s="258"/>
      <c r="N348" s="55"/>
      <c r="O348" s="26"/>
      <c r="P348" s="55"/>
      <c r="Q348" s="26"/>
      <c r="R348" s="131"/>
      <c r="S348" s="214"/>
      <c r="T348" s="284" t="s">
        <v>132</v>
      </c>
      <c r="U348" s="25" t="s">
        <v>31</v>
      </c>
      <c r="V348" s="39"/>
      <c r="W348" s="55"/>
      <c r="X348" s="96"/>
      <c r="Y348" s="96"/>
      <c r="Z348" s="96"/>
      <c r="AA348" s="60"/>
      <c r="AB348" s="60"/>
      <c r="AC348" s="61"/>
      <c r="AD348" s="258"/>
      <c r="AE348" s="258"/>
      <c r="AF348" s="55"/>
      <c r="AG348" s="26"/>
      <c r="AH348" s="55"/>
      <c r="AI348" s="26"/>
      <c r="AJ348" s="131"/>
      <c r="AK348" s="199"/>
      <c r="AL348" s="284" t="s">
        <v>132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4"/>
      <c r="AT348" s="37"/>
    </row>
    <row r="349" spans="2:46" ht="13.5" customHeight="1" x14ac:dyDescent="0.15">
      <c r="B349" s="285"/>
      <c r="C349" s="27" t="s">
        <v>32</v>
      </c>
      <c r="D349" s="186"/>
      <c r="E349" s="56"/>
      <c r="F349" s="187"/>
      <c r="G349" s="187"/>
      <c r="H349" s="187"/>
      <c r="I349" s="62"/>
      <c r="J349" s="62"/>
      <c r="K349" s="188"/>
      <c r="L349" s="259"/>
      <c r="M349" s="259"/>
      <c r="N349" s="56"/>
      <c r="O349" s="28"/>
      <c r="P349" s="56"/>
      <c r="Q349" s="28"/>
      <c r="R349" s="132"/>
      <c r="S349" s="214"/>
      <c r="T349" s="285"/>
      <c r="U349" s="27" t="s">
        <v>32</v>
      </c>
      <c r="V349" s="186"/>
      <c r="W349" s="56"/>
      <c r="X349" s="187"/>
      <c r="Y349" s="187"/>
      <c r="Z349" s="187"/>
      <c r="AA349" s="62"/>
      <c r="AB349" s="62"/>
      <c r="AC349" s="188"/>
      <c r="AD349" s="259"/>
      <c r="AE349" s="259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4"/>
      <c r="AT349" s="37"/>
    </row>
    <row r="350" spans="2:46" ht="13.5" customHeight="1" x14ac:dyDescent="0.15">
      <c r="B350" s="285"/>
      <c r="C350" s="27" t="s">
        <v>33</v>
      </c>
      <c r="D350" s="186"/>
      <c r="E350" s="56"/>
      <c r="F350" s="187"/>
      <c r="G350" s="187"/>
      <c r="H350" s="187"/>
      <c r="I350" s="62"/>
      <c r="J350" s="62"/>
      <c r="K350" s="188"/>
      <c r="L350" s="259"/>
      <c r="M350" s="259"/>
      <c r="N350" s="56"/>
      <c r="O350" s="28"/>
      <c r="P350" s="56"/>
      <c r="Q350" s="28"/>
      <c r="R350" s="132"/>
      <c r="S350" s="214"/>
      <c r="T350" s="285"/>
      <c r="U350" s="27" t="s">
        <v>33</v>
      </c>
      <c r="V350" s="186"/>
      <c r="W350" s="56"/>
      <c r="X350" s="187"/>
      <c r="Y350" s="187"/>
      <c r="Z350" s="187"/>
      <c r="AA350" s="62"/>
      <c r="AB350" s="62"/>
      <c r="AC350" s="188"/>
      <c r="AD350" s="259"/>
      <c r="AE350" s="259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4"/>
      <c r="AT350" s="37"/>
    </row>
    <row r="351" spans="2:46" ht="13.5" customHeight="1" x14ac:dyDescent="0.15">
      <c r="B351" s="285"/>
      <c r="C351" s="27" t="s">
        <v>35</v>
      </c>
      <c r="D351" s="186"/>
      <c r="E351" s="56"/>
      <c r="F351" s="187"/>
      <c r="G351" s="187"/>
      <c r="H351" s="187"/>
      <c r="I351" s="62"/>
      <c r="J351" s="62"/>
      <c r="K351" s="188"/>
      <c r="L351" s="259"/>
      <c r="M351" s="259"/>
      <c r="N351" s="56"/>
      <c r="O351" s="28"/>
      <c r="P351" s="56"/>
      <c r="Q351" s="28"/>
      <c r="R351" s="132"/>
      <c r="S351" s="214"/>
      <c r="T351" s="285"/>
      <c r="U351" s="27" t="s">
        <v>35</v>
      </c>
      <c r="V351" s="186"/>
      <c r="W351" s="56"/>
      <c r="X351" s="187"/>
      <c r="Y351" s="187"/>
      <c r="Z351" s="187"/>
      <c r="AA351" s="62"/>
      <c r="AB351" s="62"/>
      <c r="AC351" s="188"/>
      <c r="AD351" s="259"/>
      <c r="AE351" s="259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4"/>
      <c r="AT351" s="37"/>
    </row>
    <row r="352" spans="2:46" ht="13.5" customHeight="1" thickBot="1" x14ac:dyDescent="0.2">
      <c r="B352" s="286"/>
      <c r="C352" s="27"/>
      <c r="D352" s="186"/>
      <c r="E352" s="56"/>
      <c r="F352" s="189"/>
      <c r="G352" s="189"/>
      <c r="H352" s="189"/>
      <c r="I352" s="56"/>
      <c r="J352" s="56"/>
      <c r="K352" s="188"/>
      <c r="L352" s="259"/>
      <c r="M352" s="259"/>
      <c r="N352" s="56"/>
      <c r="O352" s="28"/>
      <c r="P352" s="56"/>
      <c r="Q352" s="28"/>
      <c r="R352" s="184"/>
      <c r="S352" s="214"/>
      <c r="T352" s="286"/>
      <c r="U352" s="27"/>
      <c r="V352" s="186"/>
      <c r="W352" s="56"/>
      <c r="X352" s="189"/>
      <c r="Y352" s="189"/>
      <c r="Z352" s="189"/>
      <c r="AA352" s="56"/>
      <c r="AB352" s="56"/>
      <c r="AC352" s="188"/>
      <c r="AD352" s="259"/>
      <c r="AE352" s="259"/>
      <c r="AF352" s="56"/>
      <c r="AG352" s="28"/>
      <c r="AH352" s="56"/>
      <c r="AI352" s="28"/>
      <c r="AJ352" s="184"/>
      <c r="AK352" s="199"/>
      <c r="AL352" s="286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4"/>
      <c r="AT352" s="37"/>
    </row>
    <row r="353" spans="2:46" ht="13.5" customHeight="1" x14ac:dyDescent="0.15">
      <c r="B353" s="284" t="s">
        <v>133</v>
      </c>
      <c r="C353" s="25" t="s">
        <v>31</v>
      </c>
      <c r="D353" s="39"/>
      <c r="E353" s="55"/>
      <c r="F353" s="96"/>
      <c r="G353" s="96"/>
      <c r="H353" s="96"/>
      <c r="I353" s="60"/>
      <c r="J353" s="60"/>
      <c r="K353" s="61"/>
      <c r="L353" s="258"/>
      <c r="M353" s="258"/>
      <c r="N353" s="55"/>
      <c r="O353" s="26"/>
      <c r="P353" s="55"/>
      <c r="Q353" s="26"/>
      <c r="R353" s="131"/>
      <c r="S353" s="214"/>
      <c r="T353" s="284" t="s">
        <v>133</v>
      </c>
      <c r="U353" s="25" t="s">
        <v>31</v>
      </c>
      <c r="V353" s="39"/>
      <c r="W353" s="55"/>
      <c r="X353" s="96"/>
      <c r="Y353" s="96"/>
      <c r="Z353" s="96"/>
      <c r="AA353" s="60"/>
      <c r="AB353" s="60"/>
      <c r="AC353" s="61"/>
      <c r="AD353" s="258"/>
      <c r="AE353" s="258"/>
      <c r="AF353" s="55"/>
      <c r="AG353" s="26"/>
      <c r="AH353" s="55"/>
      <c r="AI353" s="26"/>
      <c r="AJ353" s="131"/>
      <c r="AK353" s="199"/>
      <c r="AL353" s="284" t="s">
        <v>133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4"/>
      <c r="AT353" s="37"/>
    </row>
    <row r="354" spans="2:46" ht="13.5" customHeight="1" x14ac:dyDescent="0.15">
      <c r="B354" s="285"/>
      <c r="C354" s="27" t="s">
        <v>32</v>
      </c>
      <c r="D354" s="186"/>
      <c r="E354" s="56"/>
      <c r="F354" s="187"/>
      <c r="G354" s="187"/>
      <c r="H354" s="187"/>
      <c r="I354" s="62"/>
      <c r="J354" s="62"/>
      <c r="K354" s="188"/>
      <c r="L354" s="259"/>
      <c r="M354" s="259"/>
      <c r="N354" s="56"/>
      <c r="O354" s="28"/>
      <c r="P354" s="56"/>
      <c r="Q354" s="28"/>
      <c r="R354" s="132"/>
      <c r="S354" s="214"/>
      <c r="T354" s="285"/>
      <c r="U354" s="27" t="s">
        <v>32</v>
      </c>
      <c r="V354" s="186"/>
      <c r="W354" s="56"/>
      <c r="X354" s="187"/>
      <c r="Y354" s="187"/>
      <c r="Z354" s="187"/>
      <c r="AA354" s="62"/>
      <c r="AB354" s="62"/>
      <c r="AC354" s="188"/>
      <c r="AD354" s="259"/>
      <c r="AE354" s="259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4"/>
      <c r="AT354" s="37"/>
    </row>
    <row r="355" spans="2:46" ht="13.5" customHeight="1" x14ac:dyDescent="0.15">
      <c r="B355" s="285"/>
      <c r="C355" s="27" t="s">
        <v>33</v>
      </c>
      <c r="D355" s="186"/>
      <c r="E355" s="56"/>
      <c r="F355" s="187"/>
      <c r="G355" s="187"/>
      <c r="H355" s="187"/>
      <c r="I355" s="62"/>
      <c r="J355" s="62"/>
      <c r="K355" s="188"/>
      <c r="L355" s="259"/>
      <c r="M355" s="259"/>
      <c r="N355" s="56"/>
      <c r="O355" s="28"/>
      <c r="P355" s="56"/>
      <c r="Q355" s="28"/>
      <c r="R355" s="132"/>
      <c r="S355" s="214"/>
      <c r="T355" s="285"/>
      <c r="U355" s="27" t="s">
        <v>33</v>
      </c>
      <c r="V355" s="186"/>
      <c r="W355" s="56"/>
      <c r="X355" s="187"/>
      <c r="Y355" s="187"/>
      <c r="Z355" s="187"/>
      <c r="AA355" s="62"/>
      <c r="AB355" s="62"/>
      <c r="AC355" s="188"/>
      <c r="AD355" s="259"/>
      <c r="AE355" s="259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4"/>
      <c r="AT355" s="37"/>
    </row>
    <row r="356" spans="2:46" ht="13.5" customHeight="1" x14ac:dyDescent="0.15">
      <c r="B356" s="285"/>
      <c r="C356" s="27" t="s">
        <v>35</v>
      </c>
      <c r="D356" s="186"/>
      <c r="E356" s="56"/>
      <c r="F356" s="187"/>
      <c r="G356" s="187"/>
      <c r="H356" s="187"/>
      <c r="I356" s="62"/>
      <c r="J356" s="62"/>
      <c r="K356" s="188"/>
      <c r="L356" s="259"/>
      <c r="M356" s="259"/>
      <c r="N356" s="56"/>
      <c r="O356" s="28"/>
      <c r="P356" s="56"/>
      <c r="Q356" s="28"/>
      <c r="R356" s="132"/>
      <c r="S356" s="214"/>
      <c r="T356" s="285"/>
      <c r="U356" s="27" t="s">
        <v>35</v>
      </c>
      <c r="V356" s="186"/>
      <c r="W356" s="56"/>
      <c r="X356" s="187"/>
      <c r="Y356" s="187"/>
      <c r="Z356" s="187"/>
      <c r="AA356" s="62"/>
      <c r="AB356" s="62"/>
      <c r="AC356" s="188"/>
      <c r="AD356" s="259"/>
      <c r="AE356" s="259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4"/>
      <c r="AT356" s="37"/>
    </row>
    <row r="357" spans="2:46" ht="13.5" customHeight="1" thickBot="1" x14ac:dyDescent="0.2">
      <c r="B357" s="286"/>
      <c r="C357" s="27"/>
      <c r="D357" s="186"/>
      <c r="E357" s="56"/>
      <c r="F357" s="189"/>
      <c r="G357" s="189"/>
      <c r="H357" s="189"/>
      <c r="I357" s="56"/>
      <c r="J357" s="56"/>
      <c r="K357" s="188"/>
      <c r="L357" s="259"/>
      <c r="M357" s="259"/>
      <c r="N357" s="56"/>
      <c r="O357" s="28"/>
      <c r="P357" s="56"/>
      <c r="Q357" s="28"/>
      <c r="R357" s="184"/>
      <c r="S357" s="214"/>
      <c r="T357" s="286"/>
      <c r="U357" s="27"/>
      <c r="V357" s="186"/>
      <c r="W357" s="56"/>
      <c r="X357" s="189"/>
      <c r="Y357" s="189"/>
      <c r="Z357" s="189"/>
      <c r="AA357" s="56"/>
      <c r="AB357" s="56"/>
      <c r="AC357" s="188"/>
      <c r="AD357" s="259"/>
      <c r="AE357" s="259"/>
      <c r="AF357" s="56"/>
      <c r="AG357" s="28"/>
      <c r="AH357" s="56"/>
      <c r="AI357" s="28"/>
      <c r="AJ357" s="184"/>
      <c r="AK357" s="199"/>
      <c r="AL357" s="286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4"/>
      <c r="AT357" s="37"/>
    </row>
    <row r="358" spans="2:46" ht="13.5" customHeight="1" x14ac:dyDescent="0.15">
      <c r="B358" s="284" t="s">
        <v>134</v>
      </c>
      <c r="C358" s="25" t="s">
        <v>31</v>
      </c>
      <c r="D358" s="39"/>
      <c r="E358" s="55"/>
      <c r="F358" s="96"/>
      <c r="G358" s="96"/>
      <c r="H358" s="96"/>
      <c r="I358" s="60"/>
      <c r="J358" s="60"/>
      <c r="K358" s="61"/>
      <c r="L358" s="258"/>
      <c r="M358" s="258"/>
      <c r="N358" s="55"/>
      <c r="O358" s="26"/>
      <c r="P358" s="55"/>
      <c r="Q358" s="26"/>
      <c r="R358" s="131"/>
      <c r="S358" s="214"/>
      <c r="T358" s="284" t="s">
        <v>134</v>
      </c>
      <c r="U358" s="25" t="s">
        <v>31</v>
      </c>
      <c r="V358" s="39"/>
      <c r="W358" s="55"/>
      <c r="X358" s="96"/>
      <c r="Y358" s="96"/>
      <c r="Z358" s="96"/>
      <c r="AA358" s="60"/>
      <c r="AB358" s="60"/>
      <c r="AC358" s="61"/>
      <c r="AD358" s="258"/>
      <c r="AE358" s="258"/>
      <c r="AF358" s="55"/>
      <c r="AG358" s="26"/>
      <c r="AH358" s="55"/>
      <c r="AI358" s="26"/>
      <c r="AJ358" s="131"/>
      <c r="AK358" s="199"/>
      <c r="AL358" s="284" t="s">
        <v>134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4"/>
      <c r="AT358" s="37"/>
    </row>
    <row r="359" spans="2:46" ht="13.5" customHeight="1" x14ac:dyDescent="0.15">
      <c r="B359" s="285"/>
      <c r="C359" s="27" t="s">
        <v>32</v>
      </c>
      <c r="D359" s="186"/>
      <c r="E359" s="56"/>
      <c r="F359" s="187"/>
      <c r="G359" s="187"/>
      <c r="H359" s="187"/>
      <c r="I359" s="62"/>
      <c r="J359" s="62"/>
      <c r="K359" s="188"/>
      <c r="L359" s="259"/>
      <c r="M359" s="259"/>
      <c r="N359" s="56"/>
      <c r="O359" s="28"/>
      <c r="P359" s="56"/>
      <c r="Q359" s="28"/>
      <c r="R359" s="132"/>
      <c r="S359" s="214"/>
      <c r="T359" s="285"/>
      <c r="U359" s="27" t="s">
        <v>32</v>
      </c>
      <c r="V359" s="186"/>
      <c r="W359" s="56"/>
      <c r="X359" s="187"/>
      <c r="Y359" s="187"/>
      <c r="Z359" s="187"/>
      <c r="AA359" s="62"/>
      <c r="AB359" s="62"/>
      <c r="AC359" s="188"/>
      <c r="AD359" s="259"/>
      <c r="AE359" s="259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4"/>
      <c r="AT359" s="37"/>
    </row>
    <row r="360" spans="2:46" ht="13.5" customHeight="1" x14ac:dyDescent="0.15">
      <c r="B360" s="285"/>
      <c r="C360" s="27" t="s">
        <v>33</v>
      </c>
      <c r="D360" s="186"/>
      <c r="E360" s="56"/>
      <c r="F360" s="187"/>
      <c r="G360" s="187"/>
      <c r="H360" s="187"/>
      <c r="I360" s="62"/>
      <c r="J360" s="62"/>
      <c r="K360" s="188"/>
      <c r="L360" s="259"/>
      <c r="M360" s="259"/>
      <c r="N360" s="56"/>
      <c r="O360" s="28"/>
      <c r="P360" s="56"/>
      <c r="Q360" s="28"/>
      <c r="R360" s="132"/>
      <c r="S360" s="214"/>
      <c r="T360" s="285"/>
      <c r="U360" s="27" t="s">
        <v>33</v>
      </c>
      <c r="V360" s="186"/>
      <c r="W360" s="56"/>
      <c r="X360" s="187"/>
      <c r="Y360" s="187"/>
      <c r="Z360" s="187"/>
      <c r="AA360" s="62"/>
      <c r="AB360" s="62"/>
      <c r="AC360" s="188"/>
      <c r="AD360" s="259"/>
      <c r="AE360" s="259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4"/>
      <c r="AT360" s="37"/>
    </row>
    <row r="361" spans="2:46" ht="13.5" customHeight="1" x14ac:dyDescent="0.15">
      <c r="B361" s="285"/>
      <c r="C361" s="27" t="s">
        <v>35</v>
      </c>
      <c r="D361" s="186"/>
      <c r="E361" s="56"/>
      <c r="F361" s="187"/>
      <c r="G361" s="187"/>
      <c r="H361" s="187"/>
      <c r="I361" s="62"/>
      <c r="J361" s="62"/>
      <c r="K361" s="188"/>
      <c r="L361" s="259"/>
      <c r="M361" s="259"/>
      <c r="N361" s="56"/>
      <c r="O361" s="28"/>
      <c r="P361" s="56"/>
      <c r="Q361" s="28"/>
      <c r="R361" s="132"/>
      <c r="S361" s="214"/>
      <c r="T361" s="285"/>
      <c r="U361" s="27" t="s">
        <v>35</v>
      </c>
      <c r="V361" s="186"/>
      <c r="W361" s="56"/>
      <c r="X361" s="187"/>
      <c r="Y361" s="187"/>
      <c r="Z361" s="187"/>
      <c r="AA361" s="62"/>
      <c r="AB361" s="62"/>
      <c r="AC361" s="188"/>
      <c r="AD361" s="259"/>
      <c r="AE361" s="259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4"/>
      <c r="AT361" s="37"/>
    </row>
    <row r="362" spans="2:46" ht="13.5" customHeight="1" thickBot="1" x14ac:dyDescent="0.2">
      <c r="B362" s="286"/>
      <c r="C362" s="27"/>
      <c r="D362" s="186"/>
      <c r="E362" s="56"/>
      <c r="F362" s="189"/>
      <c r="G362" s="189"/>
      <c r="H362" s="189"/>
      <c r="I362" s="56"/>
      <c r="J362" s="56"/>
      <c r="K362" s="188"/>
      <c r="L362" s="259"/>
      <c r="M362" s="259"/>
      <c r="N362" s="56"/>
      <c r="O362" s="28"/>
      <c r="P362" s="56"/>
      <c r="Q362" s="28"/>
      <c r="R362" s="184"/>
      <c r="S362" s="214"/>
      <c r="T362" s="286"/>
      <c r="U362" s="27"/>
      <c r="V362" s="186"/>
      <c r="W362" s="56"/>
      <c r="X362" s="189"/>
      <c r="Y362" s="189"/>
      <c r="Z362" s="189"/>
      <c r="AA362" s="56"/>
      <c r="AB362" s="56"/>
      <c r="AC362" s="188"/>
      <c r="AD362" s="259"/>
      <c r="AE362" s="259"/>
      <c r="AF362" s="56"/>
      <c r="AG362" s="28"/>
      <c r="AH362" s="56"/>
      <c r="AI362" s="28"/>
      <c r="AJ362" s="184"/>
      <c r="AK362" s="199"/>
      <c r="AL362" s="286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4"/>
      <c r="AT362" s="37"/>
    </row>
    <row r="363" spans="2:46" ht="13.5" customHeight="1" x14ac:dyDescent="0.15">
      <c r="B363" s="284" t="s">
        <v>135</v>
      </c>
      <c r="C363" s="25" t="s">
        <v>31</v>
      </c>
      <c r="D363" s="39"/>
      <c r="E363" s="55"/>
      <c r="F363" s="96"/>
      <c r="G363" s="96"/>
      <c r="H363" s="96"/>
      <c r="I363" s="60"/>
      <c r="J363" s="60"/>
      <c r="K363" s="61"/>
      <c r="L363" s="258"/>
      <c r="M363" s="258"/>
      <c r="N363" s="55"/>
      <c r="O363" s="26"/>
      <c r="P363" s="55"/>
      <c r="Q363" s="26"/>
      <c r="R363" s="131"/>
      <c r="S363" s="214"/>
      <c r="T363" s="284" t="s">
        <v>135</v>
      </c>
      <c r="U363" s="25" t="s">
        <v>31</v>
      </c>
      <c r="V363" s="39"/>
      <c r="W363" s="55"/>
      <c r="X363" s="96"/>
      <c r="Y363" s="96"/>
      <c r="Z363" s="96"/>
      <c r="AA363" s="60"/>
      <c r="AB363" s="60"/>
      <c r="AC363" s="61"/>
      <c r="AD363" s="258"/>
      <c r="AE363" s="258"/>
      <c r="AF363" s="55"/>
      <c r="AG363" s="26"/>
      <c r="AH363" s="55"/>
      <c r="AI363" s="26"/>
      <c r="AJ363" s="131"/>
      <c r="AK363" s="199"/>
      <c r="AL363" s="284" t="s">
        <v>135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4"/>
      <c r="AT363" s="37"/>
    </row>
    <row r="364" spans="2:46" ht="13.5" customHeight="1" x14ac:dyDescent="0.15">
      <c r="B364" s="285"/>
      <c r="C364" s="27" t="s">
        <v>32</v>
      </c>
      <c r="D364" s="186"/>
      <c r="E364" s="56"/>
      <c r="F364" s="187"/>
      <c r="G364" s="187"/>
      <c r="H364" s="187"/>
      <c r="I364" s="62"/>
      <c r="J364" s="62"/>
      <c r="K364" s="188"/>
      <c r="L364" s="259"/>
      <c r="M364" s="259"/>
      <c r="N364" s="56"/>
      <c r="O364" s="28"/>
      <c r="P364" s="56"/>
      <c r="Q364" s="28"/>
      <c r="R364" s="132"/>
      <c r="S364" s="214"/>
      <c r="T364" s="285"/>
      <c r="U364" s="27" t="s">
        <v>32</v>
      </c>
      <c r="V364" s="186"/>
      <c r="W364" s="56"/>
      <c r="X364" s="187"/>
      <c r="Y364" s="187"/>
      <c r="Z364" s="187"/>
      <c r="AA364" s="62"/>
      <c r="AB364" s="62"/>
      <c r="AC364" s="188"/>
      <c r="AD364" s="259"/>
      <c r="AE364" s="259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4"/>
      <c r="AT364" s="37"/>
    </row>
    <row r="365" spans="2:46" ht="13.5" customHeight="1" x14ac:dyDescent="0.15">
      <c r="B365" s="285"/>
      <c r="C365" s="27" t="s">
        <v>33</v>
      </c>
      <c r="D365" s="186"/>
      <c r="E365" s="56"/>
      <c r="F365" s="187"/>
      <c r="G365" s="187"/>
      <c r="H365" s="187"/>
      <c r="I365" s="62"/>
      <c r="J365" s="62"/>
      <c r="K365" s="188"/>
      <c r="L365" s="259"/>
      <c r="M365" s="259"/>
      <c r="N365" s="56"/>
      <c r="O365" s="28"/>
      <c r="P365" s="56"/>
      <c r="Q365" s="28"/>
      <c r="R365" s="132"/>
      <c r="S365" s="214"/>
      <c r="T365" s="285"/>
      <c r="U365" s="27" t="s">
        <v>33</v>
      </c>
      <c r="V365" s="186"/>
      <c r="W365" s="56"/>
      <c r="X365" s="187"/>
      <c r="Y365" s="187"/>
      <c r="Z365" s="187"/>
      <c r="AA365" s="62"/>
      <c r="AB365" s="62"/>
      <c r="AC365" s="188"/>
      <c r="AD365" s="259"/>
      <c r="AE365" s="259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4"/>
      <c r="AT365" s="37"/>
    </row>
    <row r="366" spans="2:46" ht="13.5" customHeight="1" x14ac:dyDescent="0.15">
      <c r="B366" s="285"/>
      <c r="C366" s="27" t="s">
        <v>35</v>
      </c>
      <c r="D366" s="186"/>
      <c r="E366" s="56"/>
      <c r="F366" s="187"/>
      <c r="G366" s="187"/>
      <c r="H366" s="187"/>
      <c r="I366" s="62"/>
      <c r="J366" s="62"/>
      <c r="K366" s="188"/>
      <c r="L366" s="259"/>
      <c r="M366" s="259"/>
      <c r="N366" s="56"/>
      <c r="O366" s="28"/>
      <c r="P366" s="56"/>
      <c r="Q366" s="28"/>
      <c r="R366" s="132"/>
      <c r="S366" s="214"/>
      <c r="T366" s="285"/>
      <c r="U366" s="27" t="s">
        <v>35</v>
      </c>
      <c r="V366" s="186"/>
      <c r="W366" s="56"/>
      <c r="X366" s="187"/>
      <c r="Y366" s="187"/>
      <c r="Z366" s="187"/>
      <c r="AA366" s="62"/>
      <c r="AB366" s="62"/>
      <c r="AC366" s="188"/>
      <c r="AD366" s="259"/>
      <c r="AE366" s="259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4"/>
      <c r="AT366" s="37"/>
    </row>
    <row r="367" spans="2:46" ht="13.5" customHeight="1" thickBot="1" x14ac:dyDescent="0.2">
      <c r="B367" s="286"/>
      <c r="C367" s="27"/>
      <c r="D367" s="186"/>
      <c r="E367" s="56"/>
      <c r="F367" s="189"/>
      <c r="G367" s="189"/>
      <c r="H367" s="189"/>
      <c r="I367" s="56"/>
      <c r="J367" s="56"/>
      <c r="K367" s="188"/>
      <c r="L367" s="259"/>
      <c r="M367" s="259"/>
      <c r="N367" s="56"/>
      <c r="O367" s="28"/>
      <c r="P367" s="56"/>
      <c r="Q367" s="28"/>
      <c r="R367" s="184"/>
      <c r="S367" s="214"/>
      <c r="T367" s="286"/>
      <c r="U367" s="27"/>
      <c r="V367" s="186"/>
      <c r="W367" s="56"/>
      <c r="X367" s="189"/>
      <c r="Y367" s="189"/>
      <c r="Z367" s="189"/>
      <c r="AA367" s="56"/>
      <c r="AB367" s="56"/>
      <c r="AC367" s="188"/>
      <c r="AD367" s="259"/>
      <c r="AE367" s="259"/>
      <c r="AF367" s="56"/>
      <c r="AG367" s="28"/>
      <c r="AH367" s="56"/>
      <c r="AI367" s="28"/>
      <c r="AJ367" s="184"/>
      <c r="AK367" s="199"/>
      <c r="AL367" s="286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4"/>
      <c r="AT367" s="37"/>
    </row>
    <row r="368" spans="2:46" ht="13.5" customHeight="1" x14ac:dyDescent="0.15">
      <c r="B368" s="284" t="s">
        <v>136</v>
      </c>
      <c r="C368" s="25" t="s">
        <v>31</v>
      </c>
      <c r="D368" s="39"/>
      <c r="E368" s="55"/>
      <c r="F368" s="96"/>
      <c r="G368" s="96"/>
      <c r="H368" s="96"/>
      <c r="I368" s="60"/>
      <c r="J368" s="60"/>
      <c r="K368" s="61"/>
      <c r="L368" s="258"/>
      <c r="M368" s="258"/>
      <c r="N368" s="55"/>
      <c r="O368" s="26"/>
      <c r="P368" s="55"/>
      <c r="Q368" s="26"/>
      <c r="R368" s="131"/>
      <c r="S368" s="214"/>
      <c r="T368" s="284" t="s">
        <v>136</v>
      </c>
      <c r="U368" s="25" t="s">
        <v>31</v>
      </c>
      <c r="V368" s="39"/>
      <c r="W368" s="55"/>
      <c r="X368" s="96"/>
      <c r="Y368" s="96"/>
      <c r="Z368" s="96"/>
      <c r="AA368" s="60"/>
      <c r="AB368" s="60"/>
      <c r="AC368" s="61"/>
      <c r="AD368" s="258"/>
      <c r="AE368" s="258"/>
      <c r="AF368" s="55"/>
      <c r="AG368" s="26"/>
      <c r="AH368" s="55"/>
      <c r="AI368" s="26"/>
      <c r="AJ368" s="131"/>
      <c r="AK368" s="199"/>
      <c r="AL368" s="284" t="s">
        <v>136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4"/>
      <c r="AT368" s="37"/>
    </row>
    <row r="369" spans="2:46" ht="13.5" customHeight="1" x14ac:dyDescent="0.15">
      <c r="B369" s="285"/>
      <c r="C369" s="27" t="s">
        <v>32</v>
      </c>
      <c r="D369" s="186"/>
      <c r="E369" s="56"/>
      <c r="F369" s="187"/>
      <c r="G369" s="187"/>
      <c r="H369" s="187"/>
      <c r="I369" s="62"/>
      <c r="J369" s="62"/>
      <c r="K369" s="188"/>
      <c r="L369" s="259"/>
      <c r="M369" s="259"/>
      <c r="N369" s="56"/>
      <c r="O369" s="28"/>
      <c r="P369" s="56"/>
      <c r="Q369" s="28"/>
      <c r="R369" s="132"/>
      <c r="S369" s="214"/>
      <c r="T369" s="285"/>
      <c r="U369" s="27" t="s">
        <v>32</v>
      </c>
      <c r="V369" s="186"/>
      <c r="W369" s="56"/>
      <c r="X369" s="187"/>
      <c r="Y369" s="187"/>
      <c r="Z369" s="187"/>
      <c r="AA369" s="62"/>
      <c r="AB369" s="62"/>
      <c r="AC369" s="188"/>
      <c r="AD369" s="259"/>
      <c r="AE369" s="259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4"/>
      <c r="AT369" s="37"/>
    </row>
    <row r="370" spans="2:46" ht="13.5" customHeight="1" x14ac:dyDescent="0.15">
      <c r="B370" s="285"/>
      <c r="C370" s="27" t="s">
        <v>33</v>
      </c>
      <c r="D370" s="186"/>
      <c r="E370" s="56"/>
      <c r="F370" s="187"/>
      <c r="G370" s="187"/>
      <c r="H370" s="187"/>
      <c r="I370" s="62"/>
      <c r="J370" s="62"/>
      <c r="K370" s="188"/>
      <c r="L370" s="259"/>
      <c r="M370" s="259"/>
      <c r="N370" s="56"/>
      <c r="O370" s="28"/>
      <c r="P370" s="56"/>
      <c r="Q370" s="28"/>
      <c r="R370" s="132"/>
      <c r="S370" s="214"/>
      <c r="T370" s="285"/>
      <c r="U370" s="27" t="s">
        <v>33</v>
      </c>
      <c r="V370" s="186"/>
      <c r="W370" s="56"/>
      <c r="X370" s="187"/>
      <c r="Y370" s="187"/>
      <c r="Z370" s="187"/>
      <c r="AA370" s="62"/>
      <c r="AB370" s="62"/>
      <c r="AC370" s="188"/>
      <c r="AD370" s="259"/>
      <c r="AE370" s="259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4"/>
      <c r="AT370" s="37"/>
    </row>
    <row r="371" spans="2:46" ht="13.5" customHeight="1" x14ac:dyDescent="0.15">
      <c r="B371" s="285"/>
      <c r="C371" s="27" t="s">
        <v>35</v>
      </c>
      <c r="D371" s="186"/>
      <c r="E371" s="56"/>
      <c r="F371" s="187"/>
      <c r="G371" s="187"/>
      <c r="H371" s="187"/>
      <c r="I371" s="62"/>
      <c r="J371" s="62"/>
      <c r="K371" s="188"/>
      <c r="L371" s="259"/>
      <c r="M371" s="259"/>
      <c r="N371" s="56"/>
      <c r="O371" s="28"/>
      <c r="P371" s="56"/>
      <c r="Q371" s="28"/>
      <c r="R371" s="132"/>
      <c r="S371" s="214"/>
      <c r="T371" s="285"/>
      <c r="U371" s="27" t="s">
        <v>35</v>
      </c>
      <c r="V371" s="186"/>
      <c r="W371" s="56"/>
      <c r="X371" s="187"/>
      <c r="Y371" s="187"/>
      <c r="Z371" s="187"/>
      <c r="AA371" s="62"/>
      <c r="AB371" s="62"/>
      <c r="AC371" s="188"/>
      <c r="AD371" s="259"/>
      <c r="AE371" s="259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4"/>
      <c r="AT371" s="37"/>
    </row>
    <row r="372" spans="2:46" ht="13.5" customHeight="1" thickBot="1" x14ac:dyDescent="0.2">
      <c r="B372" s="286"/>
      <c r="C372" s="27"/>
      <c r="D372" s="186"/>
      <c r="E372" s="56"/>
      <c r="F372" s="189"/>
      <c r="G372" s="189"/>
      <c r="H372" s="189"/>
      <c r="I372" s="56"/>
      <c r="J372" s="56"/>
      <c r="K372" s="188"/>
      <c r="L372" s="259"/>
      <c r="M372" s="259"/>
      <c r="N372" s="56"/>
      <c r="O372" s="28"/>
      <c r="P372" s="56"/>
      <c r="Q372" s="28"/>
      <c r="R372" s="184"/>
      <c r="S372" s="214"/>
      <c r="T372" s="286"/>
      <c r="U372" s="27"/>
      <c r="V372" s="186"/>
      <c r="W372" s="56"/>
      <c r="X372" s="189"/>
      <c r="Y372" s="189"/>
      <c r="Z372" s="189"/>
      <c r="AA372" s="56"/>
      <c r="AB372" s="56"/>
      <c r="AC372" s="188"/>
      <c r="AD372" s="259"/>
      <c r="AE372" s="259"/>
      <c r="AF372" s="56"/>
      <c r="AG372" s="28"/>
      <c r="AH372" s="56"/>
      <c r="AI372" s="28"/>
      <c r="AJ372" s="184"/>
      <c r="AK372" s="199"/>
      <c r="AL372" s="286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4"/>
      <c r="AT372" s="37"/>
    </row>
    <row r="373" spans="2:46" ht="13.5" customHeight="1" x14ac:dyDescent="0.15">
      <c r="B373" s="284" t="s">
        <v>137</v>
      </c>
      <c r="C373" s="25" t="s">
        <v>31</v>
      </c>
      <c r="D373" s="39"/>
      <c r="E373" s="55"/>
      <c r="F373" s="96"/>
      <c r="G373" s="96"/>
      <c r="H373" s="96"/>
      <c r="I373" s="60"/>
      <c r="J373" s="60"/>
      <c r="K373" s="61"/>
      <c r="L373" s="258"/>
      <c r="M373" s="258"/>
      <c r="N373" s="55"/>
      <c r="O373" s="26"/>
      <c r="P373" s="55"/>
      <c r="Q373" s="26"/>
      <c r="R373" s="131"/>
      <c r="S373" s="214"/>
      <c r="T373" s="284" t="s">
        <v>137</v>
      </c>
      <c r="U373" s="25" t="s">
        <v>31</v>
      </c>
      <c r="V373" s="39"/>
      <c r="W373" s="55"/>
      <c r="X373" s="96"/>
      <c r="Y373" s="96"/>
      <c r="Z373" s="96"/>
      <c r="AA373" s="60"/>
      <c r="AB373" s="60"/>
      <c r="AC373" s="61"/>
      <c r="AD373" s="258"/>
      <c r="AE373" s="258"/>
      <c r="AF373" s="55"/>
      <c r="AG373" s="26"/>
      <c r="AH373" s="55"/>
      <c r="AI373" s="26"/>
      <c r="AJ373" s="131"/>
      <c r="AK373" s="199"/>
      <c r="AL373" s="284" t="s">
        <v>137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4"/>
      <c r="AT373" s="37"/>
    </row>
    <row r="374" spans="2:46" ht="13.5" customHeight="1" x14ac:dyDescent="0.15">
      <c r="B374" s="285"/>
      <c r="C374" s="27" t="s">
        <v>32</v>
      </c>
      <c r="D374" s="186"/>
      <c r="E374" s="56"/>
      <c r="F374" s="187"/>
      <c r="G374" s="187"/>
      <c r="H374" s="187"/>
      <c r="I374" s="62"/>
      <c r="J374" s="62"/>
      <c r="K374" s="188"/>
      <c r="L374" s="259"/>
      <c r="M374" s="259"/>
      <c r="N374" s="56"/>
      <c r="O374" s="28"/>
      <c r="P374" s="56"/>
      <c r="Q374" s="28"/>
      <c r="R374" s="132"/>
      <c r="S374" s="214"/>
      <c r="T374" s="285"/>
      <c r="U374" s="27" t="s">
        <v>32</v>
      </c>
      <c r="V374" s="186"/>
      <c r="W374" s="56"/>
      <c r="X374" s="187"/>
      <c r="Y374" s="187"/>
      <c r="Z374" s="187"/>
      <c r="AA374" s="62"/>
      <c r="AB374" s="62"/>
      <c r="AC374" s="188"/>
      <c r="AD374" s="259"/>
      <c r="AE374" s="259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4"/>
      <c r="AT374" s="37"/>
    </row>
    <row r="375" spans="2:46" ht="13.5" customHeight="1" x14ac:dyDescent="0.15">
      <c r="B375" s="285"/>
      <c r="C375" s="27" t="s">
        <v>33</v>
      </c>
      <c r="D375" s="186"/>
      <c r="E375" s="56"/>
      <c r="F375" s="187"/>
      <c r="G375" s="187"/>
      <c r="H375" s="187"/>
      <c r="I375" s="62"/>
      <c r="J375" s="62"/>
      <c r="K375" s="188"/>
      <c r="L375" s="259"/>
      <c r="M375" s="259"/>
      <c r="N375" s="56"/>
      <c r="O375" s="28"/>
      <c r="P375" s="56"/>
      <c r="Q375" s="28"/>
      <c r="R375" s="132"/>
      <c r="S375" s="214"/>
      <c r="T375" s="285"/>
      <c r="U375" s="27" t="s">
        <v>33</v>
      </c>
      <c r="V375" s="186"/>
      <c r="W375" s="56"/>
      <c r="X375" s="187"/>
      <c r="Y375" s="187"/>
      <c r="Z375" s="187"/>
      <c r="AA375" s="62"/>
      <c r="AB375" s="62"/>
      <c r="AC375" s="188"/>
      <c r="AD375" s="259"/>
      <c r="AE375" s="259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4"/>
      <c r="AT375" s="37"/>
    </row>
    <row r="376" spans="2:46" ht="13.5" customHeight="1" x14ac:dyDescent="0.15">
      <c r="B376" s="285"/>
      <c r="C376" s="27" t="s">
        <v>35</v>
      </c>
      <c r="D376" s="186"/>
      <c r="E376" s="56"/>
      <c r="F376" s="187"/>
      <c r="G376" s="187"/>
      <c r="H376" s="187"/>
      <c r="I376" s="62"/>
      <c r="J376" s="62"/>
      <c r="K376" s="188"/>
      <c r="L376" s="259"/>
      <c r="M376" s="259"/>
      <c r="N376" s="56"/>
      <c r="O376" s="28"/>
      <c r="P376" s="56"/>
      <c r="Q376" s="28"/>
      <c r="R376" s="132"/>
      <c r="S376" s="214"/>
      <c r="T376" s="285"/>
      <c r="U376" s="27" t="s">
        <v>35</v>
      </c>
      <c r="V376" s="186"/>
      <c r="W376" s="56"/>
      <c r="X376" s="187"/>
      <c r="Y376" s="187"/>
      <c r="Z376" s="187"/>
      <c r="AA376" s="62"/>
      <c r="AB376" s="62"/>
      <c r="AC376" s="188"/>
      <c r="AD376" s="259"/>
      <c r="AE376" s="259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4"/>
      <c r="AT376" s="37"/>
    </row>
    <row r="377" spans="2:46" ht="13.5" customHeight="1" thickBot="1" x14ac:dyDescent="0.2">
      <c r="B377" s="286"/>
      <c r="C377" s="27"/>
      <c r="D377" s="186"/>
      <c r="E377" s="56"/>
      <c r="F377" s="189"/>
      <c r="G377" s="189"/>
      <c r="H377" s="189"/>
      <c r="I377" s="56"/>
      <c r="J377" s="56"/>
      <c r="K377" s="188"/>
      <c r="L377" s="259"/>
      <c r="M377" s="259"/>
      <c r="N377" s="56"/>
      <c r="O377" s="28"/>
      <c r="P377" s="56"/>
      <c r="Q377" s="28"/>
      <c r="R377" s="184"/>
      <c r="S377" s="214"/>
      <c r="T377" s="286"/>
      <c r="U377" s="27"/>
      <c r="V377" s="186"/>
      <c r="W377" s="56"/>
      <c r="X377" s="189"/>
      <c r="Y377" s="189"/>
      <c r="Z377" s="189"/>
      <c r="AA377" s="56"/>
      <c r="AB377" s="56"/>
      <c r="AC377" s="188"/>
      <c r="AD377" s="259"/>
      <c r="AE377" s="259"/>
      <c r="AF377" s="56"/>
      <c r="AG377" s="28"/>
      <c r="AH377" s="56"/>
      <c r="AI377" s="28"/>
      <c r="AJ377" s="184"/>
      <c r="AK377" s="199"/>
      <c r="AL377" s="286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4"/>
      <c r="AT377" s="37"/>
    </row>
    <row r="378" spans="2:46" ht="13.5" customHeight="1" x14ac:dyDescent="0.15">
      <c r="B378" s="284" t="s">
        <v>138</v>
      </c>
      <c r="C378" s="25" t="s">
        <v>31</v>
      </c>
      <c r="D378" s="39"/>
      <c r="E378" s="55"/>
      <c r="F378" s="96"/>
      <c r="G378" s="96"/>
      <c r="H378" s="96"/>
      <c r="I378" s="60"/>
      <c r="J378" s="60"/>
      <c r="K378" s="61"/>
      <c r="L378" s="258"/>
      <c r="M378" s="258"/>
      <c r="N378" s="55"/>
      <c r="O378" s="26"/>
      <c r="P378" s="55"/>
      <c r="Q378" s="26"/>
      <c r="R378" s="131"/>
      <c r="S378" s="214"/>
      <c r="T378" s="284" t="s">
        <v>138</v>
      </c>
      <c r="U378" s="25" t="s">
        <v>31</v>
      </c>
      <c r="V378" s="39"/>
      <c r="W378" s="55"/>
      <c r="X378" s="96"/>
      <c r="Y378" s="96"/>
      <c r="Z378" s="96"/>
      <c r="AA378" s="60"/>
      <c r="AB378" s="60"/>
      <c r="AC378" s="61"/>
      <c r="AD378" s="258"/>
      <c r="AE378" s="258"/>
      <c r="AF378" s="55"/>
      <c r="AG378" s="26"/>
      <c r="AH378" s="55"/>
      <c r="AI378" s="26"/>
      <c r="AJ378" s="131"/>
      <c r="AK378" s="199"/>
      <c r="AL378" s="284" t="s">
        <v>138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4"/>
      <c r="AT378" s="37"/>
    </row>
    <row r="379" spans="2:46" ht="13.5" customHeight="1" x14ac:dyDescent="0.15">
      <c r="B379" s="285"/>
      <c r="C379" s="27" t="s">
        <v>32</v>
      </c>
      <c r="D379" s="186"/>
      <c r="E379" s="56"/>
      <c r="F379" s="187"/>
      <c r="G379" s="187"/>
      <c r="H379" s="187"/>
      <c r="I379" s="62"/>
      <c r="J379" s="62"/>
      <c r="K379" s="188"/>
      <c r="L379" s="259"/>
      <c r="M379" s="259"/>
      <c r="N379" s="56"/>
      <c r="O379" s="28"/>
      <c r="P379" s="56"/>
      <c r="Q379" s="28"/>
      <c r="R379" s="132"/>
      <c r="S379" s="214"/>
      <c r="T379" s="285"/>
      <c r="U379" s="27" t="s">
        <v>32</v>
      </c>
      <c r="V379" s="186"/>
      <c r="W379" s="56"/>
      <c r="X379" s="187"/>
      <c r="Y379" s="187"/>
      <c r="Z379" s="187"/>
      <c r="AA379" s="62"/>
      <c r="AB379" s="62"/>
      <c r="AC379" s="188"/>
      <c r="AD379" s="259"/>
      <c r="AE379" s="259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4"/>
      <c r="AT379" s="37"/>
    </row>
    <row r="380" spans="2:46" ht="13.5" customHeight="1" x14ac:dyDescent="0.15">
      <c r="B380" s="285"/>
      <c r="C380" s="27" t="s">
        <v>33</v>
      </c>
      <c r="D380" s="186"/>
      <c r="E380" s="56"/>
      <c r="F380" s="187"/>
      <c r="G380" s="187"/>
      <c r="H380" s="187"/>
      <c r="I380" s="62"/>
      <c r="J380" s="62"/>
      <c r="K380" s="188"/>
      <c r="L380" s="259"/>
      <c r="M380" s="259"/>
      <c r="N380" s="56"/>
      <c r="O380" s="28"/>
      <c r="P380" s="56"/>
      <c r="Q380" s="28"/>
      <c r="R380" s="132"/>
      <c r="S380" s="214"/>
      <c r="T380" s="285"/>
      <c r="U380" s="27" t="s">
        <v>33</v>
      </c>
      <c r="V380" s="186"/>
      <c r="W380" s="56"/>
      <c r="X380" s="187"/>
      <c r="Y380" s="187"/>
      <c r="Z380" s="187"/>
      <c r="AA380" s="62"/>
      <c r="AB380" s="62"/>
      <c r="AC380" s="188"/>
      <c r="AD380" s="259"/>
      <c r="AE380" s="259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4"/>
      <c r="AT380" s="37"/>
    </row>
    <row r="381" spans="2:46" ht="13.5" customHeight="1" x14ac:dyDescent="0.15">
      <c r="B381" s="285"/>
      <c r="C381" s="27" t="s">
        <v>35</v>
      </c>
      <c r="D381" s="186"/>
      <c r="E381" s="56"/>
      <c r="F381" s="187"/>
      <c r="G381" s="187"/>
      <c r="H381" s="187"/>
      <c r="I381" s="62"/>
      <c r="J381" s="62"/>
      <c r="K381" s="188"/>
      <c r="L381" s="259"/>
      <c r="M381" s="259"/>
      <c r="N381" s="56"/>
      <c r="O381" s="28"/>
      <c r="P381" s="56"/>
      <c r="Q381" s="28"/>
      <c r="R381" s="132"/>
      <c r="S381" s="214"/>
      <c r="T381" s="285"/>
      <c r="U381" s="27" t="s">
        <v>35</v>
      </c>
      <c r="V381" s="186"/>
      <c r="W381" s="56"/>
      <c r="X381" s="187"/>
      <c r="Y381" s="187"/>
      <c r="Z381" s="187"/>
      <c r="AA381" s="62"/>
      <c r="AB381" s="62"/>
      <c r="AC381" s="188"/>
      <c r="AD381" s="259"/>
      <c r="AE381" s="259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4"/>
      <c r="AT381" s="37"/>
    </row>
    <row r="382" spans="2:46" ht="13.5" customHeight="1" thickBot="1" x14ac:dyDescent="0.2">
      <c r="B382" s="286"/>
      <c r="C382" s="27"/>
      <c r="D382" s="186"/>
      <c r="E382" s="56"/>
      <c r="F382" s="189"/>
      <c r="G382" s="189"/>
      <c r="H382" s="189"/>
      <c r="I382" s="56"/>
      <c r="J382" s="56"/>
      <c r="K382" s="188"/>
      <c r="L382" s="259"/>
      <c r="M382" s="259"/>
      <c r="N382" s="56"/>
      <c r="O382" s="28"/>
      <c r="P382" s="56"/>
      <c r="Q382" s="28"/>
      <c r="R382" s="184"/>
      <c r="S382" s="214"/>
      <c r="T382" s="286"/>
      <c r="U382" s="27"/>
      <c r="V382" s="186"/>
      <c r="W382" s="56"/>
      <c r="X382" s="189"/>
      <c r="Y382" s="189"/>
      <c r="Z382" s="189"/>
      <c r="AA382" s="56"/>
      <c r="AB382" s="56"/>
      <c r="AC382" s="188"/>
      <c r="AD382" s="259"/>
      <c r="AE382" s="259"/>
      <c r="AF382" s="56"/>
      <c r="AG382" s="28"/>
      <c r="AH382" s="56"/>
      <c r="AI382" s="28"/>
      <c r="AJ382" s="184"/>
      <c r="AK382" s="199"/>
      <c r="AL382" s="286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4"/>
      <c r="AT382" s="37"/>
    </row>
    <row r="383" spans="2:46" ht="13.5" customHeight="1" x14ac:dyDescent="0.15">
      <c r="B383" s="284" t="s">
        <v>139</v>
      </c>
      <c r="C383" s="25" t="s">
        <v>31</v>
      </c>
      <c r="D383" s="39"/>
      <c r="E383" s="55"/>
      <c r="F383" s="96"/>
      <c r="G383" s="96"/>
      <c r="H383" s="96"/>
      <c r="I383" s="60"/>
      <c r="J383" s="60"/>
      <c r="K383" s="61"/>
      <c r="L383" s="258"/>
      <c r="M383" s="258"/>
      <c r="N383" s="55"/>
      <c r="O383" s="26"/>
      <c r="P383" s="55"/>
      <c r="Q383" s="26"/>
      <c r="R383" s="131"/>
      <c r="S383" s="214"/>
      <c r="T383" s="284" t="s">
        <v>139</v>
      </c>
      <c r="U383" s="25" t="s">
        <v>31</v>
      </c>
      <c r="V383" s="39"/>
      <c r="W383" s="55"/>
      <c r="X383" s="96"/>
      <c r="Y383" s="96"/>
      <c r="Z383" s="96"/>
      <c r="AA383" s="60"/>
      <c r="AB383" s="60"/>
      <c r="AC383" s="61"/>
      <c r="AD383" s="258"/>
      <c r="AE383" s="258"/>
      <c r="AF383" s="55"/>
      <c r="AG383" s="26"/>
      <c r="AH383" s="55"/>
      <c r="AI383" s="26"/>
      <c r="AJ383" s="131"/>
      <c r="AK383" s="199"/>
      <c r="AL383" s="284" t="s">
        <v>139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4"/>
      <c r="AT383" s="37"/>
    </row>
    <row r="384" spans="2:46" ht="13.5" customHeight="1" x14ac:dyDescent="0.15">
      <c r="B384" s="285"/>
      <c r="C384" s="27" t="s">
        <v>32</v>
      </c>
      <c r="D384" s="186"/>
      <c r="E384" s="56"/>
      <c r="F384" s="187"/>
      <c r="G384" s="187"/>
      <c r="H384" s="187"/>
      <c r="I384" s="62"/>
      <c r="J384" s="62"/>
      <c r="K384" s="188"/>
      <c r="L384" s="259"/>
      <c r="M384" s="259"/>
      <c r="N384" s="56"/>
      <c r="O384" s="28"/>
      <c r="P384" s="56"/>
      <c r="Q384" s="28"/>
      <c r="R384" s="132"/>
      <c r="S384" s="214"/>
      <c r="T384" s="285"/>
      <c r="U384" s="27" t="s">
        <v>32</v>
      </c>
      <c r="V384" s="186"/>
      <c r="W384" s="56"/>
      <c r="X384" s="187"/>
      <c r="Y384" s="187"/>
      <c r="Z384" s="187"/>
      <c r="AA384" s="62"/>
      <c r="AB384" s="62"/>
      <c r="AC384" s="188"/>
      <c r="AD384" s="259"/>
      <c r="AE384" s="259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4"/>
      <c r="AT384" s="37"/>
    </row>
    <row r="385" spans="2:46" ht="13.5" customHeight="1" x14ac:dyDescent="0.15">
      <c r="B385" s="285"/>
      <c r="C385" s="27" t="s">
        <v>33</v>
      </c>
      <c r="D385" s="186"/>
      <c r="E385" s="56"/>
      <c r="F385" s="187"/>
      <c r="G385" s="187"/>
      <c r="H385" s="187"/>
      <c r="I385" s="62"/>
      <c r="J385" s="62"/>
      <c r="K385" s="188"/>
      <c r="L385" s="259"/>
      <c r="M385" s="259"/>
      <c r="N385" s="56"/>
      <c r="O385" s="28"/>
      <c r="P385" s="56"/>
      <c r="Q385" s="28"/>
      <c r="R385" s="132"/>
      <c r="S385" s="214"/>
      <c r="T385" s="285"/>
      <c r="U385" s="27" t="s">
        <v>33</v>
      </c>
      <c r="V385" s="186"/>
      <c r="W385" s="56"/>
      <c r="X385" s="187"/>
      <c r="Y385" s="187"/>
      <c r="Z385" s="187"/>
      <c r="AA385" s="62"/>
      <c r="AB385" s="62"/>
      <c r="AC385" s="188"/>
      <c r="AD385" s="259"/>
      <c r="AE385" s="259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4"/>
      <c r="AT385" s="37"/>
    </row>
    <row r="386" spans="2:46" ht="13.5" customHeight="1" x14ac:dyDescent="0.15">
      <c r="B386" s="285"/>
      <c r="C386" s="27" t="s">
        <v>35</v>
      </c>
      <c r="D386" s="186"/>
      <c r="E386" s="56"/>
      <c r="F386" s="187"/>
      <c r="G386" s="187"/>
      <c r="H386" s="187"/>
      <c r="I386" s="62"/>
      <c r="J386" s="62"/>
      <c r="K386" s="188"/>
      <c r="L386" s="259"/>
      <c r="M386" s="259"/>
      <c r="N386" s="56"/>
      <c r="O386" s="28"/>
      <c r="P386" s="56"/>
      <c r="Q386" s="28"/>
      <c r="R386" s="132"/>
      <c r="S386" s="214"/>
      <c r="T386" s="285"/>
      <c r="U386" s="27" t="s">
        <v>35</v>
      </c>
      <c r="V386" s="186"/>
      <c r="W386" s="56"/>
      <c r="X386" s="187"/>
      <c r="Y386" s="187"/>
      <c r="Z386" s="187"/>
      <c r="AA386" s="62"/>
      <c r="AB386" s="62"/>
      <c r="AC386" s="188"/>
      <c r="AD386" s="259"/>
      <c r="AE386" s="259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4"/>
      <c r="AT386" s="37"/>
    </row>
    <row r="387" spans="2:46" ht="13.5" customHeight="1" thickBot="1" x14ac:dyDescent="0.2">
      <c r="B387" s="286"/>
      <c r="C387" s="27"/>
      <c r="D387" s="186"/>
      <c r="E387" s="56"/>
      <c r="F387" s="189"/>
      <c r="G387" s="189"/>
      <c r="H387" s="189"/>
      <c r="I387" s="56"/>
      <c r="J387" s="56"/>
      <c r="K387" s="188"/>
      <c r="L387" s="259"/>
      <c r="M387" s="259"/>
      <c r="N387" s="56"/>
      <c r="O387" s="28"/>
      <c r="P387" s="56"/>
      <c r="Q387" s="28"/>
      <c r="R387" s="184"/>
      <c r="S387" s="214"/>
      <c r="T387" s="286"/>
      <c r="U387" s="27"/>
      <c r="V387" s="186"/>
      <c r="W387" s="56"/>
      <c r="X387" s="189"/>
      <c r="Y387" s="189"/>
      <c r="Z387" s="189"/>
      <c r="AA387" s="56"/>
      <c r="AB387" s="56"/>
      <c r="AC387" s="188"/>
      <c r="AD387" s="259"/>
      <c r="AE387" s="259"/>
      <c r="AF387" s="56"/>
      <c r="AG387" s="28"/>
      <c r="AH387" s="56"/>
      <c r="AI387" s="28"/>
      <c r="AJ387" s="184"/>
      <c r="AK387" s="199"/>
      <c r="AL387" s="286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4"/>
      <c r="AT387" s="37"/>
    </row>
    <row r="388" spans="2:46" ht="13.5" customHeight="1" x14ac:dyDescent="0.15">
      <c r="B388" s="284" t="s">
        <v>140</v>
      </c>
      <c r="C388" s="25" t="s">
        <v>31</v>
      </c>
      <c r="D388" s="39"/>
      <c r="E388" s="55"/>
      <c r="F388" s="96"/>
      <c r="G388" s="96"/>
      <c r="H388" s="96"/>
      <c r="I388" s="60"/>
      <c r="J388" s="60"/>
      <c r="K388" s="61"/>
      <c r="L388" s="258"/>
      <c r="M388" s="258"/>
      <c r="N388" s="55"/>
      <c r="O388" s="26"/>
      <c r="P388" s="55"/>
      <c r="Q388" s="26"/>
      <c r="R388" s="131"/>
      <c r="S388" s="214"/>
      <c r="T388" s="284" t="s">
        <v>140</v>
      </c>
      <c r="U388" s="25" t="s">
        <v>31</v>
      </c>
      <c r="V388" s="39"/>
      <c r="W388" s="55"/>
      <c r="X388" s="96"/>
      <c r="Y388" s="96"/>
      <c r="Z388" s="96"/>
      <c r="AA388" s="60"/>
      <c r="AB388" s="60"/>
      <c r="AC388" s="61"/>
      <c r="AD388" s="258"/>
      <c r="AE388" s="258"/>
      <c r="AF388" s="55"/>
      <c r="AG388" s="26"/>
      <c r="AH388" s="55"/>
      <c r="AI388" s="26"/>
      <c r="AJ388" s="131"/>
      <c r="AK388" s="199"/>
      <c r="AL388" s="284" t="s">
        <v>140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4"/>
      <c r="AT388" s="37"/>
    </row>
    <row r="389" spans="2:46" ht="13.5" customHeight="1" x14ac:dyDescent="0.15">
      <c r="B389" s="285"/>
      <c r="C389" s="27" t="s">
        <v>32</v>
      </c>
      <c r="D389" s="186"/>
      <c r="E389" s="56"/>
      <c r="F389" s="187"/>
      <c r="G389" s="187"/>
      <c r="H389" s="187"/>
      <c r="I389" s="62"/>
      <c r="J389" s="62"/>
      <c r="K389" s="188"/>
      <c r="L389" s="259"/>
      <c r="M389" s="259"/>
      <c r="N389" s="56"/>
      <c r="O389" s="28"/>
      <c r="P389" s="56"/>
      <c r="Q389" s="28"/>
      <c r="R389" s="132"/>
      <c r="S389" s="214"/>
      <c r="T389" s="285"/>
      <c r="U389" s="27" t="s">
        <v>32</v>
      </c>
      <c r="V389" s="186"/>
      <c r="W389" s="56"/>
      <c r="X389" s="187"/>
      <c r="Y389" s="187"/>
      <c r="Z389" s="187"/>
      <c r="AA389" s="62"/>
      <c r="AB389" s="62"/>
      <c r="AC389" s="188"/>
      <c r="AD389" s="259"/>
      <c r="AE389" s="259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4"/>
      <c r="AT389" s="37"/>
    </row>
    <row r="390" spans="2:46" ht="13.5" customHeight="1" x14ac:dyDescent="0.15">
      <c r="B390" s="285"/>
      <c r="C390" s="27" t="s">
        <v>33</v>
      </c>
      <c r="D390" s="186"/>
      <c r="E390" s="56"/>
      <c r="F390" s="187"/>
      <c r="G390" s="187"/>
      <c r="H390" s="187"/>
      <c r="I390" s="62"/>
      <c r="J390" s="62"/>
      <c r="K390" s="188"/>
      <c r="L390" s="259"/>
      <c r="M390" s="259"/>
      <c r="N390" s="56"/>
      <c r="O390" s="28"/>
      <c r="P390" s="56"/>
      <c r="Q390" s="28"/>
      <c r="R390" s="132"/>
      <c r="S390" s="214"/>
      <c r="T390" s="285"/>
      <c r="U390" s="27" t="s">
        <v>33</v>
      </c>
      <c r="V390" s="186"/>
      <c r="W390" s="56"/>
      <c r="X390" s="187"/>
      <c r="Y390" s="187"/>
      <c r="Z390" s="187"/>
      <c r="AA390" s="62"/>
      <c r="AB390" s="62"/>
      <c r="AC390" s="188"/>
      <c r="AD390" s="259"/>
      <c r="AE390" s="259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4"/>
      <c r="AT390" s="37"/>
    </row>
    <row r="391" spans="2:46" ht="13.5" customHeight="1" x14ac:dyDescent="0.15">
      <c r="B391" s="285"/>
      <c r="C391" s="27" t="s">
        <v>35</v>
      </c>
      <c r="D391" s="186"/>
      <c r="E391" s="56"/>
      <c r="F391" s="187"/>
      <c r="G391" s="187"/>
      <c r="H391" s="187"/>
      <c r="I391" s="62"/>
      <c r="J391" s="62"/>
      <c r="K391" s="188"/>
      <c r="L391" s="259"/>
      <c r="M391" s="259"/>
      <c r="N391" s="56"/>
      <c r="O391" s="28"/>
      <c r="P391" s="56"/>
      <c r="Q391" s="28"/>
      <c r="R391" s="132"/>
      <c r="S391" s="214"/>
      <c r="T391" s="285"/>
      <c r="U391" s="27" t="s">
        <v>35</v>
      </c>
      <c r="V391" s="186"/>
      <c r="W391" s="56"/>
      <c r="X391" s="187"/>
      <c r="Y391" s="187"/>
      <c r="Z391" s="187"/>
      <c r="AA391" s="62"/>
      <c r="AB391" s="62"/>
      <c r="AC391" s="188"/>
      <c r="AD391" s="259"/>
      <c r="AE391" s="259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4"/>
      <c r="AT391" s="37"/>
    </row>
    <row r="392" spans="2:46" ht="13.5" customHeight="1" thickBot="1" x14ac:dyDescent="0.2">
      <c r="B392" s="286"/>
      <c r="C392" s="27"/>
      <c r="D392" s="186"/>
      <c r="E392" s="56"/>
      <c r="F392" s="189"/>
      <c r="G392" s="189"/>
      <c r="H392" s="189"/>
      <c r="I392" s="56"/>
      <c r="J392" s="56"/>
      <c r="K392" s="188"/>
      <c r="L392" s="259"/>
      <c r="M392" s="259"/>
      <c r="N392" s="56"/>
      <c r="O392" s="28"/>
      <c r="P392" s="56"/>
      <c r="Q392" s="28"/>
      <c r="R392" s="184"/>
      <c r="S392" s="214"/>
      <c r="T392" s="286"/>
      <c r="U392" s="27"/>
      <c r="V392" s="186"/>
      <c r="W392" s="56"/>
      <c r="X392" s="189"/>
      <c r="Y392" s="189"/>
      <c r="Z392" s="189"/>
      <c r="AA392" s="56"/>
      <c r="AB392" s="56"/>
      <c r="AC392" s="188"/>
      <c r="AD392" s="259"/>
      <c r="AE392" s="259"/>
      <c r="AF392" s="56"/>
      <c r="AG392" s="28"/>
      <c r="AH392" s="56"/>
      <c r="AI392" s="28"/>
      <c r="AJ392" s="184"/>
      <c r="AK392" s="199"/>
      <c r="AL392" s="286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4"/>
      <c r="AT392" s="37"/>
    </row>
    <row r="393" spans="2:46" ht="13.5" customHeight="1" x14ac:dyDescent="0.15">
      <c r="B393" s="284" t="s">
        <v>141</v>
      </c>
      <c r="C393" s="25" t="s">
        <v>31</v>
      </c>
      <c r="D393" s="39"/>
      <c r="E393" s="55"/>
      <c r="F393" s="96"/>
      <c r="G393" s="96"/>
      <c r="H393" s="96"/>
      <c r="I393" s="60"/>
      <c r="J393" s="60"/>
      <c r="K393" s="61"/>
      <c r="L393" s="258"/>
      <c r="M393" s="258"/>
      <c r="N393" s="55"/>
      <c r="O393" s="26"/>
      <c r="P393" s="55"/>
      <c r="Q393" s="26"/>
      <c r="R393" s="131"/>
      <c r="S393" s="214"/>
      <c r="T393" s="284" t="s">
        <v>141</v>
      </c>
      <c r="U393" s="25" t="s">
        <v>31</v>
      </c>
      <c r="V393" s="39"/>
      <c r="W393" s="55"/>
      <c r="X393" s="96"/>
      <c r="Y393" s="96"/>
      <c r="Z393" s="96"/>
      <c r="AA393" s="60"/>
      <c r="AB393" s="60"/>
      <c r="AC393" s="61"/>
      <c r="AD393" s="258"/>
      <c r="AE393" s="258"/>
      <c r="AF393" s="55"/>
      <c r="AG393" s="26"/>
      <c r="AH393" s="55"/>
      <c r="AI393" s="26"/>
      <c r="AJ393" s="131"/>
      <c r="AK393" s="199"/>
      <c r="AL393" s="284" t="s">
        <v>141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4"/>
      <c r="AT393" s="37"/>
    </row>
    <row r="394" spans="2:46" ht="13.5" customHeight="1" x14ac:dyDescent="0.15">
      <c r="B394" s="285"/>
      <c r="C394" s="27" t="s">
        <v>32</v>
      </c>
      <c r="D394" s="186"/>
      <c r="E394" s="56"/>
      <c r="F394" s="187"/>
      <c r="G394" s="187"/>
      <c r="H394" s="187"/>
      <c r="I394" s="62"/>
      <c r="J394" s="62"/>
      <c r="K394" s="188"/>
      <c r="L394" s="259"/>
      <c r="M394" s="259"/>
      <c r="N394" s="56"/>
      <c r="O394" s="28"/>
      <c r="P394" s="56"/>
      <c r="Q394" s="28"/>
      <c r="R394" s="132"/>
      <c r="S394" s="214"/>
      <c r="T394" s="285"/>
      <c r="U394" s="27" t="s">
        <v>32</v>
      </c>
      <c r="V394" s="186"/>
      <c r="W394" s="56"/>
      <c r="X394" s="187"/>
      <c r="Y394" s="187"/>
      <c r="Z394" s="187"/>
      <c r="AA394" s="62"/>
      <c r="AB394" s="62"/>
      <c r="AC394" s="188"/>
      <c r="AD394" s="259"/>
      <c r="AE394" s="259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4"/>
      <c r="AT394" s="37"/>
    </row>
    <row r="395" spans="2:46" ht="13.5" customHeight="1" x14ac:dyDescent="0.15">
      <c r="B395" s="285"/>
      <c r="C395" s="27" t="s">
        <v>33</v>
      </c>
      <c r="D395" s="186"/>
      <c r="E395" s="56"/>
      <c r="F395" s="187"/>
      <c r="G395" s="187"/>
      <c r="H395" s="187"/>
      <c r="I395" s="62"/>
      <c r="J395" s="62"/>
      <c r="K395" s="188"/>
      <c r="L395" s="259"/>
      <c r="M395" s="259"/>
      <c r="N395" s="56"/>
      <c r="O395" s="28"/>
      <c r="P395" s="56"/>
      <c r="Q395" s="28"/>
      <c r="R395" s="132"/>
      <c r="S395" s="214"/>
      <c r="T395" s="285"/>
      <c r="U395" s="27" t="s">
        <v>33</v>
      </c>
      <c r="V395" s="186"/>
      <c r="W395" s="56"/>
      <c r="X395" s="187"/>
      <c r="Y395" s="187"/>
      <c r="Z395" s="187"/>
      <c r="AA395" s="62"/>
      <c r="AB395" s="62"/>
      <c r="AC395" s="188"/>
      <c r="AD395" s="259"/>
      <c r="AE395" s="259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4"/>
      <c r="AT395" s="37"/>
    </row>
    <row r="396" spans="2:46" ht="13.5" customHeight="1" x14ac:dyDescent="0.15">
      <c r="B396" s="285"/>
      <c r="C396" s="27" t="s">
        <v>35</v>
      </c>
      <c r="D396" s="186"/>
      <c r="E396" s="56"/>
      <c r="F396" s="187"/>
      <c r="G396" s="187"/>
      <c r="H396" s="187"/>
      <c r="I396" s="62"/>
      <c r="J396" s="62"/>
      <c r="K396" s="188"/>
      <c r="L396" s="259"/>
      <c r="M396" s="259"/>
      <c r="N396" s="56"/>
      <c r="O396" s="28"/>
      <c r="P396" s="56"/>
      <c r="Q396" s="28"/>
      <c r="R396" s="132"/>
      <c r="S396" s="214"/>
      <c r="T396" s="285"/>
      <c r="U396" s="27" t="s">
        <v>35</v>
      </c>
      <c r="V396" s="186"/>
      <c r="W396" s="56"/>
      <c r="X396" s="187"/>
      <c r="Y396" s="187"/>
      <c r="Z396" s="187"/>
      <c r="AA396" s="62"/>
      <c r="AB396" s="62"/>
      <c r="AC396" s="188"/>
      <c r="AD396" s="259"/>
      <c r="AE396" s="259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4"/>
      <c r="AT396" s="37"/>
    </row>
    <row r="397" spans="2:46" ht="13.5" customHeight="1" thickBot="1" x14ac:dyDescent="0.2">
      <c r="B397" s="286"/>
      <c r="C397" s="27"/>
      <c r="D397" s="186"/>
      <c r="E397" s="56"/>
      <c r="F397" s="189"/>
      <c r="G397" s="189"/>
      <c r="H397" s="189"/>
      <c r="I397" s="56"/>
      <c r="J397" s="56"/>
      <c r="K397" s="188"/>
      <c r="L397" s="259"/>
      <c r="M397" s="259"/>
      <c r="N397" s="56"/>
      <c r="O397" s="28"/>
      <c r="P397" s="56"/>
      <c r="Q397" s="28"/>
      <c r="R397" s="184"/>
      <c r="S397" s="214"/>
      <c r="T397" s="286"/>
      <c r="U397" s="27"/>
      <c r="V397" s="186"/>
      <c r="W397" s="56"/>
      <c r="X397" s="189"/>
      <c r="Y397" s="189"/>
      <c r="Z397" s="189"/>
      <c r="AA397" s="56"/>
      <c r="AB397" s="56"/>
      <c r="AC397" s="188"/>
      <c r="AD397" s="259"/>
      <c r="AE397" s="259"/>
      <c r="AF397" s="56"/>
      <c r="AG397" s="28"/>
      <c r="AH397" s="56"/>
      <c r="AI397" s="28"/>
      <c r="AJ397" s="184"/>
      <c r="AK397" s="199"/>
      <c r="AL397" s="286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4"/>
      <c r="AT397" s="37"/>
    </row>
    <row r="398" spans="2:46" ht="13.5" customHeight="1" x14ac:dyDescent="0.15">
      <c r="B398" s="284" t="s">
        <v>142</v>
      </c>
      <c r="C398" s="25" t="s">
        <v>31</v>
      </c>
      <c r="D398" s="39"/>
      <c r="E398" s="55"/>
      <c r="F398" s="96"/>
      <c r="G398" s="96"/>
      <c r="H398" s="96"/>
      <c r="I398" s="60"/>
      <c r="J398" s="60"/>
      <c r="K398" s="61"/>
      <c r="L398" s="258"/>
      <c r="M398" s="258"/>
      <c r="N398" s="55"/>
      <c r="O398" s="26"/>
      <c r="P398" s="55"/>
      <c r="Q398" s="26"/>
      <c r="R398" s="131"/>
      <c r="S398" s="214"/>
      <c r="T398" s="284" t="s">
        <v>142</v>
      </c>
      <c r="U398" s="25" t="s">
        <v>31</v>
      </c>
      <c r="V398" s="39"/>
      <c r="W398" s="55"/>
      <c r="X398" s="96"/>
      <c r="Y398" s="96"/>
      <c r="Z398" s="96"/>
      <c r="AA398" s="60"/>
      <c r="AB398" s="60"/>
      <c r="AC398" s="61"/>
      <c r="AD398" s="258"/>
      <c r="AE398" s="258"/>
      <c r="AF398" s="55"/>
      <c r="AG398" s="26"/>
      <c r="AH398" s="55"/>
      <c r="AI398" s="26"/>
      <c r="AJ398" s="131"/>
      <c r="AK398" s="199"/>
      <c r="AL398" s="284" t="s">
        <v>142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4"/>
      <c r="AT398" s="37"/>
    </row>
    <row r="399" spans="2:46" ht="13.5" customHeight="1" x14ac:dyDescent="0.15">
      <c r="B399" s="285"/>
      <c r="C399" s="27" t="s">
        <v>32</v>
      </c>
      <c r="D399" s="186"/>
      <c r="E399" s="56"/>
      <c r="F399" s="187"/>
      <c r="G399" s="187"/>
      <c r="H399" s="187"/>
      <c r="I399" s="62"/>
      <c r="J399" s="62"/>
      <c r="K399" s="188"/>
      <c r="L399" s="259"/>
      <c r="M399" s="259"/>
      <c r="N399" s="56"/>
      <c r="O399" s="28"/>
      <c r="P399" s="56"/>
      <c r="Q399" s="28"/>
      <c r="R399" s="132"/>
      <c r="S399" s="214"/>
      <c r="T399" s="285"/>
      <c r="U399" s="27" t="s">
        <v>32</v>
      </c>
      <c r="V399" s="186"/>
      <c r="W399" s="56"/>
      <c r="X399" s="187"/>
      <c r="Y399" s="187"/>
      <c r="Z399" s="187"/>
      <c r="AA399" s="62"/>
      <c r="AB399" s="62"/>
      <c r="AC399" s="188"/>
      <c r="AD399" s="259"/>
      <c r="AE399" s="259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4"/>
      <c r="AT399" s="37"/>
    </row>
    <row r="400" spans="2:46" ht="13.5" customHeight="1" x14ac:dyDescent="0.15">
      <c r="B400" s="285"/>
      <c r="C400" s="27" t="s">
        <v>33</v>
      </c>
      <c r="D400" s="186"/>
      <c r="E400" s="56"/>
      <c r="F400" s="187"/>
      <c r="G400" s="187"/>
      <c r="H400" s="187"/>
      <c r="I400" s="62"/>
      <c r="J400" s="62"/>
      <c r="K400" s="188"/>
      <c r="L400" s="259"/>
      <c r="M400" s="259"/>
      <c r="N400" s="56"/>
      <c r="O400" s="28"/>
      <c r="P400" s="56"/>
      <c r="Q400" s="28"/>
      <c r="R400" s="132"/>
      <c r="S400" s="214"/>
      <c r="T400" s="285"/>
      <c r="U400" s="27" t="s">
        <v>33</v>
      </c>
      <c r="V400" s="186"/>
      <c r="W400" s="56"/>
      <c r="X400" s="187"/>
      <c r="Y400" s="187"/>
      <c r="Z400" s="187"/>
      <c r="AA400" s="62"/>
      <c r="AB400" s="62"/>
      <c r="AC400" s="188"/>
      <c r="AD400" s="259"/>
      <c r="AE400" s="259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4"/>
      <c r="AT400" s="37"/>
    </row>
    <row r="401" spans="2:46" ht="13.5" customHeight="1" x14ac:dyDescent="0.15">
      <c r="B401" s="285"/>
      <c r="C401" s="27" t="s">
        <v>35</v>
      </c>
      <c r="D401" s="186"/>
      <c r="E401" s="56"/>
      <c r="F401" s="187"/>
      <c r="G401" s="187"/>
      <c r="H401" s="187"/>
      <c r="I401" s="62"/>
      <c r="J401" s="62"/>
      <c r="K401" s="188"/>
      <c r="L401" s="259"/>
      <c r="M401" s="259"/>
      <c r="N401" s="56"/>
      <c r="O401" s="28"/>
      <c r="P401" s="56"/>
      <c r="Q401" s="28"/>
      <c r="R401" s="132"/>
      <c r="S401" s="214"/>
      <c r="T401" s="285"/>
      <c r="U401" s="27" t="s">
        <v>35</v>
      </c>
      <c r="V401" s="186"/>
      <c r="W401" s="56"/>
      <c r="X401" s="187"/>
      <c r="Y401" s="187"/>
      <c r="Z401" s="187"/>
      <c r="AA401" s="62"/>
      <c r="AB401" s="62"/>
      <c r="AC401" s="188"/>
      <c r="AD401" s="259"/>
      <c r="AE401" s="259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4"/>
      <c r="AT401" s="37"/>
    </row>
    <row r="402" spans="2:46" ht="13.5" customHeight="1" thickBot="1" x14ac:dyDescent="0.2">
      <c r="B402" s="286"/>
      <c r="C402" s="27"/>
      <c r="D402" s="186"/>
      <c r="E402" s="56"/>
      <c r="F402" s="189"/>
      <c r="G402" s="189"/>
      <c r="H402" s="189"/>
      <c r="I402" s="56"/>
      <c r="J402" s="56"/>
      <c r="K402" s="188"/>
      <c r="L402" s="259"/>
      <c r="M402" s="259"/>
      <c r="N402" s="56"/>
      <c r="O402" s="28"/>
      <c r="P402" s="56"/>
      <c r="Q402" s="28"/>
      <c r="R402" s="184"/>
      <c r="S402" s="214"/>
      <c r="T402" s="286"/>
      <c r="U402" s="27"/>
      <c r="V402" s="186"/>
      <c r="W402" s="56"/>
      <c r="X402" s="189"/>
      <c r="Y402" s="189"/>
      <c r="Z402" s="189"/>
      <c r="AA402" s="56"/>
      <c r="AB402" s="56"/>
      <c r="AC402" s="188"/>
      <c r="AD402" s="259"/>
      <c r="AE402" s="259"/>
      <c r="AF402" s="56"/>
      <c r="AG402" s="28"/>
      <c r="AH402" s="56"/>
      <c r="AI402" s="28"/>
      <c r="AJ402" s="184"/>
      <c r="AK402" s="199"/>
      <c r="AL402" s="286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4"/>
      <c r="AT402" s="37"/>
    </row>
    <row r="403" spans="2:46" ht="13.5" customHeight="1" x14ac:dyDescent="0.15">
      <c r="B403" s="284" t="s">
        <v>143</v>
      </c>
      <c r="C403" s="25" t="s">
        <v>31</v>
      </c>
      <c r="D403" s="39"/>
      <c r="E403" s="55"/>
      <c r="F403" s="96"/>
      <c r="G403" s="96"/>
      <c r="H403" s="96"/>
      <c r="I403" s="60"/>
      <c r="J403" s="60"/>
      <c r="K403" s="61"/>
      <c r="L403" s="258"/>
      <c r="M403" s="258"/>
      <c r="N403" s="55"/>
      <c r="O403" s="26"/>
      <c r="P403" s="55"/>
      <c r="Q403" s="26"/>
      <c r="R403" s="131"/>
      <c r="S403" s="214"/>
      <c r="T403" s="284" t="s">
        <v>143</v>
      </c>
      <c r="U403" s="25" t="s">
        <v>31</v>
      </c>
      <c r="V403" s="39"/>
      <c r="W403" s="55"/>
      <c r="X403" s="96"/>
      <c r="Y403" s="96"/>
      <c r="Z403" s="96"/>
      <c r="AA403" s="60"/>
      <c r="AB403" s="60"/>
      <c r="AC403" s="61"/>
      <c r="AD403" s="258"/>
      <c r="AE403" s="258"/>
      <c r="AF403" s="55"/>
      <c r="AG403" s="26"/>
      <c r="AH403" s="55"/>
      <c r="AI403" s="26"/>
      <c r="AJ403" s="131"/>
      <c r="AK403" s="199"/>
      <c r="AL403" s="284" t="s">
        <v>143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4"/>
      <c r="AT403" s="37"/>
    </row>
    <row r="404" spans="2:46" ht="13.5" customHeight="1" x14ac:dyDescent="0.15">
      <c r="B404" s="285"/>
      <c r="C404" s="27" t="s">
        <v>32</v>
      </c>
      <c r="D404" s="186"/>
      <c r="E404" s="56"/>
      <c r="F404" s="187"/>
      <c r="G404" s="187"/>
      <c r="H404" s="187"/>
      <c r="I404" s="62"/>
      <c r="J404" s="62"/>
      <c r="K404" s="188"/>
      <c r="L404" s="259"/>
      <c r="M404" s="259"/>
      <c r="N404" s="56"/>
      <c r="O404" s="28"/>
      <c r="P404" s="56"/>
      <c r="Q404" s="28"/>
      <c r="R404" s="132"/>
      <c r="S404" s="214"/>
      <c r="T404" s="285"/>
      <c r="U404" s="27" t="s">
        <v>32</v>
      </c>
      <c r="V404" s="186"/>
      <c r="W404" s="56"/>
      <c r="X404" s="187"/>
      <c r="Y404" s="187"/>
      <c r="Z404" s="187"/>
      <c r="AA404" s="62"/>
      <c r="AB404" s="62"/>
      <c r="AC404" s="188"/>
      <c r="AD404" s="259"/>
      <c r="AE404" s="259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4"/>
      <c r="AT404" s="37"/>
    </row>
    <row r="405" spans="2:46" ht="13.5" customHeight="1" x14ac:dyDescent="0.15">
      <c r="B405" s="285"/>
      <c r="C405" s="27" t="s">
        <v>33</v>
      </c>
      <c r="D405" s="186"/>
      <c r="E405" s="56"/>
      <c r="F405" s="187"/>
      <c r="G405" s="187"/>
      <c r="H405" s="187"/>
      <c r="I405" s="62"/>
      <c r="J405" s="62"/>
      <c r="K405" s="188"/>
      <c r="L405" s="259"/>
      <c r="M405" s="259"/>
      <c r="N405" s="56"/>
      <c r="O405" s="28"/>
      <c r="P405" s="56"/>
      <c r="Q405" s="28"/>
      <c r="R405" s="132"/>
      <c r="S405" s="214"/>
      <c r="T405" s="285"/>
      <c r="U405" s="27" t="s">
        <v>33</v>
      </c>
      <c r="V405" s="186"/>
      <c r="W405" s="56"/>
      <c r="X405" s="187"/>
      <c r="Y405" s="187"/>
      <c r="Z405" s="187"/>
      <c r="AA405" s="62"/>
      <c r="AB405" s="62"/>
      <c r="AC405" s="188"/>
      <c r="AD405" s="259"/>
      <c r="AE405" s="259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4"/>
      <c r="AT405" s="37"/>
    </row>
    <row r="406" spans="2:46" ht="13.5" customHeight="1" x14ac:dyDescent="0.15">
      <c r="B406" s="285"/>
      <c r="C406" s="27" t="s">
        <v>35</v>
      </c>
      <c r="D406" s="186"/>
      <c r="E406" s="56"/>
      <c r="F406" s="187"/>
      <c r="G406" s="187"/>
      <c r="H406" s="187"/>
      <c r="I406" s="62"/>
      <c r="J406" s="62"/>
      <c r="K406" s="188"/>
      <c r="L406" s="259"/>
      <c r="M406" s="259"/>
      <c r="N406" s="56"/>
      <c r="O406" s="28"/>
      <c r="P406" s="56"/>
      <c r="Q406" s="28"/>
      <c r="R406" s="132"/>
      <c r="S406" s="214"/>
      <c r="T406" s="285"/>
      <c r="U406" s="27" t="s">
        <v>35</v>
      </c>
      <c r="V406" s="186"/>
      <c r="W406" s="56"/>
      <c r="X406" s="187"/>
      <c r="Y406" s="187"/>
      <c r="Z406" s="187"/>
      <c r="AA406" s="62"/>
      <c r="AB406" s="62"/>
      <c r="AC406" s="188"/>
      <c r="AD406" s="259"/>
      <c r="AE406" s="259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4"/>
      <c r="AT406" s="37"/>
    </row>
    <row r="407" spans="2:46" ht="13.5" customHeight="1" thickBot="1" x14ac:dyDescent="0.2">
      <c r="B407" s="286"/>
      <c r="C407" s="27"/>
      <c r="D407" s="186"/>
      <c r="E407" s="56"/>
      <c r="F407" s="189"/>
      <c r="G407" s="189"/>
      <c r="H407" s="189"/>
      <c r="I407" s="56"/>
      <c r="J407" s="56"/>
      <c r="K407" s="188"/>
      <c r="L407" s="259"/>
      <c r="M407" s="259"/>
      <c r="N407" s="56"/>
      <c r="O407" s="28"/>
      <c r="P407" s="56"/>
      <c r="Q407" s="28"/>
      <c r="R407" s="184"/>
      <c r="S407" s="214"/>
      <c r="T407" s="286"/>
      <c r="U407" s="27"/>
      <c r="V407" s="186"/>
      <c r="W407" s="56"/>
      <c r="X407" s="189"/>
      <c r="Y407" s="189"/>
      <c r="Z407" s="189"/>
      <c r="AA407" s="56"/>
      <c r="AB407" s="56"/>
      <c r="AC407" s="188"/>
      <c r="AD407" s="259"/>
      <c r="AE407" s="259"/>
      <c r="AF407" s="56"/>
      <c r="AG407" s="28"/>
      <c r="AH407" s="56"/>
      <c r="AI407" s="28"/>
      <c r="AJ407" s="184"/>
      <c r="AK407" s="199"/>
      <c r="AL407" s="286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4"/>
      <c r="AT407" s="37"/>
    </row>
    <row r="408" spans="2:46" ht="13.5" customHeight="1" x14ac:dyDescent="0.15">
      <c r="B408" s="284" t="s">
        <v>144</v>
      </c>
      <c r="C408" s="25" t="s">
        <v>31</v>
      </c>
      <c r="D408" s="39"/>
      <c r="E408" s="55"/>
      <c r="F408" s="96"/>
      <c r="G408" s="96"/>
      <c r="H408" s="96"/>
      <c r="I408" s="60"/>
      <c r="J408" s="60"/>
      <c r="K408" s="61"/>
      <c r="L408" s="258"/>
      <c r="M408" s="258"/>
      <c r="N408" s="55"/>
      <c r="O408" s="26"/>
      <c r="P408" s="55"/>
      <c r="Q408" s="26"/>
      <c r="R408" s="131"/>
      <c r="S408" s="214"/>
      <c r="T408" s="284" t="s">
        <v>144</v>
      </c>
      <c r="U408" s="25" t="s">
        <v>31</v>
      </c>
      <c r="V408" s="39"/>
      <c r="W408" s="55"/>
      <c r="X408" s="96"/>
      <c r="Y408" s="96"/>
      <c r="Z408" s="96"/>
      <c r="AA408" s="60"/>
      <c r="AB408" s="60"/>
      <c r="AC408" s="61"/>
      <c r="AD408" s="258"/>
      <c r="AE408" s="258"/>
      <c r="AF408" s="55"/>
      <c r="AG408" s="26"/>
      <c r="AH408" s="55"/>
      <c r="AI408" s="26"/>
      <c r="AJ408" s="131"/>
      <c r="AK408" s="199"/>
      <c r="AL408" s="284" t="s">
        <v>144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4"/>
      <c r="AT408" s="37"/>
    </row>
    <row r="409" spans="2:46" ht="13.5" customHeight="1" x14ac:dyDescent="0.15">
      <c r="B409" s="285"/>
      <c r="C409" s="27" t="s">
        <v>32</v>
      </c>
      <c r="D409" s="186"/>
      <c r="E409" s="56"/>
      <c r="F409" s="187"/>
      <c r="G409" s="187"/>
      <c r="H409" s="187"/>
      <c r="I409" s="62"/>
      <c r="J409" s="62"/>
      <c r="K409" s="188"/>
      <c r="L409" s="259"/>
      <c r="M409" s="259"/>
      <c r="N409" s="56"/>
      <c r="O409" s="28"/>
      <c r="P409" s="56"/>
      <c r="Q409" s="28"/>
      <c r="R409" s="132"/>
      <c r="S409" s="214"/>
      <c r="T409" s="285"/>
      <c r="U409" s="27" t="s">
        <v>32</v>
      </c>
      <c r="V409" s="186"/>
      <c r="W409" s="56"/>
      <c r="X409" s="187"/>
      <c r="Y409" s="187"/>
      <c r="Z409" s="187"/>
      <c r="AA409" s="62"/>
      <c r="AB409" s="62"/>
      <c r="AC409" s="188"/>
      <c r="AD409" s="259"/>
      <c r="AE409" s="259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4"/>
      <c r="AT409" s="37"/>
    </row>
    <row r="410" spans="2:46" ht="13.5" customHeight="1" x14ac:dyDescent="0.15">
      <c r="B410" s="285"/>
      <c r="C410" s="27" t="s">
        <v>33</v>
      </c>
      <c r="D410" s="186"/>
      <c r="E410" s="56"/>
      <c r="F410" s="187"/>
      <c r="G410" s="187"/>
      <c r="H410" s="187"/>
      <c r="I410" s="62"/>
      <c r="J410" s="62"/>
      <c r="K410" s="188"/>
      <c r="L410" s="259"/>
      <c r="M410" s="259"/>
      <c r="N410" s="56"/>
      <c r="O410" s="28"/>
      <c r="P410" s="56"/>
      <c r="Q410" s="28"/>
      <c r="R410" s="132"/>
      <c r="S410" s="214"/>
      <c r="T410" s="285"/>
      <c r="U410" s="27" t="s">
        <v>33</v>
      </c>
      <c r="V410" s="186"/>
      <c r="W410" s="56"/>
      <c r="X410" s="187"/>
      <c r="Y410" s="187"/>
      <c r="Z410" s="187"/>
      <c r="AA410" s="62"/>
      <c r="AB410" s="62"/>
      <c r="AC410" s="188"/>
      <c r="AD410" s="259"/>
      <c r="AE410" s="259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4"/>
      <c r="AT410" s="37"/>
    </row>
    <row r="411" spans="2:46" ht="13.5" customHeight="1" x14ac:dyDescent="0.15">
      <c r="B411" s="285"/>
      <c r="C411" s="27" t="s">
        <v>35</v>
      </c>
      <c r="D411" s="186"/>
      <c r="E411" s="56"/>
      <c r="F411" s="187"/>
      <c r="G411" s="187"/>
      <c r="H411" s="187"/>
      <c r="I411" s="62"/>
      <c r="J411" s="62"/>
      <c r="K411" s="188"/>
      <c r="L411" s="259"/>
      <c r="M411" s="259"/>
      <c r="N411" s="56"/>
      <c r="O411" s="28"/>
      <c r="P411" s="56"/>
      <c r="Q411" s="28"/>
      <c r="R411" s="132"/>
      <c r="S411" s="214"/>
      <c r="T411" s="285"/>
      <c r="U411" s="27" t="s">
        <v>35</v>
      </c>
      <c r="V411" s="186"/>
      <c r="W411" s="56"/>
      <c r="X411" s="187"/>
      <c r="Y411" s="187"/>
      <c r="Z411" s="187"/>
      <c r="AA411" s="62"/>
      <c r="AB411" s="62"/>
      <c r="AC411" s="188"/>
      <c r="AD411" s="259"/>
      <c r="AE411" s="259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4"/>
      <c r="AT411" s="37"/>
    </row>
    <row r="412" spans="2:46" ht="13.5" customHeight="1" thickBot="1" x14ac:dyDescent="0.2">
      <c r="B412" s="286"/>
      <c r="C412" s="27"/>
      <c r="D412" s="186"/>
      <c r="E412" s="56"/>
      <c r="F412" s="189"/>
      <c r="G412" s="189"/>
      <c r="H412" s="189"/>
      <c r="I412" s="56"/>
      <c r="J412" s="56"/>
      <c r="K412" s="188"/>
      <c r="L412" s="259"/>
      <c r="M412" s="259"/>
      <c r="N412" s="56"/>
      <c r="O412" s="28"/>
      <c r="P412" s="56"/>
      <c r="Q412" s="28"/>
      <c r="R412" s="184"/>
      <c r="S412" s="214"/>
      <c r="T412" s="286"/>
      <c r="U412" s="27"/>
      <c r="V412" s="186"/>
      <c r="W412" s="56"/>
      <c r="X412" s="189"/>
      <c r="Y412" s="189"/>
      <c r="Z412" s="189"/>
      <c r="AA412" s="56"/>
      <c r="AB412" s="56"/>
      <c r="AC412" s="188"/>
      <c r="AD412" s="259"/>
      <c r="AE412" s="259"/>
      <c r="AF412" s="56"/>
      <c r="AG412" s="28"/>
      <c r="AH412" s="56"/>
      <c r="AI412" s="28"/>
      <c r="AJ412" s="184"/>
      <c r="AK412" s="199"/>
      <c r="AL412" s="286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4"/>
      <c r="AT412" s="37"/>
    </row>
    <row r="413" spans="2:46" ht="13.5" customHeight="1" x14ac:dyDescent="0.15">
      <c r="B413" s="284" t="s">
        <v>145</v>
      </c>
      <c r="C413" s="25" t="s">
        <v>31</v>
      </c>
      <c r="D413" s="39"/>
      <c r="E413" s="55"/>
      <c r="F413" s="96"/>
      <c r="G413" s="96"/>
      <c r="H413" s="96"/>
      <c r="I413" s="60"/>
      <c r="J413" s="60"/>
      <c r="K413" s="61"/>
      <c r="L413" s="258"/>
      <c r="M413" s="258"/>
      <c r="N413" s="55"/>
      <c r="O413" s="26"/>
      <c r="P413" s="55"/>
      <c r="Q413" s="26"/>
      <c r="R413" s="131"/>
      <c r="S413" s="214"/>
      <c r="T413" s="284" t="s">
        <v>145</v>
      </c>
      <c r="U413" s="25" t="s">
        <v>31</v>
      </c>
      <c r="V413" s="39"/>
      <c r="W413" s="55"/>
      <c r="X413" s="96"/>
      <c r="Y413" s="96"/>
      <c r="Z413" s="96"/>
      <c r="AA413" s="60"/>
      <c r="AB413" s="60"/>
      <c r="AC413" s="61"/>
      <c r="AD413" s="258"/>
      <c r="AE413" s="258"/>
      <c r="AF413" s="55"/>
      <c r="AG413" s="26"/>
      <c r="AH413" s="55"/>
      <c r="AI413" s="26"/>
      <c r="AJ413" s="131"/>
      <c r="AK413" s="199"/>
      <c r="AL413" s="284" t="s">
        <v>145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4"/>
      <c r="AT413" s="37"/>
    </row>
    <row r="414" spans="2:46" ht="13.5" customHeight="1" x14ac:dyDescent="0.15">
      <c r="B414" s="285"/>
      <c r="C414" s="27" t="s">
        <v>32</v>
      </c>
      <c r="D414" s="186"/>
      <c r="E414" s="56"/>
      <c r="F414" s="187"/>
      <c r="G414" s="187"/>
      <c r="H414" s="187"/>
      <c r="I414" s="62"/>
      <c r="J414" s="62"/>
      <c r="K414" s="188"/>
      <c r="L414" s="259"/>
      <c r="M414" s="259"/>
      <c r="N414" s="56"/>
      <c r="O414" s="28"/>
      <c r="P414" s="56"/>
      <c r="Q414" s="28"/>
      <c r="R414" s="132"/>
      <c r="S414" s="214"/>
      <c r="T414" s="285"/>
      <c r="U414" s="27" t="s">
        <v>32</v>
      </c>
      <c r="V414" s="186"/>
      <c r="W414" s="56"/>
      <c r="X414" s="187"/>
      <c r="Y414" s="187"/>
      <c r="Z414" s="187"/>
      <c r="AA414" s="62"/>
      <c r="AB414" s="62"/>
      <c r="AC414" s="188"/>
      <c r="AD414" s="259"/>
      <c r="AE414" s="259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4"/>
      <c r="AT414" s="37"/>
    </row>
    <row r="415" spans="2:46" ht="13.5" customHeight="1" x14ac:dyDescent="0.15">
      <c r="B415" s="285"/>
      <c r="C415" s="27" t="s">
        <v>33</v>
      </c>
      <c r="D415" s="186"/>
      <c r="E415" s="56"/>
      <c r="F415" s="187"/>
      <c r="G415" s="187"/>
      <c r="H415" s="187"/>
      <c r="I415" s="62"/>
      <c r="J415" s="62"/>
      <c r="K415" s="188"/>
      <c r="L415" s="259"/>
      <c r="M415" s="259"/>
      <c r="N415" s="56"/>
      <c r="O415" s="28"/>
      <c r="P415" s="56"/>
      <c r="Q415" s="28"/>
      <c r="R415" s="132"/>
      <c r="S415" s="214"/>
      <c r="T415" s="285"/>
      <c r="U415" s="27" t="s">
        <v>33</v>
      </c>
      <c r="V415" s="186"/>
      <c r="W415" s="56"/>
      <c r="X415" s="187"/>
      <c r="Y415" s="187"/>
      <c r="Z415" s="187"/>
      <c r="AA415" s="62"/>
      <c r="AB415" s="62"/>
      <c r="AC415" s="188"/>
      <c r="AD415" s="259"/>
      <c r="AE415" s="259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4"/>
      <c r="AT415" s="37"/>
    </row>
    <row r="416" spans="2:46" ht="13.5" customHeight="1" x14ac:dyDescent="0.15">
      <c r="B416" s="285"/>
      <c r="C416" s="27" t="s">
        <v>35</v>
      </c>
      <c r="D416" s="186"/>
      <c r="E416" s="56"/>
      <c r="F416" s="187"/>
      <c r="G416" s="187"/>
      <c r="H416" s="187"/>
      <c r="I416" s="62"/>
      <c r="J416" s="62"/>
      <c r="K416" s="188"/>
      <c r="L416" s="259"/>
      <c r="M416" s="259"/>
      <c r="N416" s="56"/>
      <c r="O416" s="28"/>
      <c r="P416" s="56"/>
      <c r="Q416" s="28"/>
      <c r="R416" s="132"/>
      <c r="S416" s="214"/>
      <c r="T416" s="285"/>
      <c r="U416" s="27" t="s">
        <v>35</v>
      </c>
      <c r="V416" s="186"/>
      <c r="W416" s="56"/>
      <c r="X416" s="187"/>
      <c r="Y416" s="187"/>
      <c r="Z416" s="187"/>
      <c r="AA416" s="62"/>
      <c r="AB416" s="62"/>
      <c r="AC416" s="188"/>
      <c r="AD416" s="259"/>
      <c r="AE416" s="259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4"/>
      <c r="AT416" s="37"/>
    </row>
    <row r="417" spans="2:46" ht="13.5" customHeight="1" thickBot="1" x14ac:dyDescent="0.2">
      <c r="B417" s="286"/>
      <c r="C417" s="27"/>
      <c r="D417" s="186"/>
      <c r="E417" s="56"/>
      <c r="F417" s="189"/>
      <c r="G417" s="189"/>
      <c r="H417" s="189"/>
      <c r="I417" s="56"/>
      <c r="J417" s="56"/>
      <c r="K417" s="188"/>
      <c r="L417" s="259"/>
      <c r="M417" s="259"/>
      <c r="N417" s="56"/>
      <c r="O417" s="28"/>
      <c r="P417" s="56"/>
      <c r="Q417" s="28"/>
      <c r="R417" s="184"/>
      <c r="S417" s="214"/>
      <c r="T417" s="286"/>
      <c r="U417" s="27"/>
      <c r="V417" s="186"/>
      <c r="W417" s="56"/>
      <c r="X417" s="189"/>
      <c r="Y417" s="189"/>
      <c r="Z417" s="189"/>
      <c r="AA417" s="56"/>
      <c r="AB417" s="56"/>
      <c r="AC417" s="188"/>
      <c r="AD417" s="259"/>
      <c r="AE417" s="259"/>
      <c r="AF417" s="56"/>
      <c r="AG417" s="28"/>
      <c r="AH417" s="56"/>
      <c r="AI417" s="28"/>
      <c r="AJ417" s="184"/>
      <c r="AK417" s="199"/>
      <c r="AL417" s="286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4"/>
      <c r="AT417" s="37"/>
    </row>
    <row r="418" spans="2:46" ht="13.5" customHeight="1" x14ac:dyDescent="0.15">
      <c r="B418" s="284" t="s">
        <v>146</v>
      </c>
      <c r="C418" s="25" t="s">
        <v>31</v>
      </c>
      <c r="D418" s="39"/>
      <c r="E418" s="55"/>
      <c r="F418" s="96"/>
      <c r="G418" s="96"/>
      <c r="H418" s="96"/>
      <c r="I418" s="60"/>
      <c r="J418" s="60"/>
      <c r="K418" s="61"/>
      <c r="L418" s="258"/>
      <c r="M418" s="258"/>
      <c r="N418" s="55"/>
      <c r="O418" s="26"/>
      <c r="P418" s="55"/>
      <c r="Q418" s="26"/>
      <c r="R418" s="131"/>
      <c r="S418" s="214"/>
      <c r="T418" s="284" t="s">
        <v>146</v>
      </c>
      <c r="U418" s="25" t="s">
        <v>31</v>
      </c>
      <c r="V418" s="39"/>
      <c r="W418" s="55"/>
      <c r="X418" s="96"/>
      <c r="Y418" s="96"/>
      <c r="Z418" s="96"/>
      <c r="AA418" s="60"/>
      <c r="AB418" s="60"/>
      <c r="AC418" s="61"/>
      <c r="AD418" s="258"/>
      <c r="AE418" s="258"/>
      <c r="AF418" s="55"/>
      <c r="AG418" s="26"/>
      <c r="AH418" s="55"/>
      <c r="AI418" s="26"/>
      <c r="AJ418" s="131"/>
      <c r="AK418" s="199"/>
      <c r="AL418" s="284" t="s">
        <v>146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4"/>
      <c r="AT418" s="37"/>
    </row>
    <row r="419" spans="2:46" ht="13.5" customHeight="1" x14ac:dyDescent="0.15">
      <c r="B419" s="285"/>
      <c r="C419" s="27" t="s">
        <v>32</v>
      </c>
      <c r="D419" s="186"/>
      <c r="E419" s="56"/>
      <c r="F419" s="187"/>
      <c r="G419" s="187"/>
      <c r="H419" s="187"/>
      <c r="I419" s="62"/>
      <c r="J419" s="62"/>
      <c r="K419" s="188"/>
      <c r="L419" s="259"/>
      <c r="M419" s="259"/>
      <c r="N419" s="56"/>
      <c r="O419" s="28"/>
      <c r="P419" s="56"/>
      <c r="Q419" s="28"/>
      <c r="R419" s="132"/>
      <c r="S419" s="214"/>
      <c r="T419" s="285"/>
      <c r="U419" s="27" t="s">
        <v>32</v>
      </c>
      <c r="V419" s="186"/>
      <c r="W419" s="56"/>
      <c r="X419" s="187"/>
      <c r="Y419" s="187"/>
      <c r="Z419" s="187"/>
      <c r="AA419" s="62"/>
      <c r="AB419" s="62"/>
      <c r="AC419" s="188"/>
      <c r="AD419" s="259"/>
      <c r="AE419" s="259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4"/>
      <c r="AT419" s="37"/>
    </row>
    <row r="420" spans="2:46" ht="13.5" customHeight="1" x14ac:dyDescent="0.15">
      <c r="B420" s="285"/>
      <c r="C420" s="27" t="s">
        <v>33</v>
      </c>
      <c r="D420" s="186"/>
      <c r="E420" s="56"/>
      <c r="F420" s="187"/>
      <c r="G420" s="187"/>
      <c r="H420" s="187"/>
      <c r="I420" s="62"/>
      <c r="J420" s="62"/>
      <c r="K420" s="188"/>
      <c r="L420" s="259"/>
      <c r="M420" s="259"/>
      <c r="N420" s="56"/>
      <c r="O420" s="28"/>
      <c r="P420" s="56"/>
      <c r="Q420" s="28"/>
      <c r="R420" s="132"/>
      <c r="S420" s="214"/>
      <c r="T420" s="285"/>
      <c r="U420" s="27" t="s">
        <v>33</v>
      </c>
      <c r="V420" s="186"/>
      <c r="W420" s="56"/>
      <c r="X420" s="187"/>
      <c r="Y420" s="187"/>
      <c r="Z420" s="187"/>
      <c r="AA420" s="62"/>
      <c r="AB420" s="62"/>
      <c r="AC420" s="188"/>
      <c r="AD420" s="259"/>
      <c r="AE420" s="259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4"/>
      <c r="AT420" s="37"/>
    </row>
    <row r="421" spans="2:46" ht="13.5" customHeight="1" x14ac:dyDescent="0.15">
      <c r="B421" s="285"/>
      <c r="C421" s="27" t="s">
        <v>35</v>
      </c>
      <c r="D421" s="186"/>
      <c r="E421" s="56"/>
      <c r="F421" s="187"/>
      <c r="G421" s="187"/>
      <c r="H421" s="187"/>
      <c r="I421" s="62"/>
      <c r="J421" s="62"/>
      <c r="K421" s="188"/>
      <c r="L421" s="259"/>
      <c r="M421" s="259"/>
      <c r="N421" s="56"/>
      <c r="O421" s="28"/>
      <c r="P421" s="56"/>
      <c r="Q421" s="28"/>
      <c r="R421" s="132"/>
      <c r="S421" s="214"/>
      <c r="T421" s="285"/>
      <c r="U421" s="27" t="s">
        <v>35</v>
      </c>
      <c r="V421" s="186"/>
      <c r="W421" s="56"/>
      <c r="X421" s="187"/>
      <c r="Y421" s="187"/>
      <c r="Z421" s="187"/>
      <c r="AA421" s="62"/>
      <c r="AB421" s="62"/>
      <c r="AC421" s="188"/>
      <c r="AD421" s="259"/>
      <c r="AE421" s="259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4"/>
      <c r="AT421" s="37"/>
    </row>
    <row r="422" spans="2:46" ht="13.5" customHeight="1" thickBot="1" x14ac:dyDescent="0.2">
      <c r="B422" s="286"/>
      <c r="C422" s="27"/>
      <c r="D422" s="186"/>
      <c r="E422" s="56"/>
      <c r="F422" s="189"/>
      <c r="G422" s="189"/>
      <c r="H422" s="189"/>
      <c r="I422" s="56"/>
      <c r="J422" s="56"/>
      <c r="K422" s="188"/>
      <c r="L422" s="259"/>
      <c r="M422" s="259"/>
      <c r="N422" s="56"/>
      <c r="O422" s="28"/>
      <c r="P422" s="56"/>
      <c r="Q422" s="28"/>
      <c r="R422" s="184"/>
      <c r="S422" s="214"/>
      <c r="T422" s="286"/>
      <c r="U422" s="27"/>
      <c r="V422" s="186"/>
      <c r="W422" s="56"/>
      <c r="X422" s="189"/>
      <c r="Y422" s="189"/>
      <c r="Z422" s="189"/>
      <c r="AA422" s="56"/>
      <c r="AB422" s="56"/>
      <c r="AC422" s="188"/>
      <c r="AD422" s="259"/>
      <c r="AE422" s="259"/>
      <c r="AF422" s="56"/>
      <c r="AG422" s="28"/>
      <c r="AH422" s="56"/>
      <c r="AI422" s="28"/>
      <c r="AJ422" s="184"/>
      <c r="AK422" s="199"/>
      <c r="AL422" s="286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4"/>
      <c r="AT422" s="37"/>
    </row>
    <row r="423" spans="2:46" ht="13.5" customHeight="1" x14ac:dyDescent="0.15">
      <c r="B423" s="284" t="s">
        <v>147</v>
      </c>
      <c r="C423" s="25" t="s">
        <v>31</v>
      </c>
      <c r="D423" s="39"/>
      <c r="E423" s="55"/>
      <c r="F423" s="96"/>
      <c r="G423" s="96"/>
      <c r="H423" s="96"/>
      <c r="I423" s="60"/>
      <c r="J423" s="60"/>
      <c r="K423" s="61"/>
      <c r="L423" s="258"/>
      <c r="M423" s="258"/>
      <c r="N423" s="55"/>
      <c r="O423" s="26"/>
      <c r="P423" s="55"/>
      <c r="Q423" s="26"/>
      <c r="R423" s="131"/>
      <c r="S423" s="214"/>
      <c r="T423" s="284" t="s">
        <v>147</v>
      </c>
      <c r="U423" s="25" t="s">
        <v>31</v>
      </c>
      <c r="V423" s="39"/>
      <c r="W423" s="55"/>
      <c r="X423" s="96"/>
      <c r="Y423" s="96"/>
      <c r="Z423" s="96"/>
      <c r="AA423" s="60"/>
      <c r="AB423" s="60"/>
      <c r="AC423" s="61"/>
      <c r="AD423" s="258"/>
      <c r="AE423" s="258"/>
      <c r="AF423" s="55"/>
      <c r="AG423" s="26"/>
      <c r="AH423" s="55"/>
      <c r="AI423" s="26"/>
      <c r="AJ423" s="131"/>
      <c r="AK423" s="199"/>
      <c r="AL423" s="284" t="s">
        <v>147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4"/>
      <c r="AT423" s="37"/>
    </row>
    <row r="424" spans="2:46" ht="13.5" customHeight="1" x14ac:dyDescent="0.15">
      <c r="B424" s="285"/>
      <c r="C424" s="27" t="s">
        <v>32</v>
      </c>
      <c r="D424" s="186"/>
      <c r="E424" s="56"/>
      <c r="F424" s="187"/>
      <c r="G424" s="187"/>
      <c r="H424" s="187"/>
      <c r="I424" s="62"/>
      <c r="J424" s="62"/>
      <c r="K424" s="188"/>
      <c r="L424" s="259"/>
      <c r="M424" s="259"/>
      <c r="N424" s="56"/>
      <c r="O424" s="28"/>
      <c r="P424" s="56"/>
      <c r="Q424" s="28"/>
      <c r="R424" s="132"/>
      <c r="S424" s="214"/>
      <c r="T424" s="285"/>
      <c r="U424" s="27" t="s">
        <v>32</v>
      </c>
      <c r="V424" s="186"/>
      <c r="W424" s="56"/>
      <c r="X424" s="187"/>
      <c r="Y424" s="187"/>
      <c r="Z424" s="187"/>
      <c r="AA424" s="62"/>
      <c r="AB424" s="62"/>
      <c r="AC424" s="188"/>
      <c r="AD424" s="259"/>
      <c r="AE424" s="259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4"/>
      <c r="AT424" s="37"/>
    </row>
    <row r="425" spans="2:46" ht="13.5" customHeight="1" x14ac:dyDescent="0.15">
      <c r="B425" s="285"/>
      <c r="C425" s="27" t="s">
        <v>33</v>
      </c>
      <c r="D425" s="186"/>
      <c r="E425" s="56"/>
      <c r="F425" s="187"/>
      <c r="G425" s="187"/>
      <c r="H425" s="187"/>
      <c r="I425" s="62"/>
      <c r="J425" s="62"/>
      <c r="K425" s="188"/>
      <c r="L425" s="259"/>
      <c r="M425" s="259"/>
      <c r="N425" s="56"/>
      <c r="O425" s="28"/>
      <c r="P425" s="56"/>
      <c r="Q425" s="28"/>
      <c r="R425" s="132"/>
      <c r="S425" s="214"/>
      <c r="T425" s="285"/>
      <c r="U425" s="27" t="s">
        <v>33</v>
      </c>
      <c r="V425" s="186"/>
      <c r="W425" s="56"/>
      <c r="X425" s="187"/>
      <c r="Y425" s="187"/>
      <c r="Z425" s="187"/>
      <c r="AA425" s="62"/>
      <c r="AB425" s="62"/>
      <c r="AC425" s="188"/>
      <c r="AD425" s="259"/>
      <c r="AE425" s="259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4"/>
      <c r="AT425" s="37"/>
    </row>
    <row r="426" spans="2:46" ht="13.5" customHeight="1" x14ac:dyDescent="0.15">
      <c r="B426" s="285"/>
      <c r="C426" s="27" t="s">
        <v>35</v>
      </c>
      <c r="D426" s="186"/>
      <c r="E426" s="56"/>
      <c r="F426" s="187"/>
      <c r="G426" s="187"/>
      <c r="H426" s="187"/>
      <c r="I426" s="62"/>
      <c r="J426" s="62"/>
      <c r="K426" s="188"/>
      <c r="L426" s="259"/>
      <c r="M426" s="259"/>
      <c r="N426" s="56"/>
      <c r="O426" s="28"/>
      <c r="P426" s="56"/>
      <c r="Q426" s="28"/>
      <c r="R426" s="132"/>
      <c r="S426" s="214"/>
      <c r="T426" s="285"/>
      <c r="U426" s="27" t="s">
        <v>35</v>
      </c>
      <c r="V426" s="186"/>
      <c r="W426" s="56"/>
      <c r="X426" s="187"/>
      <c r="Y426" s="187"/>
      <c r="Z426" s="187"/>
      <c r="AA426" s="62"/>
      <c r="AB426" s="62"/>
      <c r="AC426" s="188"/>
      <c r="AD426" s="259"/>
      <c r="AE426" s="259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4"/>
      <c r="AT426" s="37"/>
    </row>
    <row r="427" spans="2:46" ht="13.5" customHeight="1" thickBot="1" x14ac:dyDescent="0.2">
      <c r="B427" s="286"/>
      <c r="C427" s="27"/>
      <c r="D427" s="186"/>
      <c r="E427" s="56"/>
      <c r="F427" s="189"/>
      <c r="G427" s="189"/>
      <c r="H427" s="189"/>
      <c r="I427" s="56"/>
      <c r="J427" s="56"/>
      <c r="K427" s="188"/>
      <c r="L427" s="259"/>
      <c r="M427" s="259"/>
      <c r="N427" s="56"/>
      <c r="O427" s="28"/>
      <c r="P427" s="56"/>
      <c r="Q427" s="28"/>
      <c r="R427" s="184"/>
      <c r="S427" s="214"/>
      <c r="T427" s="286"/>
      <c r="U427" s="27"/>
      <c r="V427" s="186"/>
      <c r="W427" s="56"/>
      <c r="X427" s="189"/>
      <c r="Y427" s="189"/>
      <c r="Z427" s="189"/>
      <c r="AA427" s="56"/>
      <c r="AB427" s="56"/>
      <c r="AC427" s="188"/>
      <c r="AD427" s="259"/>
      <c r="AE427" s="259"/>
      <c r="AF427" s="56"/>
      <c r="AG427" s="28"/>
      <c r="AH427" s="56"/>
      <c r="AI427" s="28"/>
      <c r="AJ427" s="184"/>
      <c r="AK427" s="199"/>
      <c r="AL427" s="286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4"/>
      <c r="AT427" s="37"/>
    </row>
    <row r="428" spans="2:46" ht="13.5" customHeight="1" x14ac:dyDescent="0.15">
      <c r="B428" s="284" t="s">
        <v>148</v>
      </c>
      <c r="C428" s="25" t="s">
        <v>31</v>
      </c>
      <c r="D428" s="39"/>
      <c r="E428" s="55"/>
      <c r="F428" s="96"/>
      <c r="G428" s="96"/>
      <c r="H428" s="96"/>
      <c r="I428" s="60"/>
      <c r="J428" s="60"/>
      <c r="K428" s="61"/>
      <c r="L428" s="258"/>
      <c r="M428" s="258"/>
      <c r="N428" s="55"/>
      <c r="O428" s="26"/>
      <c r="P428" s="55"/>
      <c r="Q428" s="26"/>
      <c r="R428" s="131"/>
      <c r="S428" s="214"/>
      <c r="T428" s="284" t="s">
        <v>148</v>
      </c>
      <c r="U428" s="25" t="s">
        <v>31</v>
      </c>
      <c r="V428" s="39"/>
      <c r="W428" s="55"/>
      <c r="X428" s="96"/>
      <c r="Y428" s="96"/>
      <c r="Z428" s="96"/>
      <c r="AA428" s="60"/>
      <c r="AB428" s="60"/>
      <c r="AC428" s="61"/>
      <c r="AD428" s="258"/>
      <c r="AE428" s="258"/>
      <c r="AF428" s="55"/>
      <c r="AG428" s="26"/>
      <c r="AH428" s="55"/>
      <c r="AI428" s="26"/>
      <c r="AJ428" s="131"/>
      <c r="AK428" s="199"/>
      <c r="AL428" s="284" t="s">
        <v>148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4"/>
      <c r="AT428" s="37"/>
    </row>
    <row r="429" spans="2:46" ht="13.5" customHeight="1" x14ac:dyDescent="0.15">
      <c r="B429" s="285"/>
      <c r="C429" s="27" t="s">
        <v>32</v>
      </c>
      <c r="D429" s="186"/>
      <c r="E429" s="56"/>
      <c r="F429" s="187"/>
      <c r="G429" s="187"/>
      <c r="H429" s="187"/>
      <c r="I429" s="62"/>
      <c r="J429" s="62"/>
      <c r="K429" s="188"/>
      <c r="L429" s="259"/>
      <c r="M429" s="259"/>
      <c r="N429" s="56"/>
      <c r="O429" s="28"/>
      <c r="P429" s="56"/>
      <c r="Q429" s="28"/>
      <c r="R429" s="132"/>
      <c r="S429" s="214"/>
      <c r="T429" s="285"/>
      <c r="U429" s="27" t="s">
        <v>32</v>
      </c>
      <c r="V429" s="186"/>
      <c r="W429" s="56"/>
      <c r="X429" s="187"/>
      <c r="Y429" s="187"/>
      <c r="Z429" s="187"/>
      <c r="AA429" s="62"/>
      <c r="AB429" s="62"/>
      <c r="AC429" s="188"/>
      <c r="AD429" s="259"/>
      <c r="AE429" s="259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4"/>
      <c r="AT429" s="37"/>
    </row>
    <row r="430" spans="2:46" ht="13.5" customHeight="1" x14ac:dyDescent="0.15">
      <c r="B430" s="285"/>
      <c r="C430" s="27" t="s">
        <v>33</v>
      </c>
      <c r="D430" s="186"/>
      <c r="E430" s="56"/>
      <c r="F430" s="187"/>
      <c r="G430" s="187"/>
      <c r="H430" s="187"/>
      <c r="I430" s="62"/>
      <c r="J430" s="62"/>
      <c r="K430" s="188"/>
      <c r="L430" s="259"/>
      <c r="M430" s="259"/>
      <c r="N430" s="56"/>
      <c r="O430" s="28"/>
      <c r="P430" s="56"/>
      <c r="Q430" s="28"/>
      <c r="R430" s="132"/>
      <c r="S430" s="214"/>
      <c r="T430" s="285"/>
      <c r="U430" s="27" t="s">
        <v>33</v>
      </c>
      <c r="V430" s="186"/>
      <c r="W430" s="56"/>
      <c r="X430" s="187"/>
      <c r="Y430" s="187"/>
      <c r="Z430" s="187"/>
      <c r="AA430" s="62"/>
      <c r="AB430" s="62"/>
      <c r="AC430" s="188"/>
      <c r="AD430" s="259"/>
      <c r="AE430" s="259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4"/>
      <c r="AT430" s="37"/>
    </row>
    <row r="431" spans="2:46" ht="13.5" customHeight="1" x14ac:dyDescent="0.15">
      <c r="B431" s="285"/>
      <c r="C431" s="27" t="s">
        <v>35</v>
      </c>
      <c r="D431" s="186"/>
      <c r="E431" s="56"/>
      <c r="F431" s="187"/>
      <c r="G431" s="187"/>
      <c r="H431" s="187"/>
      <c r="I431" s="62"/>
      <c r="J431" s="62"/>
      <c r="K431" s="188"/>
      <c r="L431" s="259"/>
      <c r="M431" s="259"/>
      <c r="N431" s="56"/>
      <c r="O431" s="28"/>
      <c r="P431" s="56"/>
      <c r="Q431" s="28"/>
      <c r="R431" s="132"/>
      <c r="S431" s="214"/>
      <c r="T431" s="285"/>
      <c r="U431" s="27" t="s">
        <v>35</v>
      </c>
      <c r="V431" s="186"/>
      <c r="W431" s="56"/>
      <c r="X431" s="187"/>
      <c r="Y431" s="187"/>
      <c r="Z431" s="187"/>
      <c r="AA431" s="62"/>
      <c r="AB431" s="62"/>
      <c r="AC431" s="188"/>
      <c r="AD431" s="259"/>
      <c r="AE431" s="259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4"/>
      <c r="AT431" s="37"/>
    </row>
    <row r="432" spans="2:46" ht="13.5" customHeight="1" thickBot="1" x14ac:dyDescent="0.2">
      <c r="B432" s="286"/>
      <c r="C432" s="27"/>
      <c r="D432" s="186"/>
      <c r="E432" s="56"/>
      <c r="F432" s="189"/>
      <c r="G432" s="189"/>
      <c r="H432" s="189"/>
      <c r="I432" s="56"/>
      <c r="J432" s="56"/>
      <c r="K432" s="188"/>
      <c r="L432" s="259"/>
      <c r="M432" s="259"/>
      <c r="N432" s="56"/>
      <c r="O432" s="28"/>
      <c r="P432" s="56"/>
      <c r="Q432" s="28"/>
      <c r="R432" s="184"/>
      <c r="S432" s="214"/>
      <c r="T432" s="286"/>
      <c r="U432" s="27"/>
      <c r="V432" s="186"/>
      <c r="W432" s="56"/>
      <c r="X432" s="189"/>
      <c r="Y432" s="189"/>
      <c r="Z432" s="189"/>
      <c r="AA432" s="56"/>
      <c r="AB432" s="56"/>
      <c r="AC432" s="188"/>
      <c r="AD432" s="259"/>
      <c r="AE432" s="259"/>
      <c r="AF432" s="56"/>
      <c r="AG432" s="28"/>
      <c r="AH432" s="56"/>
      <c r="AI432" s="28"/>
      <c r="AJ432" s="184"/>
      <c r="AK432" s="199"/>
      <c r="AL432" s="286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4"/>
      <c r="AT432" s="37"/>
    </row>
    <row r="433" spans="2:46" ht="13.5" customHeight="1" x14ac:dyDescent="0.15">
      <c r="B433" s="284" t="s">
        <v>149</v>
      </c>
      <c r="C433" s="25" t="s">
        <v>31</v>
      </c>
      <c r="D433" s="39"/>
      <c r="E433" s="55"/>
      <c r="F433" s="96"/>
      <c r="G433" s="96"/>
      <c r="H433" s="96"/>
      <c r="I433" s="60"/>
      <c r="J433" s="60"/>
      <c r="K433" s="61"/>
      <c r="L433" s="258"/>
      <c r="M433" s="258"/>
      <c r="N433" s="55"/>
      <c r="O433" s="26"/>
      <c r="P433" s="55"/>
      <c r="Q433" s="26"/>
      <c r="R433" s="131"/>
      <c r="S433" s="214"/>
      <c r="T433" s="284" t="s">
        <v>149</v>
      </c>
      <c r="U433" s="25" t="s">
        <v>31</v>
      </c>
      <c r="V433" s="39"/>
      <c r="W433" s="55"/>
      <c r="X433" s="96"/>
      <c r="Y433" s="96"/>
      <c r="Z433" s="96"/>
      <c r="AA433" s="60"/>
      <c r="AB433" s="60"/>
      <c r="AC433" s="61"/>
      <c r="AD433" s="258"/>
      <c r="AE433" s="258"/>
      <c r="AF433" s="55"/>
      <c r="AG433" s="26"/>
      <c r="AH433" s="55"/>
      <c r="AI433" s="26"/>
      <c r="AJ433" s="131"/>
      <c r="AK433" s="199"/>
      <c r="AL433" s="284" t="s">
        <v>149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4"/>
      <c r="AT433" s="37"/>
    </row>
    <row r="434" spans="2:46" ht="13.5" customHeight="1" x14ac:dyDescent="0.15">
      <c r="B434" s="285"/>
      <c r="C434" s="27" t="s">
        <v>32</v>
      </c>
      <c r="D434" s="186"/>
      <c r="E434" s="56"/>
      <c r="F434" s="187"/>
      <c r="G434" s="187"/>
      <c r="H434" s="187"/>
      <c r="I434" s="62"/>
      <c r="J434" s="62"/>
      <c r="K434" s="188"/>
      <c r="L434" s="259"/>
      <c r="M434" s="259"/>
      <c r="N434" s="56"/>
      <c r="O434" s="28"/>
      <c r="P434" s="56"/>
      <c r="Q434" s="28"/>
      <c r="R434" s="132"/>
      <c r="S434" s="214"/>
      <c r="T434" s="285"/>
      <c r="U434" s="27" t="s">
        <v>32</v>
      </c>
      <c r="V434" s="186"/>
      <c r="W434" s="56"/>
      <c r="X434" s="187"/>
      <c r="Y434" s="187"/>
      <c r="Z434" s="187"/>
      <c r="AA434" s="62"/>
      <c r="AB434" s="62"/>
      <c r="AC434" s="188"/>
      <c r="AD434" s="259"/>
      <c r="AE434" s="259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4"/>
      <c r="AT434" s="37"/>
    </row>
    <row r="435" spans="2:46" ht="13.5" customHeight="1" x14ac:dyDescent="0.15">
      <c r="B435" s="285"/>
      <c r="C435" s="27" t="s">
        <v>33</v>
      </c>
      <c r="D435" s="186"/>
      <c r="E435" s="56"/>
      <c r="F435" s="187"/>
      <c r="G435" s="187"/>
      <c r="H435" s="187"/>
      <c r="I435" s="62"/>
      <c r="J435" s="62"/>
      <c r="K435" s="188"/>
      <c r="L435" s="259"/>
      <c r="M435" s="259"/>
      <c r="N435" s="56"/>
      <c r="O435" s="28"/>
      <c r="P435" s="56"/>
      <c r="Q435" s="28"/>
      <c r="R435" s="132"/>
      <c r="S435" s="214"/>
      <c r="T435" s="285"/>
      <c r="U435" s="27" t="s">
        <v>33</v>
      </c>
      <c r="V435" s="186"/>
      <c r="W435" s="56"/>
      <c r="X435" s="187"/>
      <c r="Y435" s="187"/>
      <c r="Z435" s="187"/>
      <c r="AA435" s="62"/>
      <c r="AB435" s="62"/>
      <c r="AC435" s="188"/>
      <c r="AD435" s="259"/>
      <c r="AE435" s="259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4"/>
      <c r="AT435" s="37"/>
    </row>
    <row r="436" spans="2:46" ht="13.5" customHeight="1" x14ac:dyDescent="0.15">
      <c r="B436" s="285"/>
      <c r="C436" s="27" t="s">
        <v>35</v>
      </c>
      <c r="D436" s="186"/>
      <c r="E436" s="56"/>
      <c r="F436" s="187"/>
      <c r="G436" s="187"/>
      <c r="H436" s="187"/>
      <c r="I436" s="62"/>
      <c r="J436" s="62"/>
      <c r="K436" s="188"/>
      <c r="L436" s="259"/>
      <c r="M436" s="259"/>
      <c r="N436" s="56"/>
      <c r="O436" s="28"/>
      <c r="P436" s="56"/>
      <c r="Q436" s="28"/>
      <c r="R436" s="132"/>
      <c r="S436" s="214"/>
      <c r="T436" s="285"/>
      <c r="U436" s="27" t="s">
        <v>35</v>
      </c>
      <c r="V436" s="186"/>
      <c r="W436" s="56"/>
      <c r="X436" s="187"/>
      <c r="Y436" s="187"/>
      <c r="Z436" s="187"/>
      <c r="AA436" s="62"/>
      <c r="AB436" s="62"/>
      <c r="AC436" s="188"/>
      <c r="AD436" s="259"/>
      <c r="AE436" s="259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4"/>
      <c r="AT436" s="37"/>
    </row>
    <row r="437" spans="2:46" ht="13.5" customHeight="1" thickBot="1" x14ac:dyDescent="0.2">
      <c r="B437" s="286"/>
      <c r="C437" s="27"/>
      <c r="D437" s="186"/>
      <c r="E437" s="56"/>
      <c r="F437" s="189"/>
      <c r="G437" s="189"/>
      <c r="H437" s="189"/>
      <c r="I437" s="56"/>
      <c r="J437" s="56"/>
      <c r="K437" s="188"/>
      <c r="L437" s="259"/>
      <c r="M437" s="259"/>
      <c r="N437" s="56"/>
      <c r="O437" s="28"/>
      <c r="P437" s="56"/>
      <c r="Q437" s="28"/>
      <c r="R437" s="184"/>
      <c r="S437" s="214"/>
      <c r="T437" s="286"/>
      <c r="U437" s="27"/>
      <c r="V437" s="186"/>
      <c r="W437" s="56"/>
      <c r="X437" s="189"/>
      <c r="Y437" s="189"/>
      <c r="Z437" s="189"/>
      <c r="AA437" s="56"/>
      <c r="AB437" s="56"/>
      <c r="AC437" s="188"/>
      <c r="AD437" s="259"/>
      <c r="AE437" s="259"/>
      <c r="AF437" s="56"/>
      <c r="AG437" s="28"/>
      <c r="AH437" s="56"/>
      <c r="AI437" s="28"/>
      <c r="AJ437" s="184"/>
      <c r="AK437" s="199"/>
      <c r="AL437" s="286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4"/>
      <c r="AT437" s="37"/>
    </row>
    <row r="438" spans="2:46" ht="13.5" customHeight="1" x14ac:dyDescent="0.15">
      <c r="B438" s="284" t="s">
        <v>150</v>
      </c>
      <c r="C438" s="25" t="s">
        <v>31</v>
      </c>
      <c r="D438" s="39"/>
      <c r="E438" s="55"/>
      <c r="F438" s="96"/>
      <c r="G438" s="96"/>
      <c r="H438" s="96"/>
      <c r="I438" s="60"/>
      <c r="J438" s="60"/>
      <c r="K438" s="61"/>
      <c r="L438" s="258"/>
      <c r="M438" s="258"/>
      <c r="N438" s="55"/>
      <c r="O438" s="26"/>
      <c r="P438" s="55"/>
      <c r="Q438" s="26"/>
      <c r="R438" s="131"/>
      <c r="S438" s="214"/>
      <c r="T438" s="284" t="s">
        <v>150</v>
      </c>
      <c r="U438" s="25" t="s">
        <v>31</v>
      </c>
      <c r="V438" s="39"/>
      <c r="W438" s="55"/>
      <c r="X438" s="96"/>
      <c r="Y438" s="96"/>
      <c r="Z438" s="96"/>
      <c r="AA438" s="60"/>
      <c r="AB438" s="60"/>
      <c r="AC438" s="61"/>
      <c r="AD438" s="258"/>
      <c r="AE438" s="258"/>
      <c r="AF438" s="55"/>
      <c r="AG438" s="26"/>
      <c r="AH438" s="55"/>
      <c r="AI438" s="26"/>
      <c r="AJ438" s="131"/>
      <c r="AK438" s="199"/>
      <c r="AL438" s="284" t="s">
        <v>150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4"/>
      <c r="AT438" s="37"/>
    </row>
    <row r="439" spans="2:46" ht="13.5" customHeight="1" x14ac:dyDescent="0.15">
      <c r="B439" s="285"/>
      <c r="C439" s="27" t="s">
        <v>32</v>
      </c>
      <c r="D439" s="186"/>
      <c r="E439" s="56"/>
      <c r="F439" s="187"/>
      <c r="G439" s="187"/>
      <c r="H439" s="187"/>
      <c r="I439" s="62"/>
      <c r="J439" s="62"/>
      <c r="K439" s="188"/>
      <c r="L439" s="259"/>
      <c r="M439" s="259"/>
      <c r="N439" s="56"/>
      <c r="O439" s="28"/>
      <c r="P439" s="56"/>
      <c r="Q439" s="28"/>
      <c r="R439" s="132"/>
      <c r="S439" s="214"/>
      <c r="T439" s="285"/>
      <c r="U439" s="27" t="s">
        <v>32</v>
      </c>
      <c r="V439" s="186"/>
      <c r="W439" s="56"/>
      <c r="X439" s="187"/>
      <c r="Y439" s="187"/>
      <c r="Z439" s="187"/>
      <c r="AA439" s="62"/>
      <c r="AB439" s="62"/>
      <c r="AC439" s="188"/>
      <c r="AD439" s="259"/>
      <c r="AE439" s="259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4"/>
      <c r="AT439" s="37"/>
    </row>
    <row r="440" spans="2:46" ht="13.5" customHeight="1" x14ac:dyDescent="0.15">
      <c r="B440" s="285"/>
      <c r="C440" s="27" t="s">
        <v>33</v>
      </c>
      <c r="D440" s="186"/>
      <c r="E440" s="56"/>
      <c r="F440" s="187"/>
      <c r="G440" s="187"/>
      <c r="H440" s="187"/>
      <c r="I440" s="62"/>
      <c r="J440" s="62"/>
      <c r="K440" s="188"/>
      <c r="L440" s="259"/>
      <c r="M440" s="259"/>
      <c r="N440" s="56"/>
      <c r="O440" s="28"/>
      <c r="P440" s="56"/>
      <c r="Q440" s="28"/>
      <c r="R440" s="132"/>
      <c r="S440" s="214"/>
      <c r="T440" s="285"/>
      <c r="U440" s="27" t="s">
        <v>33</v>
      </c>
      <c r="V440" s="186"/>
      <c r="W440" s="56"/>
      <c r="X440" s="187"/>
      <c r="Y440" s="187"/>
      <c r="Z440" s="187"/>
      <c r="AA440" s="62"/>
      <c r="AB440" s="62"/>
      <c r="AC440" s="188"/>
      <c r="AD440" s="259"/>
      <c r="AE440" s="259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4"/>
      <c r="AT440" s="37"/>
    </row>
    <row r="441" spans="2:46" ht="13.5" customHeight="1" x14ac:dyDescent="0.15">
      <c r="B441" s="285"/>
      <c r="C441" s="27" t="s">
        <v>35</v>
      </c>
      <c r="D441" s="186"/>
      <c r="E441" s="56"/>
      <c r="F441" s="187"/>
      <c r="G441" s="187"/>
      <c r="H441" s="187"/>
      <c r="I441" s="62"/>
      <c r="J441" s="62"/>
      <c r="K441" s="188"/>
      <c r="L441" s="259"/>
      <c r="M441" s="259"/>
      <c r="N441" s="56"/>
      <c r="O441" s="28"/>
      <c r="P441" s="56"/>
      <c r="Q441" s="28"/>
      <c r="R441" s="132"/>
      <c r="S441" s="214"/>
      <c r="T441" s="285"/>
      <c r="U441" s="27" t="s">
        <v>35</v>
      </c>
      <c r="V441" s="186"/>
      <c r="W441" s="56"/>
      <c r="X441" s="187"/>
      <c r="Y441" s="187"/>
      <c r="Z441" s="187"/>
      <c r="AA441" s="62"/>
      <c r="AB441" s="62"/>
      <c r="AC441" s="188"/>
      <c r="AD441" s="259"/>
      <c r="AE441" s="259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4"/>
      <c r="AT441" s="37"/>
    </row>
    <row r="442" spans="2:46" ht="13.5" customHeight="1" thickBot="1" x14ac:dyDescent="0.2">
      <c r="B442" s="286"/>
      <c r="C442" s="27"/>
      <c r="D442" s="186"/>
      <c r="E442" s="56"/>
      <c r="F442" s="189"/>
      <c r="G442" s="189"/>
      <c r="H442" s="189"/>
      <c r="I442" s="56"/>
      <c r="J442" s="56"/>
      <c r="K442" s="188"/>
      <c r="L442" s="259"/>
      <c r="M442" s="259"/>
      <c r="N442" s="56"/>
      <c r="O442" s="28"/>
      <c r="P442" s="56"/>
      <c r="Q442" s="28"/>
      <c r="R442" s="184"/>
      <c r="S442" s="214"/>
      <c r="T442" s="286"/>
      <c r="U442" s="27"/>
      <c r="V442" s="186"/>
      <c r="W442" s="56"/>
      <c r="X442" s="189"/>
      <c r="Y442" s="189"/>
      <c r="Z442" s="189"/>
      <c r="AA442" s="56"/>
      <c r="AB442" s="56"/>
      <c r="AC442" s="188"/>
      <c r="AD442" s="259"/>
      <c r="AE442" s="259"/>
      <c r="AF442" s="56"/>
      <c r="AG442" s="28"/>
      <c r="AH442" s="56"/>
      <c r="AI442" s="28"/>
      <c r="AJ442" s="184"/>
      <c r="AK442" s="199"/>
      <c r="AL442" s="286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4"/>
      <c r="AT442" s="37"/>
    </row>
    <row r="443" spans="2:46" ht="13.5" customHeight="1" x14ac:dyDescent="0.15">
      <c r="B443" s="284" t="s">
        <v>151</v>
      </c>
      <c r="C443" s="25" t="s">
        <v>31</v>
      </c>
      <c r="D443" s="39"/>
      <c r="E443" s="55"/>
      <c r="F443" s="96"/>
      <c r="G443" s="96"/>
      <c r="H443" s="96"/>
      <c r="I443" s="60"/>
      <c r="J443" s="60"/>
      <c r="K443" s="61"/>
      <c r="L443" s="258"/>
      <c r="M443" s="258"/>
      <c r="N443" s="55"/>
      <c r="O443" s="26"/>
      <c r="P443" s="55"/>
      <c r="Q443" s="26"/>
      <c r="R443" s="131"/>
      <c r="S443" s="214"/>
      <c r="T443" s="284" t="s">
        <v>151</v>
      </c>
      <c r="U443" s="25" t="s">
        <v>31</v>
      </c>
      <c r="V443" s="39"/>
      <c r="W443" s="55"/>
      <c r="X443" s="96"/>
      <c r="Y443" s="96"/>
      <c r="Z443" s="96"/>
      <c r="AA443" s="60"/>
      <c r="AB443" s="60"/>
      <c r="AC443" s="61"/>
      <c r="AD443" s="258"/>
      <c r="AE443" s="258"/>
      <c r="AF443" s="55"/>
      <c r="AG443" s="26"/>
      <c r="AH443" s="55"/>
      <c r="AI443" s="26"/>
      <c r="AJ443" s="131"/>
      <c r="AK443" s="199"/>
      <c r="AL443" s="284" t="s">
        <v>151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4"/>
      <c r="AT443" s="37"/>
    </row>
    <row r="444" spans="2:46" ht="13.5" customHeight="1" x14ac:dyDescent="0.15">
      <c r="B444" s="285"/>
      <c r="C444" s="27" t="s">
        <v>32</v>
      </c>
      <c r="D444" s="186"/>
      <c r="E444" s="56"/>
      <c r="F444" s="187"/>
      <c r="G444" s="187"/>
      <c r="H444" s="187"/>
      <c r="I444" s="62"/>
      <c r="J444" s="62"/>
      <c r="K444" s="188"/>
      <c r="L444" s="259"/>
      <c r="M444" s="259"/>
      <c r="N444" s="56"/>
      <c r="O444" s="28"/>
      <c r="P444" s="56"/>
      <c r="Q444" s="28"/>
      <c r="R444" s="132"/>
      <c r="S444" s="214"/>
      <c r="T444" s="285"/>
      <c r="U444" s="27" t="s">
        <v>32</v>
      </c>
      <c r="V444" s="186"/>
      <c r="W444" s="56"/>
      <c r="X444" s="187"/>
      <c r="Y444" s="187"/>
      <c r="Z444" s="187"/>
      <c r="AA444" s="62"/>
      <c r="AB444" s="62"/>
      <c r="AC444" s="188"/>
      <c r="AD444" s="259"/>
      <c r="AE444" s="259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4"/>
      <c r="AT444" s="37"/>
    </row>
    <row r="445" spans="2:46" ht="13.5" customHeight="1" x14ac:dyDescent="0.15">
      <c r="B445" s="285"/>
      <c r="C445" s="27" t="s">
        <v>33</v>
      </c>
      <c r="D445" s="186"/>
      <c r="E445" s="56"/>
      <c r="F445" s="187"/>
      <c r="G445" s="187"/>
      <c r="H445" s="187"/>
      <c r="I445" s="62"/>
      <c r="J445" s="62"/>
      <c r="K445" s="188"/>
      <c r="L445" s="259"/>
      <c r="M445" s="259"/>
      <c r="N445" s="56"/>
      <c r="O445" s="28"/>
      <c r="P445" s="56"/>
      <c r="Q445" s="28"/>
      <c r="R445" s="132"/>
      <c r="S445" s="214"/>
      <c r="T445" s="285"/>
      <c r="U445" s="27" t="s">
        <v>33</v>
      </c>
      <c r="V445" s="186"/>
      <c r="W445" s="56"/>
      <c r="X445" s="187"/>
      <c r="Y445" s="187"/>
      <c r="Z445" s="187"/>
      <c r="AA445" s="62"/>
      <c r="AB445" s="62"/>
      <c r="AC445" s="188"/>
      <c r="AD445" s="259"/>
      <c r="AE445" s="259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4"/>
      <c r="AT445" s="37"/>
    </row>
    <row r="446" spans="2:46" ht="13.5" customHeight="1" x14ac:dyDescent="0.15">
      <c r="B446" s="285"/>
      <c r="C446" s="27" t="s">
        <v>35</v>
      </c>
      <c r="D446" s="186"/>
      <c r="E446" s="56"/>
      <c r="F446" s="187"/>
      <c r="G446" s="187"/>
      <c r="H446" s="187"/>
      <c r="I446" s="62"/>
      <c r="J446" s="62"/>
      <c r="K446" s="188"/>
      <c r="L446" s="259"/>
      <c r="M446" s="259"/>
      <c r="N446" s="56"/>
      <c r="O446" s="28"/>
      <c r="P446" s="56"/>
      <c r="Q446" s="28"/>
      <c r="R446" s="132"/>
      <c r="S446" s="214"/>
      <c r="T446" s="285"/>
      <c r="U446" s="27" t="s">
        <v>35</v>
      </c>
      <c r="V446" s="186"/>
      <c r="W446" s="56"/>
      <c r="X446" s="187"/>
      <c r="Y446" s="187"/>
      <c r="Z446" s="187"/>
      <c r="AA446" s="62"/>
      <c r="AB446" s="62"/>
      <c r="AC446" s="188"/>
      <c r="AD446" s="259"/>
      <c r="AE446" s="259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4"/>
      <c r="AT446" s="37"/>
    </row>
    <row r="447" spans="2:46" ht="13.5" customHeight="1" thickBot="1" x14ac:dyDescent="0.2">
      <c r="B447" s="286"/>
      <c r="C447" s="27"/>
      <c r="D447" s="186"/>
      <c r="E447" s="56"/>
      <c r="F447" s="189"/>
      <c r="G447" s="189"/>
      <c r="H447" s="189"/>
      <c r="I447" s="56"/>
      <c r="J447" s="56"/>
      <c r="K447" s="188"/>
      <c r="L447" s="259"/>
      <c r="M447" s="259"/>
      <c r="N447" s="56"/>
      <c r="O447" s="28"/>
      <c r="P447" s="56"/>
      <c r="Q447" s="28"/>
      <c r="R447" s="184"/>
      <c r="S447" s="214"/>
      <c r="T447" s="286"/>
      <c r="U447" s="27"/>
      <c r="V447" s="186"/>
      <c r="W447" s="56"/>
      <c r="X447" s="189"/>
      <c r="Y447" s="189"/>
      <c r="Z447" s="189"/>
      <c r="AA447" s="56"/>
      <c r="AB447" s="56"/>
      <c r="AC447" s="188"/>
      <c r="AD447" s="259"/>
      <c r="AE447" s="259"/>
      <c r="AF447" s="56"/>
      <c r="AG447" s="28"/>
      <c r="AH447" s="56"/>
      <c r="AI447" s="28"/>
      <c r="AJ447" s="184"/>
      <c r="AK447" s="199"/>
      <c r="AL447" s="286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4"/>
      <c r="AT447" s="37"/>
    </row>
    <row r="448" spans="2:46" ht="13.5" customHeight="1" x14ac:dyDescent="0.15">
      <c r="B448" s="284" t="s">
        <v>152</v>
      </c>
      <c r="C448" s="25" t="s">
        <v>31</v>
      </c>
      <c r="D448" s="39"/>
      <c r="E448" s="55"/>
      <c r="F448" s="96"/>
      <c r="G448" s="96"/>
      <c r="H448" s="96"/>
      <c r="I448" s="60"/>
      <c r="J448" s="60"/>
      <c r="K448" s="61"/>
      <c r="L448" s="258"/>
      <c r="M448" s="258"/>
      <c r="N448" s="55"/>
      <c r="O448" s="26"/>
      <c r="P448" s="55"/>
      <c r="Q448" s="26"/>
      <c r="R448" s="131"/>
      <c r="S448" s="214"/>
      <c r="T448" s="284" t="s">
        <v>152</v>
      </c>
      <c r="U448" s="25" t="s">
        <v>31</v>
      </c>
      <c r="V448" s="39"/>
      <c r="W448" s="55"/>
      <c r="X448" s="96"/>
      <c r="Y448" s="96"/>
      <c r="Z448" s="96"/>
      <c r="AA448" s="60"/>
      <c r="AB448" s="60"/>
      <c r="AC448" s="61"/>
      <c r="AD448" s="258"/>
      <c r="AE448" s="258"/>
      <c r="AF448" s="55"/>
      <c r="AG448" s="26"/>
      <c r="AH448" s="55"/>
      <c r="AI448" s="26"/>
      <c r="AJ448" s="131"/>
      <c r="AK448" s="199"/>
      <c r="AL448" s="284" t="s">
        <v>152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4"/>
      <c r="AT448" s="37"/>
    </row>
    <row r="449" spans="2:46" ht="13.5" customHeight="1" x14ac:dyDescent="0.15">
      <c r="B449" s="285"/>
      <c r="C449" s="27" t="s">
        <v>32</v>
      </c>
      <c r="D449" s="186"/>
      <c r="E449" s="56"/>
      <c r="F449" s="187"/>
      <c r="G449" s="187"/>
      <c r="H449" s="187"/>
      <c r="I449" s="62"/>
      <c r="J449" s="62"/>
      <c r="K449" s="188"/>
      <c r="L449" s="259"/>
      <c r="M449" s="259"/>
      <c r="N449" s="56"/>
      <c r="O449" s="28"/>
      <c r="P449" s="56"/>
      <c r="Q449" s="28"/>
      <c r="R449" s="132"/>
      <c r="S449" s="214"/>
      <c r="T449" s="285"/>
      <c r="U449" s="27" t="s">
        <v>32</v>
      </c>
      <c r="V449" s="186"/>
      <c r="W449" s="56"/>
      <c r="X449" s="187"/>
      <c r="Y449" s="187"/>
      <c r="Z449" s="187"/>
      <c r="AA449" s="62"/>
      <c r="AB449" s="62"/>
      <c r="AC449" s="188"/>
      <c r="AD449" s="259"/>
      <c r="AE449" s="259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4"/>
      <c r="AT449" s="37"/>
    </row>
    <row r="450" spans="2:46" ht="13.5" customHeight="1" x14ac:dyDescent="0.15">
      <c r="B450" s="285"/>
      <c r="C450" s="27" t="s">
        <v>33</v>
      </c>
      <c r="D450" s="186"/>
      <c r="E450" s="56"/>
      <c r="F450" s="187"/>
      <c r="G450" s="187"/>
      <c r="H450" s="187"/>
      <c r="I450" s="62"/>
      <c r="J450" s="62"/>
      <c r="K450" s="188"/>
      <c r="L450" s="259"/>
      <c r="M450" s="259"/>
      <c r="N450" s="56"/>
      <c r="O450" s="28"/>
      <c r="P450" s="56"/>
      <c r="Q450" s="28"/>
      <c r="R450" s="132"/>
      <c r="S450" s="214"/>
      <c r="T450" s="285"/>
      <c r="U450" s="27" t="s">
        <v>33</v>
      </c>
      <c r="V450" s="186"/>
      <c r="W450" s="56"/>
      <c r="X450" s="187"/>
      <c r="Y450" s="187"/>
      <c r="Z450" s="187"/>
      <c r="AA450" s="62"/>
      <c r="AB450" s="62"/>
      <c r="AC450" s="188"/>
      <c r="AD450" s="259"/>
      <c r="AE450" s="259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4"/>
      <c r="AT450" s="37"/>
    </row>
    <row r="451" spans="2:46" ht="13.5" customHeight="1" x14ac:dyDescent="0.15">
      <c r="B451" s="285"/>
      <c r="C451" s="27" t="s">
        <v>35</v>
      </c>
      <c r="D451" s="186"/>
      <c r="E451" s="56"/>
      <c r="F451" s="187"/>
      <c r="G451" s="187"/>
      <c r="H451" s="187"/>
      <c r="I451" s="62"/>
      <c r="J451" s="62"/>
      <c r="K451" s="188"/>
      <c r="L451" s="259"/>
      <c r="M451" s="259"/>
      <c r="N451" s="56"/>
      <c r="O451" s="28"/>
      <c r="P451" s="56"/>
      <c r="Q451" s="28"/>
      <c r="R451" s="132"/>
      <c r="S451" s="214"/>
      <c r="T451" s="285"/>
      <c r="U451" s="27" t="s">
        <v>35</v>
      </c>
      <c r="V451" s="186"/>
      <c r="W451" s="56"/>
      <c r="X451" s="187"/>
      <c r="Y451" s="187"/>
      <c r="Z451" s="187"/>
      <c r="AA451" s="62"/>
      <c r="AB451" s="62"/>
      <c r="AC451" s="188"/>
      <c r="AD451" s="259"/>
      <c r="AE451" s="259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4"/>
      <c r="AT451" s="37"/>
    </row>
    <row r="452" spans="2:46" ht="13.5" customHeight="1" thickBot="1" x14ac:dyDescent="0.2">
      <c r="B452" s="286"/>
      <c r="C452" s="27"/>
      <c r="D452" s="186"/>
      <c r="E452" s="56"/>
      <c r="F452" s="189"/>
      <c r="G452" s="189"/>
      <c r="H452" s="189"/>
      <c r="I452" s="56"/>
      <c r="J452" s="56"/>
      <c r="K452" s="188"/>
      <c r="L452" s="259"/>
      <c r="M452" s="259"/>
      <c r="N452" s="56"/>
      <c r="O452" s="28"/>
      <c r="P452" s="56"/>
      <c r="Q452" s="28"/>
      <c r="R452" s="184"/>
      <c r="S452" s="214"/>
      <c r="T452" s="286"/>
      <c r="U452" s="27"/>
      <c r="V452" s="186"/>
      <c r="W452" s="56"/>
      <c r="X452" s="189"/>
      <c r="Y452" s="189"/>
      <c r="Z452" s="189"/>
      <c r="AA452" s="56"/>
      <c r="AB452" s="56"/>
      <c r="AC452" s="188"/>
      <c r="AD452" s="259"/>
      <c r="AE452" s="259"/>
      <c r="AF452" s="56"/>
      <c r="AG452" s="28"/>
      <c r="AH452" s="56"/>
      <c r="AI452" s="28"/>
      <c r="AJ452" s="184"/>
      <c r="AK452" s="199"/>
      <c r="AL452" s="286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4"/>
      <c r="AT452" s="37"/>
    </row>
    <row r="453" spans="2:46" ht="13.5" customHeight="1" x14ac:dyDescent="0.15">
      <c r="B453" s="284" t="s">
        <v>153</v>
      </c>
      <c r="C453" s="25" t="s">
        <v>31</v>
      </c>
      <c r="D453" s="39"/>
      <c r="E453" s="55"/>
      <c r="F453" s="96"/>
      <c r="G453" s="96"/>
      <c r="H453" s="96"/>
      <c r="I453" s="60"/>
      <c r="J453" s="60"/>
      <c r="K453" s="61"/>
      <c r="L453" s="258"/>
      <c r="M453" s="258"/>
      <c r="N453" s="55"/>
      <c r="O453" s="26"/>
      <c r="P453" s="55"/>
      <c r="Q453" s="26"/>
      <c r="R453" s="131"/>
      <c r="S453" s="214"/>
      <c r="T453" s="284" t="s">
        <v>153</v>
      </c>
      <c r="U453" s="25" t="s">
        <v>31</v>
      </c>
      <c r="V453" s="39"/>
      <c r="W453" s="55"/>
      <c r="X453" s="96"/>
      <c r="Y453" s="96"/>
      <c r="Z453" s="96"/>
      <c r="AA453" s="60"/>
      <c r="AB453" s="60"/>
      <c r="AC453" s="61"/>
      <c r="AD453" s="258"/>
      <c r="AE453" s="258"/>
      <c r="AF453" s="55"/>
      <c r="AG453" s="26"/>
      <c r="AH453" s="55"/>
      <c r="AI453" s="26"/>
      <c r="AJ453" s="131"/>
      <c r="AK453" s="199"/>
      <c r="AL453" s="284" t="s">
        <v>153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4"/>
      <c r="AT453" s="37"/>
    </row>
    <row r="454" spans="2:46" ht="13.5" customHeight="1" x14ac:dyDescent="0.15">
      <c r="B454" s="285"/>
      <c r="C454" s="27" t="s">
        <v>32</v>
      </c>
      <c r="D454" s="186"/>
      <c r="E454" s="56"/>
      <c r="F454" s="187"/>
      <c r="G454" s="187"/>
      <c r="H454" s="187"/>
      <c r="I454" s="62"/>
      <c r="J454" s="62"/>
      <c r="K454" s="188"/>
      <c r="L454" s="259"/>
      <c r="M454" s="259"/>
      <c r="N454" s="56"/>
      <c r="O454" s="28"/>
      <c r="P454" s="56"/>
      <c r="Q454" s="28"/>
      <c r="R454" s="132"/>
      <c r="S454" s="214"/>
      <c r="T454" s="285"/>
      <c r="U454" s="27" t="s">
        <v>32</v>
      </c>
      <c r="V454" s="186"/>
      <c r="W454" s="56"/>
      <c r="X454" s="187"/>
      <c r="Y454" s="187"/>
      <c r="Z454" s="187"/>
      <c r="AA454" s="62"/>
      <c r="AB454" s="62"/>
      <c r="AC454" s="188"/>
      <c r="AD454" s="259"/>
      <c r="AE454" s="259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4"/>
      <c r="AT454" s="37"/>
    </row>
    <row r="455" spans="2:46" ht="13.5" customHeight="1" x14ac:dyDescent="0.15">
      <c r="B455" s="285"/>
      <c r="C455" s="27" t="s">
        <v>33</v>
      </c>
      <c r="D455" s="186"/>
      <c r="E455" s="56"/>
      <c r="F455" s="187"/>
      <c r="G455" s="187"/>
      <c r="H455" s="187"/>
      <c r="I455" s="62"/>
      <c r="J455" s="62"/>
      <c r="K455" s="188"/>
      <c r="L455" s="259"/>
      <c r="M455" s="259"/>
      <c r="N455" s="56"/>
      <c r="O455" s="28"/>
      <c r="P455" s="56"/>
      <c r="Q455" s="28"/>
      <c r="R455" s="132"/>
      <c r="S455" s="214"/>
      <c r="T455" s="285"/>
      <c r="U455" s="27" t="s">
        <v>33</v>
      </c>
      <c r="V455" s="186"/>
      <c r="W455" s="56"/>
      <c r="X455" s="187"/>
      <c r="Y455" s="187"/>
      <c r="Z455" s="187"/>
      <c r="AA455" s="62"/>
      <c r="AB455" s="62"/>
      <c r="AC455" s="188"/>
      <c r="AD455" s="259"/>
      <c r="AE455" s="259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4"/>
      <c r="AT455" s="37"/>
    </row>
    <row r="456" spans="2:46" ht="13.5" customHeight="1" x14ac:dyDescent="0.15">
      <c r="B456" s="285"/>
      <c r="C456" s="27" t="s">
        <v>35</v>
      </c>
      <c r="D456" s="186"/>
      <c r="E456" s="56"/>
      <c r="F456" s="187"/>
      <c r="G456" s="187"/>
      <c r="H456" s="187"/>
      <c r="I456" s="62"/>
      <c r="J456" s="62"/>
      <c r="K456" s="188"/>
      <c r="L456" s="259"/>
      <c r="M456" s="259"/>
      <c r="N456" s="56"/>
      <c r="O456" s="28"/>
      <c r="P456" s="56"/>
      <c r="Q456" s="28"/>
      <c r="R456" s="132"/>
      <c r="S456" s="214"/>
      <c r="T456" s="285"/>
      <c r="U456" s="27" t="s">
        <v>35</v>
      </c>
      <c r="V456" s="186"/>
      <c r="W456" s="56"/>
      <c r="X456" s="187"/>
      <c r="Y456" s="187"/>
      <c r="Z456" s="187"/>
      <c r="AA456" s="62"/>
      <c r="AB456" s="62"/>
      <c r="AC456" s="188"/>
      <c r="AD456" s="259"/>
      <c r="AE456" s="259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4"/>
      <c r="AT456" s="37"/>
    </row>
    <row r="457" spans="2:46" ht="13.5" customHeight="1" thickBot="1" x14ac:dyDescent="0.2">
      <c r="B457" s="286"/>
      <c r="C457" s="27"/>
      <c r="D457" s="186"/>
      <c r="E457" s="56"/>
      <c r="F457" s="189"/>
      <c r="G457" s="189"/>
      <c r="H457" s="189"/>
      <c r="I457" s="56"/>
      <c r="J457" s="56"/>
      <c r="K457" s="188"/>
      <c r="L457" s="259"/>
      <c r="M457" s="259"/>
      <c r="N457" s="56"/>
      <c r="O457" s="28"/>
      <c r="P457" s="56"/>
      <c r="Q457" s="28"/>
      <c r="R457" s="184"/>
      <c r="S457" s="214"/>
      <c r="T457" s="286"/>
      <c r="U457" s="27"/>
      <c r="V457" s="186"/>
      <c r="W457" s="56"/>
      <c r="X457" s="189"/>
      <c r="Y457" s="189"/>
      <c r="Z457" s="189"/>
      <c r="AA457" s="56"/>
      <c r="AB457" s="56"/>
      <c r="AC457" s="188"/>
      <c r="AD457" s="259"/>
      <c r="AE457" s="259"/>
      <c r="AF457" s="56"/>
      <c r="AG457" s="28"/>
      <c r="AH457" s="56"/>
      <c r="AI457" s="28"/>
      <c r="AJ457" s="184"/>
      <c r="AK457" s="199"/>
      <c r="AL457" s="286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4"/>
      <c r="AT457" s="37"/>
    </row>
    <row r="458" spans="2:46" ht="13.5" customHeight="1" x14ac:dyDescent="0.15">
      <c r="B458" s="284" t="s">
        <v>154</v>
      </c>
      <c r="C458" s="25" t="s">
        <v>31</v>
      </c>
      <c r="D458" s="39"/>
      <c r="E458" s="55"/>
      <c r="F458" s="96"/>
      <c r="G458" s="96"/>
      <c r="H458" s="96"/>
      <c r="I458" s="60"/>
      <c r="J458" s="60"/>
      <c r="K458" s="61"/>
      <c r="L458" s="258"/>
      <c r="M458" s="258"/>
      <c r="N458" s="55"/>
      <c r="O458" s="26"/>
      <c r="P458" s="55"/>
      <c r="Q458" s="26"/>
      <c r="R458" s="131"/>
      <c r="S458" s="214"/>
      <c r="T458" s="284" t="s">
        <v>154</v>
      </c>
      <c r="U458" s="25" t="s">
        <v>31</v>
      </c>
      <c r="V458" s="39"/>
      <c r="W458" s="55"/>
      <c r="X458" s="96"/>
      <c r="Y458" s="96"/>
      <c r="Z458" s="96"/>
      <c r="AA458" s="60"/>
      <c r="AB458" s="60"/>
      <c r="AC458" s="61"/>
      <c r="AD458" s="258"/>
      <c r="AE458" s="258"/>
      <c r="AF458" s="55"/>
      <c r="AG458" s="26"/>
      <c r="AH458" s="55"/>
      <c r="AI458" s="26"/>
      <c r="AJ458" s="131"/>
      <c r="AK458" s="199"/>
      <c r="AL458" s="284" t="s">
        <v>154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4"/>
      <c r="AT458" s="37"/>
    </row>
    <row r="459" spans="2:46" ht="13.5" customHeight="1" x14ac:dyDescent="0.15">
      <c r="B459" s="285"/>
      <c r="C459" s="27" t="s">
        <v>32</v>
      </c>
      <c r="D459" s="186"/>
      <c r="E459" s="56"/>
      <c r="F459" s="187"/>
      <c r="G459" s="187"/>
      <c r="H459" s="187"/>
      <c r="I459" s="62"/>
      <c r="J459" s="62"/>
      <c r="K459" s="188"/>
      <c r="L459" s="259"/>
      <c r="M459" s="259"/>
      <c r="N459" s="56"/>
      <c r="O459" s="28"/>
      <c r="P459" s="56"/>
      <c r="Q459" s="28"/>
      <c r="R459" s="132"/>
      <c r="S459" s="214"/>
      <c r="T459" s="285"/>
      <c r="U459" s="27" t="s">
        <v>32</v>
      </c>
      <c r="V459" s="186"/>
      <c r="W459" s="56"/>
      <c r="X459" s="187"/>
      <c r="Y459" s="187"/>
      <c r="Z459" s="187"/>
      <c r="AA459" s="62"/>
      <c r="AB459" s="62"/>
      <c r="AC459" s="188"/>
      <c r="AD459" s="259"/>
      <c r="AE459" s="259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4"/>
      <c r="AT459" s="37"/>
    </row>
    <row r="460" spans="2:46" ht="13.5" customHeight="1" x14ac:dyDescent="0.15">
      <c r="B460" s="285"/>
      <c r="C460" s="27" t="s">
        <v>33</v>
      </c>
      <c r="D460" s="186"/>
      <c r="E460" s="56"/>
      <c r="F460" s="187"/>
      <c r="G460" s="187"/>
      <c r="H460" s="187"/>
      <c r="I460" s="62"/>
      <c r="J460" s="62"/>
      <c r="K460" s="188"/>
      <c r="L460" s="259"/>
      <c r="M460" s="259"/>
      <c r="N460" s="56"/>
      <c r="O460" s="28"/>
      <c r="P460" s="56"/>
      <c r="Q460" s="28"/>
      <c r="R460" s="132"/>
      <c r="S460" s="214"/>
      <c r="T460" s="285"/>
      <c r="U460" s="27" t="s">
        <v>33</v>
      </c>
      <c r="V460" s="186"/>
      <c r="W460" s="56"/>
      <c r="X460" s="187"/>
      <c r="Y460" s="187"/>
      <c r="Z460" s="187"/>
      <c r="AA460" s="62"/>
      <c r="AB460" s="62"/>
      <c r="AC460" s="188"/>
      <c r="AD460" s="259"/>
      <c r="AE460" s="259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4"/>
      <c r="AT460" s="37"/>
    </row>
    <row r="461" spans="2:46" ht="13.5" customHeight="1" x14ac:dyDescent="0.15">
      <c r="B461" s="285"/>
      <c r="C461" s="27" t="s">
        <v>35</v>
      </c>
      <c r="D461" s="186"/>
      <c r="E461" s="56"/>
      <c r="F461" s="187"/>
      <c r="G461" s="187"/>
      <c r="H461" s="187"/>
      <c r="I461" s="62"/>
      <c r="J461" s="62"/>
      <c r="K461" s="188"/>
      <c r="L461" s="259"/>
      <c r="M461" s="259"/>
      <c r="N461" s="56"/>
      <c r="O461" s="28"/>
      <c r="P461" s="56"/>
      <c r="Q461" s="28"/>
      <c r="R461" s="132"/>
      <c r="S461" s="214"/>
      <c r="T461" s="285"/>
      <c r="U461" s="27" t="s">
        <v>35</v>
      </c>
      <c r="V461" s="186"/>
      <c r="W461" s="56"/>
      <c r="X461" s="187"/>
      <c r="Y461" s="187"/>
      <c r="Z461" s="187"/>
      <c r="AA461" s="62"/>
      <c r="AB461" s="62"/>
      <c r="AC461" s="188"/>
      <c r="AD461" s="259"/>
      <c r="AE461" s="259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4"/>
      <c r="AT461" s="37"/>
    </row>
    <row r="462" spans="2:46" ht="13.5" customHeight="1" thickBot="1" x14ac:dyDescent="0.2">
      <c r="B462" s="286"/>
      <c r="C462" s="27"/>
      <c r="D462" s="186"/>
      <c r="E462" s="56"/>
      <c r="F462" s="189"/>
      <c r="G462" s="189"/>
      <c r="H462" s="189"/>
      <c r="I462" s="56"/>
      <c r="J462" s="56"/>
      <c r="K462" s="188"/>
      <c r="L462" s="259"/>
      <c r="M462" s="259"/>
      <c r="N462" s="56"/>
      <c r="O462" s="28"/>
      <c r="P462" s="56"/>
      <c r="Q462" s="28"/>
      <c r="R462" s="184"/>
      <c r="S462" s="214"/>
      <c r="T462" s="286"/>
      <c r="U462" s="27"/>
      <c r="V462" s="186"/>
      <c r="W462" s="56"/>
      <c r="X462" s="189"/>
      <c r="Y462" s="189"/>
      <c r="Z462" s="189"/>
      <c r="AA462" s="56"/>
      <c r="AB462" s="56"/>
      <c r="AC462" s="188"/>
      <c r="AD462" s="259"/>
      <c r="AE462" s="259"/>
      <c r="AF462" s="56"/>
      <c r="AG462" s="28"/>
      <c r="AH462" s="56"/>
      <c r="AI462" s="28"/>
      <c r="AJ462" s="184"/>
      <c r="AK462" s="199"/>
      <c r="AL462" s="286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4"/>
      <c r="AT462" s="37"/>
    </row>
    <row r="463" spans="2:46" ht="13.5" customHeight="1" x14ac:dyDescent="0.15">
      <c r="B463" s="284" t="s">
        <v>155</v>
      </c>
      <c r="C463" s="25" t="s">
        <v>31</v>
      </c>
      <c r="D463" s="39"/>
      <c r="E463" s="55"/>
      <c r="F463" s="96"/>
      <c r="G463" s="96"/>
      <c r="H463" s="96"/>
      <c r="I463" s="60"/>
      <c r="J463" s="60"/>
      <c r="K463" s="61"/>
      <c r="L463" s="258"/>
      <c r="M463" s="258"/>
      <c r="N463" s="55"/>
      <c r="O463" s="26"/>
      <c r="P463" s="55"/>
      <c r="Q463" s="26"/>
      <c r="R463" s="131"/>
      <c r="S463" s="214"/>
      <c r="T463" s="284" t="s">
        <v>155</v>
      </c>
      <c r="U463" s="25" t="s">
        <v>31</v>
      </c>
      <c r="V463" s="39"/>
      <c r="W463" s="55"/>
      <c r="X463" s="96"/>
      <c r="Y463" s="96"/>
      <c r="Z463" s="96"/>
      <c r="AA463" s="60"/>
      <c r="AB463" s="60"/>
      <c r="AC463" s="61"/>
      <c r="AD463" s="258"/>
      <c r="AE463" s="258"/>
      <c r="AF463" s="55"/>
      <c r="AG463" s="26"/>
      <c r="AH463" s="55"/>
      <c r="AI463" s="26"/>
      <c r="AJ463" s="131"/>
      <c r="AK463" s="199"/>
      <c r="AL463" s="284" t="s">
        <v>155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4"/>
      <c r="AT463" s="37"/>
    </row>
    <row r="464" spans="2:46" ht="13.5" customHeight="1" x14ac:dyDescent="0.15">
      <c r="B464" s="285"/>
      <c r="C464" s="27" t="s">
        <v>32</v>
      </c>
      <c r="D464" s="186"/>
      <c r="E464" s="56"/>
      <c r="F464" s="187"/>
      <c r="G464" s="187"/>
      <c r="H464" s="187"/>
      <c r="I464" s="62"/>
      <c r="J464" s="62"/>
      <c r="K464" s="188"/>
      <c r="L464" s="259"/>
      <c r="M464" s="259"/>
      <c r="N464" s="56"/>
      <c r="O464" s="28"/>
      <c r="P464" s="56"/>
      <c r="Q464" s="28"/>
      <c r="R464" s="132"/>
      <c r="S464" s="214"/>
      <c r="T464" s="285"/>
      <c r="U464" s="27" t="s">
        <v>32</v>
      </c>
      <c r="V464" s="186"/>
      <c r="W464" s="56"/>
      <c r="X464" s="187"/>
      <c r="Y464" s="187"/>
      <c r="Z464" s="187"/>
      <c r="AA464" s="62"/>
      <c r="AB464" s="62"/>
      <c r="AC464" s="188"/>
      <c r="AD464" s="259"/>
      <c r="AE464" s="259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4"/>
      <c r="AT464" s="37"/>
    </row>
    <row r="465" spans="2:46" ht="13.5" customHeight="1" x14ac:dyDescent="0.15">
      <c r="B465" s="285"/>
      <c r="C465" s="27" t="s">
        <v>33</v>
      </c>
      <c r="D465" s="186"/>
      <c r="E465" s="56"/>
      <c r="F465" s="187"/>
      <c r="G465" s="187"/>
      <c r="H465" s="187"/>
      <c r="I465" s="62"/>
      <c r="J465" s="62"/>
      <c r="K465" s="188"/>
      <c r="L465" s="259"/>
      <c r="M465" s="259"/>
      <c r="N465" s="56"/>
      <c r="O465" s="28"/>
      <c r="P465" s="56"/>
      <c r="Q465" s="28"/>
      <c r="R465" s="132"/>
      <c r="S465" s="214"/>
      <c r="T465" s="285"/>
      <c r="U465" s="27" t="s">
        <v>33</v>
      </c>
      <c r="V465" s="186"/>
      <c r="W465" s="56"/>
      <c r="X465" s="187"/>
      <c r="Y465" s="187"/>
      <c r="Z465" s="187"/>
      <c r="AA465" s="62"/>
      <c r="AB465" s="62"/>
      <c r="AC465" s="188"/>
      <c r="AD465" s="259"/>
      <c r="AE465" s="259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4"/>
      <c r="AT465" s="37"/>
    </row>
    <row r="466" spans="2:46" ht="13.5" customHeight="1" x14ac:dyDescent="0.15">
      <c r="B466" s="285"/>
      <c r="C466" s="27" t="s">
        <v>35</v>
      </c>
      <c r="D466" s="186"/>
      <c r="E466" s="56"/>
      <c r="F466" s="187"/>
      <c r="G466" s="187"/>
      <c r="H466" s="187"/>
      <c r="I466" s="62"/>
      <c r="J466" s="62"/>
      <c r="K466" s="188"/>
      <c r="L466" s="259"/>
      <c r="M466" s="259"/>
      <c r="N466" s="56"/>
      <c r="O466" s="28"/>
      <c r="P466" s="56"/>
      <c r="Q466" s="28"/>
      <c r="R466" s="132"/>
      <c r="S466" s="214"/>
      <c r="T466" s="285"/>
      <c r="U466" s="27" t="s">
        <v>35</v>
      </c>
      <c r="V466" s="186"/>
      <c r="W466" s="56"/>
      <c r="X466" s="187"/>
      <c r="Y466" s="187"/>
      <c r="Z466" s="187"/>
      <c r="AA466" s="62"/>
      <c r="AB466" s="62"/>
      <c r="AC466" s="188"/>
      <c r="AD466" s="259"/>
      <c r="AE466" s="259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4"/>
      <c r="AT466" s="37"/>
    </row>
    <row r="467" spans="2:46" ht="13.5" customHeight="1" thickBot="1" x14ac:dyDescent="0.2">
      <c r="B467" s="286"/>
      <c r="C467" s="27"/>
      <c r="D467" s="186"/>
      <c r="E467" s="56"/>
      <c r="F467" s="189"/>
      <c r="G467" s="189"/>
      <c r="H467" s="189"/>
      <c r="I467" s="56"/>
      <c r="J467" s="56"/>
      <c r="K467" s="188"/>
      <c r="L467" s="259"/>
      <c r="M467" s="259"/>
      <c r="N467" s="56"/>
      <c r="O467" s="28"/>
      <c r="P467" s="56"/>
      <c r="Q467" s="28"/>
      <c r="R467" s="184"/>
      <c r="S467" s="214"/>
      <c r="T467" s="286"/>
      <c r="U467" s="27"/>
      <c r="V467" s="186"/>
      <c r="W467" s="56"/>
      <c r="X467" s="189"/>
      <c r="Y467" s="189"/>
      <c r="Z467" s="189"/>
      <c r="AA467" s="56"/>
      <c r="AB467" s="56"/>
      <c r="AC467" s="188"/>
      <c r="AD467" s="259"/>
      <c r="AE467" s="259"/>
      <c r="AF467" s="56"/>
      <c r="AG467" s="28"/>
      <c r="AH467" s="56"/>
      <c r="AI467" s="28"/>
      <c r="AJ467" s="184"/>
      <c r="AK467" s="199"/>
      <c r="AL467" s="286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4"/>
      <c r="AT467" s="37"/>
    </row>
    <row r="468" spans="2:46" ht="13.5" customHeight="1" x14ac:dyDescent="0.15">
      <c r="B468" s="284" t="s">
        <v>156</v>
      </c>
      <c r="C468" s="25" t="s">
        <v>31</v>
      </c>
      <c r="D468" s="39"/>
      <c r="E468" s="55"/>
      <c r="F468" s="96"/>
      <c r="G468" s="96"/>
      <c r="H468" s="96"/>
      <c r="I468" s="60"/>
      <c r="J468" s="60"/>
      <c r="K468" s="61"/>
      <c r="L468" s="258"/>
      <c r="M468" s="258"/>
      <c r="N468" s="55"/>
      <c r="O468" s="26"/>
      <c r="P468" s="55"/>
      <c r="Q468" s="26"/>
      <c r="R468" s="131"/>
      <c r="S468" s="214"/>
      <c r="T468" s="284" t="s">
        <v>156</v>
      </c>
      <c r="U468" s="25" t="s">
        <v>31</v>
      </c>
      <c r="V468" s="39"/>
      <c r="W468" s="55"/>
      <c r="X468" s="96"/>
      <c r="Y468" s="96"/>
      <c r="Z468" s="96"/>
      <c r="AA468" s="60"/>
      <c r="AB468" s="60"/>
      <c r="AC468" s="61"/>
      <c r="AD468" s="258"/>
      <c r="AE468" s="258"/>
      <c r="AF468" s="55"/>
      <c r="AG468" s="26"/>
      <c r="AH468" s="55"/>
      <c r="AI468" s="26"/>
      <c r="AJ468" s="131"/>
      <c r="AK468" s="199"/>
      <c r="AL468" s="284" t="s">
        <v>156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4"/>
      <c r="AT468" s="37"/>
    </row>
    <row r="469" spans="2:46" ht="13.5" customHeight="1" x14ac:dyDescent="0.15">
      <c r="B469" s="285"/>
      <c r="C469" s="27" t="s">
        <v>32</v>
      </c>
      <c r="D469" s="186"/>
      <c r="E469" s="56"/>
      <c r="F469" s="187"/>
      <c r="G469" s="187"/>
      <c r="H469" s="187"/>
      <c r="I469" s="62"/>
      <c r="J469" s="62"/>
      <c r="K469" s="188"/>
      <c r="L469" s="259"/>
      <c r="M469" s="259"/>
      <c r="N469" s="56"/>
      <c r="O469" s="28"/>
      <c r="P469" s="56"/>
      <c r="Q469" s="28"/>
      <c r="R469" s="132"/>
      <c r="S469" s="214"/>
      <c r="T469" s="285"/>
      <c r="U469" s="27" t="s">
        <v>32</v>
      </c>
      <c r="V469" s="186"/>
      <c r="W469" s="56"/>
      <c r="X469" s="187"/>
      <c r="Y469" s="187"/>
      <c r="Z469" s="187"/>
      <c r="AA469" s="62"/>
      <c r="AB469" s="62"/>
      <c r="AC469" s="188"/>
      <c r="AD469" s="259"/>
      <c r="AE469" s="259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4"/>
      <c r="AT469" s="37"/>
    </row>
    <row r="470" spans="2:46" ht="13.5" customHeight="1" x14ac:dyDescent="0.15">
      <c r="B470" s="285"/>
      <c r="C470" s="27" t="s">
        <v>33</v>
      </c>
      <c r="D470" s="186"/>
      <c r="E470" s="56"/>
      <c r="F470" s="187"/>
      <c r="G470" s="187"/>
      <c r="H470" s="187"/>
      <c r="I470" s="62"/>
      <c r="J470" s="62"/>
      <c r="K470" s="188"/>
      <c r="L470" s="259"/>
      <c r="M470" s="259"/>
      <c r="N470" s="56"/>
      <c r="O470" s="28"/>
      <c r="P470" s="56"/>
      <c r="Q470" s="28"/>
      <c r="R470" s="132"/>
      <c r="S470" s="214"/>
      <c r="T470" s="285"/>
      <c r="U470" s="27" t="s">
        <v>33</v>
      </c>
      <c r="V470" s="186"/>
      <c r="W470" s="56"/>
      <c r="X470" s="187"/>
      <c r="Y470" s="187"/>
      <c r="Z470" s="187"/>
      <c r="AA470" s="62"/>
      <c r="AB470" s="62"/>
      <c r="AC470" s="188"/>
      <c r="AD470" s="259"/>
      <c r="AE470" s="259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4"/>
      <c r="AT470" s="37"/>
    </row>
    <row r="471" spans="2:46" ht="13.5" customHeight="1" x14ac:dyDescent="0.15">
      <c r="B471" s="285"/>
      <c r="C471" s="27" t="s">
        <v>35</v>
      </c>
      <c r="D471" s="186"/>
      <c r="E471" s="56"/>
      <c r="F471" s="187"/>
      <c r="G471" s="187"/>
      <c r="H471" s="187"/>
      <c r="I471" s="62"/>
      <c r="J471" s="62"/>
      <c r="K471" s="188"/>
      <c r="L471" s="259"/>
      <c r="M471" s="259"/>
      <c r="N471" s="56"/>
      <c r="O471" s="28"/>
      <c r="P471" s="56"/>
      <c r="Q471" s="28"/>
      <c r="R471" s="132"/>
      <c r="S471" s="214"/>
      <c r="T471" s="285"/>
      <c r="U471" s="27" t="s">
        <v>35</v>
      </c>
      <c r="V471" s="186"/>
      <c r="W471" s="56"/>
      <c r="X471" s="187"/>
      <c r="Y471" s="187"/>
      <c r="Z471" s="187"/>
      <c r="AA471" s="62"/>
      <c r="AB471" s="62"/>
      <c r="AC471" s="188"/>
      <c r="AD471" s="259"/>
      <c r="AE471" s="259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4"/>
      <c r="AT471" s="37"/>
    </row>
    <row r="472" spans="2:46" ht="13.5" customHeight="1" thickBot="1" x14ac:dyDescent="0.2">
      <c r="B472" s="286"/>
      <c r="C472" s="27"/>
      <c r="D472" s="186"/>
      <c r="E472" s="56"/>
      <c r="F472" s="189"/>
      <c r="G472" s="189"/>
      <c r="H472" s="189"/>
      <c r="I472" s="56"/>
      <c r="J472" s="56"/>
      <c r="K472" s="188"/>
      <c r="L472" s="259"/>
      <c r="M472" s="259"/>
      <c r="N472" s="56"/>
      <c r="O472" s="28"/>
      <c r="P472" s="56"/>
      <c r="Q472" s="28"/>
      <c r="R472" s="184"/>
      <c r="S472" s="214"/>
      <c r="T472" s="286"/>
      <c r="U472" s="27"/>
      <c r="V472" s="186"/>
      <c r="W472" s="56"/>
      <c r="X472" s="189"/>
      <c r="Y472" s="189"/>
      <c r="Z472" s="189"/>
      <c r="AA472" s="56"/>
      <c r="AB472" s="56"/>
      <c r="AC472" s="188"/>
      <c r="AD472" s="259"/>
      <c r="AE472" s="259"/>
      <c r="AF472" s="56"/>
      <c r="AG472" s="28"/>
      <c r="AH472" s="56"/>
      <c r="AI472" s="28"/>
      <c r="AJ472" s="184"/>
      <c r="AK472" s="199"/>
      <c r="AL472" s="286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4"/>
      <c r="AT472" s="37"/>
    </row>
    <row r="473" spans="2:46" ht="13.5" customHeight="1" x14ac:dyDescent="0.15">
      <c r="B473" s="284" t="s">
        <v>157</v>
      </c>
      <c r="C473" s="25" t="s">
        <v>31</v>
      </c>
      <c r="D473" s="39"/>
      <c r="E473" s="55"/>
      <c r="F473" s="96"/>
      <c r="G473" s="96"/>
      <c r="H473" s="96"/>
      <c r="I473" s="60"/>
      <c r="J473" s="60"/>
      <c r="K473" s="61"/>
      <c r="L473" s="258"/>
      <c r="M473" s="258"/>
      <c r="N473" s="55"/>
      <c r="O473" s="26"/>
      <c r="P473" s="55"/>
      <c r="Q473" s="26"/>
      <c r="R473" s="131"/>
      <c r="S473" s="214"/>
      <c r="T473" s="284" t="s">
        <v>157</v>
      </c>
      <c r="U473" s="25" t="s">
        <v>31</v>
      </c>
      <c r="V473" s="39"/>
      <c r="W473" s="55"/>
      <c r="X473" s="96"/>
      <c r="Y473" s="96"/>
      <c r="Z473" s="96"/>
      <c r="AA473" s="60"/>
      <c r="AB473" s="60"/>
      <c r="AC473" s="61"/>
      <c r="AD473" s="258"/>
      <c r="AE473" s="258"/>
      <c r="AF473" s="55"/>
      <c r="AG473" s="26"/>
      <c r="AH473" s="55"/>
      <c r="AI473" s="26"/>
      <c r="AJ473" s="131"/>
      <c r="AK473" s="199"/>
      <c r="AL473" s="284" t="s">
        <v>157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4"/>
      <c r="AT473" s="37"/>
    </row>
    <row r="474" spans="2:46" ht="13.5" customHeight="1" x14ac:dyDescent="0.15">
      <c r="B474" s="285"/>
      <c r="C474" s="27" t="s">
        <v>32</v>
      </c>
      <c r="D474" s="186"/>
      <c r="E474" s="56"/>
      <c r="F474" s="187"/>
      <c r="G474" s="187"/>
      <c r="H474" s="187"/>
      <c r="I474" s="62"/>
      <c r="J474" s="62"/>
      <c r="K474" s="188"/>
      <c r="L474" s="259"/>
      <c r="M474" s="259"/>
      <c r="N474" s="56"/>
      <c r="O474" s="28"/>
      <c r="P474" s="56"/>
      <c r="Q474" s="28"/>
      <c r="R474" s="132"/>
      <c r="S474" s="214"/>
      <c r="T474" s="285"/>
      <c r="U474" s="27" t="s">
        <v>32</v>
      </c>
      <c r="V474" s="186"/>
      <c r="W474" s="56"/>
      <c r="X474" s="187"/>
      <c r="Y474" s="187"/>
      <c r="Z474" s="187"/>
      <c r="AA474" s="62"/>
      <c r="AB474" s="62"/>
      <c r="AC474" s="188"/>
      <c r="AD474" s="259"/>
      <c r="AE474" s="259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4"/>
      <c r="AT474" s="37"/>
    </row>
    <row r="475" spans="2:46" ht="13.5" customHeight="1" x14ac:dyDescent="0.15">
      <c r="B475" s="285"/>
      <c r="C475" s="27" t="s">
        <v>33</v>
      </c>
      <c r="D475" s="186"/>
      <c r="E475" s="56"/>
      <c r="F475" s="187"/>
      <c r="G475" s="187"/>
      <c r="H475" s="187"/>
      <c r="I475" s="62"/>
      <c r="J475" s="62"/>
      <c r="K475" s="188"/>
      <c r="L475" s="259"/>
      <c r="M475" s="259"/>
      <c r="N475" s="56"/>
      <c r="O475" s="28"/>
      <c r="P475" s="56"/>
      <c r="Q475" s="28"/>
      <c r="R475" s="132"/>
      <c r="S475" s="214"/>
      <c r="T475" s="285"/>
      <c r="U475" s="27" t="s">
        <v>33</v>
      </c>
      <c r="V475" s="186"/>
      <c r="W475" s="56"/>
      <c r="X475" s="187"/>
      <c r="Y475" s="187"/>
      <c r="Z475" s="187"/>
      <c r="AA475" s="62"/>
      <c r="AB475" s="62"/>
      <c r="AC475" s="188"/>
      <c r="AD475" s="259"/>
      <c r="AE475" s="259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4"/>
      <c r="AT475" s="37"/>
    </row>
    <row r="476" spans="2:46" ht="13.5" customHeight="1" x14ac:dyDescent="0.15">
      <c r="B476" s="285"/>
      <c r="C476" s="27" t="s">
        <v>35</v>
      </c>
      <c r="D476" s="186"/>
      <c r="E476" s="56"/>
      <c r="F476" s="187"/>
      <c r="G476" s="187"/>
      <c r="H476" s="187"/>
      <c r="I476" s="62"/>
      <c r="J476" s="62"/>
      <c r="K476" s="188"/>
      <c r="L476" s="259"/>
      <c r="M476" s="259"/>
      <c r="N476" s="56"/>
      <c r="O476" s="28"/>
      <c r="P476" s="56"/>
      <c r="Q476" s="28"/>
      <c r="R476" s="132"/>
      <c r="S476" s="214"/>
      <c r="T476" s="285"/>
      <c r="U476" s="27" t="s">
        <v>35</v>
      </c>
      <c r="V476" s="186"/>
      <c r="W476" s="56"/>
      <c r="X476" s="187"/>
      <c r="Y476" s="187"/>
      <c r="Z476" s="187"/>
      <c r="AA476" s="62"/>
      <c r="AB476" s="62"/>
      <c r="AC476" s="188"/>
      <c r="AD476" s="259"/>
      <c r="AE476" s="259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4"/>
      <c r="AT476" s="37"/>
    </row>
    <row r="477" spans="2:46" ht="13.5" customHeight="1" thickBot="1" x14ac:dyDescent="0.2">
      <c r="B477" s="286"/>
      <c r="C477" s="27"/>
      <c r="D477" s="186"/>
      <c r="E477" s="56"/>
      <c r="F477" s="189"/>
      <c r="G477" s="189"/>
      <c r="H477" s="189"/>
      <c r="I477" s="56"/>
      <c r="J477" s="56"/>
      <c r="K477" s="188"/>
      <c r="L477" s="259"/>
      <c r="M477" s="259"/>
      <c r="N477" s="56"/>
      <c r="O477" s="28"/>
      <c r="P477" s="56"/>
      <c r="Q477" s="28"/>
      <c r="R477" s="184"/>
      <c r="S477" s="214"/>
      <c r="T477" s="286"/>
      <c r="U477" s="27"/>
      <c r="V477" s="186"/>
      <c r="W477" s="56"/>
      <c r="X477" s="189"/>
      <c r="Y477" s="189"/>
      <c r="Z477" s="189"/>
      <c r="AA477" s="56"/>
      <c r="AB477" s="56"/>
      <c r="AC477" s="188"/>
      <c r="AD477" s="259"/>
      <c r="AE477" s="259"/>
      <c r="AF477" s="56"/>
      <c r="AG477" s="28"/>
      <c r="AH477" s="56"/>
      <c r="AI477" s="28"/>
      <c r="AJ477" s="184"/>
      <c r="AK477" s="199"/>
      <c r="AL477" s="286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4"/>
      <c r="AT477" s="37"/>
    </row>
    <row r="478" spans="2:46" ht="13.5" customHeight="1" x14ac:dyDescent="0.15">
      <c r="B478" s="284" t="s">
        <v>158</v>
      </c>
      <c r="C478" s="25" t="s">
        <v>31</v>
      </c>
      <c r="D478" s="39"/>
      <c r="E478" s="55"/>
      <c r="F478" s="96"/>
      <c r="G478" s="96"/>
      <c r="H478" s="96"/>
      <c r="I478" s="60"/>
      <c r="J478" s="60"/>
      <c r="K478" s="61"/>
      <c r="L478" s="258"/>
      <c r="M478" s="258"/>
      <c r="N478" s="55"/>
      <c r="O478" s="26"/>
      <c r="P478" s="55"/>
      <c r="Q478" s="26"/>
      <c r="R478" s="131"/>
      <c r="S478" s="214"/>
      <c r="T478" s="284" t="s">
        <v>158</v>
      </c>
      <c r="U478" s="25" t="s">
        <v>31</v>
      </c>
      <c r="V478" s="39"/>
      <c r="W478" s="55"/>
      <c r="X478" s="96"/>
      <c r="Y478" s="96"/>
      <c r="Z478" s="96"/>
      <c r="AA478" s="60"/>
      <c r="AB478" s="60"/>
      <c r="AC478" s="61"/>
      <c r="AD478" s="258"/>
      <c r="AE478" s="258"/>
      <c r="AF478" s="55"/>
      <c r="AG478" s="26"/>
      <c r="AH478" s="55"/>
      <c r="AI478" s="26"/>
      <c r="AJ478" s="131"/>
      <c r="AK478" s="199"/>
      <c r="AL478" s="284" t="s">
        <v>158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4"/>
      <c r="AT478" s="37"/>
    </row>
    <row r="479" spans="2:46" ht="13.5" customHeight="1" x14ac:dyDescent="0.15">
      <c r="B479" s="285"/>
      <c r="C479" s="27" t="s">
        <v>32</v>
      </c>
      <c r="D479" s="186"/>
      <c r="E479" s="56"/>
      <c r="F479" s="187"/>
      <c r="G479" s="187"/>
      <c r="H479" s="187"/>
      <c r="I479" s="62"/>
      <c r="J479" s="62"/>
      <c r="K479" s="188"/>
      <c r="L479" s="259"/>
      <c r="M479" s="259"/>
      <c r="N479" s="56"/>
      <c r="O479" s="28"/>
      <c r="P479" s="56"/>
      <c r="Q479" s="28"/>
      <c r="R479" s="132"/>
      <c r="S479" s="214"/>
      <c r="T479" s="285"/>
      <c r="U479" s="27" t="s">
        <v>32</v>
      </c>
      <c r="V479" s="186"/>
      <c r="W479" s="56"/>
      <c r="X479" s="187"/>
      <c r="Y479" s="187"/>
      <c r="Z479" s="187"/>
      <c r="AA479" s="62"/>
      <c r="AB479" s="62"/>
      <c r="AC479" s="188"/>
      <c r="AD479" s="259"/>
      <c r="AE479" s="259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4"/>
      <c r="AT479" s="37"/>
    </row>
    <row r="480" spans="2:46" ht="13.5" customHeight="1" x14ac:dyDescent="0.15">
      <c r="B480" s="285"/>
      <c r="C480" s="27" t="s">
        <v>33</v>
      </c>
      <c r="D480" s="186"/>
      <c r="E480" s="56"/>
      <c r="F480" s="187"/>
      <c r="G480" s="187"/>
      <c r="H480" s="187"/>
      <c r="I480" s="62"/>
      <c r="J480" s="62"/>
      <c r="K480" s="188"/>
      <c r="L480" s="259"/>
      <c r="M480" s="259"/>
      <c r="N480" s="56"/>
      <c r="O480" s="28"/>
      <c r="P480" s="56"/>
      <c r="Q480" s="28"/>
      <c r="R480" s="132"/>
      <c r="S480" s="214"/>
      <c r="T480" s="285"/>
      <c r="U480" s="27" t="s">
        <v>33</v>
      </c>
      <c r="V480" s="186"/>
      <c r="W480" s="56"/>
      <c r="X480" s="187"/>
      <c r="Y480" s="187"/>
      <c r="Z480" s="187"/>
      <c r="AA480" s="62"/>
      <c r="AB480" s="62"/>
      <c r="AC480" s="188"/>
      <c r="AD480" s="259"/>
      <c r="AE480" s="259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4"/>
      <c r="AT480" s="37"/>
    </row>
    <row r="481" spans="2:46" ht="13.5" customHeight="1" x14ac:dyDescent="0.15">
      <c r="B481" s="285"/>
      <c r="C481" s="27" t="s">
        <v>35</v>
      </c>
      <c r="D481" s="186"/>
      <c r="E481" s="56"/>
      <c r="F481" s="187"/>
      <c r="G481" s="187"/>
      <c r="H481" s="187"/>
      <c r="I481" s="62"/>
      <c r="J481" s="62"/>
      <c r="K481" s="188"/>
      <c r="L481" s="259"/>
      <c r="M481" s="259"/>
      <c r="N481" s="56"/>
      <c r="O481" s="28"/>
      <c r="P481" s="56"/>
      <c r="Q481" s="28"/>
      <c r="R481" s="132"/>
      <c r="S481" s="214"/>
      <c r="T481" s="285"/>
      <c r="U481" s="27" t="s">
        <v>35</v>
      </c>
      <c r="V481" s="186"/>
      <c r="W481" s="56"/>
      <c r="X481" s="187"/>
      <c r="Y481" s="187"/>
      <c r="Z481" s="187"/>
      <c r="AA481" s="62"/>
      <c r="AB481" s="62"/>
      <c r="AC481" s="188"/>
      <c r="AD481" s="259"/>
      <c r="AE481" s="259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4"/>
      <c r="AT481" s="37"/>
    </row>
    <row r="482" spans="2:46" ht="13.5" customHeight="1" thickBot="1" x14ac:dyDescent="0.2">
      <c r="B482" s="286"/>
      <c r="C482" s="27"/>
      <c r="D482" s="186"/>
      <c r="E482" s="56"/>
      <c r="F482" s="189"/>
      <c r="G482" s="189"/>
      <c r="H482" s="189"/>
      <c r="I482" s="56"/>
      <c r="J482" s="56"/>
      <c r="K482" s="188"/>
      <c r="L482" s="259"/>
      <c r="M482" s="259"/>
      <c r="N482" s="56"/>
      <c r="O482" s="28"/>
      <c r="P482" s="56"/>
      <c r="Q482" s="28"/>
      <c r="R482" s="184"/>
      <c r="S482" s="214"/>
      <c r="T482" s="286"/>
      <c r="U482" s="27"/>
      <c r="V482" s="186"/>
      <c r="W482" s="56"/>
      <c r="X482" s="189"/>
      <c r="Y482" s="189"/>
      <c r="Z482" s="189"/>
      <c r="AA482" s="56"/>
      <c r="AB482" s="56"/>
      <c r="AC482" s="188"/>
      <c r="AD482" s="259"/>
      <c r="AE482" s="259"/>
      <c r="AF482" s="56"/>
      <c r="AG482" s="28"/>
      <c r="AH482" s="56"/>
      <c r="AI482" s="28"/>
      <c r="AJ482" s="184"/>
      <c r="AK482" s="199"/>
      <c r="AL482" s="286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4"/>
      <c r="AT482" s="37"/>
    </row>
    <row r="483" spans="2:46" ht="13.5" customHeight="1" x14ac:dyDescent="0.15">
      <c r="B483" s="284" t="s">
        <v>159</v>
      </c>
      <c r="C483" s="25" t="s">
        <v>31</v>
      </c>
      <c r="D483" s="39"/>
      <c r="E483" s="55"/>
      <c r="F483" s="96"/>
      <c r="G483" s="96"/>
      <c r="H483" s="96"/>
      <c r="I483" s="60"/>
      <c r="J483" s="60"/>
      <c r="K483" s="61"/>
      <c r="L483" s="258"/>
      <c r="M483" s="258"/>
      <c r="N483" s="55"/>
      <c r="O483" s="26"/>
      <c r="P483" s="55"/>
      <c r="Q483" s="26"/>
      <c r="R483" s="131"/>
      <c r="S483" s="214"/>
      <c r="T483" s="284" t="s">
        <v>159</v>
      </c>
      <c r="U483" s="25" t="s">
        <v>31</v>
      </c>
      <c r="V483" s="39"/>
      <c r="W483" s="55"/>
      <c r="X483" s="96"/>
      <c r="Y483" s="96"/>
      <c r="Z483" s="96"/>
      <c r="AA483" s="60"/>
      <c r="AB483" s="60"/>
      <c r="AC483" s="61"/>
      <c r="AD483" s="258"/>
      <c r="AE483" s="258"/>
      <c r="AF483" s="55"/>
      <c r="AG483" s="26"/>
      <c r="AH483" s="55"/>
      <c r="AI483" s="26"/>
      <c r="AJ483" s="131"/>
      <c r="AK483" s="199"/>
      <c r="AL483" s="284" t="s">
        <v>159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4"/>
      <c r="AT483" s="37"/>
    </row>
    <row r="484" spans="2:46" ht="13.5" customHeight="1" x14ac:dyDescent="0.15">
      <c r="B484" s="285"/>
      <c r="C484" s="27" t="s">
        <v>32</v>
      </c>
      <c r="D484" s="186"/>
      <c r="E484" s="56"/>
      <c r="F484" s="187"/>
      <c r="G484" s="187"/>
      <c r="H484" s="187"/>
      <c r="I484" s="62"/>
      <c r="J484" s="62"/>
      <c r="K484" s="188"/>
      <c r="L484" s="259"/>
      <c r="M484" s="259"/>
      <c r="N484" s="56"/>
      <c r="O484" s="28"/>
      <c r="P484" s="56"/>
      <c r="Q484" s="28"/>
      <c r="R484" s="132"/>
      <c r="S484" s="214"/>
      <c r="T484" s="285"/>
      <c r="U484" s="27" t="s">
        <v>32</v>
      </c>
      <c r="V484" s="186"/>
      <c r="W484" s="56"/>
      <c r="X484" s="187"/>
      <c r="Y484" s="187"/>
      <c r="Z484" s="187"/>
      <c r="AA484" s="62"/>
      <c r="AB484" s="62"/>
      <c r="AC484" s="188"/>
      <c r="AD484" s="259"/>
      <c r="AE484" s="259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4"/>
      <c r="AT484" s="37"/>
    </row>
    <row r="485" spans="2:46" ht="13.5" customHeight="1" x14ac:dyDescent="0.15">
      <c r="B485" s="285"/>
      <c r="C485" s="27" t="s">
        <v>33</v>
      </c>
      <c r="D485" s="186"/>
      <c r="E485" s="56"/>
      <c r="F485" s="187"/>
      <c r="G485" s="187"/>
      <c r="H485" s="187"/>
      <c r="I485" s="62"/>
      <c r="J485" s="62"/>
      <c r="K485" s="188"/>
      <c r="L485" s="259"/>
      <c r="M485" s="259"/>
      <c r="N485" s="56"/>
      <c r="O485" s="28"/>
      <c r="P485" s="56"/>
      <c r="Q485" s="28"/>
      <c r="R485" s="132"/>
      <c r="S485" s="214"/>
      <c r="T485" s="285"/>
      <c r="U485" s="27" t="s">
        <v>33</v>
      </c>
      <c r="V485" s="186"/>
      <c r="W485" s="56"/>
      <c r="X485" s="187"/>
      <c r="Y485" s="187"/>
      <c r="Z485" s="187"/>
      <c r="AA485" s="62"/>
      <c r="AB485" s="62"/>
      <c r="AC485" s="188"/>
      <c r="AD485" s="259"/>
      <c r="AE485" s="259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4"/>
      <c r="AT485" s="37"/>
    </row>
    <row r="486" spans="2:46" ht="13.5" customHeight="1" x14ac:dyDescent="0.15">
      <c r="B486" s="285"/>
      <c r="C486" s="27" t="s">
        <v>35</v>
      </c>
      <c r="D486" s="186"/>
      <c r="E486" s="56"/>
      <c r="F486" s="187"/>
      <c r="G486" s="187"/>
      <c r="H486" s="187"/>
      <c r="I486" s="62"/>
      <c r="J486" s="62"/>
      <c r="K486" s="188"/>
      <c r="L486" s="259"/>
      <c r="M486" s="259"/>
      <c r="N486" s="56"/>
      <c r="O486" s="28"/>
      <c r="P486" s="56"/>
      <c r="Q486" s="28"/>
      <c r="R486" s="132"/>
      <c r="S486" s="214"/>
      <c r="T486" s="285"/>
      <c r="U486" s="27" t="s">
        <v>35</v>
      </c>
      <c r="V486" s="186"/>
      <c r="W486" s="56"/>
      <c r="X486" s="187"/>
      <c r="Y486" s="187"/>
      <c r="Z486" s="187"/>
      <c r="AA486" s="62"/>
      <c r="AB486" s="62"/>
      <c r="AC486" s="188"/>
      <c r="AD486" s="259"/>
      <c r="AE486" s="259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4"/>
      <c r="AT486" s="37"/>
    </row>
    <row r="487" spans="2:46" ht="13.5" customHeight="1" thickBot="1" x14ac:dyDescent="0.2">
      <c r="B487" s="286"/>
      <c r="C487" s="27"/>
      <c r="D487" s="186"/>
      <c r="E487" s="56"/>
      <c r="F487" s="189"/>
      <c r="G487" s="189"/>
      <c r="H487" s="189"/>
      <c r="I487" s="56"/>
      <c r="J487" s="56"/>
      <c r="K487" s="188"/>
      <c r="L487" s="259"/>
      <c r="M487" s="259"/>
      <c r="N487" s="56"/>
      <c r="O487" s="28"/>
      <c r="P487" s="56"/>
      <c r="Q487" s="28"/>
      <c r="R487" s="184"/>
      <c r="S487" s="214"/>
      <c r="T487" s="286"/>
      <c r="U487" s="27"/>
      <c r="V487" s="186"/>
      <c r="W487" s="56"/>
      <c r="X487" s="189"/>
      <c r="Y487" s="189"/>
      <c r="Z487" s="189"/>
      <c r="AA487" s="56"/>
      <c r="AB487" s="56"/>
      <c r="AC487" s="188"/>
      <c r="AD487" s="259"/>
      <c r="AE487" s="259"/>
      <c r="AF487" s="56"/>
      <c r="AG487" s="28"/>
      <c r="AH487" s="56"/>
      <c r="AI487" s="28"/>
      <c r="AJ487" s="184"/>
      <c r="AK487" s="199"/>
      <c r="AL487" s="286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4"/>
      <c r="AT487" s="37"/>
    </row>
    <row r="488" spans="2:46" ht="13.5" customHeight="1" x14ac:dyDescent="0.15">
      <c r="B488" s="284" t="s">
        <v>160</v>
      </c>
      <c r="C488" s="25" t="s">
        <v>31</v>
      </c>
      <c r="D488" s="39"/>
      <c r="E488" s="55"/>
      <c r="F488" s="96"/>
      <c r="G488" s="96"/>
      <c r="H488" s="96"/>
      <c r="I488" s="60"/>
      <c r="J488" s="60"/>
      <c r="K488" s="61"/>
      <c r="L488" s="258"/>
      <c r="M488" s="258"/>
      <c r="N488" s="55"/>
      <c r="O488" s="26"/>
      <c r="P488" s="55"/>
      <c r="Q488" s="26"/>
      <c r="R488" s="131"/>
      <c r="S488" s="214"/>
      <c r="T488" s="284" t="s">
        <v>160</v>
      </c>
      <c r="U488" s="25" t="s">
        <v>31</v>
      </c>
      <c r="V488" s="39"/>
      <c r="W488" s="55"/>
      <c r="X488" s="96"/>
      <c r="Y488" s="96"/>
      <c r="Z488" s="96"/>
      <c r="AA488" s="60"/>
      <c r="AB488" s="60"/>
      <c r="AC488" s="61"/>
      <c r="AD488" s="258"/>
      <c r="AE488" s="258"/>
      <c r="AF488" s="55"/>
      <c r="AG488" s="26"/>
      <c r="AH488" s="55"/>
      <c r="AI488" s="26"/>
      <c r="AJ488" s="131"/>
      <c r="AK488" s="199"/>
      <c r="AL488" s="284" t="s">
        <v>160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4"/>
      <c r="AT488" s="37"/>
    </row>
    <row r="489" spans="2:46" ht="13.5" customHeight="1" x14ac:dyDescent="0.15">
      <c r="B489" s="285"/>
      <c r="C489" s="27" t="s">
        <v>32</v>
      </c>
      <c r="D489" s="186"/>
      <c r="E489" s="56"/>
      <c r="F489" s="187"/>
      <c r="G489" s="187"/>
      <c r="H489" s="187"/>
      <c r="I489" s="62"/>
      <c r="J489" s="62"/>
      <c r="K489" s="188"/>
      <c r="L489" s="259"/>
      <c r="M489" s="259"/>
      <c r="N489" s="56"/>
      <c r="O489" s="28"/>
      <c r="P489" s="56"/>
      <c r="Q489" s="28"/>
      <c r="R489" s="132"/>
      <c r="S489" s="214"/>
      <c r="T489" s="285"/>
      <c r="U489" s="27" t="s">
        <v>32</v>
      </c>
      <c r="V489" s="186"/>
      <c r="W489" s="56"/>
      <c r="X489" s="187"/>
      <c r="Y489" s="187"/>
      <c r="Z489" s="187"/>
      <c r="AA489" s="62"/>
      <c r="AB489" s="62"/>
      <c r="AC489" s="188"/>
      <c r="AD489" s="259"/>
      <c r="AE489" s="259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4"/>
      <c r="AT489" s="37"/>
    </row>
    <row r="490" spans="2:46" ht="13.5" customHeight="1" x14ac:dyDescent="0.15">
      <c r="B490" s="285"/>
      <c r="C490" s="27" t="s">
        <v>33</v>
      </c>
      <c r="D490" s="186"/>
      <c r="E490" s="56"/>
      <c r="F490" s="187"/>
      <c r="G490" s="187"/>
      <c r="H490" s="187"/>
      <c r="I490" s="62"/>
      <c r="J490" s="62"/>
      <c r="K490" s="188"/>
      <c r="L490" s="259"/>
      <c r="M490" s="259"/>
      <c r="N490" s="56"/>
      <c r="O490" s="28"/>
      <c r="P490" s="56"/>
      <c r="Q490" s="28"/>
      <c r="R490" s="132"/>
      <c r="S490" s="214"/>
      <c r="T490" s="285"/>
      <c r="U490" s="27" t="s">
        <v>33</v>
      </c>
      <c r="V490" s="186"/>
      <c r="W490" s="56"/>
      <c r="X490" s="187"/>
      <c r="Y490" s="187"/>
      <c r="Z490" s="187"/>
      <c r="AA490" s="62"/>
      <c r="AB490" s="62"/>
      <c r="AC490" s="188"/>
      <c r="AD490" s="259"/>
      <c r="AE490" s="259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4"/>
      <c r="AT490" s="37"/>
    </row>
    <row r="491" spans="2:46" ht="13.5" customHeight="1" x14ac:dyDescent="0.15">
      <c r="B491" s="285"/>
      <c r="C491" s="27" t="s">
        <v>35</v>
      </c>
      <c r="D491" s="186"/>
      <c r="E491" s="56"/>
      <c r="F491" s="187"/>
      <c r="G491" s="187"/>
      <c r="H491" s="187"/>
      <c r="I491" s="62"/>
      <c r="J491" s="62"/>
      <c r="K491" s="188"/>
      <c r="L491" s="259"/>
      <c r="M491" s="259"/>
      <c r="N491" s="56"/>
      <c r="O491" s="28"/>
      <c r="P491" s="56"/>
      <c r="Q491" s="28"/>
      <c r="R491" s="132"/>
      <c r="S491" s="214"/>
      <c r="T491" s="285"/>
      <c r="U491" s="27" t="s">
        <v>35</v>
      </c>
      <c r="V491" s="186"/>
      <c r="W491" s="56"/>
      <c r="X491" s="187"/>
      <c r="Y491" s="187"/>
      <c r="Z491" s="187"/>
      <c r="AA491" s="62"/>
      <c r="AB491" s="62"/>
      <c r="AC491" s="188"/>
      <c r="AD491" s="259"/>
      <c r="AE491" s="259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4"/>
      <c r="AT491" s="37"/>
    </row>
    <row r="492" spans="2:46" ht="13.5" customHeight="1" thickBot="1" x14ac:dyDescent="0.2">
      <c r="B492" s="286"/>
      <c r="C492" s="27"/>
      <c r="D492" s="186"/>
      <c r="E492" s="56"/>
      <c r="F492" s="189"/>
      <c r="G492" s="189"/>
      <c r="H492" s="189"/>
      <c r="I492" s="56"/>
      <c r="J492" s="56"/>
      <c r="K492" s="188"/>
      <c r="L492" s="259"/>
      <c r="M492" s="259"/>
      <c r="N492" s="56"/>
      <c r="O492" s="28"/>
      <c r="P492" s="56"/>
      <c r="Q492" s="28"/>
      <c r="R492" s="184"/>
      <c r="S492" s="214"/>
      <c r="T492" s="286"/>
      <c r="U492" s="27"/>
      <c r="V492" s="186"/>
      <c r="W492" s="56"/>
      <c r="X492" s="189"/>
      <c r="Y492" s="189"/>
      <c r="Z492" s="189"/>
      <c r="AA492" s="56"/>
      <c r="AB492" s="56"/>
      <c r="AC492" s="188"/>
      <c r="AD492" s="259"/>
      <c r="AE492" s="259"/>
      <c r="AF492" s="56"/>
      <c r="AG492" s="28"/>
      <c r="AH492" s="56"/>
      <c r="AI492" s="28"/>
      <c r="AJ492" s="184"/>
      <c r="AK492" s="199"/>
      <c r="AL492" s="286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4"/>
      <c r="AT492" s="37"/>
    </row>
    <row r="493" spans="2:46" ht="13.5" customHeight="1" x14ac:dyDescent="0.15">
      <c r="B493" s="284" t="s">
        <v>161</v>
      </c>
      <c r="C493" s="25" t="s">
        <v>31</v>
      </c>
      <c r="D493" s="39"/>
      <c r="E493" s="55"/>
      <c r="F493" s="96"/>
      <c r="G493" s="96"/>
      <c r="H493" s="96"/>
      <c r="I493" s="60"/>
      <c r="J493" s="60"/>
      <c r="K493" s="61"/>
      <c r="L493" s="258"/>
      <c r="M493" s="258"/>
      <c r="N493" s="55"/>
      <c r="O493" s="26"/>
      <c r="P493" s="55"/>
      <c r="Q493" s="26"/>
      <c r="R493" s="131"/>
      <c r="S493" s="214"/>
      <c r="T493" s="284" t="s">
        <v>161</v>
      </c>
      <c r="U493" s="25" t="s">
        <v>31</v>
      </c>
      <c r="V493" s="39"/>
      <c r="W493" s="55"/>
      <c r="X493" s="96"/>
      <c r="Y493" s="96"/>
      <c r="Z493" s="96"/>
      <c r="AA493" s="60"/>
      <c r="AB493" s="60"/>
      <c r="AC493" s="61"/>
      <c r="AD493" s="258"/>
      <c r="AE493" s="258"/>
      <c r="AF493" s="55"/>
      <c r="AG493" s="26"/>
      <c r="AH493" s="55"/>
      <c r="AI493" s="26"/>
      <c r="AJ493" s="131"/>
      <c r="AK493" s="199"/>
      <c r="AL493" s="284" t="s">
        <v>161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4"/>
      <c r="AT493" s="37"/>
    </row>
    <row r="494" spans="2:46" ht="13.5" customHeight="1" x14ac:dyDescent="0.15">
      <c r="B494" s="285"/>
      <c r="C494" s="27" t="s">
        <v>32</v>
      </c>
      <c r="D494" s="186"/>
      <c r="E494" s="56"/>
      <c r="F494" s="187"/>
      <c r="G494" s="187"/>
      <c r="H494" s="187"/>
      <c r="I494" s="62"/>
      <c r="J494" s="62"/>
      <c r="K494" s="188"/>
      <c r="L494" s="259"/>
      <c r="M494" s="259"/>
      <c r="N494" s="56"/>
      <c r="O494" s="28"/>
      <c r="P494" s="56"/>
      <c r="Q494" s="28"/>
      <c r="R494" s="132"/>
      <c r="S494" s="214"/>
      <c r="T494" s="285"/>
      <c r="U494" s="27" t="s">
        <v>32</v>
      </c>
      <c r="V494" s="186"/>
      <c r="W494" s="56"/>
      <c r="X494" s="187"/>
      <c r="Y494" s="187"/>
      <c r="Z494" s="187"/>
      <c r="AA494" s="62"/>
      <c r="AB494" s="62"/>
      <c r="AC494" s="188"/>
      <c r="AD494" s="259"/>
      <c r="AE494" s="259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4"/>
      <c r="AT494" s="37"/>
    </row>
    <row r="495" spans="2:46" ht="13.5" customHeight="1" x14ac:dyDescent="0.15">
      <c r="B495" s="285"/>
      <c r="C495" s="27" t="s">
        <v>33</v>
      </c>
      <c r="D495" s="186"/>
      <c r="E495" s="56"/>
      <c r="F495" s="187"/>
      <c r="G495" s="187"/>
      <c r="H495" s="187"/>
      <c r="I495" s="62"/>
      <c r="J495" s="62"/>
      <c r="K495" s="188"/>
      <c r="L495" s="259"/>
      <c r="M495" s="259"/>
      <c r="N495" s="56"/>
      <c r="O495" s="28"/>
      <c r="P495" s="56"/>
      <c r="Q495" s="28"/>
      <c r="R495" s="132"/>
      <c r="S495" s="214"/>
      <c r="T495" s="285"/>
      <c r="U495" s="27" t="s">
        <v>33</v>
      </c>
      <c r="V495" s="186"/>
      <c r="W495" s="56"/>
      <c r="X495" s="187"/>
      <c r="Y495" s="187"/>
      <c r="Z495" s="187"/>
      <c r="AA495" s="62"/>
      <c r="AB495" s="62"/>
      <c r="AC495" s="188"/>
      <c r="AD495" s="259"/>
      <c r="AE495" s="259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4"/>
      <c r="AT495" s="37"/>
    </row>
    <row r="496" spans="2:46" ht="13.5" customHeight="1" x14ac:dyDescent="0.15">
      <c r="B496" s="285"/>
      <c r="C496" s="27" t="s">
        <v>35</v>
      </c>
      <c r="D496" s="186"/>
      <c r="E496" s="56"/>
      <c r="F496" s="187"/>
      <c r="G496" s="187"/>
      <c r="H496" s="187"/>
      <c r="I496" s="62"/>
      <c r="J496" s="62"/>
      <c r="K496" s="188"/>
      <c r="L496" s="259"/>
      <c r="M496" s="259"/>
      <c r="N496" s="56"/>
      <c r="O496" s="28"/>
      <c r="P496" s="56"/>
      <c r="Q496" s="28"/>
      <c r="R496" s="132"/>
      <c r="S496" s="214"/>
      <c r="T496" s="285"/>
      <c r="U496" s="27" t="s">
        <v>35</v>
      </c>
      <c r="V496" s="186"/>
      <c r="W496" s="56"/>
      <c r="X496" s="187"/>
      <c r="Y496" s="187"/>
      <c r="Z496" s="187"/>
      <c r="AA496" s="62"/>
      <c r="AB496" s="62"/>
      <c r="AC496" s="188"/>
      <c r="AD496" s="259"/>
      <c r="AE496" s="259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4"/>
      <c r="AT496" s="37"/>
    </row>
    <row r="497" spans="2:46" ht="13.5" customHeight="1" thickBot="1" x14ac:dyDescent="0.2">
      <c r="B497" s="286"/>
      <c r="C497" s="27"/>
      <c r="D497" s="186"/>
      <c r="E497" s="56"/>
      <c r="F497" s="189"/>
      <c r="G497" s="189"/>
      <c r="H497" s="189"/>
      <c r="I497" s="56"/>
      <c r="J497" s="56"/>
      <c r="K497" s="188"/>
      <c r="L497" s="259"/>
      <c r="M497" s="259"/>
      <c r="N497" s="56"/>
      <c r="O497" s="28"/>
      <c r="P497" s="56"/>
      <c r="Q497" s="28"/>
      <c r="R497" s="184"/>
      <c r="S497" s="214"/>
      <c r="T497" s="286"/>
      <c r="U497" s="27"/>
      <c r="V497" s="186"/>
      <c r="W497" s="56"/>
      <c r="X497" s="189"/>
      <c r="Y497" s="189"/>
      <c r="Z497" s="189"/>
      <c r="AA497" s="56"/>
      <c r="AB497" s="56"/>
      <c r="AC497" s="188"/>
      <c r="AD497" s="259"/>
      <c r="AE497" s="259"/>
      <c r="AF497" s="56"/>
      <c r="AG497" s="28"/>
      <c r="AH497" s="56"/>
      <c r="AI497" s="28"/>
      <c r="AJ497" s="184"/>
      <c r="AK497" s="199"/>
      <c r="AL497" s="286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4"/>
      <c r="AT497" s="37"/>
    </row>
    <row r="498" spans="2:46" ht="13.5" customHeight="1" x14ac:dyDescent="0.15">
      <c r="B498" s="284" t="s">
        <v>162</v>
      </c>
      <c r="C498" s="25" t="s">
        <v>31</v>
      </c>
      <c r="D498" s="39"/>
      <c r="E498" s="55"/>
      <c r="F498" s="96"/>
      <c r="G498" s="96"/>
      <c r="H498" s="96"/>
      <c r="I498" s="60"/>
      <c r="J498" s="60"/>
      <c r="K498" s="61"/>
      <c r="L498" s="258"/>
      <c r="M498" s="258"/>
      <c r="N498" s="55"/>
      <c r="O498" s="26"/>
      <c r="P498" s="55"/>
      <c r="Q498" s="26"/>
      <c r="R498" s="131"/>
      <c r="S498" s="214"/>
      <c r="T498" s="284" t="s">
        <v>162</v>
      </c>
      <c r="U498" s="25" t="s">
        <v>31</v>
      </c>
      <c r="V498" s="39"/>
      <c r="W498" s="55"/>
      <c r="X498" s="96"/>
      <c r="Y498" s="96"/>
      <c r="Z498" s="96"/>
      <c r="AA498" s="60"/>
      <c r="AB498" s="60"/>
      <c r="AC498" s="61"/>
      <c r="AD498" s="258"/>
      <c r="AE498" s="258"/>
      <c r="AF498" s="55"/>
      <c r="AG498" s="26"/>
      <c r="AH498" s="55"/>
      <c r="AI498" s="26"/>
      <c r="AJ498" s="131"/>
      <c r="AK498" s="199"/>
      <c r="AL498" s="284" t="s">
        <v>162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4"/>
      <c r="AT498" s="37"/>
    </row>
    <row r="499" spans="2:46" ht="13.5" customHeight="1" x14ac:dyDescent="0.15">
      <c r="B499" s="285"/>
      <c r="C499" s="27" t="s">
        <v>32</v>
      </c>
      <c r="D499" s="186"/>
      <c r="E499" s="56"/>
      <c r="F499" s="187"/>
      <c r="G499" s="187"/>
      <c r="H499" s="187"/>
      <c r="I499" s="62"/>
      <c r="J499" s="62"/>
      <c r="K499" s="188"/>
      <c r="L499" s="259"/>
      <c r="M499" s="259"/>
      <c r="N499" s="56"/>
      <c r="O499" s="28"/>
      <c r="P499" s="56"/>
      <c r="Q499" s="28"/>
      <c r="R499" s="132"/>
      <c r="S499" s="214"/>
      <c r="T499" s="285"/>
      <c r="U499" s="27" t="s">
        <v>32</v>
      </c>
      <c r="V499" s="186"/>
      <c r="W499" s="56"/>
      <c r="X499" s="187"/>
      <c r="Y499" s="187"/>
      <c r="Z499" s="187"/>
      <c r="AA499" s="62"/>
      <c r="AB499" s="62"/>
      <c r="AC499" s="188"/>
      <c r="AD499" s="259"/>
      <c r="AE499" s="259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4"/>
      <c r="AT499" s="37"/>
    </row>
    <row r="500" spans="2:46" ht="13.5" customHeight="1" x14ac:dyDescent="0.15">
      <c r="B500" s="285"/>
      <c r="C500" s="27" t="s">
        <v>33</v>
      </c>
      <c r="D500" s="186"/>
      <c r="E500" s="56"/>
      <c r="F500" s="187"/>
      <c r="G500" s="187"/>
      <c r="H500" s="187"/>
      <c r="I500" s="62"/>
      <c r="J500" s="62"/>
      <c r="K500" s="188"/>
      <c r="L500" s="259"/>
      <c r="M500" s="259"/>
      <c r="N500" s="56"/>
      <c r="O500" s="28"/>
      <c r="P500" s="56"/>
      <c r="Q500" s="28"/>
      <c r="R500" s="132"/>
      <c r="S500" s="214"/>
      <c r="T500" s="285"/>
      <c r="U500" s="27" t="s">
        <v>33</v>
      </c>
      <c r="V500" s="186"/>
      <c r="W500" s="56"/>
      <c r="X500" s="187"/>
      <c r="Y500" s="187"/>
      <c r="Z500" s="187"/>
      <c r="AA500" s="62"/>
      <c r="AB500" s="62"/>
      <c r="AC500" s="188"/>
      <c r="AD500" s="259"/>
      <c r="AE500" s="259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4"/>
      <c r="AT500" s="37"/>
    </row>
    <row r="501" spans="2:46" ht="13.5" customHeight="1" x14ac:dyDescent="0.15">
      <c r="B501" s="285"/>
      <c r="C501" s="27" t="s">
        <v>35</v>
      </c>
      <c r="D501" s="186"/>
      <c r="E501" s="56"/>
      <c r="F501" s="187"/>
      <c r="G501" s="187"/>
      <c r="H501" s="187"/>
      <c r="I501" s="62"/>
      <c r="J501" s="62"/>
      <c r="K501" s="188"/>
      <c r="L501" s="259"/>
      <c r="M501" s="259"/>
      <c r="N501" s="56"/>
      <c r="O501" s="28"/>
      <c r="P501" s="56"/>
      <c r="Q501" s="28"/>
      <c r="R501" s="132"/>
      <c r="S501" s="214"/>
      <c r="T501" s="285"/>
      <c r="U501" s="27" t="s">
        <v>35</v>
      </c>
      <c r="V501" s="186"/>
      <c r="W501" s="56"/>
      <c r="X501" s="187"/>
      <c r="Y501" s="187"/>
      <c r="Z501" s="187"/>
      <c r="AA501" s="62"/>
      <c r="AB501" s="62"/>
      <c r="AC501" s="188"/>
      <c r="AD501" s="259"/>
      <c r="AE501" s="259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4"/>
      <c r="AT501" s="37"/>
    </row>
    <row r="502" spans="2:46" ht="13.5" customHeight="1" thickBot="1" x14ac:dyDescent="0.2">
      <c r="B502" s="286"/>
      <c r="C502" s="27"/>
      <c r="D502" s="186"/>
      <c r="E502" s="56"/>
      <c r="F502" s="189"/>
      <c r="G502" s="189"/>
      <c r="H502" s="189"/>
      <c r="I502" s="56"/>
      <c r="J502" s="56"/>
      <c r="K502" s="188"/>
      <c r="L502" s="259"/>
      <c r="M502" s="259"/>
      <c r="N502" s="56"/>
      <c r="O502" s="28"/>
      <c r="P502" s="56"/>
      <c r="Q502" s="28"/>
      <c r="R502" s="184"/>
      <c r="S502" s="214"/>
      <c r="T502" s="286"/>
      <c r="U502" s="27"/>
      <c r="V502" s="186"/>
      <c r="W502" s="56"/>
      <c r="X502" s="189"/>
      <c r="Y502" s="189"/>
      <c r="Z502" s="189"/>
      <c r="AA502" s="56"/>
      <c r="AB502" s="56"/>
      <c r="AC502" s="188"/>
      <c r="AD502" s="259"/>
      <c r="AE502" s="259"/>
      <c r="AF502" s="56"/>
      <c r="AG502" s="28"/>
      <c r="AH502" s="56"/>
      <c r="AI502" s="28"/>
      <c r="AJ502" s="184"/>
      <c r="AK502" s="199"/>
      <c r="AL502" s="286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4"/>
      <c r="AT502" s="37"/>
    </row>
    <row r="503" spans="2:46" ht="13.5" customHeight="1" x14ac:dyDescent="0.15">
      <c r="B503" s="284" t="s">
        <v>163</v>
      </c>
      <c r="C503" s="25" t="s">
        <v>31</v>
      </c>
      <c r="D503" s="39"/>
      <c r="E503" s="55"/>
      <c r="F503" s="96"/>
      <c r="G503" s="96"/>
      <c r="H503" s="96"/>
      <c r="I503" s="60"/>
      <c r="J503" s="60"/>
      <c r="K503" s="61"/>
      <c r="L503" s="258"/>
      <c r="M503" s="258"/>
      <c r="N503" s="55"/>
      <c r="O503" s="26"/>
      <c r="P503" s="55"/>
      <c r="Q503" s="26"/>
      <c r="R503" s="131"/>
      <c r="S503" s="214"/>
      <c r="T503" s="284" t="s">
        <v>163</v>
      </c>
      <c r="U503" s="25" t="s">
        <v>31</v>
      </c>
      <c r="V503" s="39"/>
      <c r="W503" s="55"/>
      <c r="X503" s="96"/>
      <c r="Y503" s="96"/>
      <c r="Z503" s="96"/>
      <c r="AA503" s="60"/>
      <c r="AB503" s="60"/>
      <c r="AC503" s="61"/>
      <c r="AD503" s="258"/>
      <c r="AE503" s="258"/>
      <c r="AF503" s="55"/>
      <c r="AG503" s="26"/>
      <c r="AH503" s="55"/>
      <c r="AI503" s="26"/>
      <c r="AJ503" s="131"/>
      <c r="AK503" s="199"/>
      <c r="AL503" s="284" t="s">
        <v>163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4"/>
      <c r="AT503" s="37"/>
    </row>
    <row r="504" spans="2:46" ht="13.5" customHeight="1" x14ac:dyDescent="0.15">
      <c r="B504" s="285"/>
      <c r="C504" s="27" t="s">
        <v>32</v>
      </c>
      <c r="D504" s="186"/>
      <c r="E504" s="56"/>
      <c r="F504" s="187"/>
      <c r="G504" s="187"/>
      <c r="H504" s="187"/>
      <c r="I504" s="62"/>
      <c r="J504" s="62"/>
      <c r="K504" s="188"/>
      <c r="L504" s="259"/>
      <c r="M504" s="259"/>
      <c r="N504" s="56"/>
      <c r="O504" s="28"/>
      <c r="P504" s="56"/>
      <c r="Q504" s="28"/>
      <c r="R504" s="132"/>
      <c r="S504" s="214"/>
      <c r="T504" s="285"/>
      <c r="U504" s="27" t="s">
        <v>32</v>
      </c>
      <c r="V504" s="186"/>
      <c r="W504" s="56"/>
      <c r="X504" s="187"/>
      <c r="Y504" s="187"/>
      <c r="Z504" s="187"/>
      <c r="AA504" s="62"/>
      <c r="AB504" s="62"/>
      <c r="AC504" s="188"/>
      <c r="AD504" s="259"/>
      <c r="AE504" s="259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4"/>
      <c r="AT504" s="37"/>
    </row>
    <row r="505" spans="2:46" ht="13.5" customHeight="1" x14ac:dyDescent="0.15">
      <c r="B505" s="285"/>
      <c r="C505" s="27" t="s">
        <v>33</v>
      </c>
      <c r="D505" s="186"/>
      <c r="E505" s="56"/>
      <c r="F505" s="187"/>
      <c r="G505" s="187"/>
      <c r="H505" s="187"/>
      <c r="I505" s="62"/>
      <c r="J505" s="62"/>
      <c r="K505" s="188"/>
      <c r="L505" s="259"/>
      <c r="M505" s="259"/>
      <c r="N505" s="56"/>
      <c r="O505" s="28"/>
      <c r="P505" s="56"/>
      <c r="Q505" s="28"/>
      <c r="R505" s="132"/>
      <c r="S505" s="214"/>
      <c r="T505" s="285"/>
      <c r="U505" s="27" t="s">
        <v>33</v>
      </c>
      <c r="V505" s="186"/>
      <c r="W505" s="56"/>
      <c r="X505" s="187"/>
      <c r="Y505" s="187"/>
      <c r="Z505" s="187"/>
      <c r="AA505" s="62"/>
      <c r="AB505" s="62"/>
      <c r="AC505" s="188"/>
      <c r="AD505" s="259"/>
      <c r="AE505" s="259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4"/>
      <c r="AT505" s="37"/>
    </row>
    <row r="506" spans="2:46" ht="13.5" customHeight="1" x14ac:dyDescent="0.15">
      <c r="B506" s="285"/>
      <c r="C506" s="27" t="s">
        <v>35</v>
      </c>
      <c r="D506" s="186"/>
      <c r="E506" s="56"/>
      <c r="F506" s="187"/>
      <c r="G506" s="187"/>
      <c r="H506" s="187"/>
      <c r="I506" s="62"/>
      <c r="J506" s="62"/>
      <c r="K506" s="188"/>
      <c r="L506" s="259"/>
      <c r="M506" s="259"/>
      <c r="N506" s="56"/>
      <c r="O506" s="28"/>
      <c r="P506" s="56"/>
      <c r="Q506" s="28"/>
      <c r="R506" s="132"/>
      <c r="S506" s="214"/>
      <c r="T506" s="285"/>
      <c r="U506" s="27" t="s">
        <v>35</v>
      </c>
      <c r="V506" s="186"/>
      <c r="W506" s="56"/>
      <c r="X506" s="187"/>
      <c r="Y506" s="187"/>
      <c r="Z506" s="187"/>
      <c r="AA506" s="62"/>
      <c r="AB506" s="62"/>
      <c r="AC506" s="188"/>
      <c r="AD506" s="259"/>
      <c r="AE506" s="259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4"/>
      <c r="AT506" s="37"/>
    </row>
    <row r="507" spans="2:46" ht="13.5" customHeight="1" thickBot="1" x14ac:dyDescent="0.2">
      <c r="B507" s="286"/>
      <c r="C507" s="27"/>
      <c r="D507" s="186"/>
      <c r="E507" s="56"/>
      <c r="F507" s="189"/>
      <c r="G507" s="189"/>
      <c r="H507" s="189"/>
      <c r="I507" s="56"/>
      <c r="J507" s="56"/>
      <c r="K507" s="188"/>
      <c r="L507" s="259"/>
      <c r="M507" s="259"/>
      <c r="N507" s="56"/>
      <c r="O507" s="28"/>
      <c r="P507" s="56"/>
      <c r="Q507" s="28"/>
      <c r="R507" s="184"/>
      <c r="S507" s="214"/>
      <c r="T507" s="286"/>
      <c r="U507" s="27"/>
      <c r="V507" s="186"/>
      <c r="W507" s="56"/>
      <c r="X507" s="189"/>
      <c r="Y507" s="189"/>
      <c r="Z507" s="189"/>
      <c r="AA507" s="56"/>
      <c r="AB507" s="56"/>
      <c r="AC507" s="188"/>
      <c r="AD507" s="259"/>
      <c r="AE507" s="259"/>
      <c r="AF507" s="56"/>
      <c r="AG507" s="28"/>
      <c r="AH507" s="56"/>
      <c r="AI507" s="28"/>
      <c r="AJ507" s="184"/>
      <c r="AK507" s="199"/>
      <c r="AL507" s="286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4"/>
      <c r="AT507" s="37"/>
    </row>
    <row r="508" spans="2:46" ht="13.5" customHeight="1" x14ac:dyDescent="0.15">
      <c r="B508" s="284" t="s">
        <v>164</v>
      </c>
      <c r="C508" s="25" t="s">
        <v>31</v>
      </c>
      <c r="D508" s="39"/>
      <c r="E508" s="55"/>
      <c r="F508" s="96"/>
      <c r="G508" s="96"/>
      <c r="H508" s="96"/>
      <c r="I508" s="60"/>
      <c r="J508" s="60"/>
      <c r="K508" s="61"/>
      <c r="L508" s="258"/>
      <c r="M508" s="258"/>
      <c r="N508" s="55"/>
      <c r="O508" s="26"/>
      <c r="P508" s="55"/>
      <c r="Q508" s="26"/>
      <c r="R508" s="131"/>
      <c r="S508" s="214"/>
      <c r="T508" s="284" t="s">
        <v>164</v>
      </c>
      <c r="U508" s="25" t="s">
        <v>31</v>
      </c>
      <c r="V508" s="39"/>
      <c r="W508" s="55"/>
      <c r="X508" s="96"/>
      <c r="Y508" s="96"/>
      <c r="Z508" s="96"/>
      <c r="AA508" s="60"/>
      <c r="AB508" s="60"/>
      <c r="AC508" s="61"/>
      <c r="AD508" s="258"/>
      <c r="AE508" s="258"/>
      <c r="AF508" s="55"/>
      <c r="AG508" s="26"/>
      <c r="AH508" s="55"/>
      <c r="AI508" s="26"/>
      <c r="AJ508" s="131"/>
      <c r="AK508" s="199"/>
      <c r="AL508" s="284" t="s">
        <v>164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4"/>
      <c r="AT508" s="37"/>
    </row>
    <row r="509" spans="2:46" ht="13.5" customHeight="1" x14ac:dyDescent="0.15">
      <c r="B509" s="285"/>
      <c r="C509" s="27" t="s">
        <v>32</v>
      </c>
      <c r="D509" s="186"/>
      <c r="E509" s="56"/>
      <c r="F509" s="187"/>
      <c r="G509" s="187"/>
      <c r="H509" s="187"/>
      <c r="I509" s="62"/>
      <c r="J509" s="62"/>
      <c r="K509" s="188"/>
      <c r="L509" s="259"/>
      <c r="M509" s="259"/>
      <c r="N509" s="56"/>
      <c r="O509" s="28"/>
      <c r="P509" s="56"/>
      <c r="Q509" s="28"/>
      <c r="R509" s="132"/>
      <c r="S509" s="214"/>
      <c r="T509" s="285"/>
      <c r="U509" s="27" t="s">
        <v>32</v>
      </c>
      <c r="V509" s="186"/>
      <c r="W509" s="56"/>
      <c r="X509" s="187"/>
      <c r="Y509" s="187"/>
      <c r="Z509" s="187"/>
      <c r="AA509" s="62"/>
      <c r="AB509" s="62"/>
      <c r="AC509" s="188"/>
      <c r="AD509" s="259"/>
      <c r="AE509" s="259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4"/>
      <c r="AT509" s="37"/>
    </row>
    <row r="510" spans="2:46" ht="13.5" customHeight="1" x14ac:dyDescent="0.15">
      <c r="B510" s="285"/>
      <c r="C510" s="27" t="s">
        <v>33</v>
      </c>
      <c r="D510" s="186"/>
      <c r="E510" s="56"/>
      <c r="F510" s="187"/>
      <c r="G510" s="187"/>
      <c r="H510" s="187"/>
      <c r="I510" s="62"/>
      <c r="J510" s="62"/>
      <c r="K510" s="188"/>
      <c r="L510" s="259"/>
      <c r="M510" s="259"/>
      <c r="N510" s="56"/>
      <c r="O510" s="28"/>
      <c r="P510" s="56"/>
      <c r="Q510" s="28"/>
      <c r="R510" s="132"/>
      <c r="S510" s="214"/>
      <c r="T510" s="285"/>
      <c r="U510" s="27" t="s">
        <v>33</v>
      </c>
      <c r="V510" s="186"/>
      <c r="W510" s="56"/>
      <c r="X510" s="187"/>
      <c r="Y510" s="187"/>
      <c r="Z510" s="187"/>
      <c r="AA510" s="62"/>
      <c r="AB510" s="62"/>
      <c r="AC510" s="188"/>
      <c r="AD510" s="259"/>
      <c r="AE510" s="259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4"/>
      <c r="AT510" s="37"/>
    </row>
    <row r="511" spans="2:46" ht="13.5" customHeight="1" x14ac:dyDescent="0.15">
      <c r="B511" s="285"/>
      <c r="C511" s="27" t="s">
        <v>35</v>
      </c>
      <c r="D511" s="186"/>
      <c r="E511" s="56"/>
      <c r="F511" s="187"/>
      <c r="G511" s="187"/>
      <c r="H511" s="187"/>
      <c r="I511" s="62"/>
      <c r="J511" s="62"/>
      <c r="K511" s="188"/>
      <c r="L511" s="259"/>
      <c r="M511" s="259"/>
      <c r="N511" s="56"/>
      <c r="O511" s="28"/>
      <c r="P511" s="56"/>
      <c r="Q511" s="28"/>
      <c r="R511" s="132"/>
      <c r="S511" s="214"/>
      <c r="T511" s="285"/>
      <c r="U511" s="27" t="s">
        <v>35</v>
      </c>
      <c r="V511" s="186"/>
      <c r="W511" s="56"/>
      <c r="X511" s="187"/>
      <c r="Y511" s="187"/>
      <c r="Z511" s="187"/>
      <c r="AA511" s="62"/>
      <c r="AB511" s="62"/>
      <c r="AC511" s="188"/>
      <c r="AD511" s="259"/>
      <c r="AE511" s="259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4"/>
      <c r="AT511" s="37"/>
    </row>
    <row r="512" spans="2:46" ht="13.5" customHeight="1" thickBot="1" x14ac:dyDescent="0.2">
      <c r="B512" s="286"/>
      <c r="C512" s="27"/>
      <c r="D512" s="186"/>
      <c r="E512" s="56"/>
      <c r="F512" s="189"/>
      <c r="G512" s="189"/>
      <c r="H512" s="189"/>
      <c r="I512" s="56"/>
      <c r="J512" s="56"/>
      <c r="K512" s="188"/>
      <c r="L512" s="259"/>
      <c r="M512" s="259"/>
      <c r="N512" s="56"/>
      <c r="O512" s="28"/>
      <c r="P512" s="56"/>
      <c r="Q512" s="28"/>
      <c r="R512" s="184"/>
      <c r="S512" s="214"/>
      <c r="T512" s="286"/>
      <c r="U512" s="27"/>
      <c r="V512" s="186"/>
      <c r="W512" s="56"/>
      <c r="X512" s="189"/>
      <c r="Y512" s="189"/>
      <c r="Z512" s="189"/>
      <c r="AA512" s="56"/>
      <c r="AB512" s="56"/>
      <c r="AC512" s="188"/>
      <c r="AD512" s="259"/>
      <c r="AE512" s="259"/>
      <c r="AF512" s="56"/>
      <c r="AG512" s="28"/>
      <c r="AH512" s="56"/>
      <c r="AI512" s="28"/>
      <c r="AJ512" s="184"/>
      <c r="AK512" s="199"/>
      <c r="AL512" s="286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4"/>
      <c r="AT512" s="37"/>
    </row>
    <row r="513" spans="2:46" ht="13.5" customHeight="1" x14ac:dyDescent="0.15">
      <c r="B513" s="284" t="s">
        <v>165</v>
      </c>
      <c r="C513" s="25" t="s">
        <v>31</v>
      </c>
      <c r="D513" s="39"/>
      <c r="E513" s="55"/>
      <c r="F513" s="96"/>
      <c r="G513" s="96"/>
      <c r="H513" s="96"/>
      <c r="I513" s="60"/>
      <c r="J513" s="60"/>
      <c r="K513" s="61"/>
      <c r="L513" s="258"/>
      <c r="M513" s="258"/>
      <c r="N513" s="55"/>
      <c r="O513" s="26"/>
      <c r="P513" s="55"/>
      <c r="Q513" s="26"/>
      <c r="R513" s="131"/>
      <c r="S513" s="214"/>
      <c r="T513" s="284" t="s">
        <v>165</v>
      </c>
      <c r="U513" s="25" t="s">
        <v>31</v>
      </c>
      <c r="V513" s="39"/>
      <c r="W513" s="55"/>
      <c r="X513" s="96"/>
      <c r="Y513" s="96"/>
      <c r="Z513" s="96"/>
      <c r="AA513" s="60"/>
      <c r="AB513" s="60"/>
      <c r="AC513" s="61"/>
      <c r="AD513" s="258"/>
      <c r="AE513" s="258"/>
      <c r="AF513" s="55"/>
      <c r="AG513" s="26"/>
      <c r="AH513" s="55"/>
      <c r="AI513" s="26"/>
      <c r="AJ513" s="131"/>
      <c r="AK513" s="199"/>
      <c r="AL513" s="284" t="s">
        <v>165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4"/>
      <c r="AT513" s="37"/>
    </row>
    <row r="514" spans="2:46" ht="13.5" customHeight="1" x14ac:dyDescent="0.15">
      <c r="B514" s="285"/>
      <c r="C514" s="27" t="s">
        <v>32</v>
      </c>
      <c r="D514" s="186"/>
      <c r="E514" s="56"/>
      <c r="F514" s="187"/>
      <c r="G514" s="187"/>
      <c r="H514" s="187"/>
      <c r="I514" s="62"/>
      <c r="J514" s="62"/>
      <c r="K514" s="188"/>
      <c r="L514" s="259"/>
      <c r="M514" s="259"/>
      <c r="N514" s="56"/>
      <c r="O514" s="28"/>
      <c r="P514" s="56"/>
      <c r="Q514" s="28"/>
      <c r="R514" s="132"/>
      <c r="S514" s="214"/>
      <c r="T514" s="285"/>
      <c r="U514" s="27" t="s">
        <v>32</v>
      </c>
      <c r="V514" s="186"/>
      <c r="W514" s="56"/>
      <c r="X514" s="187"/>
      <c r="Y514" s="187"/>
      <c r="Z514" s="187"/>
      <c r="AA514" s="62"/>
      <c r="AB514" s="62"/>
      <c r="AC514" s="188"/>
      <c r="AD514" s="259"/>
      <c r="AE514" s="259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4"/>
      <c r="AT514" s="37"/>
    </row>
    <row r="515" spans="2:46" ht="13.5" customHeight="1" x14ac:dyDescent="0.15">
      <c r="B515" s="285"/>
      <c r="C515" s="27" t="s">
        <v>33</v>
      </c>
      <c r="D515" s="186"/>
      <c r="E515" s="56"/>
      <c r="F515" s="187"/>
      <c r="G515" s="187"/>
      <c r="H515" s="187"/>
      <c r="I515" s="62"/>
      <c r="J515" s="62"/>
      <c r="K515" s="188"/>
      <c r="L515" s="259"/>
      <c r="M515" s="259"/>
      <c r="N515" s="56"/>
      <c r="O515" s="28"/>
      <c r="P515" s="56"/>
      <c r="Q515" s="28"/>
      <c r="R515" s="132"/>
      <c r="S515" s="214"/>
      <c r="T515" s="285"/>
      <c r="U515" s="27" t="s">
        <v>33</v>
      </c>
      <c r="V515" s="186"/>
      <c r="W515" s="56"/>
      <c r="X515" s="187"/>
      <c r="Y515" s="187"/>
      <c r="Z515" s="187"/>
      <c r="AA515" s="62"/>
      <c r="AB515" s="62"/>
      <c r="AC515" s="188"/>
      <c r="AD515" s="259"/>
      <c r="AE515" s="259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4"/>
      <c r="AT515" s="37"/>
    </row>
    <row r="516" spans="2:46" ht="13.5" customHeight="1" x14ac:dyDescent="0.15">
      <c r="B516" s="285"/>
      <c r="C516" s="27" t="s">
        <v>35</v>
      </c>
      <c r="D516" s="186"/>
      <c r="E516" s="56"/>
      <c r="F516" s="187"/>
      <c r="G516" s="187"/>
      <c r="H516" s="187"/>
      <c r="I516" s="62"/>
      <c r="J516" s="62"/>
      <c r="K516" s="188"/>
      <c r="L516" s="259"/>
      <c r="M516" s="259"/>
      <c r="N516" s="56"/>
      <c r="O516" s="28"/>
      <c r="P516" s="56"/>
      <c r="Q516" s="28"/>
      <c r="R516" s="132"/>
      <c r="S516" s="214"/>
      <c r="T516" s="285"/>
      <c r="U516" s="27" t="s">
        <v>35</v>
      </c>
      <c r="V516" s="186"/>
      <c r="W516" s="56"/>
      <c r="X516" s="187"/>
      <c r="Y516" s="187"/>
      <c r="Z516" s="187"/>
      <c r="AA516" s="62"/>
      <c r="AB516" s="62"/>
      <c r="AC516" s="188"/>
      <c r="AD516" s="259"/>
      <c r="AE516" s="259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4"/>
      <c r="AT516" s="37"/>
    </row>
    <row r="517" spans="2:46" ht="13.5" customHeight="1" thickBot="1" x14ac:dyDescent="0.2">
      <c r="B517" s="286"/>
      <c r="C517" s="27"/>
      <c r="D517" s="186"/>
      <c r="E517" s="56"/>
      <c r="F517" s="189"/>
      <c r="G517" s="189"/>
      <c r="H517" s="189"/>
      <c r="I517" s="56"/>
      <c r="J517" s="56"/>
      <c r="K517" s="188"/>
      <c r="L517" s="259"/>
      <c r="M517" s="259"/>
      <c r="N517" s="56"/>
      <c r="O517" s="28"/>
      <c r="P517" s="56"/>
      <c r="Q517" s="28"/>
      <c r="R517" s="184"/>
      <c r="S517" s="214"/>
      <c r="T517" s="286"/>
      <c r="U517" s="27"/>
      <c r="V517" s="186"/>
      <c r="W517" s="56"/>
      <c r="X517" s="189"/>
      <c r="Y517" s="189"/>
      <c r="Z517" s="189"/>
      <c r="AA517" s="56"/>
      <c r="AB517" s="56"/>
      <c r="AC517" s="188"/>
      <c r="AD517" s="259"/>
      <c r="AE517" s="259"/>
      <c r="AF517" s="56"/>
      <c r="AG517" s="28"/>
      <c r="AH517" s="56"/>
      <c r="AI517" s="28"/>
      <c r="AJ517" s="184"/>
      <c r="AK517" s="199"/>
      <c r="AL517" s="286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4"/>
      <c r="AT517" s="37"/>
    </row>
    <row r="518" spans="2:46" ht="13.5" customHeight="1" x14ac:dyDescent="0.15">
      <c r="B518" s="284" t="s">
        <v>166</v>
      </c>
      <c r="C518" s="25" t="s">
        <v>31</v>
      </c>
      <c r="D518" s="39"/>
      <c r="E518" s="55"/>
      <c r="F518" s="96"/>
      <c r="G518" s="96"/>
      <c r="H518" s="96"/>
      <c r="I518" s="60"/>
      <c r="J518" s="60"/>
      <c r="K518" s="61"/>
      <c r="L518" s="258"/>
      <c r="M518" s="258"/>
      <c r="N518" s="55"/>
      <c r="O518" s="26"/>
      <c r="P518" s="55"/>
      <c r="Q518" s="26"/>
      <c r="R518" s="131"/>
      <c r="S518" s="214"/>
      <c r="T518" s="284" t="s">
        <v>166</v>
      </c>
      <c r="U518" s="25" t="s">
        <v>31</v>
      </c>
      <c r="V518" s="39"/>
      <c r="W518" s="55"/>
      <c r="X518" s="96"/>
      <c r="Y518" s="96"/>
      <c r="Z518" s="96"/>
      <c r="AA518" s="60"/>
      <c r="AB518" s="60"/>
      <c r="AC518" s="61"/>
      <c r="AD518" s="258"/>
      <c r="AE518" s="258"/>
      <c r="AF518" s="55"/>
      <c r="AG518" s="26"/>
      <c r="AH518" s="55"/>
      <c r="AI518" s="26"/>
      <c r="AJ518" s="131"/>
      <c r="AK518" s="199"/>
      <c r="AL518" s="284" t="s">
        <v>166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4"/>
      <c r="AT518" s="37"/>
    </row>
    <row r="519" spans="2:46" ht="13.5" customHeight="1" x14ac:dyDescent="0.15">
      <c r="B519" s="285"/>
      <c r="C519" s="27" t="s">
        <v>32</v>
      </c>
      <c r="D519" s="186"/>
      <c r="E519" s="56"/>
      <c r="F519" s="187"/>
      <c r="G519" s="187"/>
      <c r="H519" s="187"/>
      <c r="I519" s="62"/>
      <c r="J519" s="62"/>
      <c r="K519" s="188"/>
      <c r="L519" s="259"/>
      <c r="M519" s="259"/>
      <c r="N519" s="56"/>
      <c r="O519" s="28"/>
      <c r="P519" s="56"/>
      <c r="Q519" s="28"/>
      <c r="R519" s="132"/>
      <c r="S519" s="214"/>
      <c r="T519" s="285"/>
      <c r="U519" s="27" t="s">
        <v>32</v>
      </c>
      <c r="V519" s="186"/>
      <c r="W519" s="56"/>
      <c r="X519" s="187"/>
      <c r="Y519" s="187"/>
      <c r="Z519" s="187"/>
      <c r="AA519" s="62"/>
      <c r="AB519" s="62"/>
      <c r="AC519" s="188"/>
      <c r="AD519" s="259"/>
      <c r="AE519" s="259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4"/>
      <c r="AT519" s="37"/>
    </row>
    <row r="520" spans="2:46" ht="13.5" customHeight="1" x14ac:dyDescent="0.15">
      <c r="B520" s="285"/>
      <c r="C520" s="27" t="s">
        <v>33</v>
      </c>
      <c r="D520" s="186"/>
      <c r="E520" s="56"/>
      <c r="F520" s="187"/>
      <c r="G520" s="187"/>
      <c r="H520" s="187"/>
      <c r="I520" s="62"/>
      <c r="J520" s="62"/>
      <c r="K520" s="188"/>
      <c r="L520" s="259"/>
      <c r="M520" s="259"/>
      <c r="N520" s="56"/>
      <c r="O520" s="28"/>
      <c r="P520" s="56"/>
      <c r="Q520" s="28"/>
      <c r="R520" s="132"/>
      <c r="S520" s="214"/>
      <c r="T520" s="285"/>
      <c r="U520" s="27" t="s">
        <v>33</v>
      </c>
      <c r="V520" s="186"/>
      <c r="W520" s="56"/>
      <c r="X520" s="187"/>
      <c r="Y520" s="187"/>
      <c r="Z520" s="187"/>
      <c r="AA520" s="62"/>
      <c r="AB520" s="62"/>
      <c r="AC520" s="188"/>
      <c r="AD520" s="259"/>
      <c r="AE520" s="259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4"/>
      <c r="AT520" s="37"/>
    </row>
    <row r="521" spans="2:46" ht="13.5" customHeight="1" x14ac:dyDescent="0.15">
      <c r="B521" s="285"/>
      <c r="C521" s="27" t="s">
        <v>35</v>
      </c>
      <c r="D521" s="186"/>
      <c r="E521" s="56"/>
      <c r="F521" s="187"/>
      <c r="G521" s="187"/>
      <c r="H521" s="187"/>
      <c r="I521" s="62"/>
      <c r="J521" s="62"/>
      <c r="K521" s="188"/>
      <c r="L521" s="259"/>
      <c r="M521" s="259"/>
      <c r="N521" s="56"/>
      <c r="O521" s="28"/>
      <c r="P521" s="56"/>
      <c r="Q521" s="28"/>
      <c r="R521" s="132"/>
      <c r="S521" s="214"/>
      <c r="T521" s="285"/>
      <c r="U521" s="27" t="s">
        <v>35</v>
      </c>
      <c r="V521" s="186"/>
      <c r="W521" s="56"/>
      <c r="X521" s="187"/>
      <c r="Y521" s="187"/>
      <c r="Z521" s="187"/>
      <c r="AA521" s="62"/>
      <c r="AB521" s="62"/>
      <c r="AC521" s="188"/>
      <c r="AD521" s="259"/>
      <c r="AE521" s="259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4"/>
      <c r="AT521" s="37"/>
    </row>
    <row r="522" spans="2:46" ht="13.5" customHeight="1" thickBot="1" x14ac:dyDescent="0.2">
      <c r="B522" s="286"/>
      <c r="C522" s="27"/>
      <c r="D522" s="186"/>
      <c r="E522" s="56"/>
      <c r="F522" s="189"/>
      <c r="G522" s="189"/>
      <c r="H522" s="189"/>
      <c r="I522" s="56"/>
      <c r="J522" s="56"/>
      <c r="K522" s="188"/>
      <c r="L522" s="259"/>
      <c r="M522" s="259"/>
      <c r="N522" s="56"/>
      <c r="O522" s="28"/>
      <c r="P522" s="56"/>
      <c r="Q522" s="28"/>
      <c r="R522" s="184"/>
      <c r="S522" s="214"/>
      <c r="T522" s="286"/>
      <c r="U522" s="27"/>
      <c r="V522" s="186"/>
      <c r="W522" s="56"/>
      <c r="X522" s="189"/>
      <c r="Y522" s="189"/>
      <c r="Z522" s="189"/>
      <c r="AA522" s="56"/>
      <c r="AB522" s="56"/>
      <c r="AC522" s="188"/>
      <c r="AD522" s="259"/>
      <c r="AE522" s="259"/>
      <c r="AF522" s="56"/>
      <c r="AG522" s="28"/>
      <c r="AH522" s="56"/>
      <c r="AI522" s="28"/>
      <c r="AJ522" s="184"/>
      <c r="AK522" s="199"/>
      <c r="AL522" s="286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4"/>
      <c r="AT522" s="37"/>
    </row>
    <row r="523" spans="2:46" ht="13.5" customHeight="1" x14ac:dyDescent="0.15">
      <c r="B523" s="284" t="s">
        <v>167</v>
      </c>
      <c r="C523" s="25" t="s">
        <v>31</v>
      </c>
      <c r="D523" s="39"/>
      <c r="E523" s="55"/>
      <c r="F523" s="96"/>
      <c r="G523" s="96"/>
      <c r="H523" s="96"/>
      <c r="I523" s="60"/>
      <c r="J523" s="60"/>
      <c r="K523" s="61"/>
      <c r="L523" s="258"/>
      <c r="M523" s="258"/>
      <c r="N523" s="55"/>
      <c r="O523" s="26"/>
      <c r="P523" s="55"/>
      <c r="Q523" s="26"/>
      <c r="R523" s="131"/>
      <c r="S523" s="214"/>
      <c r="T523" s="284" t="s">
        <v>167</v>
      </c>
      <c r="U523" s="25" t="s">
        <v>31</v>
      </c>
      <c r="V523" s="39"/>
      <c r="W523" s="55"/>
      <c r="X523" s="96"/>
      <c r="Y523" s="96"/>
      <c r="Z523" s="96"/>
      <c r="AA523" s="60"/>
      <c r="AB523" s="60"/>
      <c r="AC523" s="61"/>
      <c r="AD523" s="258"/>
      <c r="AE523" s="258"/>
      <c r="AF523" s="55"/>
      <c r="AG523" s="26"/>
      <c r="AH523" s="55"/>
      <c r="AI523" s="26"/>
      <c r="AJ523" s="131"/>
      <c r="AK523" s="199"/>
      <c r="AL523" s="284" t="s">
        <v>167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4"/>
      <c r="AT523" s="37"/>
    </row>
    <row r="524" spans="2:46" ht="13.5" customHeight="1" x14ac:dyDescent="0.15">
      <c r="B524" s="285"/>
      <c r="C524" s="27" t="s">
        <v>32</v>
      </c>
      <c r="D524" s="186"/>
      <c r="E524" s="56"/>
      <c r="F524" s="187"/>
      <c r="G524" s="187"/>
      <c r="H524" s="187"/>
      <c r="I524" s="62"/>
      <c r="J524" s="62"/>
      <c r="K524" s="188"/>
      <c r="L524" s="259"/>
      <c r="M524" s="259"/>
      <c r="N524" s="56"/>
      <c r="O524" s="28"/>
      <c r="P524" s="56"/>
      <c r="Q524" s="28"/>
      <c r="R524" s="132"/>
      <c r="S524" s="214"/>
      <c r="T524" s="285"/>
      <c r="U524" s="27" t="s">
        <v>32</v>
      </c>
      <c r="V524" s="186"/>
      <c r="W524" s="56"/>
      <c r="X524" s="187"/>
      <c r="Y524" s="187"/>
      <c r="Z524" s="187"/>
      <c r="AA524" s="62"/>
      <c r="AB524" s="62"/>
      <c r="AC524" s="188"/>
      <c r="AD524" s="259"/>
      <c r="AE524" s="259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4"/>
      <c r="AT524" s="37"/>
    </row>
    <row r="525" spans="2:46" ht="13.5" customHeight="1" x14ac:dyDescent="0.15">
      <c r="B525" s="285"/>
      <c r="C525" s="27" t="s">
        <v>33</v>
      </c>
      <c r="D525" s="186"/>
      <c r="E525" s="56"/>
      <c r="F525" s="187"/>
      <c r="G525" s="187"/>
      <c r="H525" s="187"/>
      <c r="I525" s="62"/>
      <c r="J525" s="62"/>
      <c r="K525" s="188"/>
      <c r="L525" s="259"/>
      <c r="M525" s="259"/>
      <c r="N525" s="56"/>
      <c r="O525" s="28"/>
      <c r="P525" s="56"/>
      <c r="Q525" s="28"/>
      <c r="R525" s="132"/>
      <c r="S525" s="214"/>
      <c r="T525" s="285"/>
      <c r="U525" s="27" t="s">
        <v>33</v>
      </c>
      <c r="V525" s="186"/>
      <c r="W525" s="56"/>
      <c r="X525" s="187"/>
      <c r="Y525" s="187"/>
      <c r="Z525" s="187"/>
      <c r="AA525" s="62"/>
      <c r="AB525" s="62"/>
      <c r="AC525" s="188"/>
      <c r="AD525" s="259"/>
      <c r="AE525" s="259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4"/>
      <c r="AT525" s="37"/>
    </row>
    <row r="526" spans="2:46" ht="13.5" customHeight="1" x14ac:dyDescent="0.15">
      <c r="B526" s="285"/>
      <c r="C526" s="27" t="s">
        <v>35</v>
      </c>
      <c r="D526" s="186"/>
      <c r="E526" s="56"/>
      <c r="F526" s="187"/>
      <c r="G526" s="187"/>
      <c r="H526" s="187"/>
      <c r="I526" s="62"/>
      <c r="J526" s="62"/>
      <c r="K526" s="188"/>
      <c r="L526" s="259"/>
      <c r="M526" s="259"/>
      <c r="N526" s="56"/>
      <c r="O526" s="28"/>
      <c r="P526" s="56"/>
      <c r="Q526" s="28"/>
      <c r="R526" s="132"/>
      <c r="S526" s="214"/>
      <c r="T526" s="285"/>
      <c r="U526" s="27" t="s">
        <v>35</v>
      </c>
      <c r="V526" s="186"/>
      <c r="W526" s="56"/>
      <c r="X526" s="187"/>
      <c r="Y526" s="187"/>
      <c r="Z526" s="187"/>
      <c r="AA526" s="62"/>
      <c r="AB526" s="62"/>
      <c r="AC526" s="188"/>
      <c r="AD526" s="259"/>
      <c r="AE526" s="259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4"/>
      <c r="AT526" s="37"/>
    </row>
    <row r="527" spans="2:46" ht="13.5" customHeight="1" thickBot="1" x14ac:dyDescent="0.2">
      <c r="B527" s="286"/>
      <c r="C527" s="27"/>
      <c r="D527" s="186"/>
      <c r="E527" s="56"/>
      <c r="F527" s="189"/>
      <c r="G527" s="189"/>
      <c r="H527" s="189"/>
      <c r="I527" s="56"/>
      <c r="J527" s="56"/>
      <c r="K527" s="188"/>
      <c r="L527" s="259"/>
      <c r="M527" s="259"/>
      <c r="N527" s="56"/>
      <c r="O527" s="28"/>
      <c r="P527" s="56"/>
      <c r="Q527" s="28"/>
      <c r="R527" s="184"/>
      <c r="S527" s="214"/>
      <c r="T527" s="286"/>
      <c r="U527" s="27"/>
      <c r="V527" s="186"/>
      <c r="W527" s="56"/>
      <c r="X527" s="189"/>
      <c r="Y527" s="189"/>
      <c r="Z527" s="189"/>
      <c r="AA527" s="56"/>
      <c r="AB527" s="56"/>
      <c r="AC527" s="188"/>
      <c r="AD527" s="259"/>
      <c r="AE527" s="259"/>
      <c r="AF527" s="56"/>
      <c r="AG527" s="28"/>
      <c r="AH527" s="56"/>
      <c r="AI527" s="28"/>
      <c r="AJ527" s="184"/>
      <c r="AK527" s="199"/>
      <c r="AL527" s="286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4"/>
      <c r="AT527" s="37"/>
    </row>
    <row r="528" spans="2:46" ht="13.5" customHeight="1" x14ac:dyDescent="0.15">
      <c r="B528" s="284" t="s">
        <v>168</v>
      </c>
      <c r="C528" s="25" t="s">
        <v>31</v>
      </c>
      <c r="D528" s="39"/>
      <c r="E528" s="55"/>
      <c r="F528" s="96"/>
      <c r="G528" s="96"/>
      <c r="H528" s="96"/>
      <c r="I528" s="60"/>
      <c r="J528" s="60"/>
      <c r="K528" s="61"/>
      <c r="L528" s="258"/>
      <c r="M528" s="258"/>
      <c r="N528" s="55"/>
      <c r="O528" s="26"/>
      <c r="P528" s="55"/>
      <c r="Q528" s="26"/>
      <c r="R528" s="131"/>
      <c r="S528" s="214"/>
      <c r="T528" s="284" t="s">
        <v>168</v>
      </c>
      <c r="U528" s="25" t="s">
        <v>31</v>
      </c>
      <c r="V528" s="39"/>
      <c r="W528" s="55"/>
      <c r="X528" s="96"/>
      <c r="Y528" s="96"/>
      <c r="Z528" s="96"/>
      <c r="AA528" s="60"/>
      <c r="AB528" s="60"/>
      <c r="AC528" s="61"/>
      <c r="AD528" s="258"/>
      <c r="AE528" s="258"/>
      <c r="AF528" s="55"/>
      <c r="AG528" s="26"/>
      <c r="AH528" s="55"/>
      <c r="AI528" s="26"/>
      <c r="AJ528" s="131"/>
      <c r="AK528" s="199"/>
      <c r="AL528" s="284" t="s">
        <v>168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4"/>
      <c r="AT528" s="37"/>
    </row>
    <row r="529" spans="2:46" ht="13.5" customHeight="1" x14ac:dyDescent="0.15">
      <c r="B529" s="285"/>
      <c r="C529" s="27" t="s">
        <v>32</v>
      </c>
      <c r="D529" s="186"/>
      <c r="E529" s="56"/>
      <c r="F529" s="187"/>
      <c r="G529" s="187"/>
      <c r="H529" s="187"/>
      <c r="I529" s="62"/>
      <c r="J529" s="62"/>
      <c r="K529" s="188"/>
      <c r="L529" s="259"/>
      <c r="M529" s="259"/>
      <c r="N529" s="56"/>
      <c r="O529" s="28"/>
      <c r="P529" s="56"/>
      <c r="Q529" s="28"/>
      <c r="R529" s="132"/>
      <c r="S529" s="214"/>
      <c r="T529" s="285"/>
      <c r="U529" s="27" t="s">
        <v>32</v>
      </c>
      <c r="V529" s="186"/>
      <c r="W529" s="56"/>
      <c r="X529" s="187"/>
      <c r="Y529" s="187"/>
      <c r="Z529" s="187"/>
      <c r="AA529" s="62"/>
      <c r="AB529" s="62"/>
      <c r="AC529" s="188"/>
      <c r="AD529" s="259"/>
      <c r="AE529" s="259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4"/>
      <c r="AT529" s="37"/>
    </row>
    <row r="530" spans="2:46" ht="13.5" customHeight="1" x14ac:dyDescent="0.15">
      <c r="B530" s="285"/>
      <c r="C530" s="27" t="s">
        <v>33</v>
      </c>
      <c r="D530" s="186"/>
      <c r="E530" s="56"/>
      <c r="F530" s="187"/>
      <c r="G530" s="187"/>
      <c r="H530" s="187"/>
      <c r="I530" s="62"/>
      <c r="J530" s="62"/>
      <c r="K530" s="188"/>
      <c r="L530" s="259"/>
      <c r="M530" s="259"/>
      <c r="N530" s="56"/>
      <c r="O530" s="28"/>
      <c r="P530" s="56"/>
      <c r="Q530" s="28"/>
      <c r="R530" s="132"/>
      <c r="S530" s="214"/>
      <c r="T530" s="285"/>
      <c r="U530" s="27" t="s">
        <v>33</v>
      </c>
      <c r="V530" s="186"/>
      <c r="W530" s="56"/>
      <c r="X530" s="187"/>
      <c r="Y530" s="187"/>
      <c r="Z530" s="187"/>
      <c r="AA530" s="62"/>
      <c r="AB530" s="62"/>
      <c r="AC530" s="188"/>
      <c r="AD530" s="259"/>
      <c r="AE530" s="259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4"/>
      <c r="AT530" s="37"/>
    </row>
    <row r="531" spans="2:46" ht="13.5" customHeight="1" x14ac:dyDescent="0.15">
      <c r="B531" s="285"/>
      <c r="C531" s="27" t="s">
        <v>35</v>
      </c>
      <c r="D531" s="186"/>
      <c r="E531" s="56"/>
      <c r="F531" s="187"/>
      <c r="G531" s="187"/>
      <c r="H531" s="187"/>
      <c r="I531" s="62"/>
      <c r="J531" s="62"/>
      <c r="K531" s="188"/>
      <c r="L531" s="259"/>
      <c r="M531" s="259"/>
      <c r="N531" s="56"/>
      <c r="O531" s="28"/>
      <c r="P531" s="56"/>
      <c r="Q531" s="28"/>
      <c r="R531" s="132"/>
      <c r="S531" s="214"/>
      <c r="T531" s="285"/>
      <c r="U531" s="27" t="s">
        <v>35</v>
      </c>
      <c r="V531" s="186"/>
      <c r="W531" s="56"/>
      <c r="X531" s="187"/>
      <c r="Y531" s="187"/>
      <c r="Z531" s="187"/>
      <c r="AA531" s="62"/>
      <c r="AB531" s="62"/>
      <c r="AC531" s="188"/>
      <c r="AD531" s="259"/>
      <c r="AE531" s="259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4"/>
      <c r="AT531" s="37"/>
    </row>
    <row r="532" spans="2:46" ht="13.5" customHeight="1" thickBot="1" x14ac:dyDescent="0.2">
      <c r="B532" s="286"/>
      <c r="C532" s="27"/>
      <c r="D532" s="186"/>
      <c r="E532" s="56"/>
      <c r="F532" s="189"/>
      <c r="G532" s="189"/>
      <c r="H532" s="189"/>
      <c r="I532" s="56"/>
      <c r="J532" s="56"/>
      <c r="K532" s="188"/>
      <c r="L532" s="259"/>
      <c r="M532" s="259"/>
      <c r="N532" s="56"/>
      <c r="O532" s="28"/>
      <c r="P532" s="56"/>
      <c r="Q532" s="28"/>
      <c r="R532" s="184"/>
      <c r="S532" s="214"/>
      <c r="T532" s="286"/>
      <c r="U532" s="27"/>
      <c r="V532" s="186"/>
      <c r="W532" s="56"/>
      <c r="X532" s="189"/>
      <c r="Y532" s="189"/>
      <c r="Z532" s="189"/>
      <c r="AA532" s="56"/>
      <c r="AB532" s="56"/>
      <c r="AC532" s="188"/>
      <c r="AD532" s="259"/>
      <c r="AE532" s="259"/>
      <c r="AF532" s="56"/>
      <c r="AG532" s="28"/>
      <c r="AH532" s="56"/>
      <c r="AI532" s="28"/>
      <c r="AJ532" s="184"/>
      <c r="AK532" s="199"/>
      <c r="AL532" s="286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4"/>
      <c r="AT532" s="37"/>
    </row>
    <row r="533" spans="2:46" ht="13.5" customHeight="1" x14ac:dyDescent="0.15">
      <c r="B533" s="284" t="s">
        <v>169</v>
      </c>
      <c r="C533" s="25" t="s">
        <v>31</v>
      </c>
      <c r="D533" s="39"/>
      <c r="E533" s="55"/>
      <c r="F533" s="96"/>
      <c r="G533" s="96"/>
      <c r="H533" s="96"/>
      <c r="I533" s="60"/>
      <c r="J533" s="60"/>
      <c r="K533" s="61"/>
      <c r="L533" s="258"/>
      <c r="M533" s="258"/>
      <c r="N533" s="55"/>
      <c r="O533" s="26"/>
      <c r="P533" s="55"/>
      <c r="Q533" s="26"/>
      <c r="R533" s="131"/>
      <c r="S533" s="214"/>
      <c r="T533" s="284" t="s">
        <v>169</v>
      </c>
      <c r="U533" s="25" t="s">
        <v>31</v>
      </c>
      <c r="V533" s="39"/>
      <c r="W533" s="55"/>
      <c r="X533" s="96"/>
      <c r="Y533" s="96"/>
      <c r="Z533" s="96"/>
      <c r="AA533" s="60"/>
      <c r="AB533" s="60"/>
      <c r="AC533" s="61"/>
      <c r="AD533" s="258"/>
      <c r="AE533" s="258"/>
      <c r="AF533" s="55"/>
      <c r="AG533" s="26"/>
      <c r="AH533" s="55"/>
      <c r="AI533" s="26"/>
      <c r="AJ533" s="131"/>
      <c r="AK533" s="199"/>
      <c r="AL533" s="284" t="s">
        <v>169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4"/>
      <c r="AT533" s="37"/>
    </row>
    <row r="534" spans="2:46" ht="13.5" customHeight="1" x14ac:dyDescent="0.15">
      <c r="B534" s="285"/>
      <c r="C534" s="27" t="s">
        <v>32</v>
      </c>
      <c r="D534" s="186"/>
      <c r="E534" s="56"/>
      <c r="F534" s="187"/>
      <c r="G534" s="187"/>
      <c r="H534" s="187"/>
      <c r="I534" s="62"/>
      <c r="J534" s="62"/>
      <c r="K534" s="188"/>
      <c r="L534" s="259"/>
      <c r="M534" s="259"/>
      <c r="N534" s="56"/>
      <c r="O534" s="28"/>
      <c r="P534" s="56"/>
      <c r="Q534" s="28"/>
      <c r="R534" s="132"/>
      <c r="S534" s="214"/>
      <c r="T534" s="285"/>
      <c r="U534" s="27" t="s">
        <v>32</v>
      </c>
      <c r="V534" s="186"/>
      <c r="W534" s="56"/>
      <c r="X534" s="187"/>
      <c r="Y534" s="187"/>
      <c r="Z534" s="187"/>
      <c r="AA534" s="62"/>
      <c r="AB534" s="62"/>
      <c r="AC534" s="188"/>
      <c r="AD534" s="259"/>
      <c r="AE534" s="259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4"/>
      <c r="AT534" s="37"/>
    </row>
    <row r="535" spans="2:46" ht="13.5" customHeight="1" x14ac:dyDescent="0.15">
      <c r="B535" s="285"/>
      <c r="C535" s="27" t="s">
        <v>33</v>
      </c>
      <c r="D535" s="186"/>
      <c r="E535" s="56"/>
      <c r="F535" s="187"/>
      <c r="G535" s="187"/>
      <c r="H535" s="187"/>
      <c r="I535" s="62"/>
      <c r="J535" s="62"/>
      <c r="K535" s="188"/>
      <c r="L535" s="259"/>
      <c r="M535" s="259"/>
      <c r="N535" s="56"/>
      <c r="O535" s="28"/>
      <c r="P535" s="56"/>
      <c r="Q535" s="28"/>
      <c r="R535" s="132"/>
      <c r="S535" s="214"/>
      <c r="T535" s="285"/>
      <c r="U535" s="27" t="s">
        <v>33</v>
      </c>
      <c r="V535" s="186"/>
      <c r="W535" s="56"/>
      <c r="X535" s="187"/>
      <c r="Y535" s="187"/>
      <c r="Z535" s="187"/>
      <c r="AA535" s="62"/>
      <c r="AB535" s="62"/>
      <c r="AC535" s="188"/>
      <c r="AD535" s="259"/>
      <c r="AE535" s="259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4"/>
      <c r="AT535" s="37"/>
    </row>
    <row r="536" spans="2:46" ht="13.5" customHeight="1" x14ac:dyDescent="0.15">
      <c r="B536" s="285"/>
      <c r="C536" s="27" t="s">
        <v>35</v>
      </c>
      <c r="D536" s="186"/>
      <c r="E536" s="56"/>
      <c r="F536" s="187"/>
      <c r="G536" s="187"/>
      <c r="H536" s="187"/>
      <c r="I536" s="62"/>
      <c r="J536" s="62"/>
      <c r="K536" s="188"/>
      <c r="L536" s="259"/>
      <c r="M536" s="259"/>
      <c r="N536" s="56"/>
      <c r="O536" s="28"/>
      <c r="P536" s="56"/>
      <c r="Q536" s="28"/>
      <c r="R536" s="132"/>
      <c r="S536" s="214"/>
      <c r="T536" s="285"/>
      <c r="U536" s="27" t="s">
        <v>35</v>
      </c>
      <c r="V536" s="186"/>
      <c r="W536" s="56"/>
      <c r="X536" s="187"/>
      <c r="Y536" s="187"/>
      <c r="Z536" s="187"/>
      <c r="AA536" s="62"/>
      <c r="AB536" s="62"/>
      <c r="AC536" s="188"/>
      <c r="AD536" s="259"/>
      <c r="AE536" s="259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4"/>
      <c r="AT536" s="37"/>
    </row>
    <row r="537" spans="2:46" ht="13.5" customHeight="1" thickBot="1" x14ac:dyDescent="0.2">
      <c r="B537" s="286"/>
      <c r="C537" s="27"/>
      <c r="D537" s="186"/>
      <c r="E537" s="56"/>
      <c r="F537" s="189"/>
      <c r="G537" s="189"/>
      <c r="H537" s="189"/>
      <c r="I537" s="56"/>
      <c r="J537" s="56"/>
      <c r="K537" s="188"/>
      <c r="L537" s="259"/>
      <c r="M537" s="259"/>
      <c r="N537" s="56"/>
      <c r="O537" s="28"/>
      <c r="P537" s="56"/>
      <c r="Q537" s="28"/>
      <c r="R537" s="184"/>
      <c r="S537" s="214"/>
      <c r="T537" s="286"/>
      <c r="U537" s="27"/>
      <c r="V537" s="186"/>
      <c r="W537" s="56"/>
      <c r="X537" s="189"/>
      <c r="Y537" s="189"/>
      <c r="Z537" s="189"/>
      <c r="AA537" s="56"/>
      <c r="AB537" s="56"/>
      <c r="AC537" s="188"/>
      <c r="AD537" s="259"/>
      <c r="AE537" s="259"/>
      <c r="AF537" s="56"/>
      <c r="AG537" s="28"/>
      <c r="AH537" s="56"/>
      <c r="AI537" s="28"/>
      <c r="AJ537" s="184"/>
      <c r="AK537" s="199"/>
      <c r="AL537" s="286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4"/>
      <c r="AT537" s="37"/>
    </row>
    <row r="538" spans="2:46" ht="13.5" customHeight="1" x14ac:dyDescent="0.15">
      <c r="B538" s="284" t="s">
        <v>170</v>
      </c>
      <c r="C538" s="25" t="s">
        <v>31</v>
      </c>
      <c r="D538" s="39"/>
      <c r="E538" s="55"/>
      <c r="F538" s="96"/>
      <c r="G538" s="96"/>
      <c r="H538" s="96"/>
      <c r="I538" s="60"/>
      <c r="J538" s="60"/>
      <c r="K538" s="61"/>
      <c r="L538" s="258"/>
      <c r="M538" s="258"/>
      <c r="N538" s="55"/>
      <c r="O538" s="26"/>
      <c r="P538" s="55"/>
      <c r="Q538" s="26"/>
      <c r="R538" s="131"/>
      <c r="S538" s="214"/>
      <c r="T538" s="284" t="s">
        <v>170</v>
      </c>
      <c r="U538" s="25" t="s">
        <v>31</v>
      </c>
      <c r="V538" s="39"/>
      <c r="W538" s="55"/>
      <c r="X538" s="96"/>
      <c r="Y538" s="96"/>
      <c r="Z538" s="96"/>
      <c r="AA538" s="60"/>
      <c r="AB538" s="60"/>
      <c r="AC538" s="61"/>
      <c r="AD538" s="258"/>
      <c r="AE538" s="258"/>
      <c r="AF538" s="55"/>
      <c r="AG538" s="26"/>
      <c r="AH538" s="55"/>
      <c r="AI538" s="26"/>
      <c r="AJ538" s="131"/>
      <c r="AK538" s="199"/>
      <c r="AL538" s="284" t="s">
        <v>170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4"/>
      <c r="AT538" s="37"/>
    </row>
    <row r="539" spans="2:46" ht="13.5" customHeight="1" x14ac:dyDescent="0.15">
      <c r="B539" s="285"/>
      <c r="C539" s="27" t="s">
        <v>32</v>
      </c>
      <c r="D539" s="186"/>
      <c r="E539" s="56"/>
      <c r="F539" s="187"/>
      <c r="G539" s="187"/>
      <c r="H539" s="187"/>
      <c r="I539" s="62"/>
      <c r="J539" s="62"/>
      <c r="K539" s="188"/>
      <c r="L539" s="259"/>
      <c r="M539" s="259"/>
      <c r="N539" s="56"/>
      <c r="O539" s="28"/>
      <c r="P539" s="56"/>
      <c r="Q539" s="28"/>
      <c r="R539" s="132"/>
      <c r="S539" s="214"/>
      <c r="T539" s="285"/>
      <c r="U539" s="27" t="s">
        <v>32</v>
      </c>
      <c r="V539" s="186"/>
      <c r="W539" s="56"/>
      <c r="X539" s="187"/>
      <c r="Y539" s="187"/>
      <c r="Z539" s="187"/>
      <c r="AA539" s="62"/>
      <c r="AB539" s="62"/>
      <c r="AC539" s="188"/>
      <c r="AD539" s="259"/>
      <c r="AE539" s="259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4"/>
      <c r="AT539" s="37"/>
    </row>
    <row r="540" spans="2:46" ht="13.5" customHeight="1" x14ac:dyDescent="0.15">
      <c r="B540" s="285"/>
      <c r="C540" s="27" t="s">
        <v>33</v>
      </c>
      <c r="D540" s="186"/>
      <c r="E540" s="56"/>
      <c r="F540" s="187"/>
      <c r="G540" s="187"/>
      <c r="H540" s="187"/>
      <c r="I540" s="62"/>
      <c r="J540" s="62"/>
      <c r="K540" s="188"/>
      <c r="L540" s="259"/>
      <c r="M540" s="259"/>
      <c r="N540" s="56"/>
      <c r="O540" s="28"/>
      <c r="P540" s="56"/>
      <c r="Q540" s="28"/>
      <c r="R540" s="132"/>
      <c r="S540" s="214"/>
      <c r="T540" s="285"/>
      <c r="U540" s="27" t="s">
        <v>33</v>
      </c>
      <c r="V540" s="186"/>
      <c r="W540" s="56"/>
      <c r="X540" s="187"/>
      <c r="Y540" s="187"/>
      <c r="Z540" s="187"/>
      <c r="AA540" s="62"/>
      <c r="AB540" s="62"/>
      <c r="AC540" s="188"/>
      <c r="AD540" s="259"/>
      <c r="AE540" s="259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4"/>
      <c r="AT540" s="37"/>
    </row>
    <row r="541" spans="2:46" ht="13.5" customHeight="1" x14ac:dyDescent="0.15">
      <c r="B541" s="285"/>
      <c r="C541" s="27" t="s">
        <v>35</v>
      </c>
      <c r="D541" s="186"/>
      <c r="E541" s="56"/>
      <c r="F541" s="187"/>
      <c r="G541" s="187"/>
      <c r="H541" s="187"/>
      <c r="I541" s="62"/>
      <c r="J541" s="62"/>
      <c r="K541" s="188"/>
      <c r="L541" s="259"/>
      <c r="M541" s="259"/>
      <c r="N541" s="56"/>
      <c r="O541" s="28"/>
      <c r="P541" s="56"/>
      <c r="Q541" s="28"/>
      <c r="R541" s="132"/>
      <c r="S541" s="214"/>
      <c r="T541" s="285"/>
      <c r="U541" s="27" t="s">
        <v>35</v>
      </c>
      <c r="V541" s="186"/>
      <c r="W541" s="56"/>
      <c r="X541" s="187"/>
      <c r="Y541" s="187"/>
      <c r="Z541" s="187"/>
      <c r="AA541" s="62"/>
      <c r="AB541" s="62"/>
      <c r="AC541" s="188"/>
      <c r="AD541" s="259"/>
      <c r="AE541" s="259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4"/>
      <c r="AT541" s="37"/>
    </row>
    <row r="542" spans="2:46" ht="13.5" customHeight="1" thickBot="1" x14ac:dyDescent="0.2">
      <c r="B542" s="286"/>
      <c r="C542" s="27"/>
      <c r="D542" s="186"/>
      <c r="E542" s="56"/>
      <c r="F542" s="189"/>
      <c r="G542" s="189"/>
      <c r="H542" s="189"/>
      <c r="I542" s="56"/>
      <c r="J542" s="56"/>
      <c r="K542" s="188"/>
      <c r="L542" s="259"/>
      <c r="M542" s="259"/>
      <c r="N542" s="56"/>
      <c r="O542" s="28"/>
      <c r="P542" s="56"/>
      <c r="Q542" s="28"/>
      <c r="R542" s="184"/>
      <c r="S542" s="214"/>
      <c r="T542" s="286"/>
      <c r="U542" s="27"/>
      <c r="V542" s="186"/>
      <c r="W542" s="56"/>
      <c r="X542" s="189"/>
      <c r="Y542" s="189"/>
      <c r="Z542" s="189"/>
      <c r="AA542" s="56"/>
      <c r="AB542" s="56"/>
      <c r="AC542" s="188"/>
      <c r="AD542" s="259"/>
      <c r="AE542" s="259"/>
      <c r="AF542" s="56"/>
      <c r="AG542" s="28"/>
      <c r="AH542" s="56"/>
      <c r="AI542" s="28"/>
      <c r="AJ542" s="184"/>
      <c r="AK542" s="199"/>
      <c r="AL542" s="286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4"/>
      <c r="AT542" s="37"/>
    </row>
    <row r="543" spans="2:46" ht="13.5" customHeight="1" x14ac:dyDescent="0.15">
      <c r="B543" s="284" t="s">
        <v>171</v>
      </c>
      <c r="C543" s="25" t="s">
        <v>31</v>
      </c>
      <c r="D543" s="39"/>
      <c r="E543" s="55"/>
      <c r="F543" s="96"/>
      <c r="G543" s="96"/>
      <c r="H543" s="96"/>
      <c r="I543" s="60"/>
      <c r="J543" s="60"/>
      <c r="K543" s="61"/>
      <c r="L543" s="258"/>
      <c r="M543" s="258"/>
      <c r="N543" s="55"/>
      <c r="O543" s="26"/>
      <c r="P543" s="55"/>
      <c r="Q543" s="26"/>
      <c r="R543" s="131"/>
      <c r="S543" s="214"/>
      <c r="T543" s="284" t="s">
        <v>171</v>
      </c>
      <c r="U543" s="25" t="s">
        <v>31</v>
      </c>
      <c r="V543" s="39"/>
      <c r="W543" s="55"/>
      <c r="X543" s="96"/>
      <c r="Y543" s="96"/>
      <c r="Z543" s="96"/>
      <c r="AA543" s="60"/>
      <c r="AB543" s="60"/>
      <c r="AC543" s="61"/>
      <c r="AD543" s="258"/>
      <c r="AE543" s="258"/>
      <c r="AF543" s="55"/>
      <c r="AG543" s="26"/>
      <c r="AH543" s="55"/>
      <c r="AI543" s="26"/>
      <c r="AJ543" s="131"/>
      <c r="AK543" s="199"/>
      <c r="AL543" s="284" t="s">
        <v>171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4"/>
      <c r="AT543" s="37"/>
    </row>
    <row r="544" spans="2:46" ht="13.5" customHeight="1" x14ac:dyDescent="0.15">
      <c r="B544" s="285"/>
      <c r="C544" s="27" t="s">
        <v>32</v>
      </c>
      <c r="D544" s="186"/>
      <c r="E544" s="56"/>
      <c r="F544" s="187"/>
      <c r="G544" s="187"/>
      <c r="H544" s="187"/>
      <c r="I544" s="62"/>
      <c r="J544" s="62"/>
      <c r="K544" s="188"/>
      <c r="L544" s="259"/>
      <c r="M544" s="259"/>
      <c r="N544" s="56"/>
      <c r="O544" s="28"/>
      <c r="P544" s="56"/>
      <c r="Q544" s="28"/>
      <c r="R544" s="132"/>
      <c r="S544" s="214"/>
      <c r="T544" s="285"/>
      <c r="U544" s="27" t="s">
        <v>32</v>
      </c>
      <c r="V544" s="186"/>
      <c r="W544" s="56"/>
      <c r="X544" s="187"/>
      <c r="Y544" s="187"/>
      <c r="Z544" s="187"/>
      <c r="AA544" s="62"/>
      <c r="AB544" s="62"/>
      <c r="AC544" s="188"/>
      <c r="AD544" s="259"/>
      <c r="AE544" s="259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4"/>
      <c r="AT544" s="37"/>
    </row>
    <row r="545" spans="2:46" ht="13.5" customHeight="1" x14ac:dyDescent="0.15">
      <c r="B545" s="285"/>
      <c r="C545" s="27" t="s">
        <v>33</v>
      </c>
      <c r="D545" s="186"/>
      <c r="E545" s="56"/>
      <c r="F545" s="187"/>
      <c r="G545" s="187"/>
      <c r="H545" s="187"/>
      <c r="I545" s="62"/>
      <c r="J545" s="62"/>
      <c r="K545" s="188"/>
      <c r="L545" s="259"/>
      <c r="M545" s="259"/>
      <c r="N545" s="56"/>
      <c r="O545" s="28"/>
      <c r="P545" s="56"/>
      <c r="Q545" s="28"/>
      <c r="R545" s="132"/>
      <c r="S545" s="214"/>
      <c r="T545" s="285"/>
      <c r="U545" s="27" t="s">
        <v>33</v>
      </c>
      <c r="V545" s="186"/>
      <c r="W545" s="56"/>
      <c r="X545" s="187"/>
      <c r="Y545" s="187"/>
      <c r="Z545" s="187"/>
      <c r="AA545" s="62"/>
      <c r="AB545" s="62"/>
      <c r="AC545" s="188"/>
      <c r="AD545" s="259"/>
      <c r="AE545" s="259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4"/>
      <c r="AT545" s="37"/>
    </row>
    <row r="546" spans="2:46" ht="13.5" customHeight="1" x14ac:dyDescent="0.15">
      <c r="B546" s="285"/>
      <c r="C546" s="27" t="s">
        <v>35</v>
      </c>
      <c r="D546" s="186"/>
      <c r="E546" s="56"/>
      <c r="F546" s="187"/>
      <c r="G546" s="187"/>
      <c r="H546" s="187"/>
      <c r="I546" s="62"/>
      <c r="J546" s="62"/>
      <c r="K546" s="188"/>
      <c r="L546" s="259"/>
      <c r="M546" s="259"/>
      <c r="N546" s="56"/>
      <c r="O546" s="28"/>
      <c r="P546" s="56"/>
      <c r="Q546" s="28"/>
      <c r="R546" s="132"/>
      <c r="S546" s="214"/>
      <c r="T546" s="285"/>
      <c r="U546" s="27" t="s">
        <v>35</v>
      </c>
      <c r="V546" s="186"/>
      <c r="W546" s="56"/>
      <c r="X546" s="187"/>
      <c r="Y546" s="187"/>
      <c r="Z546" s="187"/>
      <c r="AA546" s="62"/>
      <c r="AB546" s="62"/>
      <c r="AC546" s="188"/>
      <c r="AD546" s="259"/>
      <c r="AE546" s="259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4"/>
      <c r="AT546" s="37"/>
    </row>
    <row r="547" spans="2:46" ht="13.5" customHeight="1" thickBot="1" x14ac:dyDescent="0.2">
      <c r="B547" s="286"/>
      <c r="C547" s="27"/>
      <c r="D547" s="186"/>
      <c r="E547" s="56"/>
      <c r="F547" s="189"/>
      <c r="G547" s="189"/>
      <c r="H547" s="189"/>
      <c r="I547" s="56"/>
      <c r="J547" s="56"/>
      <c r="K547" s="188"/>
      <c r="L547" s="259"/>
      <c r="M547" s="259"/>
      <c r="N547" s="56"/>
      <c r="O547" s="28"/>
      <c r="P547" s="56"/>
      <c r="Q547" s="28"/>
      <c r="R547" s="184"/>
      <c r="S547" s="214"/>
      <c r="T547" s="286"/>
      <c r="U547" s="27"/>
      <c r="V547" s="186"/>
      <c r="W547" s="56"/>
      <c r="X547" s="189"/>
      <c r="Y547" s="189"/>
      <c r="Z547" s="189"/>
      <c r="AA547" s="56"/>
      <c r="AB547" s="56"/>
      <c r="AC547" s="188"/>
      <c r="AD547" s="259"/>
      <c r="AE547" s="259"/>
      <c r="AF547" s="56"/>
      <c r="AG547" s="28"/>
      <c r="AH547" s="56"/>
      <c r="AI547" s="28"/>
      <c r="AJ547" s="184"/>
      <c r="AK547" s="199"/>
      <c r="AL547" s="286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4"/>
      <c r="AT547" s="37"/>
    </row>
    <row r="548" spans="2:46" ht="13.5" customHeight="1" x14ac:dyDescent="0.15">
      <c r="B548" s="284" t="s">
        <v>172</v>
      </c>
      <c r="C548" s="25" t="s">
        <v>31</v>
      </c>
      <c r="D548" s="39"/>
      <c r="E548" s="55"/>
      <c r="F548" s="96"/>
      <c r="G548" s="96"/>
      <c r="H548" s="96"/>
      <c r="I548" s="60"/>
      <c r="J548" s="60"/>
      <c r="K548" s="61"/>
      <c r="L548" s="258"/>
      <c r="M548" s="258"/>
      <c r="N548" s="55"/>
      <c r="O548" s="26"/>
      <c r="P548" s="55"/>
      <c r="Q548" s="26"/>
      <c r="R548" s="131"/>
      <c r="S548" s="214"/>
      <c r="T548" s="284" t="s">
        <v>172</v>
      </c>
      <c r="U548" s="25" t="s">
        <v>31</v>
      </c>
      <c r="V548" s="39"/>
      <c r="W548" s="55"/>
      <c r="X548" s="96"/>
      <c r="Y548" s="96"/>
      <c r="Z548" s="96"/>
      <c r="AA548" s="60"/>
      <c r="AB548" s="60"/>
      <c r="AC548" s="61"/>
      <c r="AD548" s="258"/>
      <c r="AE548" s="258"/>
      <c r="AF548" s="55"/>
      <c r="AG548" s="26"/>
      <c r="AH548" s="55"/>
      <c r="AI548" s="26"/>
      <c r="AJ548" s="131"/>
      <c r="AK548" s="199"/>
      <c r="AL548" s="284" t="s">
        <v>172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4"/>
      <c r="AT548" s="37"/>
    </row>
    <row r="549" spans="2:46" ht="13.5" customHeight="1" x14ac:dyDescent="0.15">
      <c r="B549" s="285"/>
      <c r="C549" s="27" t="s">
        <v>32</v>
      </c>
      <c r="D549" s="186"/>
      <c r="E549" s="56"/>
      <c r="F549" s="187"/>
      <c r="G549" s="187"/>
      <c r="H549" s="187"/>
      <c r="I549" s="62"/>
      <c r="J549" s="62"/>
      <c r="K549" s="188"/>
      <c r="L549" s="259"/>
      <c r="M549" s="259"/>
      <c r="N549" s="56"/>
      <c r="O549" s="28"/>
      <c r="P549" s="56"/>
      <c r="Q549" s="28"/>
      <c r="R549" s="132"/>
      <c r="S549" s="214"/>
      <c r="T549" s="285"/>
      <c r="U549" s="27" t="s">
        <v>32</v>
      </c>
      <c r="V549" s="186"/>
      <c r="W549" s="56"/>
      <c r="X549" s="187"/>
      <c r="Y549" s="187"/>
      <c r="Z549" s="187"/>
      <c r="AA549" s="62"/>
      <c r="AB549" s="62"/>
      <c r="AC549" s="188"/>
      <c r="AD549" s="259"/>
      <c r="AE549" s="259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4"/>
      <c r="AT549" s="37"/>
    </row>
    <row r="550" spans="2:46" ht="13.5" customHeight="1" x14ac:dyDescent="0.15">
      <c r="B550" s="285"/>
      <c r="C550" s="27" t="s">
        <v>33</v>
      </c>
      <c r="D550" s="186"/>
      <c r="E550" s="56"/>
      <c r="F550" s="187"/>
      <c r="G550" s="187"/>
      <c r="H550" s="187"/>
      <c r="I550" s="62"/>
      <c r="J550" s="62"/>
      <c r="K550" s="188"/>
      <c r="L550" s="259"/>
      <c r="M550" s="259"/>
      <c r="N550" s="56"/>
      <c r="O550" s="28"/>
      <c r="P550" s="56"/>
      <c r="Q550" s="28"/>
      <c r="R550" s="132"/>
      <c r="S550" s="214"/>
      <c r="T550" s="285"/>
      <c r="U550" s="27" t="s">
        <v>33</v>
      </c>
      <c r="V550" s="186"/>
      <c r="W550" s="56"/>
      <c r="X550" s="187"/>
      <c r="Y550" s="187"/>
      <c r="Z550" s="187"/>
      <c r="AA550" s="62"/>
      <c r="AB550" s="62"/>
      <c r="AC550" s="188"/>
      <c r="AD550" s="259"/>
      <c r="AE550" s="259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4"/>
      <c r="AT550" s="37"/>
    </row>
    <row r="551" spans="2:46" ht="13.5" customHeight="1" x14ac:dyDescent="0.15">
      <c r="B551" s="285"/>
      <c r="C551" s="27" t="s">
        <v>35</v>
      </c>
      <c r="D551" s="186"/>
      <c r="E551" s="56"/>
      <c r="F551" s="187"/>
      <c r="G551" s="187"/>
      <c r="H551" s="187"/>
      <c r="I551" s="62"/>
      <c r="J551" s="62"/>
      <c r="K551" s="188"/>
      <c r="L551" s="259"/>
      <c r="M551" s="259"/>
      <c r="N551" s="56"/>
      <c r="O551" s="28"/>
      <c r="P551" s="56"/>
      <c r="Q551" s="28"/>
      <c r="R551" s="132"/>
      <c r="S551" s="214"/>
      <c r="T551" s="285"/>
      <c r="U551" s="27" t="s">
        <v>35</v>
      </c>
      <c r="V551" s="186"/>
      <c r="W551" s="56"/>
      <c r="X551" s="187"/>
      <c r="Y551" s="187"/>
      <c r="Z551" s="187"/>
      <c r="AA551" s="62"/>
      <c r="AB551" s="62"/>
      <c r="AC551" s="188"/>
      <c r="AD551" s="259"/>
      <c r="AE551" s="259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4"/>
      <c r="AT551" s="37"/>
    </row>
    <row r="552" spans="2:46" ht="13.5" customHeight="1" thickBot="1" x14ac:dyDescent="0.2">
      <c r="B552" s="286"/>
      <c r="C552" s="27"/>
      <c r="D552" s="186"/>
      <c r="E552" s="56"/>
      <c r="F552" s="189"/>
      <c r="G552" s="189"/>
      <c r="H552" s="189"/>
      <c r="I552" s="56"/>
      <c r="J552" s="56"/>
      <c r="K552" s="188"/>
      <c r="L552" s="259"/>
      <c r="M552" s="259"/>
      <c r="N552" s="56"/>
      <c r="O552" s="28"/>
      <c r="P552" s="56"/>
      <c r="Q552" s="28"/>
      <c r="R552" s="184"/>
      <c r="S552" s="214"/>
      <c r="T552" s="286"/>
      <c r="U552" s="27"/>
      <c r="V552" s="186"/>
      <c r="W552" s="56"/>
      <c r="X552" s="189"/>
      <c r="Y552" s="189"/>
      <c r="Z552" s="189"/>
      <c r="AA552" s="56"/>
      <c r="AB552" s="56"/>
      <c r="AC552" s="188"/>
      <c r="AD552" s="259"/>
      <c r="AE552" s="259"/>
      <c r="AF552" s="56"/>
      <c r="AG552" s="28"/>
      <c r="AH552" s="56"/>
      <c r="AI552" s="28"/>
      <c r="AJ552" s="184"/>
      <c r="AK552" s="199"/>
      <c r="AL552" s="286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4"/>
      <c r="AT552" s="37"/>
    </row>
    <row r="553" spans="2:46" ht="13.5" customHeight="1" x14ac:dyDescent="0.15">
      <c r="B553" s="284" t="s">
        <v>173</v>
      </c>
      <c r="C553" s="25" t="s">
        <v>31</v>
      </c>
      <c r="D553" s="39"/>
      <c r="E553" s="55"/>
      <c r="F553" s="96"/>
      <c r="G553" s="96"/>
      <c r="H553" s="96"/>
      <c r="I553" s="60"/>
      <c r="J553" s="60"/>
      <c r="K553" s="61"/>
      <c r="L553" s="258"/>
      <c r="M553" s="258"/>
      <c r="N553" s="55"/>
      <c r="O553" s="26"/>
      <c r="P553" s="55"/>
      <c r="Q553" s="26"/>
      <c r="R553" s="131"/>
      <c r="S553" s="214"/>
      <c r="T553" s="284" t="s">
        <v>173</v>
      </c>
      <c r="U553" s="25" t="s">
        <v>31</v>
      </c>
      <c r="V553" s="39"/>
      <c r="W553" s="55"/>
      <c r="X553" s="96"/>
      <c r="Y553" s="96"/>
      <c r="Z553" s="96"/>
      <c r="AA553" s="60"/>
      <c r="AB553" s="60"/>
      <c r="AC553" s="61"/>
      <c r="AD553" s="258"/>
      <c r="AE553" s="258"/>
      <c r="AF553" s="55"/>
      <c r="AG553" s="26"/>
      <c r="AH553" s="55"/>
      <c r="AI553" s="26"/>
      <c r="AJ553" s="131"/>
      <c r="AK553" s="199"/>
      <c r="AL553" s="284" t="s">
        <v>173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4"/>
      <c r="AT553" s="37"/>
    </row>
    <row r="554" spans="2:46" ht="13.5" customHeight="1" x14ac:dyDescent="0.15">
      <c r="B554" s="285"/>
      <c r="C554" s="27" t="s">
        <v>32</v>
      </c>
      <c r="D554" s="186"/>
      <c r="E554" s="56"/>
      <c r="F554" s="187"/>
      <c r="G554" s="187"/>
      <c r="H554" s="187"/>
      <c r="I554" s="62"/>
      <c r="J554" s="62"/>
      <c r="K554" s="188"/>
      <c r="L554" s="259"/>
      <c r="M554" s="259"/>
      <c r="N554" s="56"/>
      <c r="O554" s="28"/>
      <c r="P554" s="56"/>
      <c r="Q554" s="28"/>
      <c r="R554" s="132"/>
      <c r="S554" s="214"/>
      <c r="T554" s="285"/>
      <c r="U554" s="27" t="s">
        <v>32</v>
      </c>
      <c r="V554" s="186"/>
      <c r="W554" s="56"/>
      <c r="X554" s="187"/>
      <c r="Y554" s="187"/>
      <c r="Z554" s="187"/>
      <c r="AA554" s="62"/>
      <c r="AB554" s="62"/>
      <c r="AC554" s="188"/>
      <c r="AD554" s="259"/>
      <c r="AE554" s="259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4"/>
      <c r="AT554" s="37"/>
    </row>
    <row r="555" spans="2:46" ht="13.5" customHeight="1" x14ac:dyDescent="0.15">
      <c r="B555" s="285"/>
      <c r="C555" s="27" t="s">
        <v>33</v>
      </c>
      <c r="D555" s="186"/>
      <c r="E555" s="56"/>
      <c r="F555" s="187"/>
      <c r="G555" s="187"/>
      <c r="H555" s="187"/>
      <c r="I555" s="62"/>
      <c r="J555" s="62"/>
      <c r="K555" s="188"/>
      <c r="L555" s="259"/>
      <c r="M555" s="259"/>
      <c r="N555" s="56"/>
      <c r="O555" s="28"/>
      <c r="P555" s="56"/>
      <c r="Q555" s="28"/>
      <c r="R555" s="132"/>
      <c r="S555" s="214"/>
      <c r="T555" s="285"/>
      <c r="U555" s="27" t="s">
        <v>33</v>
      </c>
      <c r="V555" s="186"/>
      <c r="W555" s="56"/>
      <c r="X555" s="187"/>
      <c r="Y555" s="187"/>
      <c r="Z555" s="187"/>
      <c r="AA555" s="62"/>
      <c r="AB555" s="62"/>
      <c r="AC555" s="188"/>
      <c r="AD555" s="259"/>
      <c r="AE555" s="259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4"/>
      <c r="AT555" s="37"/>
    </row>
    <row r="556" spans="2:46" ht="13.5" customHeight="1" x14ac:dyDescent="0.15">
      <c r="B556" s="285"/>
      <c r="C556" s="27" t="s">
        <v>35</v>
      </c>
      <c r="D556" s="186"/>
      <c r="E556" s="56"/>
      <c r="F556" s="187"/>
      <c r="G556" s="187"/>
      <c r="H556" s="187"/>
      <c r="I556" s="62"/>
      <c r="J556" s="62"/>
      <c r="K556" s="188"/>
      <c r="L556" s="259"/>
      <c r="M556" s="259"/>
      <c r="N556" s="56"/>
      <c r="O556" s="28"/>
      <c r="P556" s="56"/>
      <c r="Q556" s="28"/>
      <c r="R556" s="132"/>
      <c r="S556" s="214"/>
      <c r="T556" s="285"/>
      <c r="U556" s="27" t="s">
        <v>35</v>
      </c>
      <c r="V556" s="186"/>
      <c r="W556" s="56"/>
      <c r="X556" s="187"/>
      <c r="Y556" s="187"/>
      <c r="Z556" s="187"/>
      <c r="AA556" s="62"/>
      <c r="AB556" s="62"/>
      <c r="AC556" s="188"/>
      <c r="AD556" s="259"/>
      <c r="AE556" s="259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4"/>
      <c r="AT556" s="37"/>
    </row>
    <row r="557" spans="2:46" ht="13.5" customHeight="1" thickBot="1" x14ac:dyDescent="0.2">
      <c r="B557" s="286"/>
      <c r="C557" s="27"/>
      <c r="D557" s="186"/>
      <c r="E557" s="56"/>
      <c r="F557" s="189"/>
      <c r="G557" s="189"/>
      <c r="H557" s="189"/>
      <c r="I557" s="56"/>
      <c r="J557" s="56"/>
      <c r="K557" s="188"/>
      <c r="L557" s="259"/>
      <c r="M557" s="259"/>
      <c r="N557" s="56"/>
      <c r="O557" s="28"/>
      <c r="P557" s="56"/>
      <c r="Q557" s="28"/>
      <c r="R557" s="184"/>
      <c r="S557" s="214"/>
      <c r="T557" s="286"/>
      <c r="U557" s="27"/>
      <c r="V557" s="186"/>
      <c r="W557" s="56"/>
      <c r="X557" s="189"/>
      <c r="Y557" s="189"/>
      <c r="Z557" s="189"/>
      <c r="AA557" s="56"/>
      <c r="AB557" s="56"/>
      <c r="AC557" s="188"/>
      <c r="AD557" s="259"/>
      <c r="AE557" s="259"/>
      <c r="AF557" s="56"/>
      <c r="AG557" s="28"/>
      <c r="AH557" s="56"/>
      <c r="AI557" s="28"/>
      <c r="AJ557" s="184"/>
      <c r="AK557" s="199"/>
      <c r="AL557" s="286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4"/>
      <c r="AT557" s="37"/>
    </row>
    <row r="558" spans="2:46" ht="13.5" customHeight="1" x14ac:dyDescent="0.15">
      <c r="B558" s="284" t="s">
        <v>174</v>
      </c>
      <c r="C558" s="25" t="s">
        <v>31</v>
      </c>
      <c r="D558" s="39"/>
      <c r="E558" s="55"/>
      <c r="F558" s="96"/>
      <c r="G558" s="96"/>
      <c r="H558" s="96"/>
      <c r="I558" s="60"/>
      <c r="J558" s="60"/>
      <c r="K558" s="61"/>
      <c r="L558" s="258"/>
      <c r="M558" s="258"/>
      <c r="N558" s="55"/>
      <c r="O558" s="26"/>
      <c r="P558" s="55"/>
      <c r="Q558" s="26"/>
      <c r="R558" s="131"/>
      <c r="S558" s="214"/>
      <c r="T558" s="284" t="s">
        <v>174</v>
      </c>
      <c r="U558" s="25" t="s">
        <v>31</v>
      </c>
      <c r="V558" s="39"/>
      <c r="W558" s="55"/>
      <c r="X558" s="96"/>
      <c r="Y558" s="96"/>
      <c r="Z558" s="96"/>
      <c r="AA558" s="60"/>
      <c r="AB558" s="60"/>
      <c r="AC558" s="61"/>
      <c r="AD558" s="258"/>
      <c r="AE558" s="258"/>
      <c r="AF558" s="55"/>
      <c r="AG558" s="26"/>
      <c r="AH558" s="55"/>
      <c r="AI558" s="26"/>
      <c r="AJ558" s="131"/>
      <c r="AK558" s="199"/>
      <c r="AL558" s="284" t="s">
        <v>174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4"/>
      <c r="AT558" s="37"/>
    </row>
    <row r="559" spans="2:46" ht="13.5" customHeight="1" x14ac:dyDescent="0.15">
      <c r="B559" s="285"/>
      <c r="C559" s="27" t="s">
        <v>32</v>
      </c>
      <c r="D559" s="186"/>
      <c r="E559" s="56"/>
      <c r="F559" s="187"/>
      <c r="G559" s="187"/>
      <c r="H559" s="187"/>
      <c r="I559" s="62"/>
      <c r="J559" s="62"/>
      <c r="K559" s="188"/>
      <c r="L559" s="259"/>
      <c r="M559" s="259"/>
      <c r="N559" s="56"/>
      <c r="O559" s="28"/>
      <c r="P559" s="56"/>
      <c r="Q559" s="28"/>
      <c r="R559" s="132"/>
      <c r="S559" s="214"/>
      <c r="T559" s="285"/>
      <c r="U559" s="27" t="s">
        <v>32</v>
      </c>
      <c r="V559" s="186"/>
      <c r="W559" s="56"/>
      <c r="X559" s="187"/>
      <c r="Y559" s="187"/>
      <c r="Z559" s="187"/>
      <c r="AA559" s="62"/>
      <c r="AB559" s="62"/>
      <c r="AC559" s="188"/>
      <c r="AD559" s="259"/>
      <c r="AE559" s="259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4"/>
      <c r="AT559" s="37"/>
    </row>
    <row r="560" spans="2:46" ht="13.5" customHeight="1" x14ac:dyDescent="0.15">
      <c r="B560" s="285"/>
      <c r="C560" s="27" t="s">
        <v>33</v>
      </c>
      <c r="D560" s="186"/>
      <c r="E560" s="56"/>
      <c r="F560" s="187"/>
      <c r="G560" s="187"/>
      <c r="H560" s="187"/>
      <c r="I560" s="62"/>
      <c r="J560" s="62"/>
      <c r="K560" s="188"/>
      <c r="L560" s="259"/>
      <c r="M560" s="259"/>
      <c r="N560" s="56"/>
      <c r="O560" s="28"/>
      <c r="P560" s="56"/>
      <c r="Q560" s="28"/>
      <c r="R560" s="132"/>
      <c r="S560" s="214"/>
      <c r="T560" s="285"/>
      <c r="U560" s="27" t="s">
        <v>33</v>
      </c>
      <c r="V560" s="186"/>
      <c r="W560" s="56"/>
      <c r="X560" s="187"/>
      <c r="Y560" s="187"/>
      <c r="Z560" s="187"/>
      <c r="AA560" s="62"/>
      <c r="AB560" s="62"/>
      <c r="AC560" s="188"/>
      <c r="AD560" s="259"/>
      <c r="AE560" s="259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4"/>
      <c r="AT560" s="37"/>
    </row>
    <row r="561" spans="2:46" ht="13.5" customHeight="1" x14ac:dyDescent="0.15">
      <c r="B561" s="285"/>
      <c r="C561" s="27" t="s">
        <v>35</v>
      </c>
      <c r="D561" s="186"/>
      <c r="E561" s="56"/>
      <c r="F561" s="187"/>
      <c r="G561" s="187"/>
      <c r="H561" s="187"/>
      <c r="I561" s="62"/>
      <c r="J561" s="62"/>
      <c r="K561" s="188"/>
      <c r="L561" s="259"/>
      <c r="M561" s="259"/>
      <c r="N561" s="56"/>
      <c r="O561" s="28"/>
      <c r="P561" s="56"/>
      <c r="Q561" s="28"/>
      <c r="R561" s="132"/>
      <c r="S561" s="214"/>
      <c r="T561" s="285"/>
      <c r="U561" s="27" t="s">
        <v>35</v>
      </c>
      <c r="V561" s="186"/>
      <c r="W561" s="56"/>
      <c r="X561" s="187"/>
      <c r="Y561" s="187"/>
      <c r="Z561" s="187"/>
      <c r="AA561" s="62"/>
      <c r="AB561" s="62"/>
      <c r="AC561" s="188"/>
      <c r="AD561" s="259"/>
      <c r="AE561" s="259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4"/>
      <c r="AT561" s="37"/>
    </row>
    <row r="562" spans="2:46" ht="13.5" customHeight="1" thickBot="1" x14ac:dyDescent="0.2">
      <c r="B562" s="286"/>
      <c r="C562" s="27"/>
      <c r="D562" s="186"/>
      <c r="E562" s="56"/>
      <c r="F562" s="189"/>
      <c r="G562" s="189"/>
      <c r="H562" s="189"/>
      <c r="I562" s="56"/>
      <c r="J562" s="56"/>
      <c r="K562" s="188"/>
      <c r="L562" s="259"/>
      <c r="M562" s="259"/>
      <c r="N562" s="56"/>
      <c r="O562" s="28"/>
      <c r="P562" s="56"/>
      <c r="Q562" s="28"/>
      <c r="R562" s="184"/>
      <c r="S562" s="214"/>
      <c r="T562" s="286"/>
      <c r="U562" s="27"/>
      <c r="V562" s="186"/>
      <c r="W562" s="56"/>
      <c r="X562" s="189"/>
      <c r="Y562" s="189"/>
      <c r="Z562" s="189"/>
      <c r="AA562" s="56"/>
      <c r="AB562" s="56"/>
      <c r="AC562" s="188"/>
      <c r="AD562" s="259"/>
      <c r="AE562" s="259"/>
      <c r="AF562" s="56"/>
      <c r="AG562" s="28"/>
      <c r="AH562" s="56"/>
      <c r="AI562" s="28"/>
      <c r="AJ562" s="184"/>
      <c r="AK562" s="199"/>
      <c r="AL562" s="286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4"/>
      <c r="AT562" s="37"/>
    </row>
    <row r="563" spans="2:46" ht="13.5" customHeight="1" x14ac:dyDescent="0.15">
      <c r="B563" s="284" t="s">
        <v>175</v>
      </c>
      <c r="C563" s="25" t="s">
        <v>31</v>
      </c>
      <c r="D563" s="39"/>
      <c r="E563" s="55"/>
      <c r="F563" s="96"/>
      <c r="G563" s="96"/>
      <c r="H563" s="96"/>
      <c r="I563" s="60"/>
      <c r="J563" s="60"/>
      <c r="K563" s="61"/>
      <c r="L563" s="258"/>
      <c r="M563" s="258"/>
      <c r="N563" s="55"/>
      <c r="O563" s="26"/>
      <c r="P563" s="55"/>
      <c r="Q563" s="26"/>
      <c r="R563" s="131"/>
      <c r="S563" s="214"/>
      <c r="T563" s="284" t="s">
        <v>175</v>
      </c>
      <c r="U563" s="25" t="s">
        <v>31</v>
      </c>
      <c r="V563" s="39"/>
      <c r="W563" s="55"/>
      <c r="X563" s="96"/>
      <c r="Y563" s="96"/>
      <c r="Z563" s="96"/>
      <c r="AA563" s="60"/>
      <c r="AB563" s="60"/>
      <c r="AC563" s="61"/>
      <c r="AD563" s="258"/>
      <c r="AE563" s="258"/>
      <c r="AF563" s="55"/>
      <c r="AG563" s="26"/>
      <c r="AH563" s="55"/>
      <c r="AI563" s="26"/>
      <c r="AJ563" s="131"/>
      <c r="AK563" s="199"/>
      <c r="AL563" s="284" t="s">
        <v>175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4"/>
      <c r="AT563" s="37"/>
    </row>
    <row r="564" spans="2:46" ht="13.5" customHeight="1" x14ac:dyDescent="0.15">
      <c r="B564" s="285"/>
      <c r="C564" s="27" t="s">
        <v>32</v>
      </c>
      <c r="D564" s="186"/>
      <c r="E564" s="56"/>
      <c r="F564" s="187"/>
      <c r="G564" s="187"/>
      <c r="H564" s="187"/>
      <c r="I564" s="62"/>
      <c r="J564" s="62"/>
      <c r="K564" s="188"/>
      <c r="L564" s="259"/>
      <c r="M564" s="259"/>
      <c r="N564" s="56"/>
      <c r="O564" s="28"/>
      <c r="P564" s="56"/>
      <c r="Q564" s="28"/>
      <c r="R564" s="132"/>
      <c r="S564" s="214"/>
      <c r="T564" s="285"/>
      <c r="U564" s="27" t="s">
        <v>32</v>
      </c>
      <c r="V564" s="186"/>
      <c r="W564" s="56"/>
      <c r="X564" s="187"/>
      <c r="Y564" s="187"/>
      <c r="Z564" s="187"/>
      <c r="AA564" s="62"/>
      <c r="AB564" s="62"/>
      <c r="AC564" s="188"/>
      <c r="AD564" s="259"/>
      <c r="AE564" s="259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4"/>
      <c r="AT564" s="37"/>
    </row>
    <row r="565" spans="2:46" ht="13.5" customHeight="1" x14ac:dyDescent="0.15">
      <c r="B565" s="285"/>
      <c r="C565" s="27" t="s">
        <v>33</v>
      </c>
      <c r="D565" s="186"/>
      <c r="E565" s="56"/>
      <c r="F565" s="187"/>
      <c r="G565" s="187"/>
      <c r="H565" s="187"/>
      <c r="I565" s="62"/>
      <c r="J565" s="62"/>
      <c r="K565" s="188"/>
      <c r="L565" s="259"/>
      <c r="M565" s="259"/>
      <c r="N565" s="56"/>
      <c r="O565" s="28"/>
      <c r="P565" s="56"/>
      <c r="Q565" s="28"/>
      <c r="R565" s="132"/>
      <c r="S565" s="214"/>
      <c r="T565" s="285"/>
      <c r="U565" s="27" t="s">
        <v>33</v>
      </c>
      <c r="V565" s="186"/>
      <c r="W565" s="56"/>
      <c r="X565" s="187"/>
      <c r="Y565" s="187"/>
      <c r="Z565" s="187"/>
      <c r="AA565" s="62"/>
      <c r="AB565" s="62"/>
      <c r="AC565" s="188"/>
      <c r="AD565" s="259"/>
      <c r="AE565" s="259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4"/>
      <c r="AT565" s="37"/>
    </row>
    <row r="566" spans="2:46" ht="13.5" customHeight="1" x14ac:dyDescent="0.15">
      <c r="B566" s="285"/>
      <c r="C566" s="27" t="s">
        <v>35</v>
      </c>
      <c r="D566" s="186"/>
      <c r="E566" s="56"/>
      <c r="F566" s="187"/>
      <c r="G566" s="187"/>
      <c r="H566" s="187"/>
      <c r="I566" s="62"/>
      <c r="J566" s="62"/>
      <c r="K566" s="188"/>
      <c r="L566" s="259"/>
      <c r="M566" s="259"/>
      <c r="N566" s="56"/>
      <c r="O566" s="28"/>
      <c r="P566" s="56"/>
      <c r="Q566" s="28"/>
      <c r="R566" s="132"/>
      <c r="S566" s="214"/>
      <c r="T566" s="285"/>
      <c r="U566" s="27" t="s">
        <v>35</v>
      </c>
      <c r="V566" s="186"/>
      <c r="W566" s="56"/>
      <c r="X566" s="187"/>
      <c r="Y566" s="187"/>
      <c r="Z566" s="187"/>
      <c r="AA566" s="62"/>
      <c r="AB566" s="62"/>
      <c r="AC566" s="188"/>
      <c r="AD566" s="259"/>
      <c r="AE566" s="259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4"/>
      <c r="AT566" s="37"/>
    </row>
    <row r="567" spans="2:46" ht="13.5" customHeight="1" thickBot="1" x14ac:dyDescent="0.2">
      <c r="B567" s="286"/>
      <c r="C567" s="27"/>
      <c r="D567" s="186"/>
      <c r="E567" s="56"/>
      <c r="F567" s="189"/>
      <c r="G567" s="189"/>
      <c r="H567" s="189"/>
      <c r="I567" s="56"/>
      <c r="J567" s="56"/>
      <c r="K567" s="188"/>
      <c r="L567" s="259"/>
      <c r="M567" s="259"/>
      <c r="N567" s="56"/>
      <c r="O567" s="28"/>
      <c r="P567" s="56"/>
      <c r="Q567" s="28"/>
      <c r="R567" s="184"/>
      <c r="S567" s="214"/>
      <c r="T567" s="286"/>
      <c r="U567" s="27"/>
      <c r="V567" s="186"/>
      <c r="W567" s="56"/>
      <c r="X567" s="189"/>
      <c r="Y567" s="189"/>
      <c r="Z567" s="189"/>
      <c r="AA567" s="56"/>
      <c r="AB567" s="56"/>
      <c r="AC567" s="188"/>
      <c r="AD567" s="259"/>
      <c r="AE567" s="259"/>
      <c r="AF567" s="56"/>
      <c r="AG567" s="28"/>
      <c r="AH567" s="56"/>
      <c r="AI567" s="28"/>
      <c r="AJ567" s="184"/>
      <c r="AK567" s="199"/>
      <c r="AL567" s="286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4"/>
      <c r="AT567" s="37"/>
    </row>
    <row r="568" spans="2:46" ht="13.5" customHeight="1" x14ac:dyDescent="0.15">
      <c r="B568" s="284" t="s">
        <v>176</v>
      </c>
      <c r="C568" s="25" t="s">
        <v>31</v>
      </c>
      <c r="D568" s="39"/>
      <c r="E568" s="55"/>
      <c r="F568" s="96"/>
      <c r="G568" s="96"/>
      <c r="H568" s="96"/>
      <c r="I568" s="60"/>
      <c r="J568" s="60"/>
      <c r="K568" s="61"/>
      <c r="L568" s="258"/>
      <c r="M568" s="258"/>
      <c r="N568" s="55"/>
      <c r="O568" s="26"/>
      <c r="P568" s="55"/>
      <c r="Q568" s="26"/>
      <c r="R568" s="131"/>
      <c r="S568" s="214"/>
      <c r="T568" s="284" t="s">
        <v>176</v>
      </c>
      <c r="U568" s="25" t="s">
        <v>31</v>
      </c>
      <c r="V568" s="39"/>
      <c r="W568" s="55"/>
      <c r="X568" s="96"/>
      <c r="Y568" s="96"/>
      <c r="Z568" s="96"/>
      <c r="AA568" s="60"/>
      <c r="AB568" s="60"/>
      <c r="AC568" s="61"/>
      <c r="AD568" s="258"/>
      <c r="AE568" s="258"/>
      <c r="AF568" s="55"/>
      <c r="AG568" s="26"/>
      <c r="AH568" s="55"/>
      <c r="AI568" s="26"/>
      <c r="AJ568" s="131"/>
      <c r="AK568" s="199"/>
      <c r="AL568" s="284" t="s">
        <v>176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4"/>
      <c r="AT568" s="37"/>
    </row>
    <row r="569" spans="2:46" ht="13.5" customHeight="1" x14ac:dyDescent="0.15">
      <c r="B569" s="285"/>
      <c r="C569" s="27" t="s">
        <v>32</v>
      </c>
      <c r="D569" s="186"/>
      <c r="E569" s="56"/>
      <c r="F569" s="187"/>
      <c r="G569" s="187"/>
      <c r="H569" s="187"/>
      <c r="I569" s="62"/>
      <c r="J569" s="62"/>
      <c r="K569" s="188"/>
      <c r="L569" s="259"/>
      <c r="M569" s="259"/>
      <c r="N569" s="56"/>
      <c r="O569" s="28"/>
      <c r="P569" s="56"/>
      <c r="Q569" s="28"/>
      <c r="R569" s="132"/>
      <c r="S569" s="214"/>
      <c r="T569" s="285"/>
      <c r="U569" s="27" t="s">
        <v>32</v>
      </c>
      <c r="V569" s="186"/>
      <c r="W569" s="56"/>
      <c r="X569" s="187"/>
      <c r="Y569" s="187"/>
      <c r="Z569" s="187"/>
      <c r="AA569" s="62"/>
      <c r="AB569" s="62"/>
      <c r="AC569" s="188"/>
      <c r="AD569" s="259"/>
      <c r="AE569" s="259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4"/>
      <c r="AT569" s="37"/>
    </row>
    <row r="570" spans="2:46" ht="13.5" customHeight="1" x14ac:dyDescent="0.15">
      <c r="B570" s="285"/>
      <c r="C570" s="27" t="s">
        <v>33</v>
      </c>
      <c r="D570" s="186"/>
      <c r="E570" s="56"/>
      <c r="F570" s="187"/>
      <c r="G570" s="187"/>
      <c r="H570" s="187"/>
      <c r="I570" s="62"/>
      <c r="J570" s="62"/>
      <c r="K570" s="188"/>
      <c r="L570" s="259"/>
      <c r="M570" s="259"/>
      <c r="N570" s="56"/>
      <c r="O570" s="28"/>
      <c r="P570" s="56"/>
      <c r="Q570" s="28"/>
      <c r="R570" s="132"/>
      <c r="S570" s="214"/>
      <c r="T570" s="285"/>
      <c r="U570" s="27" t="s">
        <v>33</v>
      </c>
      <c r="V570" s="186"/>
      <c r="W570" s="56"/>
      <c r="X570" s="187"/>
      <c r="Y570" s="187"/>
      <c r="Z570" s="187"/>
      <c r="AA570" s="62"/>
      <c r="AB570" s="62"/>
      <c r="AC570" s="188"/>
      <c r="AD570" s="259"/>
      <c r="AE570" s="259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4"/>
      <c r="AT570" s="37"/>
    </row>
    <row r="571" spans="2:46" ht="13.5" customHeight="1" x14ac:dyDescent="0.15">
      <c r="B571" s="285"/>
      <c r="C571" s="27" t="s">
        <v>35</v>
      </c>
      <c r="D571" s="186"/>
      <c r="E571" s="56"/>
      <c r="F571" s="187"/>
      <c r="G571" s="187"/>
      <c r="H571" s="187"/>
      <c r="I571" s="62"/>
      <c r="J571" s="62"/>
      <c r="K571" s="188"/>
      <c r="L571" s="259"/>
      <c r="M571" s="259"/>
      <c r="N571" s="56"/>
      <c r="O571" s="28"/>
      <c r="P571" s="56"/>
      <c r="Q571" s="28"/>
      <c r="R571" s="132"/>
      <c r="S571" s="214"/>
      <c r="T571" s="285"/>
      <c r="U571" s="27" t="s">
        <v>35</v>
      </c>
      <c r="V571" s="186"/>
      <c r="W571" s="56"/>
      <c r="X571" s="187"/>
      <c r="Y571" s="187"/>
      <c r="Z571" s="187"/>
      <c r="AA571" s="62"/>
      <c r="AB571" s="62"/>
      <c r="AC571" s="188"/>
      <c r="AD571" s="259"/>
      <c r="AE571" s="259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4"/>
      <c r="AT571" s="37"/>
    </row>
    <row r="572" spans="2:46" ht="13.5" customHeight="1" thickBot="1" x14ac:dyDescent="0.2">
      <c r="B572" s="286"/>
      <c r="C572" s="27"/>
      <c r="D572" s="186"/>
      <c r="E572" s="56"/>
      <c r="F572" s="189"/>
      <c r="G572" s="189"/>
      <c r="H572" s="189"/>
      <c r="I572" s="56"/>
      <c r="J572" s="56"/>
      <c r="K572" s="188"/>
      <c r="L572" s="259"/>
      <c r="M572" s="259"/>
      <c r="N572" s="56"/>
      <c r="O572" s="28"/>
      <c r="P572" s="56"/>
      <c r="Q572" s="28"/>
      <c r="R572" s="184"/>
      <c r="S572" s="214"/>
      <c r="T572" s="286"/>
      <c r="U572" s="27"/>
      <c r="V572" s="186"/>
      <c r="W572" s="56"/>
      <c r="X572" s="189"/>
      <c r="Y572" s="189"/>
      <c r="Z572" s="189"/>
      <c r="AA572" s="56"/>
      <c r="AB572" s="56"/>
      <c r="AC572" s="188"/>
      <c r="AD572" s="259"/>
      <c r="AE572" s="259"/>
      <c r="AF572" s="56"/>
      <c r="AG572" s="28"/>
      <c r="AH572" s="56"/>
      <c r="AI572" s="28"/>
      <c r="AJ572" s="184"/>
      <c r="AK572" s="199"/>
      <c r="AL572" s="286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4"/>
      <c r="AT572" s="37"/>
    </row>
    <row r="573" spans="2:46" ht="13.5" customHeight="1" x14ac:dyDescent="0.15">
      <c r="B573" s="284" t="s">
        <v>177</v>
      </c>
      <c r="C573" s="25" t="s">
        <v>31</v>
      </c>
      <c r="D573" s="39"/>
      <c r="E573" s="55"/>
      <c r="F573" s="96"/>
      <c r="G573" s="96"/>
      <c r="H573" s="96"/>
      <c r="I573" s="60"/>
      <c r="J573" s="60"/>
      <c r="K573" s="61"/>
      <c r="L573" s="258"/>
      <c r="M573" s="258"/>
      <c r="N573" s="55"/>
      <c r="O573" s="26"/>
      <c r="P573" s="55"/>
      <c r="Q573" s="26"/>
      <c r="R573" s="131"/>
      <c r="S573" s="214"/>
      <c r="T573" s="284" t="s">
        <v>177</v>
      </c>
      <c r="U573" s="25" t="s">
        <v>31</v>
      </c>
      <c r="V573" s="39"/>
      <c r="W573" s="55"/>
      <c r="X573" s="96"/>
      <c r="Y573" s="96"/>
      <c r="Z573" s="96"/>
      <c r="AA573" s="60"/>
      <c r="AB573" s="60"/>
      <c r="AC573" s="61"/>
      <c r="AD573" s="258"/>
      <c r="AE573" s="258"/>
      <c r="AF573" s="55"/>
      <c r="AG573" s="26"/>
      <c r="AH573" s="55"/>
      <c r="AI573" s="26"/>
      <c r="AJ573" s="131"/>
      <c r="AK573" s="199"/>
      <c r="AL573" s="284" t="s">
        <v>177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4"/>
      <c r="AT573" s="37"/>
    </row>
    <row r="574" spans="2:46" ht="13.5" customHeight="1" x14ac:dyDescent="0.15">
      <c r="B574" s="285"/>
      <c r="C574" s="27" t="s">
        <v>32</v>
      </c>
      <c r="D574" s="186"/>
      <c r="E574" s="56"/>
      <c r="F574" s="187"/>
      <c r="G574" s="187"/>
      <c r="H574" s="187"/>
      <c r="I574" s="62"/>
      <c r="J574" s="62"/>
      <c r="K574" s="188"/>
      <c r="L574" s="259"/>
      <c r="M574" s="259"/>
      <c r="N574" s="56"/>
      <c r="O574" s="28"/>
      <c r="P574" s="56"/>
      <c r="Q574" s="28"/>
      <c r="R574" s="132"/>
      <c r="S574" s="214"/>
      <c r="T574" s="285"/>
      <c r="U574" s="27" t="s">
        <v>32</v>
      </c>
      <c r="V574" s="186"/>
      <c r="W574" s="56"/>
      <c r="X574" s="187"/>
      <c r="Y574" s="187"/>
      <c r="Z574" s="187"/>
      <c r="AA574" s="62"/>
      <c r="AB574" s="62"/>
      <c r="AC574" s="188"/>
      <c r="AD574" s="259"/>
      <c r="AE574" s="259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4"/>
      <c r="AT574" s="37"/>
    </row>
    <row r="575" spans="2:46" ht="13.5" customHeight="1" x14ac:dyDescent="0.15">
      <c r="B575" s="285"/>
      <c r="C575" s="27" t="s">
        <v>33</v>
      </c>
      <c r="D575" s="186"/>
      <c r="E575" s="56"/>
      <c r="F575" s="187"/>
      <c r="G575" s="187"/>
      <c r="H575" s="187"/>
      <c r="I575" s="62"/>
      <c r="J575" s="62"/>
      <c r="K575" s="188"/>
      <c r="L575" s="259"/>
      <c r="M575" s="259"/>
      <c r="N575" s="56"/>
      <c r="O575" s="28"/>
      <c r="P575" s="56"/>
      <c r="Q575" s="28"/>
      <c r="R575" s="132"/>
      <c r="S575" s="214"/>
      <c r="T575" s="285"/>
      <c r="U575" s="27" t="s">
        <v>33</v>
      </c>
      <c r="V575" s="186"/>
      <c r="W575" s="56"/>
      <c r="X575" s="187"/>
      <c r="Y575" s="187"/>
      <c r="Z575" s="187"/>
      <c r="AA575" s="62"/>
      <c r="AB575" s="62"/>
      <c r="AC575" s="188"/>
      <c r="AD575" s="259"/>
      <c r="AE575" s="259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4"/>
      <c r="AT575" s="37"/>
    </row>
    <row r="576" spans="2:46" ht="13.5" customHeight="1" x14ac:dyDescent="0.15">
      <c r="B576" s="285"/>
      <c r="C576" s="27" t="s">
        <v>35</v>
      </c>
      <c r="D576" s="186"/>
      <c r="E576" s="56"/>
      <c r="F576" s="187"/>
      <c r="G576" s="187"/>
      <c r="H576" s="187"/>
      <c r="I576" s="62"/>
      <c r="J576" s="62"/>
      <c r="K576" s="188"/>
      <c r="L576" s="259"/>
      <c r="M576" s="259"/>
      <c r="N576" s="56"/>
      <c r="O576" s="28"/>
      <c r="P576" s="56"/>
      <c r="Q576" s="28"/>
      <c r="R576" s="132"/>
      <c r="S576" s="214"/>
      <c r="T576" s="285"/>
      <c r="U576" s="27" t="s">
        <v>35</v>
      </c>
      <c r="V576" s="186"/>
      <c r="W576" s="56"/>
      <c r="X576" s="187"/>
      <c r="Y576" s="187"/>
      <c r="Z576" s="187"/>
      <c r="AA576" s="62"/>
      <c r="AB576" s="62"/>
      <c r="AC576" s="188"/>
      <c r="AD576" s="259"/>
      <c r="AE576" s="259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4"/>
      <c r="AT576" s="37"/>
    </row>
    <row r="577" spans="2:46" ht="13.5" customHeight="1" thickBot="1" x14ac:dyDescent="0.2">
      <c r="B577" s="286"/>
      <c r="C577" s="27"/>
      <c r="D577" s="186"/>
      <c r="E577" s="56"/>
      <c r="F577" s="189"/>
      <c r="G577" s="189"/>
      <c r="H577" s="189"/>
      <c r="I577" s="56"/>
      <c r="J577" s="56"/>
      <c r="K577" s="188"/>
      <c r="L577" s="259"/>
      <c r="M577" s="259"/>
      <c r="N577" s="56"/>
      <c r="O577" s="28"/>
      <c r="P577" s="56"/>
      <c r="Q577" s="28"/>
      <c r="R577" s="184"/>
      <c r="S577" s="214"/>
      <c r="T577" s="286"/>
      <c r="U577" s="27"/>
      <c r="V577" s="186"/>
      <c r="W577" s="56"/>
      <c r="X577" s="189"/>
      <c r="Y577" s="189"/>
      <c r="Z577" s="189"/>
      <c r="AA577" s="56"/>
      <c r="AB577" s="56"/>
      <c r="AC577" s="188"/>
      <c r="AD577" s="259"/>
      <c r="AE577" s="259"/>
      <c r="AF577" s="56"/>
      <c r="AG577" s="28"/>
      <c r="AH577" s="56"/>
      <c r="AI577" s="28"/>
      <c r="AJ577" s="184"/>
      <c r="AK577" s="199"/>
      <c r="AL577" s="286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4"/>
      <c r="AT577" s="37"/>
    </row>
    <row r="578" spans="2:46" ht="13.5" customHeight="1" x14ac:dyDescent="0.15">
      <c r="B578" s="284" t="s">
        <v>178</v>
      </c>
      <c r="C578" s="25" t="s">
        <v>31</v>
      </c>
      <c r="D578" s="39"/>
      <c r="E578" s="55"/>
      <c r="F578" s="96"/>
      <c r="G578" s="96"/>
      <c r="H578" s="96"/>
      <c r="I578" s="60"/>
      <c r="J578" s="60"/>
      <c r="K578" s="61"/>
      <c r="L578" s="258"/>
      <c r="M578" s="258"/>
      <c r="N578" s="55"/>
      <c r="O578" s="26"/>
      <c r="P578" s="55"/>
      <c r="Q578" s="26"/>
      <c r="R578" s="131"/>
      <c r="S578" s="214"/>
      <c r="T578" s="284" t="s">
        <v>178</v>
      </c>
      <c r="U578" s="25" t="s">
        <v>31</v>
      </c>
      <c r="V578" s="39"/>
      <c r="W578" s="55"/>
      <c r="X578" s="96"/>
      <c r="Y578" s="96"/>
      <c r="Z578" s="96"/>
      <c r="AA578" s="60"/>
      <c r="AB578" s="60"/>
      <c r="AC578" s="61"/>
      <c r="AD578" s="258"/>
      <c r="AE578" s="258"/>
      <c r="AF578" s="55"/>
      <c r="AG578" s="26"/>
      <c r="AH578" s="55"/>
      <c r="AI578" s="26"/>
      <c r="AJ578" s="131"/>
      <c r="AK578" s="199"/>
      <c r="AL578" s="284" t="s">
        <v>178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4"/>
      <c r="AT578" s="37"/>
    </row>
    <row r="579" spans="2:46" ht="13.5" customHeight="1" x14ac:dyDescent="0.15">
      <c r="B579" s="285"/>
      <c r="C579" s="27" t="s">
        <v>32</v>
      </c>
      <c r="D579" s="186"/>
      <c r="E579" s="56"/>
      <c r="F579" s="187"/>
      <c r="G579" s="187"/>
      <c r="H579" s="187"/>
      <c r="I579" s="62"/>
      <c r="J579" s="62"/>
      <c r="K579" s="188"/>
      <c r="L579" s="259"/>
      <c r="M579" s="259"/>
      <c r="N579" s="56"/>
      <c r="O579" s="28"/>
      <c r="P579" s="56"/>
      <c r="Q579" s="28"/>
      <c r="R579" s="132"/>
      <c r="S579" s="214"/>
      <c r="T579" s="285"/>
      <c r="U579" s="27" t="s">
        <v>32</v>
      </c>
      <c r="V579" s="186"/>
      <c r="W579" s="56"/>
      <c r="X579" s="187"/>
      <c r="Y579" s="187"/>
      <c r="Z579" s="187"/>
      <c r="AA579" s="62"/>
      <c r="AB579" s="62"/>
      <c r="AC579" s="188"/>
      <c r="AD579" s="259"/>
      <c r="AE579" s="259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4"/>
      <c r="AT579" s="37"/>
    </row>
    <row r="580" spans="2:46" ht="13.5" customHeight="1" x14ac:dyDescent="0.15">
      <c r="B580" s="285"/>
      <c r="C580" s="27" t="s">
        <v>33</v>
      </c>
      <c r="D580" s="186"/>
      <c r="E580" s="56"/>
      <c r="F580" s="187"/>
      <c r="G580" s="187"/>
      <c r="H580" s="187"/>
      <c r="I580" s="62"/>
      <c r="J580" s="62"/>
      <c r="K580" s="188"/>
      <c r="L580" s="259"/>
      <c r="M580" s="259"/>
      <c r="N580" s="56"/>
      <c r="O580" s="28"/>
      <c r="P580" s="56"/>
      <c r="Q580" s="28"/>
      <c r="R580" s="132"/>
      <c r="S580" s="214"/>
      <c r="T580" s="285"/>
      <c r="U580" s="27" t="s">
        <v>33</v>
      </c>
      <c r="V580" s="186"/>
      <c r="W580" s="56"/>
      <c r="X580" s="187"/>
      <c r="Y580" s="187"/>
      <c r="Z580" s="187"/>
      <c r="AA580" s="62"/>
      <c r="AB580" s="62"/>
      <c r="AC580" s="188"/>
      <c r="AD580" s="259"/>
      <c r="AE580" s="259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4"/>
      <c r="AT580" s="37"/>
    </row>
    <row r="581" spans="2:46" ht="13.5" customHeight="1" x14ac:dyDescent="0.15">
      <c r="B581" s="285"/>
      <c r="C581" s="27" t="s">
        <v>35</v>
      </c>
      <c r="D581" s="186"/>
      <c r="E581" s="56"/>
      <c r="F581" s="187"/>
      <c r="G581" s="187"/>
      <c r="H581" s="187"/>
      <c r="I581" s="62"/>
      <c r="J581" s="62"/>
      <c r="K581" s="188"/>
      <c r="L581" s="259"/>
      <c r="M581" s="259"/>
      <c r="N581" s="56"/>
      <c r="O581" s="28"/>
      <c r="P581" s="56"/>
      <c r="Q581" s="28"/>
      <c r="R581" s="132"/>
      <c r="S581" s="214"/>
      <c r="T581" s="285"/>
      <c r="U581" s="27" t="s">
        <v>35</v>
      </c>
      <c r="V581" s="186"/>
      <c r="W581" s="56"/>
      <c r="X581" s="187"/>
      <c r="Y581" s="187"/>
      <c r="Z581" s="187"/>
      <c r="AA581" s="62"/>
      <c r="AB581" s="62"/>
      <c r="AC581" s="188"/>
      <c r="AD581" s="259"/>
      <c r="AE581" s="259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4"/>
      <c r="AT581" s="37"/>
    </row>
    <row r="582" spans="2:46" ht="13.5" customHeight="1" thickBot="1" x14ac:dyDescent="0.2">
      <c r="B582" s="286"/>
      <c r="C582" s="27"/>
      <c r="D582" s="186"/>
      <c r="E582" s="56"/>
      <c r="F582" s="189"/>
      <c r="G582" s="189"/>
      <c r="H582" s="189"/>
      <c r="I582" s="56"/>
      <c r="J582" s="56"/>
      <c r="K582" s="188"/>
      <c r="L582" s="259"/>
      <c r="M582" s="259"/>
      <c r="N582" s="56"/>
      <c r="O582" s="28"/>
      <c r="P582" s="56"/>
      <c r="Q582" s="28"/>
      <c r="R582" s="184"/>
      <c r="S582" s="214"/>
      <c r="T582" s="286"/>
      <c r="U582" s="27"/>
      <c r="V582" s="186"/>
      <c r="W582" s="56"/>
      <c r="X582" s="189"/>
      <c r="Y582" s="189"/>
      <c r="Z582" s="189"/>
      <c r="AA582" s="56"/>
      <c r="AB582" s="56"/>
      <c r="AC582" s="188"/>
      <c r="AD582" s="259"/>
      <c r="AE582" s="259"/>
      <c r="AF582" s="56"/>
      <c r="AG582" s="28"/>
      <c r="AH582" s="56"/>
      <c r="AI582" s="28"/>
      <c r="AJ582" s="184"/>
      <c r="AK582" s="199"/>
      <c r="AL582" s="286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4"/>
      <c r="AT582" s="37"/>
    </row>
    <row r="583" spans="2:46" ht="13.5" customHeight="1" x14ac:dyDescent="0.15">
      <c r="B583" s="284" t="s">
        <v>179</v>
      </c>
      <c r="C583" s="25" t="s">
        <v>31</v>
      </c>
      <c r="D583" s="39"/>
      <c r="E583" s="55"/>
      <c r="F583" s="96"/>
      <c r="G583" s="96"/>
      <c r="H583" s="96"/>
      <c r="I583" s="60"/>
      <c r="J583" s="60"/>
      <c r="K583" s="61"/>
      <c r="L583" s="258"/>
      <c r="M583" s="258"/>
      <c r="N583" s="55"/>
      <c r="O583" s="26"/>
      <c r="P583" s="55"/>
      <c r="Q583" s="26"/>
      <c r="R583" s="131"/>
      <c r="S583" s="214"/>
      <c r="T583" s="284" t="s">
        <v>179</v>
      </c>
      <c r="U583" s="25" t="s">
        <v>31</v>
      </c>
      <c r="V583" s="39"/>
      <c r="W583" s="55"/>
      <c r="X583" s="96"/>
      <c r="Y583" s="96"/>
      <c r="Z583" s="96"/>
      <c r="AA583" s="60"/>
      <c r="AB583" s="60"/>
      <c r="AC583" s="61"/>
      <c r="AD583" s="258"/>
      <c r="AE583" s="258"/>
      <c r="AF583" s="55"/>
      <c r="AG583" s="26"/>
      <c r="AH583" s="55"/>
      <c r="AI583" s="26"/>
      <c r="AJ583" s="131"/>
      <c r="AK583" s="199"/>
      <c r="AL583" s="284" t="s">
        <v>179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4"/>
      <c r="AT583" s="37"/>
    </row>
    <row r="584" spans="2:46" ht="13.5" customHeight="1" x14ac:dyDescent="0.15">
      <c r="B584" s="285"/>
      <c r="C584" s="27" t="s">
        <v>32</v>
      </c>
      <c r="D584" s="186"/>
      <c r="E584" s="56"/>
      <c r="F584" s="187"/>
      <c r="G584" s="187"/>
      <c r="H584" s="187"/>
      <c r="I584" s="62"/>
      <c r="J584" s="62"/>
      <c r="K584" s="188"/>
      <c r="L584" s="259"/>
      <c r="M584" s="259"/>
      <c r="N584" s="56"/>
      <c r="O584" s="28"/>
      <c r="P584" s="56"/>
      <c r="Q584" s="28"/>
      <c r="R584" s="132"/>
      <c r="S584" s="214"/>
      <c r="T584" s="285"/>
      <c r="U584" s="27" t="s">
        <v>32</v>
      </c>
      <c r="V584" s="186"/>
      <c r="W584" s="56"/>
      <c r="X584" s="187"/>
      <c r="Y584" s="187"/>
      <c r="Z584" s="187"/>
      <c r="AA584" s="62"/>
      <c r="AB584" s="62"/>
      <c r="AC584" s="188"/>
      <c r="AD584" s="259"/>
      <c r="AE584" s="259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4"/>
      <c r="AT584" s="37"/>
    </row>
    <row r="585" spans="2:46" ht="13.5" customHeight="1" x14ac:dyDescent="0.15">
      <c r="B585" s="285"/>
      <c r="C585" s="27" t="s">
        <v>33</v>
      </c>
      <c r="D585" s="186"/>
      <c r="E585" s="56"/>
      <c r="F585" s="187"/>
      <c r="G585" s="187"/>
      <c r="H585" s="187"/>
      <c r="I585" s="62"/>
      <c r="J585" s="62"/>
      <c r="K585" s="188"/>
      <c r="L585" s="259"/>
      <c r="M585" s="259"/>
      <c r="N585" s="56"/>
      <c r="O585" s="28"/>
      <c r="P585" s="56"/>
      <c r="Q585" s="28"/>
      <c r="R585" s="132"/>
      <c r="S585" s="214"/>
      <c r="T585" s="285"/>
      <c r="U585" s="27" t="s">
        <v>33</v>
      </c>
      <c r="V585" s="186"/>
      <c r="W585" s="56"/>
      <c r="X585" s="187"/>
      <c r="Y585" s="187"/>
      <c r="Z585" s="187"/>
      <c r="AA585" s="62"/>
      <c r="AB585" s="62"/>
      <c r="AC585" s="188"/>
      <c r="AD585" s="259"/>
      <c r="AE585" s="259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4"/>
      <c r="AT585" s="37"/>
    </row>
    <row r="586" spans="2:46" ht="13.5" customHeight="1" x14ac:dyDescent="0.15">
      <c r="B586" s="285"/>
      <c r="C586" s="27" t="s">
        <v>35</v>
      </c>
      <c r="D586" s="186"/>
      <c r="E586" s="56"/>
      <c r="F586" s="187"/>
      <c r="G586" s="187"/>
      <c r="H586" s="187"/>
      <c r="I586" s="62"/>
      <c r="J586" s="62"/>
      <c r="K586" s="188"/>
      <c r="L586" s="259"/>
      <c r="M586" s="259"/>
      <c r="N586" s="56"/>
      <c r="O586" s="28"/>
      <c r="P586" s="56"/>
      <c r="Q586" s="28"/>
      <c r="R586" s="132"/>
      <c r="S586" s="214"/>
      <c r="T586" s="285"/>
      <c r="U586" s="27" t="s">
        <v>35</v>
      </c>
      <c r="V586" s="186"/>
      <c r="W586" s="56"/>
      <c r="X586" s="187"/>
      <c r="Y586" s="187"/>
      <c r="Z586" s="187"/>
      <c r="AA586" s="62"/>
      <c r="AB586" s="62"/>
      <c r="AC586" s="188"/>
      <c r="AD586" s="259"/>
      <c r="AE586" s="259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4"/>
      <c r="AT586" s="37"/>
    </row>
    <row r="587" spans="2:46" ht="13.5" customHeight="1" thickBot="1" x14ac:dyDescent="0.2">
      <c r="B587" s="286"/>
      <c r="C587" s="27"/>
      <c r="D587" s="186"/>
      <c r="E587" s="56"/>
      <c r="F587" s="189"/>
      <c r="G587" s="189"/>
      <c r="H587" s="189"/>
      <c r="I587" s="56"/>
      <c r="J587" s="56"/>
      <c r="K587" s="188"/>
      <c r="L587" s="259"/>
      <c r="M587" s="259"/>
      <c r="N587" s="56"/>
      <c r="O587" s="28"/>
      <c r="P587" s="56"/>
      <c r="Q587" s="28"/>
      <c r="R587" s="184"/>
      <c r="S587" s="214"/>
      <c r="T587" s="286"/>
      <c r="U587" s="27"/>
      <c r="V587" s="186"/>
      <c r="W587" s="56"/>
      <c r="X587" s="189"/>
      <c r="Y587" s="189"/>
      <c r="Z587" s="189"/>
      <c r="AA587" s="56"/>
      <c r="AB587" s="56"/>
      <c r="AC587" s="188"/>
      <c r="AD587" s="259"/>
      <c r="AE587" s="259"/>
      <c r="AF587" s="56"/>
      <c r="AG587" s="28"/>
      <c r="AH587" s="56"/>
      <c r="AI587" s="28"/>
      <c r="AJ587" s="184"/>
      <c r="AK587" s="199"/>
      <c r="AL587" s="286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4"/>
      <c r="AT587" s="37"/>
    </row>
    <row r="588" spans="2:46" ht="13.5" customHeight="1" x14ac:dyDescent="0.15">
      <c r="B588" s="284" t="s">
        <v>180</v>
      </c>
      <c r="C588" s="25" t="s">
        <v>31</v>
      </c>
      <c r="D588" s="39"/>
      <c r="E588" s="55"/>
      <c r="F588" s="96"/>
      <c r="G588" s="96"/>
      <c r="H588" s="96"/>
      <c r="I588" s="60"/>
      <c r="J588" s="60"/>
      <c r="K588" s="61"/>
      <c r="L588" s="258"/>
      <c r="M588" s="258"/>
      <c r="N588" s="55"/>
      <c r="O588" s="26"/>
      <c r="P588" s="55"/>
      <c r="Q588" s="26"/>
      <c r="R588" s="131"/>
      <c r="S588" s="214"/>
      <c r="T588" s="284" t="s">
        <v>180</v>
      </c>
      <c r="U588" s="25" t="s">
        <v>31</v>
      </c>
      <c r="V588" s="39"/>
      <c r="W588" s="55"/>
      <c r="X588" s="96"/>
      <c r="Y588" s="96"/>
      <c r="Z588" s="96"/>
      <c r="AA588" s="60"/>
      <c r="AB588" s="60"/>
      <c r="AC588" s="61"/>
      <c r="AD588" s="258"/>
      <c r="AE588" s="258"/>
      <c r="AF588" s="55"/>
      <c r="AG588" s="26"/>
      <c r="AH588" s="55"/>
      <c r="AI588" s="26"/>
      <c r="AJ588" s="131"/>
      <c r="AK588" s="199"/>
      <c r="AL588" s="284" t="s">
        <v>180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4"/>
      <c r="AT588" s="37"/>
    </row>
    <row r="589" spans="2:46" ht="13.5" customHeight="1" x14ac:dyDescent="0.15">
      <c r="B589" s="285"/>
      <c r="C589" s="27" t="s">
        <v>32</v>
      </c>
      <c r="D589" s="186"/>
      <c r="E589" s="56"/>
      <c r="F589" s="187"/>
      <c r="G589" s="187"/>
      <c r="H589" s="187"/>
      <c r="I589" s="62"/>
      <c r="J589" s="62"/>
      <c r="K589" s="188"/>
      <c r="L589" s="259"/>
      <c r="M589" s="259"/>
      <c r="N589" s="56"/>
      <c r="O589" s="28"/>
      <c r="P589" s="56"/>
      <c r="Q589" s="28"/>
      <c r="R589" s="132"/>
      <c r="S589" s="214"/>
      <c r="T589" s="285"/>
      <c r="U589" s="27" t="s">
        <v>32</v>
      </c>
      <c r="V589" s="186"/>
      <c r="W589" s="56"/>
      <c r="X589" s="187"/>
      <c r="Y589" s="187"/>
      <c r="Z589" s="187"/>
      <c r="AA589" s="62"/>
      <c r="AB589" s="62"/>
      <c r="AC589" s="188"/>
      <c r="AD589" s="259"/>
      <c r="AE589" s="259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4"/>
      <c r="AT589" s="37"/>
    </row>
    <row r="590" spans="2:46" ht="13.5" customHeight="1" x14ac:dyDescent="0.15">
      <c r="B590" s="285"/>
      <c r="C590" s="27" t="s">
        <v>33</v>
      </c>
      <c r="D590" s="186"/>
      <c r="E590" s="56"/>
      <c r="F590" s="187"/>
      <c r="G590" s="187"/>
      <c r="H590" s="187"/>
      <c r="I590" s="62"/>
      <c r="J590" s="62"/>
      <c r="K590" s="188"/>
      <c r="L590" s="259"/>
      <c r="M590" s="259"/>
      <c r="N590" s="56"/>
      <c r="O590" s="28"/>
      <c r="P590" s="56"/>
      <c r="Q590" s="28"/>
      <c r="R590" s="132"/>
      <c r="S590" s="214"/>
      <c r="T590" s="285"/>
      <c r="U590" s="27" t="s">
        <v>33</v>
      </c>
      <c r="V590" s="186"/>
      <c r="W590" s="56"/>
      <c r="X590" s="187"/>
      <c r="Y590" s="187"/>
      <c r="Z590" s="187"/>
      <c r="AA590" s="62"/>
      <c r="AB590" s="62"/>
      <c r="AC590" s="188"/>
      <c r="AD590" s="259"/>
      <c r="AE590" s="259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4"/>
      <c r="AT590" s="37"/>
    </row>
    <row r="591" spans="2:46" ht="13.5" customHeight="1" x14ac:dyDescent="0.15">
      <c r="B591" s="285"/>
      <c r="C591" s="27" t="s">
        <v>35</v>
      </c>
      <c r="D591" s="186"/>
      <c r="E591" s="56"/>
      <c r="F591" s="187"/>
      <c r="G591" s="187"/>
      <c r="H591" s="187"/>
      <c r="I591" s="62"/>
      <c r="J591" s="62"/>
      <c r="K591" s="188"/>
      <c r="L591" s="259"/>
      <c r="M591" s="259"/>
      <c r="N591" s="56"/>
      <c r="O591" s="28"/>
      <c r="P591" s="56"/>
      <c r="Q591" s="28"/>
      <c r="R591" s="132"/>
      <c r="S591" s="214"/>
      <c r="T591" s="285"/>
      <c r="U591" s="27" t="s">
        <v>35</v>
      </c>
      <c r="V591" s="186"/>
      <c r="W591" s="56"/>
      <c r="X591" s="187"/>
      <c r="Y591" s="187"/>
      <c r="Z591" s="187"/>
      <c r="AA591" s="62"/>
      <c r="AB591" s="62"/>
      <c r="AC591" s="188"/>
      <c r="AD591" s="259"/>
      <c r="AE591" s="259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4"/>
      <c r="AT591" s="37"/>
    </row>
    <row r="592" spans="2:46" ht="13.5" customHeight="1" thickBot="1" x14ac:dyDescent="0.2">
      <c r="B592" s="286"/>
      <c r="C592" s="27"/>
      <c r="D592" s="186"/>
      <c r="E592" s="56"/>
      <c r="F592" s="189"/>
      <c r="G592" s="189"/>
      <c r="H592" s="189"/>
      <c r="I592" s="56"/>
      <c r="J592" s="56"/>
      <c r="K592" s="188"/>
      <c r="L592" s="259"/>
      <c r="M592" s="259"/>
      <c r="N592" s="56"/>
      <c r="O592" s="28"/>
      <c r="P592" s="56"/>
      <c r="Q592" s="28"/>
      <c r="R592" s="184"/>
      <c r="S592" s="214"/>
      <c r="T592" s="286"/>
      <c r="U592" s="27"/>
      <c r="V592" s="186"/>
      <c r="W592" s="56"/>
      <c r="X592" s="189"/>
      <c r="Y592" s="189"/>
      <c r="Z592" s="189"/>
      <c r="AA592" s="56"/>
      <c r="AB592" s="56"/>
      <c r="AC592" s="188"/>
      <c r="AD592" s="259"/>
      <c r="AE592" s="259"/>
      <c r="AF592" s="56"/>
      <c r="AG592" s="28"/>
      <c r="AH592" s="56"/>
      <c r="AI592" s="28"/>
      <c r="AJ592" s="184"/>
      <c r="AK592" s="199"/>
      <c r="AL592" s="286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4"/>
      <c r="AT592" s="37"/>
    </row>
    <row r="593" spans="2:46" ht="13.5" customHeight="1" x14ac:dyDescent="0.15">
      <c r="B593" s="284" t="s">
        <v>181</v>
      </c>
      <c r="C593" s="25" t="s">
        <v>31</v>
      </c>
      <c r="D593" s="39"/>
      <c r="E593" s="55"/>
      <c r="F593" s="96"/>
      <c r="G593" s="96"/>
      <c r="H593" s="96"/>
      <c r="I593" s="60"/>
      <c r="J593" s="60"/>
      <c r="K593" s="61"/>
      <c r="L593" s="258"/>
      <c r="M593" s="258"/>
      <c r="N593" s="55"/>
      <c r="O593" s="26"/>
      <c r="P593" s="55"/>
      <c r="Q593" s="26"/>
      <c r="R593" s="131"/>
      <c r="S593" s="214"/>
      <c r="T593" s="284" t="s">
        <v>181</v>
      </c>
      <c r="U593" s="25" t="s">
        <v>31</v>
      </c>
      <c r="V593" s="39"/>
      <c r="W593" s="55"/>
      <c r="X593" s="96"/>
      <c r="Y593" s="96"/>
      <c r="Z593" s="96"/>
      <c r="AA593" s="60"/>
      <c r="AB593" s="60"/>
      <c r="AC593" s="61"/>
      <c r="AD593" s="258"/>
      <c r="AE593" s="258"/>
      <c r="AF593" s="55"/>
      <c r="AG593" s="26"/>
      <c r="AH593" s="55"/>
      <c r="AI593" s="26"/>
      <c r="AJ593" s="131"/>
      <c r="AK593" s="199"/>
      <c r="AL593" s="284" t="s">
        <v>181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4"/>
      <c r="AT593" s="37"/>
    </row>
    <row r="594" spans="2:46" ht="13.5" customHeight="1" x14ac:dyDescent="0.15">
      <c r="B594" s="285"/>
      <c r="C594" s="27" t="s">
        <v>32</v>
      </c>
      <c r="D594" s="186"/>
      <c r="E594" s="56"/>
      <c r="F594" s="187"/>
      <c r="G594" s="187"/>
      <c r="H594" s="187"/>
      <c r="I594" s="62"/>
      <c r="J594" s="62"/>
      <c r="K594" s="188"/>
      <c r="L594" s="259"/>
      <c r="M594" s="259"/>
      <c r="N594" s="56"/>
      <c r="O594" s="28"/>
      <c r="P594" s="56"/>
      <c r="Q594" s="28"/>
      <c r="R594" s="132"/>
      <c r="S594" s="214"/>
      <c r="T594" s="285"/>
      <c r="U594" s="27" t="s">
        <v>32</v>
      </c>
      <c r="V594" s="186"/>
      <c r="W594" s="56"/>
      <c r="X594" s="187"/>
      <c r="Y594" s="187"/>
      <c r="Z594" s="187"/>
      <c r="AA594" s="62"/>
      <c r="AB594" s="62"/>
      <c r="AC594" s="188"/>
      <c r="AD594" s="259"/>
      <c r="AE594" s="259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4"/>
      <c r="AT594" s="37"/>
    </row>
    <row r="595" spans="2:46" ht="13.5" customHeight="1" x14ac:dyDescent="0.15">
      <c r="B595" s="285"/>
      <c r="C595" s="27" t="s">
        <v>33</v>
      </c>
      <c r="D595" s="186"/>
      <c r="E595" s="56"/>
      <c r="F595" s="187"/>
      <c r="G595" s="187"/>
      <c r="H595" s="187"/>
      <c r="I595" s="62"/>
      <c r="J595" s="62"/>
      <c r="K595" s="188"/>
      <c r="L595" s="259"/>
      <c r="M595" s="259"/>
      <c r="N595" s="56"/>
      <c r="O595" s="28"/>
      <c r="P595" s="56"/>
      <c r="Q595" s="28"/>
      <c r="R595" s="132"/>
      <c r="S595" s="214"/>
      <c r="T595" s="285"/>
      <c r="U595" s="27" t="s">
        <v>33</v>
      </c>
      <c r="V595" s="186"/>
      <c r="W595" s="56"/>
      <c r="X595" s="187"/>
      <c r="Y595" s="187"/>
      <c r="Z595" s="187"/>
      <c r="AA595" s="62"/>
      <c r="AB595" s="62"/>
      <c r="AC595" s="188"/>
      <c r="AD595" s="259"/>
      <c r="AE595" s="259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4"/>
      <c r="AT595" s="37"/>
    </row>
    <row r="596" spans="2:46" ht="13.5" customHeight="1" x14ac:dyDescent="0.15">
      <c r="B596" s="285"/>
      <c r="C596" s="27" t="s">
        <v>35</v>
      </c>
      <c r="D596" s="186"/>
      <c r="E596" s="56"/>
      <c r="F596" s="187"/>
      <c r="G596" s="187"/>
      <c r="H596" s="187"/>
      <c r="I596" s="62"/>
      <c r="J596" s="62"/>
      <c r="K596" s="188"/>
      <c r="L596" s="259"/>
      <c r="M596" s="259"/>
      <c r="N596" s="56"/>
      <c r="O596" s="28"/>
      <c r="P596" s="56"/>
      <c r="Q596" s="28"/>
      <c r="R596" s="132"/>
      <c r="S596" s="214"/>
      <c r="T596" s="285"/>
      <c r="U596" s="27" t="s">
        <v>35</v>
      </c>
      <c r="V596" s="186"/>
      <c r="W596" s="56"/>
      <c r="X596" s="187"/>
      <c r="Y596" s="187"/>
      <c r="Z596" s="187"/>
      <c r="AA596" s="62"/>
      <c r="AB596" s="62"/>
      <c r="AC596" s="188"/>
      <c r="AD596" s="259"/>
      <c r="AE596" s="259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4"/>
      <c r="AT596" s="37"/>
    </row>
    <row r="597" spans="2:46" ht="13.5" customHeight="1" thickBot="1" x14ac:dyDescent="0.2">
      <c r="B597" s="286"/>
      <c r="C597" s="27"/>
      <c r="D597" s="186"/>
      <c r="E597" s="56"/>
      <c r="F597" s="189"/>
      <c r="G597" s="189"/>
      <c r="H597" s="189"/>
      <c r="I597" s="56"/>
      <c r="J597" s="56"/>
      <c r="K597" s="188"/>
      <c r="L597" s="259"/>
      <c r="M597" s="259"/>
      <c r="N597" s="56"/>
      <c r="O597" s="28"/>
      <c r="P597" s="56"/>
      <c r="Q597" s="28"/>
      <c r="R597" s="184"/>
      <c r="S597" s="214"/>
      <c r="T597" s="286"/>
      <c r="U597" s="27"/>
      <c r="V597" s="186"/>
      <c r="W597" s="56"/>
      <c r="X597" s="189"/>
      <c r="Y597" s="189"/>
      <c r="Z597" s="189"/>
      <c r="AA597" s="56"/>
      <c r="AB597" s="56"/>
      <c r="AC597" s="188"/>
      <c r="AD597" s="259"/>
      <c r="AE597" s="259"/>
      <c r="AF597" s="56"/>
      <c r="AG597" s="28"/>
      <c r="AH597" s="56"/>
      <c r="AI597" s="28"/>
      <c r="AJ597" s="184"/>
      <c r="AK597" s="199"/>
      <c r="AL597" s="286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4"/>
      <c r="AT597" s="37"/>
    </row>
    <row r="598" spans="2:46" ht="13.5" customHeight="1" x14ac:dyDescent="0.15">
      <c r="B598" s="284" t="s">
        <v>182</v>
      </c>
      <c r="C598" s="25" t="s">
        <v>31</v>
      </c>
      <c r="D598" s="39"/>
      <c r="E598" s="55"/>
      <c r="F598" s="96"/>
      <c r="G598" s="96"/>
      <c r="H598" s="96"/>
      <c r="I598" s="60"/>
      <c r="J598" s="60"/>
      <c r="K598" s="61"/>
      <c r="L598" s="258"/>
      <c r="M598" s="258"/>
      <c r="N598" s="55"/>
      <c r="O598" s="26"/>
      <c r="P598" s="55"/>
      <c r="Q598" s="26"/>
      <c r="R598" s="131"/>
      <c r="S598" s="214"/>
      <c r="T598" s="284" t="s">
        <v>182</v>
      </c>
      <c r="U598" s="25" t="s">
        <v>31</v>
      </c>
      <c r="V598" s="39"/>
      <c r="W598" s="55"/>
      <c r="X598" s="96"/>
      <c r="Y598" s="96"/>
      <c r="Z598" s="96"/>
      <c r="AA598" s="60"/>
      <c r="AB598" s="60"/>
      <c r="AC598" s="61"/>
      <c r="AD598" s="258"/>
      <c r="AE598" s="258"/>
      <c r="AF598" s="55"/>
      <c r="AG598" s="26"/>
      <c r="AH598" s="55"/>
      <c r="AI598" s="26"/>
      <c r="AJ598" s="131"/>
      <c r="AK598" s="199"/>
      <c r="AL598" s="284" t="s">
        <v>182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4"/>
      <c r="AT598" s="37"/>
    </row>
    <row r="599" spans="2:46" ht="13.5" customHeight="1" x14ac:dyDescent="0.15">
      <c r="B599" s="285"/>
      <c r="C599" s="27" t="s">
        <v>32</v>
      </c>
      <c r="D599" s="186"/>
      <c r="E599" s="56"/>
      <c r="F599" s="187"/>
      <c r="G599" s="187"/>
      <c r="H599" s="187"/>
      <c r="I599" s="62"/>
      <c r="J599" s="62"/>
      <c r="K599" s="188"/>
      <c r="L599" s="259"/>
      <c r="M599" s="259"/>
      <c r="N599" s="56"/>
      <c r="O599" s="28"/>
      <c r="P599" s="56"/>
      <c r="Q599" s="28"/>
      <c r="R599" s="132"/>
      <c r="S599" s="214"/>
      <c r="T599" s="285"/>
      <c r="U599" s="27" t="s">
        <v>32</v>
      </c>
      <c r="V599" s="186"/>
      <c r="W599" s="56"/>
      <c r="X599" s="187"/>
      <c r="Y599" s="187"/>
      <c r="Z599" s="187"/>
      <c r="AA599" s="62"/>
      <c r="AB599" s="62"/>
      <c r="AC599" s="188"/>
      <c r="AD599" s="259"/>
      <c r="AE599" s="259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4"/>
      <c r="AT599" s="37"/>
    </row>
    <row r="600" spans="2:46" ht="13.5" customHeight="1" x14ac:dyDescent="0.15">
      <c r="B600" s="285"/>
      <c r="C600" s="27" t="s">
        <v>33</v>
      </c>
      <c r="D600" s="186"/>
      <c r="E600" s="56"/>
      <c r="F600" s="187"/>
      <c r="G600" s="187"/>
      <c r="H600" s="187"/>
      <c r="I600" s="62"/>
      <c r="J600" s="62"/>
      <c r="K600" s="188"/>
      <c r="L600" s="259"/>
      <c r="M600" s="259"/>
      <c r="N600" s="56"/>
      <c r="O600" s="28"/>
      <c r="P600" s="56"/>
      <c r="Q600" s="28"/>
      <c r="R600" s="132"/>
      <c r="S600" s="214"/>
      <c r="T600" s="285"/>
      <c r="U600" s="27" t="s">
        <v>33</v>
      </c>
      <c r="V600" s="186"/>
      <c r="W600" s="56"/>
      <c r="X600" s="187"/>
      <c r="Y600" s="187"/>
      <c r="Z600" s="187"/>
      <c r="AA600" s="62"/>
      <c r="AB600" s="62"/>
      <c r="AC600" s="188"/>
      <c r="AD600" s="259"/>
      <c r="AE600" s="259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4"/>
      <c r="AT600" s="37"/>
    </row>
    <row r="601" spans="2:46" ht="13.5" customHeight="1" x14ac:dyDescent="0.15">
      <c r="B601" s="285"/>
      <c r="C601" s="27" t="s">
        <v>35</v>
      </c>
      <c r="D601" s="186"/>
      <c r="E601" s="56"/>
      <c r="F601" s="187"/>
      <c r="G601" s="187"/>
      <c r="H601" s="187"/>
      <c r="I601" s="62"/>
      <c r="J601" s="62"/>
      <c r="K601" s="188"/>
      <c r="L601" s="259"/>
      <c r="M601" s="259"/>
      <c r="N601" s="56"/>
      <c r="O601" s="28"/>
      <c r="P601" s="56"/>
      <c r="Q601" s="28"/>
      <c r="R601" s="132"/>
      <c r="S601" s="214"/>
      <c r="T601" s="285"/>
      <c r="U601" s="27" t="s">
        <v>35</v>
      </c>
      <c r="V601" s="186"/>
      <c r="W601" s="56"/>
      <c r="X601" s="187"/>
      <c r="Y601" s="187"/>
      <c r="Z601" s="187"/>
      <c r="AA601" s="62"/>
      <c r="AB601" s="62"/>
      <c r="AC601" s="188"/>
      <c r="AD601" s="259"/>
      <c r="AE601" s="259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4"/>
      <c r="AT601" s="37"/>
    </row>
    <row r="602" spans="2:46" ht="13.5" customHeight="1" thickBot="1" x14ac:dyDescent="0.2">
      <c r="B602" s="286"/>
      <c r="C602" s="27"/>
      <c r="D602" s="186"/>
      <c r="E602" s="56"/>
      <c r="F602" s="189"/>
      <c r="G602" s="189"/>
      <c r="H602" s="189"/>
      <c r="I602" s="56"/>
      <c r="J602" s="56"/>
      <c r="K602" s="188"/>
      <c r="L602" s="259"/>
      <c r="M602" s="259"/>
      <c r="N602" s="56"/>
      <c r="O602" s="28"/>
      <c r="P602" s="56"/>
      <c r="Q602" s="28"/>
      <c r="R602" s="184"/>
      <c r="S602" s="214"/>
      <c r="T602" s="286"/>
      <c r="U602" s="27"/>
      <c r="V602" s="186"/>
      <c r="W602" s="56"/>
      <c r="X602" s="189"/>
      <c r="Y602" s="189"/>
      <c r="Z602" s="189"/>
      <c r="AA602" s="56"/>
      <c r="AB602" s="56"/>
      <c r="AC602" s="188"/>
      <c r="AD602" s="259"/>
      <c r="AE602" s="259"/>
      <c r="AF602" s="56"/>
      <c r="AG602" s="28"/>
      <c r="AH602" s="56"/>
      <c r="AI602" s="28"/>
      <c r="AJ602" s="184"/>
      <c r="AK602" s="199"/>
      <c r="AL602" s="286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4"/>
      <c r="AT602" s="37"/>
    </row>
    <row r="603" spans="2:46" ht="13.5" customHeight="1" x14ac:dyDescent="0.15">
      <c r="B603" s="284" t="s">
        <v>183</v>
      </c>
      <c r="C603" s="25" t="s">
        <v>31</v>
      </c>
      <c r="D603" s="39"/>
      <c r="E603" s="55"/>
      <c r="F603" s="96"/>
      <c r="G603" s="96"/>
      <c r="H603" s="96"/>
      <c r="I603" s="60"/>
      <c r="J603" s="60"/>
      <c r="K603" s="61"/>
      <c r="L603" s="258"/>
      <c r="M603" s="258"/>
      <c r="N603" s="55"/>
      <c r="O603" s="26"/>
      <c r="P603" s="55"/>
      <c r="Q603" s="26"/>
      <c r="R603" s="131"/>
      <c r="S603" s="214"/>
      <c r="T603" s="284" t="s">
        <v>183</v>
      </c>
      <c r="U603" s="25" t="s">
        <v>31</v>
      </c>
      <c r="V603" s="39"/>
      <c r="W603" s="55"/>
      <c r="X603" s="96"/>
      <c r="Y603" s="96"/>
      <c r="Z603" s="96"/>
      <c r="AA603" s="60"/>
      <c r="AB603" s="60"/>
      <c r="AC603" s="61"/>
      <c r="AD603" s="258"/>
      <c r="AE603" s="258"/>
      <c r="AF603" s="55"/>
      <c r="AG603" s="26"/>
      <c r="AH603" s="55"/>
      <c r="AI603" s="26"/>
      <c r="AJ603" s="131"/>
      <c r="AK603" s="199"/>
      <c r="AL603" s="284" t="s">
        <v>183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4"/>
      <c r="AT603" s="37"/>
    </row>
    <row r="604" spans="2:46" ht="13.5" customHeight="1" x14ac:dyDescent="0.15">
      <c r="B604" s="285"/>
      <c r="C604" s="27" t="s">
        <v>32</v>
      </c>
      <c r="D604" s="186"/>
      <c r="E604" s="56"/>
      <c r="F604" s="187"/>
      <c r="G604" s="187"/>
      <c r="H604" s="187"/>
      <c r="I604" s="62"/>
      <c r="J604" s="62"/>
      <c r="K604" s="188"/>
      <c r="L604" s="259"/>
      <c r="M604" s="259"/>
      <c r="N604" s="56"/>
      <c r="O604" s="28"/>
      <c r="P604" s="56"/>
      <c r="Q604" s="28"/>
      <c r="R604" s="132"/>
      <c r="S604" s="214"/>
      <c r="T604" s="285"/>
      <c r="U604" s="27" t="s">
        <v>32</v>
      </c>
      <c r="V604" s="186"/>
      <c r="W604" s="56"/>
      <c r="X604" s="187"/>
      <c r="Y604" s="187"/>
      <c r="Z604" s="187"/>
      <c r="AA604" s="62"/>
      <c r="AB604" s="62"/>
      <c r="AC604" s="188"/>
      <c r="AD604" s="259"/>
      <c r="AE604" s="259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4"/>
      <c r="AT604" s="37"/>
    </row>
    <row r="605" spans="2:46" ht="13.5" customHeight="1" x14ac:dyDescent="0.15">
      <c r="B605" s="285"/>
      <c r="C605" s="27" t="s">
        <v>33</v>
      </c>
      <c r="D605" s="186"/>
      <c r="E605" s="56"/>
      <c r="F605" s="187"/>
      <c r="G605" s="187"/>
      <c r="H605" s="187"/>
      <c r="I605" s="62"/>
      <c r="J605" s="62"/>
      <c r="K605" s="188"/>
      <c r="L605" s="259"/>
      <c r="M605" s="259"/>
      <c r="N605" s="56"/>
      <c r="O605" s="28"/>
      <c r="P605" s="56"/>
      <c r="Q605" s="28"/>
      <c r="R605" s="132"/>
      <c r="S605" s="214"/>
      <c r="T605" s="285"/>
      <c r="U605" s="27" t="s">
        <v>33</v>
      </c>
      <c r="V605" s="186"/>
      <c r="W605" s="56"/>
      <c r="X605" s="187"/>
      <c r="Y605" s="187"/>
      <c r="Z605" s="187"/>
      <c r="AA605" s="62"/>
      <c r="AB605" s="62"/>
      <c r="AC605" s="188"/>
      <c r="AD605" s="259"/>
      <c r="AE605" s="259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4"/>
      <c r="AT605" s="37"/>
    </row>
    <row r="606" spans="2:46" ht="13.5" customHeight="1" x14ac:dyDescent="0.15">
      <c r="B606" s="285"/>
      <c r="C606" s="27" t="s">
        <v>35</v>
      </c>
      <c r="D606" s="186"/>
      <c r="E606" s="56"/>
      <c r="F606" s="187"/>
      <c r="G606" s="187"/>
      <c r="H606" s="187"/>
      <c r="I606" s="62"/>
      <c r="J606" s="62"/>
      <c r="K606" s="188"/>
      <c r="L606" s="259"/>
      <c r="M606" s="259"/>
      <c r="N606" s="56"/>
      <c r="O606" s="28"/>
      <c r="P606" s="56"/>
      <c r="Q606" s="28"/>
      <c r="R606" s="132"/>
      <c r="S606" s="214"/>
      <c r="T606" s="285"/>
      <c r="U606" s="27" t="s">
        <v>35</v>
      </c>
      <c r="V606" s="186"/>
      <c r="W606" s="56"/>
      <c r="X606" s="187"/>
      <c r="Y606" s="187"/>
      <c r="Z606" s="187"/>
      <c r="AA606" s="62"/>
      <c r="AB606" s="62"/>
      <c r="AC606" s="188"/>
      <c r="AD606" s="259"/>
      <c r="AE606" s="259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4"/>
      <c r="AT606" s="37"/>
    </row>
    <row r="607" spans="2:46" ht="13.5" customHeight="1" thickBot="1" x14ac:dyDescent="0.2">
      <c r="B607" s="286"/>
      <c r="C607" s="27"/>
      <c r="D607" s="186"/>
      <c r="E607" s="56"/>
      <c r="F607" s="189"/>
      <c r="G607" s="189"/>
      <c r="H607" s="189"/>
      <c r="I607" s="56"/>
      <c r="J607" s="56"/>
      <c r="K607" s="188"/>
      <c r="L607" s="259"/>
      <c r="M607" s="259"/>
      <c r="N607" s="56"/>
      <c r="O607" s="28"/>
      <c r="P607" s="56"/>
      <c r="Q607" s="28"/>
      <c r="R607" s="184"/>
      <c r="S607" s="214"/>
      <c r="T607" s="286"/>
      <c r="U607" s="27"/>
      <c r="V607" s="186"/>
      <c r="W607" s="56"/>
      <c r="X607" s="189"/>
      <c r="Y607" s="189"/>
      <c r="Z607" s="189"/>
      <c r="AA607" s="56"/>
      <c r="AB607" s="56"/>
      <c r="AC607" s="188"/>
      <c r="AD607" s="259"/>
      <c r="AE607" s="259"/>
      <c r="AF607" s="56"/>
      <c r="AG607" s="28"/>
      <c r="AH607" s="56"/>
      <c r="AI607" s="28"/>
      <c r="AJ607" s="184"/>
      <c r="AK607" s="199"/>
      <c r="AL607" s="286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4"/>
      <c r="AT607" s="37"/>
    </row>
    <row r="608" spans="2:46" ht="13.5" customHeight="1" x14ac:dyDescent="0.15">
      <c r="B608" s="284" t="s">
        <v>184</v>
      </c>
      <c r="C608" s="25" t="s">
        <v>31</v>
      </c>
      <c r="D608" s="39"/>
      <c r="E608" s="55"/>
      <c r="F608" s="96"/>
      <c r="G608" s="96"/>
      <c r="H608" s="96"/>
      <c r="I608" s="60"/>
      <c r="J608" s="60"/>
      <c r="K608" s="61"/>
      <c r="L608" s="258"/>
      <c r="M608" s="258"/>
      <c r="N608" s="55"/>
      <c r="O608" s="26"/>
      <c r="P608" s="55"/>
      <c r="Q608" s="26"/>
      <c r="R608" s="131"/>
      <c r="S608" s="214"/>
      <c r="T608" s="284" t="s">
        <v>184</v>
      </c>
      <c r="U608" s="25" t="s">
        <v>31</v>
      </c>
      <c r="V608" s="39"/>
      <c r="W608" s="55"/>
      <c r="X608" s="96"/>
      <c r="Y608" s="96"/>
      <c r="Z608" s="96"/>
      <c r="AA608" s="60"/>
      <c r="AB608" s="60"/>
      <c r="AC608" s="61"/>
      <c r="AD608" s="258"/>
      <c r="AE608" s="258"/>
      <c r="AF608" s="55"/>
      <c r="AG608" s="26"/>
      <c r="AH608" s="55"/>
      <c r="AI608" s="26"/>
      <c r="AJ608" s="131"/>
      <c r="AK608" s="199"/>
      <c r="AL608" s="284" t="s">
        <v>184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4"/>
      <c r="AT608" s="37"/>
    </row>
    <row r="609" spans="2:46" ht="13.5" customHeight="1" x14ac:dyDescent="0.15">
      <c r="B609" s="285"/>
      <c r="C609" s="27" t="s">
        <v>32</v>
      </c>
      <c r="D609" s="186"/>
      <c r="E609" s="56"/>
      <c r="F609" s="187"/>
      <c r="G609" s="187"/>
      <c r="H609" s="187"/>
      <c r="I609" s="62"/>
      <c r="J609" s="62"/>
      <c r="K609" s="188"/>
      <c r="L609" s="259"/>
      <c r="M609" s="259"/>
      <c r="N609" s="56"/>
      <c r="O609" s="28"/>
      <c r="P609" s="56"/>
      <c r="Q609" s="28"/>
      <c r="R609" s="132"/>
      <c r="S609" s="214"/>
      <c r="T609" s="285"/>
      <c r="U609" s="27" t="s">
        <v>32</v>
      </c>
      <c r="V609" s="186"/>
      <c r="W609" s="56"/>
      <c r="X609" s="187"/>
      <c r="Y609" s="187"/>
      <c r="Z609" s="187"/>
      <c r="AA609" s="62"/>
      <c r="AB609" s="62"/>
      <c r="AC609" s="188"/>
      <c r="AD609" s="259"/>
      <c r="AE609" s="259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4"/>
      <c r="AT609" s="37"/>
    </row>
    <row r="610" spans="2:46" ht="13.5" customHeight="1" x14ac:dyDescent="0.15">
      <c r="B610" s="285"/>
      <c r="C610" s="27" t="s">
        <v>33</v>
      </c>
      <c r="D610" s="186"/>
      <c r="E610" s="56"/>
      <c r="F610" s="187"/>
      <c r="G610" s="187"/>
      <c r="H610" s="187"/>
      <c r="I610" s="62"/>
      <c r="J610" s="62"/>
      <c r="K610" s="188"/>
      <c r="L610" s="259"/>
      <c r="M610" s="259"/>
      <c r="N610" s="56"/>
      <c r="O610" s="28"/>
      <c r="P610" s="56"/>
      <c r="Q610" s="28"/>
      <c r="R610" s="132"/>
      <c r="S610" s="214"/>
      <c r="T610" s="285"/>
      <c r="U610" s="27" t="s">
        <v>33</v>
      </c>
      <c r="V610" s="186"/>
      <c r="W610" s="56"/>
      <c r="X610" s="187"/>
      <c r="Y610" s="187"/>
      <c r="Z610" s="187"/>
      <c r="AA610" s="62"/>
      <c r="AB610" s="62"/>
      <c r="AC610" s="188"/>
      <c r="AD610" s="259"/>
      <c r="AE610" s="259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4"/>
      <c r="AT610" s="37"/>
    </row>
    <row r="611" spans="2:46" ht="13.5" customHeight="1" x14ac:dyDescent="0.15">
      <c r="B611" s="285"/>
      <c r="C611" s="27" t="s">
        <v>35</v>
      </c>
      <c r="D611" s="186"/>
      <c r="E611" s="56"/>
      <c r="F611" s="187"/>
      <c r="G611" s="187"/>
      <c r="H611" s="187"/>
      <c r="I611" s="62"/>
      <c r="J611" s="62"/>
      <c r="K611" s="188"/>
      <c r="L611" s="259"/>
      <c r="M611" s="259"/>
      <c r="N611" s="56"/>
      <c r="O611" s="28"/>
      <c r="P611" s="56"/>
      <c r="Q611" s="28"/>
      <c r="R611" s="132"/>
      <c r="S611" s="214"/>
      <c r="T611" s="285"/>
      <c r="U611" s="27" t="s">
        <v>35</v>
      </c>
      <c r="V611" s="186"/>
      <c r="W611" s="56"/>
      <c r="X611" s="187"/>
      <c r="Y611" s="187"/>
      <c r="Z611" s="187"/>
      <c r="AA611" s="62"/>
      <c r="AB611" s="62"/>
      <c r="AC611" s="188"/>
      <c r="AD611" s="259"/>
      <c r="AE611" s="259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4"/>
      <c r="AT611" s="37"/>
    </row>
    <row r="612" spans="2:46" ht="13.5" customHeight="1" thickBot="1" x14ac:dyDescent="0.2">
      <c r="B612" s="286"/>
      <c r="C612" s="27"/>
      <c r="D612" s="186"/>
      <c r="E612" s="56"/>
      <c r="F612" s="189"/>
      <c r="G612" s="189"/>
      <c r="H612" s="189"/>
      <c r="I612" s="56"/>
      <c r="J612" s="56"/>
      <c r="K612" s="188"/>
      <c r="L612" s="259"/>
      <c r="M612" s="259"/>
      <c r="N612" s="56"/>
      <c r="O612" s="28"/>
      <c r="P612" s="56"/>
      <c r="Q612" s="28"/>
      <c r="R612" s="184"/>
      <c r="S612" s="214"/>
      <c r="T612" s="286"/>
      <c r="U612" s="27"/>
      <c r="V612" s="186"/>
      <c r="W612" s="56"/>
      <c r="X612" s="189"/>
      <c r="Y612" s="189"/>
      <c r="Z612" s="189"/>
      <c r="AA612" s="56"/>
      <c r="AB612" s="56"/>
      <c r="AC612" s="188"/>
      <c r="AD612" s="259"/>
      <c r="AE612" s="259"/>
      <c r="AF612" s="56"/>
      <c r="AG612" s="28"/>
      <c r="AH612" s="56"/>
      <c r="AI612" s="28"/>
      <c r="AJ612" s="184"/>
      <c r="AK612" s="199"/>
      <c r="AL612" s="286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4"/>
      <c r="AT612" s="37"/>
    </row>
    <row r="613" spans="2:46" ht="13.5" customHeight="1" x14ac:dyDescent="0.15">
      <c r="B613" s="284" t="s">
        <v>185</v>
      </c>
      <c r="C613" s="25" t="s">
        <v>31</v>
      </c>
      <c r="D613" s="39"/>
      <c r="E613" s="55"/>
      <c r="F613" s="96"/>
      <c r="G613" s="96"/>
      <c r="H613" s="96"/>
      <c r="I613" s="60"/>
      <c r="J613" s="60"/>
      <c r="K613" s="61"/>
      <c r="L613" s="258"/>
      <c r="M613" s="258"/>
      <c r="N613" s="55"/>
      <c r="O613" s="26"/>
      <c r="P613" s="55"/>
      <c r="Q613" s="26"/>
      <c r="R613" s="131"/>
      <c r="S613" s="214"/>
      <c r="T613" s="284" t="s">
        <v>185</v>
      </c>
      <c r="U613" s="25" t="s">
        <v>31</v>
      </c>
      <c r="V613" s="39"/>
      <c r="W613" s="55"/>
      <c r="X613" s="96"/>
      <c r="Y613" s="96"/>
      <c r="Z613" s="96"/>
      <c r="AA613" s="60"/>
      <c r="AB613" s="60"/>
      <c r="AC613" s="61"/>
      <c r="AD613" s="258"/>
      <c r="AE613" s="258"/>
      <c r="AF613" s="55"/>
      <c r="AG613" s="26"/>
      <c r="AH613" s="55"/>
      <c r="AI613" s="26"/>
      <c r="AJ613" s="131"/>
      <c r="AK613" s="199"/>
      <c r="AL613" s="284" t="s">
        <v>185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4"/>
      <c r="AT613" s="37"/>
    </row>
    <row r="614" spans="2:46" ht="13.5" customHeight="1" x14ac:dyDescent="0.15">
      <c r="B614" s="285"/>
      <c r="C614" s="27" t="s">
        <v>32</v>
      </c>
      <c r="D614" s="186"/>
      <c r="E614" s="56"/>
      <c r="F614" s="187"/>
      <c r="G614" s="187"/>
      <c r="H614" s="187"/>
      <c r="I614" s="62"/>
      <c r="J614" s="62"/>
      <c r="K614" s="188"/>
      <c r="L614" s="259"/>
      <c r="M614" s="259"/>
      <c r="N614" s="56"/>
      <c r="O614" s="28"/>
      <c r="P614" s="56"/>
      <c r="Q614" s="28"/>
      <c r="R614" s="132"/>
      <c r="S614" s="214"/>
      <c r="T614" s="285"/>
      <c r="U614" s="27" t="s">
        <v>32</v>
      </c>
      <c r="V614" s="186"/>
      <c r="W614" s="56"/>
      <c r="X614" s="187"/>
      <c r="Y614" s="187"/>
      <c r="Z614" s="187"/>
      <c r="AA614" s="62"/>
      <c r="AB614" s="62"/>
      <c r="AC614" s="188"/>
      <c r="AD614" s="259"/>
      <c r="AE614" s="259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4"/>
      <c r="AT614" s="37"/>
    </row>
    <row r="615" spans="2:46" ht="13.5" customHeight="1" x14ac:dyDescent="0.15">
      <c r="B615" s="285"/>
      <c r="C615" s="27" t="s">
        <v>33</v>
      </c>
      <c r="D615" s="186"/>
      <c r="E615" s="56"/>
      <c r="F615" s="187"/>
      <c r="G615" s="187"/>
      <c r="H615" s="187"/>
      <c r="I615" s="62"/>
      <c r="J615" s="62"/>
      <c r="K615" s="188"/>
      <c r="L615" s="259"/>
      <c r="M615" s="259"/>
      <c r="N615" s="56"/>
      <c r="O615" s="28"/>
      <c r="P615" s="56"/>
      <c r="Q615" s="28"/>
      <c r="R615" s="132"/>
      <c r="S615" s="214"/>
      <c r="T615" s="285"/>
      <c r="U615" s="27" t="s">
        <v>33</v>
      </c>
      <c r="V615" s="186"/>
      <c r="W615" s="56"/>
      <c r="X615" s="187"/>
      <c r="Y615" s="187"/>
      <c r="Z615" s="187"/>
      <c r="AA615" s="62"/>
      <c r="AB615" s="62"/>
      <c r="AC615" s="188"/>
      <c r="AD615" s="259"/>
      <c r="AE615" s="259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4"/>
      <c r="AT615" s="37"/>
    </row>
    <row r="616" spans="2:46" ht="13.5" customHeight="1" x14ac:dyDescent="0.15">
      <c r="B616" s="285"/>
      <c r="C616" s="27" t="s">
        <v>35</v>
      </c>
      <c r="D616" s="186"/>
      <c r="E616" s="56"/>
      <c r="F616" s="187"/>
      <c r="G616" s="187"/>
      <c r="H616" s="187"/>
      <c r="I616" s="62"/>
      <c r="J616" s="62"/>
      <c r="K616" s="188"/>
      <c r="L616" s="259"/>
      <c r="M616" s="259"/>
      <c r="N616" s="56"/>
      <c r="O616" s="28"/>
      <c r="P616" s="56"/>
      <c r="Q616" s="28"/>
      <c r="R616" s="132"/>
      <c r="S616" s="214"/>
      <c r="T616" s="285"/>
      <c r="U616" s="27" t="s">
        <v>35</v>
      </c>
      <c r="V616" s="186"/>
      <c r="W616" s="56"/>
      <c r="X616" s="187"/>
      <c r="Y616" s="187"/>
      <c r="Z616" s="187"/>
      <c r="AA616" s="62"/>
      <c r="AB616" s="62"/>
      <c r="AC616" s="188"/>
      <c r="AD616" s="259"/>
      <c r="AE616" s="259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4"/>
      <c r="AT616" s="37"/>
    </row>
    <row r="617" spans="2:46" ht="13.5" customHeight="1" thickBot="1" x14ac:dyDescent="0.2">
      <c r="B617" s="286"/>
      <c r="C617" s="27"/>
      <c r="D617" s="186"/>
      <c r="E617" s="56"/>
      <c r="F617" s="189"/>
      <c r="G617" s="189"/>
      <c r="H617" s="189"/>
      <c r="I617" s="56"/>
      <c r="J617" s="56"/>
      <c r="K617" s="188"/>
      <c r="L617" s="259"/>
      <c r="M617" s="259"/>
      <c r="N617" s="56"/>
      <c r="O617" s="28"/>
      <c r="P617" s="56"/>
      <c r="Q617" s="28"/>
      <c r="R617" s="184"/>
      <c r="S617" s="214"/>
      <c r="T617" s="286"/>
      <c r="U617" s="27"/>
      <c r="V617" s="186"/>
      <c r="W617" s="56"/>
      <c r="X617" s="189"/>
      <c r="Y617" s="189"/>
      <c r="Z617" s="189"/>
      <c r="AA617" s="56"/>
      <c r="AB617" s="56"/>
      <c r="AC617" s="188"/>
      <c r="AD617" s="259"/>
      <c r="AE617" s="259"/>
      <c r="AF617" s="56"/>
      <c r="AG617" s="28"/>
      <c r="AH617" s="56"/>
      <c r="AI617" s="28"/>
      <c r="AJ617" s="184"/>
      <c r="AK617" s="199"/>
      <c r="AL617" s="286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4"/>
      <c r="AT617" s="37"/>
    </row>
    <row r="618" spans="2:46" ht="13.5" customHeight="1" x14ac:dyDescent="0.15">
      <c r="B618" s="284" t="s">
        <v>186</v>
      </c>
      <c r="C618" s="25" t="s">
        <v>31</v>
      </c>
      <c r="D618" s="39"/>
      <c r="E618" s="55"/>
      <c r="F618" s="96"/>
      <c r="G618" s="96"/>
      <c r="H618" s="96"/>
      <c r="I618" s="60"/>
      <c r="J618" s="60"/>
      <c r="K618" s="61"/>
      <c r="L618" s="258"/>
      <c r="M618" s="258"/>
      <c r="N618" s="55"/>
      <c r="O618" s="26"/>
      <c r="P618" s="55"/>
      <c r="Q618" s="26"/>
      <c r="R618" s="131"/>
      <c r="S618" s="214"/>
      <c r="T618" s="284" t="s">
        <v>186</v>
      </c>
      <c r="U618" s="25" t="s">
        <v>31</v>
      </c>
      <c r="V618" s="39"/>
      <c r="W618" s="55"/>
      <c r="X618" s="96"/>
      <c r="Y618" s="96"/>
      <c r="Z618" s="96"/>
      <c r="AA618" s="60"/>
      <c r="AB618" s="60"/>
      <c r="AC618" s="61"/>
      <c r="AD618" s="258"/>
      <c r="AE618" s="258"/>
      <c r="AF618" s="55"/>
      <c r="AG618" s="26"/>
      <c r="AH618" s="55"/>
      <c r="AI618" s="26"/>
      <c r="AJ618" s="131"/>
      <c r="AK618" s="199"/>
      <c r="AL618" s="284" t="s">
        <v>186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4"/>
      <c r="AT618" s="37"/>
    </row>
    <row r="619" spans="2:46" ht="13.5" customHeight="1" x14ac:dyDescent="0.15">
      <c r="B619" s="285"/>
      <c r="C619" s="27" t="s">
        <v>32</v>
      </c>
      <c r="D619" s="186"/>
      <c r="E619" s="56"/>
      <c r="F619" s="187"/>
      <c r="G619" s="187"/>
      <c r="H619" s="187"/>
      <c r="I619" s="62"/>
      <c r="J619" s="62"/>
      <c r="K619" s="188"/>
      <c r="L619" s="259"/>
      <c r="M619" s="259"/>
      <c r="N619" s="56"/>
      <c r="O619" s="28"/>
      <c r="P619" s="56"/>
      <c r="Q619" s="28"/>
      <c r="R619" s="132"/>
      <c r="S619" s="214"/>
      <c r="T619" s="285"/>
      <c r="U619" s="27" t="s">
        <v>32</v>
      </c>
      <c r="V619" s="186"/>
      <c r="W619" s="56"/>
      <c r="X619" s="187"/>
      <c r="Y619" s="187"/>
      <c r="Z619" s="187"/>
      <c r="AA619" s="62"/>
      <c r="AB619" s="62"/>
      <c r="AC619" s="188"/>
      <c r="AD619" s="259"/>
      <c r="AE619" s="259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4"/>
      <c r="AT619" s="37"/>
    </row>
    <row r="620" spans="2:46" ht="13.5" customHeight="1" x14ac:dyDescent="0.15">
      <c r="B620" s="285"/>
      <c r="C620" s="27" t="s">
        <v>33</v>
      </c>
      <c r="D620" s="186"/>
      <c r="E620" s="56"/>
      <c r="F620" s="187"/>
      <c r="G620" s="187"/>
      <c r="H620" s="187"/>
      <c r="I620" s="62"/>
      <c r="J620" s="62"/>
      <c r="K620" s="188"/>
      <c r="L620" s="259"/>
      <c r="M620" s="259"/>
      <c r="N620" s="56"/>
      <c r="O620" s="28"/>
      <c r="P620" s="56"/>
      <c r="Q620" s="28"/>
      <c r="R620" s="132"/>
      <c r="S620" s="214"/>
      <c r="T620" s="285"/>
      <c r="U620" s="27" t="s">
        <v>33</v>
      </c>
      <c r="V620" s="186"/>
      <c r="W620" s="56"/>
      <c r="X620" s="187"/>
      <c r="Y620" s="187"/>
      <c r="Z620" s="187"/>
      <c r="AA620" s="62"/>
      <c r="AB620" s="62"/>
      <c r="AC620" s="188"/>
      <c r="AD620" s="259"/>
      <c r="AE620" s="259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4"/>
      <c r="AT620" s="37"/>
    </row>
    <row r="621" spans="2:46" ht="13.5" customHeight="1" x14ac:dyDescent="0.15">
      <c r="B621" s="285"/>
      <c r="C621" s="27" t="s">
        <v>35</v>
      </c>
      <c r="D621" s="186"/>
      <c r="E621" s="56"/>
      <c r="F621" s="187"/>
      <c r="G621" s="187"/>
      <c r="H621" s="187"/>
      <c r="I621" s="62"/>
      <c r="J621" s="62"/>
      <c r="K621" s="188"/>
      <c r="L621" s="259"/>
      <c r="M621" s="259"/>
      <c r="N621" s="56"/>
      <c r="O621" s="28"/>
      <c r="P621" s="56"/>
      <c r="Q621" s="28"/>
      <c r="R621" s="132"/>
      <c r="S621" s="214"/>
      <c r="T621" s="285"/>
      <c r="U621" s="27" t="s">
        <v>35</v>
      </c>
      <c r="V621" s="186"/>
      <c r="W621" s="56"/>
      <c r="X621" s="187"/>
      <c r="Y621" s="187"/>
      <c r="Z621" s="187"/>
      <c r="AA621" s="62"/>
      <c r="AB621" s="62"/>
      <c r="AC621" s="188"/>
      <c r="AD621" s="259"/>
      <c r="AE621" s="259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4"/>
      <c r="AT621" s="37"/>
    </row>
    <row r="622" spans="2:46" ht="13.5" customHeight="1" thickBot="1" x14ac:dyDescent="0.2">
      <c r="B622" s="286"/>
      <c r="C622" s="27"/>
      <c r="D622" s="186"/>
      <c r="E622" s="56"/>
      <c r="F622" s="189"/>
      <c r="G622" s="189"/>
      <c r="H622" s="189"/>
      <c r="I622" s="56"/>
      <c r="J622" s="56"/>
      <c r="K622" s="188"/>
      <c r="L622" s="259"/>
      <c r="M622" s="259"/>
      <c r="N622" s="56"/>
      <c r="O622" s="28"/>
      <c r="P622" s="56"/>
      <c r="Q622" s="28"/>
      <c r="R622" s="184"/>
      <c r="S622" s="214"/>
      <c r="T622" s="286"/>
      <c r="U622" s="27"/>
      <c r="V622" s="186"/>
      <c r="W622" s="56"/>
      <c r="X622" s="189"/>
      <c r="Y622" s="189"/>
      <c r="Z622" s="189"/>
      <c r="AA622" s="56"/>
      <c r="AB622" s="56"/>
      <c r="AC622" s="188"/>
      <c r="AD622" s="259"/>
      <c r="AE622" s="259"/>
      <c r="AF622" s="56"/>
      <c r="AG622" s="28"/>
      <c r="AH622" s="56"/>
      <c r="AI622" s="28"/>
      <c r="AJ622" s="184"/>
      <c r="AK622" s="199"/>
      <c r="AL622" s="286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4"/>
      <c r="AT622" s="37"/>
    </row>
    <row r="623" spans="2:46" ht="13.5" customHeight="1" x14ac:dyDescent="0.15">
      <c r="B623" s="284" t="s">
        <v>187</v>
      </c>
      <c r="C623" s="25" t="s">
        <v>31</v>
      </c>
      <c r="D623" s="39"/>
      <c r="E623" s="55"/>
      <c r="F623" s="96"/>
      <c r="G623" s="96"/>
      <c r="H623" s="96"/>
      <c r="I623" s="60"/>
      <c r="J623" s="60"/>
      <c r="K623" s="61"/>
      <c r="L623" s="258"/>
      <c r="M623" s="258"/>
      <c r="N623" s="55"/>
      <c r="O623" s="26"/>
      <c r="P623" s="55"/>
      <c r="Q623" s="26"/>
      <c r="R623" s="131"/>
      <c r="S623" s="214"/>
      <c r="T623" s="284" t="s">
        <v>187</v>
      </c>
      <c r="U623" s="25" t="s">
        <v>31</v>
      </c>
      <c r="V623" s="39"/>
      <c r="W623" s="55"/>
      <c r="X623" s="96"/>
      <c r="Y623" s="96"/>
      <c r="Z623" s="96"/>
      <c r="AA623" s="60"/>
      <c r="AB623" s="60"/>
      <c r="AC623" s="61"/>
      <c r="AD623" s="258"/>
      <c r="AE623" s="258"/>
      <c r="AF623" s="55"/>
      <c r="AG623" s="26"/>
      <c r="AH623" s="55"/>
      <c r="AI623" s="26"/>
      <c r="AJ623" s="131"/>
      <c r="AK623" s="199"/>
      <c r="AL623" s="284" t="s">
        <v>187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4"/>
      <c r="AT623" s="37"/>
    </row>
    <row r="624" spans="2:46" ht="13.5" customHeight="1" x14ac:dyDescent="0.15">
      <c r="B624" s="285"/>
      <c r="C624" s="27" t="s">
        <v>32</v>
      </c>
      <c r="D624" s="186"/>
      <c r="E624" s="56"/>
      <c r="F624" s="187"/>
      <c r="G624" s="187"/>
      <c r="H624" s="187"/>
      <c r="I624" s="62"/>
      <c r="J624" s="62"/>
      <c r="K624" s="188"/>
      <c r="L624" s="259"/>
      <c r="M624" s="259"/>
      <c r="N624" s="56"/>
      <c r="O624" s="28"/>
      <c r="P624" s="56"/>
      <c r="Q624" s="28"/>
      <c r="R624" s="132"/>
      <c r="S624" s="214"/>
      <c r="T624" s="285"/>
      <c r="U624" s="27" t="s">
        <v>32</v>
      </c>
      <c r="V624" s="186"/>
      <c r="W624" s="56"/>
      <c r="X624" s="187"/>
      <c r="Y624" s="187"/>
      <c r="Z624" s="187"/>
      <c r="AA624" s="62"/>
      <c r="AB624" s="62"/>
      <c r="AC624" s="188"/>
      <c r="AD624" s="259"/>
      <c r="AE624" s="259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4"/>
      <c r="AT624" s="37"/>
    </row>
    <row r="625" spans="2:46" ht="13.5" customHeight="1" x14ac:dyDescent="0.15">
      <c r="B625" s="285"/>
      <c r="C625" s="27" t="s">
        <v>33</v>
      </c>
      <c r="D625" s="186"/>
      <c r="E625" s="56"/>
      <c r="F625" s="187"/>
      <c r="G625" s="187"/>
      <c r="H625" s="187"/>
      <c r="I625" s="62"/>
      <c r="J625" s="62"/>
      <c r="K625" s="188"/>
      <c r="L625" s="259"/>
      <c r="M625" s="259"/>
      <c r="N625" s="56"/>
      <c r="O625" s="28"/>
      <c r="P625" s="56"/>
      <c r="Q625" s="28"/>
      <c r="R625" s="132"/>
      <c r="S625" s="214"/>
      <c r="T625" s="285"/>
      <c r="U625" s="27" t="s">
        <v>33</v>
      </c>
      <c r="V625" s="186"/>
      <c r="W625" s="56"/>
      <c r="X625" s="187"/>
      <c r="Y625" s="187"/>
      <c r="Z625" s="187"/>
      <c r="AA625" s="62"/>
      <c r="AB625" s="62"/>
      <c r="AC625" s="188"/>
      <c r="AD625" s="259"/>
      <c r="AE625" s="259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4"/>
      <c r="AT625" s="37"/>
    </row>
    <row r="626" spans="2:46" ht="13.5" customHeight="1" x14ac:dyDescent="0.15">
      <c r="B626" s="285"/>
      <c r="C626" s="27" t="s">
        <v>35</v>
      </c>
      <c r="D626" s="186"/>
      <c r="E626" s="56"/>
      <c r="F626" s="187"/>
      <c r="G626" s="187"/>
      <c r="H626" s="187"/>
      <c r="I626" s="62"/>
      <c r="J626" s="62"/>
      <c r="K626" s="188"/>
      <c r="L626" s="259"/>
      <c r="M626" s="259"/>
      <c r="N626" s="56"/>
      <c r="O626" s="28"/>
      <c r="P626" s="56"/>
      <c r="Q626" s="28"/>
      <c r="R626" s="132"/>
      <c r="S626" s="214"/>
      <c r="T626" s="285"/>
      <c r="U626" s="27" t="s">
        <v>35</v>
      </c>
      <c r="V626" s="186"/>
      <c r="W626" s="56"/>
      <c r="X626" s="187"/>
      <c r="Y626" s="187"/>
      <c r="Z626" s="187"/>
      <c r="AA626" s="62"/>
      <c r="AB626" s="62"/>
      <c r="AC626" s="188"/>
      <c r="AD626" s="259"/>
      <c r="AE626" s="259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4"/>
      <c r="AT626" s="37"/>
    </row>
    <row r="627" spans="2:46" ht="13.5" customHeight="1" thickBot="1" x14ac:dyDescent="0.2">
      <c r="B627" s="286"/>
      <c r="C627" s="27"/>
      <c r="D627" s="186"/>
      <c r="E627" s="56"/>
      <c r="F627" s="189"/>
      <c r="G627" s="189"/>
      <c r="H627" s="189"/>
      <c r="I627" s="56"/>
      <c r="J627" s="56"/>
      <c r="K627" s="188"/>
      <c r="L627" s="259"/>
      <c r="M627" s="259"/>
      <c r="N627" s="56"/>
      <c r="O627" s="28"/>
      <c r="P627" s="56"/>
      <c r="Q627" s="28"/>
      <c r="R627" s="184"/>
      <c r="S627" s="214"/>
      <c r="T627" s="286"/>
      <c r="U627" s="27"/>
      <c r="V627" s="186"/>
      <c r="W627" s="56"/>
      <c r="X627" s="189"/>
      <c r="Y627" s="189"/>
      <c r="Z627" s="189"/>
      <c r="AA627" s="56"/>
      <c r="AB627" s="56"/>
      <c r="AC627" s="188"/>
      <c r="AD627" s="259"/>
      <c r="AE627" s="259"/>
      <c r="AF627" s="56"/>
      <c r="AG627" s="28"/>
      <c r="AH627" s="56"/>
      <c r="AI627" s="28"/>
      <c r="AJ627" s="184"/>
      <c r="AK627" s="199"/>
      <c r="AL627" s="286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4"/>
      <c r="AT627" s="37"/>
    </row>
    <row r="628" spans="2:46" ht="13.5" customHeight="1" x14ac:dyDescent="0.15">
      <c r="B628" s="284" t="s">
        <v>188</v>
      </c>
      <c r="C628" s="25" t="s">
        <v>31</v>
      </c>
      <c r="D628" s="39"/>
      <c r="E628" s="55"/>
      <c r="F628" s="96"/>
      <c r="G628" s="96"/>
      <c r="H628" s="96"/>
      <c r="I628" s="60"/>
      <c r="J628" s="60"/>
      <c r="K628" s="61"/>
      <c r="L628" s="258"/>
      <c r="M628" s="258"/>
      <c r="N628" s="55"/>
      <c r="O628" s="26"/>
      <c r="P628" s="55"/>
      <c r="Q628" s="26"/>
      <c r="R628" s="131"/>
      <c r="S628" s="214"/>
      <c r="T628" s="284" t="s">
        <v>188</v>
      </c>
      <c r="U628" s="25" t="s">
        <v>31</v>
      </c>
      <c r="V628" s="39"/>
      <c r="W628" s="55"/>
      <c r="X628" s="96"/>
      <c r="Y628" s="96"/>
      <c r="Z628" s="96"/>
      <c r="AA628" s="60"/>
      <c r="AB628" s="60"/>
      <c r="AC628" s="61"/>
      <c r="AD628" s="258"/>
      <c r="AE628" s="258"/>
      <c r="AF628" s="55"/>
      <c r="AG628" s="26"/>
      <c r="AH628" s="55"/>
      <c r="AI628" s="26"/>
      <c r="AJ628" s="131"/>
      <c r="AK628" s="199"/>
      <c r="AL628" s="284" t="s">
        <v>188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4"/>
      <c r="AT628" s="37"/>
    </row>
    <row r="629" spans="2:46" ht="13.5" customHeight="1" x14ac:dyDescent="0.15">
      <c r="B629" s="285"/>
      <c r="C629" s="27" t="s">
        <v>32</v>
      </c>
      <c r="D629" s="186"/>
      <c r="E629" s="56"/>
      <c r="F629" s="187"/>
      <c r="G629" s="187"/>
      <c r="H629" s="187"/>
      <c r="I629" s="62"/>
      <c r="J629" s="62"/>
      <c r="K629" s="188"/>
      <c r="L629" s="259"/>
      <c r="M629" s="259"/>
      <c r="N629" s="56"/>
      <c r="O629" s="28"/>
      <c r="P629" s="56"/>
      <c r="Q629" s="28"/>
      <c r="R629" s="132"/>
      <c r="S629" s="214"/>
      <c r="T629" s="285"/>
      <c r="U629" s="27" t="s">
        <v>32</v>
      </c>
      <c r="V629" s="186"/>
      <c r="W629" s="56"/>
      <c r="X629" s="187"/>
      <c r="Y629" s="187"/>
      <c r="Z629" s="187"/>
      <c r="AA629" s="62"/>
      <c r="AB629" s="62"/>
      <c r="AC629" s="188"/>
      <c r="AD629" s="259"/>
      <c r="AE629" s="259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4"/>
      <c r="AT629" s="37"/>
    </row>
    <row r="630" spans="2:46" ht="13.5" customHeight="1" x14ac:dyDescent="0.15">
      <c r="B630" s="285"/>
      <c r="C630" s="27" t="s">
        <v>33</v>
      </c>
      <c r="D630" s="186"/>
      <c r="E630" s="56"/>
      <c r="F630" s="187"/>
      <c r="G630" s="187"/>
      <c r="H630" s="187"/>
      <c r="I630" s="62"/>
      <c r="J630" s="62"/>
      <c r="K630" s="188"/>
      <c r="L630" s="259"/>
      <c r="M630" s="259"/>
      <c r="N630" s="56"/>
      <c r="O630" s="28"/>
      <c r="P630" s="56"/>
      <c r="Q630" s="28"/>
      <c r="R630" s="132"/>
      <c r="S630" s="214"/>
      <c r="T630" s="285"/>
      <c r="U630" s="27" t="s">
        <v>33</v>
      </c>
      <c r="V630" s="186"/>
      <c r="W630" s="56"/>
      <c r="X630" s="187"/>
      <c r="Y630" s="187"/>
      <c r="Z630" s="187"/>
      <c r="AA630" s="62"/>
      <c r="AB630" s="62"/>
      <c r="AC630" s="188"/>
      <c r="AD630" s="259"/>
      <c r="AE630" s="259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4"/>
      <c r="AT630" s="37"/>
    </row>
    <row r="631" spans="2:46" ht="13.5" customHeight="1" x14ac:dyDescent="0.15">
      <c r="B631" s="285"/>
      <c r="C631" s="27" t="s">
        <v>35</v>
      </c>
      <c r="D631" s="186"/>
      <c r="E631" s="56"/>
      <c r="F631" s="187"/>
      <c r="G631" s="187"/>
      <c r="H631" s="187"/>
      <c r="I631" s="62"/>
      <c r="J631" s="62"/>
      <c r="K631" s="188"/>
      <c r="L631" s="259"/>
      <c r="M631" s="259"/>
      <c r="N631" s="56"/>
      <c r="O631" s="28"/>
      <c r="P631" s="56"/>
      <c r="Q631" s="28"/>
      <c r="R631" s="132"/>
      <c r="S631" s="214"/>
      <c r="T631" s="285"/>
      <c r="U631" s="27" t="s">
        <v>35</v>
      </c>
      <c r="V631" s="186"/>
      <c r="W631" s="56"/>
      <c r="X631" s="187"/>
      <c r="Y631" s="187"/>
      <c r="Z631" s="187"/>
      <c r="AA631" s="62"/>
      <c r="AB631" s="62"/>
      <c r="AC631" s="188"/>
      <c r="AD631" s="259"/>
      <c r="AE631" s="259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4"/>
      <c r="AT631" s="37"/>
    </row>
    <row r="632" spans="2:46" ht="13.5" customHeight="1" thickBot="1" x14ac:dyDescent="0.2">
      <c r="B632" s="286"/>
      <c r="C632" s="27"/>
      <c r="D632" s="186"/>
      <c r="E632" s="56"/>
      <c r="F632" s="189"/>
      <c r="G632" s="189"/>
      <c r="H632" s="189"/>
      <c r="I632" s="56"/>
      <c r="J632" s="56"/>
      <c r="K632" s="188"/>
      <c r="L632" s="259"/>
      <c r="M632" s="259"/>
      <c r="N632" s="56"/>
      <c r="O632" s="28"/>
      <c r="P632" s="56"/>
      <c r="Q632" s="28"/>
      <c r="R632" s="184"/>
      <c r="S632" s="214"/>
      <c r="T632" s="286"/>
      <c r="U632" s="27"/>
      <c r="V632" s="186"/>
      <c r="W632" s="56"/>
      <c r="X632" s="189"/>
      <c r="Y632" s="189"/>
      <c r="Z632" s="189"/>
      <c r="AA632" s="56"/>
      <c r="AB632" s="56"/>
      <c r="AC632" s="188"/>
      <c r="AD632" s="259"/>
      <c r="AE632" s="259"/>
      <c r="AF632" s="56"/>
      <c r="AG632" s="28"/>
      <c r="AH632" s="56"/>
      <c r="AI632" s="28"/>
      <c r="AJ632" s="184"/>
      <c r="AK632" s="199"/>
      <c r="AL632" s="286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4"/>
      <c r="AT632" s="37"/>
    </row>
    <row r="633" spans="2:46" ht="13.5" customHeight="1" x14ac:dyDescent="0.15">
      <c r="B633" s="284" t="s">
        <v>189</v>
      </c>
      <c r="C633" s="25" t="s">
        <v>31</v>
      </c>
      <c r="D633" s="39"/>
      <c r="E633" s="55"/>
      <c r="F633" s="96"/>
      <c r="G633" s="96"/>
      <c r="H633" s="96"/>
      <c r="I633" s="60"/>
      <c r="J633" s="60"/>
      <c r="K633" s="61"/>
      <c r="L633" s="258"/>
      <c r="M633" s="258"/>
      <c r="N633" s="55"/>
      <c r="O633" s="26"/>
      <c r="P633" s="55"/>
      <c r="Q633" s="26"/>
      <c r="R633" s="131"/>
      <c r="S633" s="214"/>
      <c r="T633" s="284" t="s">
        <v>189</v>
      </c>
      <c r="U633" s="25" t="s">
        <v>31</v>
      </c>
      <c r="V633" s="39"/>
      <c r="W633" s="55"/>
      <c r="X633" s="96"/>
      <c r="Y633" s="96"/>
      <c r="Z633" s="96"/>
      <c r="AA633" s="60"/>
      <c r="AB633" s="60"/>
      <c r="AC633" s="61"/>
      <c r="AD633" s="258"/>
      <c r="AE633" s="258"/>
      <c r="AF633" s="55"/>
      <c r="AG633" s="26"/>
      <c r="AH633" s="55"/>
      <c r="AI633" s="26"/>
      <c r="AJ633" s="131"/>
      <c r="AK633" s="199"/>
      <c r="AL633" s="284" t="s">
        <v>189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4"/>
      <c r="AT633" s="37"/>
    </row>
    <row r="634" spans="2:46" ht="13.5" customHeight="1" x14ac:dyDescent="0.15">
      <c r="B634" s="285"/>
      <c r="C634" s="27" t="s">
        <v>32</v>
      </c>
      <c r="D634" s="186"/>
      <c r="E634" s="56"/>
      <c r="F634" s="187"/>
      <c r="G634" s="187"/>
      <c r="H634" s="187"/>
      <c r="I634" s="62"/>
      <c r="J634" s="62"/>
      <c r="K634" s="188"/>
      <c r="L634" s="259"/>
      <c r="M634" s="259"/>
      <c r="N634" s="56"/>
      <c r="O634" s="28"/>
      <c r="P634" s="56"/>
      <c r="Q634" s="28"/>
      <c r="R634" s="132"/>
      <c r="S634" s="214"/>
      <c r="T634" s="285"/>
      <c r="U634" s="27" t="s">
        <v>32</v>
      </c>
      <c r="V634" s="186"/>
      <c r="W634" s="56"/>
      <c r="X634" s="187"/>
      <c r="Y634" s="187"/>
      <c r="Z634" s="187"/>
      <c r="AA634" s="62"/>
      <c r="AB634" s="62"/>
      <c r="AC634" s="188"/>
      <c r="AD634" s="259"/>
      <c r="AE634" s="259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4"/>
      <c r="AT634" s="37"/>
    </row>
    <row r="635" spans="2:46" ht="13.5" customHeight="1" x14ac:dyDescent="0.15">
      <c r="B635" s="285"/>
      <c r="C635" s="27" t="s">
        <v>33</v>
      </c>
      <c r="D635" s="186"/>
      <c r="E635" s="56"/>
      <c r="F635" s="187"/>
      <c r="G635" s="187"/>
      <c r="H635" s="187"/>
      <c r="I635" s="62"/>
      <c r="J635" s="62"/>
      <c r="K635" s="188"/>
      <c r="L635" s="259"/>
      <c r="M635" s="259"/>
      <c r="N635" s="56"/>
      <c r="O635" s="28"/>
      <c r="P635" s="56"/>
      <c r="Q635" s="28"/>
      <c r="R635" s="132"/>
      <c r="S635" s="214"/>
      <c r="T635" s="285"/>
      <c r="U635" s="27" t="s">
        <v>33</v>
      </c>
      <c r="V635" s="186"/>
      <c r="W635" s="56"/>
      <c r="X635" s="187"/>
      <c r="Y635" s="187"/>
      <c r="Z635" s="187"/>
      <c r="AA635" s="62"/>
      <c r="AB635" s="62"/>
      <c r="AC635" s="188"/>
      <c r="AD635" s="259"/>
      <c r="AE635" s="259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4"/>
      <c r="AT635" s="37"/>
    </row>
    <row r="636" spans="2:46" ht="13.5" customHeight="1" x14ac:dyDescent="0.15">
      <c r="B636" s="285"/>
      <c r="C636" s="27" t="s">
        <v>35</v>
      </c>
      <c r="D636" s="186"/>
      <c r="E636" s="56"/>
      <c r="F636" s="187"/>
      <c r="G636" s="187"/>
      <c r="H636" s="187"/>
      <c r="I636" s="62"/>
      <c r="J636" s="62"/>
      <c r="K636" s="188"/>
      <c r="L636" s="259"/>
      <c r="M636" s="259"/>
      <c r="N636" s="56"/>
      <c r="O636" s="28"/>
      <c r="P636" s="56"/>
      <c r="Q636" s="28"/>
      <c r="R636" s="132"/>
      <c r="S636" s="214"/>
      <c r="T636" s="285"/>
      <c r="U636" s="27" t="s">
        <v>35</v>
      </c>
      <c r="V636" s="186"/>
      <c r="W636" s="56"/>
      <c r="X636" s="187"/>
      <c r="Y636" s="187"/>
      <c r="Z636" s="187"/>
      <c r="AA636" s="62"/>
      <c r="AB636" s="62"/>
      <c r="AC636" s="188"/>
      <c r="AD636" s="259"/>
      <c r="AE636" s="259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4"/>
      <c r="AT636" s="37"/>
    </row>
    <row r="637" spans="2:46" ht="13.5" customHeight="1" thickBot="1" x14ac:dyDescent="0.2">
      <c r="B637" s="286"/>
      <c r="C637" s="29"/>
      <c r="D637" s="41"/>
      <c r="E637" s="58"/>
      <c r="F637" s="190"/>
      <c r="G637" s="190"/>
      <c r="H637" s="190"/>
      <c r="I637" s="58"/>
      <c r="J637" s="58"/>
      <c r="K637" s="63"/>
      <c r="L637" s="260"/>
      <c r="M637" s="260"/>
      <c r="N637" s="58"/>
      <c r="O637" s="35"/>
      <c r="P637" s="58"/>
      <c r="Q637" s="35"/>
      <c r="R637" s="180"/>
      <c r="S637" s="214"/>
      <c r="T637" s="286"/>
      <c r="U637" s="29"/>
      <c r="V637" s="41"/>
      <c r="W637" s="58"/>
      <c r="X637" s="190"/>
      <c r="Y637" s="190"/>
      <c r="Z637" s="190"/>
      <c r="AA637" s="58"/>
      <c r="AB637" s="58"/>
      <c r="AC637" s="63"/>
      <c r="AD637" s="260"/>
      <c r="AE637" s="260"/>
      <c r="AF637" s="58"/>
      <c r="AG637" s="35"/>
      <c r="AH637" s="58"/>
      <c r="AI637" s="35"/>
      <c r="AJ637" s="180"/>
      <c r="AK637" s="199"/>
      <c r="AL637" s="286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4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50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50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4"/>
      <c r="AT638" s="37"/>
    </row>
    <row r="639" spans="2:46" ht="13.95" customHeight="1" x14ac:dyDescent="0.15">
      <c r="B639" s="139"/>
      <c r="C639" s="202"/>
      <c r="D639" s="101"/>
      <c r="E639" s="261"/>
      <c r="F639" s="30" t="s">
        <v>48</v>
      </c>
      <c r="G639" s="203" t="s">
        <v>48</v>
      </c>
      <c r="H639" s="203" t="s">
        <v>48</v>
      </c>
      <c r="I639" s="203" t="s">
        <v>48</v>
      </c>
      <c r="J639" s="203" t="s">
        <v>48</v>
      </c>
      <c r="K639" s="102"/>
      <c r="L639" s="102"/>
      <c r="M639" s="102"/>
      <c r="N639" s="102"/>
      <c r="O639" s="252"/>
      <c r="P639" s="102"/>
      <c r="Q639" s="103"/>
      <c r="R639" s="104"/>
      <c r="T639" s="139"/>
      <c r="U639" s="202"/>
      <c r="V639" s="101"/>
      <c r="W639" s="261"/>
      <c r="X639" s="30" t="s">
        <v>48</v>
      </c>
      <c r="Y639" s="203" t="s">
        <v>48</v>
      </c>
      <c r="Z639" s="203" t="s">
        <v>48</v>
      </c>
      <c r="AA639" s="203" t="s">
        <v>48</v>
      </c>
      <c r="AB639" s="203" t="s">
        <v>48</v>
      </c>
      <c r="AC639" s="102"/>
      <c r="AD639" s="102"/>
      <c r="AE639" s="102"/>
      <c r="AF639" s="102"/>
      <c r="AG639" s="252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27</v>
      </c>
      <c r="G640" s="250" t="s">
        <v>38</v>
      </c>
      <c r="H640" s="250" t="s">
        <v>41</v>
      </c>
      <c r="I640" s="250" t="s">
        <v>44</v>
      </c>
      <c r="J640" s="250" t="s">
        <v>54</v>
      </c>
      <c r="R640" s="105"/>
      <c r="T640" s="140"/>
      <c r="U640" s="199"/>
      <c r="V640" s="8"/>
      <c r="W640" s="232"/>
      <c r="X640" s="90" t="s">
        <v>27</v>
      </c>
      <c r="Y640" s="250" t="s">
        <v>38</v>
      </c>
      <c r="Z640" s="250" t="s">
        <v>41</v>
      </c>
      <c r="AA640" s="250" t="s">
        <v>44</v>
      </c>
      <c r="AB640" s="250" t="s">
        <v>54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4" t="s">
        <v>190</v>
      </c>
      <c r="C641" s="25" t="s">
        <v>31</v>
      </c>
      <c r="D641" s="106"/>
      <c r="E641" s="262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26.797521</v>
      </c>
      <c r="G641" s="135">
        <f t="shared" si="59"/>
        <v>32.054088</v>
      </c>
      <c r="H641" s="135">
        <f t="shared" si="59"/>
        <v>0.95655668000000005</v>
      </c>
      <c r="I641" s="135">
        <f t="shared" si="59"/>
        <v>0.95010695000000001</v>
      </c>
      <c r="J641" s="135">
        <f t="shared" si="59"/>
        <v>6.2707275000000007E-2</v>
      </c>
      <c r="K641" s="109"/>
      <c r="L641" s="109"/>
      <c r="M641" s="109"/>
      <c r="N641" s="109"/>
      <c r="O641" s="263"/>
      <c r="P641" s="109"/>
      <c r="Q641" s="110"/>
      <c r="R641" s="111"/>
      <c r="T641" s="284" t="s">
        <v>190</v>
      </c>
      <c r="U641" s="25" t="s">
        <v>31</v>
      </c>
      <c r="V641" s="106"/>
      <c r="W641" s="262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24.201215999999999</v>
      </c>
      <c r="Y641" s="135">
        <f t="shared" si="60"/>
        <v>29.901028</v>
      </c>
      <c r="Z641" s="135">
        <f t="shared" si="60"/>
        <v>0.87750709000000005</v>
      </c>
      <c r="AA641" s="135">
        <f t="shared" si="60"/>
        <v>0.92036618000000003</v>
      </c>
      <c r="AB641" s="135">
        <f t="shared" si="60"/>
        <v>0.16206356999999999</v>
      </c>
      <c r="AC641" s="109"/>
      <c r="AD641" s="109"/>
      <c r="AE641" s="109"/>
      <c r="AF641" s="109"/>
      <c r="AG641" s="263"/>
      <c r="AH641" s="109"/>
      <c r="AI641" s="110"/>
      <c r="AJ641" s="111"/>
    </row>
    <row r="642" spans="2:36" x14ac:dyDescent="0.15">
      <c r="B642" s="285"/>
      <c r="C642" s="27" t="s">
        <v>32</v>
      </c>
      <c r="D642" s="107"/>
      <c r="E642" s="264"/>
      <c r="F642" s="18">
        <f t="shared" si="59"/>
        <v>30.339206000000001</v>
      </c>
      <c r="G642" s="18">
        <f t="shared" si="59"/>
        <v>34.870607</v>
      </c>
      <c r="H642" s="18">
        <f t="shared" si="59"/>
        <v>0.97403722000000004</v>
      </c>
      <c r="I642" s="18">
        <f t="shared" si="59"/>
        <v>0.97102358</v>
      </c>
      <c r="J642" s="18">
        <f t="shared" si="59"/>
        <v>3.8090265999999998E-2</v>
      </c>
      <c r="K642" s="112"/>
      <c r="L642" s="112"/>
      <c r="M642" s="112"/>
      <c r="N642" s="112"/>
      <c r="O642" s="265"/>
      <c r="P642" s="112"/>
      <c r="Q642" s="113"/>
      <c r="R642" s="114"/>
      <c r="T642" s="285"/>
      <c r="U642" s="27" t="s">
        <v>32</v>
      </c>
      <c r="V642" s="107"/>
      <c r="W642" s="264"/>
      <c r="X642" s="18">
        <f t="shared" si="60"/>
        <v>26.500052</v>
      </c>
      <c r="Y642" s="18">
        <f t="shared" si="60"/>
        <v>32.443944000000002</v>
      </c>
      <c r="Z642" s="18">
        <f t="shared" si="60"/>
        <v>0.94159780999999998</v>
      </c>
      <c r="AA642" s="18">
        <f t="shared" si="60"/>
        <v>0.94369687999999996</v>
      </c>
      <c r="AB642" s="18">
        <f t="shared" si="60"/>
        <v>6.8337010000000004E-2</v>
      </c>
      <c r="AC642" s="112"/>
      <c r="AD642" s="112"/>
      <c r="AE642" s="112"/>
      <c r="AF642" s="112"/>
      <c r="AG642" s="265"/>
      <c r="AH642" s="112"/>
      <c r="AI642" s="113"/>
      <c r="AJ642" s="114"/>
    </row>
    <row r="643" spans="2:36" x14ac:dyDescent="0.15">
      <c r="B643" s="285"/>
      <c r="C643" s="27" t="s">
        <v>33</v>
      </c>
      <c r="D643" s="107"/>
      <c r="E643" s="264"/>
      <c r="F643" s="18">
        <f t="shared" si="59"/>
        <v>34.919722999999998</v>
      </c>
      <c r="G643" s="18">
        <f t="shared" si="59"/>
        <v>39.038716999999998</v>
      </c>
      <c r="H643" s="18">
        <f t="shared" si="59"/>
        <v>0.98708976000000004</v>
      </c>
      <c r="I643" s="18">
        <f t="shared" si="59"/>
        <v>0.98995133999999996</v>
      </c>
      <c r="J643" s="18">
        <f t="shared" si="59"/>
        <v>2.255828E-2</v>
      </c>
      <c r="K643" s="112"/>
      <c r="L643" s="112"/>
      <c r="M643" s="112"/>
      <c r="N643" s="112"/>
      <c r="O643" s="265"/>
      <c r="P643" s="112"/>
      <c r="Q643" s="113"/>
      <c r="R643" s="114"/>
      <c r="T643" s="285"/>
      <c r="U643" s="27" t="s">
        <v>33</v>
      </c>
      <c r="V643" s="107"/>
      <c r="W643" s="264"/>
      <c r="X643" s="18">
        <f t="shared" si="60"/>
        <v>28.914069999999999</v>
      </c>
      <c r="Y643" s="18">
        <f t="shared" si="60"/>
        <v>34.382601999999999</v>
      </c>
      <c r="Z643" s="18">
        <f t="shared" si="60"/>
        <v>0.96551792999999997</v>
      </c>
      <c r="AA643" s="18">
        <f t="shared" si="60"/>
        <v>0.95991483</v>
      </c>
      <c r="AB643" s="18">
        <f t="shared" si="60"/>
        <v>4.1466947999999997E-2</v>
      </c>
      <c r="AC643" s="112"/>
      <c r="AD643" s="112"/>
      <c r="AE643" s="112"/>
      <c r="AF643" s="112"/>
      <c r="AG643" s="265"/>
      <c r="AH643" s="112"/>
      <c r="AI643" s="113"/>
      <c r="AJ643" s="114"/>
    </row>
    <row r="644" spans="2:36" x14ac:dyDescent="0.15">
      <c r="B644" s="285"/>
      <c r="C644" s="27" t="s">
        <v>35</v>
      </c>
      <c r="D644" s="107"/>
      <c r="E644" s="264"/>
      <c r="F644" s="18">
        <f t="shared" si="59"/>
        <v>37.429423999999997</v>
      </c>
      <c r="G644" s="18">
        <f t="shared" si="59"/>
        <v>41.501184000000002</v>
      </c>
      <c r="H644" s="18">
        <f t="shared" si="59"/>
        <v>0.99143095999999997</v>
      </c>
      <c r="I644" s="18">
        <f t="shared" si="59"/>
        <v>0.99480742</v>
      </c>
      <c r="J644" s="18">
        <f t="shared" si="59"/>
        <v>1.6006409999999999E-2</v>
      </c>
      <c r="K644" s="112"/>
      <c r="L644" s="112"/>
      <c r="M644" s="112"/>
      <c r="N644" s="112"/>
      <c r="O644" s="265"/>
      <c r="P644" s="112"/>
      <c r="Q644" s="113"/>
      <c r="R644" s="114"/>
      <c r="T644" s="285"/>
      <c r="U644" s="27" t="s">
        <v>35</v>
      </c>
      <c r="V644" s="107"/>
      <c r="W644" s="264"/>
      <c r="X644" s="18">
        <f t="shared" si="60"/>
        <v>33.343086999999997</v>
      </c>
      <c r="Y644" s="18">
        <f t="shared" si="60"/>
        <v>37.504092999999997</v>
      </c>
      <c r="Z644" s="18">
        <f t="shared" si="60"/>
        <v>0.98075221000000001</v>
      </c>
      <c r="AA644" s="18">
        <f t="shared" si="60"/>
        <v>0.97872075000000003</v>
      </c>
      <c r="AB644" s="18">
        <f t="shared" si="60"/>
        <v>2.2965389999999999E-2</v>
      </c>
      <c r="AC644" s="112"/>
      <c r="AD644" s="112"/>
      <c r="AE644" s="112"/>
      <c r="AF644" s="112"/>
      <c r="AG644" s="265"/>
      <c r="AH644" s="112"/>
      <c r="AI644" s="113"/>
      <c r="AJ644" s="114"/>
    </row>
    <row r="645" spans="2:36" ht="12.6" customHeight="1" thickBot="1" x14ac:dyDescent="0.2">
      <c r="B645" s="286"/>
      <c r="C645" s="29"/>
      <c r="D645" s="108"/>
      <c r="E645" s="266"/>
      <c r="F645" s="185"/>
      <c r="G645" s="185"/>
      <c r="H645" s="185"/>
      <c r="I645" s="185"/>
      <c r="J645" s="185"/>
      <c r="K645" s="115"/>
      <c r="L645" s="115"/>
      <c r="M645" s="115"/>
      <c r="N645" s="115"/>
      <c r="O645" s="267"/>
      <c r="P645" s="115"/>
      <c r="Q645" s="116"/>
      <c r="R645" s="117"/>
      <c r="T645" s="286"/>
      <c r="U645" s="29"/>
      <c r="V645" s="108"/>
      <c r="W645" s="266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7"/>
      <c r="AH645" s="115"/>
      <c r="AI645" s="116"/>
      <c r="AJ645" s="117"/>
    </row>
    <row r="646" spans="2:36" x14ac:dyDescent="0.15">
      <c r="B646" s="290" t="s">
        <v>191</v>
      </c>
      <c r="C646" s="25" t="s">
        <v>31</v>
      </c>
      <c r="D646" s="106"/>
      <c r="E646" s="262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27.633844</v>
      </c>
      <c r="G646" s="135">
        <f t="shared" si="61"/>
        <v>32.659784000000002</v>
      </c>
      <c r="H646" s="135">
        <f t="shared" si="61"/>
        <v>0.95951805999999995</v>
      </c>
      <c r="I646" s="135">
        <f t="shared" si="61"/>
        <v>0.95633937999999996</v>
      </c>
      <c r="J646" s="135">
        <f t="shared" si="61"/>
        <v>7.0650660000000004E-2</v>
      </c>
      <c r="K646" s="109"/>
      <c r="L646" s="109"/>
      <c r="M646" s="109"/>
      <c r="N646" s="109"/>
      <c r="O646" s="263"/>
      <c r="P646" s="109"/>
      <c r="Q646" s="110"/>
      <c r="R646" s="111"/>
      <c r="T646" s="290" t="s">
        <v>191</v>
      </c>
      <c r="U646" s="25" t="s">
        <v>31</v>
      </c>
      <c r="V646" s="106"/>
      <c r="W646" s="262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24.688666999999999</v>
      </c>
      <c r="Y646" s="135">
        <f t="shared" si="62"/>
        <v>30.314910000000001</v>
      </c>
      <c r="Z646" s="135">
        <f t="shared" si="62"/>
        <v>0.88582775000000002</v>
      </c>
      <c r="AA646" s="135">
        <f t="shared" si="62"/>
        <v>0.92588890999999995</v>
      </c>
      <c r="AB646" s="135">
        <f t="shared" si="62"/>
        <v>0.17966418000000001</v>
      </c>
      <c r="AC646" s="109"/>
      <c r="AD646" s="109"/>
      <c r="AE646" s="109"/>
      <c r="AF646" s="109"/>
      <c r="AG646" s="263"/>
      <c r="AH646" s="109"/>
      <c r="AI646" s="110"/>
      <c r="AJ646" s="111"/>
    </row>
    <row r="647" spans="2:36" x14ac:dyDescent="0.15">
      <c r="B647" s="285"/>
      <c r="C647" s="27" t="s">
        <v>32</v>
      </c>
      <c r="D647" s="107"/>
      <c r="E647" s="264"/>
      <c r="F647" s="18">
        <f t="shared" si="61"/>
        <v>30.813517000000001</v>
      </c>
      <c r="G647" s="18">
        <f t="shared" si="61"/>
        <v>35.490174000000003</v>
      </c>
      <c r="H647" s="18">
        <f t="shared" si="61"/>
        <v>0.97656480000000001</v>
      </c>
      <c r="I647" s="18">
        <f t="shared" si="61"/>
        <v>0.97492953000000004</v>
      </c>
      <c r="J647" s="18">
        <f t="shared" si="61"/>
        <v>4.5017703999999999E-2</v>
      </c>
      <c r="K647" s="112"/>
      <c r="L647" s="112"/>
      <c r="M647" s="112"/>
      <c r="N647" s="112"/>
      <c r="O647" s="265"/>
      <c r="P647" s="112"/>
      <c r="Q647" s="113"/>
      <c r="R647" s="114"/>
      <c r="T647" s="285"/>
      <c r="U647" s="27" t="s">
        <v>32</v>
      </c>
      <c r="V647" s="107"/>
      <c r="W647" s="264"/>
      <c r="X647" s="18">
        <f t="shared" si="62"/>
        <v>27.081845000000001</v>
      </c>
      <c r="Y647" s="18">
        <f t="shared" si="62"/>
        <v>33.144505000000002</v>
      </c>
      <c r="Z647" s="18">
        <f t="shared" si="62"/>
        <v>0.94777834999999999</v>
      </c>
      <c r="AA647" s="18">
        <f t="shared" si="62"/>
        <v>0.95015417000000002</v>
      </c>
      <c r="AB647" s="18">
        <f t="shared" si="62"/>
        <v>7.9954949999999997E-2</v>
      </c>
      <c r="AC647" s="112"/>
      <c r="AD647" s="112"/>
      <c r="AE647" s="112"/>
      <c r="AF647" s="112"/>
      <c r="AG647" s="265"/>
      <c r="AH647" s="112"/>
      <c r="AI647" s="113"/>
      <c r="AJ647" s="114"/>
    </row>
    <row r="648" spans="2:36" x14ac:dyDescent="0.15">
      <c r="B648" s="285"/>
      <c r="C648" s="27" t="s">
        <v>33</v>
      </c>
      <c r="D648" s="107"/>
      <c r="E648" s="264"/>
      <c r="F648" s="18">
        <f t="shared" si="61"/>
        <v>35.326448999999997</v>
      </c>
      <c r="G648" s="18">
        <f t="shared" si="61"/>
        <v>39.451487</v>
      </c>
      <c r="H648" s="18">
        <f t="shared" si="61"/>
        <v>0.98864978999999997</v>
      </c>
      <c r="I648" s="18">
        <f t="shared" si="61"/>
        <v>0.99111525</v>
      </c>
      <c r="J648" s="18">
        <f t="shared" si="61"/>
        <v>2.7582855999999999E-2</v>
      </c>
      <c r="K648" s="112"/>
      <c r="L648" s="112"/>
      <c r="M648" s="112"/>
      <c r="N648" s="112"/>
      <c r="O648" s="265"/>
      <c r="P648" s="112"/>
      <c r="Q648" s="113"/>
      <c r="R648" s="114"/>
      <c r="T648" s="285"/>
      <c r="U648" s="27" t="s">
        <v>33</v>
      </c>
      <c r="V648" s="107"/>
      <c r="W648" s="264"/>
      <c r="X648" s="18">
        <f t="shared" si="62"/>
        <v>29.396602999999999</v>
      </c>
      <c r="Y648" s="18">
        <f t="shared" si="62"/>
        <v>35.038258999999996</v>
      </c>
      <c r="Z648" s="18">
        <f t="shared" si="62"/>
        <v>0.96773964000000001</v>
      </c>
      <c r="AA648" s="18">
        <f t="shared" si="62"/>
        <v>0.96423102999999999</v>
      </c>
      <c r="AB648" s="18">
        <f t="shared" si="62"/>
        <v>4.8273490000000002E-2</v>
      </c>
      <c r="AC648" s="112"/>
      <c r="AD648" s="112"/>
      <c r="AE648" s="112"/>
      <c r="AF648" s="112"/>
      <c r="AG648" s="265"/>
      <c r="AH648" s="112"/>
      <c r="AI648" s="113"/>
      <c r="AJ648" s="114"/>
    </row>
    <row r="649" spans="2:36" x14ac:dyDescent="0.15">
      <c r="B649" s="285"/>
      <c r="C649" s="27" t="s">
        <v>35</v>
      </c>
      <c r="D649" s="107"/>
      <c r="E649" s="264"/>
      <c r="F649" s="18">
        <f t="shared" si="61"/>
        <v>38.078797000000002</v>
      </c>
      <c r="G649" s="18">
        <f t="shared" si="61"/>
        <v>42.147846999999999</v>
      </c>
      <c r="H649" s="18">
        <f t="shared" si="61"/>
        <v>0.99298056000000001</v>
      </c>
      <c r="I649" s="18">
        <f t="shared" si="61"/>
        <v>0.99569474999999996</v>
      </c>
      <c r="J649" s="18">
        <f t="shared" si="61"/>
        <v>1.9993264E-2</v>
      </c>
      <c r="K649" s="112"/>
      <c r="L649" s="112"/>
      <c r="M649" s="112"/>
      <c r="N649" s="112"/>
      <c r="O649" s="265"/>
      <c r="P649" s="112"/>
      <c r="Q649" s="113"/>
      <c r="R649" s="114"/>
      <c r="T649" s="285"/>
      <c r="U649" s="27" t="s">
        <v>35</v>
      </c>
      <c r="V649" s="107"/>
      <c r="W649" s="264"/>
      <c r="X649" s="18">
        <f t="shared" si="62"/>
        <v>33.780068</v>
      </c>
      <c r="Y649" s="18">
        <f t="shared" si="62"/>
        <v>38.105763000000003</v>
      </c>
      <c r="Z649" s="18">
        <f t="shared" si="62"/>
        <v>0.98267413999999997</v>
      </c>
      <c r="AA649" s="18">
        <f t="shared" si="62"/>
        <v>0.98259878</v>
      </c>
      <c r="AB649" s="18">
        <f t="shared" si="62"/>
        <v>2.9373659999999999E-2</v>
      </c>
      <c r="AC649" s="112"/>
      <c r="AD649" s="112"/>
      <c r="AE649" s="112"/>
      <c r="AF649" s="112"/>
      <c r="AG649" s="265"/>
      <c r="AH649" s="112"/>
      <c r="AI649" s="113"/>
      <c r="AJ649" s="114"/>
    </row>
    <row r="650" spans="2:36" ht="12.6" customHeight="1" thickBot="1" x14ac:dyDescent="0.2">
      <c r="B650" s="286"/>
      <c r="C650" s="29"/>
      <c r="D650" s="108"/>
      <c r="E650" s="266"/>
      <c r="F650" s="185"/>
      <c r="G650" s="185"/>
      <c r="H650" s="185"/>
      <c r="I650" s="185"/>
      <c r="J650" s="185"/>
      <c r="K650" s="115"/>
      <c r="L650" s="115"/>
      <c r="M650" s="115"/>
      <c r="N650" s="115"/>
      <c r="O650" s="267"/>
      <c r="P650" s="115"/>
      <c r="Q650" s="116"/>
      <c r="R650" s="117"/>
      <c r="T650" s="286"/>
      <c r="U650" s="29"/>
      <c r="V650" s="108"/>
      <c r="W650" s="266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7"/>
      <c r="AH650" s="115"/>
      <c r="AI650" s="116"/>
      <c r="AJ650" s="117"/>
    </row>
    <row r="651" spans="2:36" ht="13.95" customHeight="1" x14ac:dyDescent="0.15">
      <c r="B651" s="303" t="s">
        <v>192</v>
      </c>
      <c r="C651" s="25" t="s">
        <v>31</v>
      </c>
      <c r="D651" s="106"/>
      <c r="E651" s="262"/>
      <c r="F651" s="135">
        <f t="shared" ref="F651:J654" si="63">F646-F641</f>
        <v>0.83632300000000015</v>
      </c>
      <c r="G651" s="135">
        <f t="shared" si="63"/>
        <v>0.60569600000000179</v>
      </c>
      <c r="H651" s="135">
        <f t="shared" si="63"/>
        <v>2.9613799999999024E-3</v>
      </c>
      <c r="I651" s="135">
        <f t="shared" si="63"/>
        <v>6.2324299999999555E-3</v>
      </c>
      <c r="J651" s="135">
        <f t="shared" si="63"/>
        <v>7.9433849999999973E-3</v>
      </c>
      <c r="K651" s="109"/>
      <c r="L651" s="109"/>
      <c r="M651" s="109"/>
      <c r="N651" s="109"/>
      <c r="O651" s="263"/>
      <c r="P651" s="109"/>
      <c r="Q651" s="110"/>
      <c r="R651" s="111"/>
      <c r="T651" s="303" t="s">
        <v>192</v>
      </c>
      <c r="U651" s="25" t="s">
        <v>31</v>
      </c>
      <c r="V651" s="106"/>
      <c r="W651" s="262"/>
      <c r="X651" s="135">
        <f t="shared" ref="X651:AB654" si="64">X646-X641</f>
        <v>0.48745100000000008</v>
      </c>
      <c r="Y651" s="135">
        <f t="shared" si="64"/>
        <v>0.41388200000000097</v>
      </c>
      <c r="Z651" s="135">
        <f t="shared" si="64"/>
        <v>8.3206599999999797E-3</v>
      </c>
      <c r="AA651" s="135">
        <f t="shared" si="64"/>
        <v>5.5227299999999202E-3</v>
      </c>
      <c r="AB651" s="135">
        <f t="shared" si="64"/>
        <v>1.7600610000000017E-2</v>
      </c>
      <c r="AC651" s="109"/>
      <c r="AD651" s="109"/>
      <c r="AE651" s="109"/>
      <c r="AF651" s="109"/>
      <c r="AG651" s="263"/>
      <c r="AH651" s="109"/>
      <c r="AI651" s="110"/>
      <c r="AJ651" s="111"/>
    </row>
    <row r="652" spans="2:36" x14ac:dyDescent="0.15">
      <c r="B652" s="285"/>
      <c r="C652" s="27" t="s">
        <v>32</v>
      </c>
      <c r="D652" s="107"/>
      <c r="E652" s="264"/>
      <c r="F652" s="18">
        <f t="shared" si="63"/>
        <v>0.47431100000000015</v>
      </c>
      <c r="G652" s="18">
        <f t="shared" si="63"/>
        <v>0.61956700000000353</v>
      </c>
      <c r="H652" s="18">
        <f t="shared" si="63"/>
        <v>2.5275799999999737E-3</v>
      </c>
      <c r="I652" s="18">
        <f t="shared" si="63"/>
        <v>3.9059500000000469E-3</v>
      </c>
      <c r="J652" s="18">
        <f t="shared" si="63"/>
        <v>6.927438000000001E-3</v>
      </c>
      <c r="K652" s="112"/>
      <c r="L652" s="112"/>
      <c r="M652" s="112"/>
      <c r="N652" s="112"/>
      <c r="O652" s="265"/>
      <c r="P652" s="112"/>
      <c r="Q652" s="113"/>
      <c r="R652" s="114"/>
      <c r="T652" s="285"/>
      <c r="U652" s="27" t="s">
        <v>32</v>
      </c>
      <c r="V652" s="107"/>
      <c r="W652" s="264"/>
      <c r="X652" s="18">
        <f t="shared" si="64"/>
        <v>0.58179300000000111</v>
      </c>
      <c r="Y652" s="18">
        <f t="shared" si="64"/>
        <v>0.70056100000000043</v>
      </c>
      <c r="Z652" s="18">
        <f t="shared" si="64"/>
        <v>6.1805400000000121E-3</v>
      </c>
      <c r="AA652" s="18">
        <f t="shared" si="64"/>
        <v>6.4572900000000599E-3</v>
      </c>
      <c r="AB652" s="18">
        <f t="shared" si="64"/>
        <v>1.1617939999999993E-2</v>
      </c>
      <c r="AC652" s="112"/>
      <c r="AD652" s="112"/>
      <c r="AE652" s="112"/>
      <c r="AF652" s="112"/>
      <c r="AG652" s="265"/>
      <c r="AH652" s="112"/>
      <c r="AI652" s="113"/>
      <c r="AJ652" s="114"/>
    </row>
    <row r="653" spans="2:36" x14ac:dyDescent="0.15">
      <c r="B653" s="285"/>
      <c r="C653" s="27" t="s">
        <v>33</v>
      </c>
      <c r="D653" s="107"/>
      <c r="E653" s="264"/>
      <c r="F653" s="18">
        <f t="shared" si="63"/>
        <v>0.40672599999999903</v>
      </c>
      <c r="G653" s="18">
        <f t="shared" si="63"/>
        <v>0.41277000000000186</v>
      </c>
      <c r="H653" s="18">
        <f t="shared" si="63"/>
        <v>1.5600299999999345E-3</v>
      </c>
      <c r="I653" s="18">
        <f t="shared" si="63"/>
        <v>1.1639100000000457E-3</v>
      </c>
      <c r="J653" s="18">
        <f t="shared" si="63"/>
        <v>5.0245759999999993E-3</v>
      </c>
      <c r="K653" s="112"/>
      <c r="L653" s="112"/>
      <c r="M653" s="112"/>
      <c r="N653" s="112"/>
      <c r="O653" s="265"/>
      <c r="P653" s="112"/>
      <c r="Q653" s="113"/>
      <c r="R653" s="114"/>
      <c r="T653" s="285"/>
      <c r="U653" s="27" t="s">
        <v>33</v>
      </c>
      <c r="V653" s="107"/>
      <c r="W653" s="264"/>
      <c r="X653" s="18">
        <f t="shared" si="64"/>
        <v>0.4825330000000001</v>
      </c>
      <c r="Y653" s="18">
        <f t="shared" si="64"/>
        <v>0.65565699999999794</v>
      </c>
      <c r="Z653" s="18">
        <f t="shared" si="64"/>
        <v>2.2217100000000434E-3</v>
      </c>
      <c r="AA653" s="18">
        <f t="shared" si="64"/>
        <v>4.3161999999999923E-3</v>
      </c>
      <c r="AB653" s="18">
        <f t="shared" si="64"/>
        <v>6.8065420000000057E-3</v>
      </c>
      <c r="AC653" s="112"/>
      <c r="AD653" s="112"/>
      <c r="AE653" s="112"/>
      <c r="AF653" s="112"/>
      <c r="AG653" s="265"/>
      <c r="AH653" s="112"/>
      <c r="AI653" s="113"/>
      <c r="AJ653" s="114"/>
    </row>
    <row r="654" spans="2:36" x14ac:dyDescent="0.15">
      <c r="B654" s="285"/>
      <c r="C654" s="27" t="s">
        <v>35</v>
      </c>
      <c r="D654" s="107"/>
      <c r="E654" s="264"/>
      <c r="F654" s="18">
        <f t="shared" si="63"/>
        <v>0.6493730000000042</v>
      </c>
      <c r="G654" s="18">
        <f t="shared" si="63"/>
        <v>0.64666299999999666</v>
      </c>
      <c r="H654" s="18">
        <f t="shared" si="63"/>
        <v>1.5496000000000398E-3</v>
      </c>
      <c r="I654" s="18">
        <f t="shared" si="63"/>
        <v>8.8732999999996398E-4</v>
      </c>
      <c r="J654" s="18">
        <f t="shared" si="63"/>
        <v>3.9868540000000015E-3</v>
      </c>
      <c r="K654" s="112"/>
      <c r="L654" s="112"/>
      <c r="M654" s="112"/>
      <c r="N654" s="112"/>
      <c r="O654" s="265"/>
      <c r="P654" s="112"/>
      <c r="Q654" s="113"/>
      <c r="R654" s="114"/>
      <c r="T654" s="285"/>
      <c r="U654" s="27" t="s">
        <v>35</v>
      </c>
      <c r="V654" s="107"/>
      <c r="W654" s="264"/>
      <c r="X654" s="18">
        <f t="shared" si="64"/>
        <v>0.43698100000000295</v>
      </c>
      <c r="Y654" s="18">
        <f t="shared" si="64"/>
        <v>0.6016700000000057</v>
      </c>
      <c r="Z654" s="18">
        <f t="shared" si="64"/>
        <v>1.9219299999999606E-3</v>
      </c>
      <c r="AA654" s="18">
        <f t="shared" si="64"/>
        <v>3.8780299999999768E-3</v>
      </c>
      <c r="AB654" s="18">
        <f t="shared" si="64"/>
        <v>6.4082700000000006E-3</v>
      </c>
      <c r="AC654" s="112"/>
      <c r="AD654" s="112"/>
      <c r="AE654" s="112"/>
      <c r="AF654" s="112"/>
      <c r="AG654" s="265"/>
      <c r="AH654" s="112"/>
      <c r="AI654" s="113"/>
      <c r="AJ654" s="114"/>
    </row>
    <row r="655" spans="2:36" ht="12.6" customHeight="1" thickBot="1" x14ac:dyDescent="0.2">
      <c r="B655" s="286"/>
      <c r="C655" s="29"/>
      <c r="D655" s="108"/>
      <c r="E655" s="266"/>
      <c r="F655" s="185"/>
      <c r="G655" s="185"/>
      <c r="H655" s="185"/>
      <c r="I655" s="185"/>
      <c r="J655" s="185"/>
      <c r="K655" s="115"/>
      <c r="L655" s="115"/>
      <c r="M655" s="115"/>
      <c r="N655" s="115"/>
      <c r="O655" s="267"/>
      <c r="P655" s="115"/>
      <c r="Q655" s="116"/>
      <c r="R655" s="117"/>
      <c r="T655" s="286"/>
      <c r="U655" s="29"/>
      <c r="V655" s="108"/>
      <c r="W655" s="266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7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AL208:AL2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418:T42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8" type="noConversion"/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2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3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3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2" width="9" style="212" customWidth="1"/>
    <col min="73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11</v>
      </c>
      <c r="C2" s="294" t="str">
        <f>CONCATENATE("Summary [ ",'Summary (auto)'!$C$3," ]")</f>
        <v>Summary [ 12bit-quantize-raht-15-bit ]</v>
      </c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1"/>
      <c r="S2" s="214"/>
      <c r="T2" s="141" t="str">
        <f>$B$2</f>
        <v>breakfast_semitrack</v>
      </c>
      <c r="U2" s="288" t="str">
        <f>CONCATENATE("Summary [ ",'Summary (auto)'!$C$4," ]")</f>
        <v>Summary [ 10bit-quantize-raht-15-bit ]</v>
      </c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89"/>
      <c r="AK2" s="199"/>
      <c r="AL2" s="161" t="str">
        <f>$B$2</f>
        <v>breakfast_semitrack</v>
      </c>
      <c r="AM2" s="304" t="s">
        <v>47</v>
      </c>
      <c r="AN2" s="269"/>
      <c r="AO2" s="269"/>
      <c r="AP2" s="269"/>
      <c r="AQ2" s="289"/>
      <c r="AR2" s="37"/>
      <c r="AS2" s="234"/>
      <c r="AT2" s="37"/>
    </row>
    <row r="3" spans="1:58" ht="13.5" customHeight="1" x14ac:dyDescent="0.3">
      <c r="B3" s="155"/>
      <c r="C3" s="202"/>
      <c r="D3" s="93"/>
      <c r="E3" s="235" t="s">
        <v>29</v>
      </c>
      <c r="F3" s="30" t="s">
        <v>48</v>
      </c>
      <c r="G3" s="203" t="s">
        <v>48</v>
      </c>
      <c r="H3" s="203" t="s">
        <v>48</v>
      </c>
      <c r="I3" s="203" t="s">
        <v>48</v>
      </c>
      <c r="J3" s="203" t="s">
        <v>48</v>
      </c>
      <c r="K3" s="203"/>
      <c r="L3" s="203"/>
      <c r="M3" s="203"/>
      <c r="N3" s="203"/>
      <c r="O3" s="236"/>
      <c r="P3" s="299" t="s">
        <v>49</v>
      </c>
      <c r="Q3" s="299" t="s">
        <v>50</v>
      </c>
      <c r="R3" s="301" t="s">
        <v>51</v>
      </c>
      <c r="S3" s="214"/>
      <c r="T3" s="139"/>
      <c r="U3" s="202"/>
      <c r="V3" s="93"/>
      <c r="W3" s="235" t="s">
        <v>29</v>
      </c>
      <c r="X3" s="30" t="s">
        <v>48</v>
      </c>
      <c r="Y3" s="203" t="s">
        <v>48</v>
      </c>
      <c r="Z3" s="203" t="s">
        <v>48</v>
      </c>
      <c r="AA3" s="203" t="s">
        <v>48</v>
      </c>
      <c r="AB3" s="203" t="s">
        <v>48</v>
      </c>
      <c r="AC3" s="203"/>
      <c r="AD3" s="203"/>
      <c r="AE3" s="203"/>
      <c r="AF3" s="203"/>
      <c r="AG3" s="236"/>
      <c r="AH3" s="299" t="s">
        <v>49</v>
      </c>
      <c r="AI3" s="299" t="s">
        <v>50</v>
      </c>
      <c r="AJ3" s="301" t="s">
        <v>51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52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7" t="s">
        <v>53</v>
      </c>
      <c r="F4" s="33" t="s">
        <v>27</v>
      </c>
      <c r="G4" s="238" t="s">
        <v>38</v>
      </c>
      <c r="H4" s="238" t="s">
        <v>41</v>
      </c>
      <c r="I4" s="238" t="s">
        <v>44</v>
      </c>
      <c r="J4" s="238" t="s">
        <v>54</v>
      </c>
      <c r="K4" s="238"/>
      <c r="L4" s="118"/>
      <c r="M4" s="118"/>
      <c r="N4" s="91"/>
      <c r="O4" s="238"/>
      <c r="P4" s="272"/>
      <c r="Q4" s="272"/>
      <c r="R4" s="302"/>
      <c r="S4" s="214"/>
      <c r="T4" s="140"/>
      <c r="U4" s="199"/>
      <c r="V4" s="32"/>
      <c r="W4" s="237" t="s">
        <v>53</v>
      </c>
      <c r="X4" s="33" t="s">
        <v>27</v>
      </c>
      <c r="Y4" s="238" t="s">
        <v>38</v>
      </c>
      <c r="Z4" s="238" t="s">
        <v>41</v>
      </c>
      <c r="AA4" s="238" t="s">
        <v>44</v>
      </c>
      <c r="AB4" s="238" t="s">
        <v>54</v>
      </c>
      <c r="AC4" s="238"/>
      <c r="AD4" s="238"/>
      <c r="AE4" s="238"/>
      <c r="AF4" s="91"/>
      <c r="AG4" s="238"/>
      <c r="AH4" s="272"/>
      <c r="AI4" s="272"/>
      <c r="AJ4" s="302"/>
      <c r="AK4" s="214"/>
      <c r="AL4" s="201"/>
      <c r="AM4" s="90" t="s">
        <v>27</v>
      </c>
      <c r="AN4" s="90" t="s">
        <v>38</v>
      </c>
      <c r="AO4" s="90" t="s">
        <v>41</v>
      </c>
      <c r="AP4" s="90" t="s">
        <v>44</v>
      </c>
      <c r="AQ4" s="164" t="s">
        <v>54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0"/>
      <c r="C5" s="25" t="s">
        <v>31</v>
      </c>
      <c r="D5" s="26"/>
      <c r="E5" s="125">
        <f>E23</f>
        <v>37945.207999999999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27.22274933333334</v>
      </c>
      <c r="G5" s="30">
        <f t="shared" si="0"/>
        <v>32.317823466666667</v>
      </c>
      <c r="H5" s="30">
        <f t="shared" si="0"/>
        <v>0.95698564733333324</v>
      </c>
      <c r="I5" s="90">
        <f t="shared" si="0"/>
        <v>0.95391290933333339</v>
      </c>
      <c r="J5" s="90">
        <f t="shared" si="0"/>
        <v>6.8783966799999999E-2</v>
      </c>
      <c r="K5" s="55"/>
      <c r="L5" s="55"/>
      <c r="M5" s="55"/>
      <c r="N5" s="26"/>
      <c r="O5" s="56"/>
      <c r="P5" s="130">
        <f t="shared" ref="P5:Q8" si="1">P16</f>
        <v>30.405999999999999</v>
      </c>
      <c r="Q5" s="151">
        <f t="shared" si="1"/>
        <v>11.781000000000001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298"/>
      <c r="U5" s="25" t="s">
        <v>31</v>
      </c>
      <c r="V5" s="26"/>
      <c r="W5" s="126">
        <f>W23</f>
        <v>22430.879999999997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24.495908600000003</v>
      </c>
      <c r="Y5" s="30">
        <f t="shared" si="2"/>
        <v>30.18153233333333</v>
      </c>
      <c r="Z5" s="30">
        <f t="shared" si="2"/>
        <v>0.87817360066666661</v>
      </c>
      <c r="AA5" s="90">
        <f t="shared" si="2"/>
        <v>0.92332613266666674</v>
      </c>
      <c r="AB5" s="90">
        <f t="shared" si="2"/>
        <v>0.17507218533333332</v>
      </c>
      <c r="AC5" s="55"/>
      <c r="AD5" s="55"/>
      <c r="AE5" s="55"/>
      <c r="AF5" s="26"/>
      <c r="AG5" s="239"/>
      <c r="AH5" s="130">
        <f t="shared" ref="AH5:AI8" si="3">AH16</f>
        <v>28.295999999999999</v>
      </c>
      <c r="AI5" s="151">
        <f t="shared" si="3"/>
        <v>11.968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40">
        <f>bdrate($E5:$E8,F5:F8,$W5:$W8,X5:X8)</f>
        <v>-4.5019362025861875E-2</v>
      </c>
      <c r="AN5" s="241">
        <f>bdrate($E5:$E8,G5:G8,$W5:$W8,Y5:Y8)</f>
        <v>-0.12103660149163087</v>
      </c>
      <c r="AO5" s="241">
        <f>bdrate($E5:$E8,H5:H8,$W5:$W8,Z5:Z8)</f>
        <v>1.3517569253073569E-2</v>
      </c>
      <c r="AP5" s="241">
        <f>bdrate($E5:$E8,I5:I8,$W5:$W8,AA5:AA8)</f>
        <v>6.9873980999477503E-3</v>
      </c>
      <c r="AQ5" s="242">
        <f>bdrateInverted($E5:$E8,J5:J8,$W5:$W8,AB5:AB8)</f>
        <v>-0.11969907341802599</v>
      </c>
      <c r="AR5" s="243"/>
      <c r="AS5" s="51"/>
      <c r="AT5" s="19" t="s">
        <v>55</v>
      </c>
      <c r="AV5" s="244"/>
      <c r="AW5" s="244"/>
      <c r="AX5" s="244"/>
      <c r="AY5" s="244"/>
      <c r="AZ5" s="244"/>
      <c r="BA5" s="244"/>
      <c r="BB5" s="244"/>
      <c r="BF5" s="12"/>
    </row>
    <row r="6" spans="1:58" ht="13.5" customHeight="1" x14ac:dyDescent="0.15">
      <c r="B6" s="285"/>
      <c r="C6" s="27" t="s">
        <v>32</v>
      </c>
      <c r="D6" s="28"/>
      <c r="E6" s="156">
        <f>E24</f>
        <v>54681.568000000007</v>
      </c>
      <c r="F6" s="90">
        <f t="shared" si="0"/>
        <v>30.713218200000004</v>
      </c>
      <c r="G6" s="90">
        <f t="shared" si="0"/>
        <v>35.228296533333335</v>
      </c>
      <c r="H6" s="90">
        <f t="shared" si="0"/>
        <v>0.9749194326666667</v>
      </c>
      <c r="I6" s="90">
        <f t="shared" si="0"/>
        <v>0.97218706533333332</v>
      </c>
      <c r="J6" s="90">
        <f t="shared" si="0"/>
        <v>4.2531585266666672E-2</v>
      </c>
      <c r="K6" s="56"/>
      <c r="L6" s="56"/>
      <c r="M6" s="56"/>
      <c r="N6" s="28"/>
      <c r="O6" s="56"/>
      <c r="P6" s="130">
        <f t="shared" si="1"/>
        <v>31.077999999999999</v>
      </c>
      <c r="Q6" s="130">
        <f t="shared" si="1"/>
        <v>12.202999999999999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5"/>
      <c r="U6" s="27" t="s">
        <v>32</v>
      </c>
      <c r="V6" s="28"/>
      <c r="W6" s="127">
        <f>W24</f>
        <v>31805.824000000001</v>
      </c>
      <c r="X6" s="90">
        <f t="shared" si="2"/>
        <v>26.861380066666666</v>
      </c>
      <c r="Y6" s="90">
        <f t="shared" si="2"/>
        <v>32.670429266666666</v>
      </c>
      <c r="Z6" s="90">
        <f t="shared" si="2"/>
        <v>0.94314919600000002</v>
      </c>
      <c r="AA6" s="90">
        <f t="shared" si="2"/>
        <v>0.94771673266666656</v>
      </c>
      <c r="AB6" s="90">
        <f t="shared" si="2"/>
        <v>7.7034935666666665E-2</v>
      </c>
      <c r="AC6" s="56"/>
      <c r="AD6" s="56"/>
      <c r="AE6" s="56"/>
      <c r="AF6" s="28"/>
      <c r="AG6" s="239"/>
      <c r="AH6" s="130">
        <f t="shared" si="3"/>
        <v>28.045999999999999</v>
      </c>
      <c r="AI6" s="130">
        <f t="shared" si="3"/>
        <v>12.156000000000001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5"/>
      <c r="AN6" s="246"/>
      <c r="AO6" s="159"/>
      <c r="AP6" s="159"/>
      <c r="AQ6" s="43"/>
      <c r="AR6" s="243"/>
      <c r="AS6" s="243"/>
      <c r="AT6" s="36"/>
      <c r="AV6" s="244"/>
      <c r="AW6" s="244"/>
      <c r="AX6" s="9"/>
      <c r="AY6" s="244"/>
      <c r="AZ6" s="244"/>
      <c r="BA6" s="244"/>
      <c r="BB6" s="9"/>
      <c r="BF6" s="12"/>
    </row>
    <row r="7" spans="1:58" ht="12.75" customHeight="1" x14ac:dyDescent="0.15">
      <c r="B7" s="285"/>
      <c r="C7" s="27" t="s">
        <v>33</v>
      </c>
      <c r="D7" s="28"/>
      <c r="E7" s="156">
        <f>E25</f>
        <v>79040.792000000001</v>
      </c>
      <c r="F7" s="90">
        <f t="shared" si="0"/>
        <v>35.10646113333334</v>
      </c>
      <c r="G7" s="90">
        <f t="shared" si="0"/>
        <v>39.209074666666666</v>
      </c>
      <c r="H7" s="90">
        <f t="shared" si="0"/>
        <v>0.98757303066666668</v>
      </c>
      <c r="I7" s="90">
        <f t="shared" si="0"/>
        <v>0.99002121133333343</v>
      </c>
      <c r="J7" s="90">
        <f t="shared" si="0"/>
        <v>2.4929068266666667E-2</v>
      </c>
      <c r="K7" s="56"/>
      <c r="L7" s="56"/>
      <c r="M7" s="56"/>
      <c r="N7" s="28"/>
      <c r="O7" s="56"/>
      <c r="P7" s="130">
        <f t="shared" si="1"/>
        <v>31.39</v>
      </c>
      <c r="Q7" s="130">
        <f t="shared" si="1"/>
        <v>12.25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5"/>
      <c r="U7" s="27" t="s">
        <v>33</v>
      </c>
      <c r="V7" s="28"/>
      <c r="W7" s="127">
        <f>W25</f>
        <v>45277.951999999997</v>
      </c>
      <c r="X7" s="90">
        <f t="shared" si="2"/>
        <v>29.232547400000001</v>
      </c>
      <c r="Y7" s="90">
        <f t="shared" si="2"/>
        <v>34.705988733333335</v>
      </c>
      <c r="Z7" s="90">
        <f t="shared" si="2"/>
        <v>0.96599961400000001</v>
      </c>
      <c r="AA7" s="90">
        <f t="shared" si="2"/>
        <v>0.96251046799999995</v>
      </c>
      <c r="AB7" s="90">
        <f t="shared" si="2"/>
        <v>4.55455954E-2</v>
      </c>
      <c r="AC7" s="56"/>
      <c r="AD7" s="56"/>
      <c r="AE7" s="56"/>
      <c r="AF7" s="28"/>
      <c r="AG7" s="239"/>
      <c r="AH7" s="130">
        <f t="shared" si="3"/>
        <v>29.015000000000001</v>
      </c>
      <c r="AI7" s="130">
        <f t="shared" si="3"/>
        <v>12.234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5"/>
      <c r="AN7" s="246"/>
      <c r="AO7" s="159"/>
      <c r="AP7" s="159"/>
      <c r="AQ7" s="43"/>
      <c r="AR7" s="243"/>
      <c r="AS7" s="52"/>
      <c r="AT7" s="19" t="s">
        <v>56</v>
      </c>
      <c r="AV7" s="244"/>
      <c r="AW7" s="244"/>
      <c r="AX7" s="9"/>
      <c r="AY7" s="244"/>
      <c r="AZ7" s="244"/>
      <c r="BA7" s="244"/>
      <c r="BB7" s="9"/>
      <c r="BF7" s="12"/>
    </row>
    <row r="8" spans="1:58" ht="12.75" customHeight="1" x14ac:dyDescent="0.15">
      <c r="B8" s="285"/>
      <c r="C8" s="27" t="s">
        <v>35</v>
      </c>
      <c r="D8" s="28"/>
      <c r="E8" s="156">
        <f>E26</f>
        <v>112144.24799999999</v>
      </c>
      <c r="F8" s="90">
        <f t="shared" si="0"/>
        <v>37.603516266666666</v>
      </c>
      <c r="G8" s="90">
        <f t="shared" si="0"/>
        <v>41.685257266666667</v>
      </c>
      <c r="H8" s="90">
        <f t="shared" si="0"/>
        <v>0.99193356466666682</v>
      </c>
      <c r="I8" s="90">
        <f t="shared" si="0"/>
        <v>0.99514774999999989</v>
      </c>
      <c r="J8" s="90">
        <f t="shared" si="0"/>
        <v>1.8277800266666668E-2</v>
      </c>
      <c r="K8" s="56"/>
      <c r="L8" s="56"/>
      <c r="M8" s="56"/>
      <c r="N8" s="28"/>
      <c r="O8" s="56"/>
      <c r="P8" s="130">
        <f t="shared" si="1"/>
        <v>31.468</v>
      </c>
      <c r="Q8" s="130">
        <f t="shared" si="1"/>
        <v>12.484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5"/>
      <c r="U8" s="27" t="s">
        <v>35</v>
      </c>
      <c r="V8" s="28"/>
      <c r="W8" s="127">
        <f>W26</f>
        <v>65439.055999999997</v>
      </c>
      <c r="X8" s="90">
        <f t="shared" si="2"/>
        <v>33.552444533333336</v>
      </c>
      <c r="Y8" s="90">
        <f t="shared" si="2"/>
        <v>37.803489400000004</v>
      </c>
      <c r="Z8" s="90">
        <f t="shared" si="2"/>
        <v>0.98143267599999995</v>
      </c>
      <c r="AA8" s="90">
        <f t="shared" si="2"/>
        <v>0.98101094599999994</v>
      </c>
      <c r="AB8" s="90">
        <f t="shared" si="2"/>
        <v>2.6620063666666673E-2</v>
      </c>
      <c r="AC8" s="56"/>
      <c r="AD8" s="56"/>
      <c r="AE8" s="56"/>
      <c r="AF8" s="28"/>
      <c r="AG8" s="239"/>
      <c r="AH8" s="130">
        <f t="shared" si="3"/>
        <v>28.609000000000002</v>
      </c>
      <c r="AI8" s="130">
        <f t="shared" si="3"/>
        <v>12.577999999999999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6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9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57</v>
      </c>
      <c r="C10" s="136"/>
      <c r="D10" s="136"/>
      <c r="E10" s="247"/>
      <c r="F10" s="137"/>
      <c r="G10" s="137"/>
      <c r="H10" s="137"/>
      <c r="I10" s="137"/>
      <c r="J10" s="137"/>
      <c r="K10" s="137"/>
      <c r="L10" s="136"/>
      <c r="M10" s="138"/>
      <c r="N10" s="138"/>
      <c r="O10" s="248"/>
      <c r="P10" s="154">
        <f>GEOMEAN(P5:P8)</f>
        <v>31.082661774453666</v>
      </c>
      <c r="Q10" s="154">
        <f>GEOMEAN(Q5:Q8)</f>
        <v>12.176841525636709</v>
      </c>
      <c r="R10" s="134" t="e">
        <f>AVERAGE(R5:R8)</f>
        <v>#DIV/0!</v>
      </c>
      <c r="S10" s="214"/>
      <c r="T10" s="153" t="s">
        <v>57</v>
      </c>
      <c r="U10" s="136"/>
      <c r="V10" s="136"/>
      <c r="W10" s="247"/>
      <c r="X10" s="137"/>
      <c r="Y10" s="137"/>
      <c r="Z10" s="137"/>
      <c r="AA10" s="137"/>
      <c r="AB10" s="137"/>
      <c r="AC10" s="137"/>
      <c r="AD10" s="136"/>
      <c r="AE10" s="138"/>
      <c r="AF10" s="138"/>
      <c r="AG10" s="248"/>
      <c r="AH10" s="154">
        <f>GEOMEAN(AH5:AH8)</f>
        <v>28.48920349090811</v>
      </c>
      <c r="AI10" s="154">
        <f>GEOMEAN(AI5:AI8)</f>
        <v>12.232017243221915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9"/>
      <c r="F11" s="90"/>
      <c r="G11" s="90"/>
      <c r="H11" s="90"/>
      <c r="I11" s="90"/>
      <c r="J11" s="90"/>
      <c r="K11" s="90"/>
      <c r="L11" s="214"/>
      <c r="M11" s="91"/>
      <c r="N11" s="91"/>
      <c r="O11" s="250"/>
      <c r="P11" s="90"/>
      <c r="Q11" s="90"/>
      <c r="R11" s="130"/>
      <c r="S11" s="214"/>
      <c r="T11" s="214"/>
      <c r="U11" s="214"/>
      <c r="V11" s="214"/>
      <c r="W11" s="249"/>
      <c r="X11" s="90"/>
      <c r="Y11" s="90"/>
      <c r="Z11" s="90"/>
      <c r="AA11" s="90"/>
      <c r="AB11" s="90"/>
      <c r="AC11" s="90"/>
      <c r="AD11" s="214"/>
      <c r="AE11" s="91"/>
      <c r="AF11" s="91"/>
      <c r="AG11" s="250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9"/>
      <c r="F12" s="90"/>
      <c r="G12" s="90"/>
      <c r="H12" s="90"/>
      <c r="I12" s="90"/>
      <c r="J12" s="90"/>
      <c r="K12" s="90"/>
      <c r="L12" s="214"/>
      <c r="M12" s="91"/>
      <c r="N12" s="91"/>
      <c r="O12" s="250"/>
      <c r="P12" s="90"/>
      <c r="Q12" s="90"/>
      <c r="R12" s="130"/>
      <c r="S12" s="214"/>
      <c r="T12" s="214"/>
      <c r="U12" s="214"/>
      <c r="V12" s="214"/>
      <c r="W12" s="249"/>
      <c r="X12" s="90"/>
      <c r="Y12" s="90"/>
      <c r="Z12" s="90"/>
      <c r="AA12" s="90"/>
      <c r="AB12" s="90"/>
      <c r="AC12" s="90"/>
      <c r="AD12" s="214"/>
      <c r="AE12" s="91"/>
      <c r="AF12" s="91"/>
      <c r="AG12" s="250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8" t="str">
        <f>CONCATENATE("Encoding/Decoding [ ",'Summary (auto)'!$C$3," ]")</f>
        <v>Encoding/Decoding [ 12bit-quantize-raht-15-bit ]</v>
      </c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89"/>
      <c r="T13" s="21"/>
      <c r="U13" s="288" t="str">
        <f>CONCATENATE("Encoding [ ",'Summary (auto)'!$C$4," ]")</f>
        <v>Encoding [ 10bit-quantize-raht-15-bit ]</v>
      </c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89"/>
    </row>
    <row r="14" spans="1:58" ht="15.6" customHeight="1" x14ac:dyDescent="0.25">
      <c r="B14" s="155"/>
      <c r="C14" s="101"/>
      <c r="D14" s="101"/>
      <c r="E14" s="251" t="s">
        <v>58</v>
      </c>
      <c r="F14" s="135" t="s">
        <v>59</v>
      </c>
      <c r="G14" s="135" t="s">
        <v>60</v>
      </c>
      <c r="H14" s="135" t="s">
        <v>61</v>
      </c>
      <c r="I14" s="135" t="s">
        <v>62</v>
      </c>
      <c r="J14" s="135" t="s">
        <v>63</v>
      </c>
      <c r="K14" s="135" t="s">
        <v>64</v>
      </c>
      <c r="L14" s="135" t="s">
        <v>65</v>
      </c>
      <c r="M14" s="102" t="s">
        <v>66</v>
      </c>
      <c r="N14" s="102"/>
      <c r="O14" s="252"/>
      <c r="P14" s="102"/>
      <c r="Q14" s="103"/>
      <c r="R14" s="104"/>
      <c r="S14" s="199"/>
      <c r="T14" s="155"/>
      <c r="U14" s="101"/>
      <c r="V14" s="101"/>
      <c r="W14" s="251" t="s">
        <v>58</v>
      </c>
      <c r="X14" s="135" t="s">
        <v>59</v>
      </c>
      <c r="Y14" s="135" t="s">
        <v>60</v>
      </c>
      <c r="Z14" s="135" t="s">
        <v>61</v>
      </c>
      <c r="AA14" s="135" t="s">
        <v>62</v>
      </c>
      <c r="AB14" s="135" t="s">
        <v>63</v>
      </c>
      <c r="AC14" s="135" t="s">
        <v>64</v>
      </c>
      <c r="AD14" s="135" t="s">
        <v>65</v>
      </c>
      <c r="AE14" s="102" t="s">
        <v>66</v>
      </c>
      <c r="AF14" s="102"/>
      <c r="AG14" s="252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7" t="s">
        <v>53</v>
      </c>
      <c r="F15" s="237" t="s">
        <v>53</v>
      </c>
      <c r="G15" s="237" t="s">
        <v>53</v>
      </c>
      <c r="H15" s="237" t="s">
        <v>53</v>
      </c>
      <c r="I15" s="237" t="s">
        <v>53</v>
      </c>
      <c r="J15" s="237" t="s">
        <v>53</v>
      </c>
      <c r="K15" s="237" t="s">
        <v>53</v>
      </c>
      <c r="L15" s="237" t="s">
        <v>53</v>
      </c>
      <c r="M15" s="237" t="s">
        <v>53</v>
      </c>
      <c r="N15" s="33"/>
      <c r="O15" s="238"/>
      <c r="P15" s="204" t="s">
        <v>49</v>
      </c>
      <c r="Q15" s="204" t="s">
        <v>50</v>
      </c>
      <c r="R15" s="34"/>
      <c r="S15" s="214"/>
      <c r="T15" s="148"/>
      <c r="U15" s="32"/>
      <c r="V15" s="32"/>
      <c r="W15" s="237" t="s">
        <v>53</v>
      </c>
      <c r="X15" s="237" t="s">
        <v>53</v>
      </c>
      <c r="Y15" s="237" t="s">
        <v>53</v>
      </c>
      <c r="Z15" s="237" t="s">
        <v>53</v>
      </c>
      <c r="AA15" s="237" t="s">
        <v>53</v>
      </c>
      <c r="AB15" s="237" t="s">
        <v>53</v>
      </c>
      <c r="AC15" s="237" t="s">
        <v>53</v>
      </c>
      <c r="AD15" s="237" t="s">
        <v>53</v>
      </c>
      <c r="AE15" s="237" t="s">
        <v>53</v>
      </c>
      <c r="AF15" s="33"/>
      <c r="AG15" s="238"/>
      <c r="AH15" s="204" t="s">
        <v>49</v>
      </c>
      <c r="AI15" s="204" t="s">
        <v>50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0"/>
      <c r="C16" s="25" t="s">
        <v>31</v>
      </c>
      <c r="D16" s="26"/>
      <c r="E16" s="128">
        <v>6005.9040000000005</v>
      </c>
      <c r="F16" s="166">
        <v>7153.4160000000002</v>
      </c>
      <c r="G16" s="166">
        <v>2634.0320000000002</v>
      </c>
      <c r="H16" s="166">
        <v>989.23199999999997</v>
      </c>
      <c r="I16" s="166">
        <v>123.896</v>
      </c>
      <c r="J16" s="166">
        <v>11311.216</v>
      </c>
      <c r="K16" s="60">
        <v>7332.1279999999997</v>
      </c>
      <c r="L16" s="60">
        <v>2395.384</v>
      </c>
      <c r="M16" s="60">
        <v>7.8879999999999999</v>
      </c>
      <c r="N16" s="55"/>
      <c r="O16" s="253"/>
      <c r="P16" s="129">
        <v>30.405999999999999</v>
      </c>
      <c r="Q16" s="129">
        <v>11.781000000000001</v>
      </c>
      <c r="R16" s="142"/>
      <c r="S16" s="214"/>
      <c r="T16" s="300"/>
      <c r="U16" s="25" t="s">
        <v>31</v>
      </c>
      <c r="V16" s="26"/>
      <c r="W16" s="128">
        <v>6005.9040000000005</v>
      </c>
      <c r="X16" s="166">
        <v>3936.6080000000002</v>
      </c>
      <c r="Y16" s="166">
        <v>220.82400000000001</v>
      </c>
      <c r="Z16" s="166">
        <v>50.12</v>
      </c>
      <c r="AA16" s="166">
        <v>2.6320000000000001</v>
      </c>
      <c r="AB16" s="166">
        <v>6798.9840000000004</v>
      </c>
      <c r="AC16" s="60">
        <v>4045.3119999999999</v>
      </c>
      <c r="AD16" s="60">
        <v>1370.4960000000001</v>
      </c>
      <c r="AE16" s="60">
        <v>7.8879999999999999</v>
      </c>
      <c r="AF16" s="55"/>
      <c r="AG16" s="253"/>
      <c r="AH16" s="129">
        <v>28.295999999999999</v>
      </c>
      <c r="AI16" s="129">
        <v>11.968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32</v>
      </c>
      <c r="D17" s="28"/>
      <c r="E17" s="143">
        <v>6005.9040000000005</v>
      </c>
      <c r="F17" s="167">
        <v>9431.2160000000003</v>
      </c>
      <c r="G17" s="167">
        <v>7009.32</v>
      </c>
      <c r="H17" s="167">
        <v>3661.576</v>
      </c>
      <c r="I17" s="167">
        <v>1207.752</v>
      </c>
      <c r="J17" s="167">
        <v>14528.6</v>
      </c>
      <c r="K17" s="62">
        <v>9682.3680000000004</v>
      </c>
      <c r="L17" s="62">
        <v>3154.8319999999999</v>
      </c>
      <c r="M17" s="62">
        <v>7.88</v>
      </c>
      <c r="N17" s="56"/>
      <c r="O17" s="239"/>
      <c r="P17" s="144">
        <v>31.077999999999999</v>
      </c>
      <c r="Q17" s="144">
        <v>12.202999999999999</v>
      </c>
      <c r="R17" s="145"/>
      <c r="S17" s="214"/>
      <c r="T17" s="285"/>
      <c r="U17" s="27" t="s">
        <v>32</v>
      </c>
      <c r="V17" s="28"/>
      <c r="W17" s="143">
        <v>6005.9040000000005</v>
      </c>
      <c r="X17" s="167">
        <v>6019.56</v>
      </c>
      <c r="Y17" s="167">
        <v>1321.6880000000001</v>
      </c>
      <c r="Z17" s="167">
        <v>432.16</v>
      </c>
      <c r="AA17" s="167">
        <v>29.96</v>
      </c>
      <c r="AB17" s="167">
        <v>9758.8880000000008</v>
      </c>
      <c r="AC17" s="62">
        <v>6196.88</v>
      </c>
      <c r="AD17" s="62">
        <v>2040.7840000000001</v>
      </c>
      <c r="AE17" s="62">
        <v>7.88</v>
      </c>
      <c r="AF17" s="56"/>
      <c r="AG17" s="239"/>
      <c r="AH17" s="144">
        <v>28.045999999999999</v>
      </c>
      <c r="AI17" s="144">
        <v>12.156000000000001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33</v>
      </c>
      <c r="D18" s="28"/>
      <c r="E18" s="143">
        <v>6005.9040000000005</v>
      </c>
      <c r="F18" s="167">
        <v>11769.8</v>
      </c>
      <c r="G18" s="167">
        <v>12782.183999999999</v>
      </c>
      <c r="H18" s="167">
        <v>9017.9439999999995</v>
      </c>
      <c r="I18" s="167">
        <v>5526.9520000000002</v>
      </c>
      <c r="J18" s="167">
        <v>17869.975999999999</v>
      </c>
      <c r="K18" s="62">
        <v>12136.968000000001</v>
      </c>
      <c r="L18" s="62">
        <v>3931.0639999999999</v>
      </c>
      <c r="M18" s="62">
        <v>7.8639999999999999</v>
      </c>
      <c r="N18" s="56"/>
      <c r="O18" s="239"/>
      <c r="P18" s="144">
        <v>31.39</v>
      </c>
      <c r="Q18" s="144">
        <v>12.25</v>
      </c>
      <c r="R18" s="145"/>
      <c r="S18" s="214"/>
      <c r="T18" s="285"/>
      <c r="U18" s="27" t="s">
        <v>33</v>
      </c>
      <c r="V18" s="28"/>
      <c r="W18" s="143">
        <v>6005.9040000000005</v>
      </c>
      <c r="X18" s="167">
        <v>8238.1440000000002</v>
      </c>
      <c r="Y18" s="167">
        <v>4504.3519999999999</v>
      </c>
      <c r="Z18" s="167">
        <v>1976.0239999999999</v>
      </c>
      <c r="AA18" s="167">
        <v>422.72800000000001</v>
      </c>
      <c r="AB18" s="167">
        <v>12881.848</v>
      </c>
      <c r="AC18" s="62">
        <v>8478.0400000000009</v>
      </c>
      <c r="AD18" s="62">
        <v>2770.9119999999998</v>
      </c>
      <c r="AE18" s="62">
        <v>7.8639999999999999</v>
      </c>
      <c r="AF18" s="56"/>
      <c r="AG18" s="239"/>
      <c r="AH18" s="144">
        <v>29.015000000000001</v>
      </c>
      <c r="AI18" s="144">
        <v>12.234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35</v>
      </c>
      <c r="D19" s="28"/>
      <c r="E19" s="143">
        <v>6005.9040000000005</v>
      </c>
      <c r="F19" s="167">
        <v>13995.472</v>
      </c>
      <c r="G19" s="167">
        <v>19073.768</v>
      </c>
      <c r="H19" s="167">
        <v>17235.536</v>
      </c>
      <c r="I19" s="167">
        <v>15068.224</v>
      </c>
      <c r="J19" s="167">
        <v>21317.200000000001</v>
      </c>
      <c r="K19" s="62">
        <v>14705.208000000001</v>
      </c>
      <c r="L19" s="62">
        <v>4742.9359999999997</v>
      </c>
      <c r="M19" s="62">
        <v>7.7359999999999998</v>
      </c>
      <c r="N19" s="56"/>
      <c r="O19" s="239"/>
      <c r="P19" s="144">
        <v>31.468</v>
      </c>
      <c r="Q19" s="144">
        <v>12.484</v>
      </c>
      <c r="R19" s="145"/>
      <c r="S19" s="214"/>
      <c r="T19" s="285"/>
      <c r="U19" s="27" t="s">
        <v>35</v>
      </c>
      <c r="V19" s="28"/>
      <c r="W19" s="143">
        <v>6005.9040000000005</v>
      </c>
      <c r="X19" s="167">
        <v>10374.984</v>
      </c>
      <c r="Y19" s="167">
        <v>9623.616</v>
      </c>
      <c r="Z19" s="167">
        <v>6009.4880000000003</v>
      </c>
      <c r="AA19" s="167">
        <v>2836.5120000000002</v>
      </c>
      <c r="AB19" s="167">
        <v>16172.704</v>
      </c>
      <c r="AC19" s="62">
        <v>10881.111999999999</v>
      </c>
      <c r="AD19" s="62">
        <v>3534.7359999999999</v>
      </c>
      <c r="AE19" s="62">
        <v>7.7359999999999998</v>
      </c>
      <c r="AF19" s="56"/>
      <c r="AG19" s="239"/>
      <c r="AH19" s="144">
        <v>28.609000000000002</v>
      </c>
      <c r="AI19" s="144">
        <v>12.577999999999999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4"/>
      <c r="P20" s="169"/>
      <c r="Q20" s="169"/>
      <c r="R20" s="146"/>
      <c r="S20" s="214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4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5" t="s">
        <v>29</v>
      </c>
      <c r="F21" s="30"/>
      <c r="G21" s="30"/>
      <c r="H21" s="30"/>
      <c r="I21" s="30"/>
      <c r="J21" s="30"/>
      <c r="K21" s="30"/>
      <c r="L21" s="30"/>
      <c r="M21" s="30"/>
      <c r="N21" s="30"/>
      <c r="O21" s="236"/>
      <c r="P21" s="30"/>
      <c r="Q21" s="203"/>
      <c r="R21" s="31"/>
      <c r="S21" s="214"/>
      <c r="T21" s="296"/>
      <c r="U21" s="93"/>
      <c r="V21" s="93"/>
      <c r="W21" s="255" t="s">
        <v>29</v>
      </c>
      <c r="X21" s="30"/>
      <c r="Y21" s="30"/>
      <c r="Z21" s="30"/>
      <c r="AA21" s="30"/>
      <c r="AB21" s="30"/>
      <c r="AC21" s="30"/>
      <c r="AD21" s="30"/>
      <c r="AE21" s="30"/>
      <c r="AF21" s="30"/>
      <c r="AG21" s="236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7" t="s">
        <v>53</v>
      </c>
      <c r="F22" s="33"/>
      <c r="G22" s="33"/>
      <c r="H22" s="33"/>
      <c r="I22" s="33"/>
      <c r="J22" s="33"/>
      <c r="K22" s="33"/>
      <c r="L22" s="33"/>
      <c r="M22" s="33"/>
      <c r="N22" s="33"/>
      <c r="O22" s="238"/>
      <c r="P22" s="33"/>
      <c r="Q22" s="204"/>
      <c r="R22" s="34"/>
      <c r="S22" s="214"/>
      <c r="T22" s="297"/>
      <c r="U22" s="32"/>
      <c r="V22" s="32"/>
      <c r="W22" s="256" t="s">
        <v>53</v>
      </c>
      <c r="X22" s="33"/>
      <c r="Y22" s="33"/>
      <c r="Z22" s="33"/>
      <c r="AA22" s="33"/>
      <c r="AB22" s="33"/>
      <c r="AC22" s="33"/>
      <c r="AD22" s="33"/>
      <c r="AE22" s="33"/>
      <c r="AF22" s="33"/>
      <c r="AG22" s="238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90"/>
      <c r="C23" s="25" t="s">
        <v>31</v>
      </c>
      <c r="D23" s="26"/>
      <c r="E23" s="127">
        <f>SUM(E16:L16)</f>
        <v>37945.207999999999</v>
      </c>
      <c r="F23" s="56"/>
      <c r="G23" s="56"/>
      <c r="H23" s="56"/>
      <c r="I23" s="56"/>
      <c r="J23" s="56"/>
      <c r="K23" s="56"/>
      <c r="L23" s="56"/>
      <c r="M23" s="56"/>
      <c r="N23" s="56"/>
      <c r="O23" s="239"/>
      <c r="P23" s="56"/>
      <c r="Q23" s="168"/>
      <c r="R23" s="57"/>
      <c r="S23" s="214"/>
      <c r="T23" s="290"/>
      <c r="U23" s="25" t="s">
        <v>31</v>
      </c>
      <c r="V23" s="26"/>
      <c r="W23" s="127">
        <f>SUM(W16:AD16)</f>
        <v>22430.879999999997</v>
      </c>
      <c r="X23" s="56"/>
      <c r="Y23" s="56"/>
      <c r="Z23" s="56"/>
      <c r="AA23" s="56"/>
      <c r="AB23" s="56"/>
      <c r="AC23" s="56"/>
      <c r="AD23" s="56"/>
      <c r="AE23" s="56"/>
      <c r="AF23" s="56"/>
      <c r="AG23" s="239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32</v>
      </c>
      <c r="D24" s="28"/>
      <c r="E24" s="127">
        <f>SUM(E17:L17)</f>
        <v>54681.568000000007</v>
      </c>
      <c r="F24" s="56"/>
      <c r="G24" s="56"/>
      <c r="H24" s="56"/>
      <c r="I24" s="56"/>
      <c r="J24" s="56"/>
      <c r="K24" s="56"/>
      <c r="L24" s="56"/>
      <c r="M24" s="56"/>
      <c r="N24" s="56"/>
      <c r="O24" s="239"/>
      <c r="P24" s="56"/>
      <c r="Q24" s="168"/>
      <c r="R24" s="57"/>
      <c r="S24" s="214"/>
      <c r="T24" s="285"/>
      <c r="U24" s="27" t="s">
        <v>32</v>
      </c>
      <c r="V24" s="28"/>
      <c r="W24" s="127">
        <f>SUM(W17:AD17)</f>
        <v>31805.824000000001</v>
      </c>
      <c r="X24" s="56"/>
      <c r="Y24" s="56"/>
      <c r="Z24" s="56"/>
      <c r="AA24" s="56"/>
      <c r="AB24" s="56"/>
      <c r="AC24" s="56"/>
      <c r="AD24" s="56"/>
      <c r="AE24" s="56"/>
      <c r="AF24" s="56"/>
      <c r="AG24" s="239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33</v>
      </c>
      <c r="D25" s="28"/>
      <c r="E25" s="127">
        <f>SUM(E18:L18)</f>
        <v>79040.792000000001</v>
      </c>
      <c r="F25" s="56"/>
      <c r="G25" s="56"/>
      <c r="H25" s="56"/>
      <c r="I25" s="56"/>
      <c r="J25" s="56"/>
      <c r="K25" s="56"/>
      <c r="L25" s="56"/>
      <c r="M25" s="56"/>
      <c r="N25" s="56"/>
      <c r="O25" s="239"/>
      <c r="P25" s="56"/>
      <c r="Q25" s="168"/>
      <c r="R25" s="57"/>
      <c r="S25" s="214"/>
      <c r="T25" s="285"/>
      <c r="U25" s="27" t="s">
        <v>33</v>
      </c>
      <c r="V25" s="28"/>
      <c r="W25" s="127">
        <f>SUM(W18:AD18)</f>
        <v>45277.951999999997</v>
      </c>
      <c r="X25" s="56"/>
      <c r="Y25" s="56"/>
      <c r="Z25" s="56"/>
      <c r="AA25" s="56"/>
      <c r="AB25" s="56"/>
      <c r="AC25" s="56"/>
      <c r="AD25" s="56"/>
      <c r="AE25" s="56"/>
      <c r="AF25" s="56"/>
      <c r="AG25" s="239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35</v>
      </c>
      <c r="D26" s="28"/>
      <c r="E26" s="127">
        <f>SUM(E19:L19)</f>
        <v>112144.24799999999</v>
      </c>
      <c r="F26" s="56"/>
      <c r="G26" s="56"/>
      <c r="H26" s="56"/>
      <c r="I26" s="56"/>
      <c r="J26" s="56"/>
      <c r="K26" s="56"/>
      <c r="L26" s="56"/>
      <c r="M26" s="56"/>
      <c r="N26" s="56"/>
      <c r="O26" s="239"/>
      <c r="P26" s="56"/>
      <c r="Q26" s="168"/>
      <c r="R26" s="57"/>
      <c r="S26" s="214"/>
      <c r="T26" s="285"/>
      <c r="U26" s="27" t="s">
        <v>35</v>
      </c>
      <c r="V26" s="28"/>
      <c r="W26" s="127">
        <f>SUM(W19:AD19)</f>
        <v>65439.055999999997</v>
      </c>
      <c r="X26" s="56"/>
      <c r="Y26" s="56"/>
      <c r="Z26" s="56"/>
      <c r="AA26" s="56"/>
      <c r="AB26" s="56"/>
      <c r="AC26" s="56"/>
      <c r="AD26" s="56"/>
      <c r="AE26" s="56"/>
      <c r="AF26" s="56"/>
      <c r="AG26" s="239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6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4"/>
      <c r="P27" s="58"/>
      <c r="Q27" s="169"/>
      <c r="R27" s="59"/>
      <c r="S27" s="214"/>
      <c r="T27" s="286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4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9"/>
      <c r="F28" s="90"/>
      <c r="G28" s="90"/>
      <c r="H28" s="90"/>
      <c r="I28" s="90"/>
      <c r="J28" s="90"/>
      <c r="K28" s="90"/>
      <c r="L28" s="90"/>
      <c r="M28" s="90"/>
      <c r="N28" s="90"/>
      <c r="O28" s="250"/>
      <c r="P28" s="90"/>
      <c r="Q28" s="91"/>
      <c r="R28" s="91"/>
      <c r="S28" s="214"/>
      <c r="T28" s="214"/>
      <c r="U28" s="214"/>
      <c r="V28" s="91"/>
      <c r="W28" s="249"/>
      <c r="X28" s="90"/>
      <c r="Y28" s="90"/>
      <c r="Z28" s="90"/>
      <c r="AA28" s="90"/>
      <c r="AB28" s="90"/>
      <c r="AC28" s="90"/>
      <c r="AD28" s="90"/>
      <c r="AE28" s="90"/>
      <c r="AF28" s="90"/>
      <c r="AG28" s="250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50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50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9"/>
      <c r="F30" s="214"/>
      <c r="G30" s="214"/>
      <c r="H30" s="214"/>
      <c r="I30" s="214"/>
      <c r="J30" s="214"/>
      <c r="K30" s="214"/>
      <c r="L30" s="214"/>
      <c r="M30" s="214"/>
      <c r="N30" s="214"/>
      <c r="O30" s="250"/>
      <c r="P30" s="214"/>
      <c r="Q30" s="214"/>
      <c r="R30" s="214"/>
      <c r="S30" s="214"/>
      <c r="T30" s="214"/>
      <c r="U30" s="214"/>
      <c r="V30" s="214"/>
      <c r="W30" s="249"/>
      <c r="X30" s="214"/>
      <c r="Y30" s="214"/>
      <c r="Z30" s="214"/>
      <c r="AA30" s="214"/>
      <c r="AB30" s="214"/>
      <c r="AC30" s="214"/>
      <c r="AD30" s="214"/>
      <c r="AE30" s="214"/>
      <c r="AF30" s="214"/>
      <c r="AG30" s="250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8" t="str">
        <f>CONCATENATE("View Synthesis [ ",'Summary (auto)'!$C$3," ]")</f>
        <v>View Synthesis [ 12bit-quantize-raht-15-bit ]</v>
      </c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89"/>
      <c r="S31" s="214"/>
      <c r="T31" s="21"/>
      <c r="U31" s="288" t="str">
        <f>CONCATENATE("View Synthesis [ ",'Summary (auto)'!$C$4," ]")</f>
        <v>View Synthesis [ 10bit-quantize-raht-15-bit ]</v>
      </c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89"/>
      <c r="AK31" s="199"/>
      <c r="AL31" s="199"/>
      <c r="AM31" s="295" t="s">
        <v>67</v>
      </c>
      <c r="AN31" s="280"/>
      <c r="AO31" s="280"/>
      <c r="AP31" s="280"/>
      <c r="AQ31" s="152"/>
      <c r="AR31" s="199"/>
      <c r="AS31" s="199"/>
      <c r="AT31" s="199"/>
    </row>
    <row r="32" spans="2:56" ht="13.5" customHeight="1" thickBot="1" x14ac:dyDescent="0.2">
      <c r="B32" s="24" t="s">
        <v>68</v>
      </c>
      <c r="C32" s="94"/>
      <c r="D32" s="94"/>
      <c r="E32" s="214"/>
      <c r="F32" s="22" t="s">
        <v>27</v>
      </c>
      <c r="G32" s="22" t="s">
        <v>38</v>
      </c>
      <c r="H32" s="22" t="s">
        <v>41</v>
      </c>
      <c r="I32" s="22" t="s">
        <v>44</v>
      </c>
      <c r="J32" s="22" t="s">
        <v>54</v>
      </c>
      <c r="K32" s="22"/>
      <c r="L32" s="118"/>
      <c r="M32" s="118"/>
      <c r="N32" s="22"/>
      <c r="O32" s="257"/>
      <c r="P32" s="22"/>
      <c r="Q32" s="22"/>
      <c r="R32" s="23" t="s">
        <v>51</v>
      </c>
      <c r="S32" s="214"/>
      <c r="T32" s="24" t="s">
        <v>68</v>
      </c>
      <c r="U32" s="94"/>
      <c r="V32" s="94"/>
      <c r="W32" s="214"/>
      <c r="X32" s="22" t="s">
        <v>27</v>
      </c>
      <c r="Y32" s="22" t="s">
        <v>38</v>
      </c>
      <c r="Z32" s="22" t="s">
        <v>41</v>
      </c>
      <c r="AA32" s="22" t="s">
        <v>44</v>
      </c>
      <c r="AB32" s="22" t="s">
        <v>54</v>
      </c>
      <c r="AC32" s="22"/>
      <c r="AD32" s="214"/>
      <c r="AE32" s="214"/>
      <c r="AF32" s="22"/>
      <c r="AG32" s="257"/>
      <c r="AH32" s="22"/>
      <c r="AI32" s="22"/>
      <c r="AJ32" s="23" t="s">
        <v>51</v>
      </c>
      <c r="AK32" s="199"/>
      <c r="AL32" s="24" t="s">
        <v>68</v>
      </c>
      <c r="AM32" s="98" t="s">
        <v>27</v>
      </c>
      <c r="AN32" s="30" t="s">
        <v>38</v>
      </c>
      <c r="AO32" s="30" t="s">
        <v>41</v>
      </c>
      <c r="AP32" s="30" t="s">
        <v>44</v>
      </c>
      <c r="AQ32" s="97" t="s">
        <v>54</v>
      </c>
      <c r="AR32" s="90"/>
      <c r="AS32" s="250"/>
      <c r="AT32" s="90"/>
    </row>
    <row r="33" spans="2:52" x14ac:dyDescent="0.15">
      <c r="B33" s="287" t="s">
        <v>69</v>
      </c>
      <c r="C33" s="25" t="s">
        <v>31</v>
      </c>
      <c r="D33" s="39"/>
      <c r="E33" s="55"/>
      <c r="F33" s="96">
        <v>26.820792999999998</v>
      </c>
      <c r="G33" s="96">
        <v>31.890806999999999</v>
      </c>
      <c r="H33" s="96">
        <v>0.95633387999999997</v>
      </c>
      <c r="I33" s="60">
        <v>0.94971640000000002</v>
      </c>
      <c r="J33" s="60">
        <v>7.3202885999999995E-2</v>
      </c>
      <c r="K33" s="61"/>
      <c r="L33" s="258"/>
      <c r="M33" s="258"/>
      <c r="N33" s="55"/>
      <c r="O33" s="26"/>
      <c r="P33" s="55"/>
      <c r="Q33" s="26"/>
      <c r="R33" s="131"/>
      <c r="S33" s="214"/>
      <c r="T33" s="287" t="s">
        <v>69</v>
      </c>
      <c r="U33" s="25" t="s">
        <v>31</v>
      </c>
      <c r="V33" s="39"/>
      <c r="W33" s="55"/>
      <c r="X33" s="96">
        <v>24.710909999999998</v>
      </c>
      <c r="Y33" s="96">
        <v>30.248006</v>
      </c>
      <c r="Z33" s="96">
        <v>0.88022860999999997</v>
      </c>
      <c r="AA33" s="60">
        <v>0.92365078</v>
      </c>
      <c r="AB33" s="60">
        <v>0.17582104000000001</v>
      </c>
      <c r="AC33" s="61"/>
      <c r="AD33" s="258"/>
      <c r="AE33" s="258"/>
      <c r="AF33" s="55"/>
      <c r="AG33" s="26"/>
      <c r="AH33" s="55"/>
      <c r="AI33" s="26"/>
      <c r="AJ33" s="131"/>
      <c r="AK33" s="199"/>
      <c r="AL33" s="287" t="s">
        <v>69</v>
      </c>
      <c r="AM33" s="119">
        <f t="shared" ref="AM33:AM96" si="4">IF(OR(X33="",F33=""),"",X33-F33)</f>
        <v>-2.109883</v>
      </c>
      <c r="AN33" s="95">
        <f t="shared" ref="AN33:AN96" si="5">IF(OR(Y33="",G33=""),"",Y33-G33)</f>
        <v>-1.6428009999999986</v>
      </c>
      <c r="AO33" s="95">
        <f t="shared" ref="AO33:AO96" si="6">IF(OR(Z33="",H33=""),"",Z33-H33)</f>
        <v>-7.6105270000000003E-2</v>
      </c>
      <c r="AP33" s="95">
        <f t="shared" ref="AP33:AP96" si="7">IF(OR(AA33="",I33=""),"",AA33-I33)</f>
        <v>-2.6065620000000012E-2</v>
      </c>
      <c r="AQ33" s="120">
        <f t="shared" ref="AQ33:AQ96" si="8">IF(OR(AB33="",J33=""),"",AB33-J33)</f>
        <v>0.10261815400000002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32</v>
      </c>
      <c r="D34" s="186"/>
      <c r="E34" s="56"/>
      <c r="F34" s="187">
        <v>30.716360999999999</v>
      </c>
      <c r="G34" s="187">
        <v>35.102482000000002</v>
      </c>
      <c r="H34" s="187">
        <v>0.97493061999999997</v>
      </c>
      <c r="I34" s="62">
        <v>0.97258191999999999</v>
      </c>
      <c r="J34" s="62">
        <v>4.5027959999999999E-2</v>
      </c>
      <c r="K34" s="188"/>
      <c r="L34" s="259"/>
      <c r="M34" s="259"/>
      <c r="N34" s="56"/>
      <c r="O34" s="28"/>
      <c r="P34" s="56"/>
      <c r="Q34" s="28"/>
      <c r="R34" s="132"/>
      <c r="S34" s="214"/>
      <c r="T34" s="285"/>
      <c r="U34" s="27" t="s">
        <v>32</v>
      </c>
      <c r="V34" s="186"/>
      <c r="W34" s="56"/>
      <c r="X34" s="187">
        <v>26.537064000000001</v>
      </c>
      <c r="Y34" s="187">
        <v>32.284205999999998</v>
      </c>
      <c r="Z34" s="187">
        <v>0.94293028000000001</v>
      </c>
      <c r="AA34" s="62">
        <v>0.94329289999999999</v>
      </c>
      <c r="AB34" s="62">
        <v>8.1584630000000005E-2</v>
      </c>
      <c r="AC34" s="188"/>
      <c r="AD34" s="259"/>
      <c r="AE34" s="259"/>
      <c r="AF34" s="56"/>
      <c r="AG34" s="28"/>
      <c r="AH34" s="56"/>
      <c r="AI34" s="28"/>
      <c r="AJ34" s="132"/>
      <c r="AK34" s="199"/>
      <c r="AL34" s="285"/>
      <c r="AM34" s="86">
        <f t="shared" si="4"/>
        <v>-4.1792969999999983</v>
      </c>
      <c r="AN34" s="121">
        <f t="shared" si="5"/>
        <v>-2.8182760000000044</v>
      </c>
      <c r="AO34" s="121">
        <f t="shared" si="6"/>
        <v>-3.200033999999996E-2</v>
      </c>
      <c r="AP34" s="121">
        <f t="shared" si="7"/>
        <v>-2.9289019999999999E-2</v>
      </c>
      <c r="AQ34" s="87">
        <f t="shared" si="8"/>
        <v>3.6556670000000006E-2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33</v>
      </c>
      <c r="D35" s="186"/>
      <c r="E35" s="56"/>
      <c r="F35" s="187">
        <v>35.207748000000002</v>
      </c>
      <c r="G35" s="187">
        <v>39.271503000000003</v>
      </c>
      <c r="H35" s="187">
        <v>0.98740013999999998</v>
      </c>
      <c r="I35" s="62">
        <v>0.98999873999999999</v>
      </c>
      <c r="J35" s="62">
        <v>2.6546683000000001E-2</v>
      </c>
      <c r="K35" s="188"/>
      <c r="L35" s="259"/>
      <c r="M35" s="259"/>
      <c r="N35" s="56"/>
      <c r="O35" s="28"/>
      <c r="P35" s="56"/>
      <c r="Q35" s="28"/>
      <c r="R35" s="132"/>
      <c r="S35" s="214"/>
      <c r="T35" s="285"/>
      <c r="U35" s="27" t="s">
        <v>33</v>
      </c>
      <c r="V35" s="186"/>
      <c r="W35" s="56"/>
      <c r="X35" s="187">
        <v>28.93487</v>
      </c>
      <c r="Y35" s="187">
        <v>34.297665000000002</v>
      </c>
      <c r="Z35" s="187">
        <v>0.96616115000000002</v>
      </c>
      <c r="AA35" s="62">
        <v>0.96039792999999996</v>
      </c>
      <c r="AB35" s="62">
        <v>4.9016364E-2</v>
      </c>
      <c r="AC35" s="188"/>
      <c r="AD35" s="259"/>
      <c r="AE35" s="259"/>
      <c r="AF35" s="56"/>
      <c r="AG35" s="28"/>
      <c r="AH35" s="56"/>
      <c r="AI35" s="28"/>
      <c r="AJ35" s="132"/>
      <c r="AK35" s="199"/>
      <c r="AL35" s="285"/>
      <c r="AM35" s="86">
        <f t="shared" si="4"/>
        <v>-6.2728780000000022</v>
      </c>
      <c r="AN35" s="121">
        <f t="shared" si="5"/>
        <v>-4.9738380000000006</v>
      </c>
      <c r="AO35" s="121">
        <f t="shared" si="6"/>
        <v>-2.1238989999999958E-2</v>
      </c>
      <c r="AP35" s="121">
        <f t="shared" si="7"/>
        <v>-2.9600810000000033E-2</v>
      </c>
      <c r="AQ35" s="87">
        <f t="shared" si="8"/>
        <v>2.2469680999999998E-2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35</v>
      </c>
      <c r="D36" s="186"/>
      <c r="E36" s="56"/>
      <c r="F36" s="187">
        <v>37.819735000000001</v>
      </c>
      <c r="G36" s="187">
        <v>41.909506999999998</v>
      </c>
      <c r="H36" s="187">
        <v>0.99184024999999998</v>
      </c>
      <c r="I36" s="62">
        <v>0.99521208000000005</v>
      </c>
      <c r="J36" s="62">
        <v>1.8475225000000001E-2</v>
      </c>
      <c r="K36" s="188"/>
      <c r="L36" s="259"/>
      <c r="M36" s="259"/>
      <c r="N36" s="56"/>
      <c r="O36" s="28"/>
      <c r="P36" s="56"/>
      <c r="Q36" s="28"/>
      <c r="R36" s="132"/>
      <c r="S36" s="214"/>
      <c r="T36" s="285"/>
      <c r="U36" s="27" t="s">
        <v>35</v>
      </c>
      <c r="V36" s="186"/>
      <c r="W36" s="56"/>
      <c r="X36" s="187">
        <v>33.605209000000002</v>
      </c>
      <c r="Y36" s="187">
        <v>37.705292999999998</v>
      </c>
      <c r="Z36" s="187">
        <v>0.98153157000000002</v>
      </c>
      <c r="AA36" s="62">
        <v>0.98169362999999998</v>
      </c>
      <c r="AB36" s="62">
        <v>3.0035085999999999E-2</v>
      </c>
      <c r="AC36" s="188"/>
      <c r="AD36" s="259"/>
      <c r="AE36" s="259"/>
      <c r="AF36" s="56"/>
      <c r="AG36" s="28"/>
      <c r="AH36" s="56"/>
      <c r="AI36" s="28"/>
      <c r="AJ36" s="132"/>
      <c r="AK36" s="199"/>
      <c r="AL36" s="285"/>
      <c r="AM36" s="86">
        <f t="shared" si="4"/>
        <v>-4.2145259999999993</v>
      </c>
      <c r="AN36" s="121">
        <f t="shared" si="5"/>
        <v>-4.2042140000000003</v>
      </c>
      <c r="AO36" s="121">
        <f t="shared" si="6"/>
        <v>-1.0308679999999959E-2</v>
      </c>
      <c r="AP36" s="121">
        <f t="shared" si="7"/>
        <v>-1.3518450000000071E-2</v>
      </c>
      <c r="AQ36" s="87">
        <f t="shared" si="8"/>
        <v>1.1559860999999998E-2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9"/>
      <c r="M37" s="259"/>
      <c r="N37" s="56"/>
      <c r="O37" s="28"/>
      <c r="P37" s="56"/>
      <c r="Q37" s="28"/>
      <c r="R37" s="184"/>
      <c r="S37" s="214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9"/>
      <c r="AE37" s="259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7" t="s">
        <v>70</v>
      </c>
      <c r="C38" s="25" t="s">
        <v>31</v>
      </c>
      <c r="D38" s="39"/>
      <c r="E38" s="55"/>
      <c r="F38" s="96">
        <v>27.15071</v>
      </c>
      <c r="G38" s="96">
        <v>32.201911000000003</v>
      </c>
      <c r="H38" s="96">
        <v>0.95728415</v>
      </c>
      <c r="I38" s="60">
        <v>0.95262263999999996</v>
      </c>
      <c r="J38" s="60">
        <v>7.0433759999999998E-2</v>
      </c>
      <c r="K38" s="61"/>
      <c r="L38" s="258"/>
      <c r="M38" s="258"/>
      <c r="N38" s="55"/>
      <c r="O38" s="26"/>
      <c r="P38" s="55"/>
      <c r="Q38" s="26"/>
      <c r="R38" s="131"/>
      <c r="S38" s="214"/>
      <c r="T38" s="287" t="s">
        <v>70</v>
      </c>
      <c r="U38" s="25" t="s">
        <v>31</v>
      </c>
      <c r="V38" s="39"/>
      <c r="W38" s="55"/>
      <c r="X38" s="96">
        <v>24.747947</v>
      </c>
      <c r="Y38" s="96">
        <v>30.29993</v>
      </c>
      <c r="Z38" s="96">
        <v>0.88058698999999996</v>
      </c>
      <c r="AA38" s="60">
        <v>0.92493740000000002</v>
      </c>
      <c r="AB38" s="60">
        <v>0.17040712999999999</v>
      </c>
      <c r="AC38" s="61"/>
      <c r="AD38" s="258"/>
      <c r="AE38" s="258"/>
      <c r="AF38" s="55"/>
      <c r="AG38" s="26"/>
      <c r="AH38" s="55"/>
      <c r="AI38" s="26"/>
      <c r="AJ38" s="131"/>
      <c r="AK38" s="199"/>
      <c r="AL38" s="287" t="s">
        <v>70</v>
      </c>
      <c r="AM38" s="119">
        <f t="shared" si="4"/>
        <v>-2.4027630000000002</v>
      </c>
      <c r="AN38" s="95">
        <f t="shared" si="5"/>
        <v>-1.9019810000000028</v>
      </c>
      <c r="AO38" s="95">
        <f t="shared" si="6"/>
        <v>-7.6697160000000042E-2</v>
      </c>
      <c r="AP38" s="95">
        <f t="shared" si="7"/>
        <v>-2.7685239999999944E-2</v>
      </c>
      <c r="AQ38" s="120">
        <f t="shared" si="8"/>
        <v>9.9973369999999992E-2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32</v>
      </c>
      <c r="D39" s="186"/>
      <c r="E39" s="56"/>
      <c r="F39" s="187">
        <v>30.665551000000001</v>
      </c>
      <c r="G39" s="187">
        <v>35.079123000000003</v>
      </c>
      <c r="H39" s="187">
        <v>0.97491812</v>
      </c>
      <c r="I39" s="62">
        <v>0.97296391000000004</v>
      </c>
      <c r="J39" s="62">
        <v>4.4395289999999997E-2</v>
      </c>
      <c r="K39" s="188"/>
      <c r="L39" s="259"/>
      <c r="M39" s="259"/>
      <c r="N39" s="56"/>
      <c r="O39" s="28"/>
      <c r="P39" s="56"/>
      <c r="Q39" s="28"/>
      <c r="R39" s="132"/>
      <c r="S39" s="214"/>
      <c r="T39" s="285"/>
      <c r="U39" s="27" t="s">
        <v>32</v>
      </c>
      <c r="V39" s="186"/>
      <c r="W39" s="56"/>
      <c r="X39" s="187">
        <v>26.773455999999999</v>
      </c>
      <c r="Y39" s="187">
        <v>32.560639999999999</v>
      </c>
      <c r="Z39" s="187">
        <v>0.94474011000000002</v>
      </c>
      <c r="AA39" s="62">
        <v>0.94608718000000003</v>
      </c>
      <c r="AB39" s="62">
        <v>7.6145069999999995E-2</v>
      </c>
      <c r="AC39" s="188"/>
      <c r="AD39" s="259"/>
      <c r="AE39" s="259"/>
      <c r="AF39" s="56"/>
      <c r="AG39" s="28"/>
      <c r="AH39" s="56"/>
      <c r="AI39" s="28"/>
      <c r="AJ39" s="132"/>
      <c r="AK39" s="199"/>
      <c r="AL39" s="285"/>
      <c r="AM39" s="86">
        <f t="shared" si="4"/>
        <v>-3.8920950000000012</v>
      </c>
      <c r="AN39" s="121">
        <f t="shared" si="5"/>
        <v>-2.5184830000000034</v>
      </c>
      <c r="AO39" s="121">
        <f t="shared" si="6"/>
        <v>-3.0178009999999977E-2</v>
      </c>
      <c r="AP39" s="121">
        <f t="shared" si="7"/>
        <v>-2.6876730000000015E-2</v>
      </c>
      <c r="AQ39" s="87">
        <f t="shared" si="8"/>
        <v>3.1749779999999998E-2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33</v>
      </c>
      <c r="D40" s="186"/>
      <c r="E40" s="56"/>
      <c r="F40" s="187">
        <v>35.080230999999998</v>
      </c>
      <c r="G40" s="187">
        <v>39.172651000000002</v>
      </c>
      <c r="H40" s="187">
        <v>0.98720976000000005</v>
      </c>
      <c r="I40" s="62">
        <v>0.99039706999999999</v>
      </c>
      <c r="J40" s="62">
        <v>2.6984894999999998E-2</v>
      </c>
      <c r="K40" s="188"/>
      <c r="L40" s="259"/>
      <c r="M40" s="259"/>
      <c r="N40" s="56"/>
      <c r="O40" s="28"/>
      <c r="P40" s="56"/>
      <c r="Q40" s="28"/>
      <c r="R40" s="132"/>
      <c r="S40" s="214"/>
      <c r="T40" s="285"/>
      <c r="U40" s="27" t="s">
        <v>33</v>
      </c>
      <c r="V40" s="186"/>
      <c r="W40" s="56"/>
      <c r="X40" s="187">
        <v>29.044395000000002</v>
      </c>
      <c r="Y40" s="187">
        <v>34.490456000000002</v>
      </c>
      <c r="Z40" s="187">
        <v>0.96631670999999997</v>
      </c>
      <c r="AA40" s="62">
        <v>0.96212536000000004</v>
      </c>
      <c r="AB40" s="62">
        <v>4.7113889999999999E-2</v>
      </c>
      <c r="AC40" s="188"/>
      <c r="AD40" s="259"/>
      <c r="AE40" s="259"/>
      <c r="AF40" s="56"/>
      <c r="AG40" s="28"/>
      <c r="AH40" s="56"/>
      <c r="AI40" s="28"/>
      <c r="AJ40" s="132"/>
      <c r="AK40" s="199"/>
      <c r="AL40" s="285"/>
      <c r="AM40" s="86">
        <f t="shared" si="4"/>
        <v>-6.0358359999999962</v>
      </c>
      <c r="AN40" s="121">
        <f t="shared" si="5"/>
        <v>-4.6821950000000001</v>
      </c>
      <c r="AO40" s="121">
        <f t="shared" si="6"/>
        <v>-2.089305000000008E-2</v>
      </c>
      <c r="AP40" s="121">
        <f t="shared" si="7"/>
        <v>-2.827170999999995E-2</v>
      </c>
      <c r="AQ40" s="87">
        <f t="shared" si="8"/>
        <v>2.0128995E-2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35</v>
      </c>
      <c r="D41" s="186"/>
      <c r="E41" s="56"/>
      <c r="F41" s="187">
        <v>37.560803999999997</v>
      </c>
      <c r="G41" s="187">
        <v>41.670572</v>
      </c>
      <c r="H41" s="187">
        <v>0.99154726000000004</v>
      </c>
      <c r="I41" s="62">
        <v>0.99516979999999999</v>
      </c>
      <c r="J41" s="62">
        <v>1.9394049999999999E-2</v>
      </c>
      <c r="K41" s="188"/>
      <c r="L41" s="259"/>
      <c r="M41" s="259"/>
      <c r="N41" s="56"/>
      <c r="O41" s="28"/>
      <c r="P41" s="56"/>
      <c r="Q41" s="28"/>
      <c r="R41" s="132"/>
      <c r="S41" s="214"/>
      <c r="T41" s="285"/>
      <c r="U41" s="27" t="s">
        <v>35</v>
      </c>
      <c r="V41" s="186"/>
      <c r="W41" s="56"/>
      <c r="X41" s="187">
        <v>33.487932000000001</v>
      </c>
      <c r="Y41" s="187">
        <v>37.621414999999999</v>
      </c>
      <c r="Z41" s="187">
        <v>0.98132898000000002</v>
      </c>
      <c r="AA41" s="62">
        <v>0.98165963999999994</v>
      </c>
      <c r="AB41" s="62">
        <v>2.8926719E-2</v>
      </c>
      <c r="AC41" s="188"/>
      <c r="AD41" s="259"/>
      <c r="AE41" s="259"/>
      <c r="AF41" s="56"/>
      <c r="AG41" s="28"/>
      <c r="AH41" s="56"/>
      <c r="AI41" s="28"/>
      <c r="AJ41" s="132"/>
      <c r="AK41" s="199"/>
      <c r="AL41" s="285"/>
      <c r="AM41" s="86">
        <f t="shared" si="4"/>
        <v>-4.0728719999999967</v>
      </c>
      <c r="AN41" s="121">
        <f t="shared" si="5"/>
        <v>-4.049157000000001</v>
      </c>
      <c r="AO41" s="121">
        <f t="shared" si="6"/>
        <v>-1.0218280000000024E-2</v>
      </c>
      <c r="AP41" s="121">
        <f t="shared" si="7"/>
        <v>-1.3510160000000049E-2</v>
      </c>
      <c r="AQ41" s="87">
        <f t="shared" si="8"/>
        <v>9.5326690000000006E-3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9"/>
      <c r="M42" s="259"/>
      <c r="N42" s="56"/>
      <c r="O42" s="28"/>
      <c r="P42" s="56"/>
      <c r="Q42" s="28"/>
      <c r="R42" s="184"/>
      <c r="S42" s="214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9"/>
      <c r="AE42" s="259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7" t="s">
        <v>71</v>
      </c>
      <c r="C43" s="25" t="s">
        <v>31</v>
      </c>
      <c r="D43" s="39"/>
      <c r="E43" s="55"/>
      <c r="F43" s="96">
        <v>27.391970000000001</v>
      </c>
      <c r="G43" s="96">
        <v>32.422789999999999</v>
      </c>
      <c r="H43" s="96">
        <v>0.95753489999999997</v>
      </c>
      <c r="I43" s="60">
        <v>0.95492264999999998</v>
      </c>
      <c r="J43" s="60">
        <v>6.5479964000000002E-2</v>
      </c>
      <c r="K43" s="61"/>
      <c r="L43" s="258"/>
      <c r="M43" s="258"/>
      <c r="N43" s="55"/>
      <c r="O43" s="26"/>
      <c r="P43" s="55"/>
      <c r="Q43" s="26"/>
      <c r="R43" s="131"/>
      <c r="S43" s="214"/>
      <c r="T43" s="287" t="s">
        <v>71</v>
      </c>
      <c r="U43" s="25" t="s">
        <v>31</v>
      </c>
      <c r="V43" s="39"/>
      <c r="W43" s="55"/>
      <c r="X43" s="96">
        <v>24.690922</v>
      </c>
      <c r="Y43" s="96">
        <v>30.297664999999999</v>
      </c>
      <c r="Z43" s="96">
        <v>0.87863720999999995</v>
      </c>
      <c r="AA43" s="60">
        <v>0.92420464000000002</v>
      </c>
      <c r="AB43" s="60">
        <v>0.17259811</v>
      </c>
      <c r="AC43" s="61"/>
      <c r="AD43" s="258"/>
      <c r="AE43" s="258"/>
      <c r="AF43" s="55"/>
      <c r="AG43" s="26"/>
      <c r="AH43" s="55"/>
      <c r="AI43" s="26"/>
      <c r="AJ43" s="131"/>
      <c r="AK43" s="199"/>
      <c r="AL43" s="287" t="s">
        <v>71</v>
      </c>
      <c r="AM43" s="119">
        <f t="shared" si="4"/>
        <v>-2.7010480000000001</v>
      </c>
      <c r="AN43" s="95">
        <f t="shared" si="5"/>
        <v>-2.1251250000000006</v>
      </c>
      <c r="AO43" s="95">
        <f t="shared" si="6"/>
        <v>-7.889769000000002E-2</v>
      </c>
      <c r="AP43" s="95">
        <f t="shared" si="7"/>
        <v>-3.0718009999999962E-2</v>
      </c>
      <c r="AQ43" s="120">
        <f t="shared" si="8"/>
        <v>0.107118146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32</v>
      </c>
      <c r="D44" s="186"/>
      <c r="E44" s="56"/>
      <c r="F44" s="187">
        <v>30.692461999999999</v>
      </c>
      <c r="G44" s="187">
        <v>35.109789999999997</v>
      </c>
      <c r="H44" s="187">
        <v>0.97454635999999994</v>
      </c>
      <c r="I44" s="62">
        <v>0.97294371999999996</v>
      </c>
      <c r="J44" s="62">
        <v>4.1266142999999998E-2</v>
      </c>
      <c r="K44" s="188"/>
      <c r="L44" s="259"/>
      <c r="M44" s="259"/>
      <c r="N44" s="56"/>
      <c r="O44" s="28"/>
      <c r="P44" s="56"/>
      <c r="Q44" s="28"/>
      <c r="R44" s="132"/>
      <c r="S44" s="214"/>
      <c r="T44" s="285"/>
      <c r="U44" s="27" t="s">
        <v>32</v>
      </c>
      <c r="V44" s="186"/>
      <c r="W44" s="56"/>
      <c r="X44" s="187">
        <v>26.922727999999999</v>
      </c>
      <c r="Y44" s="187">
        <v>32.738267999999998</v>
      </c>
      <c r="Z44" s="187">
        <v>0.94447683999999998</v>
      </c>
      <c r="AA44" s="62">
        <v>0.94811239999999997</v>
      </c>
      <c r="AB44" s="62">
        <v>7.2685844999999999E-2</v>
      </c>
      <c r="AC44" s="188"/>
      <c r="AD44" s="259"/>
      <c r="AE44" s="259"/>
      <c r="AF44" s="56"/>
      <c r="AG44" s="28"/>
      <c r="AH44" s="56"/>
      <c r="AI44" s="28"/>
      <c r="AJ44" s="132"/>
      <c r="AK44" s="199"/>
      <c r="AL44" s="285"/>
      <c r="AM44" s="86">
        <f t="shared" si="4"/>
        <v>-3.7697339999999997</v>
      </c>
      <c r="AN44" s="121">
        <f t="shared" si="5"/>
        <v>-2.3715219999999988</v>
      </c>
      <c r="AO44" s="121">
        <f t="shared" si="6"/>
        <v>-3.0069519999999961E-2</v>
      </c>
      <c r="AP44" s="121">
        <f t="shared" si="7"/>
        <v>-2.483131999999999E-2</v>
      </c>
      <c r="AQ44" s="87">
        <f t="shared" si="8"/>
        <v>3.1419702000000001E-2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33</v>
      </c>
      <c r="D45" s="186"/>
      <c r="E45" s="56"/>
      <c r="F45" s="187">
        <v>35.192498000000001</v>
      </c>
      <c r="G45" s="187">
        <v>39.253959000000002</v>
      </c>
      <c r="H45" s="187">
        <v>0.98721864999999998</v>
      </c>
      <c r="I45" s="62">
        <v>0.99034893000000002</v>
      </c>
      <c r="J45" s="62">
        <v>2.4941352999999999E-2</v>
      </c>
      <c r="K45" s="188"/>
      <c r="L45" s="259"/>
      <c r="M45" s="259"/>
      <c r="N45" s="56"/>
      <c r="O45" s="28"/>
      <c r="P45" s="56"/>
      <c r="Q45" s="28"/>
      <c r="R45" s="132"/>
      <c r="S45" s="214"/>
      <c r="T45" s="285"/>
      <c r="U45" s="27" t="s">
        <v>33</v>
      </c>
      <c r="V45" s="186"/>
      <c r="W45" s="56"/>
      <c r="X45" s="187">
        <v>29.182407000000001</v>
      </c>
      <c r="Y45" s="187">
        <v>34.618934000000003</v>
      </c>
      <c r="Z45" s="187">
        <v>0.96604491000000003</v>
      </c>
      <c r="AA45" s="62">
        <v>0.96346350000000003</v>
      </c>
      <c r="AB45" s="62">
        <v>4.3924652000000002E-2</v>
      </c>
      <c r="AC45" s="188"/>
      <c r="AD45" s="259"/>
      <c r="AE45" s="259"/>
      <c r="AF45" s="56"/>
      <c r="AG45" s="28"/>
      <c r="AH45" s="56"/>
      <c r="AI45" s="28"/>
      <c r="AJ45" s="132"/>
      <c r="AK45" s="199"/>
      <c r="AL45" s="285"/>
      <c r="AM45" s="86">
        <f t="shared" si="4"/>
        <v>-6.0100909999999992</v>
      </c>
      <c r="AN45" s="121">
        <f t="shared" si="5"/>
        <v>-4.6350249999999988</v>
      </c>
      <c r="AO45" s="121">
        <f t="shared" si="6"/>
        <v>-2.1173739999999941E-2</v>
      </c>
      <c r="AP45" s="121">
        <f t="shared" si="7"/>
        <v>-2.6885429999999988E-2</v>
      </c>
      <c r="AQ45" s="87">
        <f t="shared" si="8"/>
        <v>1.8983299000000002E-2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35</v>
      </c>
      <c r="D46" s="186"/>
      <c r="E46" s="56"/>
      <c r="F46" s="187">
        <v>37.599499000000002</v>
      </c>
      <c r="G46" s="187">
        <v>41.688504999999999</v>
      </c>
      <c r="H46" s="187">
        <v>0.99159925000000004</v>
      </c>
      <c r="I46" s="62">
        <v>0.99512621999999995</v>
      </c>
      <c r="J46" s="62">
        <v>1.8027850000000002E-2</v>
      </c>
      <c r="K46" s="188"/>
      <c r="L46" s="259"/>
      <c r="M46" s="259"/>
      <c r="N46" s="56"/>
      <c r="O46" s="28"/>
      <c r="P46" s="56"/>
      <c r="Q46" s="28"/>
      <c r="R46" s="132"/>
      <c r="S46" s="214"/>
      <c r="T46" s="285"/>
      <c r="U46" s="27" t="s">
        <v>35</v>
      </c>
      <c r="V46" s="186"/>
      <c r="W46" s="56"/>
      <c r="X46" s="187">
        <v>33.567374999999998</v>
      </c>
      <c r="Y46" s="187">
        <v>37.678455</v>
      </c>
      <c r="Z46" s="187">
        <v>0.98108925000000002</v>
      </c>
      <c r="AA46" s="62">
        <v>0.98135017000000002</v>
      </c>
      <c r="AB46" s="62">
        <v>2.6907185E-2</v>
      </c>
      <c r="AC46" s="188"/>
      <c r="AD46" s="259"/>
      <c r="AE46" s="259"/>
      <c r="AF46" s="56"/>
      <c r="AG46" s="28"/>
      <c r="AH46" s="56"/>
      <c r="AI46" s="28"/>
      <c r="AJ46" s="132"/>
      <c r="AK46" s="199"/>
      <c r="AL46" s="285"/>
      <c r="AM46" s="86">
        <f t="shared" si="4"/>
        <v>-4.0321240000000032</v>
      </c>
      <c r="AN46" s="121">
        <f t="shared" si="5"/>
        <v>-4.0100499999999997</v>
      </c>
      <c r="AO46" s="121">
        <f t="shared" si="6"/>
        <v>-1.0510000000000019E-2</v>
      </c>
      <c r="AP46" s="121">
        <f t="shared" si="7"/>
        <v>-1.3776049999999929E-2</v>
      </c>
      <c r="AQ46" s="87">
        <f t="shared" si="8"/>
        <v>8.8793349999999986E-3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9"/>
      <c r="M47" s="259"/>
      <c r="N47" s="56"/>
      <c r="O47" s="28"/>
      <c r="P47" s="56"/>
      <c r="Q47" s="28"/>
      <c r="R47" s="184"/>
      <c r="S47" s="214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9"/>
      <c r="AE47" s="259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7" t="s">
        <v>72</v>
      </c>
      <c r="C48" s="25" t="s">
        <v>31</v>
      </c>
      <c r="D48" s="39"/>
      <c r="E48" s="55"/>
      <c r="F48" s="96">
        <v>27.402266999999998</v>
      </c>
      <c r="G48" s="96">
        <v>32.423220000000001</v>
      </c>
      <c r="H48" s="96">
        <v>0.95776019000000001</v>
      </c>
      <c r="I48" s="60">
        <v>0.95489336999999996</v>
      </c>
      <c r="J48" s="60">
        <v>6.7164555000000001E-2</v>
      </c>
      <c r="K48" s="61"/>
      <c r="L48" s="258"/>
      <c r="M48" s="258"/>
      <c r="N48" s="55"/>
      <c r="O48" s="26"/>
      <c r="P48" s="55"/>
      <c r="Q48" s="26"/>
      <c r="R48" s="131"/>
      <c r="S48" s="214"/>
      <c r="T48" s="287" t="s">
        <v>72</v>
      </c>
      <c r="U48" s="25" t="s">
        <v>31</v>
      </c>
      <c r="V48" s="39"/>
      <c r="W48" s="55"/>
      <c r="X48" s="96">
        <v>24.701931999999999</v>
      </c>
      <c r="Y48" s="96">
        <v>30.267804000000002</v>
      </c>
      <c r="Z48" s="96">
        <v>0.87959907999999998</v>
      </c>
      <c r="AA48" s="60">
        <v>0.92413182999999999</v>
      </c>
      <c r="AB48" s="60">
        <v>0.17838889999999999</v>
      </c>
      <c r="AC48" s="61"/>
      <c r="AD48" s="258"/>
      <c r="AE48" s="258"/>
      <c r="AF48" s="55"/>
      <c r="AG48" s="26"/>
      <c r="AH48" s="55"/>
      <c r="AI48" s="26"/>
      <c r="AJ48" s="131"/>
      <c r="AK48" s="199"/>
      <c r="AL48" s="287" t="s">
        <v>72</v>
      </c>
      <c r="AM48" s="119">
        <f t="shared" si="4"/>
        <v>-2.700334999999999</v>
      </c>
      <c r="AN48" s="95">
        <f t="shared" si="5"/>
        <v>-2.1554159999999989</v>
      </c>
      <c r="AO48" s="95">
        <f t="shared" si="6"/>
        <v>-7.8161110000000034E-2</v>
      </c>
      <c r="AP48" s="95">
        <f t="shared" si="7"/>
        <v>-3.0761539999999976E-2</v>
      </c>
      <c r="AQ48" s="120">
        <f t="shared" si="8"/>
        <v>0.11122434499999999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32</v>
      </c>
      <c r="D49" s="186"/>
      <c r="E49" s="56"/>
      <c r="F49" s="187">
        <v>30.546313000000001</v>
      </c>
      <c r="G49" s="187">
        <v>34.974159</v>
      </c>
      <c r="H49" s="187">
        <v>0.97407520000000003</v>
      </c>
      <c r="I49" s="62">
        <v>0.97209570000000001</v>
      </c>
      <c r="J49" s="62">
        <v>4.3632165000000001E-2</v>
      </c>
      <c r="K49" s="188"/>
      <c r="L49" s="259"/>
      <c r="M49" s="259"/>
      <c r="N49" s="56"/>
      <c r="O49" s="28"/>
      <c r="P49" s="56"/>
      <c r="Q49" s="28"/>
      <c r="R49" s="132"/>
      <c r="S49" s="214"/>
      <c r="T49" s="285"/>
      <c r="U49" s="27" t="s">
        <v>32</v>
      </c>
      <c r="V49" s="186"/>
      <c r="W49" s="56"/>
      <c r="X49" s="187">
        <v>27.011759000000001</v>
      </c>
      <c r="Y49" s="187">
        <v>32.776291000000001</v>
      </c>
      <c r="Z49" s="187">
        <v>0.94442088999999996</v>
      </c>
      <c r="AA49" s="62">
        <v>0.94799977999999996</v>
      </c>
      <c r="AB49" s="62">
        <v>7.5663670000000002E-2</v>
      </c>
      <c r="AC49" s="188"/>
      <c r="AD49" s="259"/>
      <c r="AE49" s="259"/>
      <c r="AF49" s="56"/>
      <c r="AG49" s="28"/>
      <c r="AH49" s="56"/>
      <c r="AI49" s="28"/>
      <c r="AJ49" s="132"/>
      <c r="AK49" s="199"/>
      <c r="AL49" s="285"/>
      <c r="AM49" s="86">
        <f t="shared" si="4"/>
        <v>-3.534554</v>
      </c>
      <c r="AN49" s="121">
        <f t="shared" si="5"/>
        <v>-2.1978679999999997</v>
      </c>
      <c r="AO49" s="121">
        <f t="shared" si="6"/>
        <v>-2.9654310000000073E-2</v>
      </c>
      <c r="AP49" s="121">
        <f t="shared" si="7"/>
        <v>-2.4095920000000048E-2</v>
      </c>
      <c r="AQ49" s="87">
        <f t="shared" si="8"/>
        <v>3.2031505000000002E-2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33</v>
      </c>
      <c r="D50" s="186"/>
      <c r="E50" s="56"/>
      <c r="F50" s="187">
        <v>35.213884999999998</v>
      </c>
      <c r="G50" s="187">
        <v>39.262473</v>
      </c>
      <c r="H50" s="187">
        <v>0.98699400999999998</v>
      </c>
      <c r="I50" s="62">
        <v>0.99016243999999998</v>
      </c>
      <c r="J50" s="62">
        <v>2.6089228999999999E-2</v>
      </c>
      <c r="K50" s="188"/>
      <c r="L50" s="259"/>
      <c r="M50" s="259"/>
      <c r="N50" s="56"/>
      <c r="O50" s="28"/>
      <c r="P50" s="56"/>
      <c r="Q50" s="28"/>
      <c r="R50" s="132"/>
      <c r="S50" s="214"/>
      <c r="T50" s="285"/>
      <c r="U50" s="27" t="s">
        <v>33</v>
      </c>
      <c r="V50" s="186"/>
      <c r="W50" s="56"/>
      <c r="X50" s="187">
        <v>29.146273000000001</v>
      </c>
      <c r="Y50" s="187">
        <v>34.564844999999998</v>
      </c>
      <c r="Z50" s="187">
        <v>0.96588481000000004</v>
      </c>
      <c r="AA50" s="62">
        <v>0.96283315999999997</v>
      </c>
      <c r="AB50" s="62">
        <v>4.59923E-2</v>
      </c>
      <c r="AC50" s="188"/>
      <c r="AD50" s="259"/>
      <c r="AE50" s="259"/>
      <c r="AF50" s="56"/>
      <c r="AG50" s="28"/>
      <c r="AH50" s="56"/>
      <c r="AI50" s="28"/>
      <c r="AJ50" s="132"/>
      <c r="AK50" s="199"/>
      <c r="AL50" s="285"/>
      <c r="AM50" s="86">
        <f t="shared" si="4"/>
        <v>-6.0676119999999969</v>
      </c>
      <c r="AN50" s="121">
        <f t="shared" si="5"/>
        <v>-4.6976280000000017</v>
      </c>
      <c r="AO50" s="121">
        <f t="shared" si="6"/>
        <v>-2.1109199999999939E-2</v>
      </c>
      <c r="AP50" s="121">
        <f t="shared" si="7"/>
        <v>-2.7329280000000011E-2</v>
      </c>
      <c r="AQ50" s="87">
        <f t="shared" si="8"/>
        <v>1.9903071000000001E-2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35</v>
      </c>
      <c r="D51" s="186"/>
      <c r="E51" s="56"/>
      <c r="F51" s="187">
        <v>37.542824000000003</v>
      </c>
      <c r="G51" s="187">
        <v>41.617897999999997</v>
      </c>
      <c r="H51" s="187">
        <v>0.99138954999999995</v>
      </c>
      <c r="I51" s="62">
        <v>0.99505838000000002</v>
      </c>
      <c r="J51" s="62">
        <v>1.9189121E-2</v>
      </c>
      <c r="K51" s="188"/>
      <c r="L51" s="259"/>
      <c r="M51" s="259"/>
      <c r="N51" s="56"/>
      <c r="O51" s="28"/>
      <c r="P51" s="56"/>
      <c r="Q51" s="28"/>
      <c r="R51" s="132"/>
      <c r="S51" s="214"/>
      <c r="T51" s="285"/>
      <c r="U51" s="27" t="s">
        <v>35</v>
      </c>
      <c r="V51" s="186"/>
      <c r="W51" s="56"/>
      <c r="X51" s="187">
        <v>33.516119000000003</v>
      </c>
      <c r="Y51" s="187">
        <v>37.627701999999999</v>
      </c>
      <c r="Z51" s="187">
        <v>0.98075447000000004</v>
      </c>
      <c r="AA51" s="62">
        <v>0.98131522000000004</v>
      </c>
      <c r="AB51" s="62">
        <v>2.8409108999999998E-2</v>
      </c>
      <c r="AC51" s="188"/>
      <c r="AD51" s="259"/>
      <c r="AE51" s="259"/>
      <c r="AF51" s="56"/>
      <c r="AG51" s="28"/>
      <c r="AH51" s="56"/>
      <c r="AI51" s="28"/>
      <c r="AJ51" s="132"/>
      <c r="AK51" s="199"/>
      <c r="AL51" s="285"/>
      <c r="AM51" s="86">
        <f t="shared" si="4"/>
        <v>-4.0267049999999998</v>
      </c>
      <c r="AN51" s="121">
        <f t="shared" si="5"/>
        <v>-3.9901959999999974</v>
      </c>
      <c r="AO51" s="121">
        <f t="shared" si="6"/>
        <v>-1.0635079999999908E-2</v>
      </c>
      <c r="AP51" s="121">
        <f t="shared" si="7"/>
        <v>-1.3743159999999977E-2</v>
      </c>
      <c r="AQ51" s="87">
        <f t="shared" si="8"/>
        <v>9.2199879999999984E-3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9"/>
      <c r="M52" s="259"/>
      <c r="N52" s="56"/>
      <c r="O52" s="28"/>
      <c r="P52" s="56"/>
      <c r="Q52" s="28"/>
      <c r="R52" s="184"/>
      <c r="S52" s="214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9"/>
      <c r="AE52" s="259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7" t="s">
        <v>73</v>
      </c>
      <c r="C53" s="25" t="s">
        <v>31</v>
      </c>
      <c r="D53" s="39"/>
      <c r="E53" s="55"/>
      <c r="F53" s="96">
        <v>27.458214000000002</v>
      </c>
      <c r="G53" s="96">
        <v>32.414689000000003</v>
      </c>
      <c r="H53" s="96">
        <v>0.95583839999999998</v>
      </c>
      <c r="I53" s="60">
        <v>0.95532868999999998</v>
      </c>
      <c r="J53" s="60">
        <v>7.0999265000000006E-2</v>
      </c>
      <c r="K53" s="61"/>
      <c r="L53" s="258"/>
      <c r="M53" s="258"/>
      <c r="N53" s="55"/>
      <c r="O53" s="26"/>
      <c r="P53" s="55"/>
      <c r="Q53" s="26"/>
      <c r="R53" s="131"/>
      <c r="S53" s="214"/>
      <c r="T53" s="287" t="s">
        <v>73</v>
      </c>
      <c r="U53" s="25" t="s">
        <v>31</v>
      </c>
      <c r="V53" s="39"/>
      <c r="W53" s="55"/>
      <c r="X53" s="96">
        <v>24.475255000000001</v>
      </c>
      <c r="Y53" s="96">
        <v>30.004570000000001</v>
      </c>
      <c r="Z53" s="96">
        <v>0.87486953000000001</v>
      </c>
      <c r="AA53" s="60">
        <v>0.92306533999999996</v>
      </c>
      <c r="AB53" s="60">
        <v>0.18823730999999999</v>
      </c>
      <c r="AC53" s="61"/>
      <c r="AD53" s="258"/>
      <c r="AE53" s="258"/>
      <c r="AF53" s="55"/>
      <c r="AG53" s="26"/>
      <c r="AH53" s="55"/>
      <c r="AI53" s="26"/>
      <c r="AJ53" s="131"/>
      <c r="AK53" s="199"/>
      <c r="AL53" s="287" t="s">
        <v>73</v>
      </c>
      <c r="AM53" s="119">
        <f t="shared" si="4"/>
        <v>-2.982959000000001</v>
      </c>
      <c r="AN53" s="95">
        <f t="shared" si="5"/>
        <v>-2.4101190000000017</v>
      </c>
      <c r="AO53" s="95">
        <f t="shared" si="6"/>
        <v>-8.0968869999999971E-2</v>
      </c>
      <c r="AP53" s="95">
        <f t="shared" si="7"/>
        <v>-3.2263350000000024E-2</v>
      </c>
      <c r="AQ53" s="120">
        <f t="shared" si="8"/>
        <v>0.11723804499999999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32</v>
      </c>
      <c r="D54" s="186"/>
      <c r="E54" s="56"/>
      <c r="F54" s="187">
        <v>30.530988000000001</v>
      </c>
      <c r="G54" s="187">
        <v>34.937432999999999</v>
      </c>
      <c r="H54" s="187">
        <v>0.97325293000000002</v>
      </c>
      <c r="I54" s="62">
        <v>0.97250000999999997</v>
      </c>
      <c r="J54" s="62">
        <v>4.5914903E-2</v>
      </c>
      <c r="K54" s="188"/>
      <c r="L54" s="259"/>
      <c r="M54" s="259"/>
      <c r="N54" s="56"/>
      <c r="O54" s="28"/>
      <c r="P54" s="56"/>
      <c r="Q54" s="28"/>
      <c r="R54" s="132"/>
      <c r="S54" s="214"/>
      <c r="T54" s="285"/>
      <c r="U54" s="27" t="s">
        <v>32</v>
      </c>
      <c r="V54" s="186"/>
      <c r="W54" s="56"/>
      <c r="X54" s="187">
        <v>27.151630999999998</v>
      </c>
      <c r="Y54" s="187">
        <v>32.722329000000002</v>
      </c>
      <c r="Z54" s="187">
        <v>0.94183251999999995</v>
      </c>
      <c r="AA54" s="62">
        <v>0.94934200999999996</v>
      </c>
      <c r="AB54" s="62">
        <v>7.997667E-2</v>
      </c>
      <c r="AC54" s="188"/>
      <c r="AD54" s="259"/>
      <c r="AE54" s="259"/>
      <c r="AF54" s="56"/>
      <c r="AG54" s="28"/>
      <c r="AH54" s="56"/>
      <c r="AI54" s="28"/>
      <c r="AJ54" s="132"/>
      <c r="AK54" s="199"/>
      <c r="AL54" s="285"/>
      <c r="AM54" s="86">
        <f t="shared" si="4"/>
        <v>-3.3793570000000024</v>
      </c>
      <c r="AN54" s="121">
        <f t="shared" si="5"/>
        <v>-2.2151039999999966</v>
      </c>
      <c r="AO54" s="121">
        <f t="shared" si="6"/>
        <v>-3.1420410000000065E-2</v>
      </c>
      <c r="AP54" s="121">
        <f t="shared" si="7"/>
        <v>-2.3158000000000012E-2</v>
      </c>
      <c r="AQ54" s="87">
        <f t="shared" si="8"/>
        <v>3.4061767E-2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33</v>
      </c>
      <c r="D55" s="186"/>
      <c r="E55" s="56"/>
      <c r="F55" s="187">
        <v>34.998080000000002</v>
      </c>
      <c r="G55" s="187">
        <v>39.028804000000001</v>
      </c>
      <c r="H55" s="187">
        <v>0.98639279999999996</v>
      </c>
      <c r="I55" s="62">
        <v>0.98982819</v>
      </c>
      <c r="J55" s="62">
        <v>2.7893589999999999E-2</v>
      </c>
      <c r="K55" s="188"/>
      <c r="L55" s="259"/>
      <c r="M55" s="259"/>
      <c r="N55" s="56"/>
      <c r="O55" s="28"/>
      <c r="P55" s="56"/>
      <c r="Q55" s="28"/>
      <c r="R55" s="132"/>
      <c r="S55" s="214"/>
      <c r="T55" s="285"/>
      <c r="U55" s="27" t="s">
        <v>33</v>
      </c>
      <c r="V55" s="186"/>
      <c r="W55" s="56"/>
      <c r="X55" s="187">
        <v>29.216076999999999</v>
      </c>
      <c r="Y55" s="187">
        <v>34.491478000000001</v>
      </c>
      <c r="Z55" s="187">
        <v>0.96453533000000002</v>
      </c>
      <c r="AA55" s="62">
        <v>0.96349848999999999</v>
      </c>
      <c r="AB55" s="62">
        <v>4.8817670000000001E-2</v>
      </c>
      <c r="AC55" s="188"/>
      <c r="AD55" s="259"/>
      <c r="AE55" s="259"/>
      <c r="AF55" s="56"/>
      <c r="AG55" s="28"/>
      <c r="AH55" s="56"/>
      <c r="AI55" s="28"/>
      <c r="AJ55" s="132"/>
      <c r="AK55" s="199"/>
      <c r="AL55" s="285"/>
      <c r="AM55" s="86">
        <f t="shared" si="4"/>
        <v>-5.7820030000000031</v>
      </c>
      <c r="AN55" s="121">
        <f t="shared" si="5"/>
        <v>-4.5373260000000002</v>
      </c>
      <c r="AO55" s="121">
        <f t="shared" si="6"/>
        <v>-2.1857469999999934E-2</v>
      </c>
      <c r="AP55" s="121">
        <f t="shared" si="7"/>
        <v>-2.6329700000000011E-2</v>
      </c>
      <c r="AQ55" s="87">
        <f t="shared" si="8"/>
        <v>2.0924080000000001E-2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35</v>
      </c>
      <c r="D56" s="186"/>
      <c r="E56" s="56"/>
      <c r="F56" s="187">
        <v>37.246054999999998</v>
      </c>
      <c r="G56" s="187">
        <v>41.292461000000003</v>
      </c>
      <c r="H56" s="187">
        <v>0.99092712000000005</v>
      </c>
      <c r="I56" s="62">
        <v>0.99482802000000004</v>
      </c>
      <c r="J56" s="62">
        <v>2.0621028E-2</v>
      </c>
      <c r="K56" s="188"/>
      <c r="L56" s="259"/>
      <c r="M56" s="259"/>
      <c r="N56" s="56"/>
      <c r="O56" s="28"/>
      <c r="P56" s="56"/>
      <c r="Q56" s="28"/>
      <c r="R56" s="132"/>
      <c r="S56" s="214"/>
      <c r="T56" s="285"/>
      <c r="U56" s="27" t="s">
        <v>35</v>
      </c>
      <c r="V56" s="186"/>
      <c r="W56" s="56"/>
      <c r="X56" s="187">
        <v>33.388199</v>
      </c>
      <c r="Y56" s="187">
        <v>37.481471999999997</v>
      </c>
      <c r="Z56" s="187">
        <v>0.97995971999999998</v>
      </c>
      <c r="AA56" s="62">
        <v>0.98123559000000005</v>
      </c>
      <c r="AB56" s="62">
        <v>3.0198174000000001E-2</v>
      </c>
      <c r="AC56" s="188"/>
      <c r="AD56" s="259"/>
      <c r="AE56" s="259"/>
      <c r="AF56" s="56"/>
      <c r="AG56" s="28"/>
      <c r="AH56" s="56"/>
      <c r="AI56" s="28"/>
      <c r="AJ56" s="132"/>
      <c r="AK56" s="199"/>
      <c r="AL56" s="285"/>
      <c r="AM56" s="86">
        <f t="shared" si="4"/>
        <v>-3.8578559999999982</v>
      </c>
      <c r="AN56" s="121">
        <f t="shared" si="5"/>
        <v>-3.8109890000000064</v>
      </c>
      <c r="AO56" s="121">
        <f t="shared" si="6"/>
        <v>-1.0967400000000072E-2</v>
      </c>
      <c r="AP56" s="121">
        <f t="shared" si="7"/>
        <v>-1.3592429999999989E-2</v>
      </c>
      <c r="AQ56" s="87">
        <f t="shared" si="8"/>
        <v>9.5771460000000017E-3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9"/>
      <c r="M57" s="259"/>
      <c r="N57" s="56"/>
      <c r="O57" s="28"/>
      <c r="P57" s="56"/>
      <c r="Q57" s="28"/>
      <c r="R57" s="184"/>
      <c r="S57" s="214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9"/>
      <c r="AE57" s="259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7" t="s">
        <v>74</v>
      </c>
      <c r="C58" s="25" t="s">
        <v>31</v>
      </c>
      <c r="D58" s="39"/>
      <c r="E58" s="55"/>
      <c r="F58" s="96">
        <v>27.012287000000001</v>
      </c>
      <c r="G58" s="96">
        <v>32.124192000000001</v>
      </c>
      <c r="H58" s="96">
        <v>0.95700397999999998</v>
      </c>
      <c r="I58" s="60">
        <v>0.95444472000000002</v>
      </c>
      <c r="J58" s="60">
        <v>7.3474129999999999E-2</v>
      </c>
      <c r="K58" s="61"/>
      <c r="L58" s="258"/>
      <c r="M58" s="258"/>
      <c r="N58" s="55"/>
      <c r="O58" s="26"/>
      <c r="P58" s="55"/>
      <c r="Q58" s="26"/>
      <c r="R58" s="131"/>
      <c r="S58" s="214"/>
      <c r="T58" s="287" t="s">
        <v>74</v>
      </c>
      <c r="U58" s="25" t="s">
        <v>31</v>
      </c>
      <c r="V58" s="39"/>
      <c r="W58" s="55"/>
      <c r="X58" s="96">
        <v>24.481586</v>
      </c>
      <c r="Y58" s="96">
        <v>30.174457</v>
      </c>
      <c r="Z58" s="96">
        <v>0.87998403000000003</v>
      </c>
      <c r="AA58" s="60">
        <v>0.92550745000000001</v>
      </c>
      <c r="AB58" s="60">
        <v>0.17338026000000001</v>
      </c>
      <c r="AC58" s="61"/>
      <c r="AD58" s="258"/>
      <c r="AE58" s="258"/>
      <c r="AF58" s="55"/>
      <c r="AG58" s="26"/>
      <c r="AH58" s="55"/>
      <c r="AI58" s="26"/>
      <c r="AJ58" s="131"/>
      <c r="AK58" s="199"/>
      <c r="AL58" s="287" t="s">
        <v>74</v>
      </c>
      <c r="AM58" s="119">
        <f t="shared" si="4"/>
        <v>-2.5307010000000005</v>
      </c>
      <c r="AN58" s="95">
        <f t="shared" si="5"/>
        <v>-1.9497350000000004</v>
      </c>
      <c r="AO58" s="95">
        <f t="shared" si="6"/>
        <v>-7.7019949999999948E-2</v>
      </c>
      <c r="AP58" s="95">
        <f t="shared" si="7"/>
        <v>-2.8937270000000015E-2</v>
      </c>
      <c r="AQ58" s="120">
        <f t="shared" si="8"/>
        <v>9.990613000000001E-2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32</v>
      </c>
      <c r="D59" s="186"/>
      <c r="E59" s="56"/>
      <c r="F59" s="187">
        <v>30.868117000000002</v>
      </c>
      <c r="G59" s="187">
        <v>35.400036999999998</v>
      </c>
      <c r="H59" s="187">
        <v>0.97574090000000002</v>
      </c>
      <c r="I59" s="62">
        <v>0.97443672000000003</v>
      </c>
      <c r="J59" s="62">
        <v>4.3566510000000003E-2</v>
      </c>
      <c r="K59" s="188"/>
      <c r="L59" s="259"/>
      <c r="M59" s="259"/>
      <c r="N59" s="56"/>
      <c r="O59" s="28"/>
      <c r="P59" s="56"/>
      <c r="Q59" s="28"/>
      <c r="R59" s="132"/>
      <c r="S59" s="214"/>
      <c r="T59" s="285"/>
      <c r="U59" s="27" t="s">
        <v>32</v>
      </c>
      <c r="V59" s="186"/>
      <c r="W59" s="56"/>
      <c r="X59" s="187">
        <v>26.647686</v>
      </c>
      <c r="Y59" s="187">
        <v>32.453522</v>
      </c>
      <c r="Z59" s="187">
        <v>0.94323524000000003</v>
      </c>
      <c r="AA59" s="62">
        <v>0.94824481999999999</v>
      </c>
      <c r="AB59" s="62">
        <v>8.2661994000000003E-2</v>
      </c>
      <c r="AC59" s="188"/>
      <c r="AD59" s="259"/>
      <c r="AE59" s="259"/>
      <c r="AF59" s="56"/>
      <c r="AG59" s="28"/>
      <c r="AH59" s="56"/>
      <c r="AI59" s="28"/>
      <c r="AJ59" s="132"/>
      <c r="AK59" s="199"/>
      <c r="AL59" s="285"/>
      <c r="AM59" s="86">
        <f t="shared" si="4"/>
        <v>-4.2204310000000014</v>
      </c>
      <c r="AN59" s="121">
        <f t="shared" si="5"/>
        <v>-2.946514999999998</v>
      </c>
      <c r="AO59" s="121">
        <f t="shared" si="6"/>
        <v>-3.2505659999999992E-2</v>
      </c>
      <c r="AP59" s="121">
        <f t="shared" si="7"/>
        <v>-2.6191900000000046E-2</v>
      </c>
      <c r="AQ59" s="87">
        <f t="shared" si="8"/>
        <v>3.9095484E-2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33</v>
      </c>
      <c r="D60" s="186"/>
      <c r="E60" s="56"/>
      <c r="F60" s="187">
        <v>35.182782000000003</v>
      </c>
      <c r="G60" s="187">
        <v>39.296349999999997</v>
      </c>
      <c r="H60" s="187">
        <v>0.98817484</v>
      </c>
      <c r="I60" s="62">
        <v>0.99053599999999997</v>
      </c>
      <c r="J60" s="62">
        <v>2.4540356999999999E-2</v>
      </c>
      <c r="K60" s="188"/>
      <c r="L60" s="259"/>
      <c r="M60" s="259"/>
      <c r="N60" s="56"/>
      <c r="O60" s="28"/>
      <c r="P60" s="56"/>
      <c r="Q60" s="28"/>
      <c r="R60" s="132"/>
      <c r="S60" s="214"/>
      <c r="T60" s="285"/>
      <c r="U60" s="27" t="s">
        <v>33</v>
      </c>
      <c r="V60" s="186"/>
      <c r="W60" s="56"/>
      <c r="X60" s="187">
        <v>29.221568999999999</v>
      </c>
      <c r="Y60" s="187">
        <v>34.722105999999997</v>
      </c>
      <c r="Z60" s="187">
        <v>0.96644163000000005</v>
      </c>
      <c r="AA60" s="62">
        <v>0.96375102000000001</v>
      </c>
      <c r="AB60" s="62">
        <v>4.7517322000000001E-2</v>
      </c>
      <c r="AC60" s="188"/>
      <c r="AD60" s="259"/>
      <c r="AE60" s="259"/>
      <c r="AF60" s="56"/>
      <c r="AG60" s="28"/>
      <c r="AH60" s="56"/>
      <c r="AI60" s="28"/>
      <c r="AJ60" s="132"/>
      <c r="AK60" s="199"/>
      <c r="AL60" s="285"/>
      <c r="AM60" s="86">
        <f t="shared" si="4"/>
        <v>-5.9612130000000043</v>
      </c>
      <c r="AN60" s="121">
        <f t="shared" si="5"/>
        <v>-4.5742440000000002</v>
      </c>
      <c r="AO60" s="121">
        <f t="shared" si="6"/>
        <v>-2.1733209999999947E-2</v>
      </c>
      <c r="AP60" s="121">
        <f t="shared" si="7"/>
        <v>-2.6784979999999958E-2</v>
      </c>
      <c r="AQ60" s="87">
        <f t="shared" si="8"/>
        <v>2.2976965000000002E-2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35</v>
      </c>
      <c r="D61" s="186"/>
      <c r="E61" s="56"/>
      <c r="F61" s="187">
        <v>37.745325000000001</v>
      </c>
      <c r="G61" s="187">
        <v>41.852857999999998</v>
      </c>
      <c r="H61" s="187">
        <v>0.99245306</v>
      </c>
      <c r="I61" s="62">
        <v>0.99554511999999995</v>
      </c>
      <c r="J61" s="62">
        <v>1.7704204000000001E-2</v>
      </c>
      <c r="K61" s="188"/>
      <c r="L61" s="259"/>
      <c r="M61" s="259"/>
      <c r="N61" s="56"/>
      <c r="O61" s="28"/>
      <c r="P61" s="56"/>
      <c r="Q61" s="28"/>
      <c r="R61" s="132"/>
      <c r="S61" s="214"/>
      <c r="T61" s="285"/>
      <c r="U61" s="27" t="s">
        <v>35</v>
      </c>
      <c r="V61" s="186"/>
      <c r="W61" s="56"/>
      <c r="X61" s="187">
        <v>33.663609000000001</v>
      </c>
      <c r="Y61" s="187">
        <v>37.899864000000001</v>
      </c>
      <c r="Z61" s="187">
        <v>0.98221376999999999</v>
      </c>
      <c r="AA61" s="62">
        <v>0.98271154999999999</v>
      </c>
      <c r="AB61" s="62">
        <v>2.7242616000000001E-2</v>
      </c>
      <c r="AC61" s="188"/>
      <c r="AD61" s="259"/>
      <c r="AE61" s="259"/>
      <c r="AF61" s="56"/>
      <c r="AG61" s="28"/>
      <c r="AH61" s="56"/>
      <c r="AI61" s="28"/>
      <c r="AJ61" s="132"/>
      <c r="AK61" s="199"/>
      <c r="AL61" s="285"/>
      <c r="AM61" s="86">
        <f t="shared" si="4"/>
        <v>-4.0817160000000001</v>
      </c>
      <c r="AN61" s="121">
        <f t="shared" si="5"/>
        <v>-3.9529939999999968</v>
      </c>
      <c r="AO61" s="121">
        <f t="shared" si="6"/>
        <v>-1.0239290000000012E-2</v>
      </c>
      <c r="AP61" s="121">
        <f t="shared" si="7"/>
        <v>-1.2833569999999961E-2</v>
      </c>
      <c r="AQ61" s="87">
        <f t="shared" si="8"/>
        <v>9.5384119999999996E-3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9"/>
      <c r="M62" s="259"/>
      <c r="N62" s="56"/>
      <c r="O62" s="28"/>
      <c r="P62" s="56"/>
      <c r="Q62" s="28"/>
      <c r="R62" s="184"/>
      <c r="S62" s="214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9"/>
      <c r="AE62" s="259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7" t="s">
        <v>75</v>
      </c>
      <c r="C63" s="25" t="s">
        <v>31</v>
      </c>
      <c r="D63" s="39"/>
      <c r="E63" s="55"/>
      <c r="F63" s="96">
        <v>27.137376</v>
      </c>
      <c r="G63" s="96">
        <v>32.321969000000003</v>
      </c>
      <c r="H63" s="96">
        <v>0.95797502999999995</v>
      </c>
      <c r="I63" s="60">
        <v>0.95354718000000005</v>
      </c>
      <c r="J63" s="60">
        <v>6.7230395999999998E-2</v>
      </c>
      <c r="K63" s="61"/>
      <c r="L63" s="258"/>
      <c r="M63" s="258"/>
      <c r="N63" s="55"/>
      <c r="O63" s="26"/>
      <c r="P63" s="55"/>
      <c r="Q63" s="26"/>
      <c r="R63" s="131"/>
      <c r="S63" s="214"/>
      <c r="T63" s="287" t="s">
        <v>75</v>
      </c>
      <c r="U63" s="25" t="s">
        <v>31</v>
      </c>
      <c r="V63" s="39"/>
      <c r="W63" s="55"/>
      <c r="X63" s="96">
        <v>24.526247999999999</v>
      </c>
      <c r="Y63" s="96">
        <v>30.272776</v>
      </c>
      <c r="Z63" s="96">
        <v>0.88127878000000004</v>
      </c>
      <c r="AA63" s="60">
        <v>0.92501449999999996</v>
      </c>
      <c r="AB63" s="60">
        <v>0.16735864</v>
      </c>
      <c r="AC63" s="61"/>
      <c r="AD63" s="258"/>
      <c r="AE63" s="258"/>
      <c r="AF63" s="55"/>
      <c r="AG63" s="26"/>
      <c r="AH63" s="55"/>
      <c r="AI63" s="26"/>
      <c r="AJ63" s="131"/>
      <c r="AK63" s="199"/>
      <c r="AL63" s="287" t="s">
        <v>75</v>
      </c>
      <c r="AM63" s="119">
        <f t="shared" si="4"/>
        <v>-2.6111280000000008</v>
      </c>
      <c r="AN63" s="95">
        <f t="shared" si="5"/>
        <v>-2.0491930000000025</v>
      </c>
      <c r="AO63" s="95">
        <f t="shared" si="6"/>
        <v>-7.669624999999991E-2</v>
      </c>
      <c r="AP63" s="95">
        <f t="shared" si="7"/>
        <v>-2.8532680000000088E-2</v>
      </c>
      <c r="AQ63" s="120">
        <f t="shared" si="8"/>
        <v>0.10012824400000001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32</v>
      </c>
      <c r="D64" s="186"/>
      <c r="E64" s="56"/>
      <c r="F64" s="187">
        <v>30.758869000000001</v>
      </c>
      <c r="G64" s="187">
        <v>35.35004</v>
      </c>
      <c r="H64" s="187">
        <v>0.97553888</v>
      </c>
      <c r="I64" s="62">
        <v>0.97137185999999998</v>
      </c>
      <c r="J64" s="62">
        <v>4.1667514000000003E-2</v>
      </c>
      <c r="K64" s="188"/>
      <c r="L64" s="259"/>
      <c r="M64" s="259"/>
      <c r="N64" s="56"/>
      <c r="O64" s="28"/>
      <c r="P64" s="56"/>
      <c r="Q64" s="28"/>
      <c r="R64" s="132"/>
      <c r="S64" s="214"/>
      <c r="T64" s="285"/>
      <c r="U64" s="27" t="s">
        <v>32</v>
      </c>
      <c r="V64" s="186"/>
      <c r="W64" s="56"/>
      <c r="X64" s="187">
        <v>26.818995999999999</v>
      </c>
      <c r="Y64" s="187">
        <v>32.719988000000001</v>
      </c>
      <c r="Z64" s="187">
        <v>0.94518146000000003</v>
      </c>
      <c r="AA64" s="62">
        <v>0.94767195999999998</v>
      </c>
      <c r="AB64" s="62">
        <v>7.4382279999999995E-2</v>
      </c>
      <c r="AC64" s="188"/>
      <c r="AD64" s="259"/>
      <c r="AE64" s="259"/>
      <c r="AF64" s="56"/>
      <c r="AG64" s="28"/>
      <c r="AH64" s="56"/>
      <c r="AI64" s="28"/>
      <c r="AJ64" s="132"/>
      <c r="AK64" s="199"/>
      <c r="AL64" s="285"/>
      <c r="AM64" s="86">
        <f t="shared" si="4"/>
        <v>-3.9398730000000022</v>
      </c>
      <c r="AN64" s="121">
        <f t="shared" si="5"/>
        <v>-2.6300519999999992</v>
      </c>
      <c r="AO64" s="121">
        <f t="shared" si="6"/>
        <v>-3.0357419999999968E-2</v>
      </c>
      <c r="AP64" s="121">
        <f t="shared" si="7"/>
        <v>-2.3699899999999996E-2</v>
      </c>
      <c r="AQ64" s="87">
        <f t="shared" si="8"/>
        <v>3.2714765999999992E-2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33</v>
      </c>
      <c r="D65" s="186"/>
      <c r="E65" s="56"/>
      <c r="F65" s="187">
        <v>35.205810999999997</v>
      </c>
      <c r="G65" s="187">
        <v>39.333272999999998</v>
      </c>
      <c r="H65" s="187">
        <v>0.98807294000000001</v>
      </c>
      <c r="I65" s="62">
        <v>0.99010114000000005</v>
      </c>
      <c r="J65" s="62">
        <v>2.3819488E-2</v>
      </c>
      <c r="K65" s="188"/>
      <c r="L65" s="259"/>
      <c r="M65" s="259"/>
      <c r="N65" s="56"/>
      <c r="O65" s="28"/>
      <c r="P65" s="56"/>
      <c r="Q65" s="28"/>
      <c r="R65" s="132"/>
      <c r="S65" s="214"/>
      <c r="T65" s="285"/>
      <c r="U65" s="27" t="s">
        <v>33</v>
      </c>
      <c r="V65" s="186"/>
      <c r="W65" s="56"/>
      <c r="X65" s="187">
        <v>29.228269000000001</v>
      </c>
      <c r="Y65" s="187">
        <v>34.823487</v>
      </c>
      <c r="Z65" s="187">
        <v>0.96666006000000004</v>
      </c>
      <c r="AA65" s="62">
        <v>0.96161982999999995</v>
      </c>
      <c r="AB65" s="62">
        <v>4.4191882000000002E-2</v>
      </c>
      <c r="AC65" s="188"/>
      <c r="AD65" s="259"/>
      <c r="AE65" s="259"/>
      <c r="AF65" s="56"/>
      <c r="AG65" s="28"/>
      <c r="AH65" s="56"/>
      <c r="AI65" s="28"/>
      <c r="AJ65" s="132"/>
      <c r="AK65" s="199"/>
      <c r="AL65" s="285"/>
      <c r="AM65" s="86">
        <f t="shared" si="4"/>
        <v>-5.9775419999999961</v>
      </c>
      <c r="AN65" s="121">
        <f t="shared" si="5"/>
        <v>-4.5097859999999983</v>
      </c>
      <c r="AO65" s="121">
        <f t="shared" si="6"/>
        <v>-2.1412879999999967E-2</v>
      </c>
      <c r="AP65" s="121">
        <f t="shared" si="7"/>
        <v>-2.8481310000000093E-2</v>
      </c>
      <c r="AQ65" s="87">
        <f t="shared" si="8"/>
        <v>2.0372394000000002E-2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35</v>
      </c>
      <c r="D66" s="186"/>
      <c r="E66" s="56"/>
      <c r="F66" s="187">
        <v>37.704877000000003</v>
      </c>
      <c r="G66" s="187">
        <v>41.817756000000003</v>
      </c>
      <c r="H66" s="187">
        <v>0.99227365999999995</v>
      </c>
      <c r="I66" s="62">
        <v>0.99524679000000005</v>
      </c>
      <c r="J66" s="62">
        <v>1.7416693E-2</v>
      </c>
      <c r="K66" s="188"/>
      <c r="L66" s="259"/>
      <c r="M66" s="259"/>
      <c r="N66" s="56"/>
      <c r="O66" s="28"/>
      <c r="P66" s="56"/>
      <c r="Q66" s="28"/>
      <c r="R66" s="132"/>
      <c r="S66" s="214"/>
      <c r="T66" s="285"/>
      <c r="U66" s="27" t="s">
        <v>35</v>
      </c>
      <c r="V66" s="186"/>
      <c r="W66" s="56"/>
      <c r="X66" s="187">
        <v>33.617322000000001</v>
      </c>
      <c r="Y66" s="187">
        <v>37.939163000000001</v>
      </c>
      <c r="Z66" s="187">
        <v>0.98212604000000003</v>
      </c>
      <c r="AA66" s="62">
        <v>0.98020205999999999</v>
      </c>
      <c r="AB66" s="62">
        <v>2.5264353E-2</v>
      </c>
      <c r="AC66" s="188"/>
      <c r="AD66" s="259"/>
      <c r="AE66" s="259"/>
      <c r="AF66" s="56"/>
      <c r="AG66" s="28"/>
      <c r="AH66" s="56"/>
      <c r="AI66" s="28"/>
      <c r="AJ66" s="132"/>
      <c r="AK66" s="199"/>
      <c r="AL66" s="285"/>
      <c r="AM66" s="86">
        <f t="shared" si="4"/>
        <v>-4.0875550000000018</v>
      </c>
      <c r="AN66" s="121">
        <f t="shared" si="5"/>
        <v>-3.8785930000000022</v>
      </c>
      <c r="AO66" s="121">
        <f t="shared" si="6"/>
        <v>-1.0147619999999913E-2</v>
      </c>
      <c r="AP66" s="121">
        <f t="shared" si="7"/>
        <v>-1.5044730000000062E-2</v>
      </c>
      <c r="AQ66" s="87">
        <f t="shared" si="8"/>
        <v>7.8476599999999994E-3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9"/>
      <c r="M67" s="259"/>
      <c r="N67" s="56"/>
      <c r="O67" s="28"/>
      <c r="P67" s="56"/>
      <c r="Q67" s="28"/>
      <c r="R67" s="184"/>
      <c r="S67" s="214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9"/>
      <c r="AE67" s="259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7" t="s">
        <v>76</v>
      </c>
      <c r="C68" s="25" t="s">
        <v>31</v>
      </c>
      <c r="D68" s="39"/>
      <c r="E68" s="55"/>
      <c r="F68" s="96">
        <v>27.327878999999999</v>
      </c>
      <c r="G68" s="96">
        <v>32.503456</v>
      </c>
      <c r="H68" s="96">
        <v>0.95826898000000005</v>
      </c>
      <c r="I68" s="60">
        <v>0.95427331000000004</v>
      </c>
      <c r="J68" s="60">
        <v>6.431444E-2</v>
      </c>
      <c r="K68" s="61"/>
      <c r="L68" s="258"/>
      <c r="M68" s="258"/>
      <c r="N68" s="55"/>
      <c r="O68" s="26"/>
      <c r="P68" s="55"/>
      <c r="Q68" s="26"/>
      <c r="R68" s="131"/>
      <c r="S68" s="214"/>
      <c r="T68" s="287" t="s">
        <v>76</v>
      </c>
      <c r="U68" s="25" t="s">
        <v>31</v>
      </c>
      <c r="V68" s="39"/>
      <c r="W68" s="55"/>
      <c r="X68" s="96">
        <v>24.530875000000002</v>
      </c>
      <c r="Y68" s="96">
        <v>30.333936999999999</v>
      </c>
      <c r="Z68" s="96">
        <v>0.88103518000000003</v>
      </c>
      <c r="AA68" s="60">
        <v>0.92354775</v>
      </c>
      <c r="AB68" s="60">
        <v>0.16805275</v>
      </c>
      <c r="AC68" s="61"/>
      <c r="AD68" s="258"/>
      <c r="AE68" s="258"/>
      <c r="AF68" s="55"/>
      <c r="AG68" s="26"/>
      <c r="AH68" s="55"/>
      <c r="AI68" s="26"/>
      <c r="AJ68" s="131"/>
      <c r="AK68" s="199"/>
      <c r="AL68" s="287" t="s">
        <v>76</v>
      </c>
      <c r="AM68" s="119">
        <f t="shared" si="4"/>
        <v>-2.7970039999999976</v>
      </c>
      <c r="AN68" s="95">
        <f t="shared" si="5"/>
        <v>-2.1695190000000011</v>
      </c>
      <c r="AO68" s="95">
        <f t="shared" si="6"/>
        <v>-7.7233800000000019E-2</v>
      </c>
      <c r="AP68" s="95">
        <f t="shared" si="7"/>
        <v>-3.0725560000000041E-2</v>
      </c>
      <c r="AQ68" s="120">
        <f t="shared" si="8"/>
        <v>0.10373831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32</v>
      </c>
      <c r="D69" s="186"/>
      <c r="E69" s="56"/>
      <c r="F69" s="187">
        <v>30.843437999999999</v>
      </c>
      <c r="G69" s="187">
        <v>35.440725999999998</v>
      </c>
      <c r="H69" s="187">
        <v>0.97520287999999999</v>
      </c>
      <c r="I69" s="62">
        <v>0.97084974999999996</v>
      </c>
      <c r="J69" s="62">
        <v>4.0503890000000001E-2</v>
      </c>
      <c r="K69" s="188"/>
      <c r="L69" s="259"/>
      <c r="M69" s="259"/>
      <c r="N69" s="56"/>
      <c r="O69" s="28"/>
      <c r="P69" s="56"/>
      <c r="Q69" s="28"/>
      <c r="R69" s="132"/>
      <c r="S69" s="214"/>
      <c r="T69" s="285"/>
      <c r="U69" s="27" t="s">
        <v>32</v>
      </c>
      <c r="V69" s="186"/>
      <c r="W69" s="56"/>
      <c r="X69" s="187">
        <v>26.959796000000001</v>
      </c>
      <c r="Y69" s="187">
        <v>32.931744999999999</v>
      </c>
      <c r="Z69" s="187">
        <v>0.94533007999999996</v>
      </c>
      <c r="AA69" s="62">
        <v>0.94810331000000003</v>
      </c>
      <c r="AB69" s="62">
        <v>7.082811E-2</v>
      </c>
      <c r="AC69" s="188"/>
      <c r="AD69" s="259"/>
      <c r="AE69" s="259"/>
      <c r="AF69" s="56"/>
      <c r="AG69" s="28"/>
      <c r="AH69" s="56"/>
      <c r="AI69" s="28"/>
      <c r="AJ69" s="132"/>
      <c r="AK69" s="199"/>
      <c r="AL69" s="285"/>
      <c r="AM69" s="86">
        <f t="shared" si="4"/>
        <v>-3.8836419999999983</v>
      </c>
      <c r="AN69" s="121">
        <f t="shared" si="5"/>
        <v>-2.5089809999999986</v>
      </c>
      <c r="AO69" s="121">
        <f t="shared" si="6"/>
        <v>-2.9872800000000033E-2</v>
      </c>
      <c r="AP69" s="121">
        <f t="shared" si="7"/>
        <v>-2.2746439999999923E-2</v>
      </c>
      <c r="AQ69" s="87">
        <f t="shared" si="8"/>
        <v>3.0324219999999999E-2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33</v>
      </c>
      <c r="D70" s="186"/>
      <c r="E70" s="56"/>
      <c r="F70" s="187">
        <v>35.230528999999997</v>
      </c>
      <c r="G70" s="187">
        <v>39.347735</v>
      </c>
      <c r="H70" s="187">
        <v>0.98786664999999996</v>
      </c>
      <c r="I70" s="62">
        <v>0.98963652999999996</v>
      </c>
      <c r="J70" s="62">
        <v>2.3406100999999999E-2</v>
      </c>
      <c r="K70" s="188"/>
      <c r="L70" s="259"/>
      <c r="M70" s="259"/>
      <c r="N70" s="56"/>
      <c r="O70" s="28"/>
      <c r="P70" s="56"/>
      <c r="Q70" s="28"/>
      <c r="R70" s="132"/>
      <c r="S70" s="214"/>
      <c r="T70" s="285"/>
      <c r="U70" s="27" t="s">
        <v>33</v>
      </c>
      <c r="V70" s="186"/>
      <c r="W70" s="56"/>
      <c r="X70" s="187">
        <v>29.355369</v>
      </c>
      <c r="Y70" s="187">
        <v>34.968105000000001</v>
      </c>
      <c r="Z70" s="187">
        <v>0.96671541999999999</v>
      </c>
      <c r="AA70" s="62">
        <v>0.96181225999999997</v>
      </c>
      <c r="AB70" s="62">
        <v>4.3056299999999999E-2</v>
      </c>
      <c r="AC70" s="188"/>
      <c r="AD70" s="259"/>
      <c r="AE70" s="259"/>
      <c r="AF70" s="56"/>
      <c r="AG70" s="28"/>
      <c r="AH70" s="56"/>
      <c r="AI70" s="28"/>
      <c r="AJ70" s="132"/>
      <c r="AK70" s="199"/>
      <c r="AL70" s="285"/>
      <c r="AM70" s="86">
        <f t="shared" si="4"/>
        <v>-5.8751599999999975</v>
      </c>
      <c r="AN70" s="121">
        <f t="shared" si="5"/>
        <v>-4.3796299999999988</v>
      </c>
      <c r="AO70" s="121">
        <f t="shared" si="6"/>
        <v>-2.1151229999999965E-2</v>
      </c>
      <c r="AP70" s="121">
        <f t="shared" si="7"/>
        <v>-2.7824269999999984E-2</v>
      </c>
      <c r="AQ70" s="87">
        <f t="shared" si="8"/>
        <v>1.9650199E-2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35</v>
      </c>
      <c r="D71" s="186"/>
      <c r="E71" s="56"/>
      <c r="F71" s="187">
        <v>37.641143</v>
      </c>
      <c r="G71" s="187">
        <v>41.733491000000001</v>
      </c>
      <c r="H71" s="187">
        <v>0.99211726</v>
      </c>
      <c r="I71" s="62">
        <v>0.99502603000000001</v>
      </c>
      <c r="J71" s="62">
        <v>1.7366163E-2</v>
      </c>
      <c r="K71" s="188"/>
      <c r="L71" s="259"/>
      <c r="M71" s="259"/>
      <c r="N71" s="56"/>
      <c r="O71" s="28"/>
      <c r="P71" s="56"/>
      <c r="Q71" s="28"/>
      <c r="R71" s="132"/>
      <c r="S71" s="214"/>
      <c r="T71" s="285"/>
      <c r="U71" s="27" t="s">
        <v>35</v>
      </c>
      <c r="V71" s="186"/>
      <c r="W71" s="56"/>
      <c r="X71" s="187">
        <v>33.686078999999999</v>
      </c>
      <c r="Y71" s="187">
        <v>38.028523999999997</v>
      </c>
      <c r="Z71" s="187">
        <v>0.98174612999999999</v>
      </c>
      <c r="AA71" s="62">
        <v>0.98160521000000001</v>
      </c>
      <c r="AB71" s="62">
        <v>2.4619274E-2</v>
      </c>
      <c r="AC71" s="188"/>
      <c r="AD71" s="259"/>
      <c r="AE71" s="259"/>
      <c r="AF71" s="56"/>
      <c r="AG71" s="28"/>
      <c r="AH71" s="56"/>
      <c r="AI71" s="28"/>
      <c r="AJ71" s="132"/>
      <c r="AK71" s="199"/>
      <c r="AL71" s="285"/>
      <c r="AM71" s="86">
        <f t="shared" si="4"/>
        <v>-3.9550640000000001</v>
      </c>
      <c r="AN71" s="121">
        <f t="shared" si="5"/>
        <v>-3.7049670000000035</v>
      </c>
      <c r="AO71" s="121">
        <f t="shared" si="6"/>
        <v>-1.0371130000000006E-2</v>
      </c>
      <c r="AP71" s="121">
        <f t="shared" si="7"/>
        <v>-1.342082E-2</v>
      </c>
      <c r="AQ71" s="87">
        <f t="shared" si="8"/>
        <v>7.2531109999999996E-3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9"/>
      <c r="M72" s="259"/>
      <c r="N72" s="56"/>
      <c r="O72" s="28"/>
      <c r="P72" s="56"/>
      <c r="Q72" s="28"/>
      <c r="R72" s="184"/>
      <c r="S72" s="214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9"/>
      <c r="AE72" s="259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7" t="s">
        <v>77</v>
      </c>
      <c r="C73" s="25" t="s">
        <v>31</v>
      </c>
      <c r="D73" s="39"/>
      <c r="E73" s="55"/>
      <c r="F73" s="96">
        <v>27.361689999999999</v>
      </c>
      <c r="G73" s="96">
        <v>32.509808</v>
      </c>
      <c r="H73" s="96">
        <v>0.95836692000000001</v>
      </c>
      <c r="I73" s="60">
        <v>0.95337596000000002</v>
      </c>
      <c r="J73" s="60">
        <v>6.4451069999999999E-2</v>
      </c>
      <c r="K73" s="61"/>
      <c r="L73" s="258"/>
      <c r="M73" s="258"/>
      <c r="N73" s="55"/>
      <c r="O73" s="26"/>
      <c r="P73" s="55"/>
      <c r="Q73" s="26"/>
      <c r="R73" s="131"/>
      <c r="S73" s="214"/>
      <c r="T73" s="287" t="s">
        <v>77</v>
      </c>
      <c r="U73" s="25" t="s">
        <v>31</v>
      </c>
      <c r="V73" s="39"/>
      <c r="W73" s="55"/>
      <c r="X73" s="96">
        <v>24.53368</v>
      </c>
      <c r="Y73" s="96">
        <v>30.320360000000001</v>
      </c>
      <c r="Z73" s="96">
        <v>0.88078597999999997</v>
      </c>
      <c r="AA73" s="60">
        <v>0.92265534999999999</v>
      </c>
      <c r="AB73" s="60">
        <v>0.17216899999999999</v>
      </c>
      <c r="AC73" s="61"/>
      <c r="AD73" s="258"/>
      <c r="AE73" s="258"/>
      <c r="AF73" s="55"/>
      <c r="AG73" s="26"/>
      <c r="AH73" s="55"/>
      <c r="AI73" s="26"/>
      <c r="AJ73" s="131"/>
      <c r="AK73" s="199"/>
      <c r="AL73" s="287" t="s">
        <v>77</v>
      </c>
      <c r="AM73" s="119">
        <f t="shared" si="4"/>
        <v>-2.828009999999999</v>
      </c>
      <c r="AN73" s="95">
        <f t="shared" si="5"/>
        <v>-2.1894479999999987</v>
      </c>
      <c r="AO73" s="95">
        <f t="shared" si="6"/>
        <v>-7.7580940000000043E-2</v>
      </c>
      <c r="AP73" s="95">
        <f t="shared" si="7"/>
        <v>-3.0720610000000037E-2</v>
      </c>
      <c r="AQ73" s="120">
        <f t="shared" si="8"/>
        <v>0.10771792999999999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32</v>
      </c>
      <c r="D74" s="186"/>
      <c r="E74" s="56"/>
      <c r="F74" s="187">
        <v>30.837624999999999</v>
      </c>
      <c r="G74" s="187">
        <v>35.406337999999998</v>
      </c>
      <c r="H74" s="187">
        <v>0.97501198</v>
      </c>
      <c r="I74" s="62">
        <v>0.97079963999999996</v>
      </c>
      <c r="J74" s="62">
        <v>4.0637887999999997E-2</v>
      </c>
      <c r="K74" s="188"/>
      <c r="L74" s="259"/>
      <c r="M74" s="259"/>
      <c r="N74" s="56"/>
      <c r="O74" s="28"/>
      <c r="P74" s="56"/>
      <c r="Q74" s="28"/>
      <c r="R74" s="132"/>
      <c r="S74" s="214"/>
      <c r="T74" s="285"/>
      <c r="U74" s="27" t="s">
        <v>32</v>
      </c>
      <c r="V74" s="186"/>
      <c r="W74" s="56"/>
      <c r="X74" s="187">
        <v>27.010601000000001</v>
      </c>
      <c r="Y74" s="187">
        <v>32.945897000000002</v>
      </c>
      <c r="Z74" s="187">
        <v>0.94529266999999995</v>
      </c>
      <c r="AA74" s="62">
        <v>0.94780383000000001</v>
      </c>
      <c r="AB74" s="62">
        <v>7.2183579999999997E-2</v>
      </c>
      <c r="AC74" s="188"/>
      <c r="AD74" s="259"/>
      <c r="AE74" s="259"/>
      <c r="AF74" s="56"/>
      <c r="AG74" s="28"/>
      <c r="AH74" s="56"/>
      <c r="AI74" s="28"/>
      <c r="AJ74" s="132"/>
      <c r="AK74" s="199"/>
      <c r="AL74" s="285"/>
      <c r="AM74" s="86">
        <f t="shared" si="4"/>
        <v>-3.827023999999998</v>
      </c>
      <c r="AN74" s="121">
        <f t="shared" si="5"/>
        <v>-2.4604409999999959</v>
      </c>
      <c r="AO74" s="121">
        <f t="shared" si="6"/>
        <v>-2.9719310000000054E-2</v>
      </c>
      <c r="AP74" s="121">
        <f t="shared" si="7"/>
        <v>-2.299580999999995E-2</v>
      </c>
      <c r="AQ74" s="87">
        <f t="shared" si="8"/>
        <v>3.1545692E-2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33</v>
      </c>
      <c r="D75" s="186"/>
      <c r="E75" s="56"/>
      <c r="F75" s="187">
        <v>35.252927</v>
      </c>
      <c r="G75" s="187">
        <v>39.36403</v>
      </c>
      <c r="H75" s="187">
        <v>0.98775358999999996</v>
      </c>
      <c r="I75" s="62">
        <v>0.98959847999999995</v>
      </c>
      <c r="J75" s="62">
        <v>2.3675129E-2</v>
      </c>
      <c r="K75" s="188"/>
      <c r="L75" s="259"/>
      <c r="M75" s="259"/>
      <c r="N75" s="56"/>
      <c r="O75" s="28"/>
      <c r="P75" s="56"/>
      <c r="Q75" s="28"/>
      <c r="R75" s="132"/>
      <c r="S75" s="214"/>
      <c r="T75" s="285"/>
      <c r="U75" s="27" t="s">
        <v>33</v>
      </c>
      <c r="V75" s="186"/>
      <c r="W75" s="56"/>
      <c r="X75" s="187">
        <v>29.394127000000001</v>
      </c>
      <c r="Y75" s="187">
        <v>34.990138999999999</v>
      </c>
      <c r="Z75" s="187">
        <v>0.96655972000000001</v>
      </c>
      <c r="AA75" s="62">
        <v>0.96177420000000002</v>
      </c>
      <c r="AB75" s="62">
        <v>4.2872180000000003E-2</v>
      </c>
      <c r="AC75" s="188"/>
      <c r="AD75" s="259"/>
      <c r="AE75" s="259"/>
      <c r="AF75" s="56"/>
      <c r="AG75" s="28"/>
      <c r="AH75" s="56"/>
      <c r="AI75" s="28"/>
      <c r="AJ75" s="132"/>
      <c r="AK75" s="199"/>
      <c r="AL75" s="285"/>
      <c r="AM75" s="86">
        <f t="shared" si="4"/>
        <v>-5.8587999999999987</v>
      </c>
      <c r="AN75" s="121">
        <f t="shared" si="5"/>
        <v>-4.3738910000000004</v>
      </c>
      <c r="AO75" s="121">
        <f t="shared" si="6"/>
        <v>-2.1193869999999948E-2</v>
      </c>
      <c r="AP75" s="121">
        <f t="shared" si="7"/>
        <v>-2.7824279999999924E-2</v>
      </c>
      <c r="AQ75" s="87">
        <f t="shared" si="8"/>
        <v>1.9197051000000003E-2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35</v>
      </c>
      <c r="D76" s="186"/>
      <c r="E76" s="56"/>
      <c r="F76" s="187">
        <v>37.625314000000003</v>
      </c>
      <c r="G76" s="187">
        <v>41.705939999999998</v>
      </c>
      <c r="H76" s="187">
        <v>0.99200820999999995</v>
      </c>
      <c r="I76" s="62">
        <v>0.99506746000000001</v>
      </c>
      <c r="J76" s="62">
        <v>1.7644739E-2</v>
      </c>
      <c r="K76" s="188"/>
      <c r="L76" s="259"/>
      <c r="M76" s="259"/>
      <c r="N76" s="56"/>
      <c r="O76" s="28"/>
      <c r="P76" s="56"/>
      <c r="Q76" s="28"/>
      <c r="R76" s="132"/>
      <c r="S76" s="214"/>
      <c r="T76" s="285"/>
      <c r="U76" s="27" t="s">
        <v>35</v>
      </c>
      <c r="V76" s="186"/>
      <c r="W76" s="56"/>
      <c r="X76" s="187">
        <v>33.730995999999998</v>
      </c>
      <c r="Y76" s="187">
        <v>38.054681000000002</v>
      </c>
      <c r="Z76" s="187">
        <v>0.98161683</v>
      </c>
      <c r="AA76" s="62">
        <v>0.97960048</v>
      </c>
      <c r="AB76" s="62">
        <v>2.4819903000000001E-2</v>
      </c>
      <c r="AC76" s="188"/>
      <c r="AD76" s="259"/>
      <c r="AE76" s="259"/>
      <c r="AF76" s="56"/>
      <c r="AG76" s="28"/>
      <c r="AH76" s="56"/>
      <c r="AI76" s="28"/>
      <c r="AJ76" s="132"/>
      <c r="AK76" s="199"/>
      <c r="AL76" s="285"/>
      <c r="AM76" s="86">
        <f t="shared" si="4"/>
        <v>-3.8943180000000055</v>
      </c>
      <c r="AN76" s="121">
        <f t="shared" si="5"/>
        <v>-3.651258999999996</v>
      </c>
      <c r="AO76" s="121">
        <f t="shared" si="6"/>
        <v>-1.039137999999995E-2</v>
      </c>
      <c r="AP76" s="121">
        <f t="shared" si="7"/>
        <v>-1.5466980000000019E-2</v>
      </c>
      <c r="AQ76" s="87">
        <f t="shared" si="8"/>
        <v>7.1751640000000012E-3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9"/>
      <c r="M77" s="259"/>
      <c r="N77" s="56"/>
      <c r="O77" s="28"/>
      <c r="P77" s="56"/>
      <c r="Q77" s="28"/>
      <c r="R77" s="184"/>
      <c r="S77" s="214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9"/>
      <c r="AE77" s="259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7" t="s">
        <v>78</v>
      </c>
      <c r="C78" s="25" t="s">
        <v>31</v>
      </c>
      <c r="D78" s="39"/>
      <c r="E78" s="55"/>
      <c r="F78" s="96">
        <v>27.403775</v>
      </c>
      <c r="G78" s="96">
        <v>32.455689999999997</v>
      </c>
      <c r="H78" s="96">
        <v>0.95636569000000005</v>
      </c>
      <c r="I78" s="60">
        <v>0.95394086</v>
      </c>
      <c r="J78" s="60">
        <v>6.8344180000000004E-2</v>
      </c>
      <c r="K78" s="61"/>
      <c r="L78" s="258"/>
      <c r="M78" s="258"/>
      <c r="N78" s="55"/>
      <c r="O78" s="26"/>
      <c r="P78" s="55"/>
      <c r="Q78" s="26"/>
      <c r="R78" s="131"/>
      <c r="S78" s="214"/>
      <c r="T78" s="287" t="s">
        <v>78</v>
      </c>
      <c r="U78" s="25" t="s">
        <v>31</v>
      </c>
      <c r="V78" s="39"/>
      <c r="W78" s="55"/>
      <c r="X78" s="96">
        <v>24.307763000000001</v>
      </c>
      <c r="Y78" s="96">
        <v>29.996382000000001</v>
      </c>
      <c r="Z78" s="96">
        <v>0.87619789000000003</v>
      </c>
      <c r="AA78" s="60">
        <v>0.91998347999999996</v>
      </c>
      <c r="AB78" s="60">
        <v>0.18092968000000001</v>
      </c>
      <c r="AC78" s="61"/>
      <c r="AD78" s="258"/>
      <c r="AE78" s="258"/>
      <c r="AF78" s="55"/>
      <c r="AG78" s="26"/>
      <c r="AH78" s="55"/>
      <c r="AI78" s="26"/>
      <c r="AJ78" s="131"/>
      <c r="AK78" s="199"/>
      <c r="AL78" s="287" t="s">
        <v>78</v>
      </c>
      <c r="AM78" s="119">
        <f t="shared" si="4"/>
        <v>-3.0960119999999982</v>
      </c>
      <c r="AN78" s="95">
        <f t="shared" si="5"/>
        <v>-2.4593079999999965</v>
      </c>
      <c r="AO78" s="95">
        <f t="shared" si="6"/>
        <v>-8.0167800000000011E-2</v>
      </c>
      <c r="AP78" s="95">
        <f t="shared" si="7"/>
        <v>-3.3957380000000037E-2</v>
      </c>
      <c r="AQ78" s="120">
        <f t="shared" si="8"/>
        <v>0.11258550000000001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32</v>
      </c>
      <c r="D79" s="186"/>
      <c r="E79" s="56"/>
      <c r="F79" s="187">
        <v>30.768685000000001</v>
      </c>
      <c r="G79" s="187">
        <v>35.273578999999998</v>
      </c>
      <c r="H79" s="187">
        <v>0.97366162999999994</v>
      </c>
      <c r="I79" s="62">
        <v>0.97171152000000005</v>
      </c>
      <c r="J79" s="62">
        <v>4.4100344E-2</v>
      </c>
      <c r="K79" s="188"/>
      <c r="L79" s="259"/>
      <c r="M79" s="259"/>
      <c r="N79" s="56"/>
      <c r="O79" s="28"/>
      <c r="P79" s="56"/>
      <c r="Q79" s="28"/>
      <c r="R79" s="132"/>
      <c r="S79" s="214"/>
      <c r="T79" s="285"/>
      <c r="U79" s="27" t="s">
        <v>32</v>
      </c>
      <c r="V79" s="186"/>
      <c r="W79" s="56"/>
      <c r="X79" s="187">
        <v>27.066849999999999</v>
      </c>
      <c r="Y79" s="187">
        <v>32.753619999999998</v>
      </c>
      <c r="Z79" s="187">
        <v>0.94244578000000001</v>
      </c>
      <c r="AA79" s="62">
        <v>0.94889248000000004</v>
      </c>
      <c r="AB79" s="62">
        <v>7.7562420000000007E-2</v>
      </c>
      <c r="AC79" s="188"/>
      <c r="AD79" s="259"/>
      <c r="AE79" s="259"/>
      <c r="AF79" s="56"/>
      <c r="AG79" s="28"/>
      <c r="AH79" s="56"/>
      <c r="AI79" s="28"/>
      <c r="AJ79" s="132"/>
      <c r="AK79" s="199"/>
      <c r="AL79" s="285"/>
      <c r="AM79" s="86">
        <f t="shared" si="4"/>
        <v>-3.7018350000000027</v>
      </c>
      <c r="AN79" s="121">
        <f t="shared" si="5"/>
        <v>-2.5199590000000001</v>
      </c>
      <c r="AO79" s="121">
        <f t="shared" si="6"/>
        <v>-3.1215849999999934E-2</v>
      </c>
      <c r="AP79" s="121">
        <f t="shared" si="7"/>
        <v>-2.2819040000000013E-2</v>
      </c>
      <c r="AQ79" s="87">
        <f t="shared" si="8"/>
        <v>3.3462076000000007E-2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33</v>
      </c>
      <c r="D80" s="186"/>
      <c r="E80" s="56"/>
      <c r="F80" s="187">
        <v>35.078491999999997</v>
      </c>
      <c r="G80" s="187">
        <v>39.167636000000002</v>
      </c>
      <c r="H80" s="187">
        <v>0.98669408999999997</v>
      </c>
      <c r="I80" s="62">
        <v>0.98965736999999998</v>
      </c>
      <c r="J80" s="62">
        <v>2.620273E-2</v>
      </c>
      <c r="K80" s="188"/>
      <c r="L80" s="259"/>
      <c r="M80" s="259"/>
      <c r="N80" s="56"/>
      <c r="O80" s="28"/>
      <c r="P80" s="56"/>
      <c r="Q80" s="28"/>
      <c r="R80" s="132"/>
      <c r="S80" s="214"/>
      <c r="T80" s="285"/>
      <c r="U80" s="27" t="s">
        <v>33</v>
      </c>
      <c r="V80" s="186"/>
      <c r="W80" s="56"/>
      <c r="X80" s="187">
        <v>29.405307000000001</v>
      </c>
      <c r="Y80" s="187">
        <v>34.782207999999997</v>
      </c>
      <c r="Z80" s="187">
        <v>0.96473953000000001</v>
      </c>
      <c r="AA80" s="62">
        <v>0.96264156000000001</v>
      </c>
      <c r="AB80" s="62">
        <v>4.7355607000000001E-2</v>
      </c>
      <c r="AC80" s="188"/>
      <c r="AD80" s="259"/>
      <c r="AE80" s="259"/>
      <c r="AF80" s="56"/>
      <c r="AG80" s="28"/>
      <c r="AH80" s="56"/>
      <c r="AI80" s="28"/>
      <c r="AJ80" s="132"/>
      <c r="AK80" s="199"/>
      <c r="AL80" s="285"/>
      <c r="AM80" s="86">
        <f t="shared" si="4"/>
        <v>-5.6731849999999966</v>
      </c>
      <c r="AN80" s="121">
        <f t="shared" si="5"/>
        <v>-4.3854280000000045</v>
      </c>
      <c r="AO80" s="121">
        <f t="shared" si="6"/>
        <v>-2.1954559999999956E-2</v>
      </c>
      <c r="AP80" s="121">
        <f t="shared" si="7"/>
        <v>-2.7015809999999973E-2</v>
      </c>
      <c r="AQ80" s="87">
        <f t="shared" si="8"/>
        <v>2.1152877E-2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35</v>
      </c>
      <c r="D81" s="186"/>
      <c r="E81" s="56"/>
      <c r="F81" s="187">
        <v>37.358626999999998</v>
      </c>
      <c r="G81" s="187">
        <v>41.399543999999999</v>
      </c>
      <c r="H81" s="187">
        <v>0.99109256000000001</v>
      </c>
      <c r="I81" s="62">
        <v>0.99486598000000004</v>
      </c>
      <c r="J81" s="62">
        <v>1.9955058000000001E-2</v>
      </c>
      <c r="K81" s="188"/>
      <c r="L81" s="259"/>
      <c r="M81" s="259"/>
      <c r="N81" s="56"/>
      <c r="O81" s="28"/>
      <c r="P81" s="56"/>
      <c r="Q81" s="28"/>
      <c r="R81" s="132"/>
      <c r="S81" s="214"/>
      <c r="T81" s="285"/>
      <c r="U81" s="27" t="s">
        <v>35</v>
      </c>
      <c r="V81" s="186"/>
      <c r="W81" s="56"/>
      <c r="X81" s="187">
        <v>33.567630999999999</v>
      </c>
      <c r="Y81" s="187">
        <v>37.806195000000002</v>
      </c>
      <c r="Z81" s="187">
        <v>0.98029440000000001</v>
      </c>
      <c r="AA81" s="62">
        <v>0.98239487000000003</v>
      </c>
      <c r="AB81" s="62">
        <v>2.8111924999999999E-2</v>
      </c>
      <c r="AC81" s="188"/>
      <c r="AD81" s="259"/>
      <c r="AE81" s="259"/>
      <c r="AF81" s="56"/>
      <c r="AG81" s="28"/>
      <c r="AH81" s="56"/>
      <c r="AI81" s="28"/>
      <c r="AJ81" s="132"/>
      <c r="AK81" s="199"/>
      <c r="AL81" s="285"/>
      <c r="AM81" s="86">
        <f t="shared" si="4"/>
        <v>-3.7909959999999998</v>
      </c>
      <c r="AN81" s="121">
        <f t="shared" si="5"/>
        <v>-3.5933489999999964</v>
      </c>
      <c r="AO81" s="121">
        <f t="shared" si="6"/>
        <v>-1.0798160000000001E-2</v>
      </c>
      <c r="AP81" s="121">
        <f t="shared" si="7"/>
        <v>-1.2471110000000007E-2</v>
      </c>
      <c r="AQ81" s="87">
        <f t="shared" si="8"/>
        <v>8.1568669999999982E-3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9"/>
      <c r="M82" s="259"/>
      <c r="N82" s="56"/>
      <c r="O82" s="28"/>
      <c r="P82" s="56"/>
      <c r="Q82" s="28"/>
      <c r="R82" s="184"/>
      <c r="S82" s="214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9"/>
      <c r="AE82" s="259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4" t="s">
        <v>79</v>
      </c>
      <c r="C83" s="25" t="s">
        <v>31</v>
      </c>
      <c r="D83" s="39"/>
      <c r="E83" s="55"/>
      <c r="F83" s="96">
        <v>26.961385</v>
      </c>
      <c r="G83" s="96">
        <v>32.117511999999998</v>
      </c>
      <c r="H83" s="96">
        <v>0.95460118999999999</v>
      </c>
      <c r="I83" s="60">
        <v>0.95481811000000005</v>
      </c>
      <c r="J83" s="60">
        <v>7.4997209999999995E-2</v>
      </c>
      <c r="K83" s="61"/>
      <c r="L83" s="258"/>
      <c r="M83" s="258"/>
      <c r="N83" s="55"/>
      <c r="O83" s="26"/>
      <c r="P83" s="55"/>
      <c r="Q83" s="26"/>
      <c r="R83" s="131"/>
      <c r="S83" s="214"/>
      <c r="T83" s="284" t="s">
        <v>79</v>
      </c>
      <c r="U83" s="25" t="s">
        <v>31</v>
      </c>
      <c r="V83" s="39"/>
      <c r="W83" s="55"/>
      <c r="X83" s="96">
        <v>24.161971000000001</v>
      </c>
      <c r="Y83" s="96">
        <v>29.958931</v>
      </c>
      <c r="Z83" s="96">
        <v>0.87210363000000002</v>
      </c>
      <c r="AA83" s="60">
        <v>0.92303278</v>
      </c>
      <c r="AB83" s="60">
        <v>0.18073400000000001</v>
      </c>
      <c r="AC83" s="61"/>
      <c r="AD83" s="258"/>
      <c r="AE83" s="258"/>
      <c r="AF83" s="55"/>
      <c r="AG83" s="26"/>
      <c r="AH83" s="55"/>
      <c r="AI83" s="26"/>
      <c r="AJ83" s="131"/>
      <c r="AK83" s="199"/>
      <c r="AL83" s="284" t="s">
        <v>79</v>
      </c>
      <c r="AM83" s="119">
        <f t="shared" si="4"/>
        <v>-2.7994139999999987</v>
      </c>
      <c r="AN83" s="95">
        <f t="shared" si="5"/>
        <v>-2.1585809999999981</v>
      </c>
      <c r="AO83" s="95">
        <f t="shared" si="6"/>
        <v>-8.249755999999997E-2</v>
      </c>
      <c r="AP83" s="95">
        <f t="shared" si="7"/>
        <v>-3.1785330000000056E-2</v>
      </c>
      <c r="AQ83" s="120">
        <f t="shared" si="8"/>
        <v>0.10573679000000001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32</v>
      </c>
      <c r="D84" s="186"/>
      <c r="E84" s="56"/>
      <c r="F84" s="187">
        <v>30.588660999999998</v>
      </c>
      <c r="G84" s="187">
        <v>35.203963999999999</v>
      </c>
      <c r="H84" s="187">
        <v>0.97541040000000001</v>
      </c>
      <c r="I84" s="62">
        <v>0.97388739000000002</v>
      </c>
      <c r="J84" s="62">
        <v>4.3686993E-2</v>
      </c>
      <c r="K84" s="188"/>
      <c r="L84" s="259"/>
      <c r="M84" s="259"/>
      <c r="N84" s="56"/>
      <c r="O84" s="28"/>
      <c r="P84" s="56"/>
      <c r="Q84" s="28"/>
      <c r="R84" s="132"/>
      <c r="S84" s="214"/>
      <c r="T84" s="285"/>
      <c r="U84" s="27" t="s">
        <v>32</v>
      </c>
      <c r="V84" s="186"/>
      <c r="W84" s="56"/>
      <c r="X84" s="187">
        <v>26.541557999999998</v>
      </c>
      <c r="Y84" s="187">
        <v>32.425553000000001</v>
      </c>
      <c r="Z84" s="187">
        <v>0.93853085999999997</v>
      </c>
      <c r="AA84" s="62">
        <v>0.94758491</v>
      </c>
      <c r="AB84" s="62">
        <v>8.5134970000000004E-2</v>
      </c>
      <c r="AC84" s="188"/>
      <c r="AD84" s="259"/>
      <c r="AE84" s="259"/>
      <c r="AF84" s="56"/>
      <c r="AG84" s="28"/>
      <c r="AH84" s="56"/>
      <c r="AI84" s="28"/>
      <c r="AJ84" s="132"/>
      <c r="AK84" s="199"/>
      <c r="AL84" s="285"/>
      <c r="AM84" s="86">
        <f t="shared" si="4"/>
        <v>-4.0471029999999999</v>
      </c>
      <c r="AN84" s="121">
        <f t="shared" si="5"/>
        <v>-2.7784109999999984</v>
      </c>
      <c r="AO84" s="121">
        <f t="shared" si="6"/>
        <v>-3.6879540000000044E-2</v>
      </c>
      <c r="AP84" s="121">
        <f t="shared" si="7"/>
        <v>-2.6302480000000017E-2</v>
      </c>
      <c r="AQ84" s="87">
        <f t="shared" si="8"/>
        <v>4.1447977000000004E-2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33</v>
      </c>
      <c r="D85" s="186"/>
      <c r="E85" s="56"/>
      <c r="F85" s="187">
        <v>34.829723999999999</v>
      </c>
      <c r="G85" s="187">
        <v>38.979871000000003</v>
      </c>
      <c r="H85" s="187">
        <v>0.98804358000000003</v>
      </c>
      <c r="I85" s="62">
        <v>0.99056575999999996</v>
      </c>
      <c r="J85" s="62">
        <v>2.4428450000000001E-2</v>
      </c>
      <c r="K85" s="188"/>
      <c r="L85" s="259"/>
      <c r="M85" s="259"/>
      <c r="N85" s="56"/>
      <c r="O85" s="28"/>
      <c r="P85" s="56"/>
      <c r="Q85" s="28"/>
      <c r="R85" s="132"/>
      <c r="S85" s="214"/>
      <c r="T85" s="285"/>
      <c r="U85" s="27" t="s">
        <v>33</v>
      </c>
      <c r="V85" s="186"/>
      <c r="W85" s="56"/>
      <c r="X85" s="187">
        <v>29.071145000000001</v>
      </c>
      <c r="Y85" s="187">
        <v>34.638804</v>
      </c>
      <c r="Z85" s="187">
        <v>0.96513274999999998</v>
      </c>
      <c r="AA85" s="62">
        <v>0.96374676000000004</v>
      </c>
      <c r="AB85" s="62">
        <v>4.8141456999999999E-2</v>
      </c>
      <c r="AC85" s="188"/>
      <c r="AD85" s="259"/>
      <c r="AE85" s="259"/>
      <c r="AF85" s="56"/>
      <c r="AG85" s="28"/>
      <c r="AH85" s="56"/>
      <c r="AI85" s="28"/>
      <c r="AJ85" s="132"/>
      <c r="AK85" s="199"/>
      <c r="AL85" s="285"/>
      <c r="AM85" s="86">
        <f t="shared" si="4"/>
        <v>-5.7585789999999974</v>
      </c>
      <c r="AN85" s="121">
        <f t="shared" si="5"/>
        <v>-4.3410670000000025</v>
      </c>
      <c r="AO85" s="121">
        <f t="shared" si="6"/>
        <v>-2.2910830000000049E-2</v>
      </c>
      <c r="AP85" s="121">
        <f t="shared" si="7"/>
        <v>-2.6818999999999926E-2</v>
      </c>
      <c r="AQ85" s="87">
        <f t="shared" si="8"/>
        <v>2.3713006999999998E-2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35</v>
      </c>
      <c r="D86" s="186"/>
      <c r="E86" s="56"/>
      <c r="F86" s="187">
        <v>37.566057999999998</v>
      </c>
      <c r="G86" s="187">
        <v>41.657957000000003</v>
      </c>
      <c r="H86" s="187">
        <v>0.99250495999999999</v>
      </c>
      <c r="I86" s="62">
        <v>0.99543926999999999</v>
      </c>
      <c r="J86" s="62">
        <v>1.7691894E-2</v>
      </c>
      <c r="K86" s="188"/>
      <c r="L86" s="259"/>
      <c r="M86" s="259"/>
      <c r="N86" s="56"/>
      <c r="O86" s="28"/>
      <c r="P86" s="56"/>
      <c r="Q86" s="28"/>
      <c r="R86" s="132"/>
      <c r="S86" s="214"/>
      <c r="T86" s="285"/>
      <c r="U86" s="27" t="s">
        <v>35</v>
      </c>
      <c r="V86" s="186"/>
      <c r="W86" s="56"/>
      <c r="X86" s="187">
        <v>33.424101999999998</v>
      </c>
      <c r="Y86" s="187">
        <v>37.786095000000003</v>
      </c>
      <c r="Z86" s="187">
        <v>0.98169578999999996</v>
      </c>
      <c r="AA86" s="62">
        <v>0.98209493000000003</v>
      </c>
      <c r="AB86" s="62">
        <v>2.6209316999999999E-2</v>
      </c>
      <c r="AC86" s="188"/>
      <c r="AD86" s="259"/>
      <c r="AE86" s="259"/>
      <c r="AF86" s="56"/>
      <c r="AG86" s="28"/>
      <c r="AH86" s="56"/>
      <c r="AI86" s="28"/>
      <c r="AJ86" s="132"/>
      <c r="AK86" s="199"/>
      <c r="AL86" s="285"/>
      <c r="AM86" s="86">
        <f t="shared" si="4"/>
        <v>-4.1419560000000004</v>
      </c>
      <c r="AN86" s="121">
        <f t="shared" si="5"/>
        <v>-3.8718620000000001</v>
      </c>
      <c r="AO86" s="121">
        <f t="shared" si="6"/>
        <v>-1.0809170000000035E-2</v>
      </c>
      <c r="AP86" s="121">
        <f t="shared" si="7"/>
        <v>-1.3344339999999955E-2</v>
      </c>
      <c r="AQ86" s="87">
        <f t="shared" si="8"/>
        <v>8.5174229999999997E-3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6"/>
      <c r="C87" s="27"/>
      <c r="D87" s="186"/>
      <c r="E87" s="56"/>
      <c r="F87" s="189"/>
      <c r="G87" s="189"/>
      <c r="H87" s="189"/>
      <c r="I87" s="56"/>
      <c r="J87" s="56"/>
      <c r="K87" s="188"/>
      <c r="L87" s="259"/>
      <c r="M87" s="259"/>
      <c r="N87" s="56"/>
      <c r="O87" s="28"/>
      <c r="P87" s="56"/>
      <c r="Q87" s="28"/>
      <c r="R87" s="184"/>
      <c r="S87" s="214"/>
      <c r="T87" s="286"/>
      <c r="U87" s="27"/>
      <c r="V87" s="186"/>
      <c r="W87" s="56"/>
      <c r="X87" s="189"/>
      <c r="Y87" s="189"/>
      <c r="Z87" s="189"/>
      <c r="AA87" s="56"/>
      <c r="AB87" s="56"/>
      <c r="AC87" s="188"/>
      <c r="AD87" s="259"/>
      <c r="AE87" s="259"/>
      <c r="AF87" s="56"/>
      <c r="AG87" s="28"/>
      <c r="AH87" s="56"/>
      <c r="AI87" s="28"/>
      <c r="AJ87" s="184"/>
      <c r="AK87" s="199"/>
      <c r="AL87" s="286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4" t="s">
        <v>80</v>
      </c>
      <c r="C88" s="25" t="s">
        <v>31</v>
      </c>
      <c r="D88" s="39"/>
      <c r="E88" s="55"/>
      <c r="F88" s="96">
        <v>27.110984999999999</v>
      </c>
      <c r="G88" s="96">
        <v>32.267097</v>
      </c>
      <c r="H88" s="96">
        <v>0.95616741999999999</v>
      </c>
      <c r="I88" s="60">
        <v>0.95403464000000004</v>
      </c>
      <c r="J88" s="60">
        <v>7.0644446E-2</v>
      </c>
      <c r="K88" s="61"/>
      <c r="L88" s="258"/>
      <c r="M88" s="258"/>
      <c r="N88" s="55"/>
      <c r="O88" s="26"/>
      <c r="P88" s="55"/>
      <c r="Q88" s="26"/>
      <c r="R88" s="131"/>
      <c r="S88" s="214"/>
      <c r="T88" s="284" t="s">
        <v>80</v>
      </c>
      <c r="U88" s="25" t="s">
        <v>31</v>
      </c>
      <c r="V88" s="39"/>
      <c r="W88" s="55"/>
      <c r="X88" s="96">
        <v>24.404178999999999</v>
      </c>
      <c r="Y88" s="96">
        <v>30.173888000000002</v>
      </c>
      <c r="Z88" s="96">
        <v>0.87531502000000005</v>
      </c>
      <c r="AA88" s="60">
        <v>0.92356463</v>
      </c>
      <c r="AB88" s="60">
        <v>0.17554754</v>
      </c>
      <c r="AC88" s="61"/>
      <c r="AD88" s="258"/>
      <c r="AE88" s="258"/>
      <c r="AF88" s="55"/>
      <c r="AG88" s="26"/>
      <c r="AH88" s="55"/>
      <c r="AI88" s="26"/>
      <c r="AJ88" s="131"/>
      <c r="AK88" s="199"/>
      <c r="AL88" s="284" t="s">
        <v>80</v>
      </c>
      <c r="AM88" s="119">
        <f t="shared" si="4"/>
        <v>-2.7068060000000003</v>
      </c>
      <c r="AN88" s="95">
        <f t="shared" si="5"/>
        <v>-2.0932089999999981</v>
      </c>
      <c r="AO88" s="95">
        <f t="shared" si="6"/>
        <v>-8.0852399999999935E-2</v>
      </c>
      <c r="AP88" s="95">
        <f t="shared" si="7"/>
        <v>-3.0470010000000047E-2</v>
      </c>
      <c r="AQ88" s="120">
        <f t="shared" si="8"/>
        <v>0.104903094</v>
      </c>
      <c r="AR88" s="37"/>
      <c r="AS88" s="234"/>
      <c r="AT88" s="37"/>
    </row>
    <row r="89" spans="2:52" ht="13.5" customHeight="1" x14ac:dyDescent="0.15">
      <c r="B89" s="285"/>
      <c r="C89" s="27" t="s">
        <v>32</v>
      </c>
      <c r="D89" s="186"/>
      <c r="E89" s="56"/>
      <c r="F89" s="187">
        <v>30.666620000000002</v>
      </c>
      <c r="G89" s="187">
        <v>35.277030000000003</v>
      </c>
      <c r="H89" s="187">
        <v>0.97538212000000002</v>
      </c>
      <c r="I89" s="62">
        <v>0.97230753000000003</v>
      </c>
      <c r="J89" s="62">
        <v>4.2213256999999997E-2</v>
      </c>
      <c r="K89" s="188"/>
      <c r="L89" s="259"/>
      <c r="M89" s="259"/>
      <c r="N89" s="56"/>
      <c r="O89" s="28"/>
      <c r="P89" s="56"/>
      <c r="Q89" s="28"/>
      <c r="R89" s="132"/>
      <c r="S89" s="214"/>
      <c r="T89" s="285"/>
      <c r="U89" s="27" t="s">
        <v>32</v>
      </c>
      <c r="V89" s="186"/>
      <c r="W89" s="56"/>
      <c r="X89" s="187">
        <v>26.683721999999999</v>
      </c>
      <c r="Y89" s="187">
        <v>32.599941999999999</v>
      </c>
      <c r="Z89" s="187">
        <v>0.94146627999999999</v>
      </c>
      <c r="AA89" s="62">
        <v>0.94776059000000001</v>
      </c>
      <c r="AB89" s="62">
        <v>7.8402100000000002E-2</v>
      </c>
      <c r="AC89" s="188"/>
      <c r="AD89" s="259"/>
      <c r="AE89" s="259"/>
      <c r="AF89" s="56"/>
      <c r="AG89" s="28"/>
      <c r="AH89" s="56"/>
      <c r="AI89" s="28"/>
      <c r="AJ89" s="132"/>
      <c r="AK89" s="199"/>
      <c r="AL89" s="285"/>
      <c r="AM89" s="86">
        <f t="shared" si="4"/>
        <v>-3.9828980000000023</v>
      </c>
      <c r="AN89" s="121">
        <f t="shared" si="5"/>
        <v>-2.6770880000000048</v>
      </c>
      <c r="AO89" s="121">
        <f t="shared" si="6"/>
        <v>-3.391584000000003E-2</v>
      </c>
      <c r="AP89" s="121">
        <f t="shared" si="7"/>
        <v>-2.4546940000000017E-2</v>
      </c>
      <c r="AQ89" s="87">
        <f t="shared" si="8"/>
        <v>3.6188843000000005E-2</v>
      </c>
      <c r="AR89" s="37"/>
      <c r="AS89" s="234"/>
      <c r="AT89" s="37"/>
    </row>
    <row r="90" spans="2:52" ht="13.5" customHeight="1" x14ac:dyDescent="0.15">
      <c r="B90" s="285"/>
      <c r="C90" s="27" t="s">
        <v>33</v>
      </c>
      <c r="D90" s="186"/>
      <c r="E90" s="56"/>
      <c r="F90" s="187">
        <v>34.995780000000003</v>
      </c>
      <c r="G90" s="187">
        <v>39.148654999999998</v>
      </c>
      <c r="H90" s="187">
        <v>0.98810262999999998</v>
      </c>
      <c r="I90" s="62">
        <v>0.99034144000000002</v>
      </c>
      <c r="J90" s="62">
        <v>2.4096462999999999E-2</v>
      </c>
      <c r="K90" s="188"/>
      <c r="L90" s="259"/>
      <c r="M90" s="259"/>
      <c r="N90" s="56"/>
      <c r="O90" s="28"/>
      <c r="P90" s="56"/>
      <c r="Q90" s="28"/>
      <c r="R90" s="132"/>
      <c r="S90" s="214"/>
      <c r="T90" s="285"/>
      <c r="U90" s="27" t="s">
        <v>33</v>
      </c>
      <c r="V90" s="186"/>
      <c r="W90" s="56"/>
      <c r="X90" s="187">
        <v>29.192530000000001</v>
      </c>
      <c r="Y90" s="187">
        <v>34.771628</v>
      </c>
      <c r="Z90" s="187">
        <v>0.96593216999999998</v>
      </c>
      <c r="AA90" s="62">
        <v>0.96248111999999997</v>
      </c>
      <c r="AB90" s="62">
        <v>4.5366675000000002E-2</v>
      </c>
      <c r="AC90" s="188"/>
      <c r="AD90" s="259"/>
      <c r="AE90" s="259"/>
      <c r="AF90" s="56"/>
      <c r="AG90" s="28"/>
      <c r="AH90" s="56"/>
      <c r="AI90" s="28"/>
      <c r="AJ90" s="132"/>
      <c r="AK90" s="199"/>
      <c r="AL90" s="285"/>
      <c r="AM90" s="86">
        <f t="shared" si="4"/>
        <v>-5.803250000000002</v>
      </c>
      <c r="AN90" s="121">
        <f t="shared" si="5"/>
        <v>-4.3770269999999982</v>
      </c>
      <c r="AO90" s="121">
        <f t="shared" si="6"/>
        <v>-2.2170460000000003E-2</v>
      </c>
      <c r="AP90" s="121">
        <f t="shared" si="7"/>
        <v>-2.7860320000000049E-2</v>
      </c>
      <c r="AQ90" s="87">
        <f t="shared" si="8"/>
        <v>2.1270212000000004E-2</v>
      </c>
      <c r="AR90" s="37"/>
      <c r="AS90" s="234"/>
      <c r="AT90" s="37"/>
    </row>
    <row r="91" spans="2:52" ht="13.5" customHeight="1" x14ac:dyDescent="0.15">
      <c r="B91" s="285"/>
      <c r="C91" s="27" t="s">
        <v>35</v>
      </c>
      <c r="D91" s="186"/>
      <c r="E91" s="56"/>
      <c r="F91" s="187">
        <v>37.657986999999999</v>
      </c>
      <c r="G91" s="187">
        <v>41.760496000000003</v>
      </c>
      <c r="H91" s="187">
        <v>0.99246246000000005</v>
      </c>
      <c r="I91" s="62">
        <v>0.99531508000000002</v>
      </c>
      <c r="J91" s="62">
        <v>1.7790705E-2</v>
      </c>
      <c r="K91" s="188"/>
      <c r="L91" s="259"/>
      <c r="M91" s="259"/>
      <c r="N91" s="56"/>
      <c r="O91" s="28"/>
      <c r="P91" s="56"/>
      <c r="Q91" s="28"/>
      <c r="R91" s="132"/>
      <c r="S91" s="214"/>
      <c r="T91" s="285"/>
      <c r="U91" s="27" t="s">
        <v>35</v>
      </c>
      <c r="V91" s="186"/>
      <c r="W91" s="56"/>
      <c r="X91" s="187">
        <v>33.536059000000002</v>
      </c>
      <c r="Y91" s="187">
        <v>37.906331999999999</v>
      </c>
      <c r="Z91" s="187">
        <v>0.98184115000000005</v>
      </c>
      <c r="AA91" s="62">
        <v>0.98064503999999997</v>
      </c>
      <c r="AB91" s="62">
        <v>2.5185602000000001E-2</v>
      </c>
      <c r="AC91" s="188"/>
      <c r="AD91" s="259"/>
      <c r="AE91" s="259"/>
      <c r="AF91" s="56"/>
      <c r="AG91" s="28"/>
      <c r="AH91" s="56"/>
      <c r="AI91" s="28"/>
      <c r="AJ91" s="132"/>
      <c r="AK91" s="199"/>
      <c r="AL91" s="285"/>
      <c r="AM91" s="86">
        <f t="shared" si="4"/>
        <v>-4.1219279999999969</v>
      </c>
      <c r="AN91" s="121">
        <f t="shared" si="5"/>
        <v>-3.8541640000000044</v>
      </c>
      <c r="AO91" s="121">
        <f t="shared" si="6"/>
        <v>-1.0621309999999995E-2</v>
      </c>
      <c r="AP91" s="121">
        <f t="shared" si="7"/>
        <v>-1.4670040000000051E-2</v>
      </c>
      <c r="AQ91" s="87">
        <f t="shared" si="8"/>
        <v>7.394897000000001E-3</v>
      </c>
      <c r="AR91" s="37"/>
      <c r="AS91" s="234"/>
      <c r="AT91" s="37"/>
    </row>
    <row r="92" spans="2:52" ht="13.5" customHeight="1" thickBot="1" x14ac:dyDescent="0.2">
      <c r="B92" s="286"/>
      <c r="C92" s="27"/>
      <c r="D92" s="186"/>
      <c r="E92" s="56"/>
      <c r="F92" s="189"/>
      <c r="G92" s="189"/>
      <c r="H92" s="189"/>
      <c r="I92" s="56"/>
      <c r="J92" s="56"/>
      <c r="K92" s="188"/>
      <c r="L92" s="259"/>
      <c r="M92" s="259"/>
      <c r="N92" s="56"/>
      <c r="O92" s="28"/>
      <c r="P92" s="56"/>
      <c r="Q92" s="28"/>
      <c r="R92" s="184"/>
      <c r="S92" s="214"/>
      <c r="T92" s="286"/>
      <c r="U92" s="27"/>
      <c r="V92" s="186"/>
      <c r="W92" s="56"/>
      <c r="X92" s="189"/>
      <c r="Y92" s="189"/>
      <c r="Z92" s="189"/>
      <c r="AA92" s="56"/>
      <c r="AB92" s="56"/>
      <c r="AC92" s="188"/>
      <c r="AD92" s="259"/>
      <c r="AE92" s="259"/>
      <c r="AF92" s="56"/>
      <c r="AG92" s="28"/>
      <c r="AH92" s="56"/>
      <c r="AI92" s="28"/>
      <c r="AJ92" s="184"/>
      <c r="AK92" s="199"/>
      <c r="AL92" s="286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4"/>
      <c r="AT92" s="37"/>
    </row>
    <row r="93" spans="2:52" ht="13.5" customHeight="1" x14ac:dyDescent="0.15">
      <c r="B93" s="284" t="s">
        <v>81</v>
      </c>
      <c r="C93" s="25" t="s">
        <v>31</v>
      </c>
      <c r="D93" s="39"/>
      <c r="E93" s="55"/>
      <c r="F93" s="96">
        <v>27.199657999999999</v>
      </c>
      <c r="G93" s="96">
        <v>32.383947999999997</v>
      </c>
      <c r="H93" s="96">
        <v>0.95734178999999997</v>
      </c>
      <c r="I93" s="60">
        <v>0.95381179999999999</v>
      </c>
      <c r="J93" s="60">
        <v>6.6556119999999996E-2</v>
      </c>
      <c r="K93" s="61"/>
      <c r="L93" s="258"/>
      <c r="M93" s="258"/>
      <c r="N93" s="55"/>
      <c r="O93" s="26"/>
      <c r="P93" s="55"/>
      <c r="Q93" s="26"/>
      <c r="R93" s="131"/>
      <c r="S93" s="214"/>
      <c r="T93" s="284" t="s">
        <v>81</v>
      </c>
      <c r="U93" s="25" t="s">
        <v>31</v>
      </c>
      <c r="V93" s="39"/>
      <c r="W93" s="55"/>
      <c r="X93" s="96">
        <v>24.297170000000001</v>
      </c>
      <c r="Y93" s="96">
        <v>30.145835999999999</v>
      </c>
      <c r="Z93" s="96">
        <v>0.87716742000000003</v>
      </c>
      <c r="AA93" s="60">
        <v>0.92122048000000001</v>
      </c>
      <c r="AB93" s="60">
        <v>0.17079501999999999</v>
      </c>
      <c r="AC93" s="61"/>
      <c r="AD93" s="258"/>
      <c r="AE93" s="258"/>
      <c r="AF93" s="55"/>
      <c r="AG93" s="26"/>
      <c r="AH93" s="55"/>
      <c r="AI93" s="26"/>
      <c r="AJ93" s="131"/>
      <c r="AK93" s="199"/>
      <c r="AL93" s="284" t="s">
        <v>81</v>
      </c>
      <c r="AM93" s="119">
        <f t="shared" si="4"/>
        <v>-2.9024879999999982</v>
      </c>
      <c r="AN93" s="95">
        <f t="shared" si="5"/>
        <v>-2.2381119999999974</v>
      </c>
      <c r="AO93" s="95">
        <f t="shared" si="6"/>
        <v>-8.0174369999999939E-2</v>
      </c>
      <c r="AP93" s="95">
        <f t="shared" si="7"/>
        <v>-3.2591319999999979E-2</v>
      </c>
      <c r="AQ93" s="120">
        <f t="shared" si="8"/>
        <v>0.1042389</v>
      </c>
      <c r="AR93" s="37"/>
      <c r="AS93" s="234"/>
      <c r="AT93" s="37"/>
    </row>
    <row r="94" spans="2:52" ht="13.5" customHeight="1" x14ac:dyDescent="0.15">
      <c r="B94" s="285"/>
      <c r="C94" s="27" t="s">
        <v>32</v>
      </c>
      <c r="D94" s="186"/>
      <c r="E94" s="56"/>
      <c r="F94" s="187">
        <v>30.796735999999999</v>
      </c>
      <c r="G94" s="187">
        <v>35.385961000000002</v>
      </c>
      <c r="H94" s="187">
        <v>0.97565763000000005</v>
      </c>
      <c r="I94" s="62">
        <v>0.97051299999999996</v>
      </c>
      <c r="J94" s="62">
        <v>3.9517620000000003E-2</v>
      </c>
      <c r="K94" s="188"/>
      <c r="L94" s="259"/>
      <c r="M94" s="259"/>
      <c r="N94" s="56"/>
      <c r="O94" s="28"/>
      <c r="P94" s="56"/>
      <c r="Q94" s="28"/>
      <c r="R94" s="132"/>
      <c r="S94" s="214"/>
      <c r="T94" s="285"/>
      <c r="U94" s="27" t="s">
        <v>32</v>
      </c>
      <c r="V94" s="186"/>
      <c r="W94" s="56"/>
      <c r="X94" s="187">
        <v>26.850102</v>
      </c>
      <c r="Y94" s="187">
        <v>32.810239000000003</v>
      </c>
      <c r="Z94" s="187">
        <v>0.94304496000000004</v>
      </c>
      <c r="AA94" s="62">
        <v>0.94758474000000004</v>
      </c>
      <c r="AB94" s="62">
        <v>7.4018529999999999E-2</v>
      </c>
      <c r="AC94" s="188"/>
      <c r="AD94" s="259"/>
      <c r="AE94" s="259"/>
      <c r="AF94" s="56"/>
      <c r="AG94" s="28"/>
      <c r="AH94" s="56"/>
      <c r="AI94" s="28"/>
      <c r="AJ94" s="132"/>
      <c r="AK94" s="199"/>
      <c r="AL94" s="285"/>
      <c r="AM94" s="86">
        <f t="shared" si="4"/>
        <v>-3.9466339999999995</v>
      </c>
      <c r="AN94" s="121">
        <f t="shared" si="5"/>
        <v>-2.575721999999999</v>
      </c>
      <c r="AO94" s="121">
        <f t="shared" si="6"/>
        <v>-3.261267000000001E-2</v>
      </c>
      <c r="AP94" s="121">
        <f t="shared" si="7"/>
        <v>-2.2928259999999923E-2</v>
      </c>
      <c r="AQ94" s="87">
        <f t="shared" si="8"/>
        <v>3.4500909999999996E-2</v>
      </c>
      <c r="AR94" s="37"/>
      <c r="AS94" s="234"/>
      <c r="AT94" s="37"/>
    </row>
    <row r="95" spans="2:52" ht="13.5" customHeight="1" x14ac:dyDescent="0.15">
      <c r="B95" s="285"/>
      <c r="C95" s="27" t="s">
        <v>33</v>
      </c>
      <c r="D95" s="186"/>
      <c r="E95" s="56"/>
      <c r="F95" s="187">
        <v>35.194276000000002</v>
      </c>
      <c r="G95" s="187">
        <v>39.322032999999998</v>
      </c>
      <c r="H95" s="187">
        <v>0.98819895000000002</v>
      </c>
      <c r="I95" s="62">
        <v>0.98985484000000001</v>
      </c>
      <c r="J95" s="62">
        <v>2.276127E-2</v>
      </c>
      <c r="K95" s="188"/>
      <c r="L95" s="259"/>
      <c r="M95" s="259"/>
      <c r="N95" s="56"/>
      <c r="O95" s="28"/>
      <c r="P95" s="56"/>
      <c r="Q95" s="28"/>
      <c r="R95" s="132"/>
      <c r="S95" s="214"/>
      <c r="T95" s="285"/>
      <c r="U95" s="27" t="s">
        <v>33</v>
      </c>
      <c r="V95" s="186"/>
      <c r="W95" s="56"/>
      <c r="X95" s="187">
        <v>29.308263</v>
      </c>
      <c r="Y95" s="187">
        <v>34.885691000000001</v>
      </c>
      <c r="Z95" s="187">
        <v>0.96660875000000002</v>
      </c>
      <c r="AA95" s="62">
        <v>0.96111268000000005</v>
      </c>
      <c r="AB95" s="62">
        <v>4.2617936000000002E-2</v>
      </c>
      <c r="AC95" s="188"/>
      <c r="AD95" s="259"/>
      <c r="AE95" s="259"/>
      <c r="AF95" s="56"/>
      <c r="AG95" s="28"/>
      <c r="AH95" s="56"/>
      <c r="AI95" s="28"/>
      <c r="AJ95" s="132"/>
      <c r="AK95" s="199"/>
      <c r="AL95" s="285"/>
      <c r="AM95" s="86">
        <f t="shared" si="4"/>
        <v>-5.8860130000000019</v>
      </c>
      <c r="AN95" s="121">
        <f t="shared" si="5"/>
        <v>-4.4363419999999962</v>
      </c>
      <c r="AO95" s="121">
        <f t="shared" si="6"/>
        <v>-2.1590200000000004E-2</v>
      </c>
      <c r="AP95" s="121">
        <f t="shared" si="7"/>
        <v>-2.8742159999999961E-2</v>
      </c>
      <c r="AQ95" s="87">
        <f t="shared" si="8"/>
        <v>1.9856666000000002E-2</v>
      </c>
      <c r="AR95" s="37"/>
      <c r="AS95" s="234"/>
      <c r="AT95" s="37"/>
    </row>
    <row r="96" spans="2:52" ht="13.5" customHeight="1" x14ac:dyDescent="0.15">
      <c r="B96" s="285"/>
      <c r="C96" s="27" t="s">
        <v>35</v>
      </c>
      <c r="D96" s="186"/>
      <c r="E96" s="56"/>
      <c r="F96" s="187">
        <v>37.752583999999999</v>
      </c>
      <c r="G96" s="187">
        <v>41.832813000000002</v>
      </c>
      <c r="H96" s="187">
        <v>0.99243857000000002</v>
      </c>
      <c r="I96" s="62">
        <v>0.99514480000000005</v>
      </c>
      <c r="J96" s="62">
        <v>1.690214E-2</v>
      </c>
      <c r="K96" s="188"/>
      <c r="L96" s="259"/>
      <c r="M96" s="259"/>
      <c r="N96" s="56"/>
      <c r="O96" s="28"/>
      <c r="P96" s="56"/>
      <c r="Q96" s="28"/>
      <c r="R96" s="132"/>
      <c r="S96" s="214"/>
      <c r="T96" s="285"/>
      <c r="U96" s="27" t="s">
        <v>35</v>
      </c>
      <c r="V96" s="186"/>
      <c r="W96" s="56"/>
      <c r="X96" s="187">
        <v>33.605401000000001</v>
      </c>
      <c r="Y96" s="187">
        <v>37.972602999999999</v>
      </c>
      <c r="Z96" s="187">
        <v>0.98204753</v>
      </c>
      <c r="AA96" s="62">
        <v>0.97889707000000004</v>
      </c>
      <c r="AB96" s="62">
        <v>2.3671492999999998E-2</v>
      </c>
      <c r="AC96" s="188"/>
      <c r="AD96" s="259"/>
      <c r="AE96" s="259"/>
      <c r="AF96" s="56"/>
      <c r="AG96" s="28"/>
      <c r="AH96" s="56"/>
      <c r="AI96" s="28"/>
      <c r="AJ96" s="132"/>
      <c r="AK96" s="199"/>
      <c r="AL96" s="285"/>
      <c r="AM96" s="86">
        <f t="shared" si="4"/>
        <v>-4.1471829999999983</v>
      </c>
      <c r="AN96" s="121">
        <f t="shared" si="5"/>
        <v>-3.8602100000000021</v>
      </c>
      <c r="AO96" s="121">
        <f t="shared" si="6"/>
        <v>-1.0391040000000018E-2</v>
      </c>
      <c r="AP96" s="121">
        <f t="shared" si="7"/>
        <v>-1.6247730000000016E-2</v>
      </c>
      <c r="AQ96" s="87">
        <f t="shared" si="8"/>
        <v>6.7693529999999988E-3</v>
      </c>
      <c r="AR96" s="37"/>
      <c r="AS96" s="234"/>
      <c r="AT96" s="37"/>
    </row>
    <row r="97" spans="2:46" ht="13.5" customHeight="1" thickBot="1" x14ac:dyDescent="0.2">
      <c r="B97" s="286"/>
      <c r="C97" s="27"/>
      <c r="D97" s="186"/>
      <c r="E97" s="56"/>
      <c r="F97" s="189"/>
      <c r="G97" s="189"/>
      <c r="H97" s="189"/>
      <c r="I97" s="56"/>
      <c r="J97" s="56"/>
      <c r="K97" s="188"/>
      <c r="L97" s="259"/>
      <c r="M97" s="259"/>
      <c r="N97" s="56"/>
      <c r="O97" s="28"/>
      <c r="P97" s="56"/>
      <c r="Q97" s="28"/>
      <c r="R97" s="184"/>
      <c r="S97" s="214"/>
      <c r="T97" s="286"/>
      <c r="U97" s="27"/>
      <c r="V97" s="186"/>
      <c r="W97" s="56"/>
      <c r="X97" s="189"/>
      <c r="Y97" s="189"/>
      <c r="Z97" s="189"/>
      <c r="AA97" s="56"/>
      <c r="AB97" s="56"/>
      <c r="AC97" s="188"/>
      <c r="AD97" s="259"/>
      <c r="AE97" s="259"/>
      <c r="AF97" s="56"/>
      <c r="AG97" s="28"/>
      <c r="AH97" s="56"/>
      <c r="AI97" s="28"/>
      <c r="AJ97" s="184"/>
      <c r="AK97" s="199"/>
      <c r="AL97" s="286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4"/>
      <c r="AT97" s="37"/>
    </row>
    <row r="98" spans="2:46" ht="13.5" customHeight="1" x14ac:dyDescent="0.15">
      <c r="B98" s="284" t="s">
        <v>82</v>
      </c>
      <c r="C98" s="25" t="s">
        <v>31</v>
      </c>
      <c r="D98" s="39"/>
      <c r="E98" s="55"/>
      <c r="F98" s="96">
        <v>27.325756999999999</v>
      </c>
      <c r="G98" s="96">
        <v>32.479816</v>
      </c>
      <c r="H98" s="96">
        <v>0.95784970999999997</v>
      </c>
      <c r="I98" s="60">
        <v>0.95424819999999999</v>
      </c>
      <c r="J98" s="60">
        <v>6.6100999999999993E-2</v>
      </c>
      <c r="K98" s="61"/>
      <c r="L98" s="258"/>
      <c r="M98" s="258"/>
      <c r="N98" s="55"/>
      <c r="O98" s="26"/>
      <c r="P98" s="55"/>
      <c r="Q98" s="26"/>
      <c r="R98" s="131"/>
      <c r="S98" s="214"/>
      <c r="T98" s="284" t="s">
        <v>82</v>
      </c>
      <c r="U98" s="25" t="s">
        <v>31</v>
      </c>
      <c r="V98" s="39"/>
      <c r="W98" s="55"/>
      <c r="X98" s="96">
        <v>24.511458999999999</v>
      </c>
      <c r="Y98" s="96">
        <v>30.316956999999999</v>
      </c>
      <c r="Z98" s="96">
        <v>0.87906287000000005</v>
      </c>
      <c r="AA98" s="60">
        <v>0.92308179999999995</v>
      </c>
      <c r="AB98" s="60">
        <v>0.17472579999999999</v>
      </c>
      <c r="AC98" s="61"/>
      <c r="AD98" s="258"/>
      <c r="AE98" s="258"/>
      <c r="AF98" s="55"/>
      <c r="AG98" s="26"/>
      <c r="AH98" s="55"/>
      <c r="AI98" s="26"/>
      <c r="AJ98" s="131"/>
      <c r="AK98" s="199"/>
      <c r="AL98" s="284" t="s">
        <v>82</v>
      </c>
      <c r="AM98" s="119">
        <f t="shared" si="14"/>
        <v>-2.8142980000000009</v>
      </c>
      <c r="AN98" s="95">
        <f t="shared" si="15"/>
        <v>-2.162859000000001</v>
      </c>
      <c r="AO98" s="95">
        <f t="shared" si="16"/>
        <v>-7.8786839999999914E-2</v>
      </c>
      <c r="AP98" s="95">
        <f t="shared" si="17"/>
        <v>-3.1166400000000039E-2</v>
      </c>
      <c r="AQ98" s="120">
        <f t="shared" si="18"/>
        <v>0.10862479999999999</v>
      </c>
      <c r="AR98" s="37"/>
      <c r="AS98" s="234"/>
      <c r="AT98" s="37"/>
    </row>
    <row r="99" spans="2:46" ht="13.5" customHeight="1" x14ac:dyDescent="0.15">
      <c r="B99" s="285"/>
      <c r="C99" s="27" t="s">
        <v>32</v>
      </c>
      <c r="D99" s="186"/>
      <c r="E99" s="56"/>
      <c r="F99" s="187">
        <v>30.807725999999999</v>
      </c>
      <c r="G99" s="187">
        <v>35.391928</v>
      </c>
      <c r="H99" s="187">
        <v>0.97570206000000004</v>
      </c>
      <c r="I99" s="62">
        <v>0.97136650000000002</v>
      </c>
      <c r="J99" s="62">
        <v>4.0164686999999998E-2</v>
      </c>
      <c r="K99" s="188"/>
      <c r="L99" s="259"/>
      <c r="M99" s="259"/>
      <c r="N99" s="56"/>
      <c r="O99" s="28"/>
      <c r="P99" s="56"/>
      <c r="Q99" s="28"/>
      <c r="R99" s="132"/>
      <c r="S99" s="214"/>
      <c r="T99" s="285"/>
      <c r="U99" s="27" t="s">
        <v>32</v>
      </c>
      <c r="V99" s="186"/>
      <c r="W99" s="56"/>
      <c r="X99" s="187">
        <v>26.993217000000001</v>
      </c>
      <c r="Y99" s="187">
        <v>32.912097000000003</v>
      </c>
      <c r="Z99" s="187">
        <v>0.94346403999999995</v>
      </c>
      <c r="AA99" s="62">
        <v>0.94833363000000004</v>
      </c>
      <c r="AB99" s="62">
        <v>7.5496285999999996E-2</v>
      </c>
      <c r="AC99" s="188"/>
      <c r="AD99" s="259"/>
      <c r="AE99" s="259"/>
      <c r="AF99" s="56"/>
      <c r="AG99" s="28"/>
      <c r="AH99" s="56"/>
      <c r="AI99" s="28"/>
      <c r="AJ99" s="132"/>
      <c r="AK99" s="199"/>
      <c r="AL99" s="285"/>
      <c r="AM99" s="86">
        <f t="shared" si="14"/>
        <v>-3.8145089999999975</v>
      </c>
      <c r="AN99" s="121">
        <f t="shared" si="15"/>
        <v>-2.4798309999999972</v>
      </c>
      <c r="AO99" s="121">
        <f t="shared" si="16"/>
        <v>-3.2238020000000089E-2</v>
      </c>
      <c r="AP99" s="121">
        <f t="shared" si="17"/>
        <v>-2.3032869999999983E-2</v>
      </c>
      <c r="AQ99" s="87">
        <f t="shared" si="18"/>
        <v>3.5331598999999998E-2</v>
      </c>
      <c r="AR99" s="37"/>
      <c r="AS99" s="234"/>
      <c r="AT99" s="37"/>
    </row>
    <row r="100" spans="2:46" ht="13.5" customHeight="1" x14ac:dyDescent="0.15">
      <c r="B100" s="285"/>
      <c r="C100" s="27" t="s">
        <v>33</v>
      </c>
      <c r="D100" s="186"/>
      <c r="E100" s="56"/>
      <c r="F100" s="187">
        <v>35.135759999999998</v>
      </c>
      <c r="G100" s="187">
        <v>39.274731000000003</v>
      </c>
      <c r="H100" s="187">
        <v>0.98814221999999996</v>
      </c>
      <c r="I100" s="62">
        <v>0.98974695000000001</v>
      </c>
      <c r="J100" s="62">
        <v>2.3736549999999999E-2</v>
      </c>
      <c r="K100" s="188"/>
      <c r="L100" s="259"/>
      <c r="M100" s="259"/>
      <c r="N100" s="56"/>
      <c r="O100" s="28"/>
      <c r="P100" s="56"/>
      <c r="Q100" s="28"/>
      <c r="R100" s="132"/>
      <c r="S100" s="214"/>
      <c r="T100" s="285"/>
      <c r="U100" s="27" t="s">
        <v>33</v>
      </c>
      <c r="V100" s="186"/>
      <c r="W100" s="56"/>
      <c r="X100" s="187">
        <v>29.418876000000001</v>
      </c>
      <c r="Y100" s="187">
        <v>34.994095000000002</v>
      </c>
      <c r="Z100" s="187">
        <v>0.96674605000000002</v>
      </c>
      <c r="AA100" s="62">
        <v>0.96257384000000001</v>
      </c>
      <c r="AB100" s="62">
        <v>4.2666349999999999E-2</v>
      </c>
      <c r="AC100" s="188"/>
      <c r="AD100" s="259"/>
      <c r="AE100" s="259"/>
      <c r="AF100" s="56"/>
      <c r="AG100" s="28"/>
      <c r="AH100" s="56"/>
      <c r="AI100" s="28"/>
      <c r="AJ100" s="132"/>
      <c r="AK100" s="199"/>
      <c r="AL100" s="285"/>
      <c r="AM100" s="86">
        <f t="shared" si="14"/>
        <v>-5.7168839999999967</v>
      </c>
      <c r="AN100" s="121">
        <f t="shared" si="15"/>
        <v>-4.2806360000000012</v>
      </c>
      <c r="AO100" s="121">
        <f t="shared" si="16"/>
        <v>-2.1396169999999937E-2</v>
      </c>
      <c r="AP100" s="121">
        <f t="shared" si="17"/>
        <v>-2.717311E-2</v>
      </c>
      <c r="AQ100" s="87">
        <f t="shared" si="18"/>
        <v>1.89298E-2</v>
      </c>
      <c r="AR100" s="37"/>
      <c r="AS100" s="234"/>
      <c r="AT100" s="37"/>
    </row>
    <row r="101" spans="2:46" ht="13.5" customHeight="1" x14ac:dyDescent="0.15">
      <c r="B101" s="285"/>
      <c r="C101" s="27" t="s">
        <v>35</v>
      </c>
      <c r="D101" s="186"/>
      <c r="E101" s="56"/>
      <c r="F101" s="187">
        <v>37.752980000000001</v>
      </c>
      <c r="G101" s="187">
        <v>41.826745000000003</v>
      </c>
      <c r="H101" s="187">
        <v>0.99244538000000004</v>
      </c>
      <c r="I101" s="62">
        <v>0.99521526999999999</v>
      </c>
      <c r="J101" s="62">
        <v>1.7600353999999999E-2</v>
      </c>
      <c r="K101" s="188"/>
      <c r="L101" s="259"/>
      <c r="M101" s="259"/>
      <c r="N101" s="56"/>
      <c r="O101" s="28"/>
      <c r="P101" s="56"/>
      <c r="Q101" s="28"/>
      <c r="R101" s="132"/>
      <c r="S101" s="214"/>
      <c r="T101" s="285"/>
      <c r="U101" s="27" t="s">
        <v>35</v>
      </c>
      <c r="V101" s="186"/>
      <c r="W101" s="56"/>
      <c r="X101" s="187">
        <v>33.618316</v>
      </c>
      <c r="Y101" s="187">
        <v>38.008409999999998</v>
      </c>
      <c r="Z101" s="187">
        <v>0.98211751000000003</v>
      </c>
      <c r="AA101" s="62">
        <v>0.97954087000000001</v>
      </c>
      <c r="AB101" s="62">
        <v>2.4187133E-2</v>
      </c>
      <c r="AC101" s="188"/>
      <c r="AD101" s="259"/>
      <c r="AE101" s="259"/>
      <c r="AF101" s="56"/>
      <c r="AG101" s="28"/>
      <c r="AH101" s="56"/>
      <c r="AI101" s="28"/>
      <c r="AJ101" s="132"/>
      <c r="AK101" s="199"/>
      <c r="AL101" s="285"/>
      <c r="AM101" s="86">
        <f t="shared" si="14"/>
        <v>-4.1346640000000008</v>
      </c>
      <c r="AN101" s="121">
        <f t="shared" si="15"/>
        <v>-3.8183350000000047</v>
      </c>
      <c r="AO101" s="121">
        <f t="shared" si="16"/>
        <v>-1.0327870000000017E-2</v>
      </c>
      <c r="AP101" s="121">
        <f t="shared" si="17"/>
        <v>-1.5674399999999977E-2</v>
      </c>
      <c r="AQ101" s="87">
        <f t="shared" si="18"/>
        <v>6.5867790000000009E-3</v>
      </c>
      <c r="AR101" s="37"/>
      <c r="AS101" s="234"/>
      <c r="AT101" s="37"/>
    </row>
    <row r="102" spans="2:46" ht="13.5" customHeight="1" thickBot="1" x14ac:dyDescent="0.2">
      <c r="B102" s="286"/>
      <c r="C102" s="27"/>
      <c r="D102" s="186"/>
      <c r="E102" s="56"/>
      <c r="F102" s="189"/>
      <c r="G102" s="189"/>
      <c r="H102" s="189"/>
      <c r="I102" s="56"/>
      <c r="J102" s="56"/>
      <c r="K102" s="188"/>
      <c r="L102" s="259"/>
      <c r="M102" s="259"/>
      <c r="N102" s="56"/>
      <c r="O102" s="28"/>
      <c r="P102" s="56"/>
      <c r="Q102" s="28"/>
      <c r="R102" s="184"/>
      <c r="S102" s="214"/>
      <c r="T102" s="286"/>
      <c r="U102" s="27"/>
      <c r="V102" s="186"/>
      <c r="W102" s="56"/>
      <c r="X102" s="189"/>
      <c r="Y102" s="189"/>
      <c r="Z102" s="189"/>
      <c r="AA102" s="56"/>
      <c r="AB102" s="56"/>
      <c r="AC102" s="188"/>
      <c r="AD102" s="259"/>
      <c r="AE102" s="259"/>
      <c r="AF102" s="56"/>
      <c r="AG102" s="28"/>
      <c r="AH102" s="56"/>
      <c r="AI102" s="28"/>
      <c r="AJ102" s="184"/>
      <c r="AK102" s="199"/>
      <c r="AL102" s="286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4"/>
      <c r="AT102" s="37"/>
    </row>
    <row r="103" spans="2:46" ht="13.5" customHeight="1" x14ac:dyDescent="0.15">
      <c r="B103" s="284" t="s">
        <v>83</v>
      </c>
      <c r="C103" s="25" t="s">
        <v>31</v>
      </c>
      <c r="D103" s="39"/>
      <c r="E103" s="55"/>
      <c r="F103" s="96">
        <v>27.276494</v>
      </c>
      <c r="G103" s="96">
        <v>32.250447000000001</v>
      </c>
      <c r="H103" s="96">
        <v>0.95609248000000002</v>
      </c>
      <c r="I103" s="60">
        <v>0.95471510999999998</v>
      </c>
      <c r="J103" s="60">
        <v>6.8366079999999996E-2</v>
      </c>
      <c r="K103" s="61"/>
      <c r="L103" s="258"/>
      <c r="M103" s="258"/>
      <c r="N103" s="55"/>
      <c r="O103" s="26"/>
      <c r="P103" s="55"/>
      <c r="Q103" s="26"/>
      <c r="R103" s="131"/>
      <c r="S103" s="214"/>
      <c r="T103" s="284" t="s">
        <v>83</v>
      </c>
      <c r="U103" s="25" t="s">
        <v>31</v>
      </c>
      <c r="V103" s="39"/>
      <c r="W103" s="55"/>
      <c r="X103" s="96">
        <v>24.356732000000001</v>
      </c>
      <c r="Y103" s="96">
        <v>29.911486</v>
      </c>
      <c r="Z103" s="96">
        <v>0.87575179000000003</v>
      </c>
      <c r="AA103" s="60">
        <v>0.92229377999999995</v>
      </c>
      <c r="AB103" s="60">
        <v>0.1769376</v>
      </c>
      <c r="AC103" s="61"/>
      <c r="AD103" s="258"/>
      <c r="AE103" s="258"/>
      <c r="AF103" s="55"/>
      <c r="AG103" s="26"/>
      <c r="AH103" s="55"/>
      <c r="AI103" s="26"/>
      <c r="AJ103" s="131"/>
      <c r="AK103" s="199"/>
      <c r="AL103" s="284" t="s">
        <v>83</v>
      </c>
      <c r="AM103" s="119">
        <f t="shared" si="14"/>
        <v>-2.9197619999999986</v>
      </c>
      <c r="AN103" s="95">
        <f t="shared" si="15"/>
        <v>-2.3389610000000012</v>
      </c>
      <c r="AO103" s="95">
        <f t="shared" si="16"/>
        <v>-8.0340689999999992E-2</v>
      </c>
      <c r="AP103" s="95">
        <f t="shared" si="17"/>
        <v>-3.2421330000000026E-2</v>
      </c>
      <c r="AQ103" s="120">
        <f t="shared" si="18"/>
        <v>0.10857152</v>
      </c>
      <c r="AR103" s="37"/>
      <c r="AS103" s="234"/>
      <c r="AT103" s="37"/>
    </row>
    <row r="104" spans="2:46" ht="13.5" customHeight="1" x14ac:dyDescent="0.15">
      <c r="B104" s="285"/>
      <c r="C104" s="27" t="s">
        <v>32</v>
      </c>
      <c r="D104" s="186"/>
      <c r="E104" s="56"/>
      <c r="F104" s="187">
        <v>30.610120999999999</v>
      </c>
      <c r="G104" s="187">
        <v>35.091858000000002</v>
      </c>
      <c r="H104" s="187">
        <v>0.97475977999999996</v>
      </c>
      <c r="I104" s="62">
        <v>0.97247680999999997</v>
      </c>
      <c r="J104" s="62">
        <v>4.1678615000000002E-2</v>
      </c>
      <c r="K104" s="188"/>
      <c r="L104" s="259"/>
      <c r="M104" s="259"/>
      <c r="N104" s="56"/>
      <c r="O104" s="28"/>
      <c r="P104" s="56"/>
      <c r="Q104" s="28"/>
      <c r="R104" s="132"/>
      <c r="S104" s="214"/>
      <c r="T104" s="285"/>
      <c r="U104" s="27" t="s">
        <v>32</v>
      </c>
      <c r="V104" s="186"/>
      <c r="W104" s="56"/>
      <c r="X104" s="187">
        <v>26.951535</v>
      </c>
      <c r="Y104" s="187">
        <v>32.422102000000002</v>
      </c>
      <c r="Z104" s="187">
        <v>0.94084593000000005</v>
      </c>
      <c r="AA104" s="62">
        <v>0.94893645000000004</v>
      </c>
      <c r="AB104" s="62">
        <v>7.8797880000000001E-2</v>
      </c>
      <c r="AC104" s="188"/>
      <c r="AD104" s="259"/>
      <c r="AE104" s="259"/>
      <c r="AF104" s="56"/>
      <c r="AG104" s="28"/>
      <c r="AH104" s="56"/>
      <c r="AI104" s="28"/>
      <c r="AJ104" s="132"/>
      <c r="AK104" s="199"/>
      <c r="AL104" s="285"/>
      <c r="AM104" s="86">
        <f t="shared" si="14"/>
        <v>-3.6585859999999997</v>
      </c>
      <c r="AN104" s="121">
        <f t="shared" si="15"/>
        <v>-2.6697559999999996</v>
      </c>
      <c r="AO104" s="121">
        <f t="shared" si="16"/>
        <v>-3.3913849999999912E-2</v>
      </c>
      <c r="AP104" s="121">
        <f t="shared" si="17"/>
        <v>-2.3540359999999927E-2</v>
      </c>
      <c r="AQ104" s="87">
        <f t="shared" si="18"/>
        <v>3.7119264999999999E-2</v>
      </c>
      <c r="AR104" s="37"/>
      <c r="AS104" s="234"/>
      <c r="AT104" s="37"/>
    </row>
    <row r="105" spans="2:46" ht="13.5" customHeight="1" x14ac:dyDescent="0.15">
      <c r="B105" s="285"/>
      <c r="C105" s="27" t="s">
        <v>33</v>
      </c>
      <c r="D105" s="186"/>
      <c r="E105" s="56"/>
      <c r="F105" s="187">
        <v>34.798394000000002</v>
      </c>
      <c r="G105" s="187">
        <v>38.912416</v>
      </c>
      <c r="H105" s="187">
        <v>0.98733061</v>
      </c>
      <c r="I105" s="62">
        <v>0.98954428999999999</v>
      </c>
      <c r="J105" s="62">
        <v>2.4813735999999999E-2</v>
      </c>
      <c r="K105" s="188"/>
      <c r="L105" s="259"/>
      <c r="M105" s="259"/>
      <c r="N105" s="56"/>
      <c r="O105" s="28"/>
      <c r="P105" s="56"/>
      <c r="Q105" s="28"/>
      <c r="R105" s="132"/>
      <c r="S105" s="214"/>
      <c r="T105" s="285"/>
      <c r="U105" s="27" t="s">
        <v>33</v>
      </c>
      <c r="V105" s="186"/>
      <c r="W105" s="56"/>
      <c r="X105" s="187">
        <v>29.368734</v>
      </c>
      <c r="Y105" s="187">
        <v>34.550190000000001</v>
      </c>
      <c r="Z105" s="187">
        <v>0.96551522000000001</v>
      </c>
      <c r="AA105" s="62">
        <v>0.96382531000000005</v>
      </c>
      <c r="AB105" s="62">
        <v>4.4533346000000001E-2</v>
      </c>
      <c r="AC105" s="188"/>
      <c r="AD105" s="259"/>
      <c r="AE105" s="259"/>
      <c r="AF105" s="56"/>
      <c r="AG105" s="28"/>
      <c r="AH105" s="56"/>
      <c r="AI105" s="28"/>
      <c r="AJ105" s="132"/>
      <c r="AK105" s="199"/>
      <c r="AL105" s="285"/>
      <c r="AM105" s="86">
        <f t="shared" si="14"/>
        <v>-5.4296600000000019</v>
      </c>
      <c r="AN105" s="121">
        <f t="shared" si="15"/>
        <v>-4.3622259999999997</v>
      </c>
      <c r="AO105" s="121">
        <f t="shared" si="16"/>
        <v>-2.181538999999999E-2</v>
      </c>
      <c r="AP105" s="121">
        <f t="shared" si="17"/>
        <v>-2.5718979999999947E-2</v>
      </c>
      <c r="AQ105" s="87">
        <f t="shared" si="18"/>
        <v>1.9719610000000002E-2</v>
      </c>
      <c r="AR105" s="37"/>
      <c r="AS105" s="234"/>
      <c r="AT105" s="37"/>
    </row>
    <row r="106" spans="2:46" ht="13.5" customHeight="1" x14ac:dyDescent="0.15">
      <c r="B106" s="285"/>
      <c r="C106" s="27" t="s">
        <v>35</v>
      </c>
      <c r="D106" s="186"/>
      <c r="E106" s="56"/>
      <c r="F106" s="187">
        <v>37.478932</v>
      </c>
      <c r="G106" s="187">
        <v>41.512315999999998</v>
      </c>
      <c r="H106" s="187">
        <v>0.99190392000000005</v>
      </c>
      <c r="I106" s="62">
        <v>0.99495595000000003</v>
      </c>
      <c r="J106" s="62">
        <v>1.8387779999999999E-2</v>
      </c>
      <c r="K106" s="188"/>
      <c r="L106" s="259"/>
      <c r="M106" s="259"/>
      <c r="N106" s="56"/>
      <c r="O106" s="28"/>
      <c r="P106" s="56"/>
      <c r="Q106" s="28"/>
      <c r="R106" s="132"/>
      <c r="S106" s="214"/>
      <c r="T106" s="285"/>
      <c r="U106" s="27" t="s">
        <v>35</v>
      </c>
      <c r="V106" s="186"/>
      <c r="W106" s="56"/>
      <c r="X106" s="187">
        <v>33.272319000000003</v>
      </c>
      <c r="Y106" s="187">
        <v>37.536136999999997</v>
      </c>
      <c r="Z106" s="187">
        <v>0.98112699999999997</v>
      </c>
      <c r="AA106" s="62">
        <v>0.98021786</v>
      </c>
      <c r="AB106" s="62">
        <v>2.5513066000000001E-2</v>
      </c>
      <c r="AC106" s="188"/>
      <c r="AD106" s="259"/>
      <c r="AE106" s="259"/>
      <c r="AF106" s="56"/>
      <c r="AG106" s="28"/>
      <c r="AH106" s="56"/>
      <c r="AI106" s="28"/>
      <c r="AJ106" s="132"/>
      <c r="AK106" s="199"/>
      <c r="AL106" s="285"/>
      <c r="AM106" s="86">
        <f t="shared" si="14"/>
        <v>-4.2066129999999973</v>
      </c>
      <c r="AN106" s="121">
        <f t="shared" si="15"/>
        <v>-3.9761790000000019</v>
      </c>
      <c r="AO106" s="121">
        <f t="shared" si="16"/>
        <v>-1.0776920000000079E-2</v>
      </c>
      <c r="AP106" s="121">
        <f t="shared" si="17"/>
        <v>-1.4738090000000037E-2</v>
      </c>
      <c r="AQ106" s="87">
        <f t="shared" si="18"/>
        <v>7.1252860000000015E-3</v>
      </c>
      <c r="AR106" s="37"/>
      <c r="AS106" s="234"/>
      <c r="AT106" s="37"/>
    </row>
    <row r="107" spans="2:46" ht="13.5" customHeight="1" thickBot="1" x14ac:dyDescent="0.2">
      <c r="B107" s="286"/>
      <c r="C107" s="27"/>
      <c r="D107" s="186"/>
      <c r="E107" s="56"/>
      <c r="F107" s="189"/>
      <c r="G107" s="189"/>
      <c r="H107" s="189"/>
      <c r="I107" s="56"/>
      <c r="J107" s="56"/>
      <c r="K107" s="188"/>
      <c r="L107" s="259"/>
      <c r="M107" s="259"/>
      <c r="N107" s="56"/>
      <c r="O107" s="28"/>
      <c r="P107" s="56"/>
      <c r="Q107" s="28"/>
      <c r="R107" s="184"/>
      <c r="S107" s="214"/>
      <c r="T107" s="286"/>
      <c r="U107" s="27"/>
      <c r="V107" s="186"/>
      <c r="W107" s="56"/>
      <c r="X107" s="189"/>
      <c r="Y107" s="189"/>
      <c r="Z107" s="189"/>
      <c r="AA107" s="56"/>
      <c r="AB107" s="56"/>
      <c r="AC107" s="188"/>
      <c r="AD107" s="259"/>
      <c r="AE107" s="259"/>
      <c r="AF107" s="56"/>
      <c r="AG107" s="28"/>
      <c r="AH107" s="56"/>
      <c r="AI107" s="28"/>
      <c r="AJ107" s="184"/>
      <c r="AK107" s="199"/>
      <c r="AL107" s="286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4"/>
      <c r="AT107" s="37"/>
    </row>
    <row r="108" spans="2:46" ht="13.5" customHeight="1" x14ac:dyDescent="0.15">
      <c r="B108" s="284" t="s">
        <v>84</v>
      </c>
      <c r="C108" s="25" t="s">
        <v>31</v>
      </c>
      <c r="D108" s="39"/>
      <c r="E108" s="55"/>
      <c r="F108" s="96"/>
      <c r="G108" s="96"/>
      <c r="H108" s="96"/>
      <c r="I108" s="60"/>
      <c r="J108" s="60"/>
      <c r="K108" s="61"/>
      <c r="L108" s="258"/>
      <c r="M108" s="258"/>
      <c r="N108" s="55"/>
      <c r="O108" s="26"/>
      <c r="P108" s="55"/>
      <c r="Q108" s="26"/>
      <c r="R108" s="131"/>
      <c r="S108" s="214"/>
      <c r="T108" s="284" t="s">
        <v>84</v>
      </c>
      <c r="U108" s="25" t="s">
        <v>31</v>
      </c>
      <c r="V108" s="39"/>
      <c r="W108" s="55"/>
      <c r="X108" s="96"/>
      <c r="Y108" s="96"/>
      <c r="Z108" s="96"/>
      <c r="AA108" s="60"/>
      <c r="AB108" s="60"/>
      <c r="AC108" s="61"/>
      <c r="AD108" s="258"/>
      <c r="AE108" s="258"/>
      <c r="AF108" s="55"/>
      <c r="AG108" s="26"/>
      <c r="AH108" s="55"/>
      <c r="AI108" s="26"/>
      <c r="AJ108" s="131"/>
      <c r="AK108" s="199"/>
      <c r="AL108" s="284" t="s">
        <v>84</v>
      </c>
      <c r="AM108" s="119" t="str">
        <f t="shared" si="14"/>
        <v/>
      </c>
      <c r="AN108" s="95" t="str">
        <f t="shared" si="15"/>
        <v/>
      </c>
      <c r="AO108" s="95" t="str">
        <f t="shared" si="16"/>
        <v/>
      </c>
      <c r="AP108" s="95" t="str">
        <f t="shared" si="17"/>
        <v/>
      </c>
      <c r="AQ108" s="120" t="str">
        <f t="shared" si="18"/>
        <v/>
      </c>
      <c r="AR108" s="37"/>
      <c r="AS108" s="234"/>
      <c r="AT108" s="37"/>
    </row>
    <row r="109" spans="2:46" ht="13.5" customHeight="1" x14ac:dyDescent="0.15">
      <c r="B109" s="285"/>
      <c r="C109" s="27" t="s">
        <v>32</v>
      </c>
      <c r="D109" s="186"/>
      <c r="E109" s="56"/>
      <c r="F109" s="187"/>
      <c r="G109" s="187"/>
      <c r="H109" s="187"/>
      <c r="I109" s="62"/>
      <c r="J109" s="62"/>
      <c r="K109" s="188"/>
      <c r="L109" s="259"/>
      <c r="M109" s="259"/>
      <c r="N109" s="56"/>
      <c r="O109" s="28"/>
      <c r="P109" s="56"/>
      <c r="Q109" s="28"/>
      <c r="R109" s="132"/>
      <c r="S109" s="214"/>
      <c r="T109" s="285"/>
      <c r="U109" s="27" t="s">
        <v>32</v>
      </c>
      <c r="V109" s="186"/>
      <c r="W109" s="56"/>
      <c r="X109" s="187"/>
      <c r="Y109" s="187"/>
      <c r="Z109" s="187"/>
      <c r="AA109" s="62"/>
      <c r="AB109" s="62"/>
      <c r="AC109" s="188"/>
      <c r="AD109" s="259"/>
      <c r="AE109" s="259"/>
      <c r="AF109" s="56"/>
      <c r="AG109" s="28"/>
      <c r="AH109" s="56"/>
      <c r="AI109" s="28"/>
      <c r="AJ109" s="132"/>
      <c r="AK109" s="199"/>
      <c r="AL109" s="285"/>
      <c r="AM109" s="86" t="str">
        <f t="shared" si="14"/>
        <v/>
      </c>
      <c r="AN109" s="121" t="str">
        <f t="shared" si="15"/>
        <v/>
      </c>
      <c r="AO109" s="121" t="str">
        <f t="shared" si="16"/>
        <v/>
      </c>
      <c r="AP109" s="121" t="str">
        <f t="shared" si="17"/>
        <v/>
      </c>
      <c r="AQ109" s="87" t="str">
        <f t="shared" si="18"/>
        <v/>
      </c>
      <c r="AR109" s="37"/>
      <c r="AS109" s="234"/>
      <c r="AT109" s="37"/>
    </row>
    <row r="110" spans="2:46" ht="13.5" customHeight="1" x14ac:dyDescent="0.15">
      <c r="B110" s="285"/>
      <c r="C110" s="27" t="s">
        <v>33</v>
      </c>
      <c r="D110" s="186"/>
      <c r="E110" s="56"/>
      <c r="F110" s="187"/>
      <c r="G110" s="187"/>
      <c r="H110" s="187"/>
      <c r="I110" s="62"/>
      <c r="J110" s="62"/>
      <c r="K110" s="188"/>
      <c r="L110" s="259"/>
      <c r="M110" s="259"/>
      <c r="N110" s="56"/>
      <c r="O110" s="28"/>
      <c r="P110" s="56"/>
      <c r="Q110" s="28"/>
      <c r="R110" s="132"/>
      <c r="S110" s="214"/>
      <c r="T110" s="285"/>
      <c r="U110" s="27" t="s">
        <v>33</v>
      </c>
      <c r="V110" s="186"/>
      <c r="W110" s="56"/>
      <c r="X110" s="187"/>
      <c r="Y110" s="187"/>
      <c r="Z110" s="187"/>
      <c r="AA110" s="62"/>
      <c r="AB110" s="62"/>
      <c r="AC110" s="188"/>
      <c r="AD110" s="259"/>
      <c r="AE110" s="259"/>
      <c r="AF110" s="56"/>
      <c r="AG110" s="28"/>
      <c r="AH110" s="56"/>
      <c r="AI110" s="28"/>
      <c r="AJ110" s="132"/>
      <c r="AK110" s="199"/>
      <c r="AL110" s="285"/>
      <c r="AM110" s="86" t="str">
        <f t="shared" si="14"/>
        <v/>
      </c>
      <c r="AN110" s="121" t="str">
        <f t="shared" si="15"/>
        <v/>
      </c>
      <c r="AO110" s="121" t="str">
        <f t="shared" si="16"/>
        <v/>
      </c>
      <c r="AP110" s="121" t="str">
        <f t="shared" si="17"/>
        <v/>
      </c>
      <c r="AQ110" s="87" t="str">
        <f t="shared" si="18"/>
        <v/>
      </c>
      <c r="AR110" s="37"/>
      <c r="AS110" s="234"/>
      <c r="AT110" s="37"/>
    </row>
    <row r="111" spans="2:46" ht="13.5" customHeight="1" x14ac:dyDescent="0.15">
      <c r="B111" s="285"/>
      <c r="C111" s="27" t="s">
        <v>35</v>
      </c>
      <c r="D111" s="186"/>
      <c r="E111" s="56"/>
      <c r="F111" s="187"/>
      <c r="G111" s="187"/>
      <c r="H111" s="187"/>
      <c r="I111" s="62"/>
      <c r="J111" s="62"/>
      <c r="K111" s="188"/>
      <c r="L111" s="259"/>
      <c r="M111" s="259"/>
      <c r="N111" s="56"/>
      <c r="O111" s="28"/>
      <c r="P111" s="56"/>
      <c r="Q111" s="28"/>
      <c r="R111" s="132"/>
      <c r="S111" s="214"/>
      <c r="T111" s="285"/>
      <c r="U111" s="27" t="s">
        <v>35</v>
      </c>
      <c r="V111" s="186"/>
      <c r="W111" s="56"/>
      <c r="X111" s="187"/>
      <c r="Y111" s="187"/>
      <c r="Z111" s="187"/>
      <c r="AA111" s="62"/>
      <c r="AB111" s="62"/>
      <c r="AC111" s="188"/>
      <c r="AD111" s="259"/>
      <c r="AE111" s="259"/>
      <c r="AF111" s="56"/>
      <c r="AG111" s="28"/>
      <c r="AH111" s="56"/>
      <c r="AI111" s="28"/>
      <c r="AJ111" s="132"/>
      <c r="AK111" s="199"/>
      <c r="AL111" s="285"/>
      <c r="AM111" s="86" t="str">
        <f t="shared" si="14"/>
        <v/>
      </c>
      <c r="AN111" s="121" t="str">
        <f t="shared" si="15"/>
        <v/>
      </c>
      <c r="AO111" s="121" t="str">
        <f t="shared" si="16"/>
        <v/>
      </c>
      <c r="AP111" s="121" t="str">
        <f t="shared" si="17"/>
        <v/>
      </c>
      <c r="AQ111" s="87" t="str">
        <f t="shared" si="18"/>
        <v/>
      </c>
      <c r="AR111" s="37"/>
      <c r="AS111" s="234"/>
      <c r="AT111" s="37"/>
    </row>
    <row r="112" spans="2:46" ht="13.5" customHeight="1" thickBot="1" x14ac:dyDescent="0.2">
      <c r="B112" s="286"/>
      <c r="C112" s="27"/>
      <c r="D112" s="186"/>
      <c r="E112" s="56"/>
      <c r="F112" s="189"/>
      <c r="G112" s="189"/>
      <c r="H112" s="189"/>
      <c r="I112" s="56"/>
      <c r="J112" s="56"/>
      <c r="K112" s="188"/>
      <c r="L112" s="259"/>
      <c r="M112" s="259"/>
      <c r="N112" s="56"/>
      <c r="O112" s="28"/>
      <c r="P112" s="56"/>
      <c r="Q112" s="28"/>
      <c r="R112" s="184"/>
      <c r="S112" s="214"/>
      <c r="T112" s="286"/>
      <c r="U112" s="27"/>
      <c r="V112" s="186"/>
      <c r="W112" s="56"/>
      <c r="X112" s="189"/>
      <c r="Y112" s="189"/>
      <c r="Z112" s="189"/>
      <c r="AA112" s="56"/>
      <c r="AB112" s="56"/>
      <c r="AC112" s="188"/>
      <c r="AD112" s="259"/>
      <c r="AE112" s="259"/>
      <c r="AF112" s="56"/>
      <c r="AG112" s="28"/>
      <c r="AH112" s="56"/>
      <c r="AI112" s="28"/>
      <c r="AJ112" s="184"/>
      <c r="AK112" s="199"/>
      <c r="AL112" s="286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4"/>
      <c r="AT112" s="37"/>
    </row>
    <row r="113" spans="2:46" ht="13.5" customHeight="1" x14ac:dyDescent="0.15">
      <c r="B113" s="284" t="s">
        <v>85</v>
      </c>
      <c r="C113" s="25" t="s">
        <v>31</v>
      </c>
      <c r="D113" s="39"/>
      <c r="E113" s="55"/>
      <c r="F113" s="96"/>
      <c r="G113" s="96"/>
      <c r="H113" s="96"/>
      <c r="I113" s="60"/>
      <c r="J113" s="60"/>
      <c r="K113" s="61"/>
      <c r="L113" s="258"/>
      <c r="M113" s="258"/>
      <c r="N113" s="55"/>
      <c r="O113" s="26"/>
      <c r="P113" s="55"/>
      <c r="Q113" s="26"/>
      <c r="R113" s="131"/>
      <c r="S113" s="214"/>
      <c r="T113" s="284" t="s">
        <v>85</v>
      </c>
      <c r="U113" s="25" t="s">
        <v>31</v>
      </c>
      <c r="V113" s="39"/>
      <c r="W113" s="55"/>
      <c r="X113" s="96"/>
      <c r="Y113" s="96"/>
      <c r="Z113" s="96"/>
      <c r="AA113" s="60"/>
      <c r="AB113" s="60"/>
      <c r="AC113" s="61"/>
      <c r="AD113" s="258"/>
      <c r="AE113" s="258"/>
      <c r="AF113" s="55"/>
      <c r="AG113" s="26"/>
      <c r="AH113" s="55"/>
      <c r="AI113" s="26"/>
      <c r="AJ113" s="131"/>
      <c r="AK113" s="199"/>
      <c r="AL113" s="284" t="s">
        <v>85</v>
      </c>
      <c r="AM113" s="119" t="str">
        <f t="shared" si="14"/>
        <v/>
      </c>
      <c r="AN113" s="95" t="str">
        <f t="shared" si="15"/>
        <v/>
      </c>
      <c r="AO113" s="95" t="str">
        <f t="shared" si="16"/>
        <v/>
      </c>
      <c r="AP113" s="95" t="str">
        <f t="shared" si="17"/>
        <v/>
      </c>
      <c r="AQ113" s="120" t="str">
        <f t="shared" si="18"/>
        <v/>
      </c>
      <c r="AR113" s="37"/>
      <c r="AS113" s="234"/>
      <c r="AT113" s="37"/>
    </row>
    <row r="114" spans="2:46" ht="13.5" customHeight="1" x14ac:dyDescent="0.15">
      <c r="B114" s="285"/>
      <c r="C114" s="27" t="s">
        <v>32</v>
      </c>
      <c r="D114" s="186"/>
      <c r="E114" s="56"/>
      <c r="F114" s="187"/>
      <c r="G114" s="187"/>
      <c r="H114" s="187"/>
      <c r="I114" s="62"/>
      <c r="J114" s="62"/>
      <c r="K114" s="188"/>
      <c r="L114" s="259"/>
      <c r="M114" s="259"/>
      <c r="N114" s="56"/>
      <c r="O114" s="28"/>
      <c r="P114" s="56"/>
      <c r="Q114" s="28"/>
      <c r="R114" s="132"/>
      <c r="S114" s="214"/>
      <c r="T114" s="285"/>
      <c r="U114" s="27" t="s">
        <v>32</v>
      </c>
      <c r="V114" s="186"/>
      <c r="W114" s="56"/>
      <c r="X114" s="187"/>
      <c r="Y114" s="187"/>
      <c r="Z114" s="187"/>
      <c r="AA114" s="62"/>
      <c r="AB114" s="62"/>
      <c r="AC114" s="188"/>
      <c r="AD114" s="259"/>
      <c r="AE114" s="259"/>
      <c r="AF114" s="56"/>
      <c r="AG114" s="28"/>
      <c r="AH114" s="56"/>
      <c r="AI114" s="28"/>
      <c r="AJ114" s="132"/>
      <c r="AK114" s="199"/>
      <c r="AL114" s="285"/>
      <c r="AM114" s="86" t="str">
        <f t="shared" si="14"/>
        <v/>
      </c>
      <c r="AN114" s="121" t="str">
        <f t="shared" si="15"/>
        <v/>
      </c>
      <c r="AO114" s="121" t="str">
        <f t="shared" si="16"/>
        <v/>
      </c>
      <c r="AP114" s="121" t="str">
        <f t="shared" si="17"/>
        <v/>
      </c>
      <c r="AQ114" s="87" t="str">
        <f t="shared" si="18"/>
        <v/>
      </c>
      <c r="AR114" s="37"/>
      <c r="AS114" s="234"/>
      <c r="AT114" s="37"/>
    </row>
    <row r="115" spans="2:46" ht="13.5" customHeight="1" x14ac:dyDescent="0.15">
      <c r="B115" s="285"/>
      <c r="C115" s="27" t="s">
        <v>33</v>
      </c>
      <c r="D115" s="186"/>
      <c r="E115" s="56"/>
      <c r="F115" s="187"/>
      <c r="G115" s="187"/>
      <c r="H115" s="187"/>
      <c r="I115" s="62"/>
      <c r="J115" s="62"/>
      <c r="K115" s="188"/>
      <c r="L115" s="259"/>
      <c r="M115" s="259"/>
      <c r="N115" s="56"/>
      <c r="O115" s="28"/>
      <c r="P115" s="56"/>
      <c r="Q115" s="28"/>
      <c r="R115" s="132"/>
      <c r="S115" s="214"/>
      <c r="T115" s="285"/>
      <c r="U115" s="27" t="s">
        <v>33</v>
      </c>
      <c r="V115" s="186"/>
      <c r="W115" s="56"/>
      <c r="X115" s="187"/>
      <c r="Y115" s="187"/>
      <c r="Z115" s="187"/>
      <c r="AA115" s="62"/>
      <c r="AB115" s="62"/>
      <c r="AC115" s="188"/>
      <c r="AD115" s="259"/>
      <c r="AE115" s="259"/>
      <c r="AF115" s="56"/>
      <c r="AG115" s="28"/>
      <c r="AH115" s="56"/>
      <c r="AI115" s="28"/>
      <c r="AJ115" s="132"/>
      <c r="AK115" s="199"/>
      <c r="AL115" s="285"/>
      <c r="AM115" s="86" t="str">
        <f t="shared" si="14"/>
        <v/>
      </c>
      <c r="AN115" s="121" t="str">
        <f t="shared" si="15"/>
        <v/>
      </c>
      <c r="AO115" s="121" t="str">
        <f t="shared" si="16"/>
        <v/>
      </c>
      <c r="AP115" s="121" t="str">
        <f t="shared" si="17"/>
        <v/>
      </c>
      <c r="AQ115" s="87" t="str">
        <f t="shared" si="18"/>
        <v/>
      </c>
      <c r="AR115" s="37"/>
      <c r="AS115" s="234"/>
      <c r="AT115" s="37"/>
    </row>
    <row r="116" spans="2:46" ht="13.5" customHeight="1" x14ac:dyDescent="0.15">
      <c r="B116" s="285"/>
      <c r="C116" s="27" t="s">
        <v>35</v>
      </c>
      <c r="D116" s="186"/>
      <c r="E116" s="56"/>
      <c r="F116" s="187"/>
      <c r="G116" s="187"/>
      <c r="H116" s="187"/>
      <c r="I116" s="62"/>
      <c r="J116" s="62"/>
      <c r="K116" s="188"/>
      <c r="L116" s="259"/>
      <c r="M116" s="259"/>
      <c r="N116" s="56"/>
      <c r="O116" s="28"/>
      <c r="P116" s="56"/>
      <c r="Q116" s="28"/>
      <c r="R116" s="132"/>
      <c r="S116" s="214"/>
      <c r="T116" s="285"/>
      <c r="U116" s="27" t="s">
        <v>35</v>
      </c>
      <c r="V116" s="186"/>
      <c r="W116" s="56"/>
      <c r="X116" s="187"/>
      <c r="Y116" s="187"/>
      <c r="Z116" s="187"/>
      <c r="AA116" s="62"/>
      <c r="AB116" s="62"/>
      <c r="AC116" s="188"/>
      <c r="AD116" s="259"/>
      <c r="AE116" s="259"/>
      <c r="AF116" s="56"/>
      <c r="AG116" s="28"/>
      <c r="AH116" s="56"/>
      <c r="AI116" s="28"/>
      <c r="AJ116" s="132"/>
      <c r="AK116" s="199"/>
      <c r="AL116" s="285"/>
      <c r="AM116" s="86" t="str">
        <f t="shared" si="14"/>
        <v/>
      </c>
      <c r="AN116" s="121" t="str">
        <f t="shared" si="15"/>
        <v/>
      </c>
      <c r="AO116" s="121" t="str">
        <f t="shared" si="16"/>
        <v/>
      </c>
      <c r="AP116" s="121" t="str">
        <f t="shared" si="17"/>
        <v/>
      </c>
      <c r="AQ116" s="87" t="str">
        <f t="shared" si="18"/>
        <v/>
      </c>
      <c r="AR116" s="37"/>
      <c r="AS116" s="234"/>
      <c r="AT116" s="37"/>
    </row>
    <row r="117" spans="2:46" ht="13.5" customHeight="1" thickBot="1" x14ac:dyDescent="0.2">
      <c r="B117" s="286"/>
      <c r="C117" s="27"/>
      <c r="D117" s="186"/>
      <c r="E117" s="56"/>
      <c r="F117" s="189"/>
      <c r="G117" s="189"/>
      <c r="H117" s="189"/>
      <c r="I117" s="56"/>
      <c r="J117" s="56"/>
      <c r="K117" s="188"/>
      <c r="L117" s="259"/>
      <c r="M117" s="259"/>
      <c r="N117" s="56"/>
      <c r="O117" s="28"/>
      <c r="P117" s="56"/>
      <c r="Q117" s="28"/>
      <c r="R117" s="184"/>
      <c r="S117" s="214"/>
      <c r="T117" s="286"/>
      <c r="U117" s="27"/>
      <c r="V117" s="186"/>
      <c r="W117" s="56"/>
      <c r="X117" s="189"/>
      <c r="Y117" s="189"/>
      <c r="Z117" s="189"/>
      <c r="AA117" s="56"/>
      <c r="AB117" s="56"/>
      <c r="AC117" s="188"/>
      <c r="AD117" s="259"/>
      <c r="AE117" s="259"/>
      <c r="AF117" s="56"/>
      <c r="AG117" s="28"/>
      <c r="AH117" s="56"/>
      <c r="AI117" s="28"/>
      <c r="AJ117" s="184"/>
      <c r="AK117" s="199"/>
      <c r="AL117" s="286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4"/>
      <c r="AT117" s="37"/>
    </row>
    <row r="118" spans="2:46" ht="13.5" customHeight="1" x14ac:dyDescent="0.15">
      <c r="B118" s="284" t="s">
        <v>86</v>
      </c>
      <c r="C118" s="25" t="s">
        <v>31</v>
      </c>
      <c r="D118" s="39"/>
      <c r="E118" s="55"/>
      <c r="F118" s="96"/>
      <c r="G118" s="96"/>
      <c r="H118" s="96"/>
      <c r="I118" s="60"/>
      <c r="J118" s="60"/>
      <c r="K118" s="61"/>
      <c r="L118" s="258"/>
      <c r="M118" s="258"/>
      <c r="N118" s="55"/>
      <c r="O118" s="26"/>
      <c r="P118" s="55"/>
      <c r="Q118" s="26"/>
      <c r="R118" s="131"/>
      <c r="S118" s="214"/>
      <c r="T118" s="284" t="s">
        <v>86</v>
      </c>
      <c r="U118" s="25" t="s">
        <v>31</v>
      </c>
      <c r="V118" s="39"/>
      <c r="W118" s="55"/>
      <c r="X118" s="96"/>
      <c r="Y118" s="96"/>
      <c r="Z118" s="96"/>
      <c r="AA118" s="60"/>
      <c r="AB118" s="60"/>
      <c r="AC118" s="61"/>
      <c r="AD118" s="258"/>
      <c r="AE118" s="258"/>
      <c r="AF118" s="55"/>
      <c r="AG118" s="26"/>
      <c r="AH118" s="55"/>
      <c r="AI118" s="26"/>
      <c r="AJ118" s="131"/>
      <c r="AK118" s="199"/>
      <c r="AL118" s="284" t="s">
        <v>86</v>
      </c>
      <c r="AM118" s="119" t="str">
        <f t="shared" si="14"/>
        <v/>
      </c>
      <c r="AN118" s="95" t="str">
        <f t="shared" si="15"/>
        <v/>
      </c>
      <c r="AO118" s="95" t="str">
        <f t="shared" si="16"/>
        <v/>
      </c>
      <c r="AP118" s="95" t="str">
        <f t="shared" si="17"/>
        <v/>
      </c>
      <c r="AQ118" s="120" t="str">
        <f t="shared" si="18"/>
        <v/>
      </c>
      <c r="AR118" s="37"/>
      <c r="AS118" s="234"/>
      <c r="AT118" s="37"/>
    </row>
    <row r="119" spans="2:46" ht="13.5" customHeight="1" x14ac:dyDescent="0.15">
      <c r="B119" s="285"/>
      <c r="C119" s="27" t="s">
        <v>32</v>
      </c>
      <c r="D119" s="186"/>
      <c r="E119" s="56"/>
      <c r="F119" s="187"/>
      <c r="G119" s="187"/>
      <c r="H119" s="187"/>
      <c r="I119" s="62"/>
      <c r="J119" s="62"/>
      <c r="K119" s="188"/>
      <c r="L119" s="259"/>
      <c r="M119" s="259"/>
      <c r="N119" s="56"/>
      <c r="O119" s="28"/>
      <c r="P119" s="56"/>
      <c r="Q119" s="28"/>
      <c r="R119" s="132"/>
      <c r="S119" s="214"/>
      <c r="T119" s="285"/>
      <c r="U119" s="27" t="s">
        <v>32</v>
      </c>
      <c r="V119" s="186"/>
      <c r="W119" s="56"/>
      <c r="X119" s="187"/>
      <c r="Y119" s="187"/>
      <c r="Z119" s="187"/>
      <c r="AA119" s="62"/>
      <c r="AB119" s="62"/>
      <c r="AC119" s="188"/>
      <c r="AD119" s="259"/>
      <c r="AE119" s="259"/>
      <c r="AF119" s="56"/>
      <c r="AG119" s="28"/>
      <c r="AH119" s="56"/>
      <c r="AI119" s="28"/>
      <c r="AJ119" s="132"/>
      <c r="AK119" s="199"/>
      <c r="AL119" s="285"/>
      <c r="AM119" s="86" t="str">
        <f t="shared" si="14"/>
        <v/>
      </c>
      <c r="AN119" s="121" t="str">
        <f t="shared" si="15"/>
        <v/>
      </c>
      <c r="AO119" s="121" t="str">
        <f t="shared" si="16"/>
        <v/>
      </c>
      <c r="AP119" s="121" t="str">
        <f t="shared" si="17"/>
        <v/>
      </c>
      <c r="AQ119" s="87" t="str">
        <f t="shared" si="18"/>
        <v/>
      </c>
      <c r="AR119" s="37"/>
      <c r="AS119" s="234"/>
      <c r="AT119" s="37"/>
    </row>
    <row r="120" spans="2:46" ht="13.5" customHeight="1" x14ac:dyDescent="0.15">
      <c r="B120" s="285"/>
      <c r="C120" s="27" t="s">
        <v>33</v>
      </c>
      <c r="D120" s="186"/>
      <c r="E120" s="56"/>
      <c r="F120" s="187"/>
      <c r="G120" s="187"/>
      <c r="H120" s="187"/>
      <c r="I120" s="62"/>
      <c r="J120" s="62"/>
      <c r="K120" s="188"/>
      <c r="L120" s="259"/>
      <c r="M120" s="259"/>
      <c r="N120" s="56"/>
      <c r="O120" s="28"/>
      <c r="P120" s="56"/>
      <c r="Q120" s="28"/>
      <c r="R120" s="132"/>
      <c r="S120" s="214"/>
      <c r="T120" s="285"/>
      <c r="U120" s="27" t="s">
        <v>33</v>
      </c>
      <c r="V120" s="186"/>
      <c r="W120" s="56"/>
      <c r="X120" s="187"/>
      <c r="Y120" s="187"/>
      <c r="Z120" s="187"/>
      <c r="AA120" s="62"/>
      <c r="AB120" s="62"/>
      <c r="AC120" s="188"/>
      <c r="AD120" s="259"/>
      <c r="AE120" s="259"/>
      <c r="AF120" s="56"/>
      <c r="AG120" s="28"/>
      <c r="AH120" s="56"/>
      <c r="AI120" s="28"/>
      <c r="AJ120" s="132"/>
      <c r="AK120" s="199"/>
      <c r="AL120" s="285"/>
      <c r="AM120" s="86" t="str">
        <f t="shared" si="14"/>
        <v/>
      </c>
      <c r="AN120" s="121" t="str">
        <f t="shared" si="15"/>
        <v/>
      </c>
      <c r="AO120" s="121" t="str">
        <f t="shared" si="16"/>
        <v/>
      </c>
      <c r="AP120" s="121" t="str">
        <f t="shared" si="17"/>
        <v/>
      </c>
      <c r="AQ120" s="87" t="str">
        <f t="shared" si="18"/>
        <v/>
      </c>
      <c r="AR120" s="37"/>
      <c r="AS120" s="234"/>
      <c r="AT120" s="37"/>
    </row>
    <row r="121" spans="2:46" ht="13.5" customHeight="1" x14ac:dyDescent="0.15">
      <c r="B121" s="285"/>
      <c r="C121" s="27" t="s">
        <v>35</v>
      </c>
      <c r="D121" s="186"/>
      <c r="E121" s="56"/>
      <c r="F121" s="187"/>
      <c r="G121" s="187"/>
      <c r="H121" s="187"/>
      <c r="I121" s="62"/>
      <c r="J121" s="62"/>
      <c r="K121" s="188"/>
      <c r="L121" s="259"/>
      <c r="M121" s="259"/>
      <c r="N121" s="56"/>
      <c r="O121" s="28"/>
      <c r="P121" s="56"/>
      <c r="Q121" s="28"/>
      <c r="R121" s="132"/>
      <c r="S121" s="214"/>
      <c r="T121" s="285"/>
      <c r="U121" s="27" t="s">
        <v>35</v>
      </c>
      <c r="V121" s="186"/>
      <c r="W121" s="56"/>
      <c r="X121" s="187"/>
      <c r="Y121" s="187"/>
      <c r="Z121" s="187"/>
      <c r="AA121" s="62"/>
      <c r="AB121" s="62"/>
      <c r="AC121" s="188"/>
      <c r="AD121" s="259"/>
      <c r="AE121" s="259"/>
      <c r="AF121" s="56"/>
      <c r="AG121" s="28"/>
      <c r="AH121" s="56"/>
      <c r="AI121" s="28"/>
      <c r="AJ121" s="132"/>
      <c r="AK121" s="199"/>
      <c r="AL121" s="285"/>
      <c r="AM121" s="86" t="str">
        <f t="shared" si="14"/>
        <v/>
      </c>
      <c r="AN121" s="121" t="str">
        <f t="shared" si="15"/>
        <v/>
      </c>
      <c r="AO121" s="121" t="str">
        <f t="shared" si="16"/>
        <v/>
      </c>
      <c r="AP121" s="121" t="str">
        <f t="shared" si="17"/>
        <v/>
      </c>
      <c r="AQ121" s="87" t="str">
        <f t="shared" si="18"/>
        <v/>
      </c>
      <c r="AR121" s="37"/>
      <c r="AS121" s="234"/>
      <c r="AT121" s="37"/>
    </row>
    <row r="122" spans="2:46" ht="13.5" customHeight="1" thickBot="1" x14ac:dyDescent="0.2">
      <c r="B122" s="286"/>
      <c r="C122" s="27"/>
      <c r="D122" s="186"/>
      <c r="E122" s="56"/>
      <c r="F122" s="189"/>
      <c r="G122" s="189"/>
      <c r="H122" s="189"/>
      <c r="I122" s="56"/>
      <c r="J122" s="56"/>
      <c r="K122" s="188"/>
      <c r="L122" s="259"/>
      <c r="M122" s="259"/>
      <c r="N122" s="56"/>
      <c r="O122" s="28"/>
      <c r="P122" s="56"/>
      <c r="Q122" s="28"/>
      <c r="R122" s="184"/>
      <c r="S122" s="214"/>
      <c r="T122" s="286"/>
      <c r="U122" s="27"/>
      <c r="V122" s="186"/>
      <c r="W122" s="56"/>
      <c r="X122" s="189"/>
      <c r="Y122" s="189"/>
      <c r="Z122" s="189"/>
      <c r="AA122" s="56"/>
      <c r="AB122" s="56"/>
      <c r="AC122" s="188"/>
      <c r="AD122" s="259"/>
      <c r="AE122" s="259"/>
      <c r="AF122" s="56"/>
      <c r="AG122" s="28"/>
      <c r="AH122" s="56"/>
      <c r="AI122" s="28"/>
      <c r="AJ122" s="184"/>
      <c r="AK122" s="199"/>
      <c r="AL122" s="286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4"/>
      <c r="AT122" s="37"/>
    </row>
    <row r="123" spans="2:46" ht="13.5" customHeight="1" x14ac:dyDescent="0.15">
      <c r="B123" s="284" t="s">
        <v>87</v>
      </c>
      <c r="C123" s="25" t="s">
        <v>31</v>
      </c>
      <c r="D123" s="39"/>
      <c r="E123" s="55"/>
      <c r="F123" s="96"/>
      <c r="G123" s="96"/>
      <c r="H123" s="96"/>
      <c r="I123" s="60"/>
      <c r="J123" s="60"/>
      <c r="K123" s="61"/>
      <c r="L123" s="258"/>
      <c r="M123" s="258"/>
      <c r="N123" s="55"/>
      <c r="O123" s="26"/>
      <c r="P123" s="55"/>
      <c r="Q123" s="26"/>
      <c r="R123" s="131"/>
      <c r="S123" s="214"/>
      <c r="T123" s="284" t="s">
        <v>87</v>
      </c>
      <c r="U123" s="25" t="s">
        <v>31</v>
      </c>
      <c r="V123" s="39"/>
      <c r="W123" s="55"/>
      <c r="X123" s="96"/>
      <c r="Y123" s="96"/>
      <c r="Z123" s="96"/>
      <c r="AA123" s="60"/>
      <c r="AB123" s="60"/>
      <c r="AC123" s="61"/>
      <c r="AD123" s="258"/>
      <c r="AE123" s="258"/>
      <c r="AF123" s="55"/>
      <c r="AG123" s="26"/>
      <c r="AH123" s="55"/>
      <c r="AI123" s="26"/>
      <c r="AJ123" s="131"/>
      <c r="AK123" s="199"/>
      <c r="AL123" s="284" t="s">
        <v>87</v>
      </c>
      <c r="AM123" s="119" t="str">
        <f t="shared" si="14"/>
        <v/>
      </c>
      <c r="AN123" s="95" t="str">
        <f t="shared" si="15"/>
        <v/>
      </c>
      <c r="AO123" s="95" t="str">
        <f t="shared" si="16"/>
        <v/>
      </c>
      <c r="AP123" s="95" t="str">
        <f t="shared" si="17"/>
        <v/>
      </c>
      <c r="AQ123" s="120" t="str">
        <f t="shared" si="18"/>
        <v/>
      </c>
      <c r="AR123" s="37"/>
      <c r="AS123" s="234"/>
      <c r="AT123" s="37"/>
    </row>
    <row r="124" spans="2:46" ht="13.5" customHeight="1" x14ac:dyDescent="0.15">
      <c r="B124" s="285"/>
      <c r="C124" s="27" t="s">
        <v>32</v>
      </c>
      <c r="D124" s="186"/>
      <c r="E124" s="56"/>
      <c r="F124" s="187"/>
      <c r="G124" s="187"/>
      <c r="H124" s="187"/>
      <c r="I124" s="62"/>
      <c r="J124" s="62"/>
      <c r="K124" s="188"/>
      <c r="L124" s="259"/>
      <c r="M124" s="259"/>
      <c r="N124" s="56"/>
      <c r="O124" s="28"/>
      <c r="P124" s="56"/>
      <c r="Q124" s="28"/>
      <c r="R124" s="132"/>
      <c r="S124" s="214"/>
      <c r="T124" s="285"/>
      <c r="U124" s="27" t="s">
        <v>32</v>
      </c>
      <c r="V124" s="186"/>
      <c r="W124" s="56"/>
      <c r="X124" s="187"/>
      <c r="Y124" s="187"/>
      <c r="Z124" s="187"/>
      <c r="AA124" s="62"/>
      <c r="AB124" s="62"/>
      <c r="AC124" s="188"/>
      <c r="AD124" s="259"/>
      <c r="AE124" s="259"/>
      <c r="AF124" s="56"/>
      <c r="AG124" s="28"/>
      <c r="AH124" s="56"/>
      <c r="AI124" s="28"/>
      <c r="AJ124" s="132"/>
      <c r="AK124" s="199"/>
      <c r="AL124" s="285"/>
      <c r="AM124" s="86" t="str">
        <f t="shared" si="14"/>
        <v/>
      </c>
      <c r="AN124" s="121" t="str">
        <f t="shared" si="15"/>
        <v/>
      </c>
      <c r="AO124" s="121" t="str">
        <f t="shared" si="16"/>
        <v/>
      </c>
      <c r="AP124" s="121" t="str">
        <f t="shared" si="17"/>
        <v/>
      </c>
      <c r="AQ124" s="87" t="str">
        <f t="shared" si="18"/>
        <v/>
      </c>
      <c r="AR124" s="37"/>
      <c r="AS124" s="234"/>
      <c r="AT124" s="37"/>
    </row>
    <row r="125" spans="2:46" ht="13.5" customHeight="1" x14ac:dyDescent="0.15">
      <c r="B125" s="285"/>
      <c r="C125" s="27" t="s">
        <v>33</v>
      </c>
      <c r="D125" s="186"/>
      <c r="E125" s="56"/>
      <c r="F125" s="187"/>
      <c r="G125" s="187"/>
      <c r="H125" s="187"/>
      <c r="I125" s="62"/>
      <c r="J125" s="62"/>
      <c r="K125" s="188"/>
      <c r="L125" s="259"/>
      <c r="M125" s="259"/>
      <c r="N125" s="56"/>
      <c r="O125" s="28"/>
      <c r="P125" s="56"/>
      <c r="Q125" s="28"/>
      <c r="R125" s="132"/>
      <c r="S125" s="214"/>
      <c r="T125" s="285"/>
      <c r="U125" s="27" t="s">
        <v>33</v>
      </c>
      <c r="V125" s="186"/>
      <c r="W125" s="56"/>
      <c r="X125" s="187"/>
      <c r="Y125" s="187"/>
      <c r="Z125" s="187"/>
      <c r="AA125" s="62"/>
      <c r="AB125" s="62"/>
      <c r="AC125" s="188"/>
      <c r="AD125" s="259"/>
      <c r="AE125" s="259"/>
      <c r="AF125" s="56"/>
      <c r="AG125" s="28"/>
      <c r="AH125" s="56"/>
      <c r="AI125" s="28"/>
      <c r="AJ125" s="132"/>
      <c r="AK125" s="199"/>
      <c r="AL125" s="285"/>
      <c r="AM125" s="86" t="str">
        <f t="shared" si="14"/>
        <v/>
      </c>
      <c r="AN125" s="121" t="str">
        <f t="shared" si="15"/>
        <v/>
      </c>
      <c r="AO125" s="121" t="str">
        <f t="shared" si="16"/>
        <v/>
      </c>
      <c r="AP125" s="121" t="str">
        <f t="shared" si="17"/>
        <v/>
      </c>
      <c r="AQ125" s="87" t="str">
        <f t="shared" si="18"/>
        <v/>
      </c>
      <c r="AR125" s="37"/>
      <c r="AS125" s="234"/>
      <c r="AT125" s="37"/>
    </row>
    <row r="126" spans="2:46" ht="13.5" customHeight="1" x14ac:dyDescent="0.15">
      <c r="B126" s="285"/>
      <c r="C126" s="27" t="s">
        <v>35</v>
      </c>
      <c r="D126" s="186"/>
      <c r="E126" s="56"/>
      <c r="F126" s="187"/>
      <c r="G126" s="187"/>
      <c r="H126" s="187"/>
      <c r="I126" s="62"/>
      <c r="J126" s="62"/>
      <c r="K126" s="188"/>
      <c r="L126" s="259"/>
      <c r="M126" s="259"/>
      <c r="N126" s="56"/>
      <c r="O126" s="28"/>
      <c r="P126" s="56"/>
      <c r="Q126" s="28"/>
      <c r="R126" s="132"/>
      <c r="S126" s="214"/>
      <c r="T126" s="285"/>
      <c r="U126" s="27" t="s">
        <v>35</v>
      </c>
      <c r="V126" s="186"/>
      <c r="W126" s="56"/>
      <c r="X126" s="187"/>
      <c r="Y126" s="187"/>
      <c r="Z126" s="187"/>
      <c r="AA126" s="62"/>
      <c r="AB126" s="62"/>
      <c r="AC126" s="188"/>
      <c r="AD126" s="259"/>
      <c r="AE126" s="259"/>
      <c r="AF126" s="56"/>
      <c r="AG126" s="28"/>
      <c r="AH126" s="56"/>
      <c r="AI126" s="28"/>
      <c r="AJ126" s="132"/>
      <c r="AK126" s="199"/>
      <c r="AL126" s="285"/>
      <c r="AM126" s="86" t="str">
        <f t="shared" si="14"/>
        <v/>
      </c>
      <c r="AN126" s="121" t="str">
        <f t="shared" si="15"/>
        <v/>
      </c>
      <c r="AO126" s="121" t="str">
        <f t="shared" si="16"/>
        <v/>
      </c>
      <c r="AP126" s="121" t="str">
        <f t="shared" si="17"/>
        <v/>
      </c>
      <c r="AQ126" s="87" t="str">
        <f t="shared" si="18"/>
        <v/>
      </c>
      <c r="AR126" s="37"/>
      <c r="AS126" s="234"/>
      <c r="AT126" s="37"/>
    </row>
    <row r="127" spans="2:46" ht="13.5" customHeight="1" thickBot="1" x14ac:dyDescent="0.2">
      <c r="B127" s="286"/>
      <c r="C127" s="27"/>
      <c r="D127" s="186"/>
      <c r="E127" s="56"/>
      <c r="F127" s="189"/>
      <c r="G127" s="189"/>
      <c r="H127" s="189"/>
      <c r="I127" s="56"/>
      <c r="J127" s="56"/>
      <c r="K127" s="188"/>
      <c r="L127" s="259"/>
      <c r="M127" s="259"/>
      <c r="N127" s="56"/>
      <c r="O127" s="28"/>
      <c r="P127" s="56"/>
      <c r="Q127" s="28"/>
      <c r="R127" s="184"/>
      <c r="S127" s="214"/>
      <c r="T127" s="286"/>
      <c r="U127" s="27"/>
      <c r="V127" s="186"/>
      <c r="W127" s="56"/>
      <c r="X127" s="189"/>
      <c r="Y127" s="189"/>
      <c r="Z127" s="189"/>
      <c r="AA127" s="56"/>
      <c r="AB127" s="56"/>
      <c r="AC127" s="188"/>
      <c r="AD127" s="259"/>
      <c r="AE127" s="259"/>
      <c r="AF127" s="56"/>
      <c r="AG127" s="28"/>
      <c r="AH127" s="56"/>
      <c r="AI127" s="28"/>
      <c r="AJ127" s="184"/>
      <c r="AK127" s="199"/>
      <c r="AL127" s="286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4"/>
      <c r="AT127" s="37"/>
    </row>
    <row r="128" spans="2:46" ht="13.5" customHeight="1" x14ac:dyDescent="0.15">
      <c r="B128" s="284" t="s">
        <v>88</v>
      </c>
      <c r="C128" s="25" t="s">
        <v>31</v>
      </c>
      <c r="D128" s="39"/>
      <c r="E128" s="55"/>
      <c r="F128" s="96"/>
      <c r="G128" s="96"/>
      <c r="H128" s="96"/>
      <c r="I128" s="60"/>
      <c r="J128" s="60"/>
      <c r="K128" s="61"/>
      <c r="L128" s="258"/>
      <c r="M128" s="258"/>
      <c r="N128" s="55"/>
      <c r="O128" s="26"/>
      <c r="P128" s="55"/>
      <c r="Q128" s="26"/>
      <c r="R128" s="131"/>
      <c r="S128" s="214"/>
      <c r="T128" s="284" t="s">
        <v>88</v>
      </c>
      <c r="U128" s="25" t="s">
        <v>31</v>
      </c>
      <c r="V128" s="39"/>
      <c r="W128" s="55"/>
      <c r="X128" s="96"/>
      <c r="Y128" s="96"/>
      <c r="Z128" s="96"/>
      <c r="AA128" s="60"/>
      <c r="AB128" s="60"/>
      <c r="AC128" s="61"/>
      <c r="AD128" s="258"/>
      <c r="AE128" s="258"/>
      <c r="AF128" s="55"/>
      <c r="AG128" s="26"/>
      <c r="AH128" s="55"/>
      <c r="AI128" s="26"/>
      <c r="AJ128" s="131"/>
      <c r="AK128" s="199"/>
      <c r="AL128" s="284" t="s">
        <v>88</v>
      </c>
      <c r="AM128" s="119" t="str">
        <f t="shared" si="14"/>
        <v/>
      </c>
      <c r="AN128" s="95" t="str">
        <f t="shared" si="15"/>
        <v/>
      </c>
      <c r="AO128" s="95" t="str">
        <f t="shared" si="16"/>
        <v/>
      </c>
      <c r="AP128" s="95" t="str">
        <f t="shared" si="17"/>
        <v/>
      </c>
      <c r="AQ128" s="120" t="str">
        <f t="shared" si="18"/>
        <v/>
      </c>
      <c r="AR128" s="37"/>
      <c r="AS128" s="234"/>
      <c r="AT128" s="37"/>
    </row>
    <row r="129" spans="2:46" ht="13.5" customHeight="1" x14ac:dyDescent="0.15">
      <c r="B129" s="285"/>
      <c r="C129" s="27" t="s">
        <v>32</v>
      </c>
      <c r="D129" s="186"/>
      <c r="E129" s="56"/>
      <c r="F129" s="187"/>
      <c r="G129" s="187"/>
      <c r="H129" s="187"/>
      <c r="I129" s="62"/>
      <c r="J129" s="62"/>
      <c r="K129" s="188"/>
      <c r="L129" s="259"/>
      <c r="M129" s="259"/>
      <c r="N129" s="56"/>
      <c r="O129" s="28"/>
      <c r="P129" s="56"/>
      <c r="Q129" s="28"/>
      <c r="R129" s="132"/>
      <c r="S129" s="214"/>
      <c r="T129" s="285"/>
      <c r="U129" s="27" t="s">
        <v>32</v>
      </c>
      <c r="V129" s="186"/>
      <c r="W129" s="56"/>
      <c r="X129" s="187"/>
      <c r="Y129" s="187"/>
      <c r="Z129" s="187"/>
      <c r="AA129" s="62"/>
      <c r="AB129" s="62"/>
      <c r="AC129" s="188"/>
      <c r="AD129" s="259"/>
      <c r="AE129" s="259"/>
      <c r="AF129" s="56"/>
      <c r="AG129" s="28"/>
      <c r="AH129" s="56"/>
      <c r="AI129" s="28"/>
      <c r="AJ129" s="132"/>
      <c r="AK129" s="199"/>
      <c r="AL129" s="285"/>
      <c r="AM129" s="86" t="str">
        <f t="shared" si="14"/>
        <v/>
      </c>
      <c r="AN129" s="121" t="str">
        <f t="shared" si="15"/>
        <v/>
      </c>
      <c r="AO129" s="121" t="str">
        <f t="shared" si="16"/>
        <v/>
      </c>
      <c r="AP129" s="121" t="str">
        <f t="shared" si="17"/>
        <v/>
      </c>
      <c r="AQ129" s="87" t="str">
        <f t="shared" si="18"/>
        <v/>
      </c>
      <c r="AR129" s="37"/>
      <c r="AS129" s="234"/>
      <c r="AT129" s="37"/>
    </row>
    <row r="130" spans="2:46" ht="13.5" customHeight="1" x14ac:dyDescent="0.15">
      <c r="B130" s="285"/>
      <c r="C130" s="27" t="s">
        <v>33</v>
      </c>
      <c r="D130" s="186"/>
      <c r="E130" s="56"/>
      <c r="F130" s="187"/>
      <c r="G130" s="187"/>
      <c r="H130" s="187"/>
      <c r="I130" s="62"/>
      <c r="J130" s="62"/>
      <c r="K130" s="188"/>
      <c r="L130" s="259"/>
      <c r="M130" s="259"/>
      <c r="N130" s="56"/>
      <c r="O130" s="28"/>
      <c r="P130" s="56"/>
      <c r="Q130" s="28"/>
      <c r="R130" s="132"/>
      <c r="S130" s="214"/>
      <c r="T130" s="285"/>
      <c r="U130" s="27" t="s">
        <v>33</v>
      </c>
      <c r="V130" s="186"/>
      <c r="W130" s="56"/>
      <c r="X130" s="187"/>
      <c r="Y130" s="187"/>
      <c r="Z130" s="187"/>
      <c r="AA130" s="62"/>
      <c r="AB130" s="62"/>
      <c r="AC130" s="188"/>
      <c r="AD130" s="259"/>
      <c r="AE130" s="259"/>
      <c r="AF130" s="56"/>
      <c r="AG130" s="28"/>
      <c r="AH130" s="56"/>
      <c r="AI130" s="28"/>
      <c r="AJ130" s="132"/>
      <c r="AK130" s="199"/>
      <c r="AL130" s="285"/>
      <c r="AM130" s="86" t="str">
        <f t="shared" si="14"/>
        <v/>
      </c>
      <c r="AN130" s="121" t="str">
        <f t="shared" si="15"/>
        <v/>
      </c>
      <c r="AO130" s="121" t="str">
        <f t="shared" si="16"/>
        <v/>
      </c>
      <c r="AP130" s="121" t="str">
        <f t="shared" si="17"/>
        <v/>
      </c>
      <c r="AQ130" s="87" t="str">
        <f t="shared" si="18"/>
        <v/>
      </c>
      <c r="AR130" s="37"/>
      <c r="AS130" s="234"/>
      <c r="AT130" s="37"/>
    </row>
    <row r="131" spans="2:46" ht="13.5" customHeight="1" x14ac:dyDescent="0.15">
      <c r="B131" s="285"/>
      <c r="C131" s="27" t="s">
        <v>35</v>
      </c>
      <c r="D131" s="186"/>
      <c r="E131" s="56"/>
      <c r="F131" s="187"/>
      <c r="G131" s="187"/>
      <c r="H131" s="187"/>
      <c r="I131" s="62"/>
      <c r="J131" s="62"/>
      <c r="K131" s="188"/>
      <c r="L131" s="259"/>
      <c r="M131" s="259"/>
      <c r="N131" s="56"/>
      <c r="O131" s="28"/>
      <c r="P131" s="56"/>
      <c r="Q131" s="28"/>
      <c r="R131" s="132"/>
      <c r="S131" s="214"/>
      <c r="T131" s="285"/>
      <c r="U131" s="27" t="s">
        <v>35</v>
      </c>
      <c r="V131" s="186"/>
      <c r="W131" s="56"/>
      <c r="X131" s="187"/>
      <c r="Y131" s="187"/>
      <c r="Z131" s="187"/>
      <c r="AA131" s="62"/>
      <c r="AB131" s="62"/>
      <c r="AC131" s="188"/>
      <c r="AD131" s="259"/>
      <c r="AE131" s="259"/>
      <c r="AF131" s="56"/>
      <c r="AG131" s="28"/>
      <c r="AH131" s="56"/>
      <c r="AI131" s="28"/>
      <c r="AJ131" s="132"/>
      <c r="AK131" s="199"/>
      <c r="AL131" s="285"/>
      <c r="AM131" s="86" t="str">
        <f t="shared" si="14"/>
        <v/>
      </c>
      <c r="AN131" s="121" t="str">
        <f t="shared" si="15"/>
        <v/>
      </c>
      <c r="AO131" s="121" t="str">
        <f t="shared" si="16"/>
        <v/>
      </c>
      <c r="AP131" s="121" t="str">
        <f t="shared" si="17"/>
        <v/>
      </c>
      <c r="AQ131" s="87" t="str">
        <f t="shared" si="18"/>
        <v/>
      </c>
      <c r="AR131" s="37"/>
      <c r="AS131" s="234"/>
      <c r="AT131" s="37"/>
    </row>
    <row r="132" spans="2:46" ht="13.5" customHeight="1" thickBot="1" x14ac:dyDescent="0.2">
      <c r="B132" s="286"/>
      <c r="C132" s="27"/>
      <c r="D132" s="186"/>
      <c r="E132" s="56"/>
      <c r="F132" s="189"/>
      <c r="G132" s="189"/>
      <c r="H132" s="189"/>
      <c r="I132" s="56"/>
      <c r="J132" s="56"/>
      <c r="K132" s="188"/>
      <c r="L132" s="259"/>
      <c r="M132" s="259"/>
      <c r="N132" s="56"/>
      <c r="O132" s="28"/>
      <c r="P132" s="56"/>
      <c r="Q132" s="28"/>
      <c r="R132" s="184"/>
      <c r="S132" s="214"/>
      <c r="T132" s="286"/>
      <c r="U132" s="27"/>
      <c r="V132" s="186"/>
      <c r="W132" s="56"/>
      <c r="X132" s="189"/>
      <c r="Y132" s="189"/>
      <c r="Z132" s="189"/>
      <c r="AA132" s="56"/>
      <c r="AB132" s="56"/>
      <c r="AC132" s="188"/>
      <c r="AD132" s="259"/>
      <c r="AE132" s="259"/>
      <c r="AF132" s="56"/>
      <c r="AG132" s="28"/>
      <c r="AH132" s="56"/>
      <c r="AI132" s="28"/>
      <c r="AJ132" s="184"/>
      <c r="AK132" s="199"/>
      <c r="AL132" s="286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4"/>
      <c r="AT132" s="37"/>
    </row>
    <row r="133" spans="2:46" ht="13.5" customHeight="1" x14ac:dyDescent="0.15">
      <c r="B133" s="284" t="s">
        <v>89</v>
      </c>
      <c r="C133" s="25" t="s">
        <v>31</v>
      </c>
      <c r="D133" s="39"/>
      <c r="E133" s="55"/>
      <c r="F133" s="96"/>
      <c r="G133" s="96"/>
      <c r="H133" s="96"/>
      <c r="I133" s="60"/>
      <c r="J133" s="60"/>
      <c r="K133" s="61"/>
      <c r="L133" s="258"/>
      <c r="M133" s="258"/>
      <c r="N133" s="55"/>
      <c r="O133" s="26"/>
      <c r="P133" s="55"/>
      <c r="Q133" s="26"/>
      <c r="R133" s="131"/>
      <c r="S133" s="214"/>
      <c r="T133" s="284" t="s">
        <v>89</v>
      </c>
      <c r="U133" s="25" t="s">
        <v>31</v>
      </c>
      <c r="V133" s="39"/>
      <c r="W133" s="55"/>
      <c r="X133" s="96"/>
      <c r="Y133" s="96"/>
      <c r="Z133" s="96"/>
      <c r="AA133" s="60"/>
      <c r="AB133" s="60"/>
      <c r="AC133" s="61"/>
      <c r="AD133" s="258"/>
      <c r="AE133" s="258"/>
      <c r="AF133" s="55"/>
      <c r="AG133" s="26"/>
      <c r="AH133" s="55"/>
      <c r="AI133" s="26"/>
      <c r="AJ133" s="131"/>
      <c r="AK133" s="199"/>
      <c r="AL133" s="284" t="s">
        <v>89</v>
      </c>
      <c r="AM133" s="119" t="str">
        <f t="shared" si="14"/>
        <v/>
      </c>
      <c r="AN133" s="95" t="str">
        <f t="shared" si="15"/>
        <v/>
      </c>
      <c r="AO133" s="95" t="str">
        <f t="shared" si="16"/>
        <v/>
      </c>
      <c r="AP133" s="95" t="str">
        <f t="shared" si="17"/>
        <v/>
      </c>
      <c r="AQ133" s="120" t="str">
        <f t="shared" si="18"/>
        <v/>
      </c>
      <c r="AR133" s="37"/>
      <c r="AS133" s="234"/>
      <c r="AT133" s="37"/>
    </row>
    <row r="134" spans="2:46" ht="13.5" customHeight="1" x14ac:dyDescent="0.15">
      <c r="B134" s="285"/>
      <c r="C134" s="27" t="s">
        <v>32</v>
      </c>
      <c r="D134" s="186"/>
      <c r="E134" s="56"/>
      <c r="F134" s="187"/>
      <c r="G134" s="187"/>
      <c r="H134" s="187"/>
      <c r="I134" s="62"/>
      <c r="J134" s="62"/>
      <c r="K134" s="188"/>
      <c r="L134" s="259"/>
      <c r="M134" s="259"/>
      <c r="N134" s="56"/>
      <c r="O134" s="28"/>
      <c r="P134" s="56"/>
      <c r="Q134" s="28"/>
      <c r="R134" s="132"/>
      <c r="S134" s="214"/>
      <c r="T134" s="285"/>
      <c r="U134" s="27" t="s">
        <v>32</v>
      </c>
      <c r="V134" s="186"/>
      <c r="W134" s="56"/>
      <c r="X134" s="187"/>
      <c r="Y134" s="187"/>
      <c r="Z134" s="187"/>
      <c r="AA134" s="62"/>
      <c r="AB134" s="62"/>
      <c r="AC134" s="188"/>
      <c r="AD134" s="259"/>
      <c r="AE134" s="259"/>
      <c r="AF134" s="56"/>
      <c r="AG134" s="28"/>
      <c r="AH134" s="56"/>
      <c r="AI134" s="28"/>
      <c r="AJ134" s="132"/>
      <c r="AK134" s="199"/>
      <c r="AL134" s="285"/>
      <c r="AM134" s="86" t="str">
        <f t="shared" si="14"/>
        <v/>
      </c>
      <c r="AN134" s="121" t="str">
        <f t="shared" si="15"/>
        <v/>
      </c>
      <c r="AO134" s="121" t="str">
        <f t="shared" si="16"/>
        <v/>
      </c>
      <c r="AP134" s="121" t="str">
        <f t="shared" si="17"/>
        <v/>
      </c>
      <c r="AQ134" s="87" t="str">
        <f t="shared" si="18"/>
        <v/>
      </c>
      <c r="AR134" s="37"/>
      <c r="AS134" s="234"/>
      <c r="AT134" s="37"/>
    </row>
    <row r="135" spans="2:46" ht="13.5" customHeight="1" x14ac:dyDescent="0.15">
      <c r="B135" s="285"/>
      <c r="C135" s="27" t="s">
        <v>33</v>
      </c>
      <c r="D135" s="186"/>
      <c r="E135" s="56"/>
      <c r="F135" s="187"/>
      <c r="G135" s="187"/>
      <c r="H135" s="187"/>
      <c r="I135" s="62"/>
      <c r="J135" s="62"/>
      <c r="K135" s="188"/>
      <c r="L135" s="259"/>
      <c r="M135" s="259"/>
      <c r="N135" s="56"/>
      <c r="O135" s="28"/>
      <c r="P135" s="56"/>
      <c r="Q135" s="28"/>
      <c r="R135" s="132"/>
      <c r="S135" s="214"/>
      <c r="T135" s="285"/>
      <c r="U135" s="27" t="s">
        <v>33</v>
      </c>
      <c r="V135" s="186"/>
      <c r="W135" s="56"/>
      <c r="X135" s="187"/>
      <c r="Y135" s="187"/>
      <c r="Z135" s="187"/>
      <c r="AA135" s="62"/>
      <c r="AB135" s="62"/>
      <c r="AC135" s="188"/>
      <c r="AD135" s="259"/>
      <c r="AE135" s="259"/>
      <c r="AF135" s="56"/>
      <c r="AG135" s="28"/>
      <c r="AH135" s="56"/>
      <c r="AI135" s="28"/>
      <c r="AJ135" s="132"/>
      <c r="AK135" s="199"/>
      <c r="AL135" s="285"/>
      <c r="AM135" s="86" t="str">
        <f t="shared" si="14"/>
        <v/>
      </c>
      <c r="AN135" s="121" t="str">
        <f t="shared" si="15"/>
        <v/>
      </c>
      <c r="AO135" s="121" t="str">
        <f t="shared" si="16"/>
        <v/>
      </c>
      <c r="AP135" s="121" t="str">
        <f t="shared" si="17"/>
        <v/>
      </c>
      <c r="AQ135" s="87" t="str">
        <f t="shared" si="18"/>
        <v/>
      </c>
      <c r="AR135" s="37"/>
      <c r="AS135" s="234"/>
      <c r="AT135" s="37"/>
    </row>
    <row r="136" spans="2:46" ht="13.5" customHeight="1" x14ac:dyDescent="0.15">
      <c r="B136" s="285"/>
      <c r="C136" s="27" t="s">
        <v>35</v>
      </c>
      <c r="D136" s="186"/>
      <c r="E136" s="56"/>
      <c r="F136" s="187"/>
      <c r="G136" s="187"/>
      <c r="H136" s="187"/>
      <c r="I136" s="62"/>
      <c r="J136" s="62"/>
      <c r="K136" s="188"/>
      <c r="L136" s="259"/>
      <c r="M136" s="259"/>
      <c r="N136" s="56"/>
      <c r="O136" s="28"/>
      <c r="P136" s="56"/>
      <c r="Q136" s="28"/>
      <c r="R136" s="132"/>
      <c r="S136" s="214"/>
      <c r="T136" s="285"/>
      <c r="U136" s="27" t="s">
        <v>35</v>
      </c>
      <c r="V136" s="186"/>
      <c r="W136" s="56"/>
      <c r="X136" s="187"/>
      <c r="Y136" s="187"/>
      <c r="Z136" s="187"/>
      <c r="AA136" s="62"/>
      <c r="AB136" s="62"/>
      <c r="AC136" s="188"/>
      <c r="AD136" s="259"/>
      <c r="AE136" s="259"/>
      <c r="AF136" s="56"/>
      <c r="AG136" s="28"/>
      <c r="AH136" s="56"/>
      <c r="AI136" s="28"/>
      <c r="AJ136" s="132"/>
      <c r="AK136" s="199"/>
      <c r="AL136" s="285"/>
      <c r="AM136" s="86" t="str">
        <f t="shared" si="14"/>
        <v/>
      </c>
      <c r="AN136" s="121" t="str">
        <f t="shared" si="15"/>
        <v/>
      </c>
      <c r="AO136" s="121" t="str">
        <f t="shared" si="16"/>
        <v/>
      </c>
      <c r="AP136" s="121" t="str">
        <f t="shared" si="17"/>
        <v/>
      </c>
      <c r="AQ136" s="87" t="str">
        <f t="shared" si="18"/>
        <v/>
      </c>
      <c r="AR136" s="37"/>
      <c r="AS136" s="234"/>
      <c r="AT136" s="37"/>
    </row>
    <row r="137" spans="2:46" ht="13.5" customHeight="1" thickBot="1" x14ac:dyDescent="0.2">
      <c r="B137" s="286"/>
      <c r="C137" s="27"/>
      <c r="D137" s="186"/>
      <c r="E137" s="56"/>
      <c r="F137" s="189"/>
      <c r="G137" s="189"/>
      <c r="H137" s="189"/>
      <c r="I137" s="56"/>
      <c r="J137" s="56"/>
      <c r="K137" s="188"/>
      <c r="L137" s="259"/>
      <c r="M137" s="259"/>
      <c r="N137" s="56"/>
      <c r="O137" s="28"/>
      <c r="P137" s="56"/>
      <c r="Q137" s="28"/>
      <c r="R137" s="184"/>
      <c r="S137" s="214"/>
      <c r="T137" s="286"/>
      <c r="U137" s="27"/>
      <c r="V137" s="186"/>
      <c r="W137" s="56"/>
      <c r="X137" s="189"/>
      <c r="Y137" s="189"/>
      <c r="Z137" s="189"/>
      <c r="AA137" s="56"/>
      <c r="AB137" s="56"/>
      <c r="AC137" s="188"/>
      <c r="AD137" s="259"/>
      <c r="AE137" s="259"/>
      <c r="AF137" s="56"/>
      <c r="AG137" s="28"/>
      <c r="AH137" s="56"/>
      <c r="AI137" s="28"/>
      <c r="AJ137" s="184"/>
      <c r="AK137" s="199"/>
      <c r="AL137" s="286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4"/>
      <c r="AT137" s="37"/>
    </row>
    <row r="138" spans="2:46" ht="13.5" customHeight="1" x14ac:dyDescent="0.15">
      <c r="B138" s="284" t="s">
        <v>90</v>
      </c>
      <c r="C138" s="25" t="s">
        <v>31</v>
      </c>
      <c r="D138" s="39"/>
      <c r="E138" s="55"/>
      <c r="F138" s="96"/>
      <c r="G138" s="96"/>
      <c r="H138" s="96"/>
      <c r="I138" s="60"/>
      <c r="J138" s="60"/>
      <c r="K138" s="61"/>
      <c r="L138" s="258"/>
      <c r="M138" s="258"/>
      <c r="N138" s="55"/>
      <c r="O138" s="26"/>
      <c r="P138" s="55"/>
      <c r="Q138" s="26"/>
      <c r="R138" s="131"/>
      <c r="S138" s="214"/>
      <c r="T138" s="284" t="s">
        <v>90</v>
      </c>
      <c r="U138" s="25" t="s">
        <v>31</v>
      </c>
      <c r="V138" s="39"/>
      <c r="W138" s="55"/>
      <c r="X138" s="96"/>
      <c r="Y138" s="96"/>
      <c r="Z138" s="96"/>
      <c r="AA138" s="60"/>
      <c r="AB138" s="60"/>
      <c r="AC138" s="61"/>
      <c r="AD138" s="258"/>
      <c r="AE138" s="258"/>
      <c r="AF138" s="55"/>
      <c r="AG138" s="26"/>
      <c r="AH138" s="55"/>
      <c r="AI138" s="26"/>
      <c r="AJ138" s="131"/>
      <c r="AK138" s="199"/>
      <c r="AL138" s="284" t="s">
        <v>90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4"/>
      <c r="AT138" s="37"/>
    </row>
    <row r="139" spans="2:46" ht="13.5" customHeight="1" x14ac:dyDescent="0.15">
      <c r="B139" s="285"/>
      <c r="C139" s="27" t="s">
        <v>32</v>
      </c>
      <c r="D139" s="186"/>
      <c r="E139" s="56"/>
      <c r="F139" s="187"/>
      <c r="G139" s="187"/>
      <c r="H139" s="187"/>
      <c r="I139" s="62"/>
      <c r="J139" s="62"/>
      <c r="K139" s="188"/>
      <c r="L139" s="259"/>
      <c r="M139" s="259"/>
      <c r="N139" s="56"/>
      <c r="O139" s="28"/>
      <c r="P139" s="56"/>
      <c r="Q139" s="28"/>
      <c r="R139" s="132"/>
      <c r="S139" s="214"/>
      <c r="T139" s="285"/>
      <c r="U139" s="27" t="s">
        <v>32</v>
      </c>
      <c r="V139" s="186"/>
      <c r="W139" s="56"/>
      <c r="X139" s="187"/>
      <c r="Y139" s="187"/>
      <c r="Z139" s="187"/>
      <c r="AA139" s="62"/>
      <c r="AB139" s="62"/>
      <c r="AC139" s="188"/>
      <c r="AD139" s="259"/>
      <c r="AE139" s="259"/>
      <c r="AF139" s="56"/>
      <c r="AG139" s="28"/>
      <c r="AH139" s="56"/>
      <c r="AI139" s="28"/>
      <c r="AJ139" s="132"/>
      <c r="AK139" s="199"/>
      <c r="AL139" s="285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4"/>
      <c r="AT139" s="37"/>
    </row>
    <row r="140" spans="2:46" ht="13.5" customHeight="1" x14ac:dyDescent="0.15">
      <c r="B140" s="285"/>
      <c r="C140" s="27" t="s">
        <v>33</v>
      </c>
      <c r="D140" s="186"/>
      <c r="E140" s="56"/>
      <c r="F140" s="187"/>
      <c r="G140" s="187"/>
      <c r="H140" s="187"/>
      <c r="I140" s="62"/>
      <c r="J140" s="62"/>
      <c r="K140" s="188"/>
      <c r="L140" s="259"/>
      <c r="M140" s="259"/>
      <c r="N140" s="56"/>
      <c r="O140" s="28"/>
      <c r="P140" s="56"/>
      <c r="Q140" s="28"/>
      <c r="R140" s="132"/>
      <c r="S140" s="214"/>
      <c r="T140" s="285"/>
      <c r="U140" s="27" t="s">
        <v>33</v>
      </c>
      <c r="V140" s="186"/>
      <c r="W140" s="56"/>
      <c r="X140" s="187"/>
      <c r="Y140" s="187"/>
      <c r="Z140" s="187"/>
      <c r="AA140" s="62"/>
      <c r="AB140" s="62"/>
      <c r="AC140" s="188"/>
      <c r="AD140" s="259"/>
      <c r="AE140" s="259"/>
      <c r="AF140" s="56"/>
      <c r="AG140" s="28"/>
      <c r="AH140" s="56"/>
      <c r="AI140" s="28"/>
      <c r="AJ140" s="132"/>
      <c r="AK140" s="199"/>
      <c r="AL140" s="285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4"/>
      <c r="AT140" s="37"/>
    </row>
    <row r="141" spans="2:46" ht="13.5" customHeight="1" x14ac:dyDescent="0.15">
      <c r="B141" s="285"/>
      <c r="C141" s="27" t="s">
        <v>35</v>
      </c>
      <c r="D141" s="186"/>
      <c r="E141" s="56"/>
      <c r="F141" s="187"/>
      <c r="G141" s="187"/>
      <c r="H141" s="187"/>
      <c r="I141" s="62"/>
      <c r="J141" s="62"/>
      <c r="K141" s="188"/>
      <c r="L141" s="259"/>
      <c r="M141" s="259"/>
      <c r="N141" s="56"/>
      <c r="O141" s="28"/>
      <c r="P141" s="56"/>
      <c r="Q141" s="28"/>
      <c r="R141" s="132"/>
      <c r="S141" s="214"/>
      <c r="T141" s="285"/>
      <c r="U141" s="27" t="s">
        <v>35</v>
      </c>
      <c r="V141" s="186"/>
      <c r="W141" s="56"/>
      <c r="X141" s="187"/>
      <c r="Y141" s="187"/>
      <c r="Z141" s="187"/>
      <c r="AA141" s="62"/>
      <c r="AB141" s="62"/>
      <c r="AC141" s="188"/>
      <c r="AD141" s="259"/>
      <c r="AE141" s="259"/>
      <c r="AF141" s="56"/>
      <c r="AG141" s="28"/>
      <c r="AH141" s="56"/>
      <c r="AI141" s="28"/>
      <c r="AJ141" s="132"/>
      <c r="AK141" s="199"/>
      <c r="AL141" s="285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4"/>
      <c r="AT141" s="37"/>
    </row>
    <row r="142" spans="2:46" ht="13.5" customHeight="1" thickBot="1" x14ac:dyDescent="0.2">
      <c r="B142" s="286"/>
      <c r="C142" s="27"/>
      <c r="D142" s="186"/>
      <c r="E142" s="56"/>
      <c r="F142" s="189"/>
      <c r="G142" s="189"/>
      <c r="H142" s="189"/>
      <c r="I142" s="56"/>
      <c r="J142" s="56"/>
      <c r="K142" s="188"/>
      <c r="L142" s="259"/>
      <c r="M142" s="259"/>
      <c r="N142" s="56"/>
      <c r="O142" s="28"/>
      <c r="P142" s="56"/>
      <c r="Q142" s="28"/>
      <c r="R142" s="184"/>
      <c r="S142" s="214"/>
      <c r="T142" s="286"/>
      <c r="U142" s="27"/>
      <c r="V142" s="186"/>
      <c r="W142" s="56"/>
      <c r="X142" s="189"/>
      <c r="Y142" s="189"/>
      <c r="Z142" s="189"/>
      <c r="AA142" s="56"/>
      <c r="AB142" s="56"/>
      <c r="AC142" s="188"/>
      <c r="AD142" s="259"/>
      <c r="AE142" s="259"/>
      <c r="AF142" s="56"/>
      <c r="AG142" s="28"/>
      <c r="AH142" s="56"/>
      <c r="AI142" s="28"/>
      <c r="AJ142" s="184"/>
      <c r="AK142" s="199"/>
      <c r="AL142" s="286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4"/>
      <c r="AT142" s="37"/>
    </row>
    <row r="143" spans="2:46" ht="13.5" customHeight="1" x14ac:dyDescent="0.15">
      <c r="B143" s="284" t="s">
        <v>91</v>
      </c>
      <c r="C143" s="25" t="s">
        <v>31</v>
      </c>
      <c r="D143" s="39"/>
      <c r="E143" s="55"/>
      <c r="F143" s="96"/>
      <c r="G143" s="96"/>
      <c r="H143" s="96"/>
      <c r="I143" s="60"/>
      <c r="J143" s="60"/>
      <c r="K143" s="61"/>
      <c r="L143" s="258"/>
      <c r="M143" s="258"/>
      <c r="N143" s="55"/>
      <c r="O143" s="26"/>
      <c r="P143" s="55"/>
      <c r="Q143" s="26"/>
      <c r="R143" s="131"/>
      <c r="S143" s="214"/>
      <c r="T143" s="284" t="s">
        <v>91</v>
      </c>
      <c r="U143" s="25" t="s">
        <v>31</v>
      </c>
      <c r="V143" s="39"/>
      <c r="W143" s="55"/>
      <c r="X143" s="96"/>
      <c r="Y143" s="96"/>
      <c r="Z143" s="96"/>
      <c r="AA143" s="60"/>
      <c r="AB143" s="60"/>
      <c r="AC143" s="61"/>
      <c r="AD143" s="258"/>
      <c r="AE143" s="258"/>
      <c r="AF143" s="55"/>
      <c r="AG143" s="26"/>
      <c r="AH143" s="55"/>
      <c r="AI143" s="26"/>
      <c r="AJ143" s="131"/>
      <c r="AK143" s="199"/>
      <c r="AL143" s="284" t="s">
        <v>91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4"/>
      <c r="AT143" s="37"/>
    </row>
    <row r="144" spans="2:46" ht="13.5" customHeight="1" x14ac:dyDescent="0.15">
      <c r="B144" s="285"/>
      <c r="C144" s="27" t="s">
        <v>32</v>
      </c>
      <c r="D144" s="186"/>
      <c r="E144" s="56"/>
      <c r="F144" s="187"/>
      <c r="G144" s="187"/>
      <c r="H144" s="187"/>
      <c r="I144" s="62"/>
      <c r="J144" s="62"/>
      <c r="K144" s="188"/>
      <c r="L144" s="259"/>
      <c r="M144" s="259"/>
      <c r="N144" s="56"/>
      <c r="O144" s="28"/>
      <c r="P144" s="56"/>
      <c r="Q144" s="28"/>
      <c r="R144" s="132"/>
      <c r="S144" s="214"/>
      <c r="T144" s="285"/>
      <c r="U144" s="27" t="s">
        <v>32</v>
      </c>
      <c r="V144" s="186"/>
      <c r="W144" s="56"/>
      <c r="X144" s="187"/>
      <c r="Y144" s="187"/>
      <c r="Z144" s="187"/>
      <c r="AA144" s="62"/>
      <c r="AB144" s="62"/>
      <c r="AC144" s="188"/>
      <c r="AD144" s="259"/>
      <c r="AE144" s="259"/>
      <c r="AF144" s="56"/>
      <c r="AG144" s="28"/>
      <c r="AH144" s="56"/>
      <c r="AI144" s="28"/>
      <c r="AJ144" s="132"/>
      <c r="AK144" s="199"/>
      <c r="AL144" s="285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4"/>
      <c r="AT144" s="37"/>
    </row>
    <row r="145" spans="2:46" ht="13.5" customHeight="1" x14ac:dyDescent="0.15">
      <c r="B145" s="285"/>
      <c r="C145" s="27" t="s">
        <v>33</v>
      </c>
      <c r="D145" s="186"/>
      <c r="E145" s="56"/>
      <c r="F145" s="187"/>
      <c r="G145" s="187"/>
      <c r="H145" s="187"/>
      <c r="I145" s="62"/>
      <c r="J145" s="62"/>
      <c r="K145" s="188"/>
      <c r="L145" s="259"/>
      <c r="M145" s="259"/>
      <c r="N145" s="56"/>
      <c r="O145" s="28"/>
      <c r="P145" s="56"/>
      <c r="Q145" s="28"/>
      <c r="R145" s="132"/>
      <c r="S145" s="214"/>
      <c r="T145" s="285"/>
      <c r="U145" s="27" t="s">
        <v>33</v>
      </c>
      <c r="V145" s="186"/>
      <c r="W145" s="56"/>
      <c r="X145" s="187"/>
      <c r="Y145" s="187"/>
      <c r="Z145" s="187"/>
      <c r="AA145" s="62"/>
      <c r="AB145" s="62"/>
      <c r="AC145" s="188"/>
      <c r="AD145" s="259"/>
      <c r="AE145" s="259"/>
      <c r="AF145" s="56"/>
      <c r="AG145" s="28"/>
      <c r="AH145" s="56"/>
      <c r="AI145" s="28"/>
      <c r="AJ145" s="132"/>
      <c r="AK145" s="199"/>
      <c r="AL145" s="285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4"/>
      <c r="AT145" s="37"/>
    </row>
    <row r="146" spans="2:46" ht="13.5" customHeight="1" x14ac:dyDescent="0.15">
      <c r="B146" s="285"/>
      <c r="C146" s="27" t="s">
        <v>35</v>
      </c>
      <c r="D146" s="186"/>
      <c r="E146" s="56"/>
      <c r="F146" s="187"/>
      <c r="G146" s="187"/>
      <c r="H146" s="187"/>
      <c r="I146" s="62"/>
      <c r="J146" s="62"/>
      <c r="K146" s="188"/>
      <c r="L146" s="259"/>
      <c r="M146" s="259"/>
      <c r="N146" s="56"/>
      <c r="O146" s="28"/>
      <c r="P146" s="56"/>
      <c r="Q146" s="28"/>
      <c r="R146" s="132"/>
      <c r="S146" s="214"/>
      <c r="T146" s="285"/>
      <c r="U146" s="27" t="s">
        <v>35</v>
      </c>
      <c r="V146" s="186"/>
      <c r="W146" s="56"/>
      <c r="X146" s="187"/>
      <c r="Y146" s="187"/>
      <c r="Z146" s="187"/>
      <c r="AA146" s="62"/>
      <c r="AB146" s="62"/>
      <c r="AC146" s="188"/>
      <c r="AD146" s="259"/>
      <c r="AE146" s="259"/>
      <c r="AF146" s="56"/>
      <c r="AG146" s="28"/>
      <c r="AH146" s="56"/>
      <c r="AI146" s="28"/>
      <c r="AJ146" s="132"/>
      <c r="AK146" s="199"/>
      <c r="AL146" s="285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4"/>
      <c r="AT146" s="37"/>
    </row>
    <row r="147" spans="2:46" ht="13.5" customHeight="1" thickBot="1" x14ac:dyDescent="0.2">
      <c r="B147" s="286"/>
      <c r="C147" s="27"/>
      <c r="D147" s="186"/>
      <c r="E147" s="56"/>
      <c r="F147" s="189"/>
      <c r="G147" s="189"/>
      <c r="H147" s="189"/>
      <c r="I147" s="56"/>
      <c r="J147" s="56"/>
      <c r="K147" s="188"/>
      <c r="L147" s="259"/>
      <c r="M147" s="259"/>
      <c r="N147" s="56"/>
      <c r="O147" s="28"/>
      <c r="P147" s="56"/>
      <c r="Q147" s="28"/>
      <c r="R147" s="184"/>
      <c r="S147" s="214"/>
      <c r="T147" s="286"/>
      <c r="U147" s="27"/>
      <c r="V147" s="186"/>
      <c r="W147" s="56"/>
      <c r="X147" s="189"/>
      <c r="Y147" s="189"/>
      <c r="Z147" s="189"/>
      <c r="AA147" s="56"/>
      <c r="AB147" s="56"/>
      <c r="AC147" s="188"/>
      <c r="AD147" s="259"/>
      <c r="AE147" s="259"/>
      <c r="AF147" s="56"/>
      <c r="AG147" s="28"/>
      <c r="AH147" s="56"/>
      <c r="AI147" s="28"/>
      <c r="AJ147" s="184"/>
      <c r="AK147" s="199"/>
      <c r="AL147" s="286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4"/>
      <c r="AT147" s="37"/>
    </row>
    <row r="148" spans="2:46" ht="13.5" customHeight="1" x14ac:dyDescent="0.15">
      <c r="B148" s="284" t="s">
        <v>92</v>
      </c>
      <c r="C148" s="25" t="s">
        <v>31</v>
      </c>
      <c r="D148" s="39"/>
      <c r="E148" s="55"/>
      <c r="F148" s="96"/>
      <c r="G148" s="96"/>
      <c r="H148" s="96"/>
      <c r="I148" s="60"/>
      <c r="J148" s="60"/>
      <c r="K148" s="61"/>
      <c r="L148" s="258"/>
      <c r="M148" s="258"/>
      <c r="N148" s="55"/>
      <c r="O148" s="26"/>
      <c r="P148" s="55"/>
      <c r="Q148" s="26"/>
      <c r="R148" s="131"/>
      <c r="S148" s="214"/>
      <c r="T148" s="284" t="s">
        <v>92</v>
      </c>
      <c r="U148" s="25" t="s">
        <v>31</v>
      </c>
      <c r="V148" s="39"/>
      <c r="W148" s="55"/>
      <c r="X148" s="96"/>
      <c r="Y148" s="96"/>
      <c r="Z148" s="96"/>
      <c r="AA148" s="60"/>
      <c r="AB148" s="60"/>
      <c r="AC148" s="61"/>
      <c r="AD148" s="258"/>
      <c r="AE148" s="258"/>
      <c r="AF148" s="55"/>
      <c r="AG148" s="26"/>
      <c r="AH148" s="55"/>
      <c r="AI148" s="26"/>
      <c r="AJ148" s="131"/>
      <c r="AK148" s="199"/>
      <c r="AL148" s="284" t="s">
        <v>92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4"/>
      <c r="AT148" s="37"/>
    </row>
    <row r="149" spans="2:46" ht="13.5" customHeight="1" x14ac:dyDescent="0.15">
      <c r="B149" s="285"/>
      <c r="C149" s="27" t="s">
        <v>32</v>
      </c>
      <c r="D149" s="186"/>
      <c r="E149" s="56"/>
      <c r="F149" s="187"/>
      <c r="G149" s="187"/>
      <c r="H149" s="187"/>
      <c r="I149" s="62"/>
      <c r="J149" s="62"/>
      <c r="K149" s="188"/>
      <c r="L149" s="259"/>
      <c r="M149" s="259"/>
      <c r="N149" s="56"/>
      <c r="O149" s="28"/>
      <c r="P149" s="56"/>
      <c r="Q149" s="28"/>
      <c r="R149" s="132"/>
      <c r="S149" s="214"/>
      <c r="T149" s="285"/>
      <c r="U149" s="27" t="s">
        <v>32</v>
      </c>
      <c r="V149" s="186"/>
      <c r="W149" s="56"/>
      <c r="X149" s="187"/>
      <c r="Y149" s="187"/>
      <c r="Z149" s="187"/>
      <c r="AA149" s="62"/>
      <c r="AB149" s="62"/>
      <c r="AC149" s="188"/>
      <c r="AD149" s="259"/>
      <c r="AE149" s="259"/>
      <c r="AF149" s="56"/>
      <c r="AG149" s="28"/>
      <c r="AH149" s="56"/>
      <c r="AI149" s="28"/>
      <c r="AJ149" s="132"/>
      <c r="AK149" s="199"/>
      <c r="AL149" s="285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4"/>
      <c r="AT149" s="37"/>
    </row>
    <row r="150" spans="2:46" ht="13.5" customHeight="1" x14ac:dyDescent="0.15">
      <c r="B150" s="285"/>
      <c r="C150" s="27" t="s">
        <v>33</v>
      </c>
      <c r="D150" s="186"/>
      <c r="E150" s="56"/>
      <c r="F150" s="187"/>
      <c r="G150" s="187"/>
      <c r="H150" s="187"/>
      <c r="I150" s="62"/>
      <c r="J150" s="62"/>
      <c r="K150" s="188"/>
      <c r="L150" s="259"/>
      <c r="M150" s="259"/>
      <c r="N150" s="56"/>
      <c r="O150" s="28"/>
      <c r="P150" s="56"/>
      <c r="Q150" s="28"/>
      <c r="R150" s="132"/>
      <c r="S150" s="214"/>
      <c r="T150" s="285"/>
      <c r="U150" s="27" t="s">
        <v>33</v>
      </c>
      <c r="V150" s="186"/>
      <c r="W150" s="56"/>
      <c r="X150" s="187"/>
      <c r="Y150" s="187"/>
      <c r="Z150" s="187"/>
      <c r="AA150" s="62"/>
      <c r="AB150" s="62"/>
      <c r="AC150" s="188"/>
      <c r="AD150" s="259"/>
      <c r="AE150" s="259"/>
      <c r="AF150" s="56"/>
      <c r="AG150" s="28"/>
      <c r="AH150" s="56"/>
      <c r="AI150" s="28"/>
      <c r="AJ150" s="132"/>
      <c r="AK150" s="199"/>
      <c r="AL150" s="285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4"/>
      <c r="AT150" s="37"/>
    </row>
    <row r="151" spans="2:46" ht="13.5" customHeight="1" x14ac:dyDescent="0.15">
      <c r="B151" s="285"/>
      <c r="C151" s="27" t="s">
        <v>35</v>
      </c>
      <c r="D151" s="186"/>
      <c r="E151" s="56"/>
      <c r="F151" s="187"/>
      <c r="G151" s="187"/>
      <c r="H151" s="187"/>
      <c r="I151" s="62"/>
      <c r="J151" s="62"/>
      <c r="K151" s="188"/>
      <c r="L151" s="259"/>
      <c r="M151" s="259"/>
      <c r="N151" s="56"/>
      <c r="O151" s="28"/>
      <c r="P151" s="56"/>
      <c r="Q151" s="28"/>
      <c r="R151" s="132"/>
      <c r="S151" s="214"/>
      <c r="T151" s="285"/>
      <c r="U151" s="27" t="s">
        <v>35</v>
      </c>
      <c r="V151" s="186"/>
      <c r="W151" s="56"/>
      <c r="X151" s="187"/>
      <c r="Y151" s="187"/>
      <c r="Z151" s="187"/>
      <c r="AA151" s="62"/>
      <c r="AB151" s="62"/>
      <c r="AC151" s="188"/>
      <c r="AD151" s="259"/>
      <c r="AE151" s="259"/>
      <c r="AF151" s="56"/>
      <c r="AG151" s="28"/>
      <c r="AH151" s="56"/>
      <c r="AI151" s="28"/>
      <c r="AJ151" s="132"/>
      <c r="AK151" s="199"/>
      <c r="AL151" s="285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4"/>
      <c r="AT151" s="37"/>
    </row>
    <row r="152" spans="2:46" ht="13.5" customHeight="1" thickBot="1" x14ac:dyDescent="0.2">
      <c r="B152" s="286"/>
      <c r="C152" s="27"/>
      <c r="D152" s="186"/>
      <c r="E152" s="56"/>
      <c r="F152" s="189"/>
      <c r="G152" s="189"/>
      <c r="H152" s="189"/>
      <c r="I152" s="56"/>
      <c r="J152" s="56"/>
      <c r="K152" s="188"/>
      <c r="L152" s="259"/>
      <c r="M152" s="259"/>
      <c r="N152" s="56"/>
      <c r="O152" s="28"/>
      <c r="P152" s="56"/>
      <c r="Q152" s="28"/>
      <c r="R152" s="184"/>
      <c r="S152" s="214"/>
      <c r="T152" s="286"/>
      <c r="U152" s="27"/>
      <c r="V152" s="186"/>
      <c r="W152" s="56"/>
      <c r="X152" s="189"/>
      <c r="Y152" s="189"/>
      <c r="Z152" s="189"/>
      <c r="AA152" s="56"/>
      <c r="AB152" s="56"/>
      <c r="AC152" s="188"/>
      <c r="AD152" s="259"/>
      <c r="AE152" s="259"/>
      <c r="AF152" s="56"/>
      <c r="AG152" s="28"/>
      <c r="AH152" s="56"/>
      <c r="AI152" s="28"/>
      <c r="AJ152" s="184"/>
      <c r="AK152" s="199"/>
      <c r="AL152" s="286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4"/>
      <c r="AT152" s="37"/>
    </row>
    <row r="153" spans="2:46" ht="13.5" customHeight="1" x14ac:dyDescent="0.15">
      <c r="B153" s="284" t="s">
        <v>93</v>
      </c>
      <c r="C153" s="25" t="s">
        <v>31</v>
      </c>
      <c r="D153" s="39"/>
      <c r="E153" s="55"/>
      <c r="F153" s="96"/>
      <c r="G153" s="96"/>
      <c r="H153" s="96"/>
      <c r="I153" s="60"/>
      <c r="J153" s="60"/>
      <c r="K153" s="61"/>
      <c r="L153" s="258"/>
      <c r="M153" s="258"/>
      <c r="N153" s="55"/>
      <c r="O153" s="26"/>
      <c r="P153" s="55"/>
      <c r="Q153" s="26"/>
      <c r="R153" s="131"/>
      <c r="S153" s="214"/>
      <c r="T153" s="284" t="s">
        <v>93</v>
      </c>
      <c r="U153" s="25" t="s">
        <v>31</v>
      </c>
      <c r="V153" s="39"/>
      <c r="W153" s="55"/>
      <c r="X153" s="96"/>
      <c r="Y153" s="96"/>
      <c r="Z153" s="96"/>
      <c r="AA153" s="60"/>
      <c r="AB153" s="60"/>
      <c r="AC153" s="61"/>
      <c r="AD153" s="258"/>
      <c r="AE153" s="258"/>
      <c r="AF153" s="55"/>
      <c r="AG153" s="26"/>
      <c r="AH153" s="55"/>
      <c r="AI153" s="26"/>
      <c r="AJ153" s="131"/>
      <c r="AK153" s="199"/>
      <c r="AL153" s="284" t="s">
        <v>93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4"/>
      <c r="AT153" s="37"/>
    </row>
    <row r="154" spans="2:46" ht="13.5" customHeight="1" x14ac:dyDescent="0.15">
      <c r="B154" s="285"/>
      <c r="C154" s="27" t="s">
        <v>32</v>
      </c>
      <c r="D154" s="186"/>
      <c r="E154" s="56"/>
      <c r="F154" s="187"/>
      <c r="G154" s="187"/>
      <c r="H154" s="187"/>
      <c r="I154" s="62"/>
      <c r="J154" s="62"/>
      <c r="K154" s="188"/>
      <c r="L154" s="259"/>
      <c r="M154" s="259"/>
      <c r="N154" s="56"/>
      <c r="O154" s="28"/>
      <c r="P154" s="56"/>
      <c r="Q154" s="28"/>
      <c r="R154" s="132"/>
      <c r="S154" s="214"/>
      <c r="T154" s="285"/>
      <c r="U154" s="27" t="s">
        <v>32</v>
      </c>
      <c r="V154" s="186"/>
      <c r="W154" s="56"/>
      <c r="X154" s="187"/>
      <c r="Y154" s="187"/>
      <c r="Z154" s="187"/>
      <c r="AA154" s="62"/>
      <c r="AB154" s="62"/>
      <c r="AC154" s="188"/>
      <c r="AD154" s="259"/>
      <c r="AE154" s="259"/>
      <c r="AF154" s="56"/>
      <c r="AG154" s="28"/>
      <c r="AH154" s="56"/>
      <c r="AI154" s="28"/>
      <c r="AJ154" s="132"/>
      <c r="AK154" s="199"/>
      <c r="AL154" s="285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4"/>
      <c r="AT154" s="37"/>
    </row>
    <row r="155" spans="2:46" ht="13.5" customHeight="1" x14ac:dyDescent="0.15">
      <c r="B155" s="285"/>
      <c r="C155" s="27" t="s">
        <v>33</v>
      </c>
      <c r="D155" s="186"/>
      <c r="E155" s="56"/>
      <c r="F155" s="187"/>
      <c r="G155" s="187"/>
      <c r="H155" s="187"/>
      <c r="I155" s="62"/>
      <c r="J155" s="62"/>
      <c r="K155" s="188"/>
      <c r="L155" s="259"/>
      <c r="M155" s="259"/>
      <c r="N155" s="56"/>
      <c r="O155" s="28"/>
      <c r="P155" s="56"/>
      <c r="Q155" s="28"/>
      <c r="R155" s="132"/>
      <c r="S155" s="214"/>
      <c r="T155" s="285"/>
      <c r="U155" s="27" t="s">
        <v>33</v>
      </c>
      <c r="V155" s="186"/>
      <c r="W155" s="56"/>
      <c r="X155" s="187"/>
      <c r="Y155" s="187"/>
      <c r="Z155" s="187"/>
      <c r="AA155" s="62"/>
      <c r="AB155" s="62"/>
      <c r="AC155" s="188"/>
      <c r="AD155" s="259"/>
      <c r="AE155" s="259"/>
      <c r="AF155" s="56"/>
      <c r="AG155" s="28"/>
      <c r="AH155" s="56"/>
      <c r="AI155" s="28"/>
      <c r="AJ155" s="132"/>
      <c r="AK155" s="199"/>
      <c r="AL155" s="285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4"/>
      <c r="AT155" s="37"/>
    </row>
    <row r="156" spans="2:46" ht="13.5" customHeight="1" x14ac:dyDescent="0.15">
      <c r="B156" s="285"/>
      <c r="C156" s="27" t="s">
        <v>35</v>
      </c>
      <c r="D156" s="186"/>
      <c r="E156" s="56"/>
      <c r="F156" s="187"/>
      <c r="G156" s="187"/>
      <c r="H156" s="187"/>
      <c r="I156" s="62"/>
      <c r="J156" s="62"/>
      <c r="K156" s="188"/>
      <c r="L156" s="259"/>
      <c r="M156" s="259"/>
      <c r="N156" s="56"/>
      <c r="O156" s="28"/>
      <c r="P156" s="56"/>
      <c r="Q156" s="28"/>
      <c r="R156" s="132"/>
      <c r="S156" s="214"/>
      <c r="T156" s="285"/>
      <c r="U156" s="27" t="s">
        <v>35</v>
      </c>
      <c r="V156" s="186"/>
      <c r="W156" s="56"/>
      <c r="X156" s="187"/>
      <c r="Y156" s="187"/>
      <c r="Z156" s="187"/>
      <c r="AA156" s="62"/>
      <c r="AB156" s="62"/>
      <c r="AC156" s="188"/>
      <c r="AD156" s="259"/>
      <c r="AE156" s="259"/>
      <c r="AF156" s="56"/>
      <c r="AG156" s="28"/>
      <c r="AH156" s="56"/>
      <c r="AI156" s="28"/>
      <c r="AJ156" s="132"/>
      <c r="AK156" s="199"/>
      <c r="AL156" s="285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4"/>
      <c r="AT156" s="37"/>
    </row>
    <row r="157" spans="2:46" ht="13.5" customHeight="1" thickBot="1" x14ac:dyDescent="0.2">
      <c r="B157" s="286"/>
      <c r="C157" s="27"/>
      <c r="D157" s="186"/>
      <c r="E157" s="56"/>
      <c r="F157" s="189"/>
      <c r="G157" s="189"/>
      <c r="H157" s="189"/>
      <c r="I157" s="56"/>
      <c r="J157" s="56"/>
      <c r="K157" s="188"/>
      <c r="L157" s="259"/>
      <c r="M157" s="259"/>
      <c r="N157" s="56"/>
      <c r="O157" s="28"/>
      <c r="P157" s="56"/>
      <c r="Q157" s="28"/>
      <c r="R157" s="184"/>
      <c r="S157" s="214"/>
      <c r="T157" s="286"/>
      <c r="U157" s="27"/>
      <c r="V157" s="186"/>
      <c r="W157" s="56"/>
      <c r="X157" s="189"/>
      <c r="Y157" s="189"/>
      <c r="Z157" s="189"/>
      <c r="AA157" s="56"/>
      <c r="AB157" s="56"/>
      <c r="AC157" s="188"/>
      <c r="AD157" s="259"/>
      <c r="AE157" s="259"/>
      <c r="AF157" s="56"/>
      <c r="AG157" s="28"/>
      <c r="AH157" s="56"/>
      <c r="AI157" s="28"/>
      <c r="AJ157" s="184"/>
      <c r="AK157" s="199"/>
      <c r="AL157" s="286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4"/>
      <c r="AT157" s="37"/>
    </row>
    <row r="158" spans="2:46" ht="13.5" customHeight="1" x14ac:dyDescent="0.15">
      <c r="B158" s="284" t="s">
        <v>94</v>
      </c>
      <c r="C158" s="25" t="s">
        <v>31</v>
      </c>
      <c r="D158" s="39"/>
      <c r="E158" s="55"/>
      <c r="F158" s="96"/>
      <c r="G158" s="96"/>
      <c r="H158" s="96"/>
      <c r="I158" s="60"/>
      <c r="J158" s="60"/>
      <c r="K158" s="61"/>
      <c r="L158" s="258"/>
      <c r="M158" s="258"/>
      <c r="N158" s="55"/>
      <c r="O158" s="26"/>
      <c r="P158" s="55"/>
      <c r="Q158" s="26"/>
      <c r="R158" s="131"/>
      <c r="S158" s="214"/>
      <c r="T158" s="284" t="s">
        <v>94</v>
      </c>
      <c r="U158" s="25" t="s">
        <v>31</v>
      </c>
      <c r="V158" s="39"/>
      <c r="W158" s="55"/>
      <c r="X158" s="96"/>
      <c r="Y158" s="96"/>
      <c r="Z158" s="96"/>
      <c r="AA158" s="60"/>
      <c r="AB158" s="60"/>
      <c r="AC158" s="61"/>
      <c r="AD158" s="258"/>
      <c r="AE158" s="258"/>
      <c r="AF158" s="55"/>
      <c r="AG158" s="26"/>
      <c r="AH158" s="55"/>
      <c r="AI158" s="26"/>
      <c r="AJ158" s="131"/>
      <c r="AK158" s="199"/>
      <c r="AL158" s="284" t="s">
        <v>94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4"/>
      <c r="AT158" s="37"/>
    </row>
    <row r="159" spans="2:46" ht="13.5" customHeight="1" x14ac:dyDescent="0.15">
      <c r="B159" s="285"/>
      <c r="C159" s="27" t="s">
        <v>32</v>
      </c>
      <c r="D159" s="186"/>
      <c r="E159" s="56"/>
      <c r="F159" s="187"/>
      <c r="G159" s="187"/>
      <c r="H159" s="187"/>
      <c r="I159" s="62"/>
      <c r="J159" s="62"/>
      <c r="K159" s="188"/>
      <c r="L159" s="259"/>
      <c r="M159" s="259"/>
      <c r="N159" s="56"/>
      <c r="O159" s="28"/>
      <c r="P159" s="56"/>
      <c r="Q159" s="28"/>
      <c r="R159" s="132"/>
      <c r="S159" s="214"/>
      <c r="T159" s="285"/>
      <c r="U159" s="27" t="s">
        <v>32</v>
      </c>
      <c r="V159" s="186"/>
      <c r="W159" s="56"/>
      <c r="X159" s="187"/>
      <c r="Y159" s="187"/>
      <c r="Z159" s="187"/>
      <c r="AA159" s="62"/>
      <c r="AB159" s="62"/>
      <c r="AC159" s="188"/>
      <c r="AD159" s="259"/>
      <c r="AE159" s="259"/>
      <c r="AF159" s="56"/>
      <c r="AG159" s="28"/>
      <c r="AH159" s="56"/>
      <c r="AI159" s="28"/>
      <c r="AJ159" s="132"/>
      <c r="AK159" s="199"/>
      <c r="AL159" s="285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4"/>
      <c r="AT159" s="37"/>
    </row>
    <row r="160" spans="2:46" ht="13.5" customHeight="1" x14ac:dyDescent="0.15">
      <c r="B160" s="285"/>
      <c r="C160" s="27" t="s">
        <v>33</v>
      </c>
      <c r="D160" s="186"/>
      <c r="E160" s="56"/>
      <c r="F160" s="187"/>
      <c r="G160" s="187"/>
      <c r="H160" s="187"/>
      <c r="I160" s="62"/>
      <c r="J160" s="62"/>
      <c r="K160" s="188"/>
      <c r="L160" s="259"/>
      <c r="M160" s="259"/>
      <c r="N160" s="56"/>
      <c r="O160" s="28"/>
      <c r="P160" s="56"/>
      <c r="Q160" s="28"/>
      <c r="R160" s="132"/>
      <c r="S160" s="214"/>
      <c r="T160" s="285"/>
      <c r="U160" s="27" t="s">
        <v>33</v>
      </c>
      <c r="V160" s="186"/>
      <c r="W160" s="56"/>
      <c r="X160" s="187"/>
      <c r="Y160" s="187"/>
      <c r="Z160" s="187"/>
      <c r="AA160" s="62"/>
      <c r="AB160" s="62"/>
      <c r="AC160" s="188"/>
      <c r="AD160" s="259"/>
      <c r="AE160" s="259"/>
      <c r="AF160" s="56"/>
      <c r="AG160" s="28"/>
      <c r="AH160" s="56"/>
      <c r="AI160" s="28"/>
      <c r="AJ160" s="132"/>
      <c r="AK160" s="199"/>
      <c r="AL160" s="285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4"/>
      <c r="AT160" s="37"/>
    </row>
    <row r="161" spans="2:46" ht="13.5" customHeight="1" x14ac:dyDescent="0.15">
      <c r="B161" s="285"/>
      <c r="C161" s="27" t="s">
        <v>35</v>
      </c>
      <c r="D161" s="186"/>
      <c r="E161" s="56"/>
      <c r="F161" s="187"/>
      <c r="G161" s="187"/>
      <c r="H161" s="187"/>
      <c r="I161" s="62"/>
      <c r="J161" s="62"/>
      <c r="K161" s="188"/>
      <c r="L161" s="259"/>
      <c r="M161" s="259"/>
      <c r="N161" s="56"/>
      <c r="O161" s="28"/>
      <c r="P161" s="56"/>
      <c r="Q161" s="28"/>
      <c r="R161" s="132"/>
      <c r="S161" s="214"/>
      <c r="T161" s="285"/>
      <c r="U161" s="27" t="s">
        <v>35</v>
      </c>
      <c r="V161" s="186"/>
      <c r="W161" s="56"/>
      <c r="X161" s="187"/>
      <c r="Y161" s="187"/>
      <c r="Z161" s="187"/>
      <c r="AA161" s="62"/>
      <c r="AB161" s="62"/>
      <c r="AC161" s="188"/>
      <c r="AD161" s="259"/>
      <c r="AE161" s="259"/>
      <c r="AF161" s="56"/>
      <c r="AG161" s="28"/>
      <c r="AH161" s="56"/>
      <c r="AI161" s="28"/>
      <c r="AJ161" s="132"/>
      <c r="AK161" s="199"/>
      <c r="AL161" s="285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4"/>
      <c r="AT161" s="37"/>
    </row>
    <row r="162" spans="2:46" ht="13.5" customHeight="1" thickBot="1" x14ac:dyDescent="0.2">
      <c r="B162" s="286"/>
      <c r="C162" s="27"/>
      <c r="D162" s="186"/>
      <c r="E162" s="56"/>
      <c r="F162" s="189"/>
      <c r="G162" s="189"/>
      <c r="H162" s="189"/>
      <c r="I162" s="56"/>
      <c r="J162" s="56"/>
      <c r="K162" s="188"/>
      <c r="L162" s="259"/>
      <c r="M162" s="259"/>
      <c r="N162" s="56"/>
      <c r="O162" s="28"/>
      <c r="P162" s="56"/>
      <c r="Q162" s="28"/>
      <c r="R162" s="184"/>
      <c r="S162" s="214"/>
      <c r="T162" s="286"/>
      <c r="U162" s="27"/>
      <c r="V162" s="186"/>
      <c r="W162" s="56"/>
      <c r="X162" s="189"/>
      <c r="Y162" s="189"/>
      <c r="Z162" s="189"/>
      <c r="AA162" s="56"/>
      <c r="AB162" s="56"/>
      <c r="AC162" s="188"/>
      <c r="AD162" s="259"/>
      <c r="AE162" s="259"/>
      <c r="AF162" s="56"/>
      <c r="AG162" s="28"/>
      <c r="AH162" s="56"/>
      <c r="AI162" s="28"/>
      <c r="AJ162" s="184"/>
      <c r="AK162" s="199"/>
      <c r="AL162" s="286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4"/>
      <c r="AT162" s="37"/>
    </row>
    <row r="163" spans="2:46" ht="13.5" customHeight="1" x14ac:dyDescent="0.15">
      <c r="B163" s="284" t="s">
        <v>95</v>
      </c>
      <c r="C163" s="25" t="s">
        <v>31</v>
      </c>
      <c r="D163" s="39"/>
      <c r="E163" s="55"/>
      <c r="F163" s="96"/>
      <c r="G163" s="96"/>
      <c r="H163" s="96"/>
      <c r="I163" s="60"/>
      <c r="J163" s="60"/>
      <c r="K163" s="61"/>
      <c r="L163" s="258"/>
      <c r="M163" s="258"/>
      <c r="N163" s="55"/>
      <c r="O163" s="26"/>
      <c r="P163" s="55"/>
      <c r="Q163" s="26"/>
      <c r="R163" s="131"/>
      <c r="S163" s="214"/>
      <c r="T163" s="284" t="s">
        <v>95</v>
      </c>
      <c r="U163" s="25" t="s">
        <v>31</v>
      </c>
      <c r="V163" s="39"/>
      <c r="W163" s="55"/>
      <c r="X163" s="96"/>
      <c r="Y163" s="96"/>
      <c r="Z163" s="96"/>
      <c r="AA163" s="60"/>
      <c r="AB163" s="60"/>
      <c r="AC163" s="61"/>
      <c r="AD163" s="258"/>
      <c r="AE163" s="258"/>
      <c r="AF163" s="55"/>
      <c r="AG163" s="26"/>
      <c r="AH163" s="55"/>
      <c r="AI163" s="26"/>
      <c r="AJ163" s="131"/>
      <c r="AK163" s="199"/>
      <c r="AL163" s="284" t="s">
        <v>95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4"/>
      <c r="AT163" s="37"/>
    </row>
    <row r="164" spans="2:46" ht="13.5" customHeight="1" x14ac:dyDescent="0.15">
      <c r="B164" s="285"/>
      <c r="C164" s="27" t="s">
        <v>32</v>
      </c>
      <c r="D164" s="186"/>
      <c r="E164" s="56"/>
      <c r="F164" s="187"/>
      <c r="G164" s="187"/>
      <c r="H164" s="187"/>
      <c r="I164" s="62"/>
      <c r="J164" s="62"/>
      <c r="K164" s="188"/>
      <c r="L164" s="259"/>
      <c r="M164" s="259"/>
      <c r="N164" s="56"/>
      <c r="O164" s="28"/>
      <c r="P164" s="56"/>
      <c r="Q164" s="28"/>
      <c r="R164" s="132"/>
      <c r="S164" s="214"/>
      <c r="T164" s="285"/>
      <c r="U164" s="27" t="s">
        <v>32</v>
      </c>
      <c r="V164" s="186"/>
      <c r="W164" s="56"/>
      <c r="X164" s="187"/>
      <c r="Y164" s="187"/>
      <c r="Z164" s="187"/>
      <c r="AA164" s="62"/>
      <c r="AB164" s="62"/>
      <c r="AC164" s="188"/>
      <c r="AD164" s="259"/>
      <c r="AE164" s="259"/>
      <c r="AF164" s="56"/>
      <c r="AG164" s="28"/>
      <c r="AH164" s="56"/>
      <c r="AI164" s="28"/>
      <c r="AJ164" s="132"/>
      <c r="AK164" s="199"/>
      <c r="AL164" s="285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4"/>
      <c r="AT164" s="37"/>
    </row>
    <row r="165" spans="2:46" ht="13.5" customHeight="1" x14ac:dyDescent="0.15">
      <c r="B165" s="285"/>
      <c r="C165" s="27" t="s">
        <v>33</v>
      </c>
      <c r="D165" s="186"/>
      <c r="E165" s="56"/>
      <c r="F165" s="187"/>
      <c r="G165" s="187"/>
      <c r="H165" s="187"/>
      <c r="I165" s="62"/>
      <c r="J165" s="62"/>
      <c r="K165" s="188"/>
      <c r="L165" s="259"/>
      <c r="M165" s="259"/>
      <c r="N165" s="56"/>
      <c r="O165" s="28"/>
      <c r="P165" s="56"/>
      <c r="Q165" s="28"/>
      <c r="R165" s="132"/>
      <c r="S165" s="214"/>
      <c r="T165" s="285"/>
      <c r="U165" s="27" t="s">
        <v>33</v>
      </c>
      <c r="V165" s="186"/>
      <c r="W165" s="56"/>
      <c r="X165" s="187"/>
      <c r="Y165" s="187"/>
      <c r="Z165" s="187"/>
      <c r="AA165" s="62"/>
      <c r="AB165" s="62"/>
      <c r="AC165" s="188"/>
      <c r="AD165" s="259"/>
      <c r="AE165" s="259"/>
      <c r="AF165" s="56"/>
      <c r="AG165" s="28"/>
      <c r="AH165" s="56"/>
      <c r="AI165" s="28"/>
      <c r="AJ165" s="132"/>
      <c r="AK165" s="199"/>
      <c r="AL165" s="285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4"/>
      <c r="AT165" s="37"/>
    </row>
    <row r="166" spans="2:46" ht="13.5" customHeight="1" x14ac:dyDescent="0.15">
      <c r="B166" s="285"/>
      <c r="C166" s="27" t="s">
        <v>35</v>
      </c>
      <c r="D166" s="186"/>
      <c r="E166" s="56"/>
      <c r="F166" s="187"/>
      <c r="G166" s="187"/>
      <c r="H166" s="187"/>
      <c r="I166" s="62"/>
      <c r="J166" s="62"/>
      <c r="K166" s="188"/>
      <c r="L166" s="259"/>
      <c r="M166" s="259"/>
      <c r="N166" s="56"/>
      <c r="O166" s="28"/>
      <c r="P166" s="56"/>
      <c r="Q166" s="28"/>
      <c r="R166" s="132"/>
      <c r="S166" s="214"/>
      <c r="T166" s="285"/>
      <c r="U166" s="27" t="s">
        <v>35</v>
      </c>
      <c r="V166" s="186"/>
      <c r="W166" s="56"/>
      <c r="X166" s="187"/>
      <c r="Y166" s="187"/>
      <c r="Z166" s="187"/>
      <c r="AA166" s="62"/>
      <c r="AB166" s="62"/>
      <c r="AC166" s="188"/>
      <c r="AD166" s="259"/>
      <c r="AE166" s="259"/>
      <c r="AF166" s="56"/>
      <c r="AG166" s="28"/>
      <c r="AH166" s="56"/>
      <c r="AI166" s="28"/>
      <c r="AJ166" s="132"/>
      <c r="AK166" s="199"/>
      <c r="AL166" s="285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4"/>
      <c r="AT166" s="37"/>
    </row>
    <row r="167" spans="2:46" ht="13.5" customHeight="1" thickBot="1" x14ac:dyDescent="0.2">
      <c r="B167" s="286"/>
      <c r="C167" s="27"/>
      <c r="D167" s="186"/>
      <c r="E167" s="56"/>
      <c r="F167" s="189"/>
      <c r="G167" s="189"/>
      <c r="H167" s="189"/>
      <c r="I167" s="56"/>
      <c r="J167" s="56"/>
      <c r="K167" s="188"/>
      <c r="L167" s="259"/>
      <c r="M167" s="259"/>
      <c r="N167" s="56"/>
      <c r="O167" s="28"/>
      <c r="P167" s="56"/>
      <c r="Q167" s="28"/>
      <c r="R167" s="184"/>
      <c r="S167" s="214"/>
      <c r="T167" s="286"/>
      <c r="U167" s="27"/>
      <c r="V167" s="186"/>
      <c r="W167" s="56"/>
      <c r="X167" s="189"/>
      <c r="Y167" s="189"/>
      <c r="Z167" s="189"/>
      <c r="AA167" s="56"/>
      <c r="AB167" s="56"/>
      <c r="AC167" s="188"/>
      <c r="AD167" s="259"/>
      <c r="AE167" s="259"/>
      <c r="AF167" s="56"/>
      <c r="AG167" s="28"/>
      <c r="AH167" s="56"/>
      <c r="AI167" s="28"/>
      <c r="AJ167" s="184"/>
      <c r="AK167" s="199"/>
      <c r="AL167" s="286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4"/>
      <c r="AT167" s="37"/>
    </row>
    <row r="168" spans="2:46" ht="13.5" customHeight="1" x14ac:dyDescent="0.15">
      <c r="B168" s="284" t="s">
        <v>96</v>
      </c>
      <c r="C168" s="25" t="s">
        <v>31</v>
      </c>
      <c r="D168" s="39"/>
      <c r="E168" s="55"/>
      <c r="F168" s="96"/>
      <c r="G168" s="96"/>
      <c r="H168" s="96"/>
      <c r="I168" s="60"/>
      <c r="J168" s="60"/>
      <c r="K168" s="61"/>
      <c r="L168" s="258"/>
      <c r="M168" s="258"/>
      <c r="N168" s="55"/>
      <c r="O168" s="26"/>
      <c r="P168" s="55"/>
      <c r="Q168" s="26"/>
      <c r="R168" s="131"/>
      <c r="S168" s="214"/>
      <c r="T168" s="284" t="s">
        <v>96</v>
      </c>
      <c r="U168" s="25" t="s">
        <v>31</v>
      </c>
      <c r="V168" s="39"/>
      <c r="W168" s="55"/>
      <c r="X168" s="96"/>
      <c r="Y168" s="96"/>
      <c r="Z168" s="96"/>
      <c r="AA168" s="60"/>
      <c r="AB168" s="60"/>
      <c r="AC168" s="61"/>
      <c r="AD168" s="258"/>
      <c r="AE168" s="258"/>
      <c r="AF168" s="55"/>
      <c r="AG168" s="26"/>
      <c r="AH168" s="55"/>
      <c r="AI168" s="26"/>
      <c r="AJ168" s="131"/>
      <c r="AK168" s="199"/>
      <c r="AL168" s="284" t="s">
        <v>96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4"/>
      <c r="AT168" s="37"/>
    </row>
    <row r="169" spans="2:46" ht="13.5" customHeight="1" x14ac:dyDescent="0.15">
      <c r="B169" s="285"/>
      <c r="C169" s="27" t="s">
        <v>32</v>
      </c>
      <c r="D169" s="186"/>
      <c r="E169" s="56"/>
      <c r="F169" s="187"/>
      <c r="G169" s="187"/>
      <c r="H169" s="187"/>
      <c r="I169" s="62"/>
      <c r="J169" s="62"/>
      <c r="K169" s="188"/>
      <c r="L169" s="259"/>
      <c r="M169" s="259"/>
      <c r="N169" s="56"/>
      <c r="O169" s="28"/>
      <c r="P169" s="56"/>
      <c r="Q169" s="28"/>
      <c r="R169" s="132"/>
      <c r="S169" s="214"/>
      <c r="T169" s="285"/>
      <c r="U169" s="27" t="s">
        <v>32</v>
      </c>
      <c r="V169" s="186"/>
      <c r="W169" s="56"/>
      <c r="X169" s="187"/>
      <c r="Y169" s="187"/>
      <c r="Z169" s="187"/>
      <c r="AA169" s="62"/>
      <c r="AB169" s="62"/>
      <c r="AC169" s="188"/>
      <c r="AD169" s="259"/>
      <c r="AE169" s="259"/>
      <c r="AF169" s="56"/>
      <c r="AG169" s="28"/>
      <c r="AH169" s="56"/>
      <c r="AI169" s="28"/>
      <c r="AJ169" s="132"/>
      <c r="AK169" s="199"/>
      <c r="AL169" s="285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4"/>
      <c r="AT169" s="37"/>
    </row>
    <row r="170" spans="2:46" ht="13.5" customHeight="1" x14ac:dyDescent="0.15">
      <c r="B170" s="285"/>
      <c r="C170" s="27" t="s">
        <v>33</v>
      </c>
      <c r="D170" s="186"/>
      <c r="E170" s="56"/>
      <c r="F170" s="187"/>
      <c r="G170" s="187"/>
      <c r="H170" s="187"/>
      <c r="I170" s="62"/>
      <c r="J170" s="62"/>
      <c r="K170" s="188"/>
      <c r="L170" s="259"/>
      <c r="M170" s="259"/>
      <c r="N170" s="56"/>
      <c r="O170" s="28"/>
      <c r="P170" s="56"/>
      <c r="Q170" s="28"/>
      <c r="R170" s="132"/>
      <c r="S170" s="214"/>
      <c r="T170" s="285"/>
      <c r="U170" s="27" t="s">
        <v>33</v>
      </c>
      <c r="V170" s="186"/>
      <c r="W170" s="56"/>
      <c r="X170" s="187"/>
      <c r="Y170" s="187"/>
      <c r="Z170" s="187"/>
      <c r="AA170" s="62"/>
      <c r="AB170" s="62"/>
      <c r="AC170" s="188"/>
      <c r="AD170" s="259"/>
      <c r="AE170" s="259"/>
      <c r="AF170" s="56"/>
      <c r="AG170" s="28"/>
      <c r="AH170" s="56"/>
      <c r="AI170" s="28"/>
      <c r="AJ170" s="132"/>
      <c r="AK170" s="199"/>
      <c r="AL170" s="285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4"/>
      <c r="AT170" s="37"/>
    </row>
    <row r="171" spans="2:46" ht="13.5" customHeight="1" x14ac:dyDescent="0.15">
      <c r="B171" s="285"/>
      <c r="C171" s="27" t="s">
        <v>35</v>
      </c>
      <c r="D171" s="186"/>
      <c r="E171" s="56"/>
      <c r="F171" s="187"/>
      <c r="G171" s="187"/>
      <c r="H171" s="187"/>
      <c r="I171" s="62"/>
      <c r="J171" s="62"/>
      <c r="K171" s="188"/>
      <c r="L171" s="259"/>
      <c r="M171" s="259"/>
      <c r="N171" s="56"/>
      <c r="O171" s="28"/>
      <c r="P171" s="56"/>
      <c r="Q171" s="28"/>
      <c r="R171" s="132"/>
      <c r="S171" s="214"/>
      <c r="T171" s="285"/>
      <c r="U171" s="27" t="s">
        <v>35</v>
      </c>
      <c r="V171" s="186"/>
      <c r="W171" s="56"/>
      <c r="X171" s="187"/>
      <c r="Y171" s="187"/>
      <c r="Z171" s="187"/>
      <c r="AA171" s="62"/>
      <c r="AB171" s="62"/>
      <c r="AC171" s="188"/>
      <c r="AD171" s="259"/>
      <c r="AE171" s="259"/>
      <c r="AF171" s="56"/>
      <c r="AG171" s="28"/>
      <c r="AH171" s="56"/>
      <c r="AI171" s="28"/>
      <c r="AJ171" s="132"/>
      <c r="AK171" s="199"/>
      <c r="AL171" s="285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4"/>
      <c r="AT171" s="37"/>
    </row>
    <row r="172" spans="2:46" ht="13.5" customHeight="1" thickBot="1" x14ac:dyDescent="0.2">
      <c r="B172" s="286"/>
      <c r="C172" s="27"/>
      <c r="D172" s="186"/>
      <c r="E172" s="56"/>
      <c r="F172" s="189"/>
      <c r="G172" s="189"/>
      <c r="H172" s="189"/>
      <c r="I172" s="56"/>
      <c r="J172" s="56"/>
      <c r="K172" s="188"/>
      <c r="L172" s="259"/>
      <c r="M172" s="259"/>
      <c r="N172" s="56"/>
      <c r="O172" s="28"/>
      <c r="P172" s="56"/>
      <c r="Q172" s="28"/>
      <c r="R172" s="184"/>
      <c r="S172" s="214"/>
      <c r="T172" s="286"/>
      <c r="U172" s="27"/>
      <c r="V172" s="186"/>
      <c r="W172" s="56"/>
      <c r="X172" s="189"/>
      <c r="Y172" s="189"/>
      <c r="Z172" s="189"/>
      <c r="AA172" s="56"/>
      <c r="AB172" s="56"/>
      <c r="AC172" s="188"/>
      <c r="AD172" s="259"/>
      <c r="AE172" s="259"/>
      <c r="AF172" s="56"/>
      <c r="AG172" s="28"/>
      <c r="AH172" s="56"/>
      <c r="AI172" s="28"/>
      <c r="AJ172" s="184"/>
      <c r="AK172" s="199"/>
      <c r="AL172" s="286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4"/>
      <c r="AT172" s="37"/>
    </row>
    <row r="173" spans="2:46" ht="13.5" customHeight="1" x14ac:dyDescent="0.15">
      <c r="B173" s="284" t="s">
        <v>97</v>
      </c>
      <c r="C173" s="25" t="s">
        <v>31</v>
      </c>
      <c r="D173" s="39"/>
      <c r="E173" s="55"/>
      <c r="F173" s="96"/>
      <c r="G173" s="96"/>
      <c r="H173" s="96"/>
      <c r="I173" s="60"/>
      <c r="J173" s="60"/>
      <c r="K173" s="61"/>
      <c r="L173" s="258"/>
      <c r="M173" s="258"/>
      <c r="N173" s="55"/>
      <c r="O173" s="26"/>
      <c r="P173" s="55"/>
      <c r="Q173" s="26"/>
      <c r="R173" s="131"/>
      <c r="S173" s="214"/>
      <c r="T173" s="284" t="s">
        <v>97</v>
      </c>
      <c r="U173" s="25" t="s">
        <v>31</v>
      </c>
      <c r="V173" s="39"/>
      <c r="W173" s="55"/>
      <c r="X173" s="96"/>
      <c r="Y173" s="96"/>
      <c r="Z173" s="96"/>
      <c r="AA173" s="60"/>
      <c r="AB173" s="60"/>
      <c r="AC173" s="61"/>
      <c r="AD173" s="258"/>
      <c r="AE173" s="258"/>
      <c r="AF173" s="55"/>
      <c r="AG173" s="26"/>
      <c r="AH173" s="55"/>
      <c r="AI173" s="26"/>
      <c r="AJ173" s="131"/>
      <c r="AK173" s="199"/>
      <c r="AL173" s="284" t="s">
        <v>97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4"/>
      <c r="AT173" s="37"/>
    </row>
    <row r="174" spans="2:46" ht="13.5" customHeight="1" x14ac:dyDescent="0.15">
      <c r="B174" s="285"/>
      <c r="C174" s="27" t="s">
        <v>32</v>
      </c>
      <c r="D174" s="186"/>
      <c r="E174" s="56"/>
      <c r="F174" s="187"/>
      <c r="G174" s="187"/>
      <c r="H174" s="187"/>
      <c r="I174" s="62"/>
      <c r="J174" s="62"/>
      <c r="K174" s="188"/>
      <c r="L174" s="259"/>
      <c r="M174" s="259"/>
      <c r="N174" s="56"/>
      <c r="O174" s="28"/>
      <c r="P174" s="56"/>
      <c r="Q174" s="28"/>
      <c r="R174" s="132"/>
      <c r="S174" s="214"/>
      <c r="T174" s="285"/>
      <c r="U174" s="27" t="s">
        <v>32</v>
      </c>
      <c r="V174" s="186"/>
      <c r="W174" s="56"/>
      <c r="X174" s="187"/>
      <c r="Y174" s="187"/>
      <c r="Z174" s="187"/>
      <c r="AA174" s="62"/>
      <c r="AB174" s="62"/>
      <c r="AC174" s="188"/>
      <c r="AD174" s="259"/>
      <c r="AE174" s="259"/>
      <c r="AF174" s="56"/>
      <c r="AG174" s="28"/>
      <c r="AH174" s="56"/>
      <c r="AI174" s="28"/>
      <c r="AJ174" s="132"/>
      <c r="AK174" s="199"/>
      <c r="AL174" s="285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4"/>
      <c r="AT174" s="37"/>
    </row>
    <row r="175" spans="2:46" ht="13.5" customHeight="1" x14ac:dyDescent="0.15">
      <c r="B175" s="285"/>
      <c r="C175" s="27" t="s">
        <v>33</v>
      </c>
      <c r="D175" s="186"/>
      <c r="E175" s="56"/>
      <c r="F175" s="187"/>
      <c r="G175" s="187"/>
      <c r="H175" s="187"/>
      <c r="I175" s="62"/>
      <c r="J175" s="62"/>
      <c r="K175" s="188"/>
      <c r="L175" s="259"/>
      <c r="M175" s="259"/>
      <c r="N175" s="56"/>
      <c r="O175" s="28"/>
      <c r="P175" s="56"/>
      <c r="Q175" s="28"/>
      <c r="R175" s="132"/>
      <c r="S175" s="214"/>
      <c r="T175" s="285"/>
      <c r="U175" s="27" t="s">
        <v>33</v>
      </c>
      <c r="V175" s="186"/>
      <c r="W175" s="56"/>
      <c r="X175" s="187"/>
      <c r="Y175" s="187"/>
      <c r="Z175" s="187"/>
      <c r="AA175" s="62"/>
      <c r="AB175" s="62"/>
      <c r="AC175" s="188"/>
      <c r="AD175" s="259"/>
      <c r="AE175" s="259"/>
      <c r="AF175" s="56"/>
      <c r="AG175" s="28"/>
      <c r="AH175" s="56"/>
      <c r="AI175" s="28"/>
      <c r="AJ175" s="132"/>
      <c r="AK175" s="199"/>
      <c r="AL175" s="285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4"/>
      <c r="AT175" s="37"/>
    </row>
    <row r="176" spans="2:46" ht="13.5" customHeight="1" x14ac:dyDescent="0.15">
      <c r="B176" s="285"/>
      <c r="C176" s="27" t="s">
        <v>35</v>
      </c>
      <c r="D176" s="186"/>
      <c r="E176" s="56"/>
      <c r="F176" s="187"/>
      <c r="G176" s="187"/>
      <c r="H176" s="187"/>
      <c r="I176" s="62"/>
      <c r="J176" s="62"/>
      <c r="K176" s="188"/>
      <c r="L176" s="259"/>
      <c r="M176" s="259"/>
      <c r="N176" s="56"/>
      <c r="O176" s="28"/>
      <c r="P176" s="56"/>
      <c r="Q176" s="28"/>
      <c r="R176" s="132"/>
      <c r="S176" s="214"/>
      <c r="T176" s="285"/>
      <c r="U176" s="27" t="s">
        <v>35</v>
      </c>
      <c r="V176" s="186"/>
      <c r="W176" s="56"/>
      <c r="X176" s="187"/>
      <c r="Y176" s="187"/>
      <c r="Z176" s="187"/>
      <c r="AA176" s="62"/>
      <c r="AB176" s="62"/>
      <c r="AC176" s="188"/>
      <c r="AD176" s="259"/>
      <c r="AE176" s="259"/>
      <c r="AF176" s="56"/>
      <c r="AG176" s="28"/>
      <c r="AH176" s="56"/>
      <c r="AI176" s="28"/>
      <c r="AJ176" s="132"/>
      <c r="AK176" s="199"/>
      <c r="AL176" s="285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4"/>
      <c r="AT176" s="37"/>
    </row>
    <row r="177" spans="2:46" ht="13.5" customHeight="1" thickBot="1" x14ac:dyDescent="0.2">
      <c r="B177" s="286"/>
      <c r="C177" s="27"/>
      <c r="D177" s="186"/>
      <c r="E177" s="56"/>
      <c r="F177" s="189"/>
      <c r="G177" s="189"/>
      <c r="H177" s="189"/>
      <c r="I177" s="56"/>
      <c r="J177" s="56"/>
      <c r="K177" s="188"/>
      <c r="L177" s="259"/>
      <c r="M177" s="259"/>
      <c r="N177" s="56"/>
      <c r="O177" s="28"/>
      <c r="P177" s="56"/>
      <c r="Q177" s="28"/>
      <c r="R177" s="184"/>
      <c r="S177" s="214"/>
      <c r="T177" s="286"/>
      <c r="U177" s="27"/>
      <c r="V177" s="186"/>
      <c r="W177" s="56"/>
      <c r="X177" s="189"/>
      <c r="Y177" s="189"/>
      <c r="Z177" s="189"/>
      <c r="AA177" s="56"/>
      <c r="AB177" s="56"/>
      <c r="AC177" s="188"/>
      <c r="AD177" s="259"/>
      <c r="AE177" s="259"/>
      <c r="AF177" s="56"/>
      <c r="AG177" s="28"/>
      <c r="AH177" s="56"/>
      <c r="AI177" s="28"/>
      <c r="AJ177" s="184"/>
      <c r="AK177" s="199"/>
      <c r="AL177" s="286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4"/>
      <c r="AT177" s="37"/>
    </row>
    <row r="178" spans="2:46" ht="13.5" customHeight="1" x14ac:dyDescent="0.15">
      <c r="B178" s="284" t="s">
        <v>98</v>
      </c>
      <c r="C178" s="25" t="s">
        <v>31</v>
      </c>
      <c r="D178" s="39"/>
      <c r="E178" s="55"/>
      <c r="F178" s="96"/>
      <c r="G178" s="96"/>
      <c r="H178" s="96"/>
      <c r="I178" s="60"/>
      <c r="J178" s="60"/>
      <c r="K178" s="61"/>
      <c r="L178" s="258"/>
      <c r="M178" s="258"/>
      <c r="N178" s="55"/>
      <c r="O178" s="26"/>
      <c r="P178" s="55"/>
      <c r="Q178" s="26"/>
      <c r="R178" s="131"/>
      <c r="S178" s="214"/>
      <c r="T178" s="284" t="s">
        <v>98</v>
      </c>
      <c r="U178" s="25" t="s">
        <v>31</v>
      </c>
      <c r="V178" s="39"/>
      <c r="W178" s="55"/>
      <c r="X178" s="96"/>
      <c r="Y178" s="96"/>
      <c r="Z178" s="96"/>
      <c r="AA178" s="60"/>
      <c r="AB178" s="60"/>
      <c r="AC178" s="61"/>
      <c r="AD178" s="258"/>
      <c r="AE178" s="258"/>
      <c r="AF178" s="55"/>
      <c r="AG178" s="26"/>
      <c r="AH178" s="55"/>
      <c r="AI178" s="26"/>
      <c r="AJ178" s="131"/>
      <c r="AK178" s="199"/>
      <c r="AL178" s="284" t="s">
        <v>98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4"/>
      <c r="AT178" s="37"/>
    </row>
    <row r="179" spans="2:46" ht="13.5" customHeight="1" x14ac:dyDescent="0.15">
      <c r="B179" s="285"/>
      <c r="C179" s="27" t="s">
        <v>32</v>
      </c>
      <c r="D179" s="186"/>
      <c r="E179" s="56"/>
      <c r="F179" s="187"/>
      <c r="G179" s="187"/>
      <c r="H179" s="187"/>
      <c r="I179" s="62"/>
      <c r="J179" s="62"/>
      <c r="K179" s="188"/>
      <c r="L179" s="259"/>
      <c r="M179" s="259"/>
      <c r="N179" s="56"/>
      <c r="O179" s="28"/>
      <c r="P179" s="56"/>
      <c r="Q179" s="28"/>
      <c r="R179" s="132"/>
      <c r="S179" s="214"/>
      <c r="T179" s="285"/>
      <c r="U179" s="27" t="s">
        <v>32</v>
      </c>
      <c r="V179" s="186"/>
      <c r="W179" s="56"/>
      <c r="X179" s="187"/>
      <c r="Y179" s="187"/>
      <c r="Z179" s="187"/>
      <c r="AA179" s="62"/>
      <c r="AB179" s="62"/>
      <c r="AC179" s="188"/>
      <c r="AD179" s="259"/>
      <c r="AE179" s="259"/>
      <c r="AF179" s="56"/>
      <c r="AG179" s="28"/>
      <c r="AH179" s="56"/>
      <c r="AI179" s="28"/>
      <c r="AJ179" s="132"/>
      <c r="AK179" s="199"/>
      <c r="AL179" s="285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4"/>
      <c r="AT179" s="37"/>
    </row>
    <row r="180" spans="2:46" ht="13.5" customHeight="1" x14ac:dyDescent="0.15">
      <c r="B180" s="285"/>
      <c r="C180" s="27" t="s">
        <v>33</v>
      </c>
      <c r="D180" s="186"/>
      <c r="E180" s="56"/>
      <c r="F180" s="187"/>
      <c r="G180" s="187"/>
      <c r="H180" s="187"/>
      <c r="I180" s="62"/>
      <c r="J180" s="62"/>
      <c r="K180" s="188"/>
      <c r="L180" s="259"/>
      <c r="M180" s="259"/>
      <c r="N180" s="56"/>
      <c r="O180" s="28"/>
      <c r="P180" s="56"/>
      <c r="Q180" s="28"/>
      <c r="R180" s="132"/>
      <c r="S180" s="214"/>
      <c r="T180" s="285"/>
      <c r="U180" s="27" t="s">
        <v>33</v>
      </c>
      <c r="V180" s="186"/>
      <c r="W180" s="56"/>
      <c r="X180" s="187"/>
      <c r="Y180" s="187"/>
      <c r="Z180" s="187"/>
      <c r="AA180" s="62"/>
      <c r="AB180" s="62"/>
      <c r="AC180" s="188"/>
      <c r="AD180" s="259"/>
      <c r="AE180" s="259"/>
      <c r="AF180" s="56"/>
      <c r="AG180" s="28"/>
      <c r="AH180" s="56"/>
      <c r="AI180" s="28"/>
      <c r="AJ180" s="132"/>
      <c r="AK180" s="199"/>
      <c r="AL180" s="285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4"/>
      <c r="AT180" s="37"/>
    </row>
    <row r="181" spans="2:46" ht="13.5" customHeight="1" x14ac:dyDescent="0.15">
      <c r="B181" s="285"/>
      <c r="C181" s="27" t="s">
        <v>35</v>
      </c>
      <c r="D181" s="186"/>
      <c r="E181" s="56"/>
      <c r="F181" s="187"/>
      <c r="G181" s="187"/>
      <c r="H181" s="187"/>
      <c r="I181" s="62"/>
      <c r="J181" s="62"/>
      <c r="K181" s="188"/>
      <c r="L181" s="259"/>
      <c r="M181" s="259"/>
      <c r="N181" s="56"/>
      <c r="O181" s="28"/>
      <c r="P181" s="56"/>
      <c r="Q181" s="28"/>
      <c r="R181" s="132"/>
      <c r="S181" s="214"/>
      <c r="T181" s="285"/>
      <c r="U181" s="27" t="s">
        <v>35</v>
      </c>
      <c r="V181" s="186"/>
      <c r="W181" s="56"/>
      <c r="X181" s="187"/>
      <c r="Y181" s="187"/>
      <c r="Z181" s="187"/>
      <c r="AA181" s="62"/>
      <c r="AB181" s="62"/>
      <c r="AC181" s="188"/>
      <c r="AD181" s="259"/>
      <c r="AE181" s="259"/>
      <c r="AF181" s="56"/>
      <c r="AG181" s="28"/>
      <c r="AH181" s="56"/>
      <c r="AI181" s="28"/>
      <c r="AJ181" s="132"/>
      <c r="AK181" s="199"/>
      <c r="AL181" s="285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4"/>
      <c r="AT181" s="37"/>
    </row>
    <row r="182" spans="2:46" ht="13.5" customHeight="1" thickBot="1" x14ac:dyDescent="0.2">
      <c r="B182" s="286"/>
      <c r="C182" s="27"/>
      <c r="D182" s="186"/>
      <c r="E182" s="56"/>
      <c r="F182" s="189"/>
      <c r="G182" s="189"/>
      <c r="H182" s="189"/>
      <c r="I182" s="56"/>
      <c r="J182" s="56"/>
      <c r="K182" s="188"/>
      <c r="L182" s="259"/>
      <c r="M182" s="259"/>
      <c r="N182" s="56"/>
      <c r="O182" s="28"/>
      <c r="P182" s="56"/>
      <c r="Q182" s="28"/>
      <c r="R182" s="184"/>
      <c r="S182" s="214"/>
      <c r="T182" s="286"/>
      <c r="U182" s="27"/>
      <c r="V182" s="186"/>
      <c r="W182" s="56"/>
      <c r="X182" s="189"/>
      <c r="Y182" s="189"/>
      <c r="Z182" s="189"/>
      <c r="AA182" s="56"/>
      <c r="AB182" s="56"/>
      <c r="AC182" s="188"/>
      <c r="AD182" s="259"/>
      <c r="AE182" s="259"/>
      <c r="AF182" s="56"/>
      <c r="AG182" s="28"/>
      <c r="AH182" s="56"/>
      <c r="AI182" s="28"/>
      <c r="AJ182" s="184"/>
      <c r="AK182" s="199"/>
      <c r="AL182" s="286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4"/>
      <c r="AT182" s="37"/>
    </row>
    <row r="183" spans="2:46" ht="13.5" customHeight="1" x14ac:dyDescent="0.15">
      <c r="B183" s="284" t="s">
        <v>99</v>
      </c>
      <c r="C183" s="25" t="s">
        <v>31</v>
      </c>
      <c r="D183" s="39"/>
      <c r="E183" s="55"/>
      <c r="F183" s="96"/>
      <c r="G183" s="96"/>
      <c r="H183" s="96"/>
      <c r="I183" s="60"/>
      <c r="J183" s="60"/>
      <c r="K183" s="61"/>
      <c r="L183" s="258"/>
      <c r="M183" s="258"/>
      <c r="N183" s="55"/>
      <c r="O183" s="26"/>
      <c r="P183" s="55"/>
      <c r="Q183" s="26"/>
      <c r="R183" s="131"/>
      <c r="S183" s="214"/>
      <c r="T183" s="284" t="s">
        <v>99</v>
      </c>
      <c r="U183" s="25" t="s">
        <v>31</v>
      </c>
      <c r="V183" s="39"/>
      <c r="W183" s="55"/>
      <c r="X183" s="96"/>
      <c r="Y183" s="96"/>
      <c r="Z183" s="96"/>
      <c r="AA183" s="60"/>
      <c r="AB183" s="60"/>
      <c r="AC183" s="61"/>
      <c r="AD183" s="258"/>
      <c r="AE183" s="258"/>
      <c r="AF183" s="55"/>
      <c r="AG183" s="26"/>
      <c r="AH183" s="55"/>
      <c r="AI183" s="26"/>
      <c r="AJ183" s="131"/>
      <c r="AK183" s="199"/>
      <c r="AL183" s="284" t="s">
        <v>99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4"/>
      <c r="AT183" s="37"/>
    </row>
    <row r="184" spans="2:46" ht="13.5" customHeight="1" x14ac:dyDescent="0.15">
      <c r="B184" s="285"/>
      <c r="C184" s="27" t="s">
        <v>32</v>
      </c>
      <c r="D184" s="186"/>
      <c r="E184" s="56"/>
      <c r="F184" s="187"/>
      <c r="G184" s="187"/>
      <c r="H184" s="187"/>
      <c r="I184" s="62"/>
      <c r="J184" s="62"/>
      <c r="K184" s="188"/>
      <c r="L184" s="259"/>
      <c r="M184" s="259"/>
      <c r="N184" s="56"/>
      <c r="O184" s="28"/>
      <c r="P184" s="56"/>
      <c r="Q184" s="28"/>
      <c r="R184" s="132"/>
      <c r="S184" s="214"/>
      <c r="T184" s="285"/>
      <c r="U184" s="27" t="s">
        <v>32</v>
      </c>
      <c r="V184" s="186"/>
      <c r="W184" s="56"/>
      <c r="X184" s="187"/>
      <c r="Y184" s="187"/>
      <c r="Z184" s="187"/>
      <c r="AA184" s="62"/>
      <c r="AB184" s="62"/>
      <c r="AC184" s="188"/>
      <c r="AD184" s="259"/>
      <c r="AE184" s="259"/>
      <c r="AF184" s="56"/>
      <c r="AG184" s="28"/>
      <c r="AH184" s="56"/>
      <c r="AI184" s="28"/>
      <c r="AJ184" s="132"/>
      <c r="AK184" s="199"/>
      <c r="AL184" s="285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4"/>
      <c r="AT184" s="37"/>
    </row>
    <row r="185" spans="2:46" ht="13.5" customHeight="1" x14ac:dyDescent="0.15">
      <c r="B185" s="285"/>
      <c r="C185" s="27" t="s">
        <v>33</v>
      </c>
      <c r="D185" s="186"/>
      <c r="E185" s="56"/>
      <c r="F185" s="187"/>
      <c r="G185" s="187"/>
      <c r="H185" s="187"/>
      <c r="I185" s="62"/>
      <c r="J185" s="62"/>
      <c r="K185" s="188"/>
      <c r="L185" s="259"/>
      <c r="M185" s="259"/>
      <c r="N185" s="56"/>
      <c r="O185" s="28"/>
      <c r="P185" s="56"/>
      <c r="Q185" s="28"/>
      <c r="R185" s="132"/>
      <c r="S185" s="214"/>
      <c r="T185" s="285"/>
      <c r="U185" s="27" t="s">
        <v>33</v>
      </c>
      <c r="V185" s="186"/>
      <c r="W185" s="56"/>
      <c r="X185" s="187"/>
      <c r="Y185" s="187"/>
      <c r="Z185" s="187"/>
      <c r="AA185" s="62"/>
      <c r="AB185" s="62"/>
      <c r="AC185" s="188"/>
      <c r="AD185" s="259"/>
      <c r="AE185" s="259"/>
      <c r="AF185" s="56"/>
      <c r="AG185" s="28"/>
      <c r="AH185" s="56"/>
      <c r="AI185" s="28"/>
      <c r="AJ185" s="132"/>
      <c r="AK185" s="199"/>
      <c r="AL185" s="285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4"/>
      <c r="AT185" s="37"/>
    </row>
    <row r="186" spans="2:46" ht="13.5" customHeight="1" x14ac:dyDescent="0.15">
      <c r="B186" s="285"/>
      <c r="C186" s="27" t="s">
        <v>35</v>
      </c>
      <c r="D186" s="186"/>
      <c r="E186" s="56"/>
      <c r="F186" s="187"/>
      <c r="G186" s="187"/>
      <c r="H186" s="187"/>
      <c r="I186" s="62"/>
      <c r="J186" s="62"/>
      <c r="K186" s="188"/>
      <c r="L186" s="259"/>
      <c r="M186" s="259"/>
      <c r="N186" s="56"/>
      <c r="O186" s="28"/>
      <c r="P186" s="56"/>
      <c r="Q186" s="28"/>
      <c r="R186" s="132"/>
      <c r="S186" s="214"/>
      <c r="T186" s="285"/>
      <c r="U186" s="27" t="s">
        <v>35</v>
      </c>
      <c r="V186" s="186"/>
      <c r="W186" s="56"/>
      <c r="X186" s="187"/>
      <c r="Y186" s="187"/>
      <c r="Z186" s="187"/>
      <c r="AA186" s="62"/>
      <c r="AB186" s="62"/>
      <c r="AC186" s="188"/>
      <c r="AD186" s="259"/>
      <c r="AE186" s="259"/>
      <c r="AF186" s="56"/>
      <c r="AG186" s="28"/>
      <c r="AH186" s="56"/>
      <c r="AI186" s="28"/>
      <c r="AJ186" s="132"/>
      <c r="AK186" s="199"/>
      <c r="AL186" s="285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4"/>
      <c r="AT186" s="37"/>
    </row>
    <row r="187" spans="2:46" ht="13.5" customHeight="1" thickBot="1" x14ac:dyDescent="0.2">
      <c r="B187" s="286"/>
      <c r="C187" s="27"/>
      <c r="D187" s="186"/>
      <c r="E187" s="56"/>
      <c r="F187" s="189"/>
      <c r="G187" s="189"/>
      <c r="H187" s="189"/>
      <c r="I187" s="56"/>
      <c r="J187" s="56"/>
      <c r="K187" s="188"/>
      <c r="L187" s="259"/>
      <c r="M187" s="259"/>
      <c r="N187" s="56"/>
      <c r="O187" s="28"/>
      <c r="P187" s="56"/>
      <c r="Q187" s="28"/>
      <c r="R187" s="184"/>
      <c r="S187" s="214"/>
      <c r="T187" s="286"/>
      <c r="U187" s="27"/>
      <c r="V187" s="186"/>
      <c r="W187" s="56"/>
      <c r="X187" s="189"/>
      <c r="Y187" s="189"/>
      <c r="Z187" s="189"/>
      <c r="AA187" s="56"/>
      <c r="AB187" s="56"/>
      <c r="AC187" s="188"/>
      <c r="AD187" s="259"/>
      <c r="AE187" s="259"/>
      <c r="AF187" s="56"/>
      <c r="AG187" s="28"/>
      <c r="AH187" s="56"/>
      <c r="AI187" s="28"/>
      <c r="AJ187" s="184"/>
      <c r="AK187" s="199"/>
      <c r="AL187" s="286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4"/>
      <c r="AT187" s="37"/>
    </row>
    <row r="188" spans="2:46" ht="13.5" customHeight="1" x14ac:dyDescent="0.15">
      <c r="B188" s="284" t="s">
        <v>100</v>
      </c>
      <c r="C188" s="25" t="s">
        <v>31</v>
      </c>
      <c r="D188" s="39"/>
      <c r="E188" s="55"/>
      <c r="F188" s="96"/>
      <c r="G188" s="96"/>
      <c r="H188" s="96"/>
      <c r="I188" s="60"/>
      <c r="J188" s="60"/>
      <c r="K188" s="61"/>
      <c r="L188" s="258"/>
      <c r="M188" s="258"/>
      <c r="N188" s="55"/>
      <c r="O188" s="26"/>
      <c r="P188" s="55"/>
      <c r="Q188" s="26"/>
      <c r="R188" s="131"/>
      <c r="S188" s="214"/>
      <c r="T188" s="284" t="s">
        <v>100</v>
      </c>
      <c r="U188" s="25" t="s">
        <v>31</v>
      </c>
      <c r="V188" s="39"/>
      <c r="W188" s="55"/>
      <c r="X188" s="96"/>
      <c r="Y188" s="96"/>
      <c r="Z188" s="96"/>
      <c r="AA188" s="60"/>
      <c r="AB188" s="60"/>
      <c r="AC188" s="61"/>
      <c r="AD188" s="258"/>
      <c r="AE188" s="258"/>
      <c r="AF188" s="55"/>
      <c r="AG188" s="26"/>
      <c r="AH188" s="55"/>
      <c r="AI188" s="26"/>
      <c r="AJ188" s="131"/>
      <c r="AK188" s="199"/>
      <c r="AL188" s="284" t="s">
        <v>100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4"/>
      <c r="AT188" s="37"/>
    </row>
    <row r="189" spans="2:46" ht="13.5" customHeight="1" x14ac:dyDescent="0.15">
      <c r="B189" s="285"/>
      <c r="C189" s="27" t="s">
        <v>32</v>
      </c>
      <c r="D189" s="186"/>
      <c r="E189" s="56"/>
      <c r="F189" s="187"/>
      <c r="G189" s="187"/>
      <c r="H189" s="187"/>
      <c r="I189" s="62"/>
      <c r="J189" s="62"/>
      <c r="K189" s="188"/>
      <c r="L189" s="259"/>
      <c r="M189" s="259"/>
      <c r="N189" s="56"/>
      <c r="O189" s="28"/>
      <c r="P189" s="56"/>
      <c r="Q189" s="28"/>
      <c r="R189" s="132"/>
      <c r="S189" s="214"/>
      <c r="T189" s="285"/>
      <c r="U189" s="27" t="s">
        <v>32</v>
      </c>
      <c r="V189" s="186"/>
      <c r="W189" s="56"/>
      <c r="X189" s="187"/>
      <c r="Y189" s="187"/>
      <c r="Z189" s="187"/>
      <c r="AA189" s="62"/>
      <c r="AB189" s="62"/>
      <c r="AC189" s="188"/>
      <c r="AD189" s="259"/>
      <c r="AE189" s="259"/>
      <c r="AF189" s="56"/>
      <c r="AG189" s="28"/>
      <c r="AH189" s="56"/>
      <c r="AI189" s="28"/>
      <c r="AJ189" s="132"/>
      <c r="AK189" s="199"/>
      <c r="AL189" s="285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4"/>
      <c r="AT189" s="37"/>
    </row>
    <row r="190" spans="2:46" ht="13.5" customHeight="1" x14ac:dyDescent="0.15">
      <c r="B190" s="285"/>
      <c r="C190" s="27" t="s">
        <v>33</v>
      </c>
      <c r="D190" s="186"/>
      <c r="E190" s="56"/>
      <c r="F190" s="187"/>
      <c r="G190" s="187"/>
      <c r="H190" s="187"/>
      <c r="I190" s="62"/>
      <c r="J190" s="62"/>
      <c r="K190" s="188"/>
      <c r="L190" s="259"/>
      <c r="M190" s="259"/>
      <c r="N190" s="56"/>
      <c r="O190" s="28"/>
      <c r="P190" s="56"/>
      <c r="Q190" s="28"/>
      <c r="R190" s="132"/>
      <c r="S190" s="214"/>
      <c r="T190" s="285"/>
      <c r="U190" s="27" t="s">
        <v>33</v>
      </c>
      <c r="V190" s="186"/>
      <c r="W190" s="56"/>
      <c r="X190" s="187"/>
      <c r="Y190" s="187"/>
      <c r="Z190" s="187"/>
      <c r="AA190" s="62"/>
      <c r="AB190" s="62"/>
      <c r="AC190" s="188"/>
      <c r="AD190" s="259"/>
      <c r="AE190" s="259"/>
      <c r="AF190" s="56"/>
      <c r="AG190" s="28"/>
      <c r="AH190" s="56"/>
      <c r="AI190" s="28"/>
      <c r="AJ190" s="132"/>
      <c r="AK190" s="199"/>
      <c r="AL190" s="285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4"/>
      <c r="AT190" s="37"/>
    </row>
    <row r="191" spans="2:46" ht="13.5" customHeight="1" x14ac:dyDescent="0.15">
      <c r="B191" s="285"/>
      <c r="C191" s="27" t="s">
        <v>35</v>
      </c>
      <c r="D191" s="186"/>
      <c r="E191" s="56"/>
      <c r="F191" s="187"/>
      <c r="G191" s="187"/>
      <c r="H191" s="187"/>
      <c r="I191" s="62"/>
      <c r="J191" s="62"/>
      <c r="K191" s="188"/>
      <c r="L191" s="259"/>
      <c r="M191" s="259"/>
      <c r="N191" s="56"/>
      <c r="O191" s="28"/>
      <c r="P191" s="56"/>
      <c r="Q191" s="28"/>
      <c r="R191" s="132"/>
      <c r="S191" s="214"/>
      <c r="T191" s="285"/>
      <c r="U191" s="27" t="s">
        <v>35</v>
      </c>
      <c r="V191" s="186"/>
      <c r="W191" s="56"/>
      <c r="X191" s="187"/>
      <c r="Y191" s="187"/>
      <c r="Z191" s="187"/>
      <c r="AA191" s="62"/>
      <c r="AB191" s="62"/>
      <c r="AC191" s="188"/>
      <c r="AD191" s="259"/>
      <c r="AE191" s="259"/>
      <c r="AF191" s="56"/>
      <c r="AG191" s="28"/>
      <c r="AH191" s="56"/>
      <c r="AI191" s="28"/>
      <c r="AJ191" s="132"/>
      <c r="AK191" s="199"/>
      <c r="AL191" s="285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4"/>
      <c r="AT191" s="37"/>
    </row>
    <row r="192" spans="2:46" ht="13.5" customHeight="1" thickBot="1" x14ac:dyDescent="0.2">
      <c r="B192" s="286"/>
      <c r="C192" s="27"/>
      <c r="D192" s="186"/>
      <c r="E192" s="56"/>
      <c r="F192" s="189"/>
      <c r="G192" s="189"/>
      <c r="H192" s="189"/>
      <c r="I192" s="56"/>
      <c r="J192" s="56"/>
      <c r="K192" s="188"/>
      <c r="L192" s="259"/>
      <c r="M192" s="259"/>
      <c r="N192" s="56"/>
      <c r="O192" s="28"/>
      <c r="P192" s="56"/>
      <c r="Q192" s="28"/>
      <c r="R192" s="184"/>
      <c r="S192" s="214"/>
      <c r="T192" s="286"/>
      <c r="U192" s="27"/>
      <c r="V192" s="186"/>
      <c r="W192" s="56"/>
      <c r="X192" s="189"/>
      <c r="Y192" s="189"/>
      <c r="Z192" s="189"/>
      <c r="AA192" s="56"/>
      <c r="AB192" s="56"/>
      <c r="AC192" s="188"/>
      <c r="AD192" s="259"/>
      <c r="AE192" s="259"/>
      <c r="AF192" s="56"/>
      <c r="AG192" s="28"/>
      <c r="AH192" s="56"/>
      <c r="AI192" s="28"/>
      <c r="AJ192" s="184"/>
      <c r="AK192" s="199"/>
      <c r="AL192" s="286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4"/>
      <c r="AT192" s="37"/>
    </row>
    <row r="193" spans="2:46" ht="13.5" customHeight="1" x14ac:dyDescent="0.15">
      <c r="B193" s="284" t="s">
        <v>101</v>
      </c>
      <c r="C193" s="25" t="s">
        <v>31</v>
      </c>
      <c r="D193" s="39"/>
      <c r="E193" s="55"/>
      <c r="F193" s="96"/>
      <c r="G193" s="96"/>
      <c r="H193" s="96"/>
      <c r="I193" s="60"/>
      <c r="J193" s="60"/>
      <c r="K193" s="61"/>
      <c r="L193" s="258"/>
      <c r="M193" s="258"/>
      <c r="N193" s="55"/>
      <c r="O193" s="26"/>
      <c r="P193" s="55"/>
      <c r="Q193" s="26"/>
      <c r="R193" s="131"/>
      <c r="S193" s="214"/>
      <c r="T193" s="284" t="s">
        <v>101</v>
      </c>
      <c r="U193" s="25" t="s">
        <v>31</v>
      </c>
      <c r="V193" s="39"/>
      <c r="W193" s="55"/>
      <c r="X193" s="96"/>
      <c r="Y193" s="96"/>
      <c r="Z193" s="96"/>
      <c r="AA193" s="60"/>
      <c r="AB193" s="60"/>
      <c r="AC193" s="61"/>
      <c r="AD193" s="258"/>
      <c r="AE193" s="258"/>
      <c r="AF193" s="55"/>
      <c r="AG193" s="26"/>
      <c r="AH193" s="55"/>
      <c r="AI193" s="26"/>
      <c r="AJ193" s="131"/>
      <c r="AK193" s="199"/>
      <c r="AL193" s="284" t="s">
        <v>101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4"/>
      <c r="AT193" s="37"/>
    </row>
    <row r="194" spans="2:46" ht="13.5" customHeight="1" x14ac:dyDescent="0.15">
      <c r="B194" s="285"/>
      <c r="C194" s="27" t="s">
        <v>32</v>
      </c>
      <c r="D194" s="186"/>
      <c r="E194" s="56"/>
      <c r="F194" s="187"/>
      <c r="G194" s="187"/>
      <c r="H194" s="187"/>
      <c r="I194" s="62"/>
      <c r="J194" s="62"/>
      <c r="K194" s="188"/>
      <c r="L194" s="259"/>
      <c r="M194" s="259"/>
      <c r="N194" s="56"/>
      <c r="O194" s="28"/>
      <c r="P194" s="56"/>
      <c r="Q194" s="28"/>
      <c r="R194" s="132"/>
      <c r="S194" s="214"/>
      <c r="T194" s="285"/>
      <c r="U194" s="27" t="s">
        <v>32</v>
      </c>
      <c r="V194" s="186"/>
      <c r="W194" s="56"/>
      <c r="X194" s="187"/>
      <c r="Y194" s="187"/>
      <c r="Z194" s="187"/>
      <c r="AA194" s="62"/>
      <c r="AB194" s="62"/>
      <c r="AC194" s="188"/>
      <c r="AD194" s="259"/>
      <c r="AE194" s="259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4"/>
      <c r="AT194" s="37"/>
    </row>
    <row r="195" spans="2:46" ht="13.5" customHeight="1" x14ac:dyDescent="0.15">
      <c r="B195" s="285"/>
      <c r="C195" s="27" t="s">
        <v>33</v>
      </c>
      <c r="D195" s="186"/>
      <c r="E195" s="56"/>
      <c r="F195" s="187"/>
      <c r="G195" s="187"/>
      <c r="H195" s="187"/>
      <c r="I195" s="62"/>
      <c r="J195" s="62"/>
      <c r="K195" s="188"/>
      <c r="L195" s="259"/>
      <c r="M195" s="259"/>
      <c r="N195" s="56"/>
      <c r="O195" s="28"/>
      <c r="P195" s="56"/>
      <c r="Q195" s="28"/>
      <c r="R195" s="132"/>
      <c r="S195" s="214"/>
      <c r="T195" s="285"/>
      <c r="U195" s="27" t="s">
        <v>33</v>
      </c>
      <c r="V195" s="186"/>
      <c r="W195" s="56"/>
      <c r="X195" s="187"/>
      <c r="Y195" s="187"/>
      <c r="Z195" s="187"/>
      <c r="AA195" s="62"/>
      <c r="AB195" s="62"/>
      <c r="AC195" s="188"/>
      <c r="AD195" s="259"/>
      <c r="AE195" s="259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4"/>
      <c r="AT195" s="37"/>
    </row>
    <row r="196" spans="2:46" ht="13.5" customHeight="1" x14ac:dyDescent="0.15">
      <c r="B196" s="285"/>
      <c r="C196" s="27" t="s">
        <v>35</v>
      </c>
      <c r="D196" s="186"/>
      <c r="E196" s="56"/>
      <c r="F196" s="187"/>
      <c r="G196" s="187"/>
      <c r="H196" s="187"/>
      <c r="I196" s="62"/>
      <c r="J196" s="62"/>
      <c r="K196" s="188"/>
      <c r="L196" s="259"/>
      <c r="M196" s="259"/>
      <c r="N196" s="56"/>
      <c r="O196" s="28"/>
      <c r="P196" s="56"/>
      <c r="Q196" s="28"/>
      <c r="R196" s="132"/>
      <c r="S196" s="214"/>
      <c r="T196" s="285"/>
      <c r="U196" s="27" t="s">
        <v>35</v>
      </c>
      <c r="V196" s="186"/>
      <c r="W196" s="56"/>
      <c r="X196" s="187"/>
      <c r="Y196" s="187"/>
      <c r="Z196" s="187"/>
      <c r="AA196" s="62"/>
      <c r="AB196" s="62"/>
      <c r="AC196" s="188"/>
      <c r="AD196" s="259"/>
      <c r="AE196" s="259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4"/>
      <c r="AT196" s="37"/>
    </row>
    <row r="197" spans="2:46" ht="13.5" customHeight="1" thickBot="1" x14ac:dyDescent="0.2">
      <c r="B197" s="286"/>
      <c r="C197" s="27"/>
      <c r="D197" s="186"/>
      <c r="E197" s="56"/>
      <c r="F197" s="189"/>
      <c r="G197" s="189"/>
      <c r="H197" s="189"/>
      <c r="I197" s="56"/>
      <c r="J197" s="56"/>
      <c r="K197" s="188"/>
      <c r="L197" s="259"/>
      <c r="M197" s="259"/>
      <c r="N197" s="56"/>
      <c r="O197" s="28"/>
      <c r="P197" s="56"/>
      <c r="Q197" s="28"/>
      <c r="R197" s="184"/>
      <c r="S197" s="214"/>
      <c r="T197" s="286"/>
      <c r="U197" s="27"/>
      <c r="V197" s="186"/>
      <c r="W197" s="56"/>
      <c r="X197" s="189"/>
      <c r="Y197" s="189"/>
      <c r="Z197" s="189"/>
      <c r="AA197" s="56"/>
      <c r="AB197" s="56"/>
      <c r="AC197" s="188"/>
      <c r="AD197" s="259"/>
      <c r="AE197" s="259"/>
      <c r="AF197" s="56"/>
      <c r="AG197" s="28"/>
      <c r="AH197" s="56"/>
      <c r="AI197" s="28"/>
      <c r="AJ197" s="184"/>
      <c r="AK197" s="199"/>
      <c r="AL197" s="286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4"/>
      <c r="AT197" s="37"/>
    </row>
    <row r="198" spans="2:46" ht="13.5" customHeight="1" x14ac:dyDescent="0.15">
      <c r="B198" s="284" t="s">
        <v>102</v>
      </c>
      <c r="C198" s="25" t="s">
        <v>31</v>
      </c>
      <c r="D198" s="39"/>
      <c r="E198" s="55"/>
      <c r="F198" s="96"/>
      <c r="G198" s="96"/>
      <c r="H198" s="96"/>
      <c r="I198" s="60"/>
      <c r="J198" s="60"/>
      <c r="K198" s="61"/>
      <c r="L198" s="258"/>
      <c r="M198" s="258"/>
      <c r="N198" s="55"/>
      <c r="O198" s="26"/>
      <c r="P198" s="55"/>
      <c r="Q198" s="26"/>
      <c r="R198" s="131"/>
      <c r="S198" s="214"/>
      <c r="T198" s="284" t="s">
        <v>102</v>
      </c>
      <c r="U198" s="25" t="s">
        <v>31</v>
      </c>
      <c r="V198" s="39"/>
      <c r="W198" s="55"/>
      <c r="X198" s="96"/>
      <c r="Y198" s="96"/>
      <c r="Z198" s="96"/>
      <c r="AA198" s="60"/>
      <c r="AB198" s="60"/>
      <c r="AC198" s="61"/>
      <c r="AD198" s="258"/>
      <c r="AE198" s="258"/>
      <c r="AF198" s="55"/>
      <c r="AG198" s="26"/>
      <c r="AH198" s="55"/>
      <c r="AI198" s="26"/>
      <c r="AJ198" s="131"/>
      <c r="AK198" s="199"/>
      <c r="AL198" s="284" t="s">
        <v>102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4"/>
      <c r="AT198" s="37"/>
    </row>
    <row r="199" spans="2:46" ht="13.5" customHeight="1" x14ac:dyDescent="0.15">
      <c r="B199" s="285"/>
      <c r="C199" s="27" t="s">
        <v>32</v>
      </c>
      <c r="D199" s="186"/>
      <c r="E199" s="56"/>
      <c r="F199" s="187"/>
      <c r="G199" s="187"/>
      <c r="H199" s="187"/>
      <c r="I199" s="62"/>
      <c r="J199" s="62"/>
      <c r="K199" s="188"/>
      <c r="L199" s="259"/>
      <c r="M199" s="259"/>
      <c r="N199" s="56"/>
      <c r="O199" s="28"/>
      <c r="P199" s="56"/>
      <c r="Q199" s="28"/>
      <c r="R199" s="132"/>
      <c r="S199" s="214"/>
      <c r="T199" s="285"/>
      <c r="U199" s="27" t="s">
        <v>32</v>
      </c>
      <c r="V199" s="186"/>
      <c r="W199" s="56"/>
      <c r="X199" s="187"/>
      <c r="Y199" s="187"/>
      <c r="Z199" s="187"/>
      <c r="AA199" s="62"/>
      <c r="AB199" s="62"/>
      <c r="AC199" s="188"/>
      <c r="AD199" s="259"/>
      <c r="AE199" s="259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4"/>
      <c r="AT199" s="37"/>
    </row>
    <row r="200" spans="2:46" ht="13.5" customHeight="1" x14ac:dyDescent="0.15">
      <c r="B200" s="285"/>
      <c r="C200" s="27" t="s">
        <v>33</v>
      </c>
      <c r="D200" s="186"/>
      <c r="E200" s="56"/>
      <c r="F200" s="187"/>
      <c r="G200" s="187"/>
      <c r="H200" s="187"/>
      <c r="I200" s="62"/>
      <c r="J200" s="62"/>
      <c r="K200" s="188"/>
      <c r="L200" s="259"/>
      <c r="M200" s="259"/>
      <c r="N200" s="56"/>
      <c r="O200" s="28"/>
      <c r="P200" s="56"/>
      <c r="Q200" s="28"/>
      <c r="R200" s="132"/>
      <c r="S200" s="214"/>
      <c r="T200" s="285"/>
      <c r="U200" s="27" t="s">
        <v>33</v>
      </c>
      <c r="V200" s="186"/>
      <c r="W200" s="56"/>
      <c r="X200" s="187"/>
      <c r="Y200" s="187"/>
      <c r="Z200" s="187"/>
      <c r="AA200" s="62"/>
      <c r="AB200" s="62"/>
      <c r="AC200" s="188"/>
      <c r="AD200" s="259"/>
      <c r="AE200" s="259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4"/>
      <c r="AT200" s="37"/>
    </row>
    <row r="201" spans="2:46" ht="13.5" customHeight="1" x14ac:dyDescent="0.15">
      <c r="B201" s="285"/>
      <c r="C201" s="27" t="s">
        <v>35</v>
      </c>
      <c r="D201" s="186"/>
      <c r="E201" s="56"/>
      <c r="F201" s="187"/>
      <c r="G201" s="187"/>
      <c r="H201" s="187"/>
      <c r="I201" s="62"/>
      <c r="J201" s="62"/>
      <c r="K201" s="188"/>
      <c r="L201" s="259"/>
      <c r="M201" s="259"/>
      <c r="N201" s="56"/>
      <c r="O201" s="28"/>
      <c r="P201" s="56"/>
      <c r="Q201" s="28"/>
      <c r="R201" s="132"/>
      <c r="S201" s="214"/>
      <c r="T201" s="285"/>
      <c r="U201" s="27" t="s">
        <v>35</v>
      </c>
      <c r="V201" s="186"/>
      <c r="W201" s="56"/>
      <c r="X201" s="187"/>
      <c r="Y201" s="187"/>
      <c r="Z201" s="187"/>
      <c r="AA201" s="62"/>
      <c r="AB201" s="62"/>
      <c r="AC201" s="188"/>
      <c r="AD201" s="259"/>
      <c r="AE201" s="259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4"/>
      <c r="AT201" s="37"/>
    </row>
    <row r="202" spans="2:46" ht="13.5" customHeight="1" thickBot="1" x14ac:dyDescent="0.2">
      <c r="B202" s="286"/>
      <c r="C202" s="27"/>
      <c r="D202" s="186"/>
      <c r="E202" s="56"/>
      <c r="F202" s="189"/>
      <c r="G202" s="189"/>
      <c r="H202" s="189"/>
      <c r="I202" s="56"/>
      <c r="J202" s="56"/>
      <c r="K202" s="188"/>
      <c r="L202" s="259"/>
      <c r="M202" s="259"/>
      <c r="N202" s="56"/>
      <c r="O202" s="28"/>
      <c r="P202" s="56"/>
      <c r="Q202" s="28"/>
      <c r="R202" s="184"/>
      <c r="S202" s="214"/>
      <c r="T202" s="286"/>
      <c r="U202" s="27"/>
      <c r="V202" s="186"/>
      <c r="W202" s="56"/>
      <c r="X202" s="189"/>
      <c r="Y202" s="189"/>
      <c r="Z202" s="189"/>
      <c r="AA202" s="56"/>
      <c r="AB202" s="56"/>
      <c r="AC202" s="188"/>
      <c r="AD202" s="259"/>
      <c r="AE202" s="259"/>
      <c r="AF202" s="56"/>
      <c r="AG202" s="28"/>
      <c r="AH202" s="56"/>
      <c r="AI202" s="28"/>
      <c r="AJ202" s="184"/>
      <c r="AK202" s="199"/>
      <c r="AL202" s="286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4"/>
      <c r="AT202" s="37"/>
    </row>
    <row r="203" spans="2:46" ht="13.5" customHeight="1" x14ac:dyDescent="0.15">
      <c r="B203" s="284" t="s">
        <v>103</v>
      </c>
      <c r="C203" s="25" t="s">
        <v>31</v>
      </c>
      <c r="D203" s="39"/>
      <c r="E203" s="55"/>
      <c r="F203" s="96"/>
      <c r="G203" s="96"/>
      <c r="H203" s="96"/>
      <c r="I203" s="60"/>
      <c r="J203" s="60"/>
      <c r="K203" s="61"/>
      <c r="L203" s="258"/>
      <c r="M203" s="258"/>
      <c r="N203" s="55"/>
      <c r="O203" s="26"/>
      <c r="P203" s="55"/>
      <c r="Q203" s="26"/>
      <c r="R203" s="131"/>
      <c r="S203" s="214"/>
      <c r="T203" s="284" t="s">
        <v>103</v>
      </c>
      <c r="U203" s="25" t="s">
        <v>31</v>
      </c>
      <c r="V203" s="39"/>
      <c r="W203" s="55"/>
      <c r="X203" s="96"/>
      <c r="Y203" s="96"/>
      <c r="Z203" s="96"/>
      <c r="AA203" s="60"/>
      <c r="AB203" s="60"/>
      <c r="AC203" s="61"/>
      <c r="AD203" s="258"/>
      <c r="AE203" s="258"/>
      <c r="AF203" s="55"/>
      <c r="AG203" s="26"/>
      <c r="AH203" s="55"/>
      <c r="AI203" s="26"/>
      <c r="AJ203" s="131"/>
      <c r="AK203" s="199"/>
      <c r="AL203" s="284" t="s">
        <v>103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4"/>
      <c r="AT203" s="37"/>
    </row>
    <row r="204" spans="2:46" ht="13.5" customHeight="1" x14ac:dyDescent="0.15">
      <c r="B204" s="285"/>
      <c r="C204" s="27" t="s">
        <v>32</v>
      </c>
      <c r="D204" s="186"/>
      <c r="E204" s="56"/>
      <c r="F204" s="187"/>
      <c r="G204" s="187"/>
      <c r="H204" s="187"/>
      <c r="I204" s="62"/>
      <c r="J204" s="62"/>
      <c r="K204" s="188"/>
      <c r="L204" s="259"/>
      <c r="M204" s="259"/>
      <c r="N204" s="56"/>
      <c r="O204" s="28"/>
      <c r="P204" s="56"/>
      <c r="Q204" s="28"/>
      <c r="R204" s="132"/>
      <c r="S204" s="214"/>
      <c r="T204" s="285"/>
      <c r="U204" s="27" t="s">
        <v>32</v>
      </c>
      <c r="V204" s="186"/>
      <c r="W204" s="56"/>
      <c r="X204" s="187"/>
      <c r="Y204" s="187"/>
      <c r="Z204" s="187"/>
      <c r="AA204" s="62"/>
      <c r="AB204" s="62"/>
      <c r="AC204" s="188"/>
      <c r="AD204" s="259"/>
      <c r="AE204" s="259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4"/>
      <c r="AT204" s="37"/>
    </row>
    <row r="205" spans="2:46" ht="13.5" customHeight="1" x14ac:dyDescent="0.15">
      <c r="B205" s="285"/>
      <c r="C205" s="27" t="s">
        <v>33</v>
      </c>
      <c r="D205" s="186"/>
      <c r="E205" s="56"/>
      <c r="F205" s="187"/>
      <c r="G205" s="187"/>
      <c r="H205" s="187"/>
      <c r="I205" s="62"/>
      <c r="J205" s="62"/>
      <c r="K205" s="188"/>
      <c r="L205" s="259"/>
      <c r="M205" s="259"/>
      <c r="N205" s="56"/>
      <c r="O205" s="28"/>
      <c r="P205" s="56"/>
      <c r="Q205" s="28"/>
      <c r="R205" s="132"/>
      <c r="S205" s="214"/>
      <c r="T205" s="285"/>
      <c r="U205" s="27" t="s">
        <v>33</v>
      </c>
      <c r="V205" s="186"/>
      <c r="W205" s="56"/>
      <c r="X205" s="187"/>
      <c r="Y205" s="187"/>
      <c r="Z205" s="187"/>
      <c r="AA205" s="62"/>
      <c r="AB205" s="62"/>
      <c r="AC205" s="188"/>
      <c r="AD205" s="259"/>
      <c r="AE205" s="259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4"/>
      <c r="AT205" s="37"/>
    </row>
    <row r="206" spans="2:46" ht="13.5" customHeight="1" x14ac:dyDescent="0.15">
      <c r="B206" s="285"/>
      <c r="C206" s="27" t="s">
        <v>35</v>
      </c>
      <c r="D206" s="186"/>
      <c r="E206" s="56"/>
      <c r="F206" s="187"/>
      <c r="G206" s="187"/>
      <c r="H206" s="187"/>
      <c r="I206" s="62"/>
      <c r="J206" s="62"/>
      <c r="K206" s="188"/>
      <c r="L206" s="259"/>
      <c r="M206" s="259"/>
      <c r="N206" s="56"/>
      <c r="O206" s="28"/>
      <c r="P206" s="56"/>
      <c r="Q206" s="28"/>
      <c r="R206" s="132"/>
      <c r="S206" s="214"/>
      <c r="T206" s="285"/>
      <c r="U206" s="27" t="s">
        <v>35</v>
      </c>
      <c r="V206" s="186"/>
      <c r="W206" s="56"/>
      <c r="X206" s="187"/>
      <c r="Y206" s="187"/>
      <c r="Z206" s="187"/>
      <c r="AA206" s="62"/>
      <c r="AB206" s="62"/>
      <c r="AC206" s="188"/>
      <c r="AD206" s="259"/>
      <c r="AE206" s="259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4"/>
      <c r="AT206" s="37"/>
    </row>
    <row r="207" spans="2:46" ht="13.5" customHeight="1" thickBot="1" x14ac:dyDescent="0.2">
      <c r="B207" s="286"/>
      <c r="C207" s="27"/>
      <c r="D207" s="186"/>
      <c r="E207" s="56"/>
      <c r="F207" s="189"/>
      <c r="G207" s="189"/>
      <c r="H207" s="189"/>
      <c r="I207" s="56"/>
      <c r="J207" s="56"/>
      <c r="K207" s="188"/>
      <c r="L207" s="259"/>
      <c r="M207" s="259"/>
      <c r="N207" s="56"/>
      <c r="O207" s="28"/>
      <c r="P207" s="56"/>
      <c r="Q207" s="28"/>
      <c r="R207" s="184"/>
      <c r="S207" s="214"/>
      <c r="T207" s="286"/>
      <c r="U207" s="27"/>
      <c r="V207" s="186"/>
      <c r="W207" s="56"/>
      <c r="X207" s="189"/>
      <c r="Y207" s="189"/>
      <c r="Z207" s="189"/>
      <c r="AA207" s="56"/>
      <c r="AB207" s="56"/>
      <c r="AC207" s="188"/>
      <c r="AD207" s="259"/>
      <c r="AE207" s="259"/>
      <c r="AF207" s="56"/>
      <c r="AG207" s="28"/>
      <c r="AH207" s="56"/>
      <c r="AI207" s="28"/>
      <c r="AJ207" s="184"/>
      <c r="AK207" s="199"/>
      <c r="AL207" s="286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4"/>
      <c r="AT207" s="37"/>
    </row>
    <row r="208" spans="2:46" ht="13.5" customHeight="1" x14ac:dyDescent="0.15">
      <c r="B208" s="284" t="s">
        <v>104</v>
      </c>
      <c r="C208" s="25" t="s">
        <v>31</v>
      </c>
      <c r="D208" s="39"/>
      <c r="E208" s="55"/>
      <c r="F208" s="96"/>
      <c r="G208" s="96"/>
      <c r="H208" s="96"/>
      <c r="I208" s="60"/>
      <c r="J208" s="60"/>
      <c r="K208" s="61"/>
      <c r="L208" s="258"/>
      <c r="M208" s="258"/>
      <c r="N208" s="55"/>
      <c r="O208" s="26"/>
      <c r="P208" s="55"/>
      <c r="Q208" s="26"/>
      <c r="R208" s="131"/>
      <c r="S208" s="214"/>
      <c r="T208" s="284" t="s">
        <v>104</v>
      </c>
      <c r="U208" s="25" t="s">
        <v>31</v>
      </c>
      <c r="V208" s="39"/>
      <c r="W208" s="55"/>
      <c r="X208" s="96"/>
      <c r="Y208" s="96"/>
      <c r="Z208" s="96"/>
      <c r="AA208" s="60"/>
      <c r="AB208" s="60"/>
      <c r="AC208" s="61"/>
      <c r="AD208" s="258"/>
      <c r="AE208" s="258"/>
      <c r="AF208" s="55"/>
      <c r="AG208" s="26"/>
      <c r="AH208" s="55"/>
      <c r="AI208" s="26"/>
      <c r="AJ208" s="131"/>
      <c r="AK208" s="199"/>
      <c r="AL208" s="284" t="s">
        <v>104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4"/>
      <c r="AT208" s="37"/>
    </row>
    <row r="209" spans="2:46" ht="13.5" customHeight="1" x14ac:dyDescent="0.15">
      <c r="B209" s="285"/>
      <c r="C209" s="27" t="s">
        <v>32</v>
      </c>
      <c r="D209" s="186"/>
      <c r="E209" s="56"/>
      <c r="F209" s="187"/>
      <c r="G209" s="187"/>
      <c r="H209" s="187"/>
      <c r="I209" s="62"/>
      <c r="J209" s="62"/>
      <c r="K209" s="188"/>
      <c r="L209" s="259"/>
      <c r="M209" s="259"/>
      <c r="N209" s="56"/>
      <c r="O209" s="28"/>
      <c r="P209" s="56"/>
      <c r="Q209" s="28"/>
      <c r="R209" s="132"/>
      <c r="S209" s="214"/>
      <c r="T209" s="285"/>
      <c r="U209" s="27" t="s">
        <v>32</v>
      </c>
      <c r="V209" s="186"/>
      <c r="W209" s="56"/>
      <c r="X209" s="187"/>
      <c r="Y209" s="187"/>
      <c r="Z209" s="187"/>
      <c r="AA209" s="62"/>
      <c r="AB209" s="62"/>
      <c r="AC209" s="188"/>
      <c r="AD209" s="259"/>
      <c r="AE209" s="259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4"/>
      <c r="AT209" s="37"/>
    </row>
    <row r="210" spans="2:46" ht="13.5" customHeight="1" x14ac:dyDescent="0.15">
      <c r="B210" s="285"/>
      <c r="C210" s="27" t="s">
        <v>33</v>
      </c>
      <c r="D210" s="186"/>
      <c r="E210" s="56"/>
      <c r="F210" s="187"/>
      <c r="G210" s="187"/>
      <c r="H210" s="187"/>
      <c r="I210" s="62"/>
      <c r="J210" s="62"/>
      <c r="K210" s="188"/>
      <c r="L210" s="259"/>
      <c r="M210" s="259"/>
      <c r="N210" s="56"/>
      <c r="O210" s="28"/>
      <c r="P210" s="56"/>
      <c r="Q210" s="28"/>
      <c r="R210" s="132"/>
      <c r="S210" s="214"/>
      <c r="T210" s="285"/>
      <c r="U210" s="27" t="s">
        <v>33</v>
      </c>
      <c r="V210" s="186"/>
      <c r="W210" s="56"/>
      <c r="X210" s="187"/>
      <c r="Y210" s="187"/>
      <c r="Z210" s="187"/>
      <c r="AA210" s="62"/>
      <c r="AB210" s="62"/>
      <c r="AC210" s="188"/>
      <c r="AD210" s="259"/>
      <c r="AE210" s="259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4"/>
      <c r="AT210" s="37"/>
    </row>
    <row r="211" spans="2:46" ht="13.5" customHeight="1" x14ac:dyDescent="0.15">
      <c r="B211" s="285"/>
      <c r="C211" s="27" t="s">
        <v>35</v>
      </c>
      <c r="D211" s="186"/>
      <c r="E211" s="56"/>
      <c r="F211" s="187"/>
      <c r="G211" s="187"/>
      <c r="H211" s="187"/>
      <c r="I211" s="62"/>
      <c r="J211" s="62"/>
      <c r="K211" s="188"/>
      <c r="L211" s="259"/>
      <c r="M211" s="259"/>
      <c r="N211" s="56"/>
      <c r="O211" s="28"/>
      <c r="P211" s="56"/>
      <c r="Q211" s="28"/>
      <c r="R211" s="132"/>
      <c r="S211" s="214"/>
      <c r="T211" s="285"/>
      <c r="U211" s="27" t="s">
        <v>35</v>
      </c>
      <c r="V211" s="186"/>
      <c r="W211" s="56"/>
      <c r="X211" s="187"/>
      <c r="Y211" s="187"/>
      <c r="Z211" s="187"/>
      <c r="AA211" s="62"/>
      <c r="AB211" s="62"/>
      <c r="AC211" s="188"/>
      <c r="AD211" s="259"/>
      <c r="AE211" s="259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4"/>
      <c r="AT211" s="37"/>
    </row>
    <row r="212" spans="2:46" ht="13.5" customHeight="1" thickBot="1" x14ac:dyDescent="0.2">
      <c r="B212" s="286"/>
      <c r="C212" s="27"/>
      <c r="D212" s="186"/>
      <c r="E212" s="56"/>
      <c r="F212" s="189"/>
      <c r="G212" s="189"/>
      <c r="H212" s="189"/>
      <c r="I212" s="56"/>
      <c r="J212" s="56"/>
      <c r="K212" s="188"/>
      <c r="L212" s="259"/>
      <c r="M212" s="259"/>
      <c r="N212" s="56"/>
      <c r="O212" s="28"/>
      <c r="P212" s="56"/>
      <c r="Q212" s="28"/>
      <c r="R212" s="184"/>
      <c r="S212" s="214"/>
      <c r="T212" s="286"/>
      <c r="U212" s="27"/>
      <c r="V212" s="186"/>
      <c r="W212" s="56"/>
      <c r="X212" s="189"/>
      <c r="Y212" s="189"/>
      <c r="Z212" s="189"/>
      <c r="AA212" s="56"/>
      <c r="AB212" s="56"/>
      <c r="AC212" s="188"/>
      <c r="AD212" s="259"/>
      <c r="AE212" s="259"/>
      <c r="AF212" s="56"/>
      <c r="AG212" s="28"/>
      <c r="AH212" s="56"/>
      <c r="AI212" s="28"/>
      <c r="AJ212" s="184"/>
      <c r="AK212" s="199"/>
      <c r="AL212" s="286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4"/>
      <c r="AT212" s="37"/>
    </row>
    <row r="213" spans="2:46" ht="13.5" customHeight="1" x14ac:dyDescent="0.15">
      <c r="B213" s="284" t="s">
        <v>105</v>
      </c>
      <c r="C213" s="25" t="s">
        <v>31</v>
      </c>
      <c r="D213" s="39"/>
      <c r="E213" s="55"/>
      <c r="F213" s="96"/>
      <c r="G213" s="96"/>
      <c r="H213" s="96"/>
      <c r="I213" s="60"/>
      <c r="J213" s="60"/>
      <c r="K213" s="61"/>
      <c r="L213" s="258"/>
      <c r="M213" s="258"/>
      <c r="N213" s="55"/>
      <c r="O213" s="26"/>
      <c r="P213" s="55"/>
      <c r="Q213" s="26"/>
      <c r="R213" s="131"/>
      <c r="S213" s="214"/>
      <c r="T213" s="284" t="s">
        <v>105</v>
      </c>
      <c r="U213" s="25" t="s">
        <v>31</v>
      </c>
      <c r="V213" s="39"/>
      <c r="W213" s="55"/>
      <c r="X213" s="96"/>
      <c r="Y213" s="96"/>
      <c r="Z213" s="96"/>
      <c r="AA213" s="60"/>
      <c r="AB213" s="60"/>
      <c r="AC213" s="61"/>
      <c r="AD213" s="258"/>
      <c r="AE213" s="258"/>
      <c r="AF213" s="55"/>
      <c r="AG213" s="26"/>
      <c r="AH213" s="55"/>
      <c r="AI213" s="26"/>
      <c r="AJ213" s="131"/>
      <c r="AK213" s="199"/>
      <c r="AL213" s="284" t="s">
        <v>105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4"/>
      <c r="AT213" s="37"/>
    </row>
    <row r="214" spans="2:46" ht="13.5" customHeight="1" x14ac:dyDescent="0.15">
      <c r="B214" s="285"/>
      <c r="C214" s="27" t="s">
        <v>32</v>
      </c>
      <c r="D214" s="186"/>
      <c r="E214" s="56"/>
      <c r="F214" s="187"/>
      <c r="G214" s="187"/>
      <c r="H214" s="187"/>
      <c r="I214" s="62"/>
      <c r="J214" s="62"/>
      <c r="K214" s="188"/>
      <c r="L214" s="259"/>
      <c r="M214" s="259"/>
      <c r="N214" s="56"/>
      <c r="O214" s="28"/>
      <c r="P214" s="56"/>
      <c r="Q214" s="28"/>
      <c r="R214" s="132"/>
      <c r="S214" s="214"/>
      <c r="T214" s="285"/>
      <c r="U214" s="27" t="s">
        <v>32</v>
      </c>
      <c r="V214" s="186"/>
      <c r="W214" s="56"/>
      <c r="X214" s="187"/>
      <c r="Y214" s="187"/>
      <c r="Z214" s="187"/>
      <c r="AA214" s="62"/>
      <c r="AB214" s="62"/>
      <c r="AC214" s="188"/>
      <c r="AD214" s="259"/>
      <c r="AE214" s="259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4"/>
      <c r="AT214" s="37"/>
    </row>
    <row r="215" spans="2:46" ht="13.5" customHeight="1" x14ac:dyDescent="0.15">
      <c r="B215" s="285"/>
      <c r="C215" s="27" t="s">
        <v>33</v>
      </c>
      <c r="D215" s="186"/>
      <c r="E215" s="56"/>
      <c r="F215" s="187"/>
      <c r="G215" s="187"/>
      <c r="H215" s="187"/>
      <c r="I215" s="62"/>
      <c r="J215" s="62"/>
      <c r="K215" s="188"/>
      <c r="L215" s="259"/>
      <c r="M215" s="259"/>
      <c r="N215" s="56"/>
      <c r="O215" s="28"/>
      <c r="P215" s="56"/>
      <c r="Q215" s="28"/>
      <c r="R215" s="132"/>
      <c r="S215" s="214"/>
      <c r="T215" s="285"/>
      <c r="U215" s="27" t="s">
        <v>33</v>
      </c>
      <c r="V215" s="186"/>
      <c r="W215" s="56"/>
      <c r="X215" s="187"/>
      <c r="Y215" s="187"/>
      <c r="Z215" s="187"/>
      <c r="AA215" s="62"/>
      <c r="AB215" s="62"/>
      <c r="AC215" s="188"/>
      <c r="AD215" s="259"/>
      <c r="AE215" s="259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4"/>
      <c r="AT215" s="37"/>
    </row>
    <row r="216" spans="2:46" ht="13.5" customHeight="1" x14ac:dyDescent="0.15">
      <c r="B216" s="285"/>
      <c r="C216" s="27" t="s">
        <v>35</v>
      </c>
      <c r="D216" s="186"/>
      <c r="E216" s="56"/>
      <c r="F216" s="187"/>
      <c r="G216" s="187"/>
      <c r="H216" s="187"/>
      <c r="I216" s="62"/>
      <c r="J216" s="62"/>
      <c r="K216" s="188"/>
      <c r="L216" s="259"/>
      <c r="M216" s="259"/>
      <c r="N216" s="56"/>
      <c r="O216" s="28"/>
      <c r="P216" s="56"/>
      <c r="Q216" s="28"/>
      <c r="R216" s="132"/>
      <c r="S216" s="214"/>
      <c r="T216" s="285"/>
      <c r="U216" s="27" t="s">
        <v>35</v>
      </c>
      <c r="V216" s="186"/>
      <c r="W216" s="56"/>
      <c r="X216" s="187"/>
      <c r="Y216" s="187"/>
      <c r="Z216" s="187"/>
      <c r="AA216" s="62"/>
      <c r="AB216" s="62"/>
      <c r="AC216" s="188"/>
      <c r="AD216" s="259"/>
      <c r="AE216" s="259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4"/>
      <c r="AT216" s="37"/>
    </row>
    <row r="217" spans="2:46" ht="13.5" customHeight="1" thickBot="1" x14ac:dyDescent="0.2">
      <c r="B217" s="286"/>
      <c r="C217" s="27"/>
      <c r="D217" s="186"/>
      <c r="E217" s="56"/>
      <c r="F217" s="189"/>
      <c r="G217" s="189"/>
      <c r="H217" s="189"/>
      <c r="I217" s="56"/>
      <c r="J217" s="56"/>
      <c r="K217" s="188"/>
      <c r="L217" s="259"/>
      <c r="M217" s="259"/>
      <c r="N217" s="56"/>
      <c r="O217" s="28"/>
      <c r="P217" s="56"/>
      <c r="Q217" s="28"/>
      <c r="R217" s="184"/>
      <c r="S217" s="214"/>
      <c r="T217" s="286"/>
      <c r="U217" s="27"/>
      <c r="V217" s="186"/>
      <c r="W217" s="56"/>
      <c r="X217" s="189"/>
      <c r="Y217" s="189"/>
      <c r="Z217" s="189"/>
      <c r="AA217" s="56"/>
      <c r="AB217" s="56"/>
      <c r="AC217" s="188"/>
      <c r="AD217" s="259"/>
      <c r="AE217" s="259"/>
      <c r="AF217" s="56"/>
      <c r="AG217" s="28"/>
      <c r="AH217" s="56"/>
      <c r="AI217" s="28"/>
      <c r="AJ217" s="184"/>
      <c r="AK217" s="199"/>
      <c r="AL217" s="286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4"/>
      <c r="AT217" s="37"/>
    </row>
    <row r="218" spans="2:46" ht="13.5" customHeight="1" x14ac:dyDescent="0.15">
      <c r="B218" s="284" t="s">
        <v>106</v>
      </c>
      <c r="C218" s="25" t="s">
        <v>31</v>
      </c>
      <c r="D218" s="39"/>
      <c r="E218" s="55"/>
      <c r="F218" s="96"/>
      <c r="G218" s="96"/>
      <c r="H218" s="96"/>
      <c r="I218" s="60"/>
      <c r="J218" s="60"/>
      <c r="K218" s="61"/>
      <c r="L218" s="258"/>
      <c r="M218" s="258"/>
      <c r="N218" s="55"/>
      <c r="O218" s="26"/>
      <c r="P218" s="55"/>
      <c r="Q218" s="26"/>
      <c r="R218" s="131"/>
      <c r="S218" s="214"/>
      <c r="T218" s="284" t="s">
        <v>106</v>
      </c>
      <c r="U218" s="25" t="s">
        <v>31</v>
      </c>
      <c r="V218" s="39"/>
      <c r="W218" s="55"/>
      <c r="X218" s="96"/>
      <c r="Y218" s="96"/>
      <c r="Z218" s="96"/>
      <c r="AA218" s="60"/>
      <c r="AB218" s="60"/>
      <c r="AC218" s="61"/>
      <c r="AD218" s="258"/>
      <c r="AE218" s="258"/>
      <c r="AF218" s="55"/>
      <c r="AG218" s="26"/>
      <c r="AH218" s="55"/>
      <c r="AI218" s="26"/>
      <c r="AJ218" s="131"/>
      <c r="AK218" s="199"/>
      <c r="AL218" s="284" t="s">
        <v>106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4"/>
      <c r="AT218" s="37"/>
    </row>
    <row r="219" spans="2:46" ht="13.5" customHeight="1" x14ac:dyDescent="0.15">
      <c r="B219" s="285"/>
      <c r="C219" s="27" t="s">
        <v>32</v>
      </c>
      <c r="D219" s="186"/>
      <c r="E219" s="56"/>
      <c r="F219" s="187"/>
      <c r="G219" s="187"/>
      <c r="H219" s="187"/>
      <c r="I219" s="62"/>
      <c r="J219" s="62"/>
      <c r="K219" s="188"/>
      <c r="L219" s="259"/>
      <c r="M219" s="259"/>
      <c r="N219" s="56"/>
      <c r="O219" s="28"/>
      <c r="P219" s="56"/>
      <c r="Q219" s="28"/>
      <c r="R219" s="132"/>
      <c r="S219" s="214"/>
      <c r="T219" s="285"/>
      <c r="U219" s="27" t="s">
        <v>32</v>
      </c>
      <c r="V219" s="186"/>
      <c r="W219" s="56"/>
      <c r="X219" s="187"/>
      <c r="Y219" s="187"/>
      <c r="Z219" s="187"/>
      <c r="AA219" s="62"/>
      <c r="AB219" s="62"/>
      <c r="AC219" s="188"/>
      <c r="AD219" s="259"/>
      <c r="AE219" s="259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4"/>
      <c r="AT219" s="37"/>
    </row>
    <row r="220" spans="2:46" ht="13.5" customHeight="1" x14ac:dyDescent="0.15">
      <c r="B220" s="285"/>
      <c r="C220" s="27" t="s">
        <v>33</v>
      </c>
      <c r="D220" s="186"/>
      <c r="E220" s="56"/>
      <c r="F220" s="187"/>
      <c r="G220" s="187"/>
      <c r="H220" s="187"/>
      <c r="I220" s="62"/>
      <c r="J220" s="62"/>
      <c r="K220" s="188"/>
      <c r="L220" s="259"/>
      <c r="M220" s="259"/>
      <c r="N220" s="56"/>
      <c r="O220" s="28"/>
      <c r="P220" s="56"/>
      <c r="Q220" s="28"/>
      <c r="R220" s="132"/>
      <c r="S220" s="214"/>
      <c r="T220" s="285"/>
      <c r="U220" s="27" t="s">
        <v>33</v>
      </c>
      <c r="V220" s="186"/>
      <c r="W220" s="56"/>
      <c r="X220" s="187"/>
      <c r="Y220" s="187"/>
      <c r="Z220" s="187"/>
      <c r="AA220" s="62"/>
      <c r="AB220" s="62"/>
      <c r="AC220" s="188"/>
      <c r="AD220" s="259"/>
      <c r="AE220" s="259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4"/>
      <c r="AT220" s="37"/>
    </row>
    <row r="221" spans="2:46" ht="13.5" customHeight="1" x14ac:dyDescent="0.15">
      <c r="B221" s="285"/>
      <c r="C221" s="27" t="s">
        <v>35</v>
      </c>
      <c r="D221" s="186"/>
      <c r="E221" s="56"/>
      <c r="F221" s="187"/>
      <c r="G221" s="187"/>
      <c r="H221" s="187"/>
      <c r="I221" s="62"/>
      <c r="J221" s="62"/>
      <c r="K221" s="188"/>
      <c r="L221" s="259"/>
      <c r="M221" s="259"/>
      <c r="N221" s="56"/>
      <c r="O221" s="28"/>
      <c r="P221" s="56"/>
      <c r="Q221" s="28"/>
      <c r="R221" s="132"/>
      <c r="S221" s="214"/>
      <c r="T221" s="285"/>
      <c r="U221" s="27" t="s">
        <v>35</v>
      </c>
      <c r="V221" s="186"/>
      <c r="W221" s="56"/>
      <c r="X221" s="187"/>
      <c r="Y221" s="187"/>
      <c r="Z221" s="187"/>
      <c r="AA221" s="62"/>
      <c r="AB221" s="62"/>
      <c r="AC221" s="188"/>
      <c r="AD221" s="259"/>
      <c r="AE221" s="259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4"/>
      <c r="AT221" s="37"/>
    </row>
    <row r="222" spans="2:46" ht="13.5" customHeight="1" thickBot="1" x14ac:dyDescent="0.2">
      <c r="B222" s="286"/>
      <c r="C222" s="27"/>
      <c r="D222" s="186"/>
      <c r="E222" s="56"/>
      <c r="F222" s="189"/>
      <c r="G222" s="189"/>
      <c r="H222" s="189"/>
      <c r="I222" s="56"/>
      <c r="J222" s="56"/>
      <c r="K222" s="188"/>
      <c r="L222" s="259"/>
      <c r="M222" s="259"/>
      <c r="N222" s="56"/>
      <c r="O222" s="28"/>
      <c r="P222" s="56"/>
      <c r="Q222" s="28"/>
      <c r="R222" s="184"/>
      <c r="S222" s="214"/>
      <c r="T222" s="286"/>
      <c r="U222" s="27"/>
      <c r="V222" s="186"/>
      <c r="W222" s="56"/>
      <c r="X222" s="189"/>
      <c r="Y222" s="189"/>
      <c r="Z222" s="189"/>
      <c r="AA222" s="56"/>
      <c r="AB222" s="56"/>
      <c r="AC222" s="188"/>
      <c r="AD222" s="259"/>
      <c r="AE222" s="259"/>
      <c r="AF222" s="56"/>
      <c r="AG222" s="28"/>
      <c r="AH222" s="56"/>
      <c r="AI222" s="28"/>
      <c r="AJ222" s="184"/>
      <c r="AK222" s="199"/>
      <c r="AL222" s="286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4"/>
      <c r="AT222" s="37"/>
    </row>
    <row r="223" spans="2:46" ht="13.5" customHeight="1" x14ac:dyDescent="0.15">
      <c r="B223" s="284" t="s">
        <v>107</v>
      </c>
      <c r="C223" s="25" t="s">
        <v>31</v>
      </c>
      <c r="D223" s="39"/>
      <c r="E223" s="55"/>
      <c r="F223" s="96"/>
      <c r="G223" s="96"/>
      <c r="H223" s="96"/>
      <c r="I223" s="60"/>
      <c r="J223" s="60"/>
      <c r="K223" s="61"/>
      <c r="L223" s="258"/>
      <c r="M223" s="258"/>
      <c r="N223" s="55"/>
      <c r="O223" s="26"/>
      <c r="P223" s="55"/>
      <c r="Q223" s="26"/>
      <c r="R223" s="131"/>
      <c r="S223" s="214"/>
      <c r="T223" s="284" t="s">
        <v>107</v>
      </c>
      <c r="U223" s="25" t="s">
        <v>31</v>
      </c>
      <c r="V223" s="39"/>
      <c r="W223" s="55"/>
      <c r="X223" s="96"/>
      <c r="Y223" s="96"/>
      <c r="Z223" s="96"/>
      <c r="AA223" s="60"/>
      <c r="AB223" s="60"/>
      <c r="AC223" s="61"/>
      <c r="AD223" s="258"/>
      <c r="AE223" s="258"/>
      <c r="AF223" s="55"/>
      <c r="AG223" s="26"/>
      <c r="AH223" s="55"/>
      <c r="AI223" s="26"/>
      <c r="AJ223" s="131"/>
      <c r="AK223" s="199"/>
      <c r="AL223" s="284" t="s">
        <v>107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4"/>
      <c r="AT223" s="37"/>
    </row>
    <row r="224" spans="2:46" ht="13.5" customHeight="1" x14ac:dyDescent="0.15">
      <c r="B224" s="285"/>
      <c r="C224" s="27" t="s">
        <v>32</v>
      </c>
      <c r="D224" s="186"/>
      <c r="E224" s="56"/>
      <c r="F224" s="187"/>
      <c r="G224" s="187"/>
      <c r="H224" s="187"/>
      <c r="I224" s="62"/>
      <c r="J224" s="62"/>
      <c r="K224" s="188"/>
      <c r="L224" s="259"/>
      <c r="M224" s="259"/>
      <c r="N224" s="56"/>
      <c r="O224" s="28"/>
      <c r="P224" s="56"/>
      <c r="Q224" s="28"/>
      <c r="R224" s="132"/>
      <c r="S224" s="214"/>
      <c r="T224" s="285"/>
      <c r="U224" s="27" t="s">
        <v>32</v>
      </c>
      <c r="V224" s="186"/>
      <c r="W224" s="56"/>
      <c r="X224" s="187"/>
      <c r="Y224" s="187"/>
      <c r="Z224" s="187"/>
      <c r="AA224" s="62"/>
      <c r="AB224" s="62"/>
      <c r="AC224" s="188"/>
      <c r="AD224" s="259"/>
      <c r="AE224" s="259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4"/>
      <c r="AT224" s="37"/>
    </row>
    <row r="225" spans="2:46" ht="13.5" customHeight="1" x14ac:dyDescent="0.15">
      <c r="B225" s="285"/>
      <c r="C225" s="27" t="s">
        <v>33</v>
      </c>
      <c r="D225" s="186"/>
      <c r="E225" s="56"/>
      <c r="F225" s="187"/>
      <c r="G225" s="187"/>
      <c r="H225" s="187"/>
      <c r="I225" s="62"/>
      <c r="J225" s="62"/>
      <c r="K225" s="188"/>
      <c r="L225" s="259"/>
      <c r="M225" s="259"/>
      <c r="N225" s="56"/>
      <c r="O225" s="28"/>
      <c r="P225" s="56"/>
      <c r="Q225" s="28"/>
      <c r="R225" s="132"/>
      <c r="S225" s="214"/>
      <c r="T225" s="285"/>
      <c r="U225" s="27" t="s">
        <v>33</v>
      </c>
      <c r="V225" s="186"/>
      <c r="W225" s="56"/>
      <c r="X225" s="187"/>
      <c r="Y225" s="187"/>
      <c r="Z225" s="187"/>
      <c r="AA225" s="62"/>
      <c r="AB225" s="62"/>
      <c r="AC225" s="188"/>
      <c r="AD225" s="259"/>
      <c r="AE225" s="259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4"/>
      <c r="AT225" s="37"/>
    </row>
    <row r="226" spans="2:46" ht="13.5" customHeight="1" x14ac:dyDescent="0.15">
      <c r="B226" s="285"/>
      <c r="C226" s="27" t="s">
        <v>35</v>
      </c>
      <c r="D226" s="186"/>
      <c r="E226" s="56"/>
      <c r="F226" s="187"/>
      <c r="G226" s="187"/>
      <c r="H226" s="187"/>
      <c r="I226" s="62"/>
      <c r="J226" s="62"/>
      <c r="K226" s="188"/>
      <c r="L226" s="259"/>
      <c r="M226" s="259"/>
      <c r="N226" s="56"/>
      <c r="O226" s="28"/>
      <c r="P226" s="56"/>
      <c r="Q226" s="28"/>
      <c r="R226" s="132"/>
      <c r="S226" s="214"/>
      <c r="T226" s="285"/>
      <c r="U226" s="27" t="s">
        <v>35</v>
      </c>
      <c r="V226" s="186"/>
      <c r="W226" s="56"/>
      <c r="X226" s="187"/>
      <c r="Y226" s="187"/>
      <c r="Z226" s="187"/>
      <c r="AA226" s="62"/>
      <c r="AB226" s="62"/>
      <c r="AC226" s="188"/>
      <c r="AD226" s="259"/>
      <c r="AE226" s="259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4"/>
      <c r="AT226" s="37"/>
    </row>
    <row r="227" spans="2:46" ht="13.5" customHeight="1" thickBot="1" x14ac:dyDescent="0.2">
      <c r="B227" s="286"/>
      <c r="C227" s="27"/>
      <c r="D227" s="186"/>
      <c r="E227" s="56"/>
      <c r="F227" s="189"/>
      <c r="G227" s="189"/>
      <c r="H227" s="189"/>
      <c r="I227" s="56"/>
      <c r="J227" s="56"/>
      <c r="K227" s="188"/>
      <c r="L227" s="259"/>
      <c r="M227" s="259"/>
      <c r="N227" s="56"/>
      <c r="O227" s="28"/>
      <c r="P227" s="56"/>
      <c r="Q227" s="28"/>
      <c r="R227" s="184"/>
      <c r="S227" s="214"/>
      <c r="T227" s="286"/>
      <c r="U227" s="27"/>
      <c r="V227" s="186"/>
      <c r="W227" s="56"/>
      <c r="X227" s="189"/>
      <c r="Y227" s="189"/>
      <c r="Z227" s="189"/>
      <c r="AA227" s="56"/>
      <c r="AB227" s="56"/>
      <c r="AC227" s="188"/>
      <c r="AD227" s="259"/>
      <c r="AE227" s="259"/>
      <c r="AF227" s="56"/>
      <c r="AG227" s="28"/>
      <c r="AH227" s="56"/>
      <c r="AI227" s="28"/>
      <c r="AJ227" s="184"/>
      <c r="AK227" s="199"/>
      <c r="AL227" s="286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4"/>
      <c r="AT227" s="37"/>
    </row>
    <row r="228" spans="2:46" ht="13.5" customHeight="1" x14ac:dyDescent="0.15">
      <c r="B228" s="284" t="s">
        <v>108</v>
      </c>
      <c r="C228" s="25" t="s">
        <v>31</v>
      </c>
      <c r="D228" s="39"/>
      <c r="E228" s="55"/>
      <c r="F228" s="96"/>
      <c r="G228" s="96"/>
      <c r="H228" s="96"/>
      <c r="I228" s="60"/>
      <c r="J228" s="60"/>
      <c r="K228" s="61"/>
      <c r="L228" s="258"/>
      <c r="M228" s="258"/>
      <c r="N228" s="55"/>
      <c r="O228" s="26"/>
      <c r="P228" s="55"/>
      <c r="Q228" s="26"/>
      <c r="R228" s="131"/>
      <c r="S228" s="214"/>
      <c r="T228" s="284" t="s">
        <v>108</v>
      </c>
      <c r="U228" s="25" t="s">
        <v>31</v>
      </c>
      <c r="V228" s="39"/>
      <c r="W228" s="55"/>
      <c r="X228" s="96"/>
      <c r="Y228" s="96"/>
      <c r="Z228" s="96"/>
      <c r="AA228" s="60"/>
      <c r="AB228" s="60"/>
      <c r="AC228" s="61"/>
      <c r="AD228" s="258"/>
      <c r="AE228" s="258"/>
      <c r="AF228" s="55"/>
      <c r="AG228" s="26"/>
      <c r="AH228" s="55"/>
      <c r="AI228" s="26"/>
      <c r="AJ228" s="131"/>
      <c r="AK228" s="199"/>
      <c r="AL228" s="284" t="s">
        <v>108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4"/>
      <c r="AT228" s="37"/>
    </row>
    <row r="229" spans="2:46" ht="13.5" customHeight="1" x14ac:dyDescent="0.15">
      <c r="B229" s="285"/>
      <c r="C229" s="27" t="s">
        <v>32</v>
      </c>
      <c r="D229" s="186"/>
      <c r="E229" s="56"/>
      <c r="F229" s="187"/>
      <c r="G229" s="187"/>
      <c r="H229" s="187"/>
      <c r="I229" s="62"/>
      <c r="J229" s="62"/>
      <c r="K229" s="188"/>
      <c r="L229" s="259"/>
      <c r="M229" s="259"/>
      <c r="N229" s="56"/>
      <c r="O229" s="28"/>
      <c r="P229" s="56"/>
      <c r="Q229" s="28"/>
      <c r="R229" s="132"/>
      <c r="S229" s="214"/>
      <c r="T229" s="285"/>
      <c r="U229" s="27" t="s">
        <v>32</v>
      </c>
      <c r="V229" s="186"/>
      <c r="W229" s="56"/>
      <c r="X229" s="187"/>
      <c r="Y229" s="187"/>
      <c r="Z229" s="187"/>
      <c r="AA229" s="62"/>
      <c r="AB229" s="62"/>
      <c r="AC229" s="188"/>
      <c r="AD229" s="259"/>
      <c r="AE229" s="259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4"/>
      <c r="AT229" s="37"/>
    </row>
    <row r="230" spans="2:46" ht="13.5" customHeight="1" x14ac:dyDescent="0.15">
      <c r="B230" s="285"/>
      <c r="C230" s="27" t="s">
        <v>33</v>
      </c>
      <c r="D230" s="186"/>
      <c r="E230" s="56"/>
      <c r="F230" s="187"/>
      <c r="G230" s="187"/>
      <c r="H230" s="187"/>
      <c r="I230" s="62"/>
      <c r="J230" s="62"/>
      <c r="K230" s="188"/>
      <c r="L230" s="259"/>
      <c r="M230" s="259"/>
      <c r="N230" s="56"/>
      <c r="O230" s="28"/>
      <c r="P230" s="56"/>
      <c r="Q230" s="28"/>
      <c r="R230" s="132"/>
      <c r="S230" s="214"/>
      <c r="T230" s="285"/>
      <c r="U230" s="27" t="s">
        <v>33</v>
      </c>
      <c r="V230" s="186"/>
      <c r="W230" s="56"/>
      <c r="X230" s="187"/>
      <c r="Y230" s="187"/>
      <c r="Z230" s="187"/>
      <c r="AA230" s="62"/>
      <c r="AB230" s="62"/>
      <c r="AC230" s="188"/>
      <c r="AD230" s="259"/>
      <c r="AE230" s="259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4"/>
      <c r="AT230" s="37"/>
    </row>
    <row r="231" spans="2:46" ht="13.5" customHeight="1" x14ac:dyDescent="0.15">
      <c r="B231" s="285"/>
      <c r="C231" s="27" t="s">
        <v>35</v>
      </c>
      <c r="D231" s="186"/>
      <c r="E231" s="56"/>
      <c r="F231" s="187"/>
      <c r="G231" s="187"/>
      <c r="H231" s="187"/>
      <c r="I231" s="62"/>
      <c r="J231" s="62"/>
      <c r="K231" s="188"/>
      <c r="L231" s="259"/>
      <c r="M231" s="259"/>
      <c r="N231" s="56"/>
      <c r="O231" s="28"/>
      <c r="P231" s="56"/>
      <c r="Q231" s="28"/>
      <c r="R231" s="132"/>
      <c r="S231" s="214"/>
      <c r="T231" s="285"/>
      <c r="U231" s="27" t="s">
        <v>35</v>
      </c>
      <c r="V231" s="186"/>
      <c r="W231" s="56"/>
      <c r="X231" s="187"/>
      <c r="Y231" s="187"/>
      <c r="Z231" s="187"/>
      <c r="AA231" s="62"/>
      <c r="AB231" s="62"/>
      <c r="AC231" s="188"/>
      <c r="AD231" s="259"/>
      <c r="AE231" s="259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4"/>
      <c r="AT231" s="37"/>
    </row>
    <row r="232" spans="2:46" ht="13.5" customHeight="1" thickBot="1" x14ac:dyDescent="0.2">
      <c r="B232" s="286"/>
      <c r="C232" s="27"/>
      <c r="D232" s="186"/>
      <c r="E232" s="56"/>
      <c r="F232" s="189"/>
      <c r="G232" s="189"/>
      <c r="H232" s="189"/>
      <c r="I232" s="56"/>
      <c r="J232" s="56"/>
      <c r="K232" s="188"/>
      <c r="L232" s="259"/>
      <c r="M232" s="259"/>
      <c r="N232" s="56"/>
      <c r="O232" s="28"/>
      <c r="P232" s="56"/>
      <c r="Q232" s="28"/>
      <c r="R232" s="184"/>
      <c r="S232" s="214"/>
      <c r="T232" s="286"/>
      <c r="U232" s="27"/>
      <c r="V232" s="186"/>
      <c r="W232" s="56"/>
      <c r="X232" s="189"/>
      <c r="Y232" s="189"/>
      <c r="Z232" s="189"/>
      <c r="AA232" s="56"/>
      <c r="AB232" s="56"/>
      <c r="AC232" s="188"/>
      <c r="AD232" s="259"/>
      <c r="AE232" s="259"/>
      <c r="AF232" s="56"/>
      <c r="AG232" s="28"/>
      <c r="AH232" s="56"/>
      <c r="AI232" s="28"/>
      <c r="AJ232" s="184"/>
      <c r="AK232" s="199"/>
      <c r="AL232" s="286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4"/>
      <c r="AT232" s="37"/>
    </row>
    <row r="233" spans="2:46" ht="13.5" customHeight="1" x14ac:dyDescent="0.15">
      <c r="B233" s="284" t="s">
        <v>109</v>
      </c>
      <c r="C233" s="25" t="s">
        <v>31</v>
      </c>
      <c r="D233" s="39"/>
      <c r="E233" s="55"/>
      <c r="F233" s="96"/>
      <c r="G233" s="96"/>
      <c r="H233" s="96"/>
      <c r="I233" s="60"/>
      <c r="J233" s="60"/>
      <c r="K233" s="61"/>
      <c r="L233" s="258"/>
      <c r="M233" s="258"/>
      <c r="N233" s="55"/>
      <c r="O233" s="26"/>
      <c r="P233" s="55"/>
      <c r="Q233" s="26"/>
      <c r="R233" s="131"/>
      <c r="S233" s="214"/>
      <c r="T233" s="284" t="s">
        <v>109</v>
      </c>
      <c r="U233" s="25" t="s">
        <v>31</v>
      </c>
      <c r="V233" s="39"/>
      <c r="W233" s="55"/>
      <c r="X233" s="96"/>
      <c r="Y233" s="96"/>
      <c r="Z233" s="96"/>
      <c r="AA233" s="60"/>
      <c r="AB233" s="60"/>
      <c r="AC233" s="61"/>
      <c r="AD233" s="258"/>
      <c r="AE233" s="258"/>
      <c r="AF233" s="55"/>
      <c r="AG233" s="26"/>
      <c r="AH233" s="55"/>
      <c r="AI233" s="26"/>
      <c r="AJ233" s="131"/>
      <c r="AK233" s="199"/>
      <c r="AL233" s="284" t="s">
        <v>109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4"/>
      <c r="AT233" s="37"/>
    </row>
    <row r="234" spans="2:46" ht="13.5" customHeight="1" x14ac:dyDescent="0.15">
      <c r="B234" s="285"/>
      <c r="C234" s="27" t="s">
        <v>32</v>
      </c>
      <c r="D234" s="186"/>
      <c r="E234" s="56"/>
      <c r="F234" s="187"/>
      <c r="G234" s="187"/>
      <c r="H234" s="187"/>
      <c r="I234" s="62"/>
      <c r="J234" s="62"/>
      <c r="K234" s="188"/>
      <c r="L234" s="259"/>
      <c r="M234" s="259"/>
      <c r="N234" s="56"/>
      <c r="O234" s="28"/>
      <c r="P234" s="56"/>
      <c r="Q234" s="28"/>
      <c r="R234" s="132"/>
      <c r="S234" s="214"/>
      <c r="T234" s="285"/>
      <c r="U234" s="27" t="s">
        <v>32</v>
      </c>
      <c r="V234" s="186"/>
      <c r="W234" s="56"/>
      <c r="X234" s="187"/>
      <c r="Y234" s="187"/>
      <c r="Z234" s="187"/>
      <c r="AA234" s="62"/>
      <c r="AB234" s="62"/>
      <c r="AC234" s="188"/>
      <c r="AD234" s="259"/>
      <c r="AE234" s="259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4"/>
      <c r="AT234" s="37"/>
    </row>
    <row r="235" spans="2:46" ht="13.5" customHeight="1" x14ac:dyDescent="0.15">
      <c r="B235" s="285"/>
      <c r="C235" s="27" t="s">
        <v>33</v>
      </c>
      <c r="D235" s="186"/>
      <c r="E235" s="56"/>
      <c r="F235" s="187"/>
      <c r="G235" s="187"/>
      <c r="H235" s="187"/>
      <c r="I235" s="62"/>
      <c r="J235" s="62"/>
      <c r="K235" s="188"/>
      <c r="L235" s="259"/>
      <c r="M235" s="259"/>
      <c r="N235" s="56"/>
      <c r="O235" s="28"/>
      <c r="P235" s="56"/>
      <c r="Q235" s="28"/>
      <c r="R235" s="132"/>
      <c r="S235" s="214"/>
      <c r="T235" s="285"/>
      <c r="U235" s="27" t="s">
        <v>33</v>
      </c>
      <c r="V235" s="186"/>
      <c r="W235" s="56"/>
      <c r="X235" s="187"/>
      <c r="Y235" s="187"/>
      <c r="Z235" s="187"/>
      <c r="AA235" s="62"/>
      <c r="AB235" s="62"/>
      <c r="AC235" s="188"/>
      <c r="AD235" s="259"/>
      <c r="AE235" s="259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4"/>
      <c r="AT235" s="37"/>
    </row>
    <row r="236" spans="2:46" ht="13.5" customHeight="1" x14ac:dyDescent="0.15">
      <c r="B236" s="285"/>
      <c r="C236" s="27" t="s">
        <v>35</v>
      </c>
      <c r="D236" s="186"/>
      <c r="E236" s="56"/>
      <c r="F236" s="187"/>
      <c r="G236" s="187"/>
      <c r="H236" s="187"/>
      <c r="I236" s="62"/>
      <c r="J236" s="62"/>
      <c r="K236" s="188"/>
      <c r="L236" s="259"/>
      <c r="M236" s="259"/>
      <c r="N236" s="56"/>
      <c r="O236" s="28"/>
      <c r="P236" s="56"/>
      <c r="Q236" s="28"/>
      <c r="R236" s="132"/>
      <c r="S236" s="214"/>
      <c r="T236" s="285"/>
      <c r="U236" s="27" t="s">
        <v>35</v>
      </c>
      <c r="V236" s="186"/>
      <c r="W236" s="56"/>
      <c r="X236" s="187"/>
      <c r="Y236" s="187"/>
      <c r="Z236" s="187"/>
      <c r="AA236" s="62"/>
      <c r="AB236" s="62"/>
      <c r="AC236" s="188"/>
      <c r="AD236" s="259"/>
      <c r="AE236" s="259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4"/>
      <c r="AT236" s="37"/>
    </row>
    <row r="237" spans="2:46" ht="13.5" customHeight="1" thickBot="1" x14ac:dyDescent="0.2">
      <c r="B237" s="286"/>
      <c r="C237" s="27"/>
      <c r="D237" s="186"/>
      <c r="E237" s="56"/>
      <c r="F237" s="189"/>
      <c r="G237" s="189"/>
      <c r="H237" s="189"/>
      <c r="I237" s="56"/>
      <c r="J237" s="56"/>
      <c r="K237" s="188"/>
      <c r="L237" s="259"/>
      <c r="M237" s="259"/>
      <c r="N237" s="56"/>
      <c r="O237" s="28"/>
      <c r="P237" s="56"/>
      <c r="Q237" s="28"/>
      <c r="R237" s="184"/>
      <c r="S237" s="214"/>
      <c r="T237" s="286"/>
      <c r="U237" s="27"/>
      <c r="V237" s="186"/>
      <c r="W237" s="56"/>
      <c r="X237" s="189"/>
      <c r="Y237" s="189"/>
      <c r="Z237" s="189"/>
      <c r="AA237" s="56"/>
      <c r="AB237" s="56"/>
      <c r="AC237" s="188"/>
      <c r="AD237" s="259"/>
      <c r="AE237" s="259"/>
      <c r="AF237" s="56"/>
      <c r="AG237" s="28"/>
      <c r="AH237" s="56"/>
      <c r="AI237" s="28"/>
      <c r="AJ237" s="184"/>
      <c r="AK237" s="199"/>
      <c r="AL237" s="286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4"/>
      <c r="AT237" s="37"/>
    </row>
    <row r="238" spans="2:46" ht="13.5" customHeight="1" x14ac:dyDescent="0.15">
      <c r="B238" s="284" t="s">
        <v>110</v>
      </c>
      <c r="C238" s="25" t="s">
        <v>31</v>
      </c>
      <c r="D238" s="39"/>
      <c r="E238" s="55"/>
      <c r="F238" s="96"/>
      <c r="G238" s="96"/>
      <c r="H238" s="96"/>
      <c r="I238" s="60"/>
      <c r="J238" s="60"/>
      <c r="K238" s="61"/>
      <c r="L238" s="258"/>
      <c r="M238" s="258"/>
      <c r="N238" s="55"/>
      <c r="O238" s="26"/>
      <c r="P238" s="55"/>
      <c r="Q238" s="26"/>
      <c r="R238" s="131"/>
      <c r="S238" s="214"/>
      <c r="T238" s="284" t="s">
        <v>110</v>
      </c>
      <c r="U238" s="25" t="s">
        <v>31</v>
      </c>
      <c r="V238" s="39"/>
      <c r="W238" s="55"/>
      <c r="X238" s="96"/>
      <c r="Y238" s="96"/>
      <c r="Z238" s="96"/>
      <c r="AA238" s="60"/>
      <c r="AB238" s="60"/>
      <c r="AC238" s="61"/>
      <c r="AD238" s="258"/>
      <c r="AE238" s="258"/>
      <c r="AF238" s="55"/>
      <c r="AG238" s="26"/>
      <c r="AH238" s="55"/>
      <c r="AI238" s="26"/>
      <c r="AJ238" s="131"/>
      <c r="AK238" s="199"/>
      <c r="AL238" s="284" t="s">
        <v>110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4"/>
      <c r="AT238" s="37"/>
    </row>
    <row r="239" spans="2:46" ht="13.5" customHeight="1" x14ac:dyDescent="0.15">
      <c r="B239" s="285"/>
      <c r="C239" s="27" t="s">
        <v>32</v>
      </c>
      <c r="D239" s="186"/>
      <c r="E239" s="56"/>
      <c r="F239" s="187"/>
      <c r="G239" s="187"/>
      <c r="H239" s="187"/>
      <c r="I239" s="62"/>
      <c r="J239" s="62"/>
      <c r="K239" s="188"/>
      <c r="L239" s="259"/>
      <c r="M239" s="259"/>
      <c r="N239" s="56"/>
      <c r="O239" s="28"/>
      <c r="P239" s="56"/>
      <c r="Q239" s="28"/>
      <c r="R239" s="132"/>
      <c r="S239" s="214"/>
      <c r="T239" s="285"/>
      <c r="U239" s="27" t="s">
        <v>32</v>
      </c>
      <c r="V239" s="186"/>
      <c r="W239" s="56"/>
      <c r="X239" s="187"/>
      <c r="Y239" s="187"/>
      <c r="Z239" s="187"/>
      <c r="AA239" s="62"/>
      <c r="AB239" s="62"/>
      <c r="AC239" s="188"/>
      <c r="AD239" s="259"/>
      <c r="AE239" s="259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4"/>
      <c r="AT239" s="37"/>
    </row>
    <row r="240" spans="2:46" ht="13.5" customHeight="1" x14ac:dyDescent="0.15">
      <c r="B240" s="285"/>
      <c r="C240" s="27" t="s">
        <v>33</v>
      </c>
      <c r="D240" s="186"/>
      <c r="E240" s="56"/>
      <c r="F240" s="187"/>
      <c r="G240" s="187"/>
      <c r="H240" s="187"/>
      <c r="I240" s="62"/>
      <c r="J240" s="62"/>
      <c r="K240" s="188"/>
      <c r="L240" s="259"/>
      <c r="M240" s="259"/>
      <c r="N240" s="56"/>
      <c r="O240" s="28"/>
      <c r="P240" s="56"/>
      <c r="Q240" s="28"/>
      <c r="R240" s="132"/>
      <c r="S240" s="214"/>
      <c r="T240" s="285"/>
      <c r="U240" s="27" t="s">
        <v>33</v>
      </c>
      <c r="V240" s="186"/>
      <c r="W240" s="56"/>
      <c r="X240" s="187"/>
      <c r="Y240" s="187"/>
      <c r="Z240" s="187"/>
      <c r="AA240" s="62"/>
      <c r="AB240" s="62"/>
      <c r="AC240" s="188"/>
      <c r="AD240" s="259"/>
      <c r="AE240" s="259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4"/>
      <c r="AT240" s="37"/>
    </row>
    <row r="241" spans="2:46" ht="13.5" customHeight="1" x14ac:dyDescent="0.15">
      <c r="B241" s="285"/>
      <c r="C241" s="27" t="s">
        <v>35</v>
      </c>
      <c r="D241" s="186"/>
      <c r="E241" s="56"/>
      <c r="F241" s="187"/>
      <c r="G241" s="187"/>
      <c r="H241" s="187"/>
      <c r="I241" s="62"/>
      <c r="J241" s="62"/>
      <c r="K241" s="188"/>
      <c r="L241" s="259"/>
      <c r="M241" s="259"/>
      <c r="N241" s="56"/>
      <c r="O241" s="28"/>
      <c r="P241" s="56"/>
      <c r="Q241" s="28"/>
      <c r="R241" s="132"/>
      <c r="S241" s="214"/>
      <c r="T241" s="285"/>
      <c r="U241" s="27" t="s">
        <v>35</v>
      </c>
      <c r="V241" s="186"/>
      <c r="W241" s="56"/>
      <c r="X241" s="187"/>
      <c r="Y241" s="187"/>
      <c r="Z241" s="187"/>
      <c r="AA241" s="62"/>
      <c r="AB241" s="62"/>
      <c r="AC241" s="188"/>
      <c r="AD241" s="259"/>
      <c r="AE241" s="259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4"/>
      <c r="AT241" s="37"/>
    </row>
    <row r="242" spans="2:46" ht="13.5" customHeight="1" thickBot="1" x14ac:dyDescent="0.2">
      <c r="B242" s="286"/>
      <c r="C242" s="27"/>
      <c r="D242" s="186"/>
      <c r="E242" s="56"/>
      <c r="F242" s="189"/>
      <c r="G242" s="189"/>
      <c r="H242" s="189"/>
      <c r="I242" s="56"/>
      <c r="J242" s="56"/>
      <c r="K242" s="188"/>
      <c r="L242" s="259"/>
      <c r="M242" s="259"/>
      <c r="N242" s="56"/>
      <c r="O242" s="28"/>
      <c r="P242" s="56"/>
      <c r="Q242" s="28"/>
      <c r="R242" s="184"/>
      <c r="S242" s="214"/>
      <c r="T242" s="286"/>
      <c r="U242" s="27"/>
      <c r="V242" s="186"/>
      <c r="W242" s="56"/>
      <c r="X242" s="189"/>
      <c r="Y242" s="189"/>
      <c r="Z242" s="189"/>
      <c r="AA242" s="56"/>
      <c r="AB242" s="56"/>
      <c r="AC242" s="188"/>
      <c r="AD242" s="259"/>
      <c r="AE242" s="259"/>
      <c r="AF242" s="56"/>
      <c r="AG242" s="28"/>
      <c r="AH242" s="56"/>
      <c r="AI242" s="28"/>
      <c r="AJ242" s="184"/>
      <c r="AK242" s="199"/>
      <c r="AL242" s="286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4"/>
      <c r="AT242" s="37"/>
    </row>
    <row r="243" spans="2:46" ht="13.5" customHeight="1" x14ac:dyDescent="0.15">
      <c r="B243" s="284" t="s">
        <v>111</v>
      </c>
      <c r="C243" s="25" t="s">
        <v>31</v>
      </c>
      <c r="D243" s="39"/>
      <c r="E243" s="55"/>
      <c r="F243" s="96"/>
      <c r="G243" s="96"/>
      <c r="H243" s="96"/>
      <c r="I243" s="60"/>
      <c r="J243" s="60"/>
      <c r="K243" s="61"/>
      <c r="L243" s="258"/>
      <c r="M243" s="258"/>
      <c r="N243" s="55"/>
      <c r="O243" s="26"/>
      <c r="P243" s="55"/>
      <c r="Q243" s="26"/>
      <c r="R243" s="131"/>
      <c r="S243" s="214"/>
      <c r="T243" s="284" t="s">
        <v>111</v>
      </c>
      <c r="U243" s="25" t="s">
        <v>31</v>
      </c>
      <c r="V243" s="39"/>
      <c r="W243" s="55"/>
      <c r="X243" s="96"/>
      <c r="Y243" s="96"/>
      <c r="Z243" s="96"/>
      <c r="AA243" s="60"/>
      <c r="AB243" s="60"/>
      <c r="AC243" s="61"/>
      <c r="AD243" s="258"/>
      <c r="AE243" s="258"/>
      <c r="AF243" s="55"/>
      <c r="AG243" s="26"/>
      <c r="AH243" s="55"/>
      <c r="AI243" s="26"/>
      <c r="AJ243" s="131"/>
      <c r="AK243" s="199"/>
      <c r="AL243" s="284" t="s">
        <v>111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4"/>
      <c r="AT243" s="37"/>
    </row>
    <row r="244" spans="2:46" ht="13.5" customHeight="1" x14ac:dyDescent="0.15">
      <c r="B244" s="285"/>
      <c r="C244" s="27" t="s">
        <v>32</v>
      </c>
      <c r="D244" s="186"/>
      <c r="E244" s="56"/>
      <c r="F244" s="187"/>
      <c r="G244" s="187"/>
      <c r="H244" s="187"/>
      <c r="I244" s="62"/>
      <c r="J244" s="62"/>
      <c r="K244" s="188"/>
      <c r="L244" s="259"/>
      <c r="M244" s="259"/>
      <c r="N244" s="56"/>
      <c r="O244" s="28"/>
      <c r="P244" s="56"/>
      <c r="Q244" s="28"/>
      <c r="R244" s="132"/>
      <c r="S244" s="214"/>
      <c r="T244" s="285"/>
      <c r="U244" s="27" t="s">
        <v>32</v>
      </c>
      <c r="V244" s="186"/>
      <c r="W244" s="56"/>
      <c r="X244" s="187"/>
      <c r="Y244" s="187"/>
      <c r="Z244" s="187"/>
      <c r="AA244" s="62"/>
      <c r="AB244" s="62"/>
      <c r="AC244" s="188"/>
      <c r="AD244" s="259"/>
      <c r="AE244" s="259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4"/>
      <c r="AT244" s="37"/>
    </row>
    <row r="245" spans="2:46" ht="13.5" customHeight="1" x14ac:dyDescent="0.15">
      <c r="B245" s="285"/>
      <c r="C245" s="27" t="s">
        <v>33</v>
      </c>
      <c r="D245" s="186"/>
      <c r="E245" s="56"/>
      <c r="F245" s="187"/>
      <c r="G245" s="187"/>
      <c r="H245" s="187"/>
      <c r="I245" s="62"/>
      <c r="J245" s="62"/>
      <c r="K245" s="188"/>
      <c r="L245" s="259"/>
      <c r="M245" s="259"/>
      <c r="N245" s="56"/>
      <c r="O245" s="28"/>
      <c r="P245" s="56"/>
      <c r="Q245" s="28"/>
      <c r="R245" s="132"/>
      <c r="S245" s="214"/>
      <c r="T245" s="285"/>
      <c r="U245" s="27" t="s">
        <v>33</v>
      </c>
      <c r="V245" s="186"/>
      <c r="W245" s="56"/>
      <c r="X245" s="187"/>
      <c r="Y245" s="187"/>
      <c r="Z245" s="187"/>
      <c r="AA245" s="62"/>
      <c r="AB245" s="62"/>
      <c r="AC245" s="188"/>
      <c r="AD245" s="259"/>
      <c r="AE245" s="259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4"/>
      <c r="AT245" s="37"/>
    </row>
    <row r="246" spans="2:46" ht="13.5" customHeight="1" x14ac:dyDescent="0.15">
      <c r="B246" s="285"/>
      <c r="C246" s="27" t="s">
        <v>35</v>
      </c>
      <c r="D246" s="186"/>
      <c r="E246" s="56"/>
      <c r="F246" s="187"/>
      <c r="G246" s="187"/>
      <c r="H246" s="187"/>
      <c r="I246" s="62"/>
      <c r="J246" s="62"/>
      <c r="K246" s="188"/>
      <c r="L246" s="259"/>
      <c r="M246" s="259"/>
      <c r="N246" s="56"/>
      <c r="O246" s="28"/>
      <c r="P246" s="56"/>
      <c r="Q246" s="28"/>
      <c r="R246" s="132"/>
      <c r="S246" s="214"/>
      <c r="T246" s="285"/>
      <c r="U246" s="27" t="s">
        <v>35</v>
      </c>
      <c r="V246" s="186"/>
      <c r="W246" s="56"/>
      <c r="X246" s="187"/>
      <c r="Y246" s="187"/>
      <c r="Z246" s="187"/>
      <c r="AA246" s="62"/>
      <c r="AB246" s="62"/>
      <c r="AC246" s="188"/>
      <c r="AD246" s="259"/>
      <c r="AE246" s="259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4"/>
      <c r="AT246" s="37"/>
    </row>
    <row r="247" spans="2:46" ht="13.5" customHeight="1" thickBot="1" x14ac:dyDescent="0.2">
      <c r="B247" s="286"/>
      <c r="C247" s="27"/>
      <c r="D247" s="186"/>
      <c r="E247" s="56"/>
      <c r="F247" s="189"/>
      <c r="G247" s="189"/>
      <c r="H247" s="189"/>
      <c r="I247" s="56"/>
      <c r="J247" s="56"/>
      <c r="K247" s="188"/>
      <c r="L247" s="259"/>
      <c r="M247" s="259"/>
      <c r="N247" s="56"/>
      <c r="O247" s="28"/>
      <c r="P247" s="56"/>
      <c r="Q247" s="28"/>
      <c r="R247" s="184"/>
      <c r="S247" s="214"/>
      <c r="T247" s="286"/>
      <c r="U247" s="27"/>
      <c r="V247" s="186"/>
      <c r="W247" s="56"/>
      <c r="X247" s="189"/>
      <c r="Y247" s="189"/>
      <c r="Z247" s="189"/>
      <c r="AA247" s="56"/>
      <c r="AB247" s="56"/>
      <c r="AC247" s="188"/>
      <c r="AD247" s="259"/>
      <c r="AE247" s="259"/>
      <c r="AF247" s="56"/>
      <c r="AG247" s="28"/>
      <c r="AH247" s="56"/>
      <c r="AI247" s="28"/>
      <c r="AJ247" s="184"/>
      <c r="AK247" s="199"/>
      <c r="AL247" s="286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4"/>
      <c r="AT247" s="37"/>
    </row>
    <row r="248" spans="2:46" ht="13.5" customHeight="1" x14ac:dyDescent="0.15">
      <c r="B248" s="284" t="s">
        <v>112</v>
      </c>
      <c r="C248" s="25" t="s">
        <v>31</v>
      </c>
      <c r="D248" s="39"/>
      <c r="E248" s="55"/>
      <c r="F248" s="96"/>
      <c r="G248" s="96"/>
      <c r="H248" s="96"/>
      <c r="I248" s="60"/>
      <c r="J248" s="60"/>
      <c r="K248" s="61"/>
      <c r="L248" s="258"/>
      <c r="M248" s="258"/>
      <c r="N248" s="55"/>
      <c r="O248" s="26"/>
      <c r="P248" s="55"/>
      <c r="Q248" s="26"/>
      <c r="R248" s="131"/>
      <c r="S248" s="214"/>
      <c r="T248" s="284" t="s">
        <v>112</v>
      </c>
      <c r="U248" s="25" t="s">
        <v>31</v>
      </c>
      <c r="V248" s="39"/>
      <c r="W248" s="55"/>
      <c r="X248" s="96"/>
      <c r="Y248" s="96"/>
      <c r="Z248" s="96"/>
      <c r="AA248" s="60"/>
      <c r="AB248" s="60"/>
      <c r="AC248" s="61"/>
      <c r="AD248" s="258"/>
      <c r="AE248" s="258"/>
      <c r="AF248" s="55"/>
      <c r="AG248" s="26"/>
      <c r="AH248" s="55"/>
      <c r="AI248" s="26"/>
      <c r="AJ248" s="131"/>
      <c r="AK248" s="199"/>
      <c r="AL248" s="284" t="s">
        <v>112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4"/>
      <c r="AT248" s="37"/>
    </row>
    <row r="249" spans="2:46" ht="13.5" customHeight="1" x14ac:dyDescent="0.15">
      <c r="B249" s="285"/>
      <c r="C249" s="27" t="s">
        <v>32</v>
      </c>
      <c r="D249" s="186"/>
      <c r="E249" s="56"/>
      <c r="F249" s="187"/>
      <c r="G249" s="187"/>
      <c r="H249" s="187"/>
      <c r="I249" s="62"/>
      <c r="J249" s="62"/>
      <c r="K249" s="188"/>
      <c r="L249" s="259"/>
      <c r="M249" s="259"/>
      <c r="N249" s="56"/>
      <c r="O249" s="28"/>
      <c r="P249" s="56"/>
      <c r="Q249" s="28"/>
      <c r="R249" s="132"/>
      <c r="S249" s="214"/>
      <c r="T249" s="285"/>
      <c r="U249" s="27" t="s">
        <v>32</v>
      </c>
      <c r="V249" s="186"/>
      <c r="W249" s="56"/>
      <c r="X249" s="187"/>
      <c r="Y249" s="187"/>
      <c r="Z249" s="187"/>
      <c r="AA249" s="62"/>
      <c r="AB249" s="62"/>
      <c r="AC249" s="188"/>
      <c r="AD249" s="259"/>
      <c r="AE249" s="259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4"/>
      <c r="AT249" s="37"/>
    </row>
    <row r="250" spans="2:46" ht="13.5" customHeight="1" x14ac:dyDescent="0.15">
      <c r="B250" s="285"/>
      <c r="C250" s="27" t="s">
        <v>33</v>
      </c>
      <c r="D250" s="186"/>
      <c r="E250" s="56"/>
      <c r="F250" s="187"/>
      <c r="G250" s="187"/>
      <c r="H250" s="187"/>
      <c r="I250" s="62"/>
      <c r="J250" s="62"/>
      <c r="K250" s="188"/>
      <c r="L250" s="259"/>
      <c r="M250" s="259"/>
      <c r="N250" s="56"/>
      <c r="O250" s="28"/>
      <c r="P250" s="56"/>
      <c r="Q250" s="28"/>
      <c r="R250" s="132"/>
      <c r="S250" s="214"/>
      <c r="T250" s="285"/>
      <c r="U250" s="27" t="s">
        <v>33</v>
      </c>
      <c r="V250" s="186"/>
      <c r="W250" s="56"/>
      <c r="X250" s="187"/>
      <c r="Y250" s="187"/>
      <c r="Z250" s="187"/>
      <c r="AA250" s="62"/>
      <c r="AB250" s="62"/>
      <c r="AC250" s="188"/>
      <c r="AD250" s="259"/>
      <c r="AE250" s="259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4"/>
      <c r="AT250" s="37"/>
    </row>
    <row r="251" spans="2:46" ht="13.5" customHeight="1" x14ac:dyDescent="0.15">
      <c r="B251" s="285"/>
      <c r="C251" s="27" t="s">
        <v>35</v>
      </c>
      <c r="D251" s="186"/>
      <c r="E251" s="56"/>
      <c r="F251" s="187"/>
      <c r="G251" s="187"/>
      <c r="H251" s="187"/>
      <c r="I251" s="62"/>
      <c r="J251" s="62"/>
      <c r="K251" s="188"/>
      <c r="L251" s="259"/>
      <c r="M251" s="259"/>
      <c r="N251" s="56"/>
      <c r="O251" s="28"/>
      <c r="P251" s="56"/>
      <c r="Q251" s="28"/>
      <c r="R251" s="132"/>
      <c r="S251" s="214"/>
      <c r="T251" s="285"/>
      <c r="U251" s="27" t="s">
        <v>35</v>
      </c>
      <c r="V251" s="186"/>
      <c r="W251" s="56"/>
      <c r="X251" s="187"/>
      <c r="Y251" s="187"/>
      <c r="Z251" s="187"/>
      <c r="AA251" s="62"/>
      <c r="AB251" s="62"/>
      <c r="AC251" s="188"/>
      <c r="AD251" s="259"/>
      <c r="AE251" s="259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4"/>
      <c r="AT251" s="37"/>
    </row>
    <row r="252" spans="2:46" ht="13.5" customHeight="1" thickBot="1" x14ac:dyDescent="0.2">
      <c r="B252" s="286"/>
      <c r="C252" s="27"/>
      <c r="D252" s="186"/>
      <c r="E252" s="56"/>
      <c r="F252" s="189"/>
      <c r="G252" s="189"/>
      <c r="H252" s="189"/>
      <c r="I252" s="56"/>
      <c r="J252" s="56"/>
      <c r="K252" s="188"/>
      <c r="L252" s="259"/>
      <c r="M252" s="259"/>
      <c r="N252" s="56"/>
      <c r="O252" s="28"/>
      <c r="P252" s="56"/>
      <c r="Q252" s="28"/>
      <c r="R252" s="184"/>
      <c r="S252" s="214"/>
      <c r="T252" s="286"/>
      <c r="U252" s="27"/>
      <c r="V252" s="186"/>
      <c r="W252" s="56"/>
      <c r="X252" s="189"/>
      <c r="Y252" s="189"/>
      <c r="Z252" s="189"/>
      <c r="AA252" s="56"/>
      <c r="AB252" s="56"/>
      <c r="AC252" s="188"/>
      <c r="AD252" s="259"/>
      <c r="AE252" s="259"/>
      <c r="AF252" s="56"/>
      <c r="AG252" s="28"/>
      <c r="AH252" s="56"/>
      <c r="AI252" s="28"/>
      <c r="AJ252" s="184"/>
      <c r="AK252" s="199"/>
      <c r="AL252" s="286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4"/>
      <c r="AT252" s="37"/>
    </row>
    <row r="253" spans="2:46" ht="13.5" customHeight="1" x14ac:dyDescent="0.15">
      <c r="B253" s="284" t="s">
        <v>113</v>
      </c>
      <c r="C253" s="25" t="s">
        <v>31</v>
      </c>
      <c r="D253" s="39"/>
      <c r="E253" s="55"/>
      <c r="F253" s="96"/>
      <c r="G253" s="96"/>
      <c r="H253" s="96"/>
      <c r="I253" s="60"/>
      <c r="J253" s="60"/>
      <c r="K253" s="61"/>
      <c r="L253" s="258"/>
      <c r="M253" s="258"/>
      <c r="N253" s="55"/>
      <c r="O253" s="26"/>
      <c r="P253" s="55"/>
      <c r="Q253" s="26"/>
      <c r="R253" s="131"/>
      <c r="S253" s="214"/>
      <c r="T253" s="284" t="s">
        <v>113</v>
      </c>
      <c r="U253" s="25" t="s">
        <v>31</v>
      </c>
      <c r="V253" s="39"/>
      <c r="W253" s="55"/>
      <c r="X253" s="96"/>
      <c r="Y253" s="96"/>
      <c r="Z253" s="96"/>
      <c r="AA253" s="60"/>
      <c r="AB253" s="60"/>
      <c r="AC253" s="61"/>
      <c r="AD253" s="258"/>
      <c r="AE253" s="258"/>
      <c r="AF253" s="55"/>
      <c r="AG253" s="26"/>
      <c r="AH253" s="55"/>
      <c r="AI253" s="26"/>
      <c r="AJ253" s="131"/>
      <c r="AK253" s="199"/>
      <c r="AL253" s="284" t="s">
        <v>113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4"/>
      <c r="AT253" s="37"/>
    </row>
    <row r="254" spans="2:46" ht="13.5" customHeight="1" x14ac:dyDescent="0.15">
      <c r="B254" s="285"/>
      <c r="C254" s="27" t="s">
        <v>32</v>
      </c>
      <c r="D254" s="186"/>
      <c r="E254" s="56"/>
      <c r="F254" s="187"/>
      <c r="G254" s="187"/>
      <c r="H254" s="187"/>
      <c r="I254" s="62"/>
      <c r="J254" s="62"/>
      <c r="K254" s="188"/>
      <c r="L254" s="259"/>
      <c r="M254" s="259"/>
      <c r="N254" s="56"/>
      <c r="O254" s="28"/>
      <c r="P254" s="56"/>
      <c r="Q254" s="28"/>
      <c r="R254" s="132"/>
      <c r="S254" s="214"/>
      <c r="T254" s="285"/>
      <c r="U254" s="27" t="s">
        <v>32</v>
      </c>
      <c r="V254" s="186"/>
      <c r="W254" s="56"/>
      <c r="X254" s="187"/>
      <c r="Y254" s="187"/>
      <c r="Z254" s="187"/>
      <c r="AA254" s="62"/>
      <c r="AB254" s="62"/>
      <c r="AC254" s="188"/>
      <c r="AD254" s="259"/>
      <c r="AE254" s="259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4"/>
      <c r="AT254" s="37"/>
    </row>
    <row r="255" spans="2:46" ht="13.5" customHeight="1" x14ac:dyDescent="0.15">
      <c r="B255" s="285"/>
      <c r="C255" s="27" t="s">
        <v>33</v>
      </c>
      <c r="D255" s="186"/>
      <c r="E255" s="56"/>
      <c r="F255" s="187"/>
      <c r="G255" s="187"/>
      <c r="H255" s="187"/>
      <c r="I255" s="62"/>
      <c r="J255" s="62"/>
      <c r="K255" s="188"/>
      <c r="L255" s="259"/>
      <c r="M255" s="259"/>
      <c r="N255" s="56"/>
      <c r="O255" s="28"/>
      <c r="P255" s="56"/>
      <c r="Q255" s="28"/>
      <c r="R255" s="132"/>
      <c r="S255" s="214"/>
      <c r="T255" s="285"/>
      <c r="U255" s="27" t="s">
        <v>33</v>
      </c>
      <c r="V255" s="186"/>
      <c r="W255" s="56"/>
      <c r="X255" s="187"/>
      <c r="Y255" s="187"/>
      <c r="Z255" s="187"/>
      <c r="AA255" s="62"/>
      <c r="AB255" s="62"/>
      <c r="AC255" s="188"/>
      <c r="AD255" s="259"/>
      <c r="AE255" s="259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4"/>
      <c r="AT255" s="37"/>
    </row>
    <row r="256" spans="2:46" ht="13.5" customHeight="1" x14ac:dyDescent="0.15">
      <c r="B256" s="285"/>
      <c r="C256" s="27" t="s">
        <v>35</v>
      </c>
      <c r="D256" s="186"/>
      <c r="E256" s="56"/>
      <c r="F256" s="187"/>
      <c r="G256" s="187"/>
      <c r="H256" s="187"/>
      <c r="I256" s="62"/>
      <c r="J256" s="62"/>
      <c r="K256" s="188"/>
      <c r="L256" s="259"/>
      <c r="M256" s="259"/>
      <c r="N256" s="56"/>
      <c r="O256" s="28"/>
      <c r="P256" s="56"/>
      <c r="Q256" s="28"/>
      <c r="R256" s="132"/>
      <c r="S256" s="214"/>
      <c r="T256" s="285"/>
      <c r="U256" s="27" t="s">
        <v>35</v>
      </c>
      <c r="V256" s="186"/>
      <c r="W256" s="56"/>
      <c r="X256" s="187"/>
      <c r="Y256" s="187"/>
      <c r="Z256" s="187"/>
      <c r="AA256" s="62"/>
      <c r="AB256" s="62"/>
      <c r="AC256" s="188"/>
      <c r="AD256" s="259"/>
      <c r="AE256" s="259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4"/>
      <c r="AT256" s="37"/>
    </row>
    <row r="257" spans="2:46" ht="13.5" customHeight="1" thickBot="1" x14ac:dyDescent="0.2">
      <c r="B257" s="286"/>
      <c r="C257" s="27"/>
      <c r="D257" s="186"/>
      <c r="E257" s="56"/>
      <c r="F257" s="189"/>
      <c r="G257" s="189"/>
      <c r="H257" s="189"/>
      <c r="I257" s="56"/>
      <c r="J257" s="56"/>
      <c r="K257" s="188"/>
      <c r="L257" s="259"/>
      <c r="M257" s="259"/>
      <c r="N257" s="56"/>
      <c r="O257" s="28"/>
      <c r="P257" s="56"/>
      <c r="Q257" s="28"/>
      <c r="R257" s="184"/>
      <c r="S257" s="214"/>
      <c r="T257" s="286"/>
      <c r="U257" s="27"/>
      <c r="V257" s="186"/>
      <c r="W257" s="56"/>
      <c r="X257" s="189"/>
      <c r="Y257" s="189"/>
      <c r="Z257" s="189"/>
      <c r="AA257" s="56"/>
      <c r="AB257" s="56"/>
      <c r="AC257" s="188"/>
      <c r="AD257" s="259"/>
      <c r="AE257" s="259"/>
      <c r="AF257" s="56"/>
      <c r="AG257" s="28"/>
      <c r="AH257" s="56"/>
      <c r="AI257" s="28"/>
      <c r="AJ257" s="184"/>
      <c r="AK257" s="199"/>
      <c r="AL257" s="286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4"/>
      <c r="AT257" s="37"/>
    </row>
    <row r="258" spans="2:46" ht="13.5" customHeight="1" x14ac:dyDescent="0.15">
      <c r="B258" s="284" t="s">
        <v>114</v>
      </c>
      <c r="C258" s="25" t="s">
        <v>31</v>
      </c>
      <c r="D258" s="39"/>
      <c r="E258" s="55"/>
      <c r="F258" s="96"/>
      <c r="G258" s="96"/>
      <c r="H258" s="96"/>
      <c r="I258" s="60"/>
      <c r="J258" s="60"/>
      <c r="K258" s="61"/>
      <c r="L258" s="258"/>
      <c r="M258" s="258"/>
      <c r="N258" s="55"/>
      <c r="O258" s="26"/>
      <c r="P258" s="55"/>
      <c r="Q258" s="26"/>
      <c r="R258" s="131"/>
      <c r="S258" s="214"/>
      <c r="T258" s="284" t="s">
        <v>114</v>
      </c>
      <c r="U258" s="25" t="s">
        <v>31</v>
      </c>
      <c r="V258" s="39"/>
      <c r="W258" s="55"/>
      <c r="X258" s="96"/>
      <c r="Y258" s="96"/>
      <c r="Z258" s="96"/>
      <c r="AA258" s="60"/>
      <c r="AB258" s="60"/>
      <c r="AC258" s="61"/>
      <c r="AD258" s="258"/>
      <c r="AE258" s="258"/>
      <c r="AF258" s="55"/>
      <c r="AG258" s="26"/>
      <c r="AH258" s="55"/>
      <c r="AI258" s="26"/>
      <c r="AJ258" s="131"/>
      <c r="AK258" s="199"/>
      <c r="AL258" s="284" t="s">
        <v>114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4"/>
      <c r="AT258" s="37"/>
    </row>
    <row r="259" spans="2:46" ht="13.5" customHeight="1" x14ac:dyDescent="0.15">
      <c r="B259" s="285"/>
      <c r="C259" s="27" t="s">
        <v>32</v>
      </c>
      <c r="D259" s="186"/>
      <c r="E259" s="56"/>
      <c r="F259" s="187"/>
      <c r="G259" s="187"/>
      <c r="H259" s="187"/>
      <c r="I259" s="62"/>
      <c r="J259" s="62"/>
      <c r="K259" s="188"/>
      <c r="L259" s="259"/>
      <c r="M259" s="259"/>
      <c r="N259" s="56"/>
      <c r="O259" s="28"/>
      <c r="P259" s="56"/>
      <c r="Q259" s="28"/>
      <c r="R259" s="132"/>
      <c r="S259" s="214"/>
      <c r="T259" s="285"/>
      <c r="U259" s="27" t="s">
        <v>32</v>
      </c>
      <c r="V259" s="186"/>
      <c r="W259" s="56"/>
      <c r="X259" s="187"/>
      <c r="Y259" s="187"/>
      <c r="Z259" s="187"/>
      <c r="AA259" s="62"/>
      <c r="AB259" s="62"/>
      <c r="AC259" s="188"/>
      <c r="AD259" s="259"/>
      <c r="AE259" s="259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4"/>
      <c r="AT259" s="37"/>
    </row>
    <row r="260" spans="2:46" ht="13.5" customHeight="1" x14ac:dyDescent="0.15">
      <c r="B260" s="285"/>
      <c r="C260" s="27" t="s">
        <v>33</v>
      </c>
      <c r="D260" s="186"/>
      <c r="E260" s="56"/>
      <c r="F260" s="187"/>
      <c r="G260" s="187"/>
      <c r="H260" s="187"/>
      <c r="I260" s="62"/>
      <c r="J260" s="62"/>
      <c r="K260" s="188"/>
      <c r="L260" s="259"/>
      <c r="M260" s="259"/>
      <c r="N260" s="56"/>
      <c r="O260" s="28"/>
      <c r="P260" s="56"/>
      <c r="Q260" s="28"/>
      <c r="R260" s="132"/>
      <c r="S260" s="214"/>
      <c r="T260" s="285"/>
      <c r="U260" s="27" t="s">
        <v>33</v>
      </c>
      <c r="V260" s="186"/>
      <c r="W260" s="56"/>
      <c r="X260" s="187"/>
      <c r="Y260" s="187"/>
      <c r="Z260" s="187"/>
      <c r="AA260" s="62"/>
      <c r="AB260" s="62"/>
      <c r="AC260" s="188"/>
      <c r="AD260" s="259"/>
      <c r="AE260" s="259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4"/>
      <c r="AT260" s="37"/>
    </row>
    <row r="261" spans="2:46" ht="13.5" customHeight="1" x14ac:dyDescent="0.15">
      <c r="B261" s="285"/>
      <c r="C261" s="27" t="s">
        <v>35</v>
      </c>
      <c r="D261" s="186"/>
      <c r="E261" s="56"/>
      <c r="F261" s="187"/>
      <c r="G261" s="187"/>
      <c r="H261" s="187"/>
      <c r="I261" s="62"/>
      <c r="J261" s="62"/>
      <c r="K261" s="188"/>
      <c r="L261" s="259"/>
      <c r="M261" s="259"/>
      <c r="N261" s="56"/>
      <c r="O261" s="28"/>
      <c r="P261" s="56"/>
      <c r="Q261" s="28"/>
      <c r="R261" s="132"/>
      <c r="S261" s="214"/>
      <c r="T261" s="285"/>
      <c r="U261" s="27" t="s">
        <v>35</v>
      </c>
      <c r="V261" s="186"/>
      <c r="W261" s="56"/>
      <c r="X261" s="187"/>
      <c r="Y261" s="187"/>
      <c r="Z261" s="187"/>
      <c r="AA261" s="62"/>
      <c r="AB261" s="62"/>
      <c r="AC261" s="188"/>
      <c r="AD261" s="259"/>
      <c r="AE261" s="259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4"/>
      <c r="AT261" s="37"/>
    </row>
    <row r="262" spans="2:46" ht="13.5" customHeight="1" thickBot="1" x14ac:dyDescent="0.2">
      <c r="B262" s="286"/>
      <c r="C262" s="27"/>
      <c r="D262" s="186"/>
      <c r="E262" s="56"/>
      <c r="F262" s="189"/>
      <c r="G262" s="189"/>
      <c r="H262" s="189"/>
      <c r="I262" s="56"/>
      <c r="J262" s="56"/>
      <c r="K262" s="188"/>
      <c r="L262" s="259"/>
      <c r="M262" s="259"/>
      <c r="N262" s="56"/>
      <c r="O262" s="28"/>
      <c r="P262" s="56"/>
      <c r="Q262" s="28"/>
      <c r="R262" s="184"/>
      <c r="S262" s="214"/>
      <c r="T262" s="286"/>
      <c r="U262" s="27"/>
      <c r="V262" s="186"/>
      <c r="W262" s="56"/>
      <c r="X262" s="189"/>
      <c r="Y262" s="189"/>
      <c r="Z262" s="189"/>
      <c r="AA262" s="56"/>
      <c r="AB262" s="56"/>
      <c r="AC262" s="188"/>
      <c r="AD262" s="259"/>
      <c r="AE262" s="259"/>
      <c r="AF262" s="56"/>
      <c r="AG262" s="28"/>
      <c r="AH262" s="56"/>
      <c r="AI262" s="28"/>
      <c r="AJ262" s="184"/>
      <c r="AK262" s="199"/>
      <c r="AL262" s="286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4"/>
      <c r="AT262" s="37"/>
    </row>
    <row r="263" spans="2:46" ht="13.5" customHeight="1" x14ac:dyDescent="0.15">
      <c r="B263" s="284" t="s">
        <v>115</v>
      </c>
      <c r="C263" s="25" t="s">
        <v>31</v>
      </c>
      <c r="D263" s="39"/>
      <c r="E263" s="55"/>
      <c r="F263" s="96"/>
      <c r="G263" s="96"/>
      <c r="H263" s="96"/>
      <c r="I263" s="60"/>
      <c r="J263" s="60"/>
      <c r="K263" s="61"/>
      <c r="L263" s="258"/>
      <c r="M263" s="258"/>
      <c r="N263" s="55"/>
      <c r="O263" s="26"/>
      <c r="P263" s="55"/>
      <c r="Q263" s="26"/>
      <c r="R263" s="131"/>
      <c r="S263" s="214"/>
      <c r="T263" s="284" t="s">
        <v>115</v>
      </c>
      <c r="U263" s="25" t="s">
        <v>31</v>
      </c>
      <c r="V263" s="39"/>
      <c r="W263" s="55"/>
      <c r="X263" s="96"/>
      <c r="Y263" s="96"/>
      <c r="Z263" s="96"/>
      <c r="AA263" s="60"/>
      <c r="AB263" s="60"/>
      <c r="AC263" s="61"/>
      <c r="AD263" s="258"/>
      <c r="AE263" s="258"/>
      <c r="AF263" s="55"/>
      <c r="AG263" s="26"/>
      <c r="AH263" s="55"/>
      <c r="AI263" s="26"/>
      <c r="AJ263" s="131"/>
      <c r="AK263" s="199"/>
      <c r="AL263" s="284" t="s">
        <v>115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4"/>
      <c r="AT263" s="37"/>
    </row>
    <row r="264" spans="2:46" ht="13.5" customHeight="1" x14ac:dyDescent="0.15">
      <c r="B264" s="285"/>
      <c r="C264" s="27" t="s">
        <v>32</v>
      </c>
      <c r="D264" s="186"/>
      <c r="E264" s="56"/>
      <c r="F264" s="187"/>
      <c r="G264" s="187"/>
      <c r="H264" s="187"/>
      <c r="I264" s="62"/>
      <c r="J264" s="62"/>
      <c r="K264" s="188"/>
      <c r="L264" s="259"/>
      <c r="M264" s="259"/>
      <c r="N264" s="56"/>
      <c r="O264" s="28"/>
      <c r="P264" s="56"/>
      <c r="Q264" s="28"/>
      <c r="R264" s="132"/>
      <c r="S264" s="214"/>
      <c r="T264" s="285"/>
      <c r="U264" s="27" t="s">
        <v>32</v>
      </c>
      <c r="V264" s="186"/>
      <c r="W264" s="56"/>
      <c r="X264" s="187"/>
      <c r="Y264" s="187"/>
      <c r="Z264" s="187"/>
      <c r="AA264" s="62"/>
      <c r="AB264" s="62"/>
      <c r="AC264" s="188"/>
      <c r="AD264" s="259"/>
      <c r="AE264" s="259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4"/>
      <c r="AT264" s="37"/>
    </row>
    <row r="265" spans="2:46" ht="13.5" customHeight="1" x14ac:dyDescent="0.15">
      <c r="B265" s="285"/>
      <c r="C265" s="27" t="s">
        <v>33</v>
      </c>
      <c r="D265" s="186"/>
      <c r="E265" s="56"/>
      <c r="F265" s="187"/>
      <c r="G265" s="187"/>
      <c r="H265" s="187"/>
      <c r="I265" s="62"/>
      <c r="J265" s="62"/>
      <c r="K265" s="188"/>
      <c r="L265" s="259"/>
      <c r="M265" s="259"/>
      <c r="N265" s="56"/>
      <c r="O265" s="28"/>
      <c r="P265" s="56"/>
      <c r="Q265" s="28"/>
      <c r="R265" s="132"/>
      <c r="S265" s="214"/>
      <c r="T265" s="285"/>
      <c r="U265" s="27" t="s">
        <v>33</v>
      </c>
      <c r="V265" s="186"/>
      <c r="W265" s="56"/>
      <c r="X265" s="187"/>
      <c r="Y265" s="187"/>
      <c r="Z265" s="187"/>
      <c r="AA265" s="62"/>
      <c r="AB265" s="62"/>
      <c r="AC265" s="188"/>
      <c r="AD265" s="259"/>
      <c r="AE265" s="259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4"/>
      <c r="AT265" s="37"/>
    </row>
    <row r="266" spans="2:46" ht="13.5" customHeight="1" x14ac:dyDescent="0.15">
      <c r="B266" s="285"/>
      <c r="C266" s="27" t="s">
        <v>35</v>
      </c>
      <c r="D266" s="186"/>
      <c r="E266" s="56"/>
      <c r="F266" s="187"/>
      <c r="G266" s="187"/>
      <c r="H266" s="187"/>
      <c r="I266" s="62"/>
      <c r="J266" s="62"/>
      <c r="K266" s="188"/>
      <c r="L266" s="259"/>
      <c r="M266" s="259"/>
      <c r="N266" s="56"/>
      <c r="O266" s="28"/>
      <c r="P266" s="56"/>
      <c r="Q266" s="28"/>
      <c r="R266" s="132"/>
      <c r="S266" s="214"/>
      <c r="T266" s="285"/>
      <c r="U266" s="27" t="s">
        <v>35</v>
      </c>
      <c r="V266" s="186"/>
      <c r="W266" s="56"/>
      <c r="X266" s="187"/>
      <c r="Y266" s="187"/>
      <c r="Z266" s="187"/>
      <c r="AA266" s="62"/>
      <c r="AB266" s="62"/>
      <c r="AC266" s="188"/>
      <c r="AD266" s="259"/>
      <c r="AE266" s="259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4"/>
      <c r="AT266" s="37"/>
    </row>
    <row r="267" spans="2:46" ht="13.5" customHeight="1" thickBot="1" x14ac:dyDescent="0.2">
      <c r="B267" s="286"/>
      <c r="C267" s="27"/>
      <c r="D267" s="186"/>
      <c r="E267" s="56"/>
      <c r="F267" s="189"/>
      <c r="G267" s="189"/>
      <c r="H267" s="189"/>
      <c r="I267" s="56"/>
      <c r="J267" s="56"/>
      <c r="K267" s="188"/>
      <c r="L267" s="259"/>
      <c r="M267" s="259"/>
      <c r="N267" s="56"/>
      <c r="O267" s="28"/>
      <c r="P267" s="56"/>
      <c r="Q267" s="28"/>
      <c r="R267" s="184"/>
      <c r="S267" s="214"/>
      <c r="T267" s="286"/>
      <c r="U267" s="27"/>
      <c r="V267" s="186"/>
      <c r="W267" s="56"/>
      <c r="X267" s="189"/>
      <c r="Y267" s="189"/>
      <c r="Z267" s="189"/>
      <c r="AA267" s="56"/>
      <c r="AB267" s="56"/>
      <c r="AC267" s="188"/>
      <c r="AD267" s="259"/>
      <c r="AE267" s="259"/>
      <c r="AF267" s="56"/>
      <c r="AG267" s="28"/>
      <c r="AH267" s="56"/>
      <c r="AI267" s="28"/>
      <c r="AJ267" s="184"/>
      <c r="AK267" s="199"/>
      <c r="AL267" s="286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4"/>
      <c r="AT267" s="37"/>
    </row>
    <row r="268" spans="2:46" ht="13.5" customHeight="1" x14ac:dyDescent="0.15">
      <c r="B268" s="284" t="s">
        <v>116</v>
      </c>
      <c r="C268" s="25" t="s">
        <v>31</v>
      </c>
      <c r="D268" s="39"/>
      <c r="E268" s="55"/>
      <c r="F268" s="96"/>
      <c r="G268" s="96"/>
      <c r="H268" s="96"/>
      <c r="I268" s="60"/>
      <c r="J268" s="60"/>
      <c r="K268" s="61"/>
      <c r="L268" s="258"/>
      <c r="M268" s="258"/>
      <c r="N268" s="55"/>
      <c r="O268" s="26"/>
      <c r="P268" s="55"/>
      <c r="Q268" s="26"/>
      <c r="R268" s="131"/>
      <c r="S268" s="214"/>
      <c r="T268" s="284" t="s">
        <v>116</v>
      </c>
      <c r="U268" s="25" t="s">
        <v>31</v>
      </c>
      <c r="V268" s="39"/>
      <c r="W268" s="55"/>
      <c r="X268" s="96"/>
      <c r="Y268" s="96"/>
      <c r="Z268" s="96"/>
      <c r="AA268" s="60"/>
      <c r="AB268" s="60"/>
      <c r="AC268" s="61"/>
      <c r="AD268" s="258"/>
      <c r="AE268" s="258"/>
      <c r="AF268" s="55"/>
      <c r="AG268" s="26"/>
      <c r="AH268" s="55"/>
      <c r="AI268" s="26"/>
      <c r="AJ268" s="131"/>
      <c r="AK268" s="199"/>
      <c r="AL268" s="284" t="s">
        <v>116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4"/>
      <c r="AT268" s="37"/>
    </row>
    <row r="269" spans="2:46" ht="13.5" customHeight="1" x14ac:dyDescent="0.15">
      <c r="B269" s="285"/>
      <c r="C269" s="27" t="s">
        <v>32</v>
      </c>
      <c r="D269" s="186"/>
      <c r="E269" s="56"/>
      <c r="F269" s="187"/>
      <c r="G269" s="187"/>
      <c r="H269" s="187"/>
      <c r="I269" s="62"/>
      <c r="J269" s="62"/>
      <c r="K269" s="188"/>
      <c r="L269" s="259"/>
      <c r="M269" s="259"/>
      <c r="N269" s="56"/>
      <c r="O269" s="28"/>
      <c r="P269" s="56"/>
      <c r="Q269" s="28"/>
      <c r="R269" s="132"/>
      <c r="S269" s="214"/>
      <c r="T269" s="285"/>
      <c r="U269" s="27" t="s">
        <v>32</v>
      </c>
      <c r="V269" s="186"/>
      <c r="W269" s="56"/>
      <c r="X269" s="187"/>
      <c r="Y269" s="187"/>
      <c r="Z269" s="187"/>
      <c r="AA269" s="62"/>
      <c r="AB269" s="62"/>
      <c r="AC269" s="188"/>
      <c r="AD269" s="259"/>
      <c r="AE269" s="259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4"/>
      <c r="AT269" s="37"/>
    </row>
    <row r="270" spans="2:46" ht="13.5" customHeight="1" x14ac:dyDescent="0.15">
      <c r="B270" s="285"/>
      <c r="C270" s="27" t="s">
        <v>33</v>
      </c>
      <c r="D270" s="186"/>
      <c r="E270" s="56"/>
      <c r="F270" s="187"/>
      <c r="G270" s="187"/>
      <c r="H270" s="187"/>
      <c r="I270" s="62"/>
      <c r="J270" s="62"/>
      <c r="K270" s="188"/>
      <c r="L270" s="259"/>
      <c r="M270" s="259"/>
      <c r="N270" s="56"/>
      <c r="O270" s="28"/>
      <c r="P270" s="56"/>
      <c r="Q270" s="28"/>
      <c r="R270" s="132"/>
      <c r="S270" s="214"/>
      <c r="T270" s="285"/>
      <c r="U270" s="27" t="s">
        <v>33</v>
      </c>
      <c r="V270" s="186"/>
      <c r="W270" s="56"/>
      <c r="X270" s="187"/>
      <c r="Y270" s="187"/>
      <c r="Z270" s="187"/>
      <c r="AA270" s="62"/>
      <c r="AB270" s="62"/>
      <c r="AC270" s="188"/>
      <c r="AD270" s="259"/>
      <c r="AE270" s="259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4"/>
      <c r="AT270" s="37"/>
    </row>
    <row r="271" spans="2:46" ht="13.5" customHeight="1" x14ac:dyDescent="0.15">
      <c r="B271" s="285"/>
      <c r="C271" s="27" t="s">
        <v>35</v>
      </c>
      <c r="D271" s="186"/>
      <c r="E271" s="56"/>
      <c r="F271" s="187"/>
      <c r="G271" s="187"/>
      <c r="H271" s="187"/>
      <c r="I271" s="62"/>
      <c r="J271" s="62"/>
      <c r="K271" s="188"/>
      <c r="L271" s="259"/>
      <c r="M271" s="259"/>
      <c r="N271" s="56"/>
      <c r="O271" s="28"/>
      <c r="P271" s="56"/>
      <c r="Q271" s="28"/>
      <c r="R271" s="132"/>
      <c r="S271" s="214"/>
      <c r="T271" s="285"/>
      <c r="U271" s="27" t="s">
        <v>35</v>
      </c>
      <c r="V271" s="186"/>
      <c r="W271" s="56"/>
      <c r="X271" s="187"/>
      <c r="Y271" s="187"/>
      <c r="Z271" s="187"/>
      <c r="AA271" s="62"/>
      <c r="AB271" s="62"/>
      <c r="AC271" s="188"/>
      <c r="AD271" s="259"/>
      <c r="AE271" s="259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4"/>
      <c r="AT271" s="37"/>
    </row>
    <row r="272" spans="2:46" ht="13.5" customHeight="1" thickBot="1" x14ac:dyDescent="0.2">
      <c r="B272" s="286"/>
      <c r="C272" s="27"/>
      <c r="D272" s="186"/>
      <c r="E272" s="56"/>
      <c r="F272" s="189"/>
      <c r="G272" s="189"/>
      <c r="H272" s="189"/>
      <c r="I272" s="56"/>
      <c r="J272" s="56"/>
      <c r="K272" s="188"/>
      <c r="L272" s="259"/>
      <c r="M272" s="259"/>
      <c r="N272" s="56"/>
      <c r="O272" s="28"/>
      <c r="P272" s="56"/>
      <c r="Q272" s="28"/>
      <c r="R272" s="184"/>
      <c r="S272" s="214"/>
      <c r="T272" s="286"/>
      <c r="U272" s="27"/>
      <c r="V272" s="186"/>
      <c r="W272" s="56"/>
      <c r="X272" s="189"/>
      <c r="Y272" s="189"/>
      <c r="Z272" s="189"/>
      <c r="AA272" s="56"/>
      <c r="AB272" s="56"/>
      <c r="AC272" s="188"/>
      <c r="AD272" s="259"/>
      <c r="AE272" s="259"/>
      <c r="AF272" s="56"/>
      <c r="AG272" s="28"/>
      <c r="AH272" s="56"/>
      <c r="AI272" s="28"/>
      <c r="AJ272" s="184"/>
      <c r="AK272" s="199"/>
      <c r="AL272" s="286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4"/>
      <c r="AT272" s="37"/>
    </row>
    <row r="273" spans="2:46" ht="13.5" customHeight="1" x14ac:dyDescent="0.15">
      <c r="B273" s="284" t="s">
        <v>117</v>
      </c>
      <c r="C273" s="25" t="s">
        <v>31</v>
      </c>
      <c r="D273" s="39"/>
      <c r="E273" s="55"/>
      <c r="F273" s="96"/>
      <c r="G273" s="96"/>
      <c r="H273" s="96"/>
      <c r="I273" s="60"/>
      <c r="J273" s="60"/>
      <c r="K273" s="61"/>
      <c r="L273" s="258"/>
      <c r="M273" s="258"/>
      <c r="N273" s="55"/>
      <c r="O273" s="26"/>
      <c r="P273" s="55"/>
      <c r="Q273" s="26"/>
      <c r="R273" s="131"/>
      <c r="S273" s="214"/>
      <c r="T273" s="284" t="s">
        <v>117</v>
      </c>
      <c r="U273" s="25" t="s">
        <v>31</v>
      </c>
      <c r="V273" s="39"/>
      <c r="W273" s="55"/>
      <c r="X273" s="96"/>
      <c r="Y273" s="96"/>
      <c r="Z273" s="96"/>
      <c r="AA273" s="60"/>
      <c r="AB273" s="60"/>
      <c r="AC273" s="61"/>
      <c r="AD273" s="258"/>
      <c r="AE273" s="258"/>
      <c r="AF273" s="55"/>
      <c r="AG273" s="26"/>
      <c r="AH273" s="55"/>
      <c r="AI273" s="26"/>
      <c r="AJ273" s="131"/>
      <c r="AK273" s="199"/>
      <c r="AL273" s="284" t="s">
        <v>117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4"/>
      <c r="AT273" s="37"/>
    </row>
    <row r="274" spans="2:46" ht="13.5" customHeight="1" x14ac:dyDescent="0.15">
      <c r="B274" s="285"/>
      <c r="C274" s="27" t="s">
        <v>32</v>
      </c>
      <c r="D274" s="186"/>
      <c r="E274" s="56"/>
      <c r="F274" s="187"/>
      <c r="G274" s="187"/>
      <c r="H274" s="187"/>
      <c r="I274" s="62"/>
      <c r="J274" s="62"/>
      <c r="K274" s="188"/>
      <c r="L274" s="259"/>
      <c r="M274" s="259"/>
      <c r="N274" s="56"/>
      <c r="O274" s="28"/>
      <c r="P274" s="56"/>
      <c r="Q274" s="28"/>
      <c r="R274" s="132"/>
      <c r="S274" s="214"/>
      <c r="T274" s="285"/>
      <c r="U274" s="27" t="s">
        <v>32</v>
      </c>
      <c r="V274" s="186"/>
      <c r="W274" s="56"/>
      <c r="X274" s="187"/>
      <c r="Y274" s="187"/>
      <c r="Z274" s="187"/>
      <c r="AA274" s="62"/>
      <c r="AB274" s="62"/>
      <c r="AC274" s="188"/>
      <c r="AD274" s="259"/>
      <c r="AE274" s="259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4"/>
      <c r="AT274" s="37"/>
    </row>
    <row r="275" spans="2:46" ht="13.5" customHeight="1" x14ac:dyDescent="0.15">
      <c r="B275" s="285"/>
      <c r="C275" s="27" t="s">
        <v>33</v>
      </c>
      <c r="D275" s="186"/>
      <c r="E275" s="56"/>
      <c r="F275" s="187"/>
      <c r="G275" s="187"/>
      <c r="H275" s="187"/>
      <c r="I275" s="62"/>
      <c r="J275" s="62"/>
      <c r="K275" s="188"/>
      <c r="L275" s="259"/>
      <c r="M275" s="259"/>
      <c r="N275" s="56"/>
      <c r="O275" s="28"/>
      <c r="P275" s="56"/>
      <c r="Q275" s="28"/>
      <c r="R275" s="132"/>
      <c r="S275" s="214"/>
      <c r="T275" s="285"/>
      <c r="U275" s="27" t="s">
        <v>33</v>
      </c>
      <c r="V275" s="186"/>
      <c r="W275" s="56"/>
      <c r="X275" s="187"/>
      <c r="Y275" s="187"/>
      <c r="Z275" s="187"/>
      <c r="AA275" s="62"/>
      <c r="AB275" s="62"/>
      <c r="AC275" s="188"/>
      <c r="AD275" s="259"/>
      <c r="AE275" s="259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4"/>
      <c r="AT275" s="37"/>
    </row>
    <row r="276" spans="2:46" ht="13.5" customHeight="1" x14ac:dyDescent="0.15">
      <c r="B276" s="285"/>
      <c r="C276" s="27" t="s">
        <v>35</v>
      </c>
      <c r="D276" s="186"/>
      <c r="E276" s="56"/>
      <c r="F276" s="187"/>
      <c r="G276" s="187"/>
      <c r="H276" s="187"/>
      <c r="I276" s="62"/>
      <c r="J276" s="62"/>
      <c r="K276" s="188"/>
      <c r="L276" s="259"/>
      <c r="M276" s="259"/>
      <c r="N276" s="56"/>
      <c r="O276" s="28"/>
      <c r="P276" s="56"/>
      <c r="Q276" s="28"/>
      <c r="R276" s="132"/>
      <c r="S276" s="214"/>
      <c r="T276" s="285"/>
      <c r="U276" s="27" t="s">
        <v>35</v>
      </c>
      <c r="V276" s="186"/>
      <c r="W276" s="56"/>
      <c r="X276" s="187"/>
      <c r="Y276" s="187"/>
      <c r="Z276" s="187"/>
      <c r="AA276" s="62"/>
      <c r="AB276" s="62"/>
      <c r="AC276" s="188"/>
      <c r="AD276" s="259"/>
      <c r="AE276" s="259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4"/>
      <c r="AT276" s="37"/>
    </row>
    <row r="277" spans="2:46" ht="13.5" customHeight="1" thickBot="1" x14ac:dyDescent="0.2">
      <c r="B277" s="286"/>
      <c r="C277" s="27"/>
      <c r="D277" s="186"/>
      <c r="E277" s="56"/>
      <c r="F277" s="189"/>
      <c r="G277" s="189"/>
      <c r="H277" s="189"/>
      <c r="I277" s="56"/>
      <c r="J277" s="56"/>
      <c r="K277" s="188"/>
      <c r="L277" s="259"/>
      <c r="M277" s="259"/>
      <c r="N277" s="56"/>
      <c r="O277" s="28"/>
      <c r="P277" s="56"/>
      <c r="Q277" s="28"/>
      <c r="R277" s="184"/>
      <c r="S277" s="214"/>
      <c r="T277" s="286"/>
      <c r="U277" s="27"/>
      <c r="V277" s="186"/>
      <c r="W277" s="56"/>
      <c r="X277" s="189"/>
      <c r="Y277" s="189"/>
      <c r="Z277" s="189"/>
      <c r="AA277" s="56"/>
      <c r="AB277" s="56"/>
      <c r="AC277" s="188"/>
      <c r="AD277" s="259"/>
      <c r="AE277" s="259"/>
      <c r="AF277" s="56"/>
      <c r="AG277" s="28"/>
      <c r="AH277" s="56"/>
      <c r="AI277" s="28"/>
      <c r="AJ277" s="184"/>
      <c r="AK277" s="199"/>
      <c r="AL277" s="286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4"/>
      <c r="AT277" s="37"/>
    </row>
    <row r="278" spans="2:46" ht="13.5" customHeight="1" x14ac:dyDescent="0.15">
      <c r="B278" s="284" t="s">
        <v>118</v>
      </c>
      <c r="C278" s="25" t="s">
        <v>31</v>
      </c>
      <c r="D278" s="39"/>
      <c r="E278" s="55"/>
      <c r="F278" s="96"/>
      <c r="G278" s="96"/>
      <c r="H278" s="96"/>
      <c r="I278" s="60"/>
      <c r="J278" s="60"/>
      <c r="K278" s="61"/>
      <c r="L278" s="258"/>
      <c r="M278" s="258"/>
      <c r="N278" s="55"/>
      <c r="O278" s="26"/>
      <c r="P278" s="55"/>
      <c r="Q278" s="26"/>
      <c r="R278" s="131"/>
      <c r="S278" s="214"/>
      <c r="T278" s="284" t="s">
        <v>118</v>
      </c>
      <c r="U278" s="25" t="s">
        <v>31</v>
      </c>
      <c r="V278" s="39"/>
      <c r="W278" s="55"/>
      <c r="X278" s="96"/>
      <c r="Y278" s="96"/>
      <c r="Z278" s="96"/>
      <c r="AA278" s="60"/>
      <c r="AB278" s="60"/>
      <c r="AC278" s="61"/>
      <c r="AD278" s="258"/>
      <c r="AE278" s="258"/>
      <c r="AF278" s="55"/>
      <c r="AG278" s="26"/>
      <c r="AH278" s="55"/>
      <c r="AI278" s="26"/>
      <c r="AJ278" s="131"/>
      <c r="AK278" s="199"/>
      <c r="AL278" s="284" t="s">
        <v>118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4"/>
      <c r="AT278" s="37"/>
    </row>
    <row r="279" spans="2:46" ht="13.5" customHeight="1" x14ac:dyDescent="0.15">
      <c r="B279" s="285"/>
      <c r="C279" s="27" t="s">
        <v>32</v>
      </c>
      <c r="D279" s="186"/>
      <c r="E279" s="56"/>
      <c r="F279" s="187"/>
      <c r="G279" s="187"/>
      <c r="H279" s="187"/>
      <c r="I279" s="62"/>
      <c r="J279" s="62"/>
      <c r="K279" s="188"/>
      <c r="L279" s="259"/>
      <c r="M279" s="259"/>
      <c r="N279" s="56"/>
      <c r="O279" s="28"/>
      <c r="P279" s="56"/>
      <c r="Q279" s="28"/>
      <c r="R279" s="132"/>
      <c r="S279" s="214"/>
      <c r="T279" s="285"/>
      <c r="U279" s="27" t="s">
        <v>32</v>
      </c>
      <c r="V279" s="186"/>
      <c r="W279" s="56"/>
      <c r="X279" s="187"/>
      <c r="Y279" s="187"/>
      <c r="Z279" s="187"/>
      <c r="AA279" s="62"/>
      <c r="AB279" s="62"/>
      <c r="AC279" s="188"/>
      <c r="AD279" s="259"/>
      <c r="AE279" s="259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4"/>
      <c r="AT279" s="37"/>
    </row>
    <row r="280" spans="2:46" ht="13.5" customHeight="1" x14ac:dyDescent="0.15">
      <c r="B280" s="285"/>
      <c r="C280" s="27" t="s">
        <v>33</v>
      </c>
      <c r="D280" s="186"/>
      <c r="E280" s="56"/>
      <c r="F280" s="187"/>
      <c r="G280" s="187"/>
      <c r="H280" s="187"/>
      <c r="I280" s="62"/>
      <c r="J280" s="62"/>
      <c r="K280" s="188"/>
      <c r="L280" s="259"/>
      <c r="M280" s="259"/>
      <c r="N280" s="56"/>
      <c r="O280" s="28"/>
      <c r="P280" s="56"/>
      <c r="Q280" s="28"/>
      <c r="R280" s="132"/>
      <c r="S280" s="214"/>
      <c r="T280" s="285"/>
      <c r="U280" s="27" t="s">
        <v>33</v>
      </c>
      <c r="V280" s="186"/>
      <c r="W280" s="56"/>
      <c r="X280" s="187"/>
      <c r="Y280" s="187"/>
      <c r="Z280" s="187"/>
      <c r="AA280" s="62"/>
      <c r="AB280" s="62"/>
      <c r="AC280" s="188"/>
      <c r="AD280" s="259"/>
      <c r="AE280" s="259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4"/>
      <c r="AT280" s="37"/>
    </row>
    <row r="281" spans="2:46" ht="13.5" customHeight="1" x14ac:dyDescent="0.15">
      <c r="B281" s="285"/>
      <c r="C281" s="27" t="s">
        <v>35</v>
      </c>
      <c r="D281" s="186"/>
      <c r="E281" s="56"/>
      <c r="F281" s="187"/>
      <c r="G281" s="187"/>
      <c r="H281" s="187"/>
      <c r="I281" s="62"/>
      <c r="J281" s="62"/>
      <c r="K281" s="188"/>
      <c r="L281" s="259"/>
      <c r="M281" s="259"/>
      <c r="N281" s="56"/>
      <c r="O281" s="28"/>
      <c r="P281" s="56"/>
      <c r="Q281" s="28"/>
      <c r="R281" s="132"/>
      <c r="S281" s="214"/>
      <c r="T281" s="285"/>
      <c r="U281" s="27" t="s">
        <v>35</v>
      </c>
      <c r="V281" s="186"/>
      <c r="W281" s="56"/>
      <c r="X281" s="187"/>
      <c r="Y281" s="187"/>
      <c r="Z281" s="187"/>
      <c r="AA281" s="62"/>
      <c r="AB281" s="62"/>
      <c r="AC281" s="188"/>
      <c r="AD281" s="259"/>
      <c r="AE281" s="259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4"/>
      <c r="AT281" s="37"/>
    </row>
    <row r="282" spans="2:46" ht="13.5" customHeight="1" thickBot="1" x14ac:dyDescent="0.2">
      <c r="B282" s="286"/>
      <c r="C282" s="27"/>
      <c r="D282" s="186"/>
      <c r="E282" s="56"/>
      <c r="F282" s="189"/>
      <c r="G282" s="189"/>
      <c r="H282" s="189"/>
      <c r="I282" s="56"/>
      <c r="J282" s="56"/>
      <c r="K282" s="188"/>
      <c r="L282" s="259"/>
      <c r="M282" s="259"/>
      <c r="N282" s="56"/>
      <c r="O282" s="28"/>
      <c r="P282" s="56"/>
      <c r="Q282" s="28"/>
      <c r="R282" s="184"/>
      <c r="S282" s="214"/>
      <c r="T282" s="286"/>
      <c r="U282" s="27"/>
      <c r="V282" s="186"/>
      <c r="W282" s="56"/>
      <c r="X282" s="189"/>
      <c r="Y282" s="189"/>
      <c r="Z282" s="189"/>
      <c r="AA282" s="56"/>
      <c r="AB282" s="56"/>
      <c r="AC282" s="188"/>
      <c r="AD282" s="259"/>
      <c r="AE282" s="259"/>
      <c r="AF282" s="56"/>
      <c r="AG282" s="28"/>
      <c r="AH282" s="56"/>
      <c r="AI282" s="28"/>
      <c r="AJ282" s="184"/>
      <c r="AK282" s="199"/>
      <c r="AL282" s="286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4"/>
      <c r="AT282" s="37"/>
    </row>
    <row r="283" spans="2:46" ht="13.5" customHeight="1" x14ac:dyDescent="0.15">
      <c r="B283" s="284" t="s">
        <v>119</v>
      </c>
      <c r="C283" s="25" t="s">
        <v>31</v>
      </c>
      <c r="D283" s="39"/>
      <c r="E283" s="55"/>
      <c r="F283" s="96"/>
      <c r="G283" s="96"/>
      <c r="H283" s="96"/>
      <c r="I283" s="60"/>
      <c r="J283" s="60"/>
      <c r="K283" s="61"/>
      <c r="L283" s="258"/>
      <c r="M283" s="258"/>
      <c r="N283" s="55"/>
      <c r="O283" s="26"/>
      <c r="P283" s="55"/>
      <c r="Q283" s="26"/>
      <c r="R283" s="131"/>
      <c r="S283" s="214"/>
      <c r="T283" s="284" t="s">
        <v>119</v>
      </c>
      <c r="U283" s="25" t="s">
        <v>31</v>
      </c>
      <c r="V283" s="39"/>
      <c r="W283" s="55"/>
      <c r="X283" s="96"/>
      <c r="Y283" s="96"/>
      <c r="Z283" s="96"/>
      <c r="AA283" s="60"/>
      <c r="AB283" s="60"/>
      <c r="AC283" s="61"/>
      <c r="AD283" s="258"/>
      <c r="AE283" s="258"/>
      <c r="AF283" s="55"/>
      <c r="AG283" s="26"/>
      <c r="AH283" s="55"/>
      <c r="AI283" s="26"/>
      <c r="AJ283" s="131"/>
      <c r="AK283" s="199"/>
      <c r="AL283" s="284" t="s">
        <v>119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4"/>
      <c r="AT283" s="37"/>
    </row>
    <row r="284" spans="2:46" ht="13.5" customHeight="1" x14ac:dyDescent="0.15">
      <c r="B284" s="285"/>
      <c r="C284" s="27" t="s">
        <v>32</v>
      </c>
      <c r="D284" s="186"/>
      <c r="E284" s="56"/>
      <c r="F284" s="187"/>
      <c r="G284" s="187"/>
      <c r="H284" s="187"/>
      <c r="I284" s="62"/>
      <c r="J284" s="62"/>
      <c r="K284" s="188"/>
      <c r="L284" s="259"/>
      <c r="M284" s="259"/>
      <c r="N284" s="56"/>
      <c r="O284" s="28"/>
      <c r="P284" s="56"/>
      <c r="Q284" s="28"/>
      <c r="R284" s="132"/>
      <c r="S284" s="214"/>
      <c r="T284" s="285"/>
      <c r="U284" s="27" t="s">
        <v>32</v>
      </c>
      <c r="V284" s="186"/>
      <c r="W284" s="56"/>
      <c r="X284" s="187"/>
      <c r="Y284" s="187"/>
      <c r="Z284" s="187"/>
      <c r="AA284" s="62"/>
      <c r="AB284" s="62"/>
      <c r="AC284" s="188"/>
      <c r="AD284" s="259"/>
      <c r="AE284" s="259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4"/>
      <c r="AT284" s="37"/>
    </row>
    <row r="285" spans="2:46" ht="13.5" customHeight="1" x14ac:dyDescent="0.15">
      <c r="B285" s="285"/>
      <c r="C285" s="27" t="s">
        <v>33</v>
      </c>
      <c r="D285" s="186"/>
      <c r="E285" s="56"/>
      <c r="F285" s="187"/>
      <c r="G285" s="187"/>
      <c r="H285" s="187"/>
      <c r="I285" s="62"/>
      <c r="J285" s="62"/>
      <c r="K285" s="188"/>
      <c r="L285" s="259"/>
      <c r="M285" s="259"/>
      <c r="N285" s="56"/>
      <c r="O285" s="28"/>
      <c r="P285" s="56"/>
      <c r="Q285" s="28"/>
      <c r="R285" s="132"/>
      <c r="S285" s="214"/>
      <c r="T285" s="285"/>
      <c r="U285" s="27" t="s">
        <v>33</v>
      </c>
      <c r="V285" s="186"/>
      <c r="W285" s="56"/>
      <c r="X285" s="187"/>
      <c r="Y285" s="187"/>
      <c r="Z285" s="187"/>
      <c r="AA285" s="62"/>
      <c r="AB285" s="62"/>
      <c r="AC285" s="188"/>
      <c r="AD285" s="259"/>
      <c r="AE285" s="259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4"/>
      <c r="AT285" s="37"/>
    </row>
    <row r="286" spans="2:46" ht="13.5" customHeight="1" x14ac:dyDescent="0.15">
      <c r="B286" s="285"/>
      <c r="C286" s="27" t="s">
        <v>35</v>
      </c>
      <c r="D286" s="186"/>
      <c r="E286" s="56"/>
      <c r="F286" s="187"/>
      <c r="G286" s="187"/>
      <c r="H286" s="187"/>
      <c r="I286" s="62"/>
      <c r="J286" s="62"/>
      <c r="K286" s="188"/>
      <c r="L286" s="259"/>
      <c r="M286" s="259"/>
      <c r="N286" s="56"/>
      <c r="O286" s="28"/>
      <c r="P286" s="56"/>
      <c r="Q286" s="28"/>
      <c r="R286" s="132"/>
      <c r="S286" s="214"/>
      <c r="T286" s="285"/>
      <c r="U286" s="27" t="s">
        <v>35</v>
      </c>
      <c r="V286" s="186"/>
      <c r="W286" s="56"/>
      <c r="X286" s="187"/>
      <c r="Y286" s="187"/>
      <c r="Z286" s="187"/>
      <c r="AA286" s="62"/>
      <c r="AB286" s="62"/>
      <c r="AC286" s="188"/>
      <c r="AD286" s="259"/>
      <c r="AE286" s="259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4"/>
      <c r="AT286" s="37"/>
    </row>
    <row r="287" spans="2:46" ht="13.5" customHeight="1" thickBot="1" x14ac:dyDescent="0.2">
      <c r="B287" s="286"/>
      <c r="C287" s="27"/>
      <c r="D287" s="186"/>
      <c r="E287" s="56"/>
      <c r="F287" s="189"/>
      <c r="G287" s="189"/>
      <c r="H287" s="189"/>
      <c r="I287" s="56"/>
      <c r="J287" s="56"/>
      <c r="K287" s="188"/>
      <c r="L287" s="259"/>
      <c r="M287" s="259"/>
      <c r="N287" s="56"/>
      <c r="O287" s="28"/>
      <c r="P287" s="56"/>
      <c r="Q287" s="28"/>
      <c r="R287" s="184"/>
      <c r="S287" s="214"/>
      <c r="T287" s="286"/>
      <c r="U287" s="27"/>
      <c r="V287" s="186"/>
      <c r="W287" s="56"/>
      <c r="X287" s="189"/>
      <c r="Y287" s="189"/>
      <c r="Z287" s="189"/>
      <c r="AA287" s="56"/>
      <c r="AB287" s="56"/>
      <c r="AC287" s="188"/>
      <c r="AD287" s="259"/>
      <c r="AE287" s="259"/>
      <c r="AF287" s="56"/>
      <c r="AG287" s="28"/>
      <c r="AH287" s="56"/>
      <c r="AI287" s="28"/>
      <c r="AJ287" s="184"/>
      <c r="AK287" s="199"/>
      <c r="AL287" s="286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4"/>
      <c r="AT287" s="37"/>
    </row>
    <row r="288" spans="2:46" ht="13.5" customHeight="1" x14ac:dyDescent="0.15">
      <c r="B288" s="284" t="s">
        <v>120</v>
      </c>
      <c r="C288" s="25" t="s">
        <v>31</v>
      </c>
      <c r="D288" s="39"/>
      <c r="E288" s="55"/>
      <c r="F288" s="96"/>
      <c r="G288" s="96"/>
      <c r="H288" s="96"/>
      <c r="I288" s="60"/>
      <c r="J288" s="60"/>
      <c r="K288" s="61"/>
      <c r="L288" s="258"/>
      <c r="M288" s="258"/>
      <c r="N288" s="55"/>
      <c r="O288" s="26"/>
      <c r="P288" s="55"/>
      <c r="Q288" s="26"/>
      <c r="R288" s="131"/>
      <c r="S288" s="214"/>
      <c r="T288" s="284" t="s">
        <v>120</v>
      </c>
      <c r="U288" s="25" t="s">
        <v>31</v>
      </c>
      <c r="V288" s="39"/>
      <c r="W288" s="55"/>
      <c r="X288" s="96"/>
      <c r="Y288" s="96"/>
      <c r="Z288" s="96"/>
      <c r="AA288" s="60"/>
      <c r="AB288" s="60"/>
      <c r="AC288" s="61"/>
      <c r="AD288" s="258"/>
      <c r="AE288" s="258"/>
      <c r="AF288" s="55"/>
      <c r="AG288" s="26"/>
      <c r="AH288" s="55"/>
      <c r="AI288" s="26"/>
      <c r="AJ288" s="131"/>
      <c r="AK288" s="199"/>
      <c r="AL288" s="284" t="s">
        <v>120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4"/>
      <c r="AT288" s="37"/>
    </row>
    <row r="289" spans="2:46" ht="13.5" customHeight="1" x14ac:dyDescent="0.15">
      <c r="B289" s="285"/>
      <c r="C289" s="27" t="s">
        <v>32</v>
      </c>
      <c r="D289" s="186"/>
      <c r="E289" s="56"/>
      <c r="F289" s="187"/>
      <c r="G289" s="187"/>
      <c r="H289" s="187"/>
      <c r="I289" s="62"/>
      <c r="J289" s="62"/>
      <c r="K289" s="188"/>
      <c r="L289" s="259"/>
      <c r="M289" s="259"/>
      <c r="N289" s="56"/>
      <c r="O289" s="28"/>
      <c r="P289" s="56"/>
      <c r="Q289" s="28"/>
      <c r="R289" s="132"/>
      <c r="S289" s="214"/>
      <c r="T289" s="285"/>
      <c r="U289" s="27" t="s">
        <v>32</v>
      </c>
      <c r="V289" s="186"/>
      <c r="W289" s="56"/>
      <c r="X289" s="187"/>
      <c r="Y289" s="187"/>
      <c r="Z289" s="187"/>
      <c r="AA289" s="62"/>
      <c r="AB289" s="62"/>
      <c r="AC289" s="188"/>
      <c r="AD289" s="259"/>
      <c r="AE289" s="259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4"/>
      <c r="AT289" s="37"/>
    </row>
    <row r="290" spans="2:46" ht="13.5" customHeight="1" x14ac:dyDescent="0.15">
      <c r="B290" s="285"/>
      <c r="C290" s="27" t="s">
        <v>33</v>
      </c>
      <c r="D290" s="186"/>
      <c r="E290" s="56"/>
      <c r="F290" s="187"/>
      <c r="G290" s="187"/>
      <c r="H290" s="187"/>
      <c r="I290" s="62"/>
      <c r="J290" s="62"/>
      <c r="K290" s="188"/>
      <c r="L290" s="259"/>
      <c r="M290" s="259"/>
      <c r="N290" s="56"/>
      <c r="O290" s="28"/>
      <c r="P290" s="56"/>
      <c r="Q290" s="28"/>
      <c r="R290" s="132"/>
      <c r="S290" s="214"/>
      <c r="T290" s="285"/>
      <c r="U290" s="27" t="s">
        <v>33</v>
      </c>
      <c r="V290" s="186"/>
      <c r="W290" s="56"/>
      <c r="X290" s="187"/>
      <c r="Y290" s="187"/>
      <c r="Z290" s="187"/>
      <c r="AA290" s="62"/>
      <c r="AB290" s="62"/>
      <c r="AC290" s="188"/>
      <c r="AD290" s="259"/>
      <c r="AE290" s="259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4"/>
      <c r="AT290" s="37"/>
    </row>
    <row r="291" spans="2:46" ht="13.5" customHeight="1" x14ac:dyDescent="0.15">
      <c r="B291" s="285"/>
      <c r="C291" s="27" t="s">
        <v>35</v>
      </c>
      <c r="D291" s="186"/>
      <c r="E291" s="56"/>
      <c r="F291" s="187"/>
      <c r="G291" s="187"/>
      <c r="H291" s="187"/>
      <c r="I291" s="62"/>
      <c r="J291" s="62"/>
      <c r="K291" s="188"/>
      <c r="L291" s="259"/>
      <c r="M291" s="259"/>
      <c r="N291" s="56"/>
      <c r="O291" s="28"/>
      <c r="P291" s="56"/>
      <c r="Q291" s="28"/>
      <c r="R291" s="132"/>
      <c r="S291" s="214"/>
      <c r="T291" s="285"/>
      <c r="U291" s="27" t="s">
        <v>35</v>
      </c>
      <c r="V291" s="186"/>
      <c r="W291" s="56"/>
      <c r="X291" s="187"/>
      <c r="Y291" s="187"/>
      <c r="Z291" s="187"/>
      <c r="AA291" s="62"/>
      <c r="AB291" s="62"/>
      <c r="AC291" s="188"/>
      <c r="AD291" s="259"/>
      <c r="AE291" s="259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4"/>
      <c r="AT291" s="37"/>
    </row>
    <row r="292" spans="2:46" ht="13.5" customHeight="1" thickBot="1" x14ac:dyDescent="0.2">
      <c r="B292" s="286"/>
      <c r="C292" s="27"/>
      <c r="D292" s="186"/>
      <c r="E292" s="56"/>
      <c r="F292" s="189"/>
      <c r="G292" s="189"/>
      <c r="H292" s="189"/>
      <c r="I292" s="56"/>
      <c r="J292" s="56"/>
      <c r="K292" s="188"/>
      <c r="L292" s="259"/>
      <c r="M292" s="259"/>
      <c r="N292" s="56"/>
      <c r="O292" s="28"/>
      <c r="P292" s="56"/>
      <c r="Q292" s="28"/>
      <c r="R292" s="184"/>
      <c r="S292" s="214"/>
      <c r="T292" s="286"/>
      <c r="U292" s="27"/>
      <c r="V292" s="186"/>
      <c r="W292" s="56"/>
      <c r="X292" s="189"/>
      <c r="Y292" s="189"/>
      <c r="Z292" s="189"/>
      <c r="AA292" s="56"/>
      <c r="AB292" s="56"/>
      <c r="AC292" s="188"/>
      <c r="AD292" s="259"/>
      <c r="AE292" s="259"/>
      <c r="AF292" s="56"/>
      <c r="AG292" s="28"/>
      <c r="AH292" s="56"/>
      <c r="AI292" s="28"/>
      <c r="AJ292" s="184"/>
      <c r="AK292" s="199"/>
      <c r="AL292" s="286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4"/>
      <c r="AT292" s="37"/>
    </row>
    <row r="293" spans="2:46" ht="13.5" customHeight="1" x14ac:dyDescent="0.15">
      <c r="B293" s="284" t="s">
        <v>121</v>
      </c>
      <c r="C293" s="25" t="s">
        <v>31</v>
      </c>
      <c r="D293" s="39"/>
      <c r="E293" s="55"/>
      <c r="F293" s="96"/>
      <c r="G293" s="96"/>
      <c r="H293" s="96"/>
      <c r="I293" s="60"/>
      <c r="J293" s="60"/>
      <c r="K293" s="61"/>
      <c r="L293" s="258"/>
      <c r="M293" s="258"/>
      <c r="N293" s="55"/>
      <c r="O293" s="26"/>
      <c r="P293" s="55"/>
      <c r="Q293" s="26"/>
      <c r="R293" s="131"/>
      <c r="S293" s="214"/>
      <c r="T293" s="284" t="s">
        <v>121</v>
      </c>
      <c r="U293" s="25" t="s">
        <v>31</v>
      </c>
      <c r="V293" s="39"/>
      <c r="W293" s="55"/>
      <c r="X293" s="96"/>
      <c r="Y293" s="96"/>
      <c r="Z293" s="96"/>
      <c r="AA293" s="60"/>
      <c r="AB293" s="60"/>
      <c r="AC293" s="61"/>
      <c r="AD293" s="258"/>
      <c r="AE293" s="258"/>
      <c r="AF293" s="55"/>
      <c r="AG293" s="26"/>
      <c r="AH293" s="55"/>
      <c r="AI293" s="26"/>
      <c r="AJ293" s="131"/>
      <c r="AK293" s="199"/>
      <c r="AL293" s="284" t="s">
        <v>121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4"/>
      <c r="AT293" s="37"/>
    </row>
    <row r="294" spans="2:46" ht="13.5" customHeight="1" x14ac:dyDescent="0.15">
      <c r="B294" s="285"/>
      <c r="C294" s="27" t="s">
        <v>32</v>
      </c>
      <c r="D294" s="186"/>
      <c r="E294" s="56"/>
      <c r="F294" s="187"/>
      <c r="G294" s="187"/>
      <c r="H294" s="187"/>
      <c r="I294" s="62"/>
      <c r="J294" s="62"/>
      <c r="K294" s="188"/>
      <c r="L294" s="259"/>
      <c r="M294" s="259"/>
      <c r="N294" s="56"/>
      <c r="O294" s="28"/>
      <c r="P294" s="56"/>
      <c r="Q294" s="28"/>
      <c r="R294" s="132"/>
      <c r="S294" s="214"/>
      <c r="T294" s="285"/>
      <c r="U294" s="27" t="s">
        <v>32</v>
      </c>
      <c r="V294" s="186"/>
      <c r="W294" s="56"/>
      <c r="X294" s="187"/>
      <c r="Y294" s="187"/>
      <c r="Z294" s="187"/>
      <c r="AA294" s="62"/>
      <c r="AB294" s="62"/>
      <c r="AC294" s="188"/>
      <c r="AD294" s="259"/>
      <c r="AE294" s="259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4"/>
      <c r="AT294" s="37"/>
    </row>
    <row r="295" spans="2:46" ht="13.5" customHeight="1" x14ac:dyDescent="0.15">
      <c r="B295" s="285"/>
      <c r="C295" s="27" t="s">
        <v>33</v>
      </c>
      <c r="D295" s="186"/>
      <c r="E295" s="56"/>
      <c r="F295" s="187"/>
      <c r="G295" s="187"/>
      <c r="H295" s="187"/>
      <c r="I295" s="62"/>
      <c r="J295" s="62"/>
      <c r="K295" s="188"/>
      <c r="L295" s="259"/>
      <c r="M295" s="259"/>
      <c r="N295" s="56"/>
      <c r="O295" s="28"/>
      <c r="P295" s="56"/>
      <c r="Q295" s="28"/>
      <c r="R295" s="132"/>
      <c r="S295" s="214"/>
      <c r="T295" s="285"/>
      <c r="U295" s="27" t="s">
        <v>33</v>
      </c>
      <c r="V295" s="186"/>
      <c r="W295" s="56"/>
      <c r="X295" s="187"/>
      <c r="Y295" s="187"/>
      <c r="Z295" s="187"/>
      <c r="AA295" s="62"/>
      <c r="AB295" s="62"/>
      <c r="AC295" s="188"/>
      <c r="AD295" s="259"/>
      <c r="AE295" s="259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4"/>
      <c r="AT295" s="37"/>
    </row>
    <row r="296" spans="2:46" ht="13.5" customHeight="1" x14ac:dyDescent="0.15">
      <c r="B296" s="285"/>
      <c r="C296" s="27" t="s">
        <v>35</v>
      </c>
      <c r="D296" s="186"/>
      <c r="E296" s="56"/>
      <c r="F296" s="187"/>
      <c r="G296" s="187"/>
      <c r="H296" s="187"/>
      <c r="I296" s="62"/>
      <c r="J296" s="62"/>
      <c r="K296" s="188"/>
      <c r="L296" s="259"/>
      <c r="M296" s="259"/>
      <c r="N296" s="56"/>
      <c r="O296" s="28"/>
      <c r="P296" s="56"/>
      <c r="Q296" s="28"/>
      <c r="R296" s="132"/>
      <c r="S296" s="214"/>
      <c r="T296" s="285"/>
      <c r="U296" s="27" t="s">
        <v>35</v>
      </c>
      <c r="V296" s="186"/>
      <c r="W296" s="56"/>
      <c r="X296" s="187"/>
      <c r="Y296" s="187"/>
      <c r="Z296" s="187"/>
      <c r="AA296" s="62"/>
      <c r="AB296" s="62"/>
      <c r="AC296" s="188"/>
      <c r="AD296" s="259"/>
      <c r="AE296" s="259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4"/>
      <c r="AT296" s="37"/>
    </row>
    <row r="297" spans="2:46" ht="13.5" customHeight="1" thickBot="1" x14ac:dyDescent="0.2">
      <c r="B297" s="286"/>
      <c r="C297" s="27"/>
      <c r="D297" s="186"/>
      <c r="E297" s="56"/>
      <c r="F297" s="189"/>
      <c r="G297" s="189"/>
      <c r="H297" s="189"/>
      <c r="I297" s="56"/>
      <c r="J297" s="56"/>
      <c r="K297" s="188"/>
      <c r="L297" s="259"/>
      <c r="M297" s="259"/>
      <c r="N297" s="56"/>
      <c r="O297" s="28"/>
      <c r="P297" s="56"/>
      <c r="Q297" s="28"/>
      <c r="R297" s="184"/>
      <c r="S297" s="214"/>
      <c r="T297" s="286"/>
      <c r="U297" s="27"/>
      <c r="V297" s="186"/>
      <c r="W297" s="56"/>
      <c r="X297" s="189"/>
      <c r="Y297" s="189"/>
      <c r="Z297" s="189"/>
      <c r="AA297" s="56"/>
      <c r="AB297" s="56"/>
      <c r="AC297" s="188"/>
      <c r="AD297" s="259"/>
      <c r="AE297" s="259"/>
      <c r="AF297" s="56"/>
      <c r="AG297" s="28"/>
      <c r="AH297" s="56"/>
      <c r="AI297" s="28"/>
      <c r="AJ297" s="184"/>
      <c r="AK297" s="199"/>
      <c r="AL297" s="286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4"/>
      <c r="AT297" s="37"/>
    </row>
    <row r="298" spans="2:46" ht="13.5" customHeight="1" x14ac:dyDescent="0.15">
      <c r="B298" s="284" t="s">
        <v>122</v>
      </c>
      <c r="C298" s="25" t="s">
        <v>31</v>
      </c>
      <c r="D298" s="39"/>
      <c r="E298" s="55"/>
      <c r="F298" s="96"/>
      <c r="G298" s="96"/>
      <c r="H298" s="96"/>
      <c r="I298" s="60"/>
      <c r="J298" s="60"/>
      <c r="K298" s="61"/>
      <c r="L298" s="258"/>
      <c r="M298" s="258"/>
      <c r="N298" s="55"/>
      <c r="O298" s="26"/>
      <c r="P298" s="55"/>
      <c r="Q298" s="26"/>
      <c r="R298" s="131"/>
      <c r="S298" s="214"/>
      <c r="T298" s="284" t="s">
        <v>122</v>
      </c>
      <c r="U298" s="25" t="s">
        <v>31</v>
      </c>
      <c r="V298" s="39"/>
      <c r="W298" s="55"/>
      <c r="X298" s="96"/>
      <c r="Y298" s="96"/>
      <c r="Z298" s="96"/>
      <c r="AA298" s="60"/>
      <c r="AB298" s="60"/>
      <c r="AC298" s="61"/>
      <c r="AD298" s="258"/>
      <c r="AE298" s="258"/>
      <c r="AF298" s="55"/>
      <c r="AG298" s="26"/>
      <c r="AH298" s="55"/>
      <c r="AI298" s="26"/>
      <c r="AJ298" s="131"/>
      <c r="AK298" s="199"/>
      <c r="AL298" s="284" t="s">
        <v>122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4"/>
      <c r="AT298" s="37"/>
    </row>
    <row r="299" spans="2:46" ht="13.5" customHeight="1" x14ac:dyDescent="0.15">
      <c r="B299" s="285"/>
      <c r="C299" s="27" t="s">
        <v>32</v>
      </c>
      <c r="D299" s="186"/>
      <c r="E299" s="56"/>
      <c r="F299" s="187"/>
      <c r="G299" s="187"/>
      <c r="H299" s="187"/>
      <c r="I299" s="62"/>
      <c r="J299" s="62"/>
      <c r="K299" s="188"/>
      <c r="L299" s="259"/>
      <c r="M299" s="259"/>
      <c r="N299" s="56"/>
      <c r="O299" s="28"/>
      <c r="P299" s="56"/>
      <c r="Q299" s="28"/>
      <c r="R299" s="132"/>
      <c r="S299" s="214"/>
      <c r="T299" s="285"/>
      <c r="U299" s="27" t="s">
        <v>32</v>
      </c>
      <c r="V299" s="186"/>
      <c r="W299" s="56"/>
      <c r="X299" s="187"/>
      <c r="Y299" s="187"/>
      <c r="Z299" s="187"/>
      <c r="AA299" s="62"/>
      <c r="AB299" s="62"/>
      <c r="AC299" s="188"/>
      <c r="AD299" s="259"/>
      <c r="AE299" s="259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4"/>
      <c r="AT299" s="37"/>
    </row>
    <row r="300" spans="2:46" ht="13.5" customHeight="1" x14ac:dyDescent="0.15">
      <c r="B300" s="285"/>
      <c r="C300" s="27" t="s">
        <v>33</v>
      </c>
      <c r="D300" s="186"/>
      <c r="E300" s="56"/>
      <c r="F300" s="187"/>
      <c r="G300" s="187"/>
      <c r="H300" s="187"/>
      <c r="I300" s="62"/>
      <c r="J300" s="62"/>
      <c r="K300" s="188"/>
      <c r="L300" s="259"/>
      <c r="M300" s="259"/>
      <c r="N300" s="56"/>
      <c r="O300" s="28"/>
      <c r="P300" s="56"/>
      <c r="Q300" s="28"/>
      <c r="R300" s="132"/>
      <c r="S300" s="214"/>
      <c r="T300" s="285"/>
      <c r="U300" s="27" t="s">
        <v>33</v>
      </c>
      <c r="V300" s="186"/>
      <c r="W300" s="56"/>
      <c r="X300" s="187"/>
      <c r="Y300" s="187"/>
      <c r="Z300" s="187"/>
      <c r="AA300" s="62"/>
      <c r="AB300" s="62"/>
      <c r="AC300" s="188"/>
      <c r="AD300" s="259"/>
      <c r="AE300" s="259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4"/>
      <c r="AT300" s="37"/>
    </row>
    <row r="301" spans="2:46" ht="13.5" customHeight="1" x14ac:dyDescent="0.15">
      <c r="B301" s="285"/>
      <c r="C301" s="27" t="s">
        <v>35</v>
      </c>
      <c r="D301" s="186"/>
      <c r="E301" s="56"/>
      <c r="F301" s="187"/>
      <c r="G301" s="187"/>
      <c r="H301" s="187"/>
      <c r="I301" s="62"/>
      <c r="J301" s="62"/>
      <c r="K301" s="188"/>
      <c r="L301" s="259"/>
      <c r="M301" s="259"/>
      <c r="N301" s="56"/>
      <c r="O301" s="28"/>
      <c r="P301" s="56"/>
      <c r="Q301" s="28"/>
      <c r="R301" s="132"/>
      <c r="S301" s="214"/>
      <c r="T301" s="285"/>
      <c r="U301" s="27" t="s">
        <v>35</v>
      </c>
      <c r="V301" s="186"/>
      <c r="W301" s="56"/>
      <c r="X301" s="187"/>
      <c r="Y301" s="187"/>
      <c r="Z301" s="187"/>
      <c r="AA301" s="62"/>
      <c r="AB301" s="62"/>
      <c r="AC301" s="188"/>
      <c r="AD301" s="259"/>
      <c r="AE301" s="259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4"/>
      <c r="AT301" s="37"/>
    </row>
    <row r="302" spans="2:46" ht="13.5" customHeight="1" thickBot="1" x14ac:dyDescent="0.2">
      <c r="B302" s="286"/>
      <c r="C302" s="27"/>
      <c r="D302" s="186"/>
      <c r="E302" s="56"/>
      <c r="F302" s="189"/>
      <c r="G302" s="189"/>
      <c r="H302" s="189"/>
      <c r="I302" s="56"/>
      <c r="J302" s="56"/>
      <c r="K302" s="188"/>
      <c r="L302" s="259"/>
      <c r="M302" s="259"/>
      <c r="N302" s="56"/>
      <c r="O302" s="28"/>
      <c r="P302" s="56"/>
      <c r="Q302" s="28"/>
      <c r="R302" s="184"/>
      <c r="S302" s="214"/>
      <c r="T302" s="286"/>
      <c r="U302" s="27"/>
      <c r="V302" s="186"/>
      <c r="W302" s="56"/>
      <c r="X302" s="189"/>
      <c r="Y302" s="189"/>
      <c r="Z302" s="189"/>
      <c r="AA302" s="56"/>
      <c r="AB302" s="56"/>
      <c r="AC302" s="188"/>
      <c r="AD302" s="259"/>
      <c r="AE302" s="259"/>
      <c r="AF302" s="56"/>
      <c r="AG302" s="28"/>
      <c r="AH302" s="56"/>
      <c r="AI302" s="28"/>
      <c r="AJ302" s="184"/>
      <c r="AK302" s="199"/>
      <c r="AL302" s="286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4"/>
      <c r="AT302" s="37"/>
    </row>
    <row r="303" spans="2:46" ht="13.5" customHeight="1" x14ac:dyDescent="0.15">
      <c r="B303" s="284" t="s">
        <v>123</v>
      </c>
      <c r="C303" s="25" t="s">
        <v>31</v>
      </c>
      <c r="D303" s="39"/>
      <c r="E303" s="55"/>
      <c r="F303" s="96"/>
      <c r="G303" s="96"/>
      <c r="H303" s="96"/>
      <c r="I303" s="60"/>
      <c r="J303" s="60"/>
      <c r="K303" s="61"/>
      <c r="L303" s="258"/>
      <c r="M303" s="258"/>
      <c r="N303" s="55"/>
      <c r="O303" s="26"/>
      <c r="P303" s="55"/>
      <c r="Q303" s="26"/>
      <c r="R303" s="131"/>
      <c r="S303" s="214"/>
      <c r="T303" s="284" t="s">
        <v>123</v>
      </c>
      <c r="U303" s="25" t="s">
        <v>31</v>
      </c>
      <c r="V303" s="39"/>
      <c r="W303" s="55"/>
      <c r="X303" s="96"/>
      <c r="Y303" s="96"/>
      <c r="Z303" s="96"/>
      <c r="AA303" s="60"/>
      <c r="AB303" s="60"/>
      <c r="AC303" s="61"/>
      <c r="AD303" s="258"/>
      <c r="AE303" s="258"/>
      <c r="AF303" s="55"/>
      <c r="AG303" s="26"/>
      <c r="AH303" s="55"/>
      <c r="AI303" s="26"/>
      <c r="AJ303" s="131"/>
      <c r="AK303" s="199"/>
      <c r="AL303" s="284" t="s">
        <v>123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4"/>
      <c r="AT303" s="37"/>
    </row>
    <row r="304" spans="2:46" ht="13.5" customHeight="1" x14ac:dyDescent="0.15">
      <c r="B304" s="285"/>
      <c r="C304" s="27" t="s">
        <v>32</v>
      </c>
      <c r="D304" s="186"/>
      <c r="E304" s="56"/>
      <c r="F304" s="187"/>
      <c r="G304" s="187"/>
      <c r="H304" s="187"/>
      <c r="I304" s="62"/>
      <c r="J304" s="62"/>
      <c r="K304" s="188"/>
      <c r="L304" s="259"/>
      <c r="M304" s="259"/>
      <c r="N304" s="56"/>
      <c r="O304" s="28"/>
      <c r="P304" s="56"/>
      <c r="Q304" s="28"/>
      <c r="R304" s="132"/>
      <c r="S304" s="214"/>
      <c r="T304" s="285"/>
      <c r="U304" s="27" t="s">
        <v>32</v>
      </c>
      <c r="V304" s="186"/>
      <c r="W304" s="56"/>
      <c r="X304" s="187"/>
      <c r="Y304" s="187"/>
      <c r="Z304" s="187"/>
      <c r="AA304" s="62"/>
      <c r="AB304" s="62"/>
      <c r="AC304" s="188"/>
      <c r="AD304" s="259"/>
      <c r="AE304" s="259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4"/>
      <c r="AT304" s="37"/>
    </row>
    <row r="305" spans="2:46" ht="13.5" customHeight="1" x14ac:dyDescent="0.15">
      <c r="B305" s="285"/>
      <c r="C305" s="27" t="s">
        <v>33</v>
      </c>
      <c r="D305" s="186"/>
      <c r="E305" s="56"/>
      <c r="F305" s="187"/>
      <c r="G305" s="187"/>
      <c r="H305" s="187"/>
      <c r="I305" s="62"/>
      <c r="J305" s="62"/>
      <c r="K305" s="188"/>
      <c r="L305" s="259"/>
      <c r="M305" s="259"/>
      <c r="N305" s="56"/>
      <c r="O305" s="28"/>
      <c r="P305" s="56"/>
      <c r="Q305" s="28"/>
      <c r="R305" s="132"/>
      <c r="S305" s="214"/>
      <c r="T305" s="285"/>
      <c r="U305" s="27" t="s">
        <v>33</v>
      </c>
      <c r="V305" s="186"/>
      <c r="W305" s="56"/>
      <c r="X305" s="187"/>
      <c r="Y305" s="187"/>
      <c r="Z305" s="187"/>
      <c r="AA305" s="62"/>
      <c r="AB305" s="62"/>
      <c r="AC305" s="188"/>
      <c r="AD305" s="259"/>
      <c r="AE305" s="259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4"/>
      <c r="AT305" s="37"/>
    </row>
    <row r="306" spans="2:46" ht="13.5" customHeight="1" x14ac:dyDescent="0.15">
      <c r="B306" s="285"/>
      <c r="C306" s="27" t="s">
        <v>35</v>
      </c>
      <c r="D306" s="186"/>
      <c r="E306" s="56"/>
      <c r="F306" s="187"/>
      <c r="G306" s="187"/>
      <c r="H306" s="187"/>
      <c r="I306" s="62"/>
      <c r="J306" s="62"/>
      <c r="K306" s="188"/>
      <c r="L306" s="259"/>
      <c r="M306" s="259"/>
      <c r="N306" s="56"/>
      <c r="O306" s="28"/>
      <c r="P306" s="56"/>
      <c r="Q306" s="28"/>
      <c r="R306" s="132"/>
      <c r="S306" s="214"/>
      <c r="T306" s="285"/>
      <c r="U306" s="27" t="s">
        <v>35</v>
      </c>
      <c r="V306" s="186"/>
      <c r="W306" s="56"/>
      <c r="X306" s="187"/>
      <c r="Y306" s="187"/>
      <c r="Z306" s="187"/>
      <c r="AA306" s="62"/>
      <c r="AB306" s="62"/>
      <c r="AC306" s="188"/>
      <c r="AD306" s="259"/>
      <c r="AE306" s="259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4"/>
      <c r="AT306" s="37"/>
    </row>
    <row r="307" spans="2:46" ht="13.5" customHeight="1" thickBot="1" x14ac:dyDescent="0.2">
      <c r="B307" s="286"/>
      <c r="C307" s="27"/>
      <c r="D307" s="186"/>
      <c r="E307" s="56"/>
      <c r="F307" s="189"/>
      <c r="G307" s="189"/>
      <c r="H307" s="189"/>
      <c r="I307" s="56"/>
      <c r="J307" s="56"/>
      <c r="K307" s="188"/>
      <c r="L307" s="259"/>
      <c r="M307" s="259"/>
      <c r="N307" s="56"/>
      <c r="O307" s="28"/>
      <c r="P307" s="56"/>
      <c r="Q307" s="28"/>
      <c r="R307" s="184"/>
      <c r="S307" s="214"/>
      <c r="T307" s="286"/>
      <c r="U307" s="27"/>
      <c r="V307" s="186"/>
      <c r="W307" s="56"/>
      <c r="X307" s="189"/>
      <c r="Y307" s="189"/>
      <c r="Z307" s="189"/>
      <c r="AA307" s="56"/>
      <c r="AB307" s="56"/>
      <c r="AC307" s="188"/>
      <c r="AD307" s="259"/>
      <c r="AE307" s="259"/>
      <c r="AF307" s="56"/>
      <c r="AG307" s="28"/>
      <c r="AH307" s="56"/>
      <c r="AI307" s="28"/>
      <c r="AJ307" s="184"/>
      <c r="AK307" s="199"/>
      <c r="AL307" s="286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4"/>
      <c r="AT307" s="37"/>
    </row>
    <row r="308" spans="2:46" ht="13.5" customHeight="1" x14ac:dyDescent="0.15">
      <c r="B308" s="284" t="s">
        <v>124</v>
      </c>
      <c r="C308" s="25" t="s">
        <v>31</v>
      </c>
      <c r="D308" s="39"/>
      <c r="E308" s="55"/>
      <c r="F308" s="96"/>
      <c r="G308" s="96"/>
      <c r="H308" s="96"/>
      <c r="I308" s="60"/>
      <c r="J308" s="60"/>
      <c r="K308" s="61"/>
      <c r="L308" s="258"/>
      <c r="M308" s="258"/>
      <c r="N308" s="55"/>
      <c r="O308" s="26"/>
      <c r="P308" s="55"/>
      <c r="Q308" s="26"/>
      <c r="R308" s="131"/>
      <c r="S308" s="214"/>
      <c r="T308" s="284" t="s">
        <v>124</v>
      </c>
      <c r="U308" s="25" t="s">
        <v>31</v>
      </c>
      <c r="V308" s="39"/>
      <c r="W308" s="55"/>
      <c r="X308" s="96"/>
      <c r="Y308" s="96"/>
      <c r="Z308" s="96"/>
      <c r="AA308" s="60"/>
      <c r="AB308" s="60"/>
      <c r="AC308" s="61"/>
      <c r="AD308" s="258"/>
      <c r="AE308" s="258"/>
      <c r="AF308" s="55"/>
      <c r="AG308" s="26"/>
      <c r="AH308" s="55"/>
      <c r="AI308" s="26"/>
      <c r="AJ308" s="131"/>
      <c r="AK308" s="199"/>
      <c r="AL308" s="284" t="s">
        <v>124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4"/>
      <c r="AT308" s="37"/>
    </row>
    <row r="309" spans="2:46" ht="13.5" customHeight="1" x14ac:dyDescent="0.15">
      <c r="B309" s="285"/>
      <c r="C309" s="27" t="s">
        <v>32</v>
      </c>
      <c r="D309" s="186"/>
      <c r="E309" s="56"/>
      <c r="F309" s="187"/>
      <c r="G309" s="187"/>
      <c r="H309" s="187"/>
      <c r="I309" s="62"/>
      <c r="J309" s="62"/>
      <c r="K309" s="188"/>
      <c r="L309" s="259"/>
      <c r="M309" s="259"/>
      <c r="N309" s="56"/>
      <c r="O309" s="28"/>
      <c r="P309" s="56"/>
      <c r="Q309" s="28"/>
      <c r="R309" s="132"/>
      <c r="S309" s="214"/>
      <c r="T309" s="285"/>
      <c r="U309" s="27" t="s">
        <v>32</v>
      </c>
      <c r="V309" s="186"/>
      <c r="W309" s="56"/>
      <c r="X309" s="187"/>
      <c r="Y309" s="187"/>
      <c r="Z309" s="187"/>
      <c r="AA309" s="62"/>
      <c r="AB309" s="62"/>
      <c r="AC309" s="188"/>
      <c r="AD309" s="259"/>
      <c r="AE309" s="259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4"/>
      <c r="AT309" s="37"/>
    </row>
    <row r="310" spans="2:46" ht="13.5" customHeight="1" x14ac:dyDescent="0.15">
      <c r="B310" s="285"/>
      <c r="C310" s="27" t="s">
        <v>33</v>
      </c>
      <c r="D310" s="186"/>
      <c r="E310" s="56"/>
      <c r="F310" s="187"/>
      <c r="G310" s="187"/>
      <c r="H310" s="187"/>
      <c r="I310" s="62"/>
      <c r="J310" s="62"/>
      <c r="K310" s="188"/>
      <c r="L310" s="259"/>
      <c r="M310" s="259"/>
      <c r="N310" s="56"/>
      <c r="O310" s="28"/>
      <c r="P310" s="56"/>
      <c r="Q310" s="28"/>
      <c r="R310" s="132"/>
      <c r="S310" s="214"/>
      <c r="T310" s="285"/>
      <c r="U310" s="27" t="s">
        <v>33</v>
      </c>
      <c r="V310" s="186"/>
      <c r="W310" s="56"/>
      <c r="X310" s="187"/>
      <c r="Y310" s="187"/>
      <c r="Z310" s="187"/>
      <c r="AA310" s="62"/>
      <c r="AB310" s="62"/>
      <c r="AC310" s="188"/>
      <c r="AD310" s="259"/>
      <c r="AE310" s="259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4"/>
      <c r="AT310" s="37"/>
    </row>
    <row r="311" spans="2:46" ht="13.5" customHeight="1" x14ac:dyDescent="0.15">
      <c r="B311" s="285"/>
      <c r="C311" s="27" t="s">
        <v>35</v>
      </c>
      <c r="D311" s="186"/>
      <c r="E311" s="56"/>
      <c r="F311" s="187"/>
      <c r="G311" s="187"/>
      <c r="H311" s="187"/>
      <c r="I311" s="62"/>
      <c r="J311" s="62"/>
      <c r="K311" s="188"/>
      <c r="L311" s="259"/>
      <c r="M311" s="259"/>
      <c r="N311" s="56"/>
      <c r="O311" s="28"/>
      <c r="P311" s="56"/>
      <c r="Q311" s="28"/>
      <c r="R311" s="132"/>
      <c r="S311" s="214"/>
      <c r="T311" s="285"/>
      <c r="U311" s="27" t="s">
        <v>35</v>
      </c>
      <c r="V311" s="186"/>
      <c r="W311" s="56"/>
      <c r="X311" s="187"/>
      <c r="Y311" s="187"/>
      <c r="Z311" s="187"/>
      <c r="AA311" s="62"/>
      <c r="AB311" s="62"/>
      <c r="AC311" s="188"/>
      <c r="AD311" s="259"/>
      <c r="AE311" s="259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4"/>
      <c r="AT311" s="37"/>
    </row>
    <row r="312" spans="2:46" ht="13.5" customHeight="1" thickBot="1" x14ac:dyDescent="0.2">
      <c r="B312" s="286"/>
      <c r="C312" s="27"/>
      <c r="D312" s="186"/>
      <c r="E312" s="56"/>
      <c r="F312" s="189"/>
      <c r="G312" s="189"/>
      <c r="H312" s="189"/>
      <c r="I312" s="56"/>
      <c r="J312" s="56"/>
      <c r="K312" s="188"/>
      <c r="L312" s="259"/>
      <c r="M312" s="259"/>
      <c r="N312" s="56"/>
      <c r="O312" s="28"/>
      <c r="P312" s="56"/>
      <c r="Q312" s="28"/>
      <c r="R312" s="184"/>
      <c r="S312" s="214"/>
      <c r="T312" s="286"/>
      <c r="U312" s="27"/>
      <c r="V312" s="186"/>
      <c r="W312" s="56"/>
      <c r="X312" s="189"/>
      <c r="Y312" s="189"/>
      <c r="Z312" s="189"/>
      <c r="AA312" s="56"/>
      <c r="AB312" s="56"/>
      <c r="AC312" s="188"/>
      <c r="AD312" s="259"/>
      <c r="AE312" s="259"/>
      <c r="AF312" s="56"/>
      <c r="AG312" s="28"/>
      <c r="AH312" s="56"/>
      <c r="AI312" s="28"/>
      <c r="AJ312" s="184"/>
      <c r="AK312" s="199"/>
      <c r="AL312" s="286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4"/>
      <c r="AT312" s="37"/>
    </row>
    <row r="313" spans="2:46" ht="13.5" customHeight="1" x14ac:dyDescent="0.15">
      <c r="B313" s="284" t="s">
        <v>125</v>
      </c>
      <c r="C313" s="25" t="s">
        <v>31</v>
      </c>
      <c r="D313" s="39"/>
      <c r="E313" s="55"/>
      <c r="F313" s="96"/>
      <c r="G313" s="96"/>
      <c r="H313" s="96"/>
      <c r="I313" s="60"/>
      <c r="J313" s="60"/>
      <c r="K313" s="61"/>
      <c r="L313" s="258"/>
      <c r="M313" s="258"/>
      <c r="N313" s="55"/>
      <c r="O313" s="26"/>
      <c r="P313" s="55"/>
      <c r="Q313" s="26"/>
      <c r="R313" s="131"/>
      <c r="S313" s="214"/>
      <c r="T313" s="284" t="s">
        <v>125</v>
      </c>
      <c r="U313" s="25" t="s">
        <v>31</v>
      </c>
      <c r="V313" s="39"/>
      <c r="W313" s="55"/>
      <c r="X313" s="96"/>
      <c r="Y313" s="96"/>
      <c r="Z313" s="96"/>
      <c r="AA313" s="60"/>
      <c r="AB313" s="60"/>
      <c r="AC313" s="61"/>
      <c r="AD313" s="258"/>
      <c r="AE313" s="258"/>
      <c r="AF313" s="55"/>
      <c r="AG313" s="26"/>
      <c r="AH313" s="55"/>
      <c r="AI313" s="26"/>
      <c r="AJ313" s="131"/>
      <c r="AK313" s="199"/>
      <c r="AL313" s="284" t="s">
        <v>125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4"/>
      <c r="AT313" s="37"/>
    </row>
    <row r="314" spans="2:46" ht="13.5" customHeight="1" x14ac:dyDescent="0.15">
      <c r="B314" s="285"/>
      <c r="C314" s="27" t="s">
        <v>32</v>
      </c>
      <c r="D314" s="186"/>
      <c r="E314" s="56"/>
      <c r="F314" s="187"/>
      <c r="G314" s="187"/>
      <c r="H314" s="187"/>
      <c r="I314" s="62"/>
      <c r="J314" s="62"/>
      <c r="K314" s="188"/>
      <c r="L314" s="259"/>
      <c r="M314" s="259"/>
      <c r="N314" s="56"/>
      <c r="O314" s="28"/>
      <c r="P314" s="56"/>
      <c r="Q314" s="28"/>
      <c r="R314" s="132"/>
      <c r="S314" s="214"/>
      <c r="T314" s="285"/>
      <c r="U314" s="27" t="s">
        <v>32</v>
      </c>
      <c r="V314" s="186"/>
      <c r="W314" s="56"/>
      <c r="X314" s="187"/>
      <c r="Y314" s="187"/>
      <c r="Z314" s="187"/>
      <c r="AA314" s="62"/>
      <c r="AB314" s="62"/>
      <c r="AC314" s="188"/>
      <c r="AD314" s="259"/>
      <c r="AE314" s="259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4"/>
      <c r="AT314" s="37"/>
    </row>
    <row r="315" spans="2:46" ht="13.5" customHeight="1" x14ac:dyDescent="0.15">
      <c r="B315" s="285"/>
      <c r="C315" s="27" t="s">
        <v>33</v>
      </c>
      <c r="D315" s="186"/>
      <c r="E315" s="56"/>
      <c r="F315" s="187"/>
      <c r="G315" s="187"/>
      <c r="H315" s="187"/>
      <c r="I315" s="62"/>
      <c r="J315" s="62"/>
      <c r="K315" s="188"/>
      <c r="L315" s="259"/>
      <c r="M315" s="259"/>
      <c r="N315" s="56"/>
      <c r="O315" s="28"/>
      <c r="P315" s="56"/>
      <c r="Q315" s="28"/>
      <c r="R315" s="132"/>
      <c r="S315" s="214"/>
      <c r="T315" s="285"/>
      <c r="U315" s="27" t="s">
        <v>33</v>
      </c>
      <c r="V315" s="186"/>
      <c r="W315" s="56"/>
      <c r="X315" s="187"/>
      <c r="Y315" s="187"/>
      <c r="Z315" s="187"/>
      <c r="AA315" s="62"/>
      <c r="AB315" s="62"/>
      <c r="AC315" s="188"/>
      <c r="AD315" s="259"/>
      <c r="AE315" s="259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4"/>
      <c r="AT315" s="37"/>
    </row>
    <row r="316" spans="2:46" ht="13.5" customHeight="1" x14ac:dyDescent="0.15">
      <c r="B316" s="285"/>
      <c r="C316" s="27" t="s">
        <v>35</v>
      </c>
      <c r="D316" s="186"/>
      <c r="E316" s="56"/>
      <c r="F316" s="187"/>
      <c r="G316" s="187"/>
      <c r="H316" s="187"/>
      <c r="I316" s="62"/>
      <c r="J316" s="62"/>
      <c r="K316" s="188"/>
      <c r="L316" s="259"/>
      <c r="M316" s="259"/>
      <c r="N316" s="56"/>
      <c r="O316" s="28"/>
      <c r="P316" s="56"/>
      <c r="Q316" s="28"/>
      <c r="R316" s="132"/>
      <c r="S316" s="214"/>
      <c r="T316" s="285"/>
      <c r="U316" s="27" t="s">
        <v>35</v>
      </c>
      <c r="V316" s="186"/>
      <c r="W316" s="56"/>
      <c r="X316" s="187"/>
      <c r="Y316" s="187"/>
      <c r="Z316" s="187"/>
      <c r="AA316" s="62"/>
      <c r="AB316" s="62"/>
      <c r="AC316" s="188"/>
      <c r="AD316" s="259"/>
      <c r="AE316" s="259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4"/>
      <c r="AT316" s="37"/>
    </row>
    <row r="317" spans="2:46" ht="13.5" customHeight="1" thickBot="1" x14ac:dyDescent="0.2">
      <c r="B317" s="286"/>
      <c r="C317" s="27"/>
      <c r="D317" s="186"/>
      <c r="E317" s="56"/>
      <c r="F317" s="189"/>
      <c r="G317" s="189"/>
      <c r="H317" s="189"/>
      <c r="I317" s="56"/>
      <c r="J317" s="56"/>
      <c r="K317" s="188"/>
      <c r="L317" s="259"/>
      <c r="M317" s="259"/>
      <c r="N317" s="56"/>
      <c r="O317" s="28"/>
      <c r="P317" s="56"/>
      <c r="Q317" s="28"/>
      <c r="R317" s="184"/>
      <c r="S317" s="214"/>
      <c r="T317" s="286"/>
      <c r="U317" s="27"/>
      <c r="V317" s="186"/>
      <c r="W317" s="56"/>
      <c r="X317" s="189"/>
      <c r="Y317" s="189"/>
      <c r="Z317" s="189"/>
      <c r="AA317" s="56"/>
      <c r="AB317" s="56"/>
      <c r="AC317" s="188"/>
      <c r="AD317" s="259"/>
      <c r="AE317" s="259"/>
      <c r="AF317" s="56"/>
      <c r="AG317" s="28"/>
      <c r="AH317" s="56"/>
      <c r="AI317" s="28"/>
      <c r="AJ317" s="184"/>
      <c r="AK317" s="199"/>
      <c r="AL317" s="286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4"/>
      <c r="AT317" s="37"/>
    </row>
    <row r="318" spans="2:46" ht="13.5" customHeight="1" x14ac:dyDescent="0.15">
      <c r="B318" s="284" t="s">
        <v>126</v>
      </c>
      <c r="C318" s="25" t="s">
        <v>31</v>
      </c>
      <c r="D318" s="39"/>
      <c r="E318" s="55"/>
      <c r="F318" s="96"/>
      <c r="G318" s="96"/>
      <c r="H318" s="96"/>
      <c r="I318" s="60"/>
      <c r="J318" s="60"/>
      <c r="K318" s="61"/>
      <c r="L318" s="258"/>
      <c r="M318" s="258"/>
      <c r="N318" s="55"/>
      <c r="O318" s="26"/>
      <c r="P318" s="55"/>
      <c r="Q318" s="26"/>
      <c r="R318" s="131"/>
      <c r="S318" s="214"/>
      <c r="T318" s="284" t="s">
        <v>126</v>
      </c>
      <c r="U318" s="25" t="s">
        <v>31</v>
      </c>
      <c r="V318" s="39"/>
      <c r="W318" s="55"/>
      <c r="X318" s="96"/>
      <c r="Y318" s="96"/>
      <c r="Z318" s="96"/>
      <c r="AA318" s="60"/>
      <c r="AB318" s="60"/>
      <c r="AC318" s="61"/>
      <c r="AD318" s="258"/>
      <c r="AE318" s="258"/>
      <c r="AF318" s="55"/>
      <c r="AG318" s="26"/>
      <c r="AH318" s="55"/>
      <c r="AI318" s="26"/>
      <c r="AJ318" s="131"/>
      <c r="AK318" s="199"/>
      <c r="AL318" s="284" t="s">
        <v>126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4"/>
      <c r="AT318" s="37"/>
    </row>
    <row r="319" spans="2:46" ht="13.5" customHeight="1" x14ac:dyDescent="0.15">
      <c r="B319" s="285"/>
      <c r="C319" s="27" t="s">
        <v>32</v>
      </c>
      <c r="D319" s="186"/>
      <c r="E319" s="56"/>
      <c r="F319" s="187"/>
      <c r="G319" s="187"/>
      <c r="H319" s="187"/>
      <c r="I319" s="62"/>
      <c r="J319" s="62"/>
      <c r="K319" s="188"/>
      <c r="L319" s="259"/>
      <c r="M319" s="259"/>
      <c r="N319" s="56"/>
      <c r="O319" s="28"/>
      <c r="P319" s="56"/>
      <c r="Q319" s="28"/>
      <c r="R319" s="132"/>
      <c r="S319" s="214"/>
      <c r="T319" s="285"/>
      <c r="U319" s="27" t="s">
        <v>32</v>
      </c>
      <c r="V319" s="186"/>
      <c r="W319" s="56"/>
      <c r="X319" s="187"/>
      <c r="Y319" s="187"/>
      <c r="Z319" s="187"/>
      <c r="AA319" s="62"/>
      <c r="AB319" s="62"/>
      <c r="AC319" s="188"/>
      <c r="AD319" s="259"/>
      <c r="AE319" s="259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4"/>
      <c r="AT319" s="37"/>
    </row>
    <row r="320" spans="2:46" ht="13.5" customHeight="1" x14ac:dyDescent="0.15">
      <c r="B320" s="285"/>
      <c r="C320" s="27" t="s">
        <v>33</v>
      </c>
      <c r="D320" s="186"/>
      <c r="E320" s="56"/>
      <c r="F320" s="187"/>
      <c r="G320" s="187"/>
      <c r="H320" s="187"/>
      <c r="I320" s="62"/>
      <c r="J320" s="62"/>
      <c r="K320" s="188"/>
      <c r="L320" s="259"/>
      <c r="M320" s="259"/>
      <c r="N320" s="56"/>
      <c r="O320" s="28"/>
      <c r="P320" s="56"/>
      <c r="Q320" s="28"/>
      <c r="R320" s="132"/>
      <c r="S320" s="214"/>
      <c r="T320" s="285"/>
      <c r="U320" s="27" t="s">
        <v>33</v>
      </c>
      <c r="V320" s="186"/>
      <c r="W320" s="56"/>
      <c r="X320" s="187"/>
      <c r="Y320" s="187"/>
      <c r="Z320" s="187"/>
      <c r="AA320" s="62"/>
      <c r="AB320" s="62"/>
      <c r="AC320" s="188"/>
      <c r="AD320" s="259"/>
      <c r="AE320" s="259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4"/>
      <c r="AT320" s="37"/>
    </row>
    <row r="321" spans="2:46" ht="13.5" customHeight="1" x14ac:dyDescent="0.15">
      <c r="B321" s="285"/>
      <c r="C321" s="27" t="s">
        <v>35</v>
      </c>
      <c r="D321" s="186"/>
      <c r="E321" s="56"/>
      <c r="F321" s="187"/>
      <c r="G321" s="187"/>
      <c r="H321" s="187"/>
      <c r="I321" s="62"/>
      <c r="J321" s="62"/>
      <c r="K321" s="188"/>
      <c r="L321" s="259"/>
      <c r="M321" s="259"/>
      <c r="N321" s="56"/>
      <c r="O321" s="28"/>
      <c r="P321" s="56"/>
      <c r="Q321" s="28"/>
      <c r="R321" s="132"/>
      <c r="S321" s="214"/>
      <c r="T321" s="285"/>
      <c r="U321" s="27" t="s">
        <v>35</v>
      </c>
      <c r="V321" s="186"/>
      <c r="W321" s="56"/>
      <c r="X321" s="187"/>
      <c r="Y321" s="187"/>
      <c r="Z321" s="187"/>
      <c r="AA321" s="62"/>
      <c r="AB321" s="62"/>
      <c r="AC321" s="188"/>
      <c r="AD321" s="259"/>
      <c r="AE321" s="259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4"/>
      <c r="AT321" s="37"/>
    </row>
    <row r="322" spans="2:46" ht="13.5" customHeight="1" thickBot="1" x14ac:dyDescent="0.2">
      <c r="B322" s="286"/>
      <c r="C322" s="27"/>
      <c r="D322" s="186"/>
      <c r="E322" s="56"/>
      <c r="F322" s="189"/>
      <c r="G322" s="189"/>
      <c r="H322" s="189"/>
      <c r="I322" s="56"/>
      <c r="J322" s="56"/>
      <c r="K322" s="188"/>
      <c r="L322" s="259"/>
      <c r="M322" s="259"/>
      <c r="N322" s="56"/>
      <c r="O322" s="28"/>
      <c r="P322" s="56"/>
      <c r="Q322" s="28"/>
      <c r="R322" s="184"/>
      <c r="S322" s="214"/>
      <c r="T322" s="286"/>
      <c r="U322" s="27"/>
      <c r="V322" s="186"/>
      <c r="W322" s="56"/>
      <c r="X322" s="189"/>
      <c r="Y322" s="189"/>
      <c r="Z322" s="189"/>
      <c r="AA322" s="56"/>
      <c r="AB322" s="56"/>
      <c r="AC322" s="188"/>
      <c r="AD322" s="259"/>
      <c r="AE322" s="259"/>
      <c r="AF322" s="56"/>
      <c r="AG322" s="28"/>
      <c r="AH322" s="56"/>
      <c r="AI322" s="28"/>
      <c r="AJ322" s="184"/>
      <c r="AK322" s="199"/>
      <c r="AL322" s="286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4"/>
      <c r="AT322" s="37"/>
    </row>
    <row r="323" spans="2:46" ht="13.5" customHeight="1" x14ac:dyDescent="0.15">
      <c r="B323" s="284" t="s">
        <v>127</v>
      </c>
      <c r="C323" s="25" t="s">
        <v>31</v>
      </c>
      <c r="D323" s="39"/>
      <c r="E323" s="55"/>
      <c r="F323" s="96"/>
      <c r="G323" s="96"/>
      <c r="H323" s="96"/>
      <c r="I323" s="60"/>
      <c r="J323" s="60"/>
      <c r="K323" s="61"/>
      <c r="L323" s="258"/>
      <c r="M323" s="258"/>
      <c r="N323" s="55"/>
      <c r="O323" s="26"/>
      <c r="P323" s="55"/>
      <c r="Q323" s="26"/>
      <c r="R323" s="131"/>
      <c r="S323" s="214"/>
      <c r="T323" s="284" t="s">
        <v>127</v>
      </c>
      <c r="U323" s="25" t="s">
        <v>31</v>
      </c>
      <c r="V323" s="39"/>
      <c r="W323" s="55"/>
      <c r="X323" s="96"/>
      <c r="Y323" s="96"/>
      <c r="Z323" s="96"/>
      <c r="AA323" s="60"/>
      <c r="AB323" s="60"/>
      <c r="AC323" s="61"/>
      <c r="AD323" s="258"/>
      <c r="AE323" s="258"/>
      <c r="AF323" s="55"/>
      <c r="AG323" s="26"/>
      <c r="AH323" s="55"/>
      <c r="AI323" s="26"/>
      <c r="AJ323" s="131"/>
      <c r="AK323" s="199"/>
      <c r="AL323" s="284" t="s">
        <v>127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4"/>
      <c r="AT323" s="37"/>
    </row>
    <row r="324" spans="2:46" ht="13.5" customHeight="1" x14ac:dyDescent="0.15">
      <c r="B324" s="285"/>
      <c r="C324" s="27" t="s">
        <v>32</v>
      </c>
      <c r="D324" s="186"/>
      <c r="E324" s="56"/>
      <c r="F324" s="187"/>
      <c r="G324" s="187"/>
      <c r="H324" s="187"/>
      <c r="I324" s="62"/>
      <c r="J324" s="62"/>
      <c r="K324" s="188"/>
      <c r="L324" s="259"/>
      <c r="M324" s="259"/>
      <c r="N324" s="56"/>
      <c r="O324" s="28"/>
      <c r="P324" s="56"/>
      <c r="Q324" s="28"/>
      <c r="R324" s="132"/>
      <c r="S324" s="214"/>
      <c r="T324" s="285"/>
      <c r="U324" s="27" t="s">
        <v>32</v>
      </c>
      <c r="V324" s="186"/>
      <c r="W324" s="56"/>
      <c r="X324" s="187"/>
      <c r="Y324" s="187"/>
      <c r="Z324" s="187"/>
      <c r="AA324" s="62"/>
      <c r="AB324" s="62"/>
      <c r="AC324" s="188"/>
      <c r="AD324" s="259"/>
      <c r="AE324" s="259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4"/>
      <c r="AT324" s="37"/>
    </row>
    <row r="325" spans="2:46" ht="13.5" customHeight="1" x14ac:dyDescent="0.15">
      <c r="B325" s="285"/>
      <c r="C325" s="27" t="s">
        <v>33</v>
      </c>
      <c r="D325" s="186"/>
      <c r="E325" s="56"/>
      <c r="F325" s="187"/>
      <c r="G325" s="187"/>
      <c r="H325" s="187"/>
      <c r="I325" s="62"/>
      <c r="J325" s="62"/>
      <c r="K325" s="188"/>
      <c r="L325" s="259"/>
      <c r="M325" s="259"/>
      <c r="N325" s="56"/>
      <c r="O325" s="28"/>
      <c r="P325" s="56"/>
      <c r="Q325" s="28"/>
      <c r="R325" s="132"/>
      <c r="S325" s="214"/>
      <c r="T325" s="285"/>
      <c r="U325" s="27" t="s">
        <v>33</v>
      </c>
      <c r="V325" s="186"/>
      <c r="W325" s="56"/>
      <c r="X325" s="187"/>
      <c r="Y325" s="187"/>
      <c r="Z325" s="187"/>
      <c r="AA325" s="62"/>
      <c r="AB325" s="62"/>
      <c r="AC325" s="188"/>
      <c r="AD325" s="259"/>
      <c r="AE325" s="259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4"/>
      <c r="AT325" s="37"/>
    </row>
    <row r="326" spans="2:46" ht="13.5" customHeight="1" x14ac:dyDescent="0.15">
      <c r="B326" s="285"/>
      <c r="C326" s="27" t="s">
        <v>35</v>
      </c>
      <c r="D326" s="186"/>
      <c r="E326" s="56"/>
      <c r="F326" s="187"/>
      <c r="G326" s="187"/>
      <c r="H326" s="187"/>
      <c r="I326" s="62"/>
      <c r="J326" s="62"/>
      <c r="K326" s="188"/>
      <c r="L326" s="259"/>
      <c r="M326" s="259"/>
      <c r="N326" s="56"/>
      <c r="O326" s="28"/>
      <c r="P326" s="56"/>
      <c r="Q326" s="28"/>
      <c r="R326" s="132"/>
      <c r="S326" s="214"/>
      <c r="T326" s="285"/>
      <c r="U326" s="27" t="s">
        <v>35</v>
      </c>
      <c r="V326" s="186"/>
      <c r="W326" s="56"/>
      <c r="X326" s="187"/>
      <c r="Y326" s="187"/>
      <c r="Z326" s="187"/>
      <c r="AA326" s="62"/>
      <c r="AB326" s="62"/>
      <c r="AC326" s="188"/>
      <c r="AD326" s="259"/>
      <c r="AE326" s="259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4"/>
      <c r="AT326" s="37"/>
    </row>
    <row r="327" spans="2:46" ht="13.5" customHeight="1" thickBot="1" x14ac:dyDescent="0.2">
      <c r="B327" s="286"/>
      <c r="C327" s="27"/>
      <c r="D327" s="186"/>
      <c r="E327" s="56"/>
      <c r="F327" s="189"/>
      <c r="G327" s="189"/>
      <c r="H327" s="189"/>
      <c r="I327" s="56"/>
      <c r="J327" s="56"/>
      <c r="K327" s="188"/>
      <c r="L327" s="259"/>
      <c r="M327" s="259"/>
      <c r="N327" s="56"/>
      <c r="O327" s="28"/>
      <c r="P327" s="56"/>
      <c r="Q327" s="28"/>
      <c r="R327" s="184"/>
      <c r="S327" s="214"/>
      <c r="T327" s="286"/>
      <c r="U327" s="27"/>
      <c r="V327" s="186"/>
      <c r="W327" s="56"/>
      <c r="X327" s="189"/>
      <c r="Y327" s="189"/>
      <c r="Z327" s="189"/>
      <c r="AA327" s="56"/>
      <c r="AB327" s="56"/>
      <c r="AC327" s="188"/>
      <c r="AD327" s="259"/>
      <c r="AE327" s="259"/>
      <c r="AF327" s="56"/>
      <c r="AG327" s="28"/>
      <c r="AH327" s="56"/>
      <c r="AI327" s="28"/>
      <c r="AJ327" s="184"/>
      <c r="AK327" s="199"/>
      <c r="AL327" s="286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4"/>
      <c r="AT327" s="37"/>
    </row>
    <row r="328" spans="2:46" ht="13.5" customHeight="1" x14ac:dyDescent="0.15">
      <c r="B328" s="284" t="s">
        <v>128</v>
      </c>
      <c r="C328" s="25" t="s">
        <v>31</v>
      </c>
      <c r="D328" s="39"/>
      <c r="E328" s="55"/>
      <c r="F328" s="96"/>
      <c r="G328" s="96"/>
      <c r="H328" s="96"/>
      <c r="I328" s="60"/>
      <c r="J328" s="60"/>
      <c r="K328" s="61"/>
      <c r="L328" s="258"/>
      <c r="M328" s="258"/>
      <c r="N328" s="55"/>
      <c r="O328" s="26"/>
      <c r="P328" s="55"/>
      <c r="Q328" s="26"/>
      <c r="R328" s="131"/>
      <c r="S328" s="214"/>
      <c r="T328" s="284" t="s">
        <v>128</v>
      </c>
      <c r="U328" s="25" t="s">
        <v>31</v>
      </c>
      <c r="V328" s="39"/>
      <c r="W328" s="55"/>
      <c r="X328" s="96"/>
      <c r="Y328" s="96"/>
      <c r="Z328" s="96"/>
      <c r="AA328" s="60"/>
      <c r="AB328" s="60"/>
      <c r="AC328" s="61"/>
      <c r="AD328" s="258"/>
      <c r="AE328" s="258"/>
      <c r="AF328" s="55"/>
      <c r="AG328" s="26"/>
      <c r="AH328" s="55"/>
      <c r="AI328" s="26"/>
      <c r="AJ328" s="131"/>
      <c r="AK328" s="199"/>
      <c r="AL328" s="284" t="s">
        <v>128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4"/>
      <c r="AT328" s="37"/>
    </row>
    <row r="329" spans="2:46" ht="13.5" customHeight="1" x14ac:dyDescent="0.15">
      <c r="B329" s="285"/>
      <c r="C329" s="27" t="s">
        <v>32</v>
      </c>
      <c r="D329" s="186"/>
      <c r="E329" s="56"/>
      <c r="F329" s="187"/>
      <c r="G329" s="187"/>
      <c r="H329" s="187"/>
      <c r="I329" s="62"/>
      <c r="J329" s="62"/>
      <c r="K329" s="188"/>
      <c r="L329" s="259"/>
      <c r="M329" s="259"/>
      <c r="N329" s="56"/>
      <c r="O329" s="28"/>
      <c r="P329" s="56"/>
      <c r="Q329" s="28"/>
      <c r="R329" s="132"/>
      <c r="S329" s="214"/>
      <c r="T329" s="285"/>
      <c r="U329" s="27" t="s">
        <v>32</v>
      </c>
      <c r="V329" s="186"/>
      <c r="W329" s="56"/>
      <c r="X329" s="187"/>
      <c r="Y329" s="187"/>
      <c r="Z329" s="187"/>
      <c r="AA329" s="62"/>
      <c r="AB329" s="62"/>
      <c r="AC329" s="188"/>
      <c r="AD329" s="259"/>
      <c r="AE329" s="259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4"/>
      <c r="AT329" s="37"/>
    </row>
    <row r="330" spans="2:46" ht="13.5" customHeight="1" x14ac:dyDescent="0.15">
      <c r="B330" s="285"/>
      <c r="C330" s="27" t="s">
        <v>33</v>
      </c>
      <c r="D330" s="186"/>
      <c r="E330" s="56"/>
      <c r="F330" s="187"/>
      <c r="G330" s="187"/>
      <c r="H330" s="187"/>
      <c r="I330" s="62"/>
      <c r="J330" s="62"/>
      <c r="K330" s="188"/>
      <c r="L330" s="259"/>
      <c r="M330" s="259"/>
      <c r="N330" s="56"/>
      <c r="O330" s="28"/>
      <c r="P330" s="56"/>
      <c r="Q330" s="28"/>
      <c r="R330" s="132"/>
      <c r="S330" s="214"/>
      <c r="T330" s="285"/>
      <c r="U330" s="27" t="s">
        <v>33</v>
      </c>
      <c r="V330" s="186"/>
      <c r="W330" s="56"/>
      <c r="X330" s="187"/>
      <c r="Y330" s="187"/>
      <c r="Z330" s="187"/>
      <c r="AA330" s="62"/>
      <c r="AB330" s="62"/>
      <c r="AC330" s="188"/>
      <c r="AD330" s="259"/>
      <c r="AE330" s="259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4"/>
      <c r="AT330" s="37"/>
    </row>
    <row r="331" spans="2:46" ht="13.5" customHeight="1" x14ac:dyDescent="0.15">
      <c r="B331" s="285"/>
      <c r="C331" s="27" t="s">
        <v>35</v>
      </c>
      <c r="D331" s="186"/>
      <c r="E331" s="56"/>
      <c r="F331" s="187"/>
      <c r="G331" s="187"/>
      <c r="H331" s="187"/>
      <c r="I331" s="62"/>
      <c r="J331" s="62"/>
      <c r="K331" s="188"/>
      <c r="L331" s="259"/>
      <c r="M331" s="259"/>
      <c r="N331" s="56"/>
      <c r="O331" s="28"/>
      <c r="P331" s="56"/>
      <c r="Q331" s="28"/>
      <c r="R331" s="132"/>
      <c r="S331" s="214"/>
      <c r="T331" s="285"/>
      <c r="U331" s="27" t="s">
        <v>35</v>
      </c>
      <c r="V331" s="186"/>
      <c r="W331" s="56"/>
      <c r="X331" s="187"/>
      <c r="Y331" s="187"/>
      <c r="Z331" s="187"/>
      <c r="AA331" s="62"/>
      <c r="AB331" s="62"/>
      <c r="AC331" s="188"/>
      <c r="AD331" s="259"/>
      <c r="AE331" s="259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4"/>
      <c r="AT331" s="37"/>
    </row>
    <row r="332" spans="2:46" ht="13.5" customHeight="1" thickBot="1" x14ac:dyDescent="0.2">
      <c r="B332" s="286"/>
      <c r="C332" s="27"/>
      <c r="D332" s="186"/>
      <c r="E332" s="56"/>
      <c r="F332" s="189"/>
      <c r="G332" s="189"/>
      <c r="H332" s="189"/>
      <c r="I332" s="56"/>
      <c r="J332" s="56"/>
      <c r="K332" s="188"/>
      <c r="L332" s="259"/>
      <c r="M332" s="259"/>
      <c r="N332" s="56"/>
      <c r="O332" s="28"/>
      <c r="P332" s="56"/>
      <c r="Q332" s="28"/>
      <c r="R332" s="184"/>
      <c r="S332" s="214"/>
      <c r="T332" s="286"/>
      <c r="U332" s="27"/>
      <c r="V332" s="186"/>
      <c r="W332" s="56"/>
      <c r="X332" s="189"/>
      <c r="Y332" s="189"/>
      <c r="Z332" s="189"/>
      <c r="AA332" s="56"/>
      <c r="AB332" s="56"/>
      <c r="AC332" s="188"/>
      <c r="AD332" s="259"/>
      <c r="AE332" s="259"/>
      <c r="AF332" s="56"/>
      <c r="AG332" s="28"/>
      <c r="AH332" s="56"/>
      <c r="AI332" s="28"/>
      <c r="AJ332" s="184"/>
      <c r="AK332" s="199"/>
      <c r="AL332" s="286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4"/>
      <c r="AT332" s="37"/>
    </row>
    <row r="333" spans="2:46" ht="13.5" customHeight="1" x14ac:dyDescent="0.15">
      <c r="B333" s="284" t="s">
        <v>129</v>
      </c>
      <c r="C333" s="25" t="s">
        <v>31</v>
      </c>
      <c r="D333" s="39"/>
      <c r="E333" s="55"/>
      <c r="F333" s="96"/>
      <c r="G333" s="96"/>
      <c r="H333" s="96"/>
      <c r="I333" s="60"/>
      <c r="J333" s="60"/>
      <c r="K333" s="61"/>
      <c r="L333" s="258"/>
      <c r="M333" s="258"/>
      <c r="N333" s="55"/>
      <c r="O333" s="26"/>
      <c r="P333" s="55"/>
      <c r="Q333" s="26"/>
      <c r="R333" s="131"/>
      <c r="S333" s="214"/>
      <c r="T333" s="284" t="s">
        <v>129</v>
      </c>
      <c r="U333" s="25" t="s">
        <v>31</v>
      </c>
      <c r="V333" s="39"/>
      <c r="W333" s="55"/>
      <c r="X333" s="96"/>
      <c r="Y333" s="96"/>
      <c r="Z333" s="96"/>
      <c r="AA333" s="60"/>
      <c r="AB333" s="60"/>
      <c r="AC333" s="61"/>
      <c r="AD333" s="258"/>
      <c r="AE333" s="258"/>
      <c r="AF333" s="55"/>
      <c r="AG333" s="26"/>
      <c r="AH333" s="55"/>
      <c r="AI333" s="26"/>
      <c r="AJ333" s="131"/>
      <c r="AK333" s="199"/>
      <c r="AL333" s="284" t="s">
        <v>129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4"/>
      <c r="AT333" s="37"/>
    </row>
    <row r="334" spans="2:46" ht="13.5" customHeight="1" x14ac:dyDescent="0.15">
      <c r="B334" s="285"/>
      <c r="C334" s="27" t="s">
        <v>32</v>
      </c>
      <c r="D334" s="186"/>
      <c r="E334" s="56"/>
      <c r="F334" s="187"/>
      <c r="G334" s="187"/>
      <c r="H334" s="187"/>
      <c r="I334" s="62"/>
      <c r="J334" s="62"/>
      <c r="K334" s="188"/>
      <c r="L334" s="259"/>
      <c r="M334" s="259"/>
      <c r="N334" s="56"/>
      <c r="O334" s="28"/>
      <c r="P334" s="56"/>
      <c r="Q334" s="28"/>
      <c r="R334" s="132"/>
      <c r="S334" s="214"/>
      <c r="T334" s="285"/>
      <c r="U334" s="27" t="s">
        <v>32</v>
      </c>
      <c r="V334" s="186"/>
      <c r="W334" s="56"/>
      <c r="X334" s="187"/>
      <c r="Y334" s="187"/>
      <c r="Z334" s="187"/>
      <c r="AA334" s="62"/>
      <c r="AB334" s="62"/>
      <c r="AC334" s="188"/>
      <c r="AD334" s="259"/>
      <c r="AE334" s="259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4"/>
      <c r="AT334" s="37"/>
    </row>
    <row r="335" spans="2:46" ht="13.5" customHeight="1" x14ac:dyDescent="0.15">
      <c r="B335" s="285"/>
      <c r="C335" s="27" t="s">
        <v>33</v>
      </c>
      <c r="D335" s="186"/>
      <c r="E335" s="56"/>
      <c r="F335" s="187"/>
      <c r="G335" s="187"/>
      <c r="H335" s="187"/>
      <c r="I335" s="62"/>
      <c r="J335" s="62"/>
      <c r="K335" s="188"/>
      <c r="L335" s="259"/>
      <c r="M335" s="259"/>
      <c r="N335" s="56"/>
      <c r="O335" s="28"/>
      <c r="P335" s="56"/>
      <c r="Q335" s="28"/>
      <c r="R335" s="132"/>
      <c r="S335" s="214"/>
      <c r="T335" s="285"/>
      <c r="U335" s="27" t="s">
        <v>33</v>
      </c>
      <c r="V335" s="186"/>
      <c r="W335" s="56"/>
      <c r="X335" s="187"/>
      <c r="Y335" s="187"/>
      <c r="Z335" s="187"/>
      <c r="AA335" s="62"/>
      <c r="AB335" s="62"/>
      <c r="AC335" s="188"/>
      <c r="AD335" s="259"/>
      <c r="AE335" s="259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4"/>
      <c r="AT335" s="37"/>
    </row>
    <row r="336" spans="2:46" ht="13.5" customHeight="1" x14ac:dyDescent="0.15">
      <c r="B336" s="285"/>
      <c r="C336" s="27" t="s">
        <v>35</v>
      </c>
      <c r="D336" s="186"/>
      <c r="E336" s="56"/>
      <c r="F336" s="187"/>
      <c r="G336" s="187"/>
      <c r="H336" s="187"/>
      <c r="I336" s="62"/>
      <c r="J336" s="62"/>
      <c r="K336" s="188"/>
      <c r="L336" s="259"/>
      <c r="M336" s="259"/>
      <c r="N336" s="56"/>
      <c r="O336" s="28"/>
      <c r="P336" s="56"/>
      <c r="Q336" s="28"/>
      <c r="R336" s="132"/>
      <c r="S336" s="214"/>
      <c r="T336" s="285"/>
      <c r="U336" s="27" t="s">
        <v>35</v>
      </c>
      <c r="V336" s="186"/>
      <c r="W336" s="56"/>
      <c r="X336" s="187"/>
      <c r="Y336" s="187"/>
      <c r="Z336" s="187"/>
      <c r="AA336" s="62"/>
      <c r="AB336" s="62"/>
      <c r="AC336" s="188"/>
      <c r="AD336" s="259"/>
      <c r="AE336" s="259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4"/>
      <c r="AT336" s="37"/>
    </row>
    <row r="337" spans="2:46" ht="13.5" customHeight="1" thickBot="1" x14ac:dyDescent="0.2">
      <c r="B337" s="286"/>
      <c r="C337" s="27"/>
      <c r="D337" s="186"/>
      <c r="E337" s="56"/>
      <c r="F337" s="189"/>
      <c r="G337" s="189"/>
      <c r="H337" s="189"/>
      <c r="I337" s="56"/>
      <c r="J337" s="56"/>
      <c r="K337" s="188"/>
      <c r="L337" s="259"/>
      <c r="M337" s="259"/>
      <c r="N337" s="56"/>
      <c r="O337" s="28"/>
      <c r="P337" s="56"/>
      <c r="Q337" s="28"/>
      <c r="R337" s="184"/>
      <c r="S337" s="214"/>
      <c r="T337" s="286"/>
      <c r="U337" s="27"/>
      <c r="V337" s="186"/>
      <c r="W337" s="56"/>
      <c r="X337" s="189"/>
      <c r="Y337" s="189"/>
      <c r="Z337" s="189"/>
      <c r="AA337" s="56"/>
      <c r="AB337" s="56"/>
      <c r="AC337" s="188"/>
      <c r="AD337" s="259"/>
      <c r="AE337" s="259"/>
      <c r="AF337" s="56"/>
      <c r="AG337" s="28"/>
      <c r="AH337" s="56"/>
      <c r="AI337" s="28"/>
      <c r="AJ337" s="184"/>
      <c r="AK337" s="199"/>
      <c r="AL337" s="286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4"/>
      <c r="AT337" s="37"/>
    </row>
    <row r="338" spans="2:46" ht="13.5" customHeight="1" x14ac:dyDescent="0.15">
      <c r="B338" s="284" t="s">
        <v>130</v>
      </c>
      <c r="C338" s="25" t="s">
        <v>31</v>
      </c>
      <c r="D338" s="39"/>
      <c r="E338" s="55"/>
      <c r="F338" s="96"/>
      <c r="G338" s="96"/>
      <c r="H338" s="96"/>
      <c r="I338" s="60"/>
      <c r="J338" s="60"/>
      <c r="K338" s="61"/>
      <c r="L338" s="258"/>
      <c r="M338" s="258"/>
      <c r="N338" s="55"/>
      <c r="O338" s="26"/>
      <c r="P338" s="55"/>
      <c r="Q338" s="26"/>
      <c r="R338" s="131"/>
      <c r="S338" s="214"/>
      <c r="T338" s="284" t="s">
        <v>130</v>
      </c>
      <c r="U338" s="25" t="s">
        <v>31</v>
      </c>
      <c r="V338" s="39"/>
      <c r="W338" s="55"/>
      <c r="X338" s="96"/>
      <c r="Y338" s="96"/>
      <c r="Z338" s="96"/>
      <c r="AA338" s="60"/>
      <c r="AB338" s="60"/>
      <c r="AC338" s="61"/>
      <c r="AD338" s="258"/>
      <c r="AE338" s="258"/>
      <c r="AF338" s="55"/>
      <c r="AG338" s="26"/>
      <c r="AH338" s="55"/>
      <c r="AI338" s="26"/>
      <c r="AJ338" s="131"/>
      <c r="AK338" s="199"/>
      <c r="AL338" s="284" t="s">
        <v>130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4"/>
      <c r="AT338" s="37"/>
    </row>
    <row r="339" spans="2:46" ht="13.5" customHeight="1" x14ac:dyDescent="0.15">
      <c r="B339" s="285"/>
      <c r="C339" s="27" t="s">
        <v>32</v>
      </c>
      <c r="D339" s="186"/>
      <c r="E339" s="56"/>
      <c r="F339" s="187"/>
      <c r="G339" s="187"/>
      <c r="H339" s="187"/>
      <c r="I339" s="62"/>
      <c r="J339" s="62"/>
      <c r="K339" s="188"/>
      <c r="L339" s="259"/>
      <c r="M339" s="259"/>
      <c r="N339" s="56"/>
      <c r="O339" s="28"/>
      <c r="P339" s="56"/>
      <c r="Q339" s="28"/>
      <c r="R339" s="132"/>
      <c r="S339" s="214"/>
      <c r="T339" s="285"/>
      <c r="U339" s="27" t="s">
        <v>32</v>
      </c>
      <c r="V339" s="186"/>
      <c r="W339" s="56"/>
      <c r="X339" s="187"/>
      <c r="Y339" s="187"/>
      <c r="Z339" s="187"/>
      <c r="AA339" s="62"/>
      <c r="AB339" s="62"/>
      <c r="AC339" s="188"/>
      <c r="AD339" s="259"/>
      <c r="AE339" s="259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4"/>
      <c r="AT339" s="37"/>
    </row>
    <row r="340" spans="2:46" ht="13.5" customHeight="1" x14ac:dyDescent="0.15">
      <c r="B340" s="285"/>
      <c r="C340" s="27" t="s">
        <v>33</v>
      </c>
      <c r="D340" s="186"/>
      <c r="E340" s="56"/>
      <c r="F340" s="187"/>
      <c r="G340" s="187"/>
      <c r="H340" s="187"/>
      <c r="I340" s="62"/>
      <c r="J340" s="62"/>
      <c r="K340" s="188"/>
      <c r="L340" s="259"/>
      <c r="M340" s="259"/>
      <c r="N340" s="56"/>
      <c r="O340" s="28"/>
      <c r="P340" s="56"/>
      <c r="Q340" s="28"/>
      <c r="R340" s="132"/>
      <c r="S340" s="214"/>
      <c r="T340" s="285"/>
      <c r="U340" s="27" t="s">
        <v>33</v>
      </c>
      <c r="V340" s="186"/>
      <c r="W340" s="56"/>
      <c r="X340" s="187"/>
      <c r="Y340" s="187"/>
      <c r="Z340" s="187"/>
      <c r="AA340" s="62"/>
      <c r="AB340" s="62"/>
      <c r="AC340" s="188"/>
      <c r="AD340" s="259"/>
      <c r="AE340" s="259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4"/>
      <c r="AT340" s="37"/>
    </row>
    <row r="341" spans="2:46" ht="13.5" customHeight="1" x14ac:dyDescent="0.15">
      <c r="B341" s="285"/>
      <c r="C341" s="27" t="s">
        <v>35</v>
      </c>
      <c r="D341" s="186"/>
      <c r="E341" s="56"/>
      <c r="F341" s="187"/>
      <c r="G341" s="187"/>
      <c r="H341" s="187"/>
      <c r="I341" s="62"/>
      <c r="J341" s="62"/>
      <c r="K341" s="188"/>
      <c r="L341" s="259"/>
      <c r="M341" s="259"/>
      <c r="N341" s="56"/>
      <c r="O341" s="28"/>
      <c r="P341" s="56"/>
      <c r="Q341" s="28"/>
      <c r="R341" s="132"/>
      <c r="S341" s="214"/>
      <c r="T341" s="285"/>
      <c r="U341" s="27" t="s">
        <v>35</v>
      </c>
      <c r="V341" s="186"/>
      <c r="W341" s="56"/>
      <c r="X341" s="187"/>
      <c r="Y341" s="187"/>
      <c r="Z341" s="187"/>
      <c r="AA341" s="62"/>
      <c r="AB341" s="62"/>
      <c r="AC341" s="188"/>
      <c r="AD341" s="259"/>
      <c r="AE341" s="259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4"/>
      <c r="AT341" s="37"/>
    </row>
    <row r="342" spans="2:46" ht="13.5" customHeight="1" thickBot="1" x14ac:dyDescent="0.2">
      <c r="B342" s="286"/>
      <c r="C342" s="27"/>
      <c r="D342" s="186"/>
      <c r="E342" s="56"/>
      <c r="F342" s="189"/>
      <c r="G342" s="189"/>
      <c r="H342" s="189"/>
      <c r="I342" s="56"/>
      <c r="J342" s="56"/>
      <c r="K342" s="188"/>
      <c r="L342" s="259"/>
      <c r="M342" s="259"/>
      <c r="N342" s="56"/>
      <c r="O342" s="28"/>
      <c r="P342" s="56"/>
      <c r="Q342" s="28"/>
      <c r="R342" s="184"/>
      <c r="S342" s="214"/>
      <c r="T342" s="286"/>
      <c r="U342" s="27"/>
      <c r="V342" s="186"/>
      <c r="W342" s="56"/>
      <c r="X342" s="189"/>
      <c r="Y342" s="189"/>
      <c r="Z342" s="189"/>
      <c r="AA342" s="56"/>
      <c r="AB342" s="56"/>
      <c r="AC342" s="188"/>
      <c r="AD342" s="259"/>
      <c r="AE342" s="259"/>
      <c r="AF342" s="56"/>
      <c r="AG342" s="28"/>
      <c r="AH342" s="56"/>
      <c r="AI342" s="28"/>
      <c r="AJ342" s="184"/>
      <c r="AK342" s="199"/>
      <c r="AL342" s="286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4"/>
      <c r="AT342" s="37"/>
    </row>
    <row r="343" spans="2:46" ht="13.5" customHeight="1" x14ac:dyDescent="0.15">
      <c r="B343" s="284" t="s">
        <v>131</v>
      </c>
      <c r="C343" s="25" t="s">
        <v>31</v>
      </c>
      <c r="D343" s="39"/>
      <c r="E343" s="55"/>
      <c r="F343" s="96"/>
      <c r="G343" s="96"/>
      <c r="H343" s="96"/>
      <c r="I343" s="60"/>
      <c r="J343" s="60"/>
      <c r="K343" s="61"/>
      <c r="L343" s="258"/>
      <c r="M343" s="258"/>
      <c r="N343" s="55"/>
      <c r="O343" s="26"/>
      <c r="P343" s="55"/>
      <c r="Q343" s="26"/>
      <c r="R343" s="131"/>
      <c r="S343" s="214"/>
      <c r="T343" s="284" t="s">
        <v>131</v>
      </c>
      <c r="U343" s="25" t="s">
        <v>31</v>
      </c>
      <c r="V343" s="39"/>
      <c r="W343" s="55"/>
      <c r="X343" s="96"/>
      <c r="Y343" s="96"/>
      <c r="Z343" s="96"/>
      <c r="AA343" s="60"/>
      <c r="AB343" s="60"/>
      <c r="AC343" s="61"/>
      <c r="AD343" s="258"/>
      <c r="AE343" s="258"/>
      <c r="AF343" s="55"/>
      <c r="AG343" s="26"/>
      <c r="AH343" s="55"/>
      <c r="AI343" s="26"/>
      <c r="AJ343" s="131"/>
      <c r="AK343" s="199"/>
      <c r="AL343" s="284" t="s">
        <v>131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4"/>
      <c r="AT343" s="37"/>
    </row>
    <row r="344" spans="2:46" ht="13.5" customHeight="1" x14ac:dyDescent="0.15">
      <c r="B344" s="285"/>
      <c r="C344" s="27" t="s">
        <v>32</v>
      </c>
      <c r="D344" s="186"/>
      <c r="E344" s="56"/>
      <c r="F344" s="187"/>
      <c r="G344" s="187"/>
      <c r="H344" s="187"/>
      <c r="I344" s="62"/>
      <c r="J344" s="62"/>
      <c r="K344" s="188"/>
      <c r="L344" s="259"/>
      <c r="M344" s="259"/>
      <c r="N344" s="56"/>
      <c r="O344" s="28"/>
      <c r="P344" s="56"/>
      <c r="Q344" s="28"/>
      <c r="R344" s="132"/>
      <c r="S344" s="214"/>
      <c r="T344" s="285"/>
      <c r="U344" s="27" t="s">
        <v>32</v>
      </c>
      <c r="V344" s="186"/>
      <c r="W344" s="56"/>
      <c r="X344" s="187"/>
      <c r="Y344" s="187"/>
      <c r="Z344" s="187"/>
      <c r="AA344" s="62"/>
      <c r="AB344" s="62"/>
      <c r="AC344" s="188"/>
      <c r="AD344" s="259"/>
      <c r="AE344" s="259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4"/>
      <c r="AT344" s="37"/>
    </row>
    <row r="345" spans="2:46" ht="13.5" customHeight="1" x14ac:dyDescent="0.15">
      <c r="B345" s="285"/>
      <c r="C345" s="27" t="s">
        <v>33</v>
      </c>
      <c r="D345" s="186"/>
      <c r="E345" s="56"/>
      <c r="F345" s="187"/>
      <c r="G345" s="187"/>
      <c r="H345" s="187"/>
      <c r="I345" s="62"/>
      <c r="J345" s="62"/>
      <c r="K345" s="188"/>
      <c r="L345" s="259"/>
      <c r="M345" s="259"/>
      <c r="N345" s="56"/>
      <c r="O345" s="28"/>
      <c r="P345" s="56"/>
      <c r="Q345" s="28"/>
      <c r="R345" s="132"/>
      <c r="S345" s="214"/>
      <c r="T345" s="285"/>
      <c r="U345" s="27" t="s">
        <v>33</v>
      </c>
      <c r="V345" s="186"/>
      <c r="W345" s="56"/>
      <c r="X345" s="187"/>
      <c r="Y345" s="187"/>
      <c r="Z345" s="187"/>
      <c r="AA345" s="62"/>
      <c r="AB345" s="62"/>
      <c r="AC345" s="188"/>
      <c r="AD345" s="259"/>
      <c r="AE345" s="259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4"/>
      <c r="AT345" s="37"/>
    </row>
    <row r="346" spans="2:46" ht="13.5" customHeight="1" x14ac:dyDescent="0.15">
      <c r="B346" s="285"/>
      <c r="C346" s="27" t="s">
        <v>35</v>
      </c>
      <c r="D346" s="186"/>
      <c r="E346" s="56"/>
      <c r="F346" s="187"/>
      <c r="G346" s="187"/>
      <c r="H346" s="187"/>
      <c r="I346" s="62"/>
      <c r="J346" s="62"/>
      <c r="K346" s="188"/>
      <c r="L346" s="259"/>
      <c r="M346" s="259"/>
      <c r="N346" s="56"/>
      <c r="O346" s="28"/>
      <c r="P346" s="56"/>
      <c r="Q346" s="28"/>
      <c r="R346" s="132"/>
      <c r="S346" s="214"/>
      <c r="T346" s="285"/>
      <c r="U346" s="27" t="s">
        <v>35</v>
      </c>
      <c r="V346" s="186"/>
      <c r="W346" s="56"/>
      <c r="X346" s="187"/>
      <c r="Y346" s="187"/>
      <c r="Z346" s="187"/>
      <c r="AA346" s="62"/>
      <c r="AB346" s="62"/>
      <c r="AC346" s="188"/>
      <c r="AD346" s="259"/>
      <c r="AE346" s="259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4"/>
      <c r="AT346" s="37"/>
    </row>
    <row r="347" spans="2:46" ht="13.5" customHeight="1" thickBot="1" x14ac:dyDescent="0.2">
      <c r="B347" s="286"/>
      <c r="C347" s="27"/>
      <c r="D347" s="186"/>
      <c r="E347" s="56"/>
      <c r="F347" s="189"/>
      <c r="G347" s="189"/>
      <c r="H347" s="189"/>
      <c r="I347" s="56"/>
      <c r="J347" s="56"/>
      <c r="K347" s="188"/>
      <c r="L347" s="259"/>
      <c r="M347" s="259"/>
      <c r="N347" s="56"/>
      <c r="O347" s="28"/>
      <c r="P347" s="56"/>
      <c r="Q347" s="28"/>
      <c r="R347" s="184"/>
      <c r="S347" s="214"/>
      <c r="T347" s="286"/>
      <c r="U347" s="27"/>
      <c r="V347" s="186"/>
      <c r="W347" s="56"/>
      <c r="X347" s="189"/>
      <c r="Y347" s="189"/>
      <c r="Z347" s="189"/>
      <c r="AA347" s="56"/>
      <c r="AB347" s="56"/>
      <c r="AC347" s="188"/>
      <c r="AD347" s="259"/>
      <c r="AE347" s="259"/>
      <c r="AF347" s="56"/>
      <c r="AG347" s="28"/>
      <c r="AH347" s="56"/>
      <c r="AI347" s="28"/>
      <c r="AJ347" s="184"/>
      <c r="AK347" s="199"/>
      <c r="AL347" s="286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4"/>
      <c r="AT347" s="37"/>
    </row>
    <row r="348" spans="2:46" ht="13.5" customHeight="1" x14ac:dyDescent="0.15">
      <c r="B348" s="284" t="s">
        <v>132</v>
      </c>
      <c r="C348" s="25" t="s">
        <v>31</v>
      </c>
      <c r="D348" s="39"/>
      <c r="E348" s="55"/>
      <c r="F348" s="96"/>
      <c r="G348" s="96"/>
      <c r="H348" s="96"/>
      <c r="I348" s="60"/>
      <c r="J348" s="60"/>
      <c r="K348" s="61"/>
      <c r="L348" s="258"/>
      <c r="M348" s="258"/>
      <c r="N348" s="55"/>
      <c r="O348" s="26"/>
      <c r="P348" s="55"/>
      <c r="Q348" s="26"/>
      <c r="R348" s="131"/>
      <c r="S348" s="214"/>
      <c r="T348" s="284" t="s">
        <v>132</v>
      </c>
      <c r="U348" s="25" t="s">
        <v>31</v>
      </c>
      <c r="V348" s="39"/>
      <c r="W348" s="55"/>
      <c r="X348" s="96"/>
      <c r="Y348" s="96"/>
      <c r="Z348" s="96"/>
      <c r="AA348" s="60"/>
      <c r="AB348" s="60"/>
      <c r="AC348" s="61"/>
      <c r="AD348" s="258"/>
      <c r="AE348" s="258"/>
      <c r="AF348" s="55"/>
      <c r="AG348" s="26"/>
      <c r="AH348" s="55"/>
      <c r="AI348" s="26"/>
      <c r="AJ348" s="131"/>
      <c r="AK348" s="199"/>
      <c r="AL348" s="284" t="s">
        <v>132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4"/>
      <c r="AT348" s="37"/>
    </row>
    <row r="349" spans="2:46" ht="13.5" customHeight="1" x14ac:dyDescent="0.15">
      <c r="B349" s="285"/>
      <c r="C349" s="27" t="s">
        <v>32</v>
      </c>
      <c r="D349" s="186"/>
      <c r="E349" s="56"/>
      <c r="F349" s="187"/>
      <c r="G349" s="187"/>
      <c r="H349" s="187"/>
      <c r="I349" s="62"/>
      <c r="J349" s="62"/>
      <c r="K349" s="188"/>
      <c r="L349" s="259"/>
      <c r="M349" s="259"/>
      <c r="N349" s="56"/>
      <c r="O349" s="28"/>
      <c r="P349" s="56"/>
      <c r="Q349" s="28"/>
      <c r="R349" s="132"/>
      <c r="S349" s="214"/>
      <c r="T349" s="285"/>
      <c r="U349" s="27" t="s">
        <v>32</v>
      </c>
      <c r="V349" s="186"/>
      <c r="W349" s="56"/>
      <c r="X349" s="187"/>
      <c r="Y349" s="187"/>
      <c r="Z349" s="187"/>
      <c r="AA349" s="62"/>
      <c r="AB349" s="62"/>
      <c r="AC349" s="188"/>
      <c r="AD349" s="259"/>
      <c r="AE349" s="259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4"/>
      <c r="AT349" s="37"/>
    </row>
    <row r="350" spans="2:46" ht="13.5" customHeight="1" x14ac:dyDescent="0.15">
      <c r="B350" s="285"/>
      <c r="C350" s="27" t="s">
        <v>33</v>
      </c>
      <c r="D350" s="186"/>
      <c r="E350" s="56"/>
      <c r="F350" s="187"/>
      <c r="G350" s="187"/>
      <c r="H350" s="187"/>
      <c r="I350" s="62"/>
      <c r="J350" s="62"/>
      <c r="K350" s="188"/>
      <c r="L350" s="259"/>
      <c r="M350" s="259"/>
      <c r="N350" s="56"/>
      <c r="O350" s="28"/>
      <c r="P350" s="56"/>
      <c r="Q350" s="28"/>
      <c r="R350" s="132"/>
      <c r="S350" s="214"/>
      <c r="T350" s="285"/>
      <c r="U350" s="27" t="s">
        <v>33</v>
      </c>
      <c r="V350" s="186"/>
      <c r="W350" s="56"/>
      <c r="X350" s="187"/>
      <c r="Y350" s="187"/>
      <c r="Z350" s="187"/>
      <c r="AA350" s="62"/>
      <c r="AB350" s="62"/>
      <c r="AC350" s="188"/>
      <c r="AD350" s="259"/>
      <c r="AE350" s="259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4"/>
      <c r="AT350" s="37"/>
    </row>
    <row r="351" spans="2:46" ht="13.5" customHeight="1" x14ac:dyDescent="0.15">
      <c r="B351" s="285"/>
      <c r="C351" s="27" t="s">
        <v>35</v>
      </c>
      <c r="D351" s="186"/>
      <c r="E351" s="56"/>
      <c r="F351" s="187"/>
      <c r="G351" s="187"/>
      <c r="H351" s="187"/>
      <c r="I351" s="62"/>
      <c r="J351" s="62"/>
      <c r="K351" s="188"/>
      <c r="L351" s="259"/>
      <c r="M351" s="259"/>
      <c r="N351" s="56"/>
      <c r="O351" s="28"/>
      <c r="P351" s="56"/>
      <c r="Q351" s="28"/>
      <c r="R351" s="132"/>
      <c r="S351" s="214"/>
      <c r="T351" s="285"/>
      <c r="U351" s="27" t="s">
        <v>35</v>
      </c>
      <c r="V351" s="186"/>
      <c r="W351" s="56"/>
      <c r="X351" s="187"/>
      <c r="Y351" s="187"/>
      <c r="Z351" s="187"/>
      <c r="AA351" s="62"/>
      <c r="AB351" s="62"/>
      <c r="AC351" s="188"/>
      <c r="AD351" s="259"/>
      <c r="AE351" s="259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4"/>
      <c r="AT351" s="37"/>
    </row>
    <row r="352" spans="2:46" ht="13.5" customHeight="1" thickBot="1" x14ac:dyDescent="0.2">
      <c r="B352" s="286"/>
      <c r="C352" s="27"/>
      <c r="D352" s="186"/>
      <c r="E352" s="56"/>
      <c r="F352" s="189"/>
      <c r="G352" s="189"/>
      <c r="H352" s="189"/>
      <c r="I352" s="56"/>
      <c r="J352" s="56"/>
      <c r="K352" s="188"/>
      <c r="L352" s="259"/>
      <c r="M352" s="259"/>
      <c r="N352" s="56"/>
      <c r="O352" s="28"/>
      <c r="P352" s="56"/>
      <c r="Q352" s="28"/>
      <c r="R352" s="184"/>
      <c r="S352" s="214"/>
      <c r="T352" s="286"/>
      <c r="U352" s="27"/>
      <c r="V352" s="186"/>
      <c r="W352" s="56"/>
      <c r="X352" s="189"/>
      <c r="Y352" s="189"/>
      <c r="Z352" s="189"/>
      <c r="AA352" s="56"/>
      <c r="AB352" s="56"/>
      <c r="AC352" s="188"/>
      <c r="AD352" s="259"/>
      <c r="AE352" s="259"/>
      <c r="AF352" s="56"/>
      <c r="AG352" s="28"/>
      <c r="AH352" s="56"/>
      <c r="AI352" s="28"/>
      <c r="AJ352" s="184"/>
      <c r="AK352" s="199"/>
      <c r="AL352" s="286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4"/>
      <c r="AT352" s="37"/>
    </row>
    <row r="353" spans="2:46" ht="13.5" customHeight="1" x14ac:dyDescent="0.15">
      <c r="B353" s="284" t="s">
        <v>133</v>
      </c>
      <c r="C353" s="25" t="s">
        <v>31</v>
      </c>
      <c r="D353" s="39"/>
      <c r="E353" s="55"/>
      <c r="F353" s="96"/>
      <c r="G353" s="96"/>
      <c r="H353" s="96"/>
      <c r="I353" s="60"/>
      <c r="J353" s="60"/>
      <c r="K353" s="61"/>
      <c r="L353" s="258"/>
      <c r="M353" s="258"/>
      <c r="N353" s="55"/>
      <c r="O353" s="26"/>
      <c r="P353" s="55"/>
      <c r="Q353" s="26"/>
      <c r="R353" s="131"/>
      <c r="S353" s="214"/>
      <c r="T353" s="284" t="s">
        <v>133</v>
      </c>
      <c r="U353" s="25" t="s">
        <v>31</v>
      </c>
      <c r="V353" s="39"/>
      <c r="W353" s="55"/>
      <c r="X353" s="96"/>
      <c r="Y353" s="96"/>
      <c r="Z353" s="96"/>
      <c r="AA353" s="60"/>
      <c r="AB353" s="60"/>
      <c r="AC353" s="61"/>
      <c r="AD353" s="258"/>
      <c r="AE353" s="258"/>
      <c r="AF353" s="55"/>
      <c r="AG353" s="26"/>
      <c r="AH353" s="55"/>
      <c r="AI353" s="26"/>
      <c r="AJ353" s="131"/>
      <c r="AK353" s="199"/>
      <c r="AL353" s="284" t="s">
        <v>133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4"/>
      <c r="AT353" s="37"/>
    </row>
    <row r="354" spans="2:46" ht="13.5" customHeight="1" x14ac:dyDescent="0.15">
      <c r="B354" s="285"/>
      <c r="C354" s="27" t="s">
        <v>32</v>
      </c>
      <c r="D354" s="186"/>
      <c r="E354" s="56"/>
      <c r="F354" s="187"/>
      <c r="G354" s="187"/>
      <c r="H354" s="187"/>
      <c r="I354" s="62"/>
      <c r="J354" s="62"/>
      <c r="K354" s="188"/>
      <c r="L354" s="259"/>
      <c r="M354" s="259"/>
      <c r="N354" s="56"/>
      <c r="O354" s="28"/>
      <c r="P354" s="56"/>
      <c r="Q354" s="28"/>
      <c r="R354" s="132"/>
      <c r="S354" s="214"/>
      <c r="T354" s="285"/>
      <c r="U354" s="27" t="s">
        <v>32</v>
      </c>
      <c r="V354" s="186"/>
      <c r="W354" s="56"/>
      <c r="X354" s="187"/>
      <c r="Y354" s="187"/>
      <c r="Z354" s="187"/>
      <c r="AA354" s="62"/>
      <c r="AB354" s="62"/>
      <c r="AC354" s="188"/>
      <c r="AD354" s="259"/>
      <c r="AE354" s="259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4"/>
      <c r="AT354" s="37"/>
    </row>
    <row r="355" spans="2:46" ht="13.5" customHeight="1" x14ac:dyDescent="0.15">
      <c r="B355" s="285"/>
      <c r="C355" s="27" t="s">
        <v>33</v>
      </c>
      <c r="D355" s="186"/>
      <c r="E355" s="56"/>
      <c r="F355" s="187"/>
      <c r="G355" s="187"/>
      <c r="H355" s="187"/>
      <c r="I355" s="62"/>
      <c r="J355" s="62"/>
      <c r="K355" s="188"/>
      <c r="L355" s="259"/>
      <c r="M355" s="259"/>
      <c r="N355" s="56"/>
      <c r="O355" s="28"/>
      <c r="P355" s="56"/>
      <c r="Q355" s="28"/>
      <c r="R355" s="132"/>
      <c r="S355" s="214"/>
      <c r="T355" s="285"/>
      <c r="U355" s="27" t="s">
        <v>33</v>
      </c>
      <c r="V355" s="186"/>
      <c r="W355" s="56"/>
      <c r="X355" s="187"/>
      <c r="Y355" s="187"/>
      <c r="Z355" s="187"/>
      <c r="AA355" s="62"/>
      <c r="AB355" s="62"/>
      <c r="AC355" s="188"/>
      <c r="AD355" s="259"/>
      <c r="AE355" s="259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4"/>
      <c r="AT355" s="37"/>
    </row>
    <row r="356" spans="2:46" ht="13.5" customHeight="1" x14ac:dyDescent="0.15">
      <c r="B356" s="285"/>
      <c r="C356" s="27" t="s">
        <v>35</v>
      </c>
      <c r="D356" s="186"/>
      <c r="E356" s="56"/>
      <c r="F356" s="187"/>
      <c r="G356" s="187"/>
      <c r="H356" s="187"/>
      <c r="I356" s="62"/>
      <c r="J356" s="62"/>
      <c r="K356" s="188"/>
      <c r="L356" s="259"/>
      <c r="M356" s="259"/>
      <c r="N356" s="56"/>
      <c r="O356" s="28"/>
      <c r="P356" s="56"/>
      <c r="Q356" s="28"/>
      <c r="R356" s="132"/>
      <c r="S356" s="214"/>
      <c r="T356" s="285"/>
      <c r="U356" s="27" t="s">
        <v>35</v>
      </c>
      <c r="V356" s="186"/>
      <c r="W356" s="56"/>
      <c r="X356" s="187"/>
      <c r="Y356" s="187"/>
      <c r="Z356" s="187"/>
      <c r="AA356" s="62"/>
      <c r="AB356" s="62"/>
      <c r="AC356" s="188"/>
      <c r="AD356" s="259"/>
      <c r="AE356" s="259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4"/>
      <c r="AT356" s="37"/>
    </row>
    <row r="357" spans="2:46" ht="13.5" customHeight="1" thickBot="1" x14ac:dyDescent="0.2">
      <c r="B357" s="286"/>
      <c r="C357" s="27"/>
      <c r="D357" s="186"/>
      <c r="E357" s="56"/>
      <c r="F357" s="189"/>
      <c r="G357" s="189"/>
      <c r="H357" s="189"/>
      <c r="I357" s="56"/>
      <c r="J357" s="56"/>
      <c r="K357" s="188"/>
      <c r="L357" s="259"/>
      <c r="M357" s="259"/>
      <c r="N357" s="56"/>
      <c r="O357" s="28"/>
      <c r="P357" s="56"/>
      <c r="Q357" s="28"/>
      <c r="R357" s="184"/>
      <c r="S357" s="214"/>
      <c r="T357" s="286"/>
      <c r="U357" s="27"/>
      <c r="V357" s="186"/>
      <c r="W357" s="56"/>
      <c r="X357" s="189"/>
      <c r="Y357" s="189"/>
      <c r="Z357" s="189"/>
      <c r="AA357" s="56"/>
      <c r="AB357" s="56"/>
      <c r="AC357" s="188"/>
      <c r="AD357" s="259"/>
      <c r="AE357" s="259"/>
      <c r="AF357" s="56"/>
      <c r="AG357" s="28"/>
      <c r="AH357" s="56"/>
      <c r="AI357" s="28"/>
      <c r="AJ357" s="184"/>
      <c r="AK357" s="199"/>
      <c r="AL357" s="286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4"/>
      <c r="AT357" s="37"/>
    </row>
    <row r="358" spans="2:46" ht="13.5" customHeight="1" x14ac:dyDescent="0.15">
      <c r="B358" s="284" t="s">
        <v>134</v>
      </c>
      <c r="C358" s="25" t="s">
        <v>31</v>
      </c>
      <c r="D358" s="39"/>
      <c r="E358" s="55"/>
      <c r="F358" s="96"/>
      <c r="G358" s="96"/>
      <c r="H358" s="96"/>
      <c r="I358" s="60"/>
      <c r="J358" s="60"/>
      <c r="K358" s="61"/>
      <c r="L358" s="258"/>
      <c r="M358" s="258"/>
      <c r="N358" s="55"/>
      <c r="O358" s="26"/>
      <c r="P358" s="55"/>
      <c r="Q358" s="26"/>
      <c r="R358" s="131"/>
      <c r="S358" s="214"/>
      <c r="T358" s="284" t="s">
        <v>134</v>
      </c>
      <c r="U358" s="25" t="s">
        <v>31</v>
      </c>
      <c r="V358" s="39"/>
      <c r="W358" s="55"/>
      <c r="X358" s="96"/>
      <c r="Y358" s="96"/>
      <c r="Z358" s="96"/>
      <c r="AA358" s="60"/>
      <c r="AB358" s="60"/>
      <c r="AC358" s="61"/>
      <c r="AD358" s="258"/>
      <c r="AE358" s="258"/>
      <c r="AF358" s="55"/>
      <c r="AG358" s="26"/>
      <c r="AH358" s="55"/>
      <c r="AI358" s="26"/>
      <c r="AJ358" s="131"/>
      <c r="AK358" s="199"/>
      <c r="AL358" s="284" t="s">
        <v>134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4"/>
      <c r="AT358" s="37"/>
    </row>
    <row r="359" spans="2:46" ht="13.5" customHeight="1" x14ac:dyDescent="0.15">
      <c r="B359" s="285"/>
      <c r="C359" s="27" t="s">
        <v>32</v>
      </c>
      <c r="D359" s="186"/>
      <c r="E359" s="56"/>
      <c r="F359" s="187"/>
      <c r="G359" s="187"/>
      <c r="H359" s="187"/>
      <c r="I359" s="62"/>
      <c r="J359" s="62"/>
      <c r="K359" s="188"/>
      <c r="L359" s="259"/>
      <c r="M359" s="259"/>
      <c r="N359" s="56"/>
      <c r="O359" s="28"/>
      <c r="P359" s="56"/>
      <c r="Q359" s="28"/>
      <c r="R359" s="132"/>
      <c r="S359" s="214"/>
      <c r="T359" s="285"/>
      <c r="U359" s="27" t="s">
        <v>32</v>
      </c>
      <c r="V359" s="186"/>
      <c r="W359" s="56"/>
      <c r="X359" s="187"/>
      <c r="Y359" s="187"/>
      <c r="Z359" s="187"/>
      <c r="AA359" s="62"/>
      <c r="AB359" s="62"/>
      <c r="AC359" s="188"/>
      <c r="AD359" s="259"/>
      <c r="AE359" s="259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4"/>
      <c r="AT359" s="37"/>
    </row>
    <row r="360" spans="2:46" ht="13.5" customHeight="1" x14ac:dyDescent="0.15">
      <c r="B360" s="285"/>
      <c r="C360" s="27" t="s">
        <v>33</v>
      </c>
      <c r="D360" s="186"/>
      <c r="E360" s="56"/>
      <c r="F360" s="187"/>
      <c r="G360" s="187"/>
      <c r="H360" s="187"/>
      <c r="I360" s="62"/>
      <c r="J360" s="62"/>
      <c r="K360" s="188"/>
      <c r="L360" s="259"/>
      <c r="M360" s="259"/>
      <c r="N360" s="56"/>
      <c r="O360" s="28"/>
      <c r="P360" s="56"/>
      <c r="Q360" s="28"/>
      <c r="R360" s="132"/>
      <c r="S360" s="214"/>
      <c r="T360" s="285"/>
      <c r="U360" s="27" t="s">
        <v>33</v>
      </c>
      <c r="V360" s="186"/>
      <c r="W360" s="56"/>
      <c r="X360" s="187"/>
      <c r="Y360" s="187"/>
      <c r="Z360" s="187"/>
      <c r="AA360" s="62"/>
      <c r="AB360" s="62"/>
      <c r="AC360" s="188"/>
      <c r="AD360" s="259"/>
      <c r="AE360" s="259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4"/>
      <c r="AT360" s="37"/>
    </row>
    <row r="361" spans="2:46" ht="13.5" customHeight="1" x14ac:dyDescent="0.15">
      <c r="B361" s="285"/>
      <c r="C361" s="27" t="s">
        <v>35</v>
      </c>
      <c r="D361" s="186"/>
      <c r="E361" s="56"/>
      <c r="F361" s="187"/>
      <c r="G361" s="187"/>
      <c r="H361" s="187"/>
      <c r="I361" s="62"/>
      <c r="J361" s="62"/>
      <c r="K361" s="188"/>
      <c r="L361" s="259"/>
      <c r="M361" s="259"/>
      <c r="N361" s="56"/>
      <c r="O361" s="28"/>
      <c r="P361" s="56"/>
      <c r="Q361" s="28"/>
      <c r="R361" s="132"/>
      <c r="S361" s="214"/>
      <c r="T361" s="285"/>
      <c r="U361" s="27" t="s">
        <v>35</v>
      </c>
      <c r="V361" s="186"/>
      <c r="W361" s="56"/>
      <c r="X361" s="187"/>
      <c r="Y361" s="187"/>
      <c r="Z361" s="187"/>
      <c r="AA361" s="62"/>
      <c r="AB361" s="62"/>
      <c r="AC361" s="188"/>
      <c r="AD361" s="259"/>
      <c r="AE361" s="259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4"/>
      <c r="AT361" s="37"/>
    </row>
    <row r="362" spans="2:46" ht="13.5" customHeight="1" thickBot="1" x14ac:dyDescent="0.2">
      <c r="B362" s="286"/>
      <c r="C362" s="27"/>
      <c r="D362" s="186"/>
      <c r="E362" s="56"/>
      <c r="F362" s="189"/>
      <c r="G362" s="189"/>
      <c r="H362" s="189"/>
      <c r="I362" s="56"/>
      <c r="J362" s="56"/>
      <c r="K362" s="188"/>
      <c r="L362" s="259"/>
      <c r="M362" s="259"/>
      <c r="N362" s="56"/>
      <c r="O362" s="28"/>
      <c r="P362" s="56"/>
      <c r="Q362" s="28"/>
      <c r="R362" s="184"/>
      <c r="S362" s="214"/>
      <c r="T362" s="286"/>
      <c r="U362" s="27"/>
      <c r="V362" s="186"/>
      <c r="W362" s="56"/>
      <c r="X362" s="189"/>
      <c r="Y362" s="189"/>
      <c r="Z362" s="189"/>
      <c r="AA362" s="56"/>
      <c r="AB362" s="56"/>
      <c r="AC362" s="188"/>
      <c r="AD362" s="259"/>
      <c r="AE362" s="259"/>
      <c r="AF362" s="56"/>
      <c r="AG362" s="28"/>
      <c r="AH362" s="56"/>
      <c r="AI362" s="28"/>
      <c r="AJ362" s="184"/>
      <c r="AK362" s="199"/>
      <c r="AL362" s="286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4"/>
      <c r="AT362" s="37"/>
    </row>
    <row r="363" spans="2:46" ht="13.5" customHeight="1" x14ac:dyDescent="0.15">
      <c r="B363" s="284" t="s">
        <v>135</v>
      </c>
      <c r="C363" s="25" t="s">
        <v>31</v>
      </c>
      <c r="D363" s="39"/>
      <c r="E363" s="55"/>
      <c r="F363" s="96"/>
      <c r="G363" s="96"/>
      <c r="H363" s="96"/>
      <c r="I363" s="60"/>
      <c r="J363" s="60"/>
      <c r="K363" s="61"/>
      <c r="L363" s="258"/>
      <c r="M363" s="258"/>
      <c r="N363" s="55"/>
      <c r="O363" s="26"/>
      <c r="P363" s="55"/>
      <c r="Q363" s="26"/>
      <c r="R363" s="131"/>
      <c r="S363" s="214"/>
      <c r="T363" s="284" t="s">
        <v>135</v>
      </c>
      <c r="U363" s="25" t="s">
        <v>31</v>
      </c>
      <c r="V363" s="39"/>
      <c r="W363" s="55"/>
      <c r="X363" s="96"/>
      <c r="Y363" s="96"/>
      <c r="Z363" s="96"/>
      <c r="AA363" s="60"/>
      <c r="AB363" s="60"/>
      <c r="AC363" s="61"/>
      <c r="AD363" s="258"/>
      <c r="AE363" s="258"/>
      <c r="AF363" s="55"/>
      <c r="AG363" s="26"/>
      <c r="AH363" s="55"/>
      <c r="AI363" s="26"/>
      <c r="AJ363" s="131"/>
      <c r="AK363" s="199"/>
      <c r="AL363" s="284" t="s">
        <v>135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4"/>
      <c r="AT363" s="37"/>
    </row>
    <row r="364" spans="2:46" ht="13.5" customHeight="1" x14ac:dyDescent="0.15">
      <c r="B364" s="285"/>
      <c r="C364" s="27" t="s">
        <v>32</v>
      </c>
      <c r="D364" s="186"/>
      <c r="E364" s="56"/>
      <c r="F364" s="187"/>
      <c r="G364" s="187"/>
      <c r="H364" s="187"/>
      <c r="I364" s="62"/>
      <c r="J364" s="62"/>
      <c r="K364" s="188"/>
      <c r="L364" s="259"/>
      <c r="M364" s="259"/>
      <c r="N364" s="56"/>
      <c r="O364" s="28"/>
      <c r="P364" s="56"/>
      <c r="Q364" s="28"/>
      <c r="R364" s="132"/>
      <c r="S364" s="214"/>
      <c r="T364" s="285"/>
      <c r="U364" s="27" t="s">
        <v>32</v>
      </c>
      <c r="V364" s="186"/>
      <c r="W364" s="56"/>
      <c r="X364" s="187"/>
      <c r="Y364" s="187"/>
      <c r="Z364" s="187"/>
      <c r="AA364" s="62"/>
      <c r="AB364" s="62"/>
      <c r="AC364" s="188"/>
      <c r="AD364" s="259"/>
      <c r="AE364" s="259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4"/>
      <c r="AT364" s="37"/>
    </row>
    <row r="365" spans="2:46" ht="13.5" customHeight="1" x14ac:dyDescent="0.15">
      <c r="B365" s="285"/>
      <c r="C365" s="27" t="s">
        <v>33</v>
      </c>
      <c r="D365" s="186"/>
      <c r="E365" s="56"/>
      <c r="F365" s="187"/>
      <c r="G365" s="187"/>
      <c r="H365" s="187"/>
      <c r="I365" s="62"/>
      <c r="J365" s="62"/>
      <c r="K365" s="188"/>
      <c r="L365" s="259"/>
      <c r="M365" s="259"/>
      <c r="N365" s="56"/>
      <c r="O365" s="28"/>
      <c r="P365" s="56"/>
      <c r="Q365" s="28"/>
      <c r="R365" s="132"/>
      <c r="S365" s="214"/>
      <c r="T365" s="285"/>
      <c r="U365" s="27" t="s">
        <v>33</v>
      </c>
      <c r="V365" s="186"/>
      <c r="W365" s="56"/>
      <c r="X365" s="187"/>
      <c r="Y365" s="187"/>
      <c r="Z365" s="187"/>
      <c r="AA365" s="62"/>
      <c r="AB365" s="62"/>
      <c r="AC365" s="188"/>
      <c r="AD365" s="259"/>
      <c r="AE365" s="259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4"/>
      <c r="AT365" s="37"/>
    </row>
    <row r="366" spans="2:46" ht="13.5" customHeight="1" x14ac:dyDescent="0.15">
      <c r="B366" s="285"/>
      <c r="C366" s="27" t="s">
        <v>35</v>
      </c>
      <c r="D366" s="186"/>
      <c r="E366" s="56"/>
      <c r="F366" s="187"/>
      <c r="G366" s="187"/>
      <c r="H366" s="187"/>
      <c r="I366" s="62"/>
      <c r="J366" s="62"/>
      <c r="K366" s="188"/>
      <c r="L366" s="259"/>
      <c r="M366" s="259"/>
      <c r="N366" s="56"/>
      <c r="O366" s="28"/>
      <c r="P366" s="56"/>
      <c r="Q366" s="28"/>
      <c r="R366" s="132"/>
      <c r="S366" s="214"/>
      <c r="T366" s="285"/>
      <c r="U366" s="27" t="s">
        <v>35</v>
      </c>
      <c r="V366" s="186"/>
      <c r="W366" s="56"/>
      <c r="X366" s="187"/>
      <c r="Y366" s="187"/>
      <c r="Z366" s="187"/>
      <c r="AA366" s="62"/>
      <c r="AB366" s="62"/>
      <c r="AC366" s="188"/>
      <c r="AD366" s="259"/>
      <c r="AE366" s="259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4"/>
      <c r="AT366" s="37"/>
    </row>
    <row r="367" spans="2:46" ht="13.5" customHeight="1" thickBot="1" x14ac:dyDescent="0.2">
      <c r="B367" s="286"/>
      <c r="C367" s="27"/>
      <c r="D367" s="186"/>
      <c r="E367" s="56"/>
      <c r="F367" s="189"/>
      <c r="G367" s="189"/>
      <c r="H367" s="189"/>
      <c r="I367" s="56"/>
      <c r="J367" s="56"/>
      <c r="K367" s="188"/>
      <c r="L367" s="259"/>
      <c r="M367" s="259"/>
      <c r="N367" s="56"/>
      <c r="O367" s="28"/>
      <c r="P367" s="56"/>
      <c r="Q367" s="28"/>
      <c r="R367" s="184"/>
      <c r="S367" s="214"/>
      <c r="T367" s="286"/>
      <c r="U367" s="27"/>
      <c r="V367" s="186"/>
      <c r="W367" s="56"/>
      <c r="X367" s="189"/>
      <c r="Y367" s="189"/>
      <c r="Z367" s="189"/>
      <c r="AA367" s="56"/>
      <c r="AB367" s="56"/>
      <c r="AC367" s="188"/>
      <c r="AD367" s="259"/>
      <c r="AE367" s="259"/>
      <c r="AF367" s="56"/>
      <c r="AG367" s="28"/>
      <c r="AH367" s="56"/>
      <c r="AI367" s="28"/>
      <c r="AJ367" s="184"/>
      <c r="AK367" s="199"/>
      <c r="AL367" s="286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4"/>
      <c r="AT367" s="37"/>
    </row>
    <row r="368" spans="2:46" ht="13.5" customHeight="1" x14ac:dyDescent="0.15">
      <c r="B368" s="284" t="s">
        <v>136</v>
      </c>
      <c r="C368" s="25" t="s">
        <v>31</v>
      </c>
      <c r="D368" s="39"/>
      <c r="E368" s="55"/>
      <c r="F368" s="96"/>
      <c r="G368" s="96"/>
      <c r="H368" s="96"/>
      <c r="I368" s="60"/>
      <c r="J368" s="60"/>
      <c r="K368" s="61"/>
      <c r="L368" s="258"/>
      <c r="M368" s="258"/>
      <c r="N368" s="55"/>
      <c r="O368" s="26"/>
      <c r="P368" s="55"/>
      <c r="Q368" s="26"/>
      <c r="R368" s="131"/>
      <c r="S368" s="214"/>
      <c r="T368" s="284" t="s">
        <v>136</v>
      </c>
      <c r="U368" s="25" t="s">
        <v>31</v>
      </c>
      <c r="V368" s="39"/>
      <c r="W368" s="55"/>
      <c r="X368" s="96"/>
      <c r="Y368" s="96"/>
      <c r="Z368" s="96"/>
      <c r="AA368" s="60"/>
      <c r="AB368" s="60"/>
      <c r="AC368" s="61"/>
      <c r="AD368" s="258"/>
      <c r="AE368" s="258"/>
      <c r="AF368" s="55"/>
      <c r="AG368" s="26"/>
      <c r="AH368" s="55"/>
      <c r="AI368" s="26"/>
      <c r="AJ368" s="131"/>
      <c r="AK368" s="199"/>
      <c r="AL368" s="284" t="s">
        <v>136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4"/>
      <c r="AT368" s="37"/>
    </row>
    <row r="369" spans="2:46" ht="13.5" customHeight="1" x14ac:dyDescent="0.15">
      <c r="B369" s="285"/>
      <c r="C369" s="27" t="s">
        <v>32</v>
      </c>
      <c r="D369" s="186"/>
      <c r="E369" s="56"/>
      <c r="F369" s="187"/>
      <c r="G369" s="187"/>
      <c r="H369" s="187"/>
      <c r="I369" s="62"/>
      <c r="J369" s="62"/>
      <c r="K369" s="188"/>
      <c r="L369" s="259"/>
      <c r="M369" s="259"/>
      <c r="N369" s="56"/>
      <c r="O369" s="28"/>
      <c r="P369" s="56"/>
      <c r="Q369" s="28"/>
      <c r="R369" s="132"/>
      <c r="S369" s="214"/>
      <c r="T369" s="285"/>
      <c r="U369" s="27" t="s">
        <v>32</v>
      </c>
      <c r="V369" s="186"/>
      <c r="W369" s="56"/>
      <c r="X369" s="187"/>
      <c r="Y369" s="187"/>
      <c r="Z369" s="187"/>
      <c r="AA369" s="62"/>
      <c r="AB369" s="62"/>
      <c r="AC369" s="188"/>
      <c r="AD369" s="259"/>
      <c r="AE369" s="259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4"/>
      <c r="AT369" s="37"/>
    </row>
    <row r="370" spans="2:46" ht="13.5" customHeight="1" x14ac:dyDescent="0.15">
      <c r="B370" s="285"/>
      <c r="C370" s="27" t="s">
        <v>33</v>
      </c>
      <c r="D370" s="186"/>
      <c r="E370" s="56"/>
      <c r="F370" s="187"/>
      <c r="G370" s="187"/>
      <c r="H370" s="187"/>
      <c r="I370" s="62"/>
      <c r="J370" s="62"/>
      <c r="K370" s="188"/>
      <c r="L370" s="259"/>
      <c r="M370" s="259"/>
      <c r="N370" s="56"/>
      <c r="O370" s="28"/>
      <c r="P370" s="56"/>
      <c r="Q370" s="28"/>
      <c r="R370" s="132"/>
      <c r="S370" s="214"/>
      <c r="T370" s="285"/>
      <c r="U370" s="27" t="s">
        <v>33</v>
      </c>
      <c r="V370" s="186"/>
      <c r="W370" s="56"/>
      <c r="X370" s="187"/>
      <c r="Y370" s="187"/>
      <c r="Z370" s="187"/>
      <c r="AA370" s="62"/>
      <c r="AB370" s="62"/>
      <c r="AC370" s="188"/>
      <c r="AD370" s="259"/>
      <c r="AE370" s="259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4"/>
      <c r="AT370" s="37"/>
    </row>
    <row r="371" spans="2:46" ht="13.5" customHeight="1" x14ac:dyDescent="0.15">
      <c r="B371" s="285"/>
      <c r="C371" s="27" t="s">
        <v>35</v>
      </c>
      <c r="D371" s="186"/>
      <c r="E371" s="56"/>
      <c r="F371" s="187"/>
      <c r="G371" s="187"/>
      <c r="H371" s="187"/>
      <c r="I371" s="62"/>
      <c r="J371" s="62"/>
      <c r="K371" s="188"/>
      <c r="L371" s="259"/>
      <c r="M371" s="259"/>
      <c r="N371" s="56"/>
      <c r="O371" s="28"/>
      <c r="P371" s="56"/>
      <c r="Q371" s="28"/>
      <c r="R371" s="132"/>
      <c r="S371" s="214"/>
      <c r="T371" s="285"/>
      <c r="U371" s="27" t="s">
        <v>35</v>
      </c>
      <c r="V371" s="186"/>
      <c r="W371" s="56"/>
      <c r="X371" s="187"/>
      <c r="Y371" s="187"/>
      <c r="Z371" s="187"/>
      <c r="AA371" s="62"/>
      <c r="AB371" s="62"/>
      <c r="AC371" s="188"/>
      <c r="AD371" s="259"/>
      <c r="AE371" s="259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4"/>
      <c r="AT371" s="37"/>
    </row>
    <row r="372" spans="2:46" ht="13.5" customHeight="1" thickBot="1" x14ac:dyDescent="0.2">
      <c r="B372" s="286"/>
      <c r="C372" s="27"/>
      <c r="D372" s="186"/>
      <c r="E372" s="56"/>
      <c r="F372" s="189"/>
      <c r="G372" s="189"/>
      <c r="H372" s="189"/>
      <c r="I372" s="56"/>
      <c r="J372" s="56"/>
      <c r="K372" s="188"/>
      <c r="L372" s="259"/>
      <c r="M372" s="259"/>
      <c r="N372" s="56"/>
      <c r="O372" s="28"/>
      <c r="P372" s="56"/>
      <c r="Q372" s="28"/>
      <c r="R372" s="184"/>
      <c r="S372" s="214"/>
      <c r="T372" s="286"/>
      <c r="U372" s="27"/>
      <c r="V372" s="186"/>
      <c r="W372" s="56"/>
      <c r="X372" s="189"/>
      <c r="Y372" s="189"/>
      <c r="Z372" s="189"/>
      <c r="AA372" s="56"/>
      <c r="AB372" s="56"/>
      <c r="AC372" s="188"/>
      <c r="AD372" s="259"/>
      <c r="AE372" s="259"/>
      <c r="AF372" s="56"/>
      <c r="AG372" s="28"/>
      <c r="AH372" s="56"/>
      <c r="AI372" s="28"/>
      <c r="AJ372" s="184"/>
      <c r="AK372" s="199"/>
      <c r="AL372" s="286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4"/>
      <c r="AT372" s="37"/>
    </row>
    <row r="373" spans="2:46" ht="13.5" customHeight="1" x14ac:dyDescent="0.15">
      <c r="B373" s="284" t="s">
        <v>137</v>
      </c>
      <c r="C373" s="25" t="s">
        <v>31</v>
      </c>
      <c r="D373" s="39"/>
      <c r="E373" s="55"/>
      <c r="F373" s="96"/>
      <c r="G373" s="96"/>
      <c r="H373" s="96"/>
      <c r="I373" s="60"/>
      <c r="J373" s="60"/>
      <c r="K373" s="61"/>
      <c r="L373" s="258"/>
      <c r="M373" s="258"/>
      <c r="N373" s="55"/>
      <c r="O373" s="26"/>
      <c r="P373" s="55"/>
      <c r="Q373" s="26"/>
      <c r="R373" s="131"/>
      <c r="S373" s="214"/>
      <c r="T373" s="284" t="s">
        <v>137</v>
      </c>
      <c r="U373" s="25" t="s">
        <v>31</v>
      </c>
      <c r="V373" s="39"/>
      <c r="W373" s="55"/>
      <c r="X373" s="96"/>
      <c r="Y373" s="96"/>
      <c r="Z373" s="96"/>
      <c r="AA373" s="60"/>
      <c r="AB373" s="60"/>
      <c r="AC373" s="61"/>
      <c r="AD373" s="258"/>
      <c r="AE373" s="258"/>
      <c r="AF373" s="55"/>
      <c r="AG373" s="26"/>
      <c r="AH373" s="55"/>
      <c r="AI373" s="26"/>
      <c r="AJ373" s="131"/>
      <c r="AK373" s="199"/>
      <c r="AL373" s="284" t="s">
        <v>137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4"/>
      <c r="AT373" s="37"/>
    </row>
    <row r="374" spans="2:46" ht="13.5" customHeight="1" x14ac:dyDescent="0.15">
      <c r="B374" s="285"/>
      <c r="C374" s="27" t="s">
        <v>32</v>
      </c>
      <c r="D374" s="186"/>
      <c r="E374" s="56"/>
      <c r="F374" s="187"/>
      <c r="G374" s="187"/>
      <c r="H374" s="187"/>
      <c r="I374" s="62"/>
      <c r="J374" s="62"/>
      <c r="K374" s="188"/>
      <c r="L374" s="259"/>
      <c r="M374" s="259"/>
      <c r="N374" s="56"/>
      <c r="O374" s="28"/>
      <c r="P374" s="56"/>
      <c r="Q374" s="28"/>
      <c r="R374" s="132"/>
      <c r="S374" s="214"/>
      <c r="T374" s="285"/>
      <c r="U374" s="27" t="s">
        <v>32</v>
      </c>
      <c r="V374" s="186"/>
      <c r="W374" s="56"/>
      <c r="X374" s="187"/>
      <c r="Y374" s="187"/>
      <c r="Z374" s="187"/>
      <c r="AA374" s="62"/>
      <c r="AB374" s="62"/>
      <c r="AC374" s="188"/>
      <c r="AD374" s="259"/>
      <c r="AE374" s="259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4"/>
      <c r="AT374" s="37"/>
    </row>
    <row r="375" spans="2:46" ht="13.5" customHeight="1" x14ac:dyDescent="0.15">
      <c r="B375" s="285"/>
      <c r="C375" s="27" t="s">
        <v>33</v>
      </c>
      <c r="D375" s="186"/>
      <c r="E375" s="56"/>
      <c r="F375" s="187"/>
      <c r="G375" s="187"/>
      <c r="H375" s="187"/>
      <c r="I375" s="62"/>
      <c r="J375" s="62"/>
      <c r="K375" s="188"/>
      <c r="L375" s="259"/>
      <c r="M375" s="259"/>
      <c r="N375" s="56"/>
      <c r="O375" s="28"/>
      <c r="P375" s="56"/>
      <c r="Q375" s="28"/>
      <c r="R375" s="132"/>
      <c r="S375" s="214"/>
      <c r="T375" s="285"/>
      <c r="U375" s="27" t="s">
        <v>33</v>
      </c>
      <c r="V375" s="186"/>
      <c r="W375" s="56"/>
      <c r="X375" s="187"/>
      <c r="Y375" s="187"/>
      <c r="Z375" s="187"/>
      <c r="AA375" s="62"/>
      <c r="AB375" s="62"/>
      <c r="AC375" s="188"/>
      <c r="AD375" s="259"/>
      <c r="AE375" s="259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4"/>
      <c r="AT375" s="37"/>
    </row>
    <row r="376" spans="2:46" ht="13.5" customHeight="1" x14ac:dyDescent="0.15">
      <c r="B376" s="285"/>
      <c r="C376" s="27" t="s">
        <v>35</v>
      </c>
      <c r="D376" s="186"/>
      <c r="E376" s="56"/>
      <c r="F376" s="187"/>
      <c r="G376" s="187"/>
      <c r="H376" s="187"/>
      <c r="I376" s="62"/>
      <c r="J376" s="62"/>
      <c r="K376" s="188"/>
      <c r="L376" s="259"/>
      <c r="M376" s="259"/>
      <c r="N376" s="56"/>
      <c r="O376" s="28"/>
      <c r="P376" s="56"/>
      <c r="Q376" s="28"/>
      <c r="R376" s="132"/>
      <c r="S376" s="214"/>
      <c r="T376" s="285"/>
      <c r="U376" s="27" t="s">
        <v>35</v>
      </c>
      <c r="V376" s="186"/>
      <c r="W376" s="56"/>
      <c r="X376" s="187"/>
      <c r="Y376" s="187"/>
      <c r="Z376" s="187"/>
      <c r="AA376" s="62"/>
      <c r="AB376" s="62"/>
      <c r="AC376" s="188"/>
      <c r="AD376" s="259"/>
      <c r="AE376" s="259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4"/>
      <c r="AT376" s="37"/>
    </row>
    <row r="377" spans="2:46" ht="13.5" customHeight="1" thickBot="1" x14ac:dyDescent="0.2">
      <c r="B377" s="286"/>
      <c r="C377" s="27"/>
      <c r="D377" s="186"/>
      <c r="E377" s="56"/>
      <c r="F377" s="189"/>
      <c r="G377" s="189"/>
      <c r="H377" s="189"/>
      <c r="I377" s="56"/>
      <c r="J377" s="56"/>
      <c r="K377" s="188"/>
      <c r="L377" s="259"/>
      <c r="M377" s="259"/>
      <c r="N377" s="56"/>
      <c r="O377" s="28"/>
      <c r="P377" s="56"/>
      <c r="Q377" s="28"/>
      <c r="R377" s="184"/>
      <c r="S377" s="214"/>
      <c r="T377" s="286"/>
      <c r="U377" s="27"/>
      <c r="V377" s="186"/>
      <c r="W377" s="56"/>
      <c r="X377" s="189"/>
      <c r="Y377" s="189"/>
      <c r="Z377" s="189"/>
      <c r="AA377" s="56"/>
      <c r="AB377" s="56"/>
      <c r="AC377" s="188"/>
      <c r="AD377" s="259"/>
      <c r="AE377" s="259"/>
      <c r="AF377" s="56"/>
      <c r="AG377" s="28"/>
      <c r="AH377" s="56"/>
      <c r="AI377" s="28"/>
      <c r="AJ377" s="184"/>
      <c r="AK377" s="199"/>
      <c r="AL377" s="286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4"/>
      <c r="AT377" s="37"/>
    </row>
    <row r="378" spans="2:46" ht="13.5" customHeight="1" x14ac:dyDescent="0.15">
      <c r="B378" s="284" t="s">
        <v>138</v>
      </c>
      <c r="C378" s="25" t="s">
        <v>31</v>
      </c>
      <c r="D378" s="39"/>
      <c r="E378" s="55"/>
      <c r="F378" s="96"/>
      <c r="G378" s="96"/>
      <c r="H378" s="96"/>
      <c r="I378" s="60"/>
      <c r="J378" s="60"/>
      <c r="K378" s="61"/>
      <c r="L378" s="258"/>
      <c r="M378" s="258"/>
      <c r="N378" s="55"/>
      <c r="O378" s="26"/>
      <c r="P378" s="55"/>
      <c r="Q378" s="26"/>
      <c r="R378" s="131"/>
      <c r="S378" s="214"/>
      <c r="T378" s="284" t="s">
        <v>138</v>
      </c>
      <c r="U378" s="25" t="s">
        <v>31</v>
      </c>
      <c r="V378" s="39"/>
      <c r="W378" s="55"/>
      <c r="X378" s="96"/>
      <c r="Y378" s="96"/>
      <c r="Z378" s="96"/>
      <c r="AA378" s="60"/>
      <c r="AB378" s="60"/>
      <c r="AC378" s="61"/>
      <c r="AD378" s="258"/>
      <c r="AE378" s="258"/>
      <c r="AF378" s="55"/>
      <c r="AG378" s="26"/>
      <c r="AH378" s="55"/>
      <c r="AI378" s="26"/>
      <c r="AJ378" s="131"/>
      <c r="AK378" s="199"/>
      <c r="AL378" s="284" t="s">
        <v>138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4"/>
      <c r="AT378" s="37"/>
    </row>
    <row r="379" spans="2:46" ht="13.5" customHeight="1" x14ac:dyDescent="0.15">
      <c r="B379" s="285"/>
      <c r="C379" s="27" t="s">
        <v>32</v>
      </c>
      <c r="D379" s="186"/>
      <c r="E379" s="56"/>
      <c r="F379" s="187"/>
      <c r="G379" s="187"/>
      <c r="H379" s="187"/>
      <c r="I379" s="62"/>
      <c r="J379" s="62"/>
      <c r="K379" s="188"/>
      <c r="L379" s="259"/>
      <c r="M379" s="259"/>
      <c r="N379" s="56"/>
      <c r="O379" s="28"/>
      <c r="P379" s="56"/>
      <c r="Q379" s="28"/>
      <c r="R379" s="132"/>
      <c r="S379" s="214"/>
      <c r="T379" s="285"/>
      <c r="U379" s="27" t="s">
        <v>32</v>
      </c>
      <c r="V379" s="186"/>
      <c r="W379" s="56"/>
      <c r="X379" s="187"/>
      <c r="Y379" s="187"/>
      <c r="Z379" s="187"/>
      <c r="AA379" s="62"/>
      <c r="AB379" s="62"/>
      <c r="AC379" s="188"/>
      <c r="AD379" s="259"/>
      <c r="AE379" s="259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4"/>
      <c r="AT379" s="37"/>
    </row>
    <row r="380" spans="2:46" ht="13.5" customHeight="1" x14ac:dyDescent="0.15">
      <c r="B380" s="285"/>
      <c r="C380" s="27" t="s">
        <v>33</v>
      </c>
      <c r="D380" s="186"/>
      <c r="E380" s="56"/>
      <c r="F380" s="187"/>
      <c r="G380" s="187"/>
      <c r="H380" s="187"/>
      <c r="I380" s="62"/>
      <c r="J380" s="62"/>
      <c r="K380" s="188"/>
      <c r="L380" s="259"/>
      <c r="M380" s="259"/>
      <c r="N380" s="56"/>
      <c r="O380" s="28"/>
      <c r="P380" s="56"/>
      <c r="Q380" s="28"/>
      <c r="R380" s="132"/>
      <c r="S380" s="214"/>
      <c r="T380" s="285"/>
      <c r="U380" s="27" t="s">
        <v>33</v>
      </c>
      <c r="V380" s="186"/>
      <c r="W380" s="56"/>
      <c r="X380" s="187"/>
      <c r="Y380" s="187"/>
      <c r="Z380" s="187"/>
      <c r="AA380" s="62"/>
      <c r="AB380" s="62"/>
      <c r="AC380" s="188"/>
      <c r="AD380" s="259"/>
      <c r="AE380" s="259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4"/>
      <c r="AT380" s="37"/>
    </row>
    <row r="381" spans="2:46" ht="13.5" customHeight="1" x14ac:dyDescent="0.15">
      <c r="B381" s="285"/>
      <c r="C381" s="27" t="s">
        <v>35</v>
      </c>
      <c r="D381" s="186"/>
      <c r="E381" s="56"/>
      <c r="F381" s="187"/>
      <c r="G381" s="187"/>
      <c r="H381" s="187"/>
      <c r="I381" s="62"/>
      <c r="J381" s="62"/>
      <c r="K381" s="188"/>
      <c r="L381" s="259"/>
      <c r="M381" s="259"/>
      <c r="N381" s="56"/>
      <c r="O381" s="28"/>
      <c r="P381" s="56"/>
      <c r="Q381" s="28"/>
      <c r="R381" s="132"/>
      <c r="S381" s="214"/>
      <c r="T381" s="285"/>
      <c r="U381" s="27" t="s">
        <v>35</v>
      </c>
      <c r="V381" s="186"/>
      <c r="W381" s="56"/>
      <c r="X381" s="187"/>
      <c r="Y381" s="187"/>
      <c r="Z381" s="187"/>
      <c r="AA381" s="62"/>
      <c r="AB381" s="62"/>
      <c r="AC381" s="188"/>
      <c r="AD381" s="259"/>
      <c r="AE381" s="259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4"/>
      <c r="AT381" s="37"/>
    </row>
    <row r="382" spans="2:46" ht="13.5" customHeight="1" thickBot="1" x14ac:dyDescent="0.2">
      <c r="B382" s="286"/>
      <c r="C382" s="27"/>
      <c r="D382" s="186"/>
      <c r="E382" s="56"/>
      <c r="F382" s="189"/>
      <c r="G382" s="189"/>
      <c r="H382" s="189"/>
      <c r="I382" s="56"/>
      <c r="J382" s="56"/>
      <c r="K382" s="188"/>
      <c r="L382" s="259"/>
      <c r="M382" s="259"/>
      <c r="N382" s="56"/>
      <c r="O382" s="28"/>
      <c r="P382" s="56"/>
      <c r="Q382" s="28"/>
      <c r="R382" s="184"/>
      <c r="S382" s="214"/>
      <c r="T382" s="286"/>
      <c r="U382" s="27"/>
      <c r="V382" s="186"/>
      <c r="W382" s="56"/>
      <c r="X382" s="189"/>
      <c r="Y382" s="189"/>
      <c r="Z382" s="189"/>
      <c r="AA382" s="56"/>
      <c r="AB382" s="56"/>
      <c r="AC382" s="188"/>
      <c r="AD382" s="259"/>
      <c r="AE382" s="259"/>
      <c r="AF382" s="56"/>
      <c r="AG382" s="28"/>
      <c r="AH382" s="56"/>
      <c r="AI382" s="28"/>
      <c r="AJ382" s="184"/>
      <c r="AK382" s="199"/>
      <c r="AL382" s="286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4"/>
      <c r="AT382" s="37"/>
    </row>
    <row r="383" spans="2:46" ht="13.5" customHeight="1" x14ac:dyDescent="0.15">
      <c r="B383" s="284" t="s">
        <v>139</v>
      </c>
      <c r="C383" s="25" t="s">
        <v>31</v>
      </c>
      <c r="D383" s="39"/>
      <c r="E383" s="55"/>
      <c r="F383" s="96"/>
      <c r="G383" s="96"/>
      <c r="H383" s="96"/>
      <c r="I383" s="60"/>
      <c r="J383" s="60"/>
      <c r="K383" s="61"/>
      <c r="L383" s="258"/>
      <c r="M383" s="258"/>
      <c r="N383" s="55"/>
      <c r="O383" s="26"/>
      <c r="P383" s="55"/>
      <c r="Q383" s="26"/>
      <c r="R383" s="131"/>
      <c r="S383" s="214"/>
      <c r="T383" s="284" t="s">
        <v>139</v>
      </c>
      <c r="U383" s="25" t="s">
        <v>31</v>
      </c>
      <c r="V383" s="39"/>
      <c r="W383" s="55"/>
      <c r="X383" s="96"/>
      <c r="Y383" s="96"/>
      <c r="Z383" s="96"/>
      <c r="AA383" s="60"/>
      <c r="AB383" s="60"/>
      <c r="AC383" s="61"/>
      <c r="AD383" s="258"/>
      <c r="AE383" s="258"/>
      <c r="AF383" s="55"/>
      <c r="AG383" s="26"/>
      <c r="AH383" s="55"/>
      <c r="AI383" s="26"/>
      <c r="AJ383" s="131"/>
      <c r="AK383" s="199"/>
      <c r="AL383" s="284" t="s">
        <v>139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4"/>
      <c r="AT383" s="37"/>
    </row>
    <row r="384" spans="2:46" ht="13.5" customHeight="1" x14ac:dyDescent="0.15">
      <c r="B384" s="285"/>
      <c r="C384" s="27" t="s">
        <v>32</v>
      </c>
      <c r="D384" s="186"/>
      <c r="E384" s="56"/>
      <c r="F384" s="187"/>
      <c r="G384" s="187"/>
      <c r="H384" s="187"/>
      <c r="I384" s="62"/>
      <c r="J384" s="62"/>
      <c r="K384" s="188"/>
      <c r="L384" s="259"/>
      <c r="M384" s="259"/>
      <c r="N384" s="56"/>
      <c r="O384" s="28"/>
      <c r="P384" s="56"/>
      <c r="Q384" s="28"/>
      <c r="R384" s="132"/>
      <c r="S384" s="214"/>
      <c r="T384" s="285"/>
      <c r="U384" s="27" t="s">
        <v>32</v>
      </c>
      <c r="V384" s="186"/>
      <c r="W384" s="56"/>
      <c r="X384" s="187"/>
      <c r="Y384" s="187"/>
      <c r="Z384" s="187"/>
      <c r="AA384" s="62"/>
      <c r="AB384" s="62"/>
      <c r="AC384" s="188"/>
      <c r="AD384" s="259"/>
      <c r="AE384" s="259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4"/>
      <c r="AT384" s="37"/>
    </row>
    <row r="385" spans="2:46" ht="13.5" customHeight="1" x14ac:dyDescent="0.15">
      <c r="B385" s="285"/>
      <c r="C385" s="27" t="s">
        <v>33</v>
      </c>
      <c r="D385" s="186"/>
      <c r="E385" s="56"/>
      <c r="F385" s="187"/>
      <c r="G385" s="187"/>
      <c r="H385" s="187"/>
      <c r="I385" s="62"/>
      <c r="J385" s="62"/>
      <c r="K385" s="188"/>
      <c r="L385" s="259"/>
      <c r="M385" s="259"/>
      <c r="N385" s="56"/>
      <c r="O385" s="28"/>
      <c r="P385" s="56"/>
      <c r="Q385" s="28"/>
      <c r="R385" s="132"/>
      <c r="S385" s="214"/>
      <c r="T385" s="285"/>
      <c r="U385" s="27" t="s">
        <v>33</v>
      </c>
      <c r="V385" s="186"/>
      <c r="W385" s="56"/>
      <c r="X385" s="187"/>
      <c r="Y385" s="187"/>
      <c r="Z385" s="187"/>
      <c r="AA385" s="62"/>
      <c r="AB385" s="62"/>
      <c r="AC385" s="188"/>
      <c r="AD385" s="259"/>
      <c r="AE385" s="259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4"/>
      <c r="AT385" s="37"/>
    </row>
    <row r="386" spans="2:46" ht="13.5" customHeight="1" x14ac:dyDescent="0.15">
      <c r="B386" s="285"/>
      <c r="C386" s="27" t="s">
        <v>35</v>
      </c>
      <c r="D386" s="186"/>
      <c r="E386" s="56"/>
      <c r="F386" s="187"/>
      <c r="G386" s="187"/>
      <c r="H386" s="187"/>
      <c r="I386" s="62"/>
      <c r="J386" s="62"/>
      <c r="K386" s="188"/>
      <c r="L386" s="259"/>
      <c r="M386" s="259"/>
      <c r="N386" s="56"/>
      <c r="O386" s="28"/>
      <c r="P386" s="56"/>
      <c r="Q386" s="28"/>
      <c r="R386" s="132"/>
      <c r="S386" s="214"/>
      <c r="T386" s="285"/>
      <c r="U386" s="27" t="s">
        <v>35</v>
      </c>
      <c r="V386" s="186"/>
      <c r="W386" s="56"/>
      <c r="X386" s="187"/>
      <c r="Y386" s="187"/>
      <c r="Z386" s="187"/>
      <c r="AA386" s="62"/>
      <c r="AB386" s="62"/>
      <c r="AC386" s="188"/>
      <c r="AD386" s="259"/>
      <c r="AE386" s="259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4"/>
      <c r="AT386" s="37"/>
    </row>
    <row r="387" spans="2:46" ht="13.5" customHeight="1" thickBot="1" x14ac:dyDescent="0.2">
      <c r="B387" s="286"/>
      <c r="C387" s="27"/>
      <c r="D387" s="186"/>
      <c r="E387" s="56"/>
      <c r="F387" s="189"/>
      <c r="G387" s="189"/>
      <c r="H387" s="189"/>
      <c r="I387" s="56"/>
      <c r="J387" s="56"/>
      <c r="K387" s="188"/>
      <c r="L387" s="259"/>
      <c r="M387" s="259"/>
      <c r="N387" s="56"/>
      <c r="O387" s="28"/>
      <c r="P387" s="56"/>
      <c r="Q387" s="28"/>
      <c r="R387" s="184"/>
      <c r="S387" s="214"/>
      <c r="T387" s="286"/>
      <c r="U387" s="27"/>
      <c r="V387" s="186"/>
      <c r="W387" s="56"/>
      <c r="X387" s="189"/>
      <c r="Y387" s="189"/>
      <c r="Z387" s="189"/>
      <c r="AA387" s="56"/>
      <c r="AB387" s="56"/>
      <c r="AC387" s="188"/>
      <c r="AD387" s="259"/>
      <c r="AE387" s="259"/>
      <c r="AF387" s="56"/>
      <c r="AG387" s="28"/>
      <c r="AH387" s="56"/>
      <c r="AI387" s="28"/>
      <c r="AJ387" s="184"/>
      <c r="AK387" s="199"/>
      <c r="AL387" s="286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4"/>
      <c r="AT387" s="37"/>
    </row>
    <row r="388" spans="2:46" ht="13.5" customHeight="1" x14ac:dyDescent="0.15">
      <c r="B388" s="284" t="s">
        <v>140</v>
      </c>
      <c r="C388" s="25" t="s">
        <v>31</v>
      </c>
      <c r="D388" s="39"/>
      <c r="E388" s="55"/>
      <c r="F388" s="96"/>
      <c r="G388" s="96"/>
      <c r="H388" s="96"/>
      <c r="I388" s="60"/>
      <c r="J388" s="60"/>
      <c r="K388" s="61"/>
      <c r="L388" s="258"/>
      <c r="M388" s="258"/>
      <c r="N388" s="55"/>
      <c r="O388" s="26"/>
      <c r="P388" s="55"/>
      <c r="Q388" s="26"/>
      <c r="R388" s="131"/>
      <c r="S388" s="214"/>
      <c r="T388" s="284" t="s">
        <v>140</v>
      </c>
      <c r="U388" s="25" t="s">
        <v>31</v>
      </c>
      <c r="V388" s="39"/>
      <c r="W388" s="55"/>
      <c r="X388" s="96"/>
      <c r="Y388" s="96"/>
      <c r="Z388" s="96"/>
      <c r="AA388" s="60"/>
      <c r="AB388" s="60"/>
      <c r="AC388" s="61"/>
      <c r="AD388" s="258"/>
      <c r="AE388" s="258"/>
      <c r="AF388" s="55"/>
      <c r="AG388" s="26"/>
      <c r="AH388" s="55"/>
      <c r="AI388" s="26"/>
      <c r="AJ388" s="131"/>
      <c r="AK388" s="199"/>
      <c r="AL388" s="284" t="s">
        <v>140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4"/>
      <c r="AT388" s="37"/>
    </row>
    <row r="389" spans="2:46" ht="13.5" customHeight="1" x14ac:dyDescent="0.15">
      <c r="B389" s="285"/>
      <c r="C389" s="27" t="s">
        <v>32</v>
      </c>
      <c r="D389" s="186"/>
      <c r="E389" s="56"/>
      <c r="F389" s="187"/>
      <c r="G389" s="187"/>
      <c r="H389" s="187"/>
      <c r="I389" s="62"/>
      <c r="J389" s="62"/>
      <c r="K389" s="188"/>
      <c r="L389" s="259"/>
      <c r="M389" s="259"/>
      <c r="N389" s="56"/>
      <c r="O389" s="28"/>
      <c r="P389" s="56"/>
      <c r="Q389" s="28"/>
      <c r="R389" s="132"/>
      <c r="S389" s="214"/>
      <c r="T389" s="285"/>
      <c r="U389" s="27" t="s">
        <v>32</v>
      </c>
      <c r="V389" s="186"/>
      <c r="W389" s="56"/>
      <c r="X389" s="187"/>
      <c r="Y389" s="187"/>
      <c r="Z389" s="187"/>
      <c r="AA389" s="62"/>
      <c r="AB389" s="62"/>
      <c r="AC389" s="188"/>
      <c r="AD389" s="259"/>
      <c r="AE389" s="259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4"/>
      <c r="AT389" s="37"/>
    </row>
    <row r="390" spans="2:46" ht="13.5" customHeight="1" x14ac:dyDescent="0.15">
      <c r="B390" s="285"/>
      <c r="C390" s="27" t="s">
        <v>33</v>
      </c>
      <c r="D390" s="186"/>
      <c r="E390" s="56"/>
      <c r="F390" s="187"/>
      <c r="G390" s="187"/>
      <c r="H390" s="187"/>
      <c r="I390" s="62"/>
      <c r="J390" s="62"/>
      <c r="K390" s="188"/>
      <c r="L390" s="259"/>
      <c r="M390" s="259"/>
      <c r="N390" s="56"/>
      <c r="O390" s="28"/>
      <c r="P390" s="56"/>
      <c r="Q390" s="28"/>
      <c r="R390" s="132"/>
      <c r="S390" s="214"/>
      <c r="T390" s="285"/>
      <c r="U390" s="27" t="s">
        <v>33</v>
      </c>
      <c r="V390" s="186"/>
      <c r="W390" s="56"/>
      <c r="X390" s="187"/>
      <c r="Y390" s="187"/>
      <c r="Z390" s="187"/>
      <c r="AA390" s="62"/>
      <c r="AB390" s="62"/>
      <c r="AC390" s="188"/>
      <c r="AD390" s="259"/>
      <c r="AE390" s="259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4"/>
      <c r="AT390" s="37"/>
    </row>
    <row r="391" spans="2:46" ht="13.5" customHeight="1" x14ac:dyDescent="0.15">
      <c r="B391" s="285"/>
      <c r="C391" s="27" t="s">
        <v>35</v>
      </c>
      <c r="D391" s="186"/>
      <c r="E391" s="56"/>
      <c r="F391" s="187"/>
      <c r="G391" s="187"/>
      <c r="H391" s="187"/>
      <c r="I391" s="62"/>
      <c r="J391" s="62"/>
      <c r="K391" s="188"/>
      <c r="L391" s="259"/>
      <c r="M391" s="259"/>
      <c r="N391" s="56"/>
      <c r="O391" s="28"/>
      <c r="P391" s="56"/>
      <c r="Q391" s="28"/>
      <c r="R391" s="132"/>
      <c r="S391" s="214"/>
      <c r="T391" s="285"/>
      <c r="U391" s="27" t="s">
        <v>35</v>
      </c>
      <c r="V391" s="186"/>
      <c r="W391" s="56"/>
      <c r="X391" s="187"/>
      <c r="Y391" s="187"/>
      <c r="Z391" s="187"/>
      <c r="AA391" s="62"/>
      <c r="AB391" s="62"/>
      <c r="AC391" s="188"/>
      <c r="AD391" s="259"/>
      <c r="AE391" s="259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4"/>
      <c r="AT391" s="37"/>
    </row>
    <row r="392" spans="2:46" ht="13.5" customHeight="1" thickBot="1" x14ac:dyDescent="0.2">
      <c r="B392" s="286"/>
      <c r="C392" s="27"/>
      <c r="D392" s="186"/>
      <c r="E392" s="56"/>
      <c r="F392" s="189"/>
      <c r="G392" s="189"/>
      <c r="H392" s="189"/>
      <c r="I392" s="56"/>
      <c r="J392" s="56"/>
      <c r="K392" s="188"/>
      <c r="L392" s="259"/>
      <c r="M392" s="259"/>
      <c r="N392" s="56"/>
      <c r="O392" s="28"/>
      <c r="P392" s="56"/>
      <c r="Q392" s="28"/>
      <c r="R392" s="184"/>
      <c r="S392" s="214"/>
      <c r="T392" s="286"/>
      <c r="U392" s="27"/>
      <c r="V392" s="186"/>
      <c r="W392" s="56"/>
      <c r="X392" s="189"/>
      <c r="Y392" s="189"/>
      <c r="Z392" s="189"/>
      <c r="AA392" s="56"/>
      <c r="AB392" s="56"/>
      <c r="AC392" s="188"/>
      <c r="AD392" s="259"/>
      <c r="AE392" s="259"/>
      <c r="AF392" s="56"/>
      <c r="AG392" s="28"/>
      <c r="AH392" s="56"/>
      <c r="AI392" s="28"/>
      <c r="AJ392" s="184"/>
      <c r="AK392" s="199"/>
      <c r="AL392" s="286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4"/>
      <c r="AT392" s="37"/>
    </row>
    <row r="393" spans="2:46" ht="13.5" customHeight="1" x14ac:dyDescent="0.15">
      <c r="B393" s="284" t="s">
        <v>141</v>
      </c>
      <c r="C393" s="25" t="s">
        <v>31</v>
      </c>
      <c r="D393" s="39"/>
      <c r="E393" s="55"/>
      <c r="F393" s="96"/>
      <c r="G393" s="96"/>
      <c r="H393" s="96"/>
      <c r="I393" s="60"/>
      <c r="J393" s="60"/>
      <c r="K393" s="61"/>
      <c r="L393" s="258"/>
      <c r="M393" s="258"/>
      <c r="N393" s="55"/>
      <c r="O393" s="26"/>
      <c r="P393" s="55"/>
      <c r="Q393" s="26"/>
      <c r="R393" s="131"/>
      <c r="S393" s="214"/>
      <c r="T393" s="284" t="s">
        <v>141</v>
      </c>
      <c r="U393" s="25" t="s">
        <v>31</v>
      </c>
      <c r="V393" s="39"/>
      <c r="W393" s="55"/>
      <c r="X393" s="96"/>
      <c r="Y393" s="96"/>
      <c r="Z393" s="96"/>
      <c r="AA393" s="60"/>
      <c r="AB393" s="60"/>
      <c r="AC393" s="61"/>
      <c r="AD393" s="258"/>
      <c r="AE393" s="258"/>
      <c r="AF393" s="55"/>
      <c r="AG393" s="26"/>
      <c r="AH393" s="55"/>
      <c r="AI393" s="26"/>
      <c r="AJ393" s="131"/>
      <c r="AK393" s="199"/>
      <c r="AL393" s="284" t="s">
        <v>141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4"/>
      <c r="AT393" s="37"/>
    </row>
    <row r="394" spans="2:46" ht="13.5" customHeight="1" x14ac:dyDescent="0.15">
      <c r="B394" s="285"/>
      <c r="C394" s="27" t="s">
        <v>32</v>
      </c>
      <c r="D394" s="186"/>
      <c r="E394" s="56"/>
      <c r="F394" s="187"/>
      <c r="G394" s="187"/>
      <c r="H394" s="187"/>
      <c r="I394" s="62"/>
      <c r="J394" s="62"/>
      <c r="K394" s="188"/>
      <c r="L394" s="259"/>
      <c r="M394" s="259"/>
      <c r="N394" s="56"/>
      <c r="O394" s="28"/>
      <c r="P394" s="56"/>
      <c r="Q394" s="28"/>
      <c r="R394" s="132"/>
      <c r="S394" s="214"/>
      <c r="T394" s="285"/>
      <c r="U394" s="27" t="s">
        <v>32</v>
      </c>
      <c r="V394" s="186"/>
      <c r="W394" s="56"/>
      <c r="X394" s="187"/>
      <c r="Y394" s="187"/>
      <c r="Z394" s="187"/>
      <c r="AA394" s="62"/>
      <c r="AB394" s="62"/>
      <c r="AC394" s="188"/>
      <c r="AD394" s="259"/>
      <c r="AE394" s="259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4"/>
      <c r="AT394" s="37"/>
    </row>
    <row r="395" spans="2:46" ht="13.5" customHeight="1" x14ac:dyDescent="0.15">
      <c r="B395" s="285"/>
      <c r="C395" s="27" t="s">
        <v>33</v>
      </c>
      <c r="D395" s="186"/>
      <c r="E395" s="56"/>
      <c r="F395" s="187"/>
      <c r="G395" s="187"/>
      <c r="H395" s="187"/>
      <c r="I395" s="62"/>
      <c r="J395" s="62"/>
      <c r="K395" s="188"/>
      <c r="L395" s="259"/>
      <c r="M395" s="259"/>
      <c r="N395" s="56"/>
      <c r="O395" s="28"/>
      <c r="P395" s="56"/>
      <c r="Q395" s="28"/>
      <c r="R395" s="132"/>
      <c r="S395" s="214"/>
      <c r="T395" s="285"/>
      <c r="U395" s="27" t="s">
        <v>33</v>
      </c>
      <c r="V395" s="186"/>
      <c r="W395" s="56"/>
      <c r="X395" s="187"/>
      <c r="Y395" s="187"/>
      <c r="Z395" s="187"/>
      <c r="AA395" s="62"/>
      <c r="AB395" s="62"/>
      <c r="AC395" s="188"/>
      <c r="AD395" s="259"/>
      <c r="AE395" s="259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4"/>
      <c r="AT395" s="37"/>
    </row>
    <row r="396" spans="2:46" ht="13.5" customHeight="1" x14ac:dyDescent="0.15">
      <c r="B396" s="285"/>
      <c r="C396" s="27" t="s">
        <v>35</v>
      </c>
      <c r="D396" s="186"/>
      <c r="E396" s="56"/>
      <c r="F396" s="187"/>
      <c r="G396" s="187"/>
      <c r="H396" s="187"/>
      <c r="I396" s="62"/>
      <c r="J396" s="62"/>
      <c r="K396" s="188"/>
      <c r="L396" s="259"/>
      <c r="M396" s="259"/>
      <c r="N396" s="56"/>
      <c r="O396" s="28"/>
      <c r="P396" s="56"/>
      <c r="Q396" s="28"/>
      <c r="R396" s="132"/>
      <c r="S396" s="214"/>
      <c r="T396" s="285"/>
      <c r="U396" s="27" t="s">
        <v>35</v>
      </c>
      <c r="V396" s="186"/>
      <c r="W396" s="56"/>
      <c r="X396" s="187"/>
      <c r="Y396" s="187"/>
      <c r="Z396" s="187"/>
      <c r="AA396" s="62"/>
      <c r="AB396" s="62"/>
      <c r="AC396" s="188"/>
      <c r="AD396" s="259"/>
      <c r="AE396" s="259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4"/>
      <c r="AT396" s="37"/>
    </row>
    <row r="397" spans="2:46" ht="13.5" customHeight="1" thickBot="1" x14ac:dyDescent="0.2">
      <c r="B397" s="286"/>
      <c r="C397" s="27"/>
      <c r="D397" s="186"/>
      <c r="E397" s="56"/>
      <c r="F397" s="189"/>
      <c r="G397" s="189"/>
      <c r="H397" s="189"/>
      <c r="I397" s="56"/>
      <c r="J397" s="56"/>
      <c r="K397" s="188"/>
      <c r="L397" s="259"/>
      <c r="M397" s="259"/>
      <c r="N397" s="56"/>
      <c r="O397" s="28"/>
      <c r="P397" s="56"/>
      <c r="Q397" s="28"/>
      <c r="R397" s="184"/>
      <c r="S397" s="214"/>
      <c r="T397" s="286"/>
      <c r="U397" s="27"/>
      <c r="V397" s="186"/>
      <c r="W397" s="56"/>
      <c r="X397" s="189"/>
      <c r="Y397" s="189"/>
      <c r="Z397" s="189"/>
      <c r="AA397" s="56"/>
      <c r="AB397" s="56"/>
      <c r="AC397" s="188"/>
      <c r="AD397" s="259"/>
      <c r="AE397" s="259"/>
      <c r="AF397" s="56"/>
      <c r="AG397" s="28"/>
      <c r="AH397" s="56"/>
      <c r="AI397" s="28"/>
      <c r="AJ397" s="184"/>
      <c r="AK397" s="199"/>
      <c r="AL397" s="286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4"/>
      <c r="AT397" s="37"/>
    </row>
    <row r="398" spans="2:46" ht="13.5" customHeight="1" x14ac:dyDescent="0.15">
      <c r="B398" s="284" t="s">
        <v>142</v>
      </c>
      <c r="C398" s="25" t="s">
        <v>31</v>
      </c>
      <c r="D398" s="39"/>
      <c r="E398" s="55"/>
      <c r="F398" s="96"/>
      <c r="G398" s="96"/>
      <c r="H398" s="96"/>
      <c r="I398" s="60"/>
      <c r="J398" s="60"/>
      <c r="K398" s="61"/>
      <c r="L398" s="258"/>
      <c r="M398" s="258"/>
      <c r="N398" s="55"/>
      <c r="O398" s="26"/>
      <c r="P398" s="55"/>
      <c r="Q398" s="26"/>
      <c r="R398" s="131"/>
      <c r="S398" s="214"/>
      <c r="T398" s="284" t="s">
        <v>142</v>
      </c>
      <c r="U398" s="25" t="s">
        <v>31</v>
      </c>
      <c r="V398" s="39"/>
      <c r="W398" s="55"/>
      <c r="X398" s="96"/>
      <c r="Y398" s="96"/>
      <c r="Z398" s="96"/>
      <c r="AA398" s="60"/>
      <c r="AB398" s="60"/>
      <c r="AC398" s="61"/>
      <c r="AD398" s="258"/>
      <c r="AE398" s="258"/>
      <c r="AF398" s="55"/>
      <c r="AG398" s="26"/>
      <c r="AH398" s="55"/>
      <c r="AI398" s="26"/>
      <c r="AJ398" s="131"/>
      <c r="AK398" s="199"/>
      <c r="AL398" s="284" t="s">
        <v>142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4"/>
      <c r="AT398" s="37"/>
    </row>
    <row r="399" spans="2:46" ht="13.5" customHeight="1" x14ac:dyDescent="0.15">
      <c r="B399" s="285"/>
      <c r="C399" s="27" t="s">
        <v>32</v>
      </c>
      <c r="D399" s="186"/>
      <c r="E399" s="56"/>
      <c r="F399" s="187"/>
      <c r="G399" s="187"/>
      <c r="H399" s="187"/>
      <c r="I399" s="62"/>
      <c r="J399" s="62"/>
      <c r="K399" s="188"/>
      <c r="L399" s="259"/>
      <c r="M399" s="259"/>
      <c r="N399" s="56"/>
      <c r="O399" s="28"/>
      <c r="P399" s="56"/>
      <c r="Q399" s="28"/>
      <c r="R399" s="132"/>
      <c r="S399" s="214"/>
      <c r="T399" s="285"/>
      <c r="U399" s="27" t="s">
        <v>32</v>
      </c>
      <c r="V399" s="186"/>
      <c r="W399" s="56"/>
      <c r="X399" s="187"/>
      <c r="Y399" s="187"/>
      <c r="Z399" s="187"/>
      <c r="AA399" s="62"/>
      <c r="AB399" s="62"/>
      <c r="AC399" s="188"/>
      <c r="AD399" s="259"/>
      <c r="AE399" s="259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4"/>
      <c r="AT399" s="37"/>
    </row>
    <row r="400" spans="2:46" ht="13.5" customHeight="1" x14ac:dyDescent="0.15">
      <c r="B400" s="285"/>
      <c r="C400" s="27" t="s">
        <v>33</v>
      </c>
      <c r="D400" s="186"/>
      <c r="E400" s="56"/>
      <c r="F400" s="187"/>
      <c r="G400" s="187"/>
      <c r="H400" s="187"/>
      <c r="I400" s="62"/>
      <c r="J400" s="62"/>
      <c r="K400" s="188"/>
      <c r="L400" s="259"/>
      <c r="M400" s="259"/>
      <c r="N400" s="56"/>
      <c r="O400" s="28"/>
      <c r="P400" s="56"/>
      <c r="Q400" s="28"/>
      <c r="R400" s="132"/>
      <c r="S400" s="214"/>
      <c r="T400" s="285"/>
      <c r="U400" s="27" t="s">
        <v>33</v>
      </c>
      <c r="V400" s="186"/>
      <c r="W400" s="56"/>
      <c r="X400" s="187"/>
      <c r="Y400" s="187"/>
      <c r="Z400" s="187"/>
      <c r="AA400" s="62"/>
      <c r="AB400" s="62"/>
      <c r="AC400" s="188"/>
      <c r="AD400" s="259"/>
      <c r="AE400" s="259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4"/>
      <c r="AT400" s="37"/>
    </row>
    <row r="401" spans="2:46" ht="13.5" customHeight="1" x14ac:dyDescent="0.15">
      <c r="B401" s="285"/>
      <c r="C401" s="27" t="s">
        <v>35</v>
      </c>
      <c r="D401" s="186"/>
      <c r="E401" s="56"/>
      <c r="F401" s="187"/>
      <c r="G401" s="187"/>
      <c r="H401" s="187"/>
      <c r="I401" s="62"/>
      <c r="J401" s="62"/>
      <c r="K401" s="188"/>
      <c r="L401" s="259"/>
      <c r="M401" s="259"/>
      <c r="N401" s="56"/>
      <c r="O401" s="28"/>
      <c r="P401" s="56"/>
      <c r="Q401" s="28"/>
      <c r="R401" s="132"/>
      <c r="S401" s="214"/>
      <c r="T401" s="285"/>
      <c r="U401" s="27" t="s">
        <v>35</v>
      </c>
      <c r="V401" s="186"/>
      <c r="W401" s="56"/>
      <c r="X401" s="187"/>
      <c r="Y401" s="187"/>
      <c r="Z401" s="187"/>
      <c r="AA401" s="62"/>
      <c r="AB401" s="62"/>
      <c r="AC401" s="188"/>
      <c r="AD401" s="259"/>
      <c r="AE401" s="259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4"/>
      <c r="AT401" s="37"/>
    </row>
    <row r="402" spans="2:46" ht="13.5" customHeight="1" thickBot="1" x14ac:dyDescent="0.2">
      <c r="B402" s="286"/>
      <c r="C402" s="27"/>
      <c r="D402" s="186"/>
      <c r="E402" s="56"/>
      <c r="F402" s="189"/>
      <c r="G402" s="189"/>
      <c r="H402" s="189"/>
      <c r="I402" s="56"/>
      <c r="J402" s="56"/>
      <c r="K402" s="188"/>
      <c r="L402" s="259"/>
      <c r="M402" s="259"/>
      <c r="N402" s="56"/>
      <c r="O402" s="28"/>
      <c r="P402" s="56"/>
      <c r="Q402" s="28"/>
      <c r="R402" s="184"/>
      <c r="S402" s="214"/>
      <c r="T402" s="286"/>
      <c r="U402" s="27"/>
      <c r="V402" s="186"/>
      <c r="W402" s="56"/>
      <c r="X402" s="189"/>
      <c r="Y402" s="189"/>
      <c r="Z402" s="189"/>
      <c r="AA402" s="56"/>
      <c r="AB402" s="56"/>
      <c r="AC402" s="188"/>
      <c r="AD402" s="259"/>
      <c r="AE402" s="259"/>
      <c r="AF402" s="56"/>
      <c r="AG402" s="28"/>
      <c r="AH402" s="56"/>
      <c r="AI402" s="28"/>
      <c r="AJ402" s="184"/>
      <c r="AK402" s="199"/>
      <c r="AL402" s="286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4"/>
      <c r="AT402" s="37"/>
    </row>
    <row r="403" spans="2:46" ht="13.5" customHeight="1" x14ac:dyDescent="0.15">
      <c r="B403" s="284" t="s">
        <v>143</v>
      </c>
      <c r="C403" s="25" t="s">
        <v>31</v>
      </c>
      <c r="D403" s="39"/>
      <c r="E403" s="55"/>
      <c r="F403" s="96"/>
      <c r="G403" s="96"/>
      <c r="H403" s="96"/>
      <c r="I403" s="60"/>
      <c r="J403" s="60"/>
      <c r="K403" s="61"/>
      <c r="L403" s="258"/>
      <c r="M403" s="258"/>
      <c r="N403" s="55"/>
      <c r="O403" s="26"/>
      <c r="P403" s="55"/>
      <c r="Q403" s="26"/>
      <c r="R403" s="131"/>
      <c r="S403" s="214"/>
      <c r="T403" s="284" t="s">
        <v>143</v>
      </c>
      <c r="U403" s="25" t="s">
        <v>31</v>
      </c>
      <c r="V403" s="39"/>
      <c r="W403" s="55"/>
      <c r="X403" s="96"/>
      <c r="Y403" s="96"/>
      <c r="Z403" s="96"/>
      <c r="AA403" s="60"/>
      <c r="AB403" s="60"/>
      <c r="AC403" s="61"/>
      <c r="AD403" s="258"/>
      <c r="AE403" s="258"/>
      <c r="AF403" s="55"/>
      <c r="AG403" s="26"/>
      <c r="AH403" s="55"/>
      <c r="AI403" s="26"/>
      <c r="AJ403" s="131"/>
      <c r="AK403" s="199"/>
      <c r="AL403" s="284" t="s">
        <v>143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4"/>
      <c r="AT403" s="37"/>
    </row>
    <row r="404" spans="2:46" ht="13.5" customHeight="1" x14ac:dyDescent="0.15">
      <c r="B404" s="285"/>
      <c r="C404" s="27" t="s">
        <v>32</v>
      </c>
      <c r="D404" s="186"/>
      <c r="E404" s="56"/>
      <c r="F404" s="187"/>
      <c r="G404" s="187"/>
      <c r="H404" s="187"/>
      <c r="I404" s="62"/>
      <c r="J404" s="62"/>
      <c r="K404" s="188"/>
      <c r="L404" s="259"/>
      <c r="M404" s="259"/>
      <c r="N404" s="56"/>
      <c r="O404" s="28"/>
      <c r="P404" s="56"/>
      <c r="Q404" s="28"/>
      <c r="R404" s="132"/>
      <c r="S404" s="214"/>
      <c r="T404" s="285"/>
      <c r="U404" s="27" t="s">
        <v>32</v>
      </c>
      <c r="V404" s="186"/>
      <c r="W404" s="56"/>
      <c r="X404" s="187"/>
      <c r="Y404" s="187"/>
      <c r="Z404" s="187"/>
      <c r="AA404" s="62"/>
      <c r="AB404" s="62"/>
      <c r="AC404" s="188"/>
      <c r="AD404" s="259"/>
      <c r="AE404" s="259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4"/>
      <c r="AT404" s="37"/>
    </row>
    <row r="405" spans="2:46" ht="13.5" customHeight="1" x14ac:dyDescent="0.15">
      <c r="B405" s="285"/>
      <c r="C405" s="27" t="s">
        <v>33</v>
      </c>
      <c r="D405" s="186"/>
      <c r="E405" s="56"/>
      <c r="F405" s="187"/>
      <c r="G405" s="187"/>
      <c r="H405" s="187"/>
      <c r="I405" s="62"/>
      <c r="J405" s="62"/>
      <c r="K405" s="188"/>
      <c r="L405" s="259"/>
      <c r="M405" s="259"/>
      <c r="N405" s="56"/>
      <c r="O405" s="28"/>
      <c r="P405" s="56"/>
      <c r="Q405" s="28"/>
      <c r="R405" s="132"/>
      <c r="S405" s="214"/>
      <c r="T405" s="285"/>
      <c r="U405" s="27" t="s">
        <v>33</v>
      </c>
      <c r="V405" s="186"/>
      <c r="W405" s="56"/>
      <c r="X405" s="187"/>
      <c r="Y405" s="187"/>
      <c r="Z405" s="187"/>
      <c r="AA405" s="62"/>
      <c r="AB405" s="62"/>
      <c r="AC405" s="188"/>
      <c r="AD405" s="259"/>
      <c r="AE405" s="259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4"/>
      <c r="AT405" s="37"/>
    </row>
    <row r="406" spans="2:46" ht="13.5" customHeight="1" x14ac:dyDescent="0.15">
      <c r="B406" s="285"/>
      <c r="C406" s="27" t="s">
        <v>35</v>
      </c>
      <c r="D406" s="186"/>
      <c r="E406" s="56"/>
      <c r="F406" s="187"/>
      <c r="G406" s="187"/>
      <c r="H406" s="187"/>
      <c r="I406" s="62"/>
      <c r="J406" s="62"/>
      <c r="K406" s="188"/>
      <c r="L406" s="259"/>
      <c r="M406" s="259"/>
      <c r="N406" s="56"/>
      <c r="O406" s="28"/>
      <c r="P406" s="56"/>
      <c r="Q406" s="28"/>
      <c r="R406" s="132"/>
      <c r="S406" s="214"/>
      <c r="T406" s="285"/>
      <c r="U406" s="27" t="s">
        <v>35</v>
      </c>
      <c r="V406" s="186"/>
      <c r="W406" s="56"/>
      <c r="X406" s="187"/>
      <c r="Y406" s="187"/>
      <c r="Z406" s="187"/>
      <c r="AA406" s="62"/>
      <c r="AB406" s="62"/>
      <c r="AC406" s="188"/>
      <c r="AD406" s="259"/>
      <c r="AE406" s="259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4"/>
      <c r="AT406" s="37"/>
    </row>
    <row r="407" spans="2:46" ht="13.5" customHeight="1" thickBot="1" x14ac:dyDescent="0.2">
      <c r="B407" s="286"/>
      <c r="C407" s="27"/>
      <c r="D407" s="186"/>
      <c r="E407" s="56"/>
      <c r="F407" s="189"/>
      <c r="G407" s="189"/>
      <c r="H407" s="189"/>
      <c r="I407" s="56"/>
      <c r="J407" s="56"/>
      <c r="K407" s="188"/>
      <c r="L407" s="259"/>
      <c r="M407" s="259"/>
      <c r="N407" s="56"/>
      <c r="O407" s="28"/>
      <c r="P407" s="56"/>
      <c r="Q407" s="28"/>
      <c r="R407" s="184"/>
      <c r="S407" s="214"/>
      <c r="T407" s="286"/>
      <c r="U407" s="27"/>
      <c r="V407" s="186"/>
      <c r="W407" s="56"/>
      <c r="X407" s="189"/>
      <c r="Y407" s="189"/>
      <c r="Z407" s="189"/>
      <c r="AA407" s="56"/>
      <c r="AB407" s="56"/>
      <c r="AC407" s="188"/>
      <c r="AD407" s="259"/>
      <c r="AE407" s="259"/>
      <c r="AF407" s="56"/>
      <c r="AG407" s="28"/>
      <c r="AH407" s="56"/>
      <c r="AI407" s="28"/>
      <c r="AJ407" s="184"/>
      <c r="AK407" s="199"/>
      <c r="AL407" s="286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4"/>
      <c r="AT407" s="37"/>
    </row>
    <row r="408" spans="2:46" ht="13.5" customHeight="1" x14ac:dyDescent="0.15">
      <c r="B408" s="284" t="s">
        <v>144</v>
      </c>
      <c r="C408" s="25" t="s">
        <v>31</v>
      </c>
      <c r="D408" s="39"/>
      <c r="E408" s="55"/>
      <c r="F408" s="96"/>
      <c r="G408" s="96"/>
      <c r="H408" s="96"/>
      <c r="I408" s="60"/>
      <c r="J408" s="60"/>
      <c r="K408" s="61"/>
      <c r="L408" s="258"/>
      <c r="M408" s="258"/>
      <c r="N408" s="55"/>
      <c r="O408" s="26"/>
      <c r="P408" s="55"/>
      <c r="Q408" s="26"/>
      <c r="R408" s="131"/>
      <c r="S408" s="214"/>
      <c r="T408" s="284" t="s">
        <v>144</v>
      </c>
      <c r="U408" s="25" t="s">
        <v>31</v>
      </c>
      <c r="V408" s="39"/>
      <c r="W408" s="55"/>
      <c r="X408" s="96"/>
      <c r="Y408" s="96"/>
      <c r="Z408" s="96"/>
      <c r="AA408" s="60"/>
      <c r="AB408" s="60"/>
      <c r="AC408" s="61"/>
      <c r="AD408" s="258"/>
      <c r="AE408" s="258"/>
      <c r="AF408" s="55"/>
      <c r="AG408" s="26"/>
      <c r="AH408" s="55"/>
      <c r="AI408" s="26"/>
      <c r="AJ408" s="131"/>
      <c r="AK408" s="199"/>
      <c r="AL408" s="284" t="s">
        <v>144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4"/>
      <c r="AT408" s="37"/>
    </row>
    <row r="409" spans="2:46" ht="13.5" customHeight="1" x14ac:dyDescent="0.15">
      <c r="B409" s="285"/>
      <c r="C409" s="27" t="s">
        <v>32</v>
      </c>
      <c r="D409" s="186"/>
      <c r="E409" s="56"/>
      <c r="F409" s="187"/>
      <c r="G409" s="187"/>
      <c r="H409" s="187"/>
      <c r="I409" s="62"/>
      <c r="J409" s="62"/>
      <c r="K409" s="188"/>
      <c r="L409" s="259"/>
      <c r="M409" s="259"/>
      <c r="N409" s="56"/>
      <c r="O409" s="28"/>
      <c r="P409" s="56"/>
      <c r="Q409" s="28"/>
      <c r="R409" s="132"/>
      <c r="S409" s="214"/>
      <c r="T409" s="285"/>
      <c r="U409" s="27" t="s">
        <v>32</v>
      </c>
      <c r="V409" s="186"/>
      <c r="W409" s="56"/>
      <c r="X409" s="187"/>
      <c r="Y409" s="187"/>
      <c r="Z409" s="187"/>
      <c r="AA409" s="62"/>
      <c r="AB409" s="62"/>
      <c r="AC409" s="188"/>
      <c r="AD409" s="259"/>
      <c r="AE409" s="259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4"/>
      <c r="AT409" s="37"/>
    </row>
    <row r="410" spans="2:46" ht="13.5" customHeight="1" x14ac:dyDescent="0.15">
      <c r="B410" s="285"/>
      <c r="C410" s="27" t="s">
        <v>33</v>
      </c>
      <c r="D410" s="186"/>
      <c r="E410" s="56"/>
      <c r="F410" s="187"/>
      <c r="G410" s="187"/>
      <c r="H410" s="187"/>
      <c r="I410" s="62"/>
      <c r="J410" s="62"/>
      <c r="K410" s="188"/>
      <c r="L410" s="259"/>
      <c r="M410" s="259"/>
      <c r="N410" s="56"/>
      <c r="O410" s="28"/>
      <c r="P410" s="56"/>
      <c r="Q410" s="28"/>
      <c r="R410" s="132"/>
      <c r="S410" s="214"/>
      <c r="T410" s="285"/>
      <c r="U410" s="27" t="s">
        <v>33</v>
      </c>
      <c r="V410" s="186"/>
      <c r="W410" s="56"/>
      <c r="X410" s="187"/>
      <c r="Y410" s="187"/>
      <c r="Z410" s="187"/>
      <c r="AA410" s="62"/>
      <c r="AB410" s="62"/>
      <c r="AC410" s="188"/>
      <c r="AD410" s="259"/>
      <c r="AE410" s="259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4"/>
      <c r="AT410" s="37"/>
    </row>
    <row r="411" spans="2:46" ht="13.5" customHeight="1" x14ac:dyDescent="0.15">
      <c r="B411" s="285"/>
      <c r="C411" s="27" t="s">
        <v>35</v>
      </c>
      <c r="D411" s="186"/>
      <c r="E411" s="56"/>
      <c r="F411" s="187"/>
      <c r="G411" s="187"/>
      <c r="H411" s="187"/>
      <c r="I411" s="62"/>
      <c r="J411" s="62"/>
      <c r="K411" s="188"/>
      <c r="L411" s="259"/>
      <c r="M411" s="259"/>
      <c r="N411" s="56"/>
      <c r="O411" s="28"/>
      <c r="P411" s="56"/>
      <c r="Q411" s="28"/>
      <c r="R411" s="132"/>
      <c r="S411" s="214"/>
      <c r="T411" s="285"/>
      <c r="U411" s="27" t="s">
        <v>35</v>
      </c>
      <c r="V411" s="186"/>
      <c r="W411" s="56"/>
      <c r="X411" s="187"/>
      <c r="Y411" s="187"/>
      <c r="Z411" s="187"/>
      <c r="AA411" s="62"/>
      <c r="AB411" s="62"/>
      <c r="AC411" s="188"/>
      <c r="AD411" s="259"/>
      <c r="AE411" s="259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4"/>
      <c r="AT411" s="37"/>
    </row>
    <row r="412" spans="2:46" ht="13.5" customHeight="1" thickBot="1" x14ac:dyDescent="0.2">
      <c r="B412" s="286"/>
      <c r="C412" s="27"/>
      <c r="D412" s="186"/>
      <c r="E412" s="56"/>
      <c r="F412" s="189"/>
      <c r="G412" s="189"/>
      <c r="H412" s="189"/>
      <c r="I412" s="56"/>
      <c r="J412" s="56"/>
      <c r="K412" s="188"/>
      <c r="L412" s="259"/>
      <c r="M412" s="259"/>
      <c r="N412" s="56"/>
      <c r="O412" s="28"/>
      <c r="P412" s="56"/>
      <c r="Q412" s="28"/>
      <c r="R412" s="184"/>
      <c r="S412" s="214"/>
      <c r="T412" s="286"/>
      <c r="U412" s="27"/>
      <c r="V412" s="186"/>
      <c r="W412" s="56"/>
      <c r="X412" s="189"/>
      <c r="Y412" s="189"/>
      <c r="Z412" s="189"/>
      <c r="AA412" s="56"/>
      <c r="AB412" s="56"/>
      <c r="AC412" s="188"/>
      <c r="AD412" s="259"/>
      <c r="AE412" s="259"/>
      <c r="AF412" s="56"/>
      <c r="AG412" s="28"/>
      <c r="AH412" s="56"/>
      <c r="AI412" s="28"/>
      <c r="AJ412" s="184"/>
      <c r="AK412" s="199"/>
      <c r="AL412" s="286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4"/>
      <c r="AT412" s="37"/>
    </row>
    <row r="413" spans="2:46" ht="13.5" customHeight="1" x14ac:dyDescent="0.15">
      <c r="B413" s="284" t="s">
        <v>145</v>
      </c>
      <c r="C413" s="25" t="s">
        <v>31</v>
      </c>
      <c r="D413" s="39"/>
      <c r="E413" s="55"/>
      <c r="F413" s="96"/>
      <c r="G413" s="96"/>
      <c r="H413" s="96"/>
      <c r="I413" s="60"/>
      <c r="J413" s="60"/>
      <c r="K413" s="61"/>
      <c r="L413" s="258"/>
      <c r="M413" s="258"/>
      <c r="N413" s="55"/>
      <c r="O413" s="26"/>
      <c r="P413" s="55"/>
      <c r="Q413" s="26"/>
      <c r="R413" s="131"/>
      <c r="S413" s="214"/>
      <c r="T413" s="284" t="s">
        <v>145</v>
      </c>
      <c r="U413" s="25" t="s">
        <v>31</v>
      </c>
      <c r="V413" s="39"/>
      <c r="W413" s="55"/>
      <c r="X413" s="96"/>
      <c r="Y413" s="96"/>
      <c r="Z413" s="96"/>
      <c r="AA413" s="60"/>
      <c r="AB413" s="60"/>
      <c r="AC413" s="61"/>
      <c r="AD413" s="258"/>
      <c r="AE413" s="258"/>
      <c r="AF413" s="55"/>
      <c r="AG413" s="26"/>
      <c r="AH413" s="55"/>
      <c r="AI413" s="26"/>
      <c r="AJ413" s="131"/>
      <c r="AK413" s="199"/>
      <c r="AL413" s="284" t="s">
        <v>145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4"/>
      <c r="AT413" s="37"/>
    </row>
    <row r="414" spans="2:46" ht="13.5" customHeight="1" x14ac:dyDescent="0.15">
      <c r="B414" s="285"/>
      <c r="C414" s="27" t="s">
        <v>32</v>
      </c>
      <c r="D414" s="186"/>
      <c r="E414" s="56"/>
      <c r="F414" s="187"/>
      <c r="G414" s="187"/>
      <c r="H414" s="187"/>
      <c r="I414" s="62"/>
      <c r="J414" s="62"/>
      <c r="K414" s="188"/>
      <c r="L414" s="259"/>
      <c r="M414" s="259"/>
      <c r="N414" s="56"/>
      <c r="O414" s="28"/>
      <c r="P414" s="56"/>
      <c r="Q414" s="28"/>
      <c r="R414" s="132"/>
      <c r="S414" s="214"/>
      <c r="T414" s="285"/>
      <c r="U414" s="27" t="s">
        <v>32</v>
      </c>
      <c r="V414" s="186"/>
      <c r="W414" s="56"/>
      <c r="X414" s="187"/>
      <c r="Y414" s="187"/>
      <c r="Z414" s="187"/>
      <c r="AA414" s="62"/>
      <c r="AB414" s="62"/>
      <c r="AC414" s="188"/>
      <c r="AD414" s="259"/>
      <c r="AE414" s="259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4"/>
      <c r="AT414" s="37"/>
    </row>
    <row r="415" spans="2:46" ht="13.5" customHeight="1" x14ac:dyDescent="0.15">
      <c r="B415" s="285"/>
      <c r="C415" s="27" t="s">
        <v>33</v>
      </c>
      <c r="D415" s="186"/>
      <c r="E415" s="56"/>
      <c r="F415" s="187"/>
      <c r="G415" s="187"/>
      <c r="H415" s="187"/>
      <c r="I415" s="62"/>
      <c r="J415" s="62"/>
      <c r="K415" s="188"/>
      <c r="L415" s="259"/>
      <c r="M415" s="259"/>
      <c r="N415" s="56"/>
      <c r="O415" s="28"/>
      <c r="P415" s="56"/>
      <c r="Q415" s="28"/>
      <c r="R415" s="132"/>
      <c r="S415" s="214"/>
      <c r="T415" s="285"/>
      <c r="U415" s="27" t="s">
        <v>33</v>
      </c>
      <c r="V415" s="186"/>
      <c r="W415" s="56"/>
      <c r="X415" s="187"/>
      <c r="Y415" s="187"/>
      <c r="Z415" s="187"/>
      <c r="AA415" s="62"/>
      <c r="AB415" s="62"/>
      <c r="AC415" s="188"/>
      <c r="AD415" s="259"/>
      <c r="AE415" s="259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4"/>
      <c r="AT415" s="37"/>
    </row>
    <row r="416" spans="2:46" ht="13.5" customHeight="1" x14ac:dyDescent="0.15">
      <c r="B416" s="285"/>
      <c r="C416" s="27" t="s">
        <v>35</v>
      </c>
      <c r="D416" s="186"/>
      <c r="E416" s="56"/>
      <c r="F416" s="187"/>
      <c r="G416" s="187"/>
      <c r="H416" s="187"/>
      <c r="I416" s="62"/>
      <c r="J416" s="62"/>
      <c r="K416" s="188"/>
      <c r="L416" s="259"/>
      <c r="M416" s="259"/>
      <c r="N416" s="56"/>
      <c r="O416" s="28"/>
      <c r="P416" s="56"/>
      <c r="Q416" s="28"/>
      <c r="R416" s="132"/>
      <c r="S416" s="214"/>
      <c r="T416" s="285"/>
      <c r="U416" s="27" t="s">
        <v>35</v>
      </c>
      <c r="V416" s="186"/>
      <c r="W416" s="56"/>
      <c r="X416" s="187"/>
      <c r="Y416" s="187"/>
      <c r="Z416" s="187"/>
      <c r="AA416" s="62"/>
      <c r="AB416" s="62"/>
      <c r="AC416" s="188"/>
      <c r="AD416" s="259"/>
      <c r="AE416" s="259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4"/>
      <c r="AT416" s="37"/>
    </row>
    <row r="417" spans="2:46" ht="13.5" customHeight="1" thickBot="1" x14ac:dyDescent="0.2">
      <c r="B417" s="286"/>
      <c r="C417" s="27"/>
      <c r="D417" s="186"/>
      <c r="E417" s="56"/>
      <c r="F417" s="189"/>
      <c r="G417" s="189"/>
      <c r="H417" s="189"/>
      <c r="I417" s="56"/>
      <c r="J417" s="56"/>
      <c r="K417" s="188"/>
      <c r="L417" s="259"/>
      <c r="M417" s="259"/>
      <c r="N417" s="56"/>
      <c r="O417" s="28"/>
      <c r="P417" s="56"/>
      <c r="Q417" s="28"/>
      <c r="R417" s="184"/>
      <c r="S417" s="214"/>
      <c r="T417" s="286"/>
      <c r="U417" s="27"/>
      <c r="V417" s="186"/>
      <c r="W417" s="56"/>
      <c r="X417" s="189"/>
      <c r="Y417" s="189"/>
      <c r="Z417" s="189"/>
      <c r="AA417" s="56"/>
      <c r="AB417" s="56"/>
      <c r="AC417" s="188"/>
      <c r="AD417" s="259"/>
      <c r="AE417" s="259"/>
      <c r="AF417" s="56"/>
      <c r="AG417" s="28"/>
      <c r="AH417" s="56"/>
      <c r="AI417" s="28"/>
      <c r="AJ417" s="184"/>
      <c r="AK417" s="199"/>
      <c r="AL417" s="286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4"/>
      <c r="AT417" s="37"/>
    </row>
    <row r="418" spans="2:46" ht="13.5" customHeight="1" x14ac:dyDescent="0.15">
      <c r="B418" s="284" t="s">
        <v>146</v>
      </c>
      <c r="C418" s="25" t="s">
        <v>31</v>
      </c>
      <c r="D418" s="39"/>
      <c r="E418" s="55"/>
      <c r="F418" s="96"/>
      <c r="G418" s="96"/>
      <c r="H418" s="96"/>
      <c r="I418" s="60"/>
      <c r="J418" s="60"/>
      <c r="K418" s="61"/>
      <c r="L418" s="258"/>
      <c r="M418" s="258"/>
      <c r="N418" s="55"/>
      <c r="O418" s="26"/>
      <c r="P418" s="55"/>
      <c r="Q418" s="26"/>
      <c r="R418" s="131"/>
      <c r="S418" s="214"/>
      <c r="T418" s="284" t="s">
        <v>146</v>
      </c>
      <c r="U418" s="25" t="s">
        <v>31</v>
      </c>
      <c r="V418" s="39"/>
      <c r="W418" s="55"/>
      <c r="X418" s="96"/>
      <c r="Y418" s="96"/>
      <c r="Z418" s="96"/>
      <c r="AA418" s="60"/>
      <c r="AB418" s="60"/>
      <c r="AC418" s="61"/>
      <c r="AD418" s="258"/>
      <c r="AE418" s="258"/>
      <c r="AF418" s="55"/>
      <c r="AG418" s="26"/>
      <c r="AH418" s="55"/>
      <c r="AI418" s="26"/>
      <c r="AJ418" s="131"/>
      <c r="AK418" s="199"/>
      <c r="AL418" s="284" t="s">
        <v>146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4"/>
      <c r="AT418" s="37"/>
    </row>
    <row r="419" spans="2:46" ht="13.5" customHeight="1" x14ac:dyDescent="0.15">
      <c r="B419" s="285"/>
      <c r="C419" s="27" t="s">
        <v>32</v>
      </c>
      <c r="D419" s="186"/>
      <c r="E419" s="56"/>
      <c r="F419" s="187"/>
      <c r="G419" s="187"/>
      <c r="H419" s="187"/>
      <c r="I419" s="62"/>
      <c r="J419" s="62"/>
      <c r="K419" s="188"/>
      <c r="L419" s="259"/>
      <c r="M419" s="259"/>
      <c r="N419" s="56"/>
      <c r="O419" s="28"/>
      <c r="P419" s="56"/>
      <c r="Q419" s="28"/>
      <c r="R419" s="132"/>
      <c r="S419" s="214"/>
      <c r="T419" s="285"/>
      <c r="U419" s="27" t="s">
        <v>32</v>
      </c>
      <c r="V419" s="186"/>
      <c r="W419" s="56"/>
      <c r="X419" s="187"/>
      <c r="Y419" s="187"/>
      <c r="Z419" s="187"/>
      <c r="AA419" s="62"/>
      <c r="AB419" s="62"/>
      <c r="AC419" s="188"/>
      <c r="AD419" s="259"/>
      <c r="AE419" s="259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4"/>
      <c r="AT419" s="37"/>
    </row>
    <row r="420" spans="2:46" ht="13.5" customHeight="1" x14ac:dyDescent="0.15">
      <c r="B420" s="285"/>
      <c r="C420" s="27" t="s">
        <v>33</v>
      </c>
      <c r="D420" s="186"/>
      <c r="E420" s="56"/>
      <c r="F420" s="187"/>
      <c r="G420" s="187"/>
      <c r="H420" s="187"/>
      <c r="I420" s="62"/>
      <c r="J420" s="62"/>
      <c r="K420" s="188"/>
      <c r="L420" s="259"/>
      <c r="M420" s="259"/>
      <c r="N420" s="56"/>
      <c r="O420" s="28"/>
      <c r="P420" s="56"/>
      <c r="Q420" s="28"/>
      <c r="R420" s="132"/>
      <c r="S420" s="214"/>
      <c r="T420" s="285"/>
      <c r="U420" s="27" t="s">
        <v>33</v>
      </c>
      <c r="V420" s="186"/>
      <c r="W420" s="56"/>
      <c r="X420" s="187"/>
      <c r="Y420" s="187"/>
      <c r="Z420" s="187"/>
      <c r="AA420" s="62"/>
      <c r="AB420" s="62"/>
      <c r="AC420" s="188"/>
      <c r="AD420" s="259"/>
      <c r="AE420" s="259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4"/>
      <c r="AT420" s="37"/>
    </row>
    <row r="421" spans="2:46" ht="13.5" customHeight="1" x14ac:dyDescent="0.15">
      <c r="B421" s="285"/>
      <c r="C421" s="27" t="s">
        <v>35</v>
      </c>
      <c r="D421" s="186"/>
      <c r="E421" s="56"/>
      <c r="F421" s="187"/>
      <c r="G421" s="187"/>
      <c r="H421" s="187"/>
      <c r="I421" s="62"/>
      <c r="J421" s="62"/>
      <c r="K421" s="188"/>
      <c r="L421" s="259"/>
      <c r="M421" s="259"/>
      <c r="N421" s="56"/>
      <c r="O421" s="28"/>
      <c r="P421" s="56"/>
      <c r="Q421" s="28"/>
      <c r="R421" s="132"/>
      <c r="S421" s="214"/>
      <c r="T421" s="285"/>
      <c r="U421" s="27" t="s">
        <v>35</v>
      </c>
      <c r="V421" s="186"/>
      <c r="W421" s="56"/>
      <c r="X421" s="187"/>
      <c r="Y421" s="187"/>
      <c r="Z421" s="187"/>
      <c r="AA421" s="62"/>
      <c r="AB421" s="62"/>
      <c r="AC421" s="188"/>
      <c r="AD421" s="259"/>
      <c r="AE421" s="259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4"/>
      <c r="AT421" s="37"/>
    </row>
    <row r="422" spans="2:46" ht="13.5" customHeight="1" thickBot="1" x14ac:dyDescent="0.2">
      <c r="B422" s="286"/>
      <c r="C422" s="27"/>
      <c r="D422" s="186"/>
      <c r="E422" s="56"/>
      <c r="F422" s="189"/>
      <c r="G422" s="189"/>
      <c r="H422" s="189"/>
      <c r="I422" s="56"/>
      <c r="J422" s="56"/>
      <c r="K422" s="188"/>
      <c r="L422" s="259"/>
      <c r="M422" s="259"/>
      <c r="N422" s="56"/>
      <c r="O422" s="28"/>
      <c r="P422" s="56"/>
      <c r="Q422" s="28"/>
      <c r="R422" s="184"/>
      <c r="S422" s="214"/>
      <c r="T422" s="286"/>
      <c r="U422" s="27"/>
      <c r="V422" s="186"/>
      <c r="W422" s="56"/>
      <c r="X422" s="189"/>
      <c r="Y422" s="189"/>
      <c r="Z422" s="189"/>
      <c r="AA422" s="56"/>
      <c r="AB422" s="56"/>
      <c r="AC422" s="188"/>
      <c r="AD422" s="259"/>
      <c r="AE422" s="259"/>
      <c r="AF422" s="56"/>
      <c r="AG422" s="28"/>
      <c r="AH422" s="56"/>
      <c r="AI422" s="28"/>
      <c r="AJ422" s="184"/>
      <c r="AK422" s="199"/>
      <c r="AL422" s="286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4"/>
      <c r="AT422" s="37"/>
    </row>
    <row r="423" spans="2:46" ht="13.5" customHeight="1" x14ac:dyDescent="0.15">
      <c r="B423" s="284" t="s">
        <v>147</v>
      </c>
      <c r="C423" s="25" t="s">
        <v>31</v>
      </c>
      <c r="D423" s="39"/>
      <c r="E423" s="55"/>
      <c r="F423" s="96"/>
      <c r="G423" s="96"/>
      <c r="H423" s="96"/>
      <c r="I423" s="60"/>
      <c r="J423" s="60"/>
      <c r="K423" s="61"/>
      <c r="L423" s="258"/>
      <c r="M423" s="258"/>
      <c r="N423" s="55"/>
      <c r="O423" s="26"/>
      <c r="P423" s="55"/>
      <c r="Q423" s="26"/>
      <c r="R423" s="131"/>
      <c r="S423" s="214"/>
      <c r="T423" s="284" t="s">
        <v>147</v>
      </c>
      <c r="U423" s="25" t="s">
        <v>31</v>
      </c>
      <c r="V423" s="39"/>
      <c r="W423" s="55"/>
      <c r="X423" s="96"/>
      <c r="Y423" s="96"/>
      <c r="Z423" s="96"/>
      <c r="AA423" s="60"/>
      <c r="AB423" s="60"/>
      <c r="AC423" s="61"/>
      <c r="AD423" s="258"/>
      <c r="AE423" s="258"/>
      <c r="AF423" s="55"/>
      <c r="AG423" s="26"/>
      <c r="AH423" s="55"/>
      <c r="AI423" s="26"/>
      <c r="AJ423" s="131"/>
      <c r="AK423" s="199"/>
      <c r="AL423" s="284" t="s">
        <v>147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4"/>
      <c r="AT423" s="37"/>
    </row>
    <row r="424" spans="2:46" ht="13.5" customHeight="1" x14ac:dyDescent="0.15">
      <c r="B424" s="285"/>
      <c r="C424" s="27" t="s">
        <v>32</v>
      </c>
      <c r="D424" s="186"/>
      <c r="E424" s="56"/>
      <c r="F424" s="187"/>
      <c r="G424" s="187"/>
      <c r="H424" s="187"/>
      <c r="I424" s="62"/>
      <c r="J424" s="62"/>
      <c r="K424" s="188"/>
      <c r="L424" s="259"/>
      <c r="M424" s="259"/>
      <c r="N424" s="56"/>
      <c r="O424" s="28"/>
      <c r="P424" s="56"/>
      <c r="Q424" s="28"/>
      <c r="R424" s="132"/>
      <c r="S424" s="214"/>
      <c r="T424" s="285"/>
      <c r="U424" s="27" t="s">
        <v>32</v>
      </c>
      <c r="V424" s="186"/>
      <c r="W424" s="56"/>
      <c r="X424" s="187"/>
      <c r="Y424" s="187"/>
      <c r="Z424" s="187"/>
      <c r="AA424" s="62"/>
      <c r="AB424" s="62"/>
      <c r="AC424" s="188"/>
      <c r="AD424" s="259"/>
      <c r="AE424" s="259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4"/>
      <c r="AT424" s="37"/>
    </row>
    <row r="425" spans="2:46" ht="13.5" customHeight="1" x14ac:dyDescent="0.15">
      <c r="B425" s="285"/>
      <c r="C425" s="27" t="s">
        <v>33</v>
      </c>
      <c r="D425" s="186"/>
      <c r="E425" s="56"/>
      <c r="F425" s="187"/>
      <c r="G425" s="187"/>
      <c r="H425" s="187"/>
      <c r="I425" s="62"/>
      <c r="J425" s="62"/>
      <c r="K425" s="188"/>
      <c r="L425" s="259"/>
      <c r="M425" s="259"/>
      <c r="N425" s="56"/>
      <c r="O425" s="28"/>
      <c r="P425" s="56"/>
      <c r="Q425" s="28"/>
      <c r="R425" s="132"/>
      <c r="S425" s="214"/>
      <c r="T425" s="285"/>
      <c r="U425" s="27" t="s">
        <v>33</v>
      </c>
      <c r="V425" s="186"/>
      <c r="W425" s="56"/>
      <c r="X425" s="187"/>
      <c r="Y425" s="187"/>
      <c r="Z425" s="187"/>
      <c r="AA425" s="62"/>
      <c r="AB425" s="62"/>
      <c r="AC425" s="188"/>
      <c r="AD425" s="259"/>
      <c r="AE425" s="259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4"/>
      <c r="AT425" s="37"/>
    </row>
    <row r="426" spans="2:46" ht="13.5" customHeight="1" x14ac:dyDescent="0.15">
      <c r="B426" s="285"/>
      <c r="C426" s="27" t="s">
        <v>35</v>
      </c>
      <c r="D426" s="186"/>
      <c r="E426" s="56"/>
      <c r="F426" s="187"/>
      <c r="G426" s="187"/>
      <c r="H426" s="187"/>
      <c r="I426" s="62"/>
      <c r="J426" s="62"/>
      <c r="K426" s="188"/>
      <c r="L426" s="259"/>
      <c r="M426" s="259"/>
      <c r="N426" s="56"/>
      <c r="O426" s="28"/>
      <c r="P426" s="56"/>
      <c r="Q426" s="28"/>
      <c r="R426" s="132"/>
      <c r="S426" s="214"/>
      <c r="T426" s="285"/>
      <c r="U426" s="27" t="s">
        <v>35</v>
      </c>
      <c r="V426" s="186"/>
      <c r="W426" s="56"/>
      <c r="X426" s="187"/>
      <c r="Y426" s="187"/>
      <c r="Z426" s="187"/>
      <c r="AA426" s="62"/>
      <c r="AB426" s="62"/>
      <c r="AC426" s="188"/>
      <c r="AD426" s="259"/>
      <c r="AE426" s="259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4"/>
      <c r="AT426" s="37"/>
    </row>
    <row r="427" spans="2:46" ht="13.5" customHeight="1" thickBot="1" x14ac:dyDescent="0.2">
      <c r="B427" s="286"/>
      <c r="C427" s="27"/>
      <c r="D427" s="186"/>
      <c r="E427" s="56"/>
      <c r="F427" s="189"/>
      <c r="G427" s="189"/>
      <c r="H427" s="189"/>
      <c r="I427" s="56"/>
      <c r="J427" s="56"/>
      <c r="K427" s="188"/>
      <c r="L427" s="259"/>
      <c r="M427" s="259"/>
      <c r="N427" s="56"/>
      <c r="O427" s="28"/>
      <c r="P427" s="56"/>
      <c r="Q427" s="28"/>
      <c r="R427" s="184"/>
      <c r="S427" s="214"/>
      <c r="T427" s="286"/>
      <c r="U427" s="27"/>
      <c r="V427" s="186"/>
      <c r="W427" s="56"/>
      <c r="X427" s="189"/>
      <c r="Y427" s="189"/>
      <c r="Z427" s="189"/>
      <c r="AA427" s="56"/>
      <c r="AB427" s="56"/>
      <c r="AC427" s="188"/>
      <c r="AD427" s="259"/>
      <c r="AE427" s="259"/>
      <c r="AF427" s="56"/>
      <c r="AG427" s="28"/>
      <c r="AH427" s="56"/>
      <c r="AI427" s="28"/>
      <c r="AJ427" s="184"/>
      <c r="AK427" s="199"/>
      <c r="AL427" s="286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4"/>
      <c r="AT427" s="37"/>
    </row>
    <row r="428" spans="2:46" ht="13.5" customHeight="1" x14ac:dyDescent="0.15">
      <c r="B428" s="284" t="s">
        <v>148</v>
      </c>
      <c r="C428" s="25" t="s">
        <v>31</v>
      </c>
      <c r="D428" s="39"/>
      <c r="E428" s="55"/>
      <c r="F428" s="96"/>
      <c r="G428" s="96"/>
      <c r="H428" s="96"/>
      <c r="I428" s="60"/>
      <c r="J428" s="60"/>
      <c r="K428" s="61"/>
      <c r="L428" s="258"/>
      <c r="M428" s="258"/>
      <c r="N428" s="55"/>
      <c r="O428" s="26"/>
      <c r="P428" s="55"/>
      <c r="Q428" s="26"/>
      <c r="R428" s="131"/>
      <c r="S428" s="214"/>
      <c r="T428" s="284" t="s">
        <v>148</v>
      </c>
      <c r="U428" s="25" t="s">
        <v>31</v>
      </c>
      <c r="V428" s="39"/>
      <c r="W428" s="55"/>
      <c r="X428" s="96"/>
      <c r="Y428" s="96"/>
      <c r="Z428" s="96"/>
      <c r="AA428" s="60"/>
      <c r="AB428" s="60"/>
      <c r="AC428" s="61"/>
      <c r="AD428" s="258"/>
      <c r="AE428" s="258"/>
      <c r="AF428" s="55"/>
      <c r="AG428" s="26"/>
      <c r="AH428" s="55"/>
      <c r="AI428" s="26"/>
      <c r="AJ428" s="131"/>
      <c r="AK428" s="199"/>
      <c r="AL428" s="284" t="s">
        <v>148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4"/>
      <c r="AT428" s="37"/>
    </row>
    <row r="429" spans="2:46" ht="13.5" customHeight="1" x14ac:dyDescent="0.15">
      <c r="B429" s="285"/>
      <c r="C429" s="27" t="s">
        <v>32</v>
      </c>
      <c r="D429" s="186"/>
      <c r="E429" s="56"/>
      <c r="F429" s="187"/>
      <c r="G429" s="187"/>
      <c r="H429" s="187"/>
      <c r="I429" s="62"/>
      <c r="J429" s="62"/>
      <c r="K429" s="188"/>
      <c r="L429" s="259"/>
      <c r="M429" s="259"/>
      <c r="N429" s="56"/>
      <c r="O429" s="28"/>
      <c r="P429" s="56"/>
      <c r="Q429" s="28"/>
      <c r="R429" s="132"/>
      <c r="S429" s="214"/>
      <c r="T429" s="285"/>
      <c r="U429" s="27" t="s">
        <v>32</v>
      </c>
      <c r="V429" s="186"/>
      <c r="W429" s="56"/>
      <c r="X429" s="187"/>
      <c r="Y429" s="187"/>
      <c r="Z429" s="187"/>
      <c r="AA429" s="62"/>
      <c r="AB429" s="62"/>
      <c r="AC429" s="188"/>
      <c r="AD429" s="259"/>
      <c r="AE429" s="259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4"/>
      <c r="AT429" s="37"/>
    </row>
    <row r="430" spans="2:46" ht="13.5" customHeight="1" x14ac:dyDescent="0.15">
      <c r="B430" s="285"/>
      <c r="C430" s="27" t="s">
        <v>33</v>
      </c>
      <c r="D430" s="186"/>
      <c r="E430" s="56"/>
      <c r="F430" s="187"/>
      <c r="G430" s="187"/>
      <c r="H430" s="187"/>
      <c r="I430" s="62"/>
      <c r="J430" s="62"/>
      <c r="K430" s="188"/>
      <c r="L430" s="259"/>
      <c r="M430" s="259"/>
      <c r="N430" s="56"/>
      <c r="O430" s="28"/>
      <c r="P430" s="56"/>
      <c r="Q430" s="28"/>
      <c r="R430" s="132"/>
      <c r="S430" s="214"/>
      <c r="T430" s="285"/>
      <c r="U430" s="27" t="s">
        <v>33</v>
      </c>
      <c r="V430" s="186"/>
      <c r="W430" s="56"/>
      <c r="X430" s="187"/>
      <c r="Y430" s="187"/>
      <c r="Z430" s="187"/>
      <c r="AA430" s="62"/>
      <c r="AB430" s="62"/>
      <c r="AC430" s="188"/>
      <c r="AD430" s="259"/>
      <c r="AE430" s="259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4"/>
      <c r="AT430" s="37"/>
    </row>
    <row r="431" spans="2:46" ht="13.5" customHeight="1" x14ac:dyDescent="0.15">
      <c r="B431" s="285"/>
      <c r="C431" s="27" t="s">
        <v>35</v>
      </c>
      <c r="D431" s="186"/>
      <c r="E431" s="56"/>
      <c r="F431" s="187"/>
      <c r="G431" s="187"/>
      <c r="H431" s="187"/>
      <c r="I431" s="62"/>
      <c r="J431" s="62"/>
      <c r="K431" s="188"/>
      <c r="L431" s="259"/>
      <c r="M431" s="259"/>
      <c r="N431" s="56"/>
      <c r="O431" s="28"/>
      <c r="P431" s="56"/>
      <c r="Q431" s="28"/>
      <c r="R431" s="132"/>
      <c r="S431" s="214"/>
      <c r="T431" s="285"/>
      <c r="U431" s="27" t="s">
        <v>35</v>
      </c>
      <c r="V431" s="186"/>
      <c r="W431" s="56"/>
      <c r="X431" s="187"/>
      <c r="Y431" s="187"/>
      <c r="Z431" s="187"/>
      <c r="AA431" s="62"/>
      <c r="AB431" s="62"/>
      <c r="AC431" s="188"/>
      <c r="AD431" s="259"/>
      <c r="AE431" s="259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4"/>
      <c r="AT431" s="37"/>
    </row>
    <row r="432" spans="2:46" ht="13.5" customHeight="1" thickBot="1" x14ac:dyDescent="0.2">
      <c r="B432" s="286"/>
      <c r="C432" s="27"/>
      <c r="D432" s="186"/>
      <c r="E432" s="56"/>
      <c r="F432" s="189"/>
      <c r="G432" s="189"/>
      <c r="H432" s="189"/>
      <c r="I432" s="56"/>
      <c r="J432" s="56"/>
      <c r="K432" s="188"/>
      <c r="L432" s="259"/>
      <c r="M432" s="259"/>
      <c r="N432" s="56"/>
      <c r="O432" s="28"/>
      <c r="P432" s="56"/>
      <c r="Q432" s="28"/>
      <c r="R432" s="184"/>
      <c r="S432" s="214"/>
      <c r="T432" s="286"/>
      <c r="U432" s="27"/>
      <c r="V432" s="186"/>
      <c r="W432" s="56"/>
      <c r="X432" s="189"/>
      <c r="Y432" s="189"/>
      <c r="Z432" s="189"/>
      <c r="AA432" s="56"/>
      <c r="AB432" s="56"/>
      <c r="AC432" s="188"/>
      <c r="AD432" s="259"/>
      <c r="AE432" s="259"/>
      <c r="AF432" s="56"/>
      <c r="AG432" s="28"/>
      <c r="AH432" s="56"/>
      <c r="AI432" s="28"/>
      <c r="AJ432" s="184"/>
      <c r="AK432" s="199"/>
      <c r="AL432" s="286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4"/>
      <c r="AT432" s="37"/>
    </row>
    <row r="433" spans="2:46" ht="13.5" customHeight="1" x14ac:dyDescent="0.15">
      <c r="B433" s="284" t="s">
        <v>149</v>
      </c>
      <c r="C433" s="25" t="s">
        <v>31</v>
      </c>
      <c r="D433" s="39"/>
      <c r="E433" s="55"/>
      <c r="F433" s="96"/>
      <c r="G433" s="96"/>
      <c r="H433" s="96"/>
      <c r="I433" s="60"/>
      <c r="J433" s="60"/>
      <c r="K433" s="61"/>
      <c r="L433" s="258"/>
      <c r="M433" s="258"/>
      <c r="N433" s="55"/>
      <c r="O433" s="26"/>
      <c r="P433" s="55"/>
      <c r="Q433" s="26"/>
      <c r="R433" s="131"/>
      <c r="S433" s="214"/>
      <c r="T433" s="284" t="s">
        <v>149</v>
      </c>
      <c r="U433" s="25" t="s">
        <v>31</v>
      </c>
      <c r="V433" s="39"/>
      <c r="W433" s="55"/>
      <c r="X433" s="96"/>
      <c r="Y433" s="96"/>
      <c r="Z433" s="96"/>
      <c r="AA433" s="60"/>
      <c r="AB433" s="60"/>
      <c r="AC433" s="61"/>
      <c r="AD433" s="258"/>
      <c r="AE433" s="258"/>
      <c r="AF433" s="55"/>
      <c r="AG433" s="26"/>
      <c r="AH433" s="55"/>
      <c r="AI433" s="26"/>
      <c r="AJ433" s="131"/>
      <c r="AK433" s="199"/>
      <c r="AL433" s="284" t="s">
        <v>149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4"/>
      <c r="AT433" s="37"/>
    </row>
    <row r="434" spans="2:46" ht="13.5" customHeight="1" x14ac:dyDescent="0.15">
      <c r="B434" s="285"/>
      <c r="C434" s="27" t="s">
        <v>32</v>
      </c>
      <c r="D434" s="186"/>
      <c r="E434" s="56"/>
      <c r="F434" s="187"/>
      <c r="G434" s="187"/>
      <c r="H434" s="187"/>
      <c r="I434" s="62"/>
      <c r="J434" s="62"/>
      <c r="K434" s="188"/>
      <c r="L434" s="259"/>
      <c r="M434" s="259"/>
      <c r="N434" s="56"/>
      <c r="O434" s="28"/>
      <c r="P434" s="56"/>
      <c r="Q434" s="28"/>
      <c r="R434" s="132"/>
      <c r="S434" s="214"/>
      <c r="T434" s="285"/>
      <c r="U434" s="27" t="s">
        <v>32</v>
      </c>
      <c r="V434" s="186"/>
      <c r="W434" s="56"/>
      <c r="X434" s="187"/>
      <c r="Y434" s="187"/>
      <c r="Z434" s="187"/>
      <c r="AA434" s="62"/>
      <c r="AB434" s="62"/>
      <c r="AC434" s="188"/>
      <c r="AD434" s="259"/>
      <c r="AE434" s="259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4"/>
      <c r="AT434" s="37"/>
    </row>
    <row r="435" spans="2:46" ht="13.5" customHeight="1" x14ac:dyDescent="0.15">
      <c r="B435" s="285"/>
      <c r="C435" s="27" t="s">
        <v>33</v>
      </c>
      <c r="D435" s="186"/>
      <c r="E435" s="56"/>
      <c r="F435" s="187"/>
      <c r="G435" s="187"/>
      <c r="H435" s="187"/>
      <c r="I435" s="62"/>
      <c r="J435" s="62"/>
      <c r="K435" s="188"/>
      <c r="L435" s="259"/>
      <c r="M435" s="259"/>
      <c r="N435" s="56"/>
      <c r="O435" s="28"/>
      <c r="P435" s="56"/>
      <c r="Q435" s="28"/>
      <c r="R435" s="132"/>
      <c r="S435" s="214"/>
      <c r="T435" s="285"/>
      <c r="U435" s="27" t="s">
        <v>33</v>
      </c>
      <c r="V435" s="186"/>
      <c r="W435" s="56"/>
      <c r="X435" s="187"/>
      <c r="Y435" s="187"/>
      <c r="Z435" s="187"/>
      <c r="AA435" s="62"/>
      <c r="AB435" s="62"/>
      <c r="AC435" s="188"/>
      <c r="AD435" s="259"/>
      <c r="AE435" s="259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4"/>
      <c r="AT435" s="37"/>
    </row>
    <row r="436" spans="2:46" ht="13.5" customHeight="1" x14ac:dyDescent="0.15">
      <c r="B436" s="285"/>
      <c r="C436" s="27" t="s">
        <v>35</v>
      </c>
      <c r="D436" s="186"/>
      <c r="E436" s="56"/>
      <c r="F436" s="187"/>
      <c r="G436" s="187"/>
      <c r="H436" s="187"/>
      <c r="I436" s="62"/>
      <c r="J436" s="62"/>
      <c r="K436" s="188"/>
      <c r="L436" s="259"/>
      <c r="M436" s="259"/>
      <c r="N436" s="56"/>
      <c r="O436" s="28"/>
      <c r="P436" s="56"/>
      <c r="Q436" s="28"/>
      <c r="R436" s="132"/>
      <c r="S436" s="214"/>
      <c r="T436" s="285"/>
      <c r="U436" s="27" t="s">
        <v>35</v>
      </c>
      <c r="V436" s="186"/>
      <c r="W436" s="56"/>
      <c r="X436" s="187"/>
      <c r="Y436" s="187"/>
      <c r="Z436" s="187"/>
      <c r="AA436" s="62"/>
      <c r="AB436" s="62"/>
      <c r="AC436" s="188"/>
      <c r="AD436" s="259"/>
      <c r="AE436" s="259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4"/>
      <c r="AT436" s="37"/>
    </row>
    <row r="437" spans="2:46" ht="13.5" customHeight="1" thickBot="1" x14ac:dyDescent="0.2">
      <c r="B437" s="286"/>
      <c r="C437" s="27"/>
      <c r="D437" s="186"/>
      <c r="E437" s="56"/>
      <c r="F437" s="189"/>
      <c r="G437" s="189"/>
      <c r="H437" s="189"/>
      <c r="I437" s="56"/>
      <c r="J437" s="56"/>
      <c r="K437" s="188"/>
      <c r="L437" s="259"/>
      <c r="M437" s="259"/>
      <c r="N437" s="56"/>
      <c r="O437" s="28"/>
      <c r="P437" s="56"/>
      <c r="Q437" s="28"/>
      <c r="R437" s="184"/>
      <c r="S437" s="214"/>
      <c r="T437" s="286"/>
      <c r="U437" s="27"/>
      <c r="V437" s="186"/>
      <c r="W437" s="56"/>
      <c r="X437" s="189"/>
      <c r="Y437" s="189"/>
      <c r="Z437" s="189"/>
      <c r="AA437" s="56"/>
      <c r="AB437" s="56"/>
      <c r="AC437" s="188"/>
      <c r="AD437" s="259"/>
      <c r="AE437" s="259"/>
      <c r="AF437" s="56"/>
      <c r="AG437" s="28"/>
      <c r="AH437" s="56"/>
      <c r="AI437" s="28"/>
      <c r="AJ437" s="184"/>
      <c r="AK437" s="199"/>
      <c r="AL437" s="286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4"/>
      <c r="AT437" s="37"/>
    </row>
    <row r="438" spans="2:46" ht="13.5" customHeight="1" x14ac:dyDescent="0.15">
      <c r="B438" s="284" t="s">
        <v>150</v>
      </c>
      <c r="C438" s="25" t="s">
        <v>31</v>
      </c>
      <c r="D438" s="39"/>
      <c r="E438" s="55"/>
      <c r="F438" s="96"/>
      <c r="G438" s="96"/>
      <c r="H438" s="96"/>
      <c r="I438" s="60"/>
      <c r="J438" s="60"/>
      <c r="K438" s="61"/>
      <c r="L438" s="258"/>
      <c r="M438" s="258"/>
      <c r="N438" s="55"/>
      <c r="O438" s="26"/>
      <c r="P438" s="55"/>
      <c r="Q438" s="26"/>
      <c r="R438" s="131"/>
      <c r="S438" s="214"/>
      <c r="T438" s="284" t="s">
        <v>150</v>
      </c>
      <c r="U438" s="25" t="s">
        <v>31</v>
      </c>
      <c r="V438" s="39"/>
      <c r="W438" s="55"/>
      <c r="X438" s="96"/>
      <c r="Y438" s="96"/>
      <c r="Z438" s="96"/>
      <c r="AA438" s="60"/>
      <c r="AB438" s="60"/>
      <c r="AC438" s="61"/>
      <c r="AD438" s="258"/>
      <c r="AE438" s="258"/>
      <c r="AF438" s="55"/>
      <c r="AG438" s="26"/>
      <c r="AH438" s="55"/>
      <c r="AI438" s="26"/>
      <c r="AJ438" s="131"/>
      <c r="AK438" s="199"/>
      <c r="AL438" s="284" t="s">
        <v>150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4"/>
      <c r="AT438" s="37"/>
    </row>
    <row r="439" spans="2:46" ht="13.5" customHeight="1" x14ac:dyDescent="0.15">
      <c r="B439" s="285"/>
      <c r="C439" s="27" t="s">
        <v>32</v>
      </c>
      <c r="D439" s="186"/>
      <c r="E439" s="56"/>
      <c r="F439" s="187"/>
      <c r="G439" s="187"/>
      <c r="H439" s="187"/>
      <c r="I439" s="62"/>
      <c r="J439" s="62"/>
      <c r="K439" s="188"/>
      <c r="L439" s="259"/>
      <c r="M439" s="259"/>
      <c r="N439" s="56"/>
      <c r="O439" s="28"/>
      <c r="P439" s="56"/>
      <c r="Q439" s="28"/>
      <c r="R439" s="132"/>
      <c r="S439" s="214"/>
      <c r="T439" s="285"/>
      <c r="U439" s="27" t="s">
        <v>32</v>
      </c>
      <c r="V439" s="186"/>
      <c r="W439" s="56"/>
      <c r="X439" s="187"/>
      <c r="Y439" s="187"/>
      <c r="Z439" s="187"/>
      <c r="AA439" s="62"/>
      <c r="AB439" s="62"/>
      <c r="AC439" s="188"/>
      <c r="AD439" s="259"/>
      <c r="AE439" s="259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4"/>
      <c r="AT439" s="37"/>
    </row>
    <row r="440" spans="2:46" ht="13.5" customHeight="1" x14ac:dyDescent="0.15">
      <c r="B440" s="285"/>
      <c r="C440" s="27" t="s">
        <v>33</v>
      </c>
      <c r="D440" s="186"/>
      <c r="E440" s="56"/>
      <c r="F440" s="187"/>
      <c r="G440" s="187"/>
      <c r="H440" s="187"/>
      <c r="I440" s="62"/>
      <c r="J440" s="62"/>
      <c r="K440" s="188"/>
      <c r="L440" s="259"/>
      <c r="M440" s="259"/>
      <c r="N440" s="56"/>
      <c r="O440" s="28"/>
      <c r="P440" s="56"/>
      <c r="Q440" s="28"/>
      <c r="R440" s="132"/>
      <c r="S440" s="214"/>
      <c r="T440" s="285"/>
      <c r="U440" s="27" t="s">
        <v>33</v>
      </c>
      <c r="V440" s="186"/>
      <c r="W440" s="56"/>
      <c r="X440" s="187"/>
      <c r="Y440" s="187"/>
      <c r="Z440" s="187"/>
      <c r="AA440" s="62"/>
      <c r="AB440" s="62"/>
      <c r="AC440" s="188"/>
      <c r="AD440" s="259"/>
      <c r="AE440" s="259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4"/>
      <c r="AT440" s="37"/>
    </row>
    <row r="441" spans="2:46" ht="13.5" customHeight="1" x14ac:dyDescent="0.15">
      <c r="B441" s="285"/>
      <c r="C441" s="27" t="s">
        <v>35</v>
      </c>
      <c r="D441" s="186"/>
      <c r="E441" s="56"/>
      <c r="F441" s="187"/>
      <c r="G441" s="187"/>
      <c r="H441" s="187"/>
      <c r="I441" s="62"/>
      <c r="J441" s="62"/>
      <c r="K441" s="188"/>
      <c r="L441" s="259"/>
      <c r="M441" s="259"/>
      <c r="N441" s="56"/>
      <c r="O441" s="28"/>
      <c r="P441" s="56"/>
      <c r="Q441" s="28"/>
      <c r="R441" s="132"/>
      <c r="S441" s="214"/>
      <c r="T441" s="285"/>
      <c r="U441" s="27" t="s">
        <v>35</v>
      </c>
      <c r="V441" s="186"/>
      <c r="W441" s="56"/>
      <c r="X441" s="187"/>
      <c r="Y441" s="187"/>
      <c r="Z441" s="187"/>
      <c r="AA441" s="62"/>
      <c r="AB441" s="62"/>
      <c r="AC441" s="188"/>
      <c r="AD441" s="259"/>
      <c r="AE441" s="259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4"/>
      <c r="AT441" s="37"/>
    </row>
    <row r="442" spans="2:46" ht="13.5" customHeight="1" thickBot="1" x14ac:dyDescent="0.2">
      <c r="B442" s="286"/>
      <c r="C442" s="27"/>
      <c r="D442" s="186"/>
      <c r="E442" s="56"/>
      <c r="F442" s="189"/>
      <c r="G442" s="189"/>
      <c r="H442" s="189"/>
      <c r="I442" s="56"/>
      <c r="J442" s="56"/>
      <c r="K442" s="188"/>
      <c r="L442" s="259"/>
      <c r="M442" s="259"/>
      <c r="N442" s="56"/>
      <c r="O442" s="28"/>
      <c r="P442" s="56"/>
      <c r="Q442" s="28"/>
      <c r="R442" s="184"/>
      <c r="S442" s="214"/>
      <c r="T442" s="286"/>
      <c r="U442" s="27"/>
      <c r="V442" s="186"/>
      <c r="W442" s="56"/>
      <c r="X442" s="189"/>
      <c r="Y442" s="189"/>
      <c r="Z442" s="189"/>
      <c r="AA442" s="56"/>
      <c r="AB442" s="56"/>
      <c r="AC442" s="188"/>
      <c r="AD442" s="259"/>
      <c r="AE442" s="259"/>
      <c r="AF442" s="56"/>
      <c r="AG442" s="28"/>
      <c r="AH442" s="56"/>
      <c r="AI442" s="28"/>
      <c r="AJ442" s="184"/>
      <c r="AK442" s="199"/>
      <c r="AL442" s="286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4"/>
      <c r="AT442" s="37"/>
    </row>
    <row r="443" spans="2:46" ht="13.5" customHeight="1" x14ac:dyDescent="0.15">
      <c r="B443" s="284" t="s">
        <v>151</v>
      </c>
      <c r="C443" s="25" t="s">
        <v>31</v>
      </c>
      <c r="D443" s="39"/>
      <c r="E443" s="55"/>
      <c r="F443" s="96"/>
      <c r="G443" s="96"/>
      <c r="H443" s="96"/>
      <c r="I443" s="60"/>
      <c r="J443" s="60"/>
      <c r="K443" s="61"/>
      <c r="L443" s="258"/>
      <c r="M443" s="258"/>
      <c r="N443" s="55"/>
      <c r="O443" s="26"/>
      <c r="P443" s="55"/>
      <c r="Q443" s="26"/>
      <c r="R443" s="131"/>
      <c r="S443" s="214"/>
      <c r="T443" s="284" t="s">
        <v>151</v>
      </c>
      <c r="U443" s="25" t="s">
        <v>31</v>
      </c>
      <c r="V443" s="39"/>
      <c r="W443" s="55"/>
      <c r="X443" s="96"/>
      <c r="Y443" s="96"/>
      <c r="Z443" s="96"/>
      <c r="AA443" s="60"/>
      <c r="AB443" s="60"/>
      <c r="AC443" s="61"/>
      <c r="AD443" s="258"/>
      <c r="AE443" s="258"/>
      <c r="AF443" s="55"/>
      <c r="AG443" s="26"/>
      <c r="AH443" s="55"/>
      <c r="AI443" s="26"/>
      <c r="AJ443" s="131"/>
      <c r="AK443" s="199"/>
      <c r="AL443" s="284" t="s">
        <v>151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4"/>
      <c r="AT443" s="37"/>
    </row>
    <row r="444" spans="2:46" ht="13.5" customHeight="1" x14ac:dyDescent="0.15">
      <c r="B444" s="285"/>
      <c r="C444" s="27" t="s">
        <v>32</v>
      </c>
      <c r="D444" s="186"/>
      <c r="E444" s="56"/>
      <c r="F444" s="187"/>
      <c r="G444" s="187"/>
      <c r="H444" s="187"/>
      <c r="I444" s="62"/>
      <c r="J444" s="62"/>
      <c r="K444" s="188"/>
      <c r="L444" s="259"/>
      <c r="M444" s="259"/>
      <c r="N444" s="56"/>
      <c r="O444" s="28"/>
      <c r="P444" s="56"/>
      <c r="Q444" s="28"/>
      <c r="R444" s="132"/>
      <c r="S444" s="214"/>
      <c r="T444" s="285"/>
      <c r="U444" s="27" t="s">
        <v>32</v>
      </c>
      <c r="V444" s="186"/>
      <c r="W444" s="56"/>
      <c r="X444" s="187"/>
      <c r="Y444" s="187"/>
      <c r="Z444" s="187"/>
      <c r="AA444" s="62"/>
      <c r="AB444" s="62"/>
      <c r="AC444" s="188"/>
      <c r="AD444" s="259"/>
      <c r="AE444" s="259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4"/>
      <c r="AT444" s="37"/>
    </row>
    <row r="445" spans="2:46" ht="13.5" customHeight="1" x14ac:dyDescent="0.15">
      <c r="B445" s="285"/>
      <c r="C445" s="27" t="s">
        <v>33</v>
      </c>
      <c r="D445" s="186"/>
      <c r="E445" s="56"/>
      <c r="F445" s="187"/>
      <c r="G445" s="187"/>
      <c r="H445" s="187"/>
      <c r="I445" s="62"/>
      <c r="J445" s="62"/>
      <c r="K445" s="188"/>
      <c r="L445" s="259"/>
      <c r="M445" s="259"/>
      <c r="N445" s="56"/>
      <c r="O445" s="28"/>
      <c r="P445" s="56"/>
      <c r="Q445" s="28"/>
      <c r="R445" s="132"/>
      <c r="S445" s="214"/>
      <c r="T445" s="285"/>
      <c r="U445" s="27" t="s">
        <v>33</v>
      </c>
      <c r="V445" s="186"/>
      <c r="W445" s="56"/>
      <c r="X445" s="187"/>
      <c r="Y445" s="187"/>
      <c r="Z445" s="187"/>
      <c r="AA445" s="62"/>
      <c r="AB445" s="62"/>
      <c r="AC445" s="188"/>
      <c r="AD445" s="259"/>
      <c r="AE445" s="259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4"/>
      <c r="AT445" s="37"/>
    </row>
    <row r="446" spans="2:46" ht="13.5" customHeight="1" x14ac:dyDescent="0.15">
      <c r="B446" s="285"/>
      <c r="C446" s="27" t="s">
        <v>35</v>
      </c>
      <c r="D446" s="186"/>
      <c r="E446" s="56"/>
      <c r="F446" s="187"/>
      <c r="G446" s="187"/>
      <c r="H446" s="187"/>
      <c r="I446" s="62"/>
      <c r="J446" s="62"/>
      <c r="K446" s="188"/>
      <c r="L446" s="259"/>
      <c r="M446" s="259"/>
      <c r="N446" s="56"/>
      <c r="O446" s="28"/>
      <c r="P446" s="56"/>
      <c r="Q446" s="28"/>
      <c r="R446" s="132"/>
      <c r="S446" s="214"/>
      <c r="T446" s="285"/>
      <c r="U446" s="27" t="s">
        <v>35</v>
      </c>
      <c r="V446" s="186"/>
      <c r="W446" s="56"/>
      <c r="X446" s="187"/>
      <c r="Y446" s="187"/>
      <c r="Z446" s="187"/>
      <c r="AA446" s="62"/>
      <c r="AB446" s="62"/>
      <c r="AC446" s="188"/>
      <c r="AD446" s="259"/>
      <c r="AE446" s="259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4"/>
      <c r="AT446" s="37"/>
    </row>
    <row r="447" spans="2:46" ht="13.5" customHeight="1" thickBot="1" x14ac:dyDescent="0.2">
      <c r="B447" s="286"/>
      <c r="C447" s="27"/>
      <c r="D447" s="186"/>
      <c r="E447" s="56"/>
      <c r="F447" s="189"/>
      <c r="G447" s="189"/>
      <c r="H447" s="189"/>
      <c r="I447" s="56"/>
      <c r="J447" s="56"/>
      <c r="K447" s="188"/>
      <c r="L447" s="259"/>
      <c r="M447" s="259"/>
      <c r="N447" s="56"/>
      <c r="O447" s="28"/>
      <c r="P447" s="56"/>
      <c r="Q447" s="28"/>
      <c r="R447" s="184"/>
      <c r="S447" s="214"/>
      <c r="T447" s="286"/>
      <c r="U447" s="27"/>
      <c r="V447" s="186"/>
      <c r="W447" s="56"/>
      <c r="X447" s="189"/>
      <c r="Y447" s="189"/>
      <c r="Z447" s="189"/>
      <c r="AA447" s="56"/>
      <c r="AB447" s="56"/>
      <c r="AC447" s="188"/>
      <c r="AD447" s="259"/>
      <c r="AE447" s="259"/>
      <c r="AF447" s="56"/>
      <c r="AG447" s="28"/>
      <c r="AH447" s="56"/>
      <c r="AI447" s="28"/>
      <c r="AJ447" s="184"/>
      <c r="AK447" s="199"/>
      <c r="AL447" s="286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4"/>
      <c r="AT447" s="37"/>
    </row>
    <row r="448" spans="2:46" ht="13.5" customHeight="1" x14ac:dyDescent="0.15">
      <c r="B448" s="284" t="s">
        <v>152</v>
      </c>
      <c r="C448" s="25" t="s">
        <v>31</v>
      </c>
      <c r="D448" s="39"/>
      <c r="E448" s="55"/>
      <c r="F448" s="96"/>
      <c r="G448" s="96"/>
      <c r="H448" s="96"/>
      <c r="I448" s="60"/>
      <c r="J448" s="60"/>
      <c r="K448" s="61"/>
      <c r="L448" s="258"/>
      <c r="M448" s="258"/>
      <c r="N448" s="55"/>
      <c r="O448" s="26"/>
      <c r="P448" s="55"/>
      <c r="Q448" s="26"/>
      <c r="R448" s="131"/>
      <c r="S448" s="214"/>
      <c r="T448" s="284" t="s">
        <v>152</v>
      </c>
      <c r="U448" s="25" t="s">
        <v>31</v>
      </c>
      <c r="V448" s="39"/>
      <c r="W448" s="55"/>
      <c r="X448" s="96"/>
      <c r="Y448" s="96"/>
      <c r="Z448" s="96"/>
      <c r="AA448" s="60"/>
      <c r="AB448" s="60"/>
      <c r="AC448" s="61"/>
      <c r="AD448" s="258"/>
      <c r="AE448" s="258"/>
      <c r="AF448" s="55"/>
      <c r="AG448" s="26"/>
      <c r="AH448" s="55"/>
      <c r="AI448" s="26"/>
      <c r="AJ448" s="131"/>
      <c r="AK448" s="199"/>
      <c r="AL448" s="284" t="s">
        <v>152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4"/>
      <c r="AT448" s="37"/>
    </row>
    <row r="449" spans="2:46" ht="13.5" customHeight="1" x14ac:dyDescent="0.15">
      <c r="B449" s="285"/>
      <c r="C449" s="27" t="s">
        <v>32</v>
      </c>
      <c r="D449" s="186"/>
      <c r="E449" s="56"/>
      <c r="F449" s="187"/>
      <c r="G449" s="187"/>
      <c r="H449" s="187"/>
      <c r="I449" s="62"/>
      <c r="J449" s="62"/>
      <c r="K449" s="188"/>
      <c r="L449" s="259"/>
      <c r="M449" s="259"/>
      <c r="N449" s="56"/>
      <c r="O449" s="28"/>
      <c r="P449" s="56"/>
      <c r="Q449" s="28"/>
      <c r="R449" s="132"/>
      <c r="S449" s="214"/>
      <c r="T449" s="285"/>
      <c r="U449" s="27" t="s">
        <v>32</v>
      </c>
      <c r="V449" s="186"/>
      <c r="W449" s="56"/>
      <c r="X449" s="187"/>
      <c r="Y449" s="187"/>
      <c r="Z449" s="187"/>
      <c r="AA449" s="62"/>
      <c r="AB449" s="62"/>
      <c r="AC449" s="188"/>
      <c r="AD449" s="259"/>
      <c r="AE449" s="259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4"/>
      <c r="AT449" s="37"/>
    </row>
    <row r="450" spans="2:46" ht="13.5" customHeight="1" x14ac:dyDescent="0.15">
      <c r="B450" s="285"/>
      <c r="C450" s="27" t="s">
        <v>33</v>
      </c>
      <c r="D450" s="186"/>
      <c r="E450" s="56"/>
      <c r="F450" s="187"/>
      <c r="G450" s="187"/>
      <c r="H450" s="187"/>
      <c r="I450" s="62"/>
      <c r="J450" s="62"/>
      <c r="K450" s="188"/>
      <c r="L450" s="259"/>
      <c r="M450" s="259"/>
      <c r="N450" s="56"/>
      <c r="O450" s="28"/>
      <c r="P450" s="56"/>
      <c r="Q450" s="28"/>
      <c r="R450" s="132"/>
      <c r="S450" s="214"/>
      <c r="T450" s="285"/>
      <c r="U450" s="27" t="s">
        <v>33</v>
      </c>
      <c r="V450" s="186"/>
      <c r="W450" s="56"/>
      <c r="X450" s="187"/>
      <c r="Y450" s="187"/>
      <c r="Z450" s="187"/>
      <c r="AA450" s="62"/>
      <c r="AB450" s="62"/>
      <c r="AC450" s="188"/>
      <c r="AD450" s="259"/>
      <c r="AE450" s="259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4"/>
      <c r="AT450" s="37"/>
    </row>
    <row r="451" spans="2:46" ht="13.5" customHeight="1" x14ac:dyDescent="0.15">
      <c r="B451" s="285"/>
      <c r="C451" s="27" t="s">
        <v>35</v>
      </c>
      <c r="D451" s="186"/>
      <c r="E451" s="56"/>
      <c r="F451" s="187"/>
      <c r="G451" s="187"/>
      <c r="H451" s="187"/>
      <c r="I451" s="62"/>
      <c r="J451" s="62"/>
      <c r="K451" s="188"/>
      <c r="L451" s="259"/>
      <c r="M451" s="259"/>
      <c r="N451" s="56"/>
      <c r="O451" s="28"/>
      <c r="P451" s="56"/>
      <c r="Q451" s="28"/>
      <c r="R451" s="132"/>
      <c r="S451" s="214"/>
      <c r="T451" s="285"/>
      <c r="U451" s="27" t="s">
        <v>35</v>
      </c>
      <c r="V451" s="186"/>
      <c r="W451" s="56"/>
      <c r="X451" s="187"/>
      <c r="Y451" s="187"/>
      <c r="Z451" s="187"/>
      <c r="AA451" s="62"/>
      <c r="AB451" s="62"/>
      <c r="AC451" s="188"/>
      <c r="AD451" s="259"/>
      <c r="AE451" s="259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4"/>
      <c r="AT451" s="37"/>
    </row>
    <row r="452" spans="2:46" ht="13.5" customHeight="1" thickBot="1" x14ac:dyDescent="0.2">
      <c r="B452" s="286"/>
      <c r="C452" s="27"/>
      <c r="D452" s="186"/>
      <c r="E452" s="56"/>
      <c r="F452" s="189"/>
      <c r="G452" s="189"/>
      <c r="H452" s="189"/>
      <c r="I452" s="56"/>
      <c r="J452" s="56"/>
      <c r="K452" s="188"/>
      <c r="L452" s="259"/>
      <c r="M452" s="259"/>
      <c r="N452" s="56"/>
      <c r="O452" s="28"/>
      <c r="P452" s="56"/>
      <c r="Q452" s="28"/>
      <c r="R452" s="184"/>
      <c r="S452" s="214"/>
      <c r="T452" s="286"/>
      <c r="U452" s="27"/>
      <c r="V452" s="186"/>
      <c r="W452" s="56"/>
      <c r="X452" s="189"/>
      <c r="Y452" s="189"/>
      <c r="Z452" s="189"/>
      <c r="AA452" s="56"/>
      <c r="AB452" s="56"/>
      <c r="AC452" s="188"/>
      <c r="AD452" s="259"/>
      <c r="AE452" s="259"/>
      <c r="AF452" s="56"/>
      <c r="AG452" s="28"/>
      <c r="AH452" s="56"/>
      <c r="AI452" s="28"/>
      <c r="AJ452" s="184"/>
      <c r="AK452" s="199"/>
      <c r="AL452" s="286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4"/>
      <c r="AT452" s="37"/>
    </row>
    <row r="453" spans="2:46" ht="13.5" customHeight="1" x14ac:dyDescent="0.15">
      <c r="B453" s="284" t="s">
        <v>153</v>
      </c>
      <c r="C453" s="25" t="s">
        <v>31</v>
      </c>
      <c r="D453" s="39"/>
      <c r="E453" s="55"/>
      <c r="F453" s="96"/>
      <c r="G453" s="96"/>
      <c r="H453" s="96"/>
      <c r="I453" s="60"/>
      <c r="J453" s="60"/>
      <c r="K453" s="61"/>
      <c r="L453" s="258"/>
      <c r="M453" s="258"/>
      <c r="N453" s="55"/>
      <c r="O453" s="26"/>
      <c r="P453" s="55"/>
      <c r="Q453" s="26"/>
      <c r="R453" s="131"/>
      <c r="S453" s="214"/>
      <c r="T453" s="284" t="s">
        <v>153</v>
      </c>
      <c r="U453" s="25" t="s">
        <v>31</v>
      </c>
      <c r="V453" s="39"/>
      <c r="W453" s="55"/>
      <c r="X453" s="96"/>
      <c r="Y453" s="96"/>
      <c r="Z453" s="96"/>
      <c r="AA453" s="60"/>
      <c r="AB453" s="60"/>
      <c r="AC453" s="61"/>
      <c r="AD453" s="258"/>
      <c r="AE453" s="258"/>
      <c r="AF453" s="55"/>
      <c r="AG453" s="26"/>
      <c r="AH453" s="55"/>
      <c r="AI453" s="26"/>
      <c r="AJ453" s="131"/>
      <c r="AK453" s="199"/>
      <c r="AL453" s="284" t="s">
        <v>153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4"/>
      <c r="AT453" s="37"/>
    </row>
    <row r="454" spans="2:46" ht="13.5" customHeight="1" x14ac:dyDescent="0.15">
      <c r="B454" s="285"/>
      <c r="C454" s="27" t="s">
        <v>32</v>
      </c>
      <c r="D454" s="186"/>
      <c r="E454" s="56"/>
      <c r="F454" s="187"/>
      <c r="G454" s="187"/>
      <c r="H454" s="187"/>
      <c r="I454" s="62"/>
      <c r="J454" s="62"/>
      <c r="K454" s="188"/>
      <c r="L454" s="259"/>
      <c r="M454" s="259"/>
      <c r="N454" s="56"/>
      <c r="O454" s="28"/>
      <c r="P454" s="56"/>
      <c r="Q454" s="28"/>
      <c r="R454" s="132"/>
      <c r="S454" s="214"/>
      <c r="T454" s="285"/>
      <c r="U454" s="27" t="s">
        <v>32</v>
      </c>
      <c r="V454" s="186"/>
      <c r="W454" s="56"/>
      <c r="X454" s="187"/>
      <c r="Y454" s="187"/>
      <c r="Z454" s="187"/>
      <c r="AA454" s="62"/>
      <c r="AB454" s="62"/>
      <c r="AC454" s="188"/>
      <c r="AD454" s="259"/>
      <c r="AE454" s="259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4"/>
      <c r="AT454" s="37"/>
    </row>
    <row r="455" spans="2:46" ht="13.5" customHeight="1" x14ac:dyDescent="0.15">
      <c r="B455" s="285"/>
      <c r="C455" s="27" t="s">
        <v>33</v>
      </c>
      <c r="D455" s="186"/>
      <c r="E455" s="56"/>
      <c r="F455" s="187"/>
      <c r="G455" s="187"/>
      <c r="H455" s="187"/>
      <c r="I455" s="62"/>
      <c r="J455" s="62"/>
      <c r="K455" s="188"/>
      <c r="L455" s="259"/>
      <c r="M455" s="259"/>
      <c r="N455" s="56"/>
      <c r="O455" s="28"/>
      <c r="P455" s="56"/>
      <c r="Q455" s="28"/>
      <c r="R455" s="132"/>
      <c r="S455" s="214"/>
      <c r="T455" s="285"/>
      <c r="U455" s="27" t="s">
        <v>33</v>
      </c>
      <c r="V455" s="186"/>
      <c r="W455" s="56"/>
      <c r="X455" s="187"/>
      <c r="Y455" s="187"/>
      <c r="Z455" s="187"/>
      <c r="AA455" s="62"/>
      <c r="AB455" s="62"/>
      <c r="AC455" s="188"/>
      <c r="AD455" s="259"/>
      <c r="AE455" s="259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4"/>
      <c r="AT455" s="37"/>
    </row>
    <row r="456" spans="2:46" ht="13.5" customHeight="1" x14ac:dyDescent="0.15">
      <c r="B456" s="285"/>
      <c r="C456" s="27" t="s">
        <v>35</v>
      </c>
      <c r="D456" s="186"/>
      <c r="E456" s="56"/>
      <c r="F456" s="187"/>
      <c r="G456" s="187"/>
      <c r="H456" s="187"/>
      <c r="I456" s="62"/>
      <c r="J456" s="62"/>
      <c r="K456" s="188"/>
      <c r="L456" s="259"/>
      <c r="M456" s="259"/>
      <c r="N456" s="56"/>
      <c r="O456" s="28"/>
      <c r="P456" s="56"/>
      <c r="Q456" s="28"/>
      <c r="R456" s="132"/>
      <c r="S456" s="214"/>
      <c r="T456" s="285"/>
      <c r="U456" s="27" t="s">
        <v>35</v>
      </c>
      <c r="V456" s="186"/>
      <c r="W456" s="56"/>
      <c r="X456" s="187"/>
      <c r="Y456" s="187"/>
      <c r="Z456" s="187"/>
      <c r="AA456" s="62"/>
      <c r="AB456" s="62"/>
      <c r="AC456" s="188"/>
      <c r="AD456" s="259"/>
      <c r="AE456" s="259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4"/>
      <c r="AT456" s="37"/>
    </row>
    <row r="457" spans="2:46" ht="13.5" customHeight="1" thickBot="1" x14ac:dyDescent="0.2">
      <c r="B457" s="286"/>
      <c r="C457" s="27"/>
      <c r="D457" s="186"/>
      <c r="E457" s="56"/>
      <c r="F457" s="189"/>
      <c r="G457" s="189"/>
      <c r="H457" s="189"/>
      <c r="I457" s="56"/>
      <c r="J457" s="56"/>
      <c r="K457" s="188"/>
      <c r="L457" s="259"/>
      <c r="M457" s="259"/>
      <c r="N457" s="56"/>
      <c r="O457" s="28"/>
      <c r="P457" s="56"/>
      <c r="Q457" s="28"/>
      <c r="R457" s="184"/>
      <c r="S457" s="214"/>
      <c r="T457" s="286"/>
      <c r="U457" s="27"/>
      <c r="V457" s="186"/>
      <c r="W457" s="56"/>
      <c r="X457" s="189"/>
      <c r="Y457" s="189"/>
      <c r="Z457" s="189"/>
      <c r="AA457" s="56"/>
      <c r="AB457" s="56"/>
      <c r="AC457" s="188"/>
      <c r="AD457" s="259"/>
      <c r="AE457" s="259"/>
      <c r="AF457" s="56"/>
      <c r="AG457" s="28"/>
      <c r="AH457" s="56"/>
      <c r="AI457" s="28"/>
      <c r="AJ457" s="184"/>
      <c r="AK457" s="199"/>
      <c r="AL457" s="286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4"/>
      <c r="AT457" s="37"/>
    </row>
    <row r="458" spans="2:46" ht="13.5" customHeight="1" x14ac:dyDescent="0.15">
      <c r="B458" s="284" t="s">
        <v>154</v>
      </c>
      <c r="C458" s="25" t="s">
        <v>31</v>
      </c>
      <c r="D458" s="39"/>
      <c r="E458" s="55"/>
      <c r="F458" s="96"/>
      <c r="G458" s="96"/>
      <c r="H458" s="96"/>
      <c r="I458" s="60"/>
      <c r="J458" s="60"/>
      <c r="K458" s="61"/>
      <c r="L458" s="258"/>
      <c r="M458" s="258"/>
      <c r="N458" s="55"/>
      <c r="O458" s="26"/>
      <c r="P458" s="55"/>
      <c r="Q458" s="26"/>
      <c r="R458" s="131"/>
      <c r="S458" s="214"/>
      <c r="T458" s="284" t="s">
        <v>154</v>
      </c>
      <c r="U458" s="25" t="s">
        <v>31</v>
      </c>
      <c r="V458" s="39"/>
      <c r="W458" s="55"/>
      <c r="X458" s="96"/>
      <c r="Y458" s="96"/>
      <c r="Z458" s="96"/>
      <c r="AA458" s="60"/>
      <c r="AB458" s="60"/>
      <c r="AC458" s="61"/>
      <c r="AD458" s="258"/>
      <c r="AE458" s="258"/>
      <c r="AF458" s="55"/>
      <c r="AG458" s="26"/>
      <c r="AH458" s="55"/>
      <c r="AI458" s="26"/>
      <c r="AJ458" s="131"/>
      <c r="AK458" s="199"/>
      <c r="AL458" s="284" t="s">
        <v>154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4"/>
      <c r="AT458" s="37"/>
    </row>
    <row r="459" spans="2:46" ht="13.5" customHeight="1" x14ac:dyDescent="0.15">
      <c r="B459" s="285"/>
      <c r="C459" s="27" t="s">
        <v>32</v>
      </c>
      <c r="D459" s="186"/>
      <c r="E459" s="56"/>
      <c r="F459" s="187"/>
      <c r="G459" s="187"/>
      <c r="H459" s="187"/>
      <c r="I459" s="62"/>
      <c r="J459" s="62"/>
      <c r="K459" s="188"/>
      <c r="L459" s="259"/>
      <c r="M459" s="259"/>
      <c r="N459" s="56"/>
      <c r="O459" s="28"/>
      <c r="P459" s="56"/>
      <c r="Q459" s="28"/>
      <c r="R459" s="132"/>
      <c r="S459" s="214"/>
      <c r="T459" s="285"/>
      <c r="U459" s="27" t="s">
        <v>32</v>
      </c>
      <c r="V459" s="186"/>
      <c r="W459" s="56"/>
      <c r="X459" s="187"/>
      <c r="Y459" s="187"/>
      <c r="Z459" s="187"/>
      <c r="AA459" s="62"/>
      <c r="AB459" s="62"/>
      <c r="AC459" s="188"/>
      <c r="AD459" s="259"/>
      <c r="AE459" s="259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4"/>
      <c r="AT459" s="37"/>
    </row>
    <row r="460" spans="2:46" ht="13.5" customHeight="1" x14ac:dyDescent="0.15">
      <c r="B460" s="285"/>
      <c r="C460" s="27" t="s">
        <v>33</v>
      </c>
      <c r="D460" s="186"/>
      <c r="E460" s="56"/>
      <c r="F460" s="187"/>
      <c r="G460" s="187"/>
      <c r="H460" s="187"/>
      <c r="I460" s="62"/>
      <c r="J460" s="62"/>
      <c r="K460" s="188"/>
      <c r="L460" s="259"/>
      <c r="M460" s="259"/>
      <c r="N460" s="56"/>
      <c r="O460" s="28"/>
      <c r="P460" s="56"/>
      <c r="Q460" s="28"/>
      <c r="R460" s="132"/>
      <c r="S460" s="214"/>
      <c r="T460" s="285"/>
      <c r="U460" s="27" t="s">
        <v>33</v>
      </c>
      <c r="V460" s="186"/>
      <c r="W460" s="56"/>
      <c r="X460" s="187"/>
      <c r="Y460" s="187"/>
      <c r="Z460" s="187"/>
      <c r="AA460" s="62"/>
      <c r="AB460" s="62"/>
      <c r="AC460" s="188"/>
      <c r="AD460" s="259"/>
      <c r="AE460" s="259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4"/>
      <c r="AT460" s="37"/>
    </row>
    <row r="461" spans="2:46" ht="13.5" customHeight="1" x14ac:dyDescent="0.15">
      <c r="B461" s="285"/>
      <c r="C461" s="27" t="s">
        <v>35</v>
      </c>
      <c r="D461" s="186"/>
      <c r="E461" s="56"/>
      <c r="F461" s="187"/>
      <c r="G461" s="187"/>
      <c r="H461" s="187"/>
      <c r="I461" s="62"/>
      <c r="J461" s="62"/>
      <c r="K461" s="188"/>
      <c r="L461" s="259"/>
      <c r="M461" s="259"/>
      <c r="N461" s="56"/>
      <c r="O461" s="28"/>
      <c r="P461" s="56"/>
      <c r="Q461" s="28"/>
      <c r="R461" s="132"/>
      <c r="S461" s="214"/>
      <c r="T461" s="285"/>
      <c r="U461" s="27" t="s">
        <v>35</v>
      </c>
      <c r="V461" s="186"/>
      <c r="W461" s="56"/>
      <c r="X461" s="187"/>
      <c r="Y461" s="187"/>
      <c r="Z461" s="187"/>
      <c r="AA461" s="62"/>
      <c r="AB461" s="62"/>
      <c r="AC461" s="188"/>
      <c r="AD461" s="259"/>
      <c r="AE461" s="259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4"/>
      <c r="AT461" s="37"/>
    </row>
    <row r="462" spans="2:46" ht="13.5" customHeight="1" thickBot="1" x14ac:dyDescent="0.2">
      <c r="B462" s="286"/>
      <c r="C462" s="27"/>
      <c r="D462" s="186"/>
      <c r="E462" s="56"/>
      <c r="F462" s="189"/>
      <c r="G462" s="189"/>
      <c r="H462" s="189"/>
      <c r="I462" s="56"/>
      <c r="J462" s="56"/>
      <c r="K462" s="188"/>
      <c r="L462" s="259"/>
      <c r="M462" s="259"/>
      <c r="N462" s="56"/>
      <c r="O462" s="28"/>
      <c r="P462" s="56"/>
      <c r="Q462" s="28"/>
      <c r="R462" s="184"/>
      <c r="S462" s="214"/>
      <c r="T462" s="286"/>
      <c r="U462" s="27"/>
      <c r="V462" s="186"/>
      <c r="W462" s="56"/>
      <c r="X462" s="189"/>
      <c r="Y462" s="189"/>
      <c r="Z462" s="189"/>
      <c r="AA462" s="56"/>
      <c r="AB462" s="56"/>
      <c r="AC462" s="188"/>
      <c r="AD462" s="259"/>
      <c r="AE462" s="259"/>
      <c r="AF462" s="56"/>
      <c r="AG462" s="28"/>
      <c r="AH462" s="56"/>
      <c r="AI462" s="28"/>
      <c r="AJ462" s="184"/>
      <c r="AK462" s="199"/>
      <c r="AL462" s="286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4"/>
      <c r="AT462" s="37"/>
    </row>
    <row r="463" spans="2:46" ht="13.5" customHeight="1" x14ac:dyDescent="0.15">
      <c r="B463" s="284" t="s">
        <v>155</v>
      </c>
      <c r="C463" s="25" t="s">
        <v>31</v>
      </c>
      <c r="D463" s="39"/>
      <c r="E463" s="55"/>
      <c r="F463" s="96"/>
      <c r="G463" s="96"/>
      <c r="H463" s="96"/>
      <c r="I463" s="60"/>
      <c r="J463" s="60"/>
      <c r="K463" s="61"/>
      <c r="L463" s="258"/>
      <c r="M463" s="258"/>
      <c r="N463" s="55"/>
      <c r="O463" s="26"/>
      <c r="P463" s="55"/>
      <c r="Q463" s="26"/>
      <c r="R463" s="131"/>
      <c r="S463" s="214"/>
      <c r="T463" s="284" t="s">
        <v>155</v>
      </c>
      <c r="U463" s="25" t="s">
        <v>31</v>
      </c>
      <c r="V463" s="39"/>
      <c r="W463" s="55"/>
      <c r="X463" s="96"/>
      <c r="Y463" s="96"/>
      <c r="Z463" s="96"/>
      <c r="AA463" s="60"/>
      <c r="AB463" s="60"/>
      <c r="AC463" s="61"/>
      <c r="AD463" s="258"/>
      <c r="AE463" s="258"/>
      <c r="AF463" s="55"/>
      <c r="AG463" s="26"/>
      <c r="AH463" s="55"/>
      <c r="AI463" s="26"/>
      <c r="AJ463" s="131"/>
      <c r="AK463" s="199"/>
      <c r="AL463" s="284" t="s">
        <v>155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4"/>
      <c r="AT463" s="37"/>
    </row>
    <row r="464" spans="2:46" ht="13.5" customHeight="1" x14ac:dyDescent="0.15">
      <c r="B464" s="285"/>
      <c r="C464" s="27" t="s">
        <v>32</v>
      </c>
      <c r="D464" s="186"/>
      <c r="E464" s="56"/>
      <c r="F464" s="187"/>
      <c r="G464" s="187"/>
      <c r="H464" s="187"/>
      <c r="I464" s="62"/>
      <c r="J464" s="62"/>
      <c r="K464" s="188"/>
      <c r="L464" s="259"/>
      <c r="M464" s="259"/>
      <c r="N464" s="56"/>
      <c r="O464" s="28"/>
      <c r="P464" s="56"/>
      <c r="Q464" s="28"/>
      <c r="R464" s="132"/>
      <c r="S464" s="214"/>
      <c r="T464" s="285"/>
      <c r="U464" s="27" t="s">
        <v>32</v>
      </c>
      <c r="V464" s="186"/>
      <c r="W464" s="56"/>
      <c r="X464" s="187"/>
      <c r="Y464" s="187"/>
      <c r="Z464" s="187"/>
      <c r="AA464" s="62"/>
      <c r="AB464" s="62"/>
      <c r="AC464" s="188"/>
      <c r="AD464" s="259"/>
      <c r="AE464" s="259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4"/>
      <c r="AT464" s="37"/>
    </row>
    <row r="465" spans="2:46" ht="13.5" customHeight="1" x14ac:dyDescent="0.15">
      <c r="B465" s="285"/>
      <c r="C465" s="27" t="s">
        <v>33</v>
      </c>
      <c r="D465" s="186"/>
      <c r="E465" s="56"/>
      <c r="F465" s="187"/>
      <c r="G465" s="187"/>
      <c r="H465" s="187"/>
      <c r="I465" s="62"/>
      <c r="J465" s="62"/>
      <c r="K465" s="188"/>
      <c r="L465" s="259"/>
      <c r="M465" s="259"/>
      <c r="N465" s="56"/>
      <c r="O465" s="28"/>
      <c r="P465" s="56"/>
      <c r="Q465" s="28"/>
      <c r="R465" s="132"/>
      <c r="S465" s="214"/>
      <c r="T465" s="285"/>
      <c r="U465" s="27" t="s">
        <v>33</v>
      </c>
      <c r="V465" s="186"/>
      <c r="W465" s="56"/>
      <c r="X465" s="187"/>
      <c r="Y465" s="187"/>
      <c r="Z465" s="187"/>
      <c r="AA465" s="62"/>
      <c r="AB465" s="62"/>
      <c r="AC465" s="188"/>
      <c r="AD465" s="259"/>
      <c r="AE465" s="259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4"/>
      <c r="AT465" s="37"/>
    </row>
    <row r="466" spans="2:46" ht="13.5" customHeight="1" x14ac:dyDescent="0.15">
      <c r="B466" s="285"/>
      <c r="C466" s="27" t="s">
        <v>35</v>
      </c>
      <c r="D466" s="186"/>
      <c r="E466" s="56"/>
      <c r="F466" s="187"/>
      <c r="G466" s="187"/>
      <c r="H466" s="187"/>
      <c r="I466" s="62"/>
      <c r="J466" s="62"/>
      <c r="K466" s="188"/>
      <c r="L466" s="259"/>
      <c r="M466" s="259"/>
      <c r="N466" s="56"/>
      <c r="O466" s="28"/>
      <c r="P466" s="56"/>
      <c r="Q466" s="28"/>
      <c r="R466" s="132"/>
      <c r="S466" s="214"/>
      <c r="T466" s="285"/>
      <c r="U466" s="27" t="s">
        <v>35</v>
      </c>
      <c r="V466" s="186"/>
      <c r="W466" s="56"/>
      <c r="X466" s="187"/>
      <c r="Y466" s="187"/>
      <c r="Z466" s="187"/>
      <c r="AA466" s="62"/>
      <c r="AB466" s="62"/>
      <c r="AC466" s="188"/>
      <c r="AD466" s="259"/>
      <c r="AE466" s="259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4"/>
      <c r="AT466" s="37"/>
    </row>
    <row r="467" spans="2:46" ht="13.5" customHeight="1" thickBot="1" x14ac:dyDescent="0.2">
      <c r="B467" s="286"/>
      <c r="C467" s="27"/>
      <c r="D467" s="186"/>
      <c r="E467" s="56"/>
      <c r="F467" s="189"/>
      <c r="G467" s="189"/>
      <c r="H467" s="189"/>
      <c r="I467" s="56"/>
      <c r="J467" s="56"/>
      <c r="K467" s="188"/>
      <c r="L467" s="259"/>
      <c r="M467" s="259"/>
      <c r="N467" s="56"/>
      <c r="O467" s="28"/>
      <c r="P467" s="56"/>
      <c r="Q467" s="28"/>
      <c r="R467" s="184"/>
      <c r="S467" s="214"/>
      <c r="T467" s="286"/>
      <c r="U467" s="27"/>
      <c r="V467" s="186"/>
      <c r="W467" s="56"/>
      <c r="X467" s="189"/>
      <c r="Y467" s="189"/>
      <c r="Z467" s="189"/>
      <c r="AA467" s="56"/>
      <c r="AB467" s="56"/>
      <c r="AC467" s="188"/>
      <c r="AD467" s="259"/>
      <c r="AE467" s="259"/>
      <c r="AF467" s="56"/>
      <c r="AG467" s="28"/>
      <c r="AH467" s="56"/>
      <c r="AI467" s="28"/>
      <c r="AJ467" s="184"/>
      <c r="AK467" s="199"/>
      <c r="AL467" s="286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4"/>
      <c r="AT467" s="37"/>
    </row>
    <row r="468" spans="2:46" ht="13.5" customHeight="1" x14ac:dyDescent="0.15">
      <c r="B468" s="284" t="s">
        <v>156</v>
      </c>
      <c r="C468" s="25" t="s">
        <v>31</v>
      </c>
      <c r="D468" s="39"/>
      <c r="E468" s="55"/>
      <c r="F468" s="96"/>
      <c r="G468" s="96"/>
      <c r="H468" s="96"/>
      <c r="I468" s="60"/>
      <c r="J468" s="60"/>
      <c r="K468" s="61"/>
      <c r="L468" s="258"/>
      <c r="M468" s="258"/>
      <c r="N468" s="55"/>
      <c r="O468" s="26"/>
      <c r="P468" s="55"/>
      <c r="Q468" s="26"/>
      <c r="R468" s="131"/>
      <c r="S468" s="214"/>
      <c r="T468" s="284" t="s">
        <v>156</v>
      </c>
      <c r="U468" s="25" t="s">
        <v>31</v>
      </c>
      <c r="V468" s="39"/>
      <c r="W468" s="55"/>
      <c r="X468" s="96"/>
      <c r="Y468" s="96"/>
      <c r="Z468" s="96"/>
      <c r="AA468" s="60"/>
      <c r="AB468" s="60"/>
      <c r="AC468" s="61"/>
      <c r="AD468" s="258"/>
      <c r="AE468" s="258"/>
      <c r="AF468" s="55"/>
      <c r="AG468" s="26"/>
      <c r="AH468" s="55"/>
      <c r="AI468" s="26"/>
      <c r="AJ468" s="131"/>
      <c r="AK468" s="199"/>
      <c r="AL468" s="284" t="s">
        <v>156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4"/>
      <c r="AT468" s="37"/>
    </row>
    <row r="469" spans="2:46" ht="13.5" customHeight="1" x14ac:dyDescent="0.15">
      <c r="B469" s="285"/>
      <c r="C469" s="27" t="s">
        <v>32</v>
      </c>
      <c r="D469" s="186"/>
      <c r="E469" s="56"/>
      <c r="F469" s="187"/>
      <c r="G469" s="187"/>
      <c r="H469" s="187"/>
      <c r="I469" s="62"/>
      <c r="J469" s="62"/>
      <c r="K469" s="188"/>
      <c r="L469" s="259"/>
      <c r="M469" s="259"/>
      <c r="N469" s="56"/>
      <c r="O469" s="28"/>
      <c r="P469" s="56"/>
      <c r="Q469" s="28"/>
      <c r="R469" s="132"/>
      <c r="S469" s="214"/>
      <c r="T469" s="285"/>
      <c r="U469" s="27" t="s">
        <v>32</v>
      </c>
      <c r="V469" s="186"/>
      <c r="W469" s="56"/>
      <c r="X469" s="187"/>
      <c r="Y469" s="187"/>
      <c r="Z469" s="187"/>
      <c r="AA469" s="62"/>
      <c r="AB469" s="62"/>
      <c r="AC469" s="188"/>
      <c r="AD469" s="259"/>
      <c r="AE469" s="259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4"/>
      <c r="AT469" s="37"/>
    </row>
    <row r="470" spans="2:46" ht="13.5" customHeight="1" x14ac:dyDescent="0.15">
      <c r="B470" s="285"/>
      <c r="C470" s="27" t="s">
        <v>33</v>
      </c>
      <c r="D470" s="186"/>
      <c r="E470" s="56"/>
      <c r="F470" s="187"/>
      <c r="G470" s="187"/>
      <c r="H470" s="187"/>
      <c r="I470" s="62"/>
      <c r="J470" s="62"/>
      <c r="K470" s="188"/>
      <c r="L470" s="259"/>
      <c r="M470" s="259"/>
      <c r="N470" s="56"/>
      <c r="O470" s="28"/>
      <c r="P470" s="56"/>
      <c r="Q470" s="28"/>
      <c r="R470" s="132"/>
      <c r="S470" s="214"/>
      <c r="T470" s="285"/>
      <c r="U470" s="27" t="s">
        <v>33</v>
      </c>
      <c r="V470" s="186"/>
      <c r="W470" s="56"/>
      <c r="X470" s="187"/>
      <c r="Y470" s="187"/>
      <c r="Z470" s="187"/>
      <c r="AA470" s="62"/>
      <c r="AB470" s="62"/>
      <c r="AC470" s="188"/>
      <c r="AD470" s="259"/>
      <c r="AE470" s="259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4"/>
      <c r="AT470" s="37"/>
    </row>
    <row r="471" spans="2:46" ht="13.5" customHeight="1" x14ac:dyDescent="0.15">
      <c r="B471" s="285"/>
      <c r="C471" s="27" t="s">
        <v>35</v>
      </c>
      <c r="D471" s="186"/>
      <c r="E471" s="56"/>
      <c r="F471" s="187"/>
      <c r="G471" s="187"/>
      <c r="H471" s="187"/>
      <c r="I471" s="62"/>
      <c r="J471" s="62"/>
      <c r="K471" s="188"/>
      <c r="L471" s="259"/>
      <c r="M471" s="259"/>
      <c r="N471" s="56"/>
      <c r="O471" s="28"/>
      <c r="P471" s="56"/>
      <c r="Q471" s="28"/>
      <c r="R471" s="132"/>
      <c r="S471" s="214"/>
      <c r="T471" s="285"/>
      <c r="U471" s="27" t="s">
        <v>35</v>
      </c>
      <c r="V471" s="186"/>
      <c r="W471" s="56"/>
      <c r="X471" s="187"/>
      <c r="Y471" s="187"/>
      <c r="Z471" s="187"/>
      <c r="AA471" s="62"/>
      <c r="AB471" s="62"/>
      <c r="AC471" s="188"/>
      <c r="AD471" s="259"/>
      <c r="AE471" s="259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4"/>
      <c r="AT471" s="37"/>
    </row>
    <row r="472" spans="2:46" ht="13.5" customHeight="1" thickBot="1" x14ac:dyDescent="0.2">
      <c r="B472" s="286"/>
      <c r="C472" s="27"/>
      <c r="D472" s="186"/>
      <c r="E472" s="56"/>
      <c r="F472" s="189"/>
      <c r="G472" s="189"/>
      <c r="H472" s="189"/>
      <c r="I472" s="56"/>
      <c r="J472" s="56"/>
      <c r="K472" s="188"/>
      <c r="L472" s="259"/>
      <c r="M472" s="259"/>
      <c r="N472" s="56"/>
      <c r="O472" s="28"/>
      <c r="P472" s="56"/>
      <c r="Q472" s="28"/>
      <c r="R472" s="184"/>
      <c r="S472" s="214"/>
      <c r="T472" s="286"/>
      <c r="U472" s="27"/>
      <c r="V472" s="186"/>
      <c r="W472" s="56"/>
      <c r="X472" s="189"/>
      <c r="Y472" s="189"/>
      <c r="Z472" s="189"/>
      <c r="AA472" s="56"/>
      <c r="AB472" s="56"/>
      <c r="AC472" s="188"/>
      <c r="AD472" s="259"/>
      <c r="AE472" s="259"/>
      <c r="AF472" s="56"/>
      <c r="AG472" s="28"/>
      <c r="AH472" s="56"/>
      <c r="AI472" s="28"/>
      <c r="AJ472" s="184"/>
      <c r="AK472" s="199"/>
      <c r="AL472" s="286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4"/>
      <c r="AT472" s="37"/>
    </row>
    <row r="473" spans="2:46" ht="13.5" customHeight="1" x14ac:dyDescent="0.15">
      <c r="B473" s="284" t="s">
        <v>157</v>
      </c>
      <c r="C473" s="25" t="s">
        <v>31</v>
      </c>
      <c r="D473" s="39"/>
      <c r="E473" s="55"/>
      <c r="F473" s="96"/>
      <c r="G473" s="96"/>
      <c r="H473" s="96"/>
      <c r="I473" s="60"/>
      <c r="J473" s="60"/>
      <c r="K473" s="61"/>
      <c r="L473" s="258"/>
      <c r="M473" s="258"/>
      <c r="N473" s="55"/>
      <c r="O473" s="26"/>
      <c r="P473" s="55"/>
      <c r="Q473" s="26"/>
      <c r="R473" s="131"/>
      <c r="S473" s="214"/>
      <c r="T473" s="284" t="s">
        <v>157</v>
      </c>
      <c r="U473" s="25" t="s">
        <v>31</v>
      </c>
      <c r="V473" s="39"/>
      <c r="W473" s="55"/>
      <c r="X473" s="96"/>
      <c r="Y473" s="96"/>
      <c r="Z473" s="96"/>
      <c r="AA473" s="60"/>
      <c r="AB473" s="60"/>
      <c r="AC473" s="61"/>
      <c r="AD473" s="258"/>
      <c r="AE473" s="258"/>
      <c r="AF473" s="55"/>
      <c r="AG473" s="26"/>
      <c r="AH473" s="55"/>
      <c r="AI473" s="26"/>
      <c r="AJ473" s="131"/>
      <c r="AK473" s="199"/>
      <c r="AL473" s="284" t="s">
        <v>157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4"/>
      <c r="AT473" s="37"/>
    </row>
    <row r="474" spans="2:46" ht="13.5" customHeight="1" x14ac:dyDescent="0.15">
      <c r="B474" s="285"/>
      <c r="C474" s="27" t="s">
        <v>32</v>
      </c>
      <c r="D474" s="186"/>
      <c r="E474" s="56"/>
      <c r="F474" s="187"/>
      <c r="G474" s="187"/>
      <c r="H474" s="187"/>
      <c r="I474" s="62"/>
      <c r="J474" s="62"/>
      <c r="K474" s="188"/>
      <c r="L474" s="259"/>
      <c r="M474" s="259"/>
      <c r="N474" s="56"/>
      <c r="O474" s="28"/>
      <c r="P474" s="56"/>
      <c r="Q474" s="28"/>
      <c r="R474" s="132"/>
      <c r="S474" s="214"/>
      <c r="T474" s="285"/>
      <c r="U474" s="27" t="s">
        <v>32</v>
      </c>
      <c r="V474" s="186"/>
      <c r="W474" s="56"/>
      <c r="X474" s="187"/>
      <c r="Y474" s="187"/>
      <c r="Z474" s="187"/>
      <c r="AA474" s="62"/>
      <c r="AB474" s="62"/>
      <c r="AC474" s="188"/>
      <c r="AD474" s="259"/>
      <c r="AE474" s="259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4"/>
      <c r="AT474" s="37"/>
    </row>
    <row r="475" spans="2:46" ht="13.5" customHeight="1" x14ac:dyDescent="0.15">
      <c r="B475" s="285"/>
      <c r="C475" s="27" t="s">
        <v>33</v>
      </c>
      <c r="D475" s="186"/>
      <c r="E475" s="56"/>
      <c r="F475" s="187"/>
      <c r="G475" s="187"/>
      <c r="H475" s="187"/>
      <c r="I475" s="62"/>
      <c r="J475" s="62"/>
      <c r="K475" s="188"/>
      <c r="L475" s="259"/>
      <c r="M475" s="259"/>
      <c r="N475" s="56"/>
      <c r="O475" s="28"/>
      <c r="P475" s="56"/>
      <c r="Q475" s="28"/>
      <c r="R475" s="132"/>
      <c r="S475" s="214"/>
      <c r="T475" s="285"/>
      <c r="U475" s="27" t="s">
        <v>33</v>
      </c>
      <c r="V475" s="186"/>
      <c r="W475" s="56"/>
      <c r="X475" s="187"/>
      <c r="Y475" s="187"/>
      <c r="Z475" s="187"/>
      <c r="AA475" s="62"/>
      <c r="AB475" s="62"/>
      <c r="AC475" s="188"/>
      <c r="AD475" s="259"/>
      <c r="AE475" s="259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4"/>
      <c r="AT475" s="37"/>
    </row>
    <row r="476" spans="2:46" ht="13.5" customHeight="1" x14ac:dyDescent="0.15">
      <c r="B476" s="285"/>
      <c r="C476" s="27" t="s">
        <v>35</v>
      </c>
      <c r="D476" s="186"/>
      <c r="E476" s="56"/>
      <c r="F476" s="187"/>
      <c r="G476" s="187"/>
      <c r="H476" s="187"/>
      <c r="I476" s="62"/>
      <c r="J476" s="62"/>
      <c r="K476" s="188"/>
      <c r="L476" s="259"/>
      <c r="M476" s="259"/>
      <c r="N476" s="56"/>
      <c r="O476" s="28"/>
      <c r="P476" s="56"/>
      <c r="Q476" s="28"/>
      <c r="R476" s="132"/>
      <c r="S476" s="214"/>
      <c r="T476" s="285"/>
      <c r="U476" s="27" t="s">
        <v>35</v>
      </c>
      <c r="V476" s="186"/>
      <c r="W476" s="56"/>
      <c r="X476" s="187"/>
      <c r="Y476" s="187"/>
      <c r="Z476" s="187"/>
      <c r="AA476" s="62"/>
      <c r="AB476" s="62"/>
      <c r="AC476" s="188"/>
      <c r="AD476" s="259"/>
      <c r="AE476" s="259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4"/>
      <c r="AT476" s="37"/>
    </row>
    <row r="477" spans="2:46" ht="13.5" customHeight="1" thickBot="1" x14ac:dyDescent="0.2">
      <c r="B477" s="286"/>
      <c r="C477" s="27"/>
      <c r="D477" s="186"/>
      <c r="E477" s="56"/>
      <c r="F477" s="189"/>
      <c r="G477" s="189"/>
      <c r="H477" s="189"/>
      <c r="I477" s="56"/>
      <c r="J477" s="56"/>
      <c r="K477" s="188"/>
      <c r="L477" s="259"/>
      <c r="M477" s="259"/>
      <c r="N477" s="56"/>
      <c r="O477" s="28"/>
      <c r="P477" s="56"/>
      <c r="Q477" s="28"/>
      <c r="R477" s="184"/>
      <c r="S477" s="214"/>
      <c r="T477" s="286"/>
      <c r="U477" s="27"/>
      <c r="V477" s="186"/>
      <c r="W477" s="56"/>
      <c r="X477" s="189"/>
      <c r="Y477" s="189"/>
      <c r="Z477" s="189"/>
      <c r="AA477" s="56"/>
      <c r="AB477" s="56"/>
      <c r="AC477" s="188"/>
      <c r="AD477" s="259"/>
      <c r="AE477" s="259"/>
      <c r="AF477" s="56"/>
      <c r="AG477" s="28"/>
      <c r="AH477" s="56"/>
      <c r="AI477" s="28"/>
      <c r="AJ477" s="184"/>
      <c r="AK477" s="199"/>
      <c r="AL477" s="286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4"/>
      <c r="AT477" s="37"/>
    </row>
    <row r="478" spans="2:46" ht="13.5" customHeight="1" x14ac:dyDescent="0.15">
      <c r="B478" s="284" t="s">
        <v>158</v>
      </c>
      <c r="C478" s="25" t="s">
        <v>31</v>
      </c>
      <c r="D478" s="39"/>
      <c r="E478" s="55"/>
      <c r="F478" s="96"/>
      <c r="G478" s="96"/>
      <c r="H478" s="96"/>
      <c r="I478" s="60"/>
      <c r="J478" s="60"/>
      <c r="K478" s="61"/>
      <c r="L478" s="258"/>
      <c r="M478" s="258"/>
      <c r="N478" s="55"/>
      <c r="O478" s="26"/>
      <c r="P478" s="55"/>
      <c r="Q478" s="26"/>
      <c r="R478" s="131"/>
      <c r="S478" s="214"/>
      <c r="T478" s="284" t="s">
        <v>158</v>
      </c>
      <c r="U478" s="25" t="s">
        <v>31</v>
      </c>
      <c r="V478" s="39"/>
      <c r="W478" s="55"/>
      <c r="X478" s="96"/>
      <c r="Y478" s="96"/>
      <c r="Z478" s="96"/>
      <c r="AA478" s="60"/>
      <c r="AB478" s="60"/>
      <c r="AC478" s="61"/>
      <c r="AD478" s="258"/>
      <c r="AE478" s="258"/>
      <c r="AF478" s="55"/>
      <c r="AG478" s="26"/>
      <c r="AH478" s="55"/>
      <c r="AI478" s="26"/>
      <c r="AJ478" s="131"/>
      <c r="AK478" s="199"/>
      <c r="AL478" s="284" t="s">
        <v>158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4"/>
      <c r="AT478" s="37"/>
    </row>
    <row r="479" spans="2:46" ht="13.5" customHeight="1" x14ac:dyDescent="0.15">
      <c r="B479" s="285"/>
      <c r="C479" s="27" t="s">
        <v>32</v>
      </c>
      <c r="D479" s="186"/>
      <c r="E479" s="56"/>
      <c r="F479" s="187"/>
      <c r="G479" s="187"/>
      <c r="H479" s="187"/>
      <c r="I479" s="62"/>
      <c r="J479" s="62"/>
      <c r="K479" s="188"/>
      <c r="L479" s="259"/>
      <c r="M479" s="259"/>
      <c r="N479" s="56"/>
      <c r="O479" s="28"/>
      <c r="P479" s="56"/>
      <c r="Q479" s="28"/>
      <c r="R479" s="132"/>
      <c r="S479" s="214"/>
      <c r="T479" s="285"/>
      <c r="U479" s="27" t="s">
        <v>32</v>
      </c>
      <c r="V479" s="186"/>
      <c r="W479" s="56"/>
      <c r="X479" s="187"/>
      <c r="Y479" s="187"/>
      <c r="Z479" s="187"/>
      <c r="AA479" s="62"/>
      <c r="AB479" s="62"/>
      <c r="AC479" s="188"/>
      <c r="AD479" s="259"/>
      <c r="AE479" s="259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4"/>
      <c r="AT479" s="37"/>
    </row>
    <row r="480" spans="2:46" ht="13.5" customHeight="1" x14ac:dyDescent="0.15">
      <c r="B480" s="285"/>
      <c r="C480" s="27" t="s">
        <v>33</v>
      </c>
      <c r="D480" s="186"/>
      <c r="E480" s="56"/>
      <c r="F480" s="187"/>
      <c r="G480" s="187"/>
      <c r="H480" s="187"/>
      <c r="I480" s="62"/>
      <c r="J480" s="62"/>
      <c r="K480" s="188"/>
      <c r="L480" s="259"/>
      <c r="M480" s="259"/>
      <c r="N480" s="56"/>
      <c r="O480" s="28"/>
      <c r="P480" s="56"/>
      <c r="Q480" s="28"/>
      <c r="R480" s="132"/>
      <c r="S480" s="214"/>
      <c r="T480" s="285"/>
      <c r="U480" s="27" t="s">
        <v>33</v>
      </c>
      <c r="V480" s="186"/>
      <c r="W480" s="56"/>
      <c r="X480" s="187"/>
      <c r="Y480" s="187"/>
      <c r="Z480" s="187"/>
      <c r="AA480" s="62"/>
      <c r="AB480" s="62"/>
      <c r="AC480" s="188"/>
      <c r="AD480" s="259"/>
      <c r="AE480" s="259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4"/>
      <c r="AT480" s="37"/>
    </row>
    <row r="481" spans="2:46" ht="13.5" customHeight="1" x14ac:dyDescent="0.15">
      <c r="B481" s="285"/>
      <c r="C481" s="27" t="s">
        <v>35</v>
      </c>
      <c r="D481" s="186"/>
      <c r="E481" s="56"/>
      <c r="F481" s="187"/>
      <c r="G481" s="187"/>
      <c r="H481" s="187"/>
      <c r="I481" s="62"/>
      <c r="J481" s="62"/>
      <c r="K481" s="188"/>
      <c r="L481" s="259"/>
      <c r="M481" s="259"/>
      <c r="N481" s="56"/>
      <c r="O481" s="28"/>
      <c r="P481" s="56"/>
      <c r="Q481" s="28"/>
      <c r="R481" s="132"/>
      <c r="S481" s="214"/>
      <c r="T481" s="285"/>
      <c r="U481" s="27" t="s">
        <v>35</v>
      </c>
      <c r="V481" s="186"/>
      <c r="W481" s="56"/>
      <c r="X481" s="187"/>
      <c r="Y481" s="187"/>
      <c r="Z481" s="187"/>
      <c r="AA481" s="62"/>
      <c r="AB481" s="62"/>
      <c r="AC481" s="188"/>
      <c r="AD481" s="259"/>
      <c r="AE481" s="259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4"/>
      <c r="AT481" s="37"/>
    </row>
    <row r="482" spans="2:46" ht="13.5" customHeight="1" thickBot="1" x14ac:dyDescent="0.2">
      <c r="B482" s="286"/>
      <c r="C482" s="27"/>
      <c r="D482" s="186"/>
      <c r="E482" s="56"/>
      <c r="F482" s="189"/>
      <c r="G482" s="189"/>
      <c r="H482" s="189"/>
      <c r="I482" s="56"/>
      <c r="J482" s="56"/>
      <c r="K482" s="188"/>
      <c r="L482" s="259"/>
      <c r="M482" s="259"/>
      <c r="N482" s="56"/>
      <c r="O482" s="28"/>
      <c r="P482" s="56"/>
      <c r="Q482" s="28"/>
      <c r="R482" s="184"/>
      <c r="S482" s="214"/>
      <c r="T482" s="286"/>
      <c r="U482" s="27"/>
      <c r="V482" s="186"/>
      <c r="W482" s="56"/>
      <c r="X482" s="189"/>
      <c r="Y482" s="189"/>
      <c r="Z482" s="189"/>
      <c r="AA482" s="56"/>
      <c r="AB482" s="56"/>
      <c r="AC482" s="188"/>
      <c r="AD482" s="259"/>
      <c r="AE482" s="259"/>
      <c r="AF482" s="56"/>
      <c r="AG482" s="28"/>
      <c r="AH482" s="56"/>
      <c r="AI482" s="28"/>
      <c r="AJ482" s="184"/>
      <c r="AK482" s="199"/>
      <c r="AL482" s="286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4"/>
      <c r="AT482" s="37"/>
    </row>
    <row r="483" spans="2:46" ht="13.5" customHeight="1" x14ac:dyDescent="0.15">
      <c r="B483" s="284" t="s">
        <v>159</v>
      </c>
      <c r="C483" s="25" t="s">
        <v>31</v>
      </c>
      <c r="D483" s="39"/>
      <c r="E483" s="55"/>
      <c r="F483" s="96"/>
      <c r="G483" s="96"/>
      <c r="H483" s="96"/>
      <c r="I483" s="60"/>
      <c r="J483" s="60"/>
      <c r="K483" s="61"/>
      <c r="L483" s="258"/>
      <c r="M483" s="258"/>
      <c r="N483" s="55"/>
      <c r="O483" s="26"/>
      <c r="P483" s="55"/>
      <c r="Q483" s="26"/>
      <c r="R483" s="131"/>
      <c r="S483" s="214"/>
      <c r="T483" s="284" t="s">
        <v>159</v>
      </c>
      <c r="U483" s="25" t="s">
        <v>31</v>
      </c>
      <c r="V483" s="39"/>
      <c r="W483" s="55"/>
      <c r="X483" s="96"/>
      <c r="Y483" s="96"/>
      <c r="Z483" s="96"/>
      <c r="AA483" s="60"/>
      <c r="AB483" s="60"/>
      <c r="AC483" s="61"/>
      <c r="AD483" s="258"/>
      <c r="AE483" s="258"/>
      <c r="AF483" s="55"/>
      <c r="AG483" s="26"/>
      <c r="AH483" s="55"/>
      <c r="AI483" s="26"/>
      <c r="AJ483" s="131"/>
      <c r="AK483" s="199"/>
      <c r="AL483" s="284" t="s">
        <v>159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4"/>
      <c r="AT483" s="37"/>
    </row>
    <row r="484" spans="2:46" ht="13.5" customHeight="1" x14ac:dyDescent="0.15">
      <c r="B484" s="285"/>
      <c r="C484" s="27" t="s">
        <v>32</v>
      </c>
      <c r="D484" s="186"/>
      <c r="E484" s="56"/>
      <c r="F484" s="187"/>
      <c r="G484" s="187"/>
      <c r="H484" s="187"/>
      <c r="I484" s="62"/>
      <c r="J484" s="62"/>
      <c r="K484" s="188"/>
      <c r="L484" s="259"/>
      <c r="M484" s="259"/>
      <c r="N484" s="56"/>
      <c r="O484" s="28"/>
      <c r="P484" s="56"/>
      <c r="Q484" s="28"/>
      <c r="R484" s="132"/>
      <c r="S484" s="214"/>
      <c r="T484" s="285"/>
      <c r="U484" s="27" t="s">
        <v>32</v>
      </c>
      <c r="V484" s="186"/>
      <c r="W484" s="56"/>
      <c r="X484" s="187"/>
      <c r="Y484" s="187"/>
      <c r="Z484" s="187"/>
      <c r="AA484" s="62"/>
      <c r="AB484" s="62"/>
      <c r="AC484" s="188"/>
      <c r="AD484" s="259"/>
      <c r="AE484" s="259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4"/>
      <c r="AT484" s="37"/>
    </row>
    <row r="485" spans="2:46" ht="13.5" customHeight="1" x14ac:dyDescent="0.15">
      <c r="B485" s="285"/>
      <c r="C485" s="27" t="s">
        <v>33</v>
      </c>
      <c r="D485" s="186"/>
      <c r="E485" s="56"/>
      <c r="F485" s="187"/>
      <c r="G485" s="187"/>
      <c r="H485" s="187"/>
      <c r="I485" s="62"/>
      <c r="J485" s="62"/>
      <c r="K485" s="188"/>
      <c r="L485" s="259"/>
      <c r="M485" s="259"/>
      <c r="N485" s="56"/>
      <c r="O485" s="28"/>
      <c r="P485" s="56"/>
      <c r="Q485" s="28"/>
      <c r="R485" s="132"/>
      <c r="S485" s="214"/>
      <c r="T485" s="285"/>
      <c r="U485" s="27" t="s">
        <v>33</v>
      </c>
      <c r="V485" s="186"/>
      <c r="W485" s="56"/>
      <c r="X485" s="187"/>
      <c r="Y485" s="187"/>
      <c r="Z485" s="187"/>
      <c r="AA485" s="62"/>
      <c r="AB485" s="62"/>
      <c r="AC485" s="188"/>
      <c r="AD485" s="259"/>
      <c r="AE485" s="259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4"/>
      <c r="AT485" s="37"/>
    </row>
    <row r="486" spans="2:46" ht="13.5" customHeight="1" x14ac:dyDescent="0.15">
      <c r="B486" s="285"/>
      <c r="C486" s="27" t="s">
        <v>35</v>
      </c>
      <c r="D486" s="186"/>
      <c r="E486" s="56"/>
      <c r="F486" s="187"/>
      <c r="G486" s="187"/>
      <c r="H486" s="187"/>
      <c r="I486" s="62"/>
      <c r="J486" s="62"/>
      <c r="K486" s="188"/>
      <c r="L486" s="259"/>
      <c r="M486" s="259"/>
      <c r="N486" s="56"/>
      <c r="O486" s="28"/>
      <c r="P486" s="56"/>
      <c r="Q486" s="28"/>
      <c r="R486" s="132"/>
      <c r="S486" s="214"/>
      <c r="T486" s="285"/>
      <c r="U486" s="27" t="s">
        <v>35</v>
      </c>
      <c r="V486" s="186"/>
      <c r="W486" s="56"/>
      <c r="X486" s="187"/>
      <c r="Y486" s="187"/>
      <c r="Z486" s="187"/>
      <c r="AA486" s="62"/>
      <c r="AB486" s="62"/>
      <c r="AC486" s="188"/>
      <c r="AD486" s="259"/>
      <c r="AE486" s="259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4"/>
      <c r="AT486" s="37"/>
    </row>
    <row r="487" spans="2:46" ht="13.5" customHeight="1" thickBot="1" x14ac:dyDescent="0.2">
      <c r="B487" s="286"/>
      <c r="C487" s="27"/>
      <c r="D487" s="186"/>
      <c r="E487" s="56"/>
      <c r="F487" s="189"/>
      <c r="G487" s="189"/>
      <c r="H487" s="189"/>
      <c r="I487" s="56"/>
      <c r="J487" s="56"/>
      <c r="K487" s="188"/>
      <c r="L487" s="259"/>
      <c r="M487" s="259"/>
      <c r="N487" s="56"/>
      <c r="O487" s="28"/>
      <c r="P487" s="56"/>
      <c r="Q487" s="28"/>
      <c r="R487" s="184"/>
      <c r="S487" s="214"/>
      <c r="T487" s="286"/>
      <c r="U487" s="27"/>
      <c r="V487" s="186"/>
      <c r="W487" s="56"/>
      <c r="X487" s="189"/>
      <c r="Y487" s="189"/>
      <c r="Z487" s="189"/>
      <c r="AA487" s="56"/>
      <c r="AB487" s="56"/>
      <c r="AC487" s="188"/>
      <c r="AD487" s="259"/>
      <c r="AE487" s="259"/>
      <c r="AF487" s="56"/>
      <c r="AG487" s="28"/>
      <c r="AH487" s="56"/>
      <c r="AI487" s="28"/>
      <c r="AJ487" s="184"/>
      <c r="AK487" s="199"/>
      <c r="AL487" s="286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4"/>
      <c r="AT487" s="37"/>
    </row>
    <row r="488" spans="2:46" ht="13.5" customHeight="1" x14ac:dyDescent="0.15">
      <c r="B488" s="284" t="s">
        <v>160</v>
      </c>
      <c r="C488" s="25" t="s">
        <v>31</v>
      </c>
      <c r="D488" s="39"/>
      <c r="E488" s="55"/>
      <c r="F488" s="96"/>
      <c r="G488" s="96"/>
      <c r="H488" s="96"/>
      <c r="I488" s="60"/>
      <c r="J488" s="60"/>
      <c r="K488" s="61"/>
      <c r="L488" s="258"/>
      <c r="M488" s="258"/>
      <c r="N488" s="55"/>
      <c r="O488" s="26"/>
      <c r="P488" s="55"/>
      <c r="Q488" s="26"/>
      <c r="R488" s="131"/>
      <c r="S488" s="214"/>
      <c r="T488" s="284" t="s">
        <v>160</v>
      </c>
      <c r="U488" s="25" t="s">
        <v>31</v>
      </c>
      <c r="V488" s="39"/>
      <c r="W488" s="55"/>
      <c r="X488" s="96"/>
      <c r="Y488" s="96"/>
      <c r="Z488" s="96"/>
      <c r="AA488" s="60"/>
      <c r="AB488" s="60"/>
      <c r="AC488" s="61"/>
      <c r="AD488" s="258"/>
      <c r="AE488" s="258"/>
      <c r="AF488" s="55"/>
      <c r="AG488" s="26"/>
      <c r="AH488" s="55"/>
      <c r="AI488" s="26"/>
      <c r="AJ488" s="131"/>
      <c r="AK488" s="199"/>
      <c r="AL488" s="284" t="s">
        <v>160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4"/>
      <c r="AT488" s="37"/>
    </row>
    <row r="489" spans="2:46" ht="13.5" customHeight="1" x14ac:dyDescent="0.15">
      <c r="B489" s="285"/>
      <c r="C489" s="27" t="s">
        <v>32</v>
      </c>
      <c r="D489" s="186"/>
      <c r="E489" s="56"/>
      <c r="F489" s="187"/>
      <c r="G489" s="187"/>
      <c r="H489" s="187"/>
      <c r="I489" s="62"/>
      <c r="J489" s="62"/>
      <c r="K489" s="188"/>
      <c r="L489" s="259"/>
      <c r="M489" s="259"/>
      <c r="N489" s="56"/>
      <c r="O489" s="28"/>
      <c r="P489" s="56"/>
      <c r="Q489" s="28"/>
      <c r="R489" s="132"/>
      <c r="S489" s="214"/>
      <c r="T489" s="285"/>
      <c r="U489" s="27" t="s">
        <v>32</v>
      </c>
      <c r="V489" s="186"/>
      <c r="W489" s="56"/>
      <c r="X489" s="187"/>
      <c r="Y489" s="187"/>
      <c r="Z489" s="187"/>
      <c r="AA489" s="62"/>
      <c r="AB489" s="62"/>
      <c r="AC489" s="188"/>
      <c r="AD489" s="259"/>
      <c r="AE489" s="259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4"/>
      <c r="AT489" s="37"/>
    </row>
    <row r="490" spans="2:46" ht="13.5" customHeight="1" x14ac:dyDescent="0.15">
      <c r="B490" s="285"/>
      <c r="C490" s="27" t="s">
        <v>33</v>
      </c>
      <c r="D490" s="186"/>
      <c r="E490" s="56"/>
      <c r="F490" s="187"/>
      <c r="G490" s="187"/>
      <c r="H490" s="187"/>
      <c r="I490" s="62"/>
      <c r="J490" s="62"/>
      <c r="K490" s="188"/>
      <c r="L490" s="259"/>
      <c r="M490" s="259"/>
      <c r="N490" s="56"/>
      <c r="O490" s="28"/>
      <c r="P490" s="56"/>
      <c r="Q490" s="28"/>
      <c r="R490" s="132"/>
      <c r="S490" s="214"/>
      <c r="T490" s="285"/>
      <c r="U490" s="27" t="s">
        <v>33</v>
      </c>
      <c r="V490" s="186"/>
      <c r="W490" s="56"/>
      <c r="X490" s="187"/>
      <c r="Y490" s="187"/>
      <c r="Z490" s="187"/>
      <c r="AA490" s="62"/>
      <c r="AB490" s="62"/>
      <c r="AC490" s="188"/>
      <c r="AD490" s="259"/>
      <c r="AE490" s="259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4"/>
      <c r="AT490" s="37"/>
    </row>
    <row r="491" spans="2:46" ht="13.5" customHeight="1" x14ac:dyDescent="0.15">
      <c r="B491" s="285"/>
      <c r="C491" s="27" t="s">
        <v>35</v>
      </c>
      <c r="D491" s="186"/>
      <c r="E491" s="56"/>
      <c r="F491" s="187"/>
      <c r="G491" s="187"/>
      <c r="H491" s="187"/>
      <c r="I491" s="62"/>
      <c r="J491" s="62"/>
      <c r="K491" s="188"/>
      <c r="L491" s="259"/>
      <c r="M491" s="259"/>
      <c r="N491" s="56"/>
      <c r="O491" s="28"/>
      <c r="P491" s="56"/>
      <c r="Q491" s="28"/>
      <c r="R491" s="132"/>
      <c r="S491" s="214"/>
      <c r="T491" s="285"/>
      <c r="U491" s="27" t="s">
        <v>35</v>
      </c>
      <c r="V491" s="186"/>
      <c r="W491" s="56"/>
      <c r="X491" s="187"/>
      <c r="Y491" s="187"/>
      <c r="Z491" s="187"/>
      <c r="AA491" s="62"/>
      <c r="AB491" s="62"/>
      <c r="AC491" s="188"/>
      <c r="AD491" s="259"/>
      <c r="AE491" s="259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4"/>
      <c r="AT491" s="37"/>
    </row>
    <row r="492" spans="2:46" ht="13.5" customHeight="1" thickBot="1" x14ac:dyDescent="0.2">
      <c r="B492" s="286"/>
      <c r="C492" s="27"/>
      <c r="D492" s="186"/>
      <c r="E492" s="56"/>
      <c r="F492" s="189"/>
      <c r="G492" s="189"/>
      <c r="H492" s="189"/>
      <c r="I492" s="56"/>
      <c r="J492" s="56"/>
      <c r="K492" s="188"/>
      <c r="L492" s="259"/>
      <c r="M492" s="259"/>
      <c r="N492" s="56"/>
      <c r="O492" s="28"/>
      <c r="P492" s="56"/>
      <c r="Q492" s="28"/>
      <c r="R492" s="184"/>
      <c r="S492" s="214"/>
      <c r="T492" s="286"/>
      <c r="U492" s="27"/>
      <c r="V492" s="186"/>
      <c r="W492" s="56"/>
      <c r="X492" s="189"/>
      <c r="Y492" s="189"/>
      <c r="Z492" s="189"/>
      <c r="AA492" s="56"/>
      <c r="AB492" s="56"/>
      <c r="AC492" s="188"/>
      <c r="AD492" s="259"/>
      <c r="AE492" s="259"/>
      <c r="AF492" s="56"/>
      <c r="AG492" s="28"/>
      <c r="AH492" s="56"/>
      <c r="AI492" s="28"/>
      <c r="AJ492" s="184"/>
      <c r="AK492" s="199"/>
      <c r="AL492" s="286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4"/>
      <c r="AT492" s="37"/>
    </row>
    <row r="493" spans="2:46" ht="13.5" customHeight="1" x14ac:dyDescent="0.15">
      <c r="B493" s="284" t="s">
        <v>161</v>
      </c>
      <c r="C493" s="25" t="s">
        <v>31</v>
      </c>
      <c r="D493" s="39"/>
      <c r="E493" s="55"/>
      <c r="F493" s="96"/>
      <c r="G493" s="96"/>
      <c r="H493" s="96"/>
      <c r="I493" s="60"/>
      <c r="J493" s="60"/>
      <c r="K493" s="61"/>
      <c r="L493" s="258"/>
      <c r="M493" s="258"/>
      <c r="N493" s="55"/>
      <c r="O493" s="26"/>
      <c r="P493" s="55"/>
      <c r="Q493" s="26"/>
      <c r="R493" s="131"/>
      <c r="S493" s="214"/>
      <c r="T493" s="284" t="s">
        <v>161</v>
      </c>
      <c r="U493" s="25" t="s">
        <v>31</v>
      </c>
      <c r="V493" s="39"/>
      <c r="W493" s="55"/>
      <c r="X493" s="96"/>
      <c r="Y493" s="96"/>
      <c r="Z493" s="96"/>
      <c r="AA493" s="60"/>
      <c r="AB493" s="60"/>
      <c r="AC493" s="61"/>
      <c r="AD493" s="258"/>
      <c r="AE493" s="258"/>
      <c r="AF493" s="55"/>
      <c r="AG493" s="26"/>
      <c r="AH493" s="55"/>
      <c r="AI493" s="26"/>
      <c r="AJ493" s="131"/>
      <c r="AK493" s="199"/>
      <c r="AL493" s="284" t="s">
        <v>161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4"/>
      <c r="AT493" s="37"/>
    </row>
    <row r="494" spans="2:46" ht="13.5" customHeight="1" x14ac:dyDescent="0.15">
      <c r="B494" s="285"/>
      <c r="C494" s="27" t="s">
        <v>32</v>
      </c>
      <c r="D494" s="186"/>
      <c r="E494" s="56"/>
      <c r="F494" s="187"/>
      <c r="G494" s="187"/>
      <c r="H494" s="187"/>
      <c r="I494" s="62"/>
      <c r="J494" s="62"/>
      <c r="K494" s="188"/>
      <c r="L494" s="259"/>
      <c r="M494" s="259"/>
      <c r="N494" s="56"/>
      <c r="O494" s="28"/>
      <c r="P494" s="56"/>
      <c r="Q494" s="28"/>
      <c r="R494" s="132"/>
      <c r="S494" s="214"/>
      <c r="T494" s="285"/>
      <c r="U494" s="27" t="s">
        <v>32</v>
      </c>
      <c r="V494" s="186"/>
      <c r="W494" s="56"/>
      <c r="X494" s="187"/>
      <c r="Y494" s="187"/>
      <c r="Z494" s="187"/>
      <c r="AA494" s="62"/>
      <c r="AB494" s="62"/>
      <c r="AC494" s="188"/>
      <c r="AD494" s="259"/>
      <c r="AE494" s="259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4"/>
      <c r="AT494" s="37"/>
    </row>
    <row r="495" spans="2:46" ht="13.5" customHeight="1" x14ac:dyDescent="0.15">
      <c r="B495" s="285"/>
      <c r="C495" s="27" t="s">
        <v>33</v>
      </c>
      <c r="D495" s="186"/>
      <c r="E495" s="56"/>
      <c r="F495" s="187"/>
      <c r="G495" s="187"/>
      <c r="H495" s="187"/>
      <c r="I495" s="62"/>
      <c r="J495" s="62"/>
      <c r="K495" s="188"/>
      <c r="L495" s="259"/>
      <c r="M495" s="259"/>
      <c r="N495" s="56"/>
      <c r="O495" s="28"/>
      <c r="P495" s="56"/>
      <c r="Q495" s="28"/>
      <c r="R495" s="132"/>
      <c r="S495" s="214"/>
      <c r="T495" s="285"/>
      <c r="U495" s="27" t="s">
        <v>33</v>
      </c>
      <c r="V495" s="186"/>
      <c r="W495" s="56"/>
      <c r="X495" s="187"/>
      <c r="Y495" s="187"/>
      <c r="Z495" s="187"/>
      <c r="AA495" s="62"/>
      <c r="AB495" s="62"/>
      <c r="AC495" s="188"/>
      <c r="AD495" s="259"/>
      <c r="AE495" s="259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4"/>
      <c r="AT495" s="37"/>
    </row>
    <row r="496" spans="2:46" ht="13.5" customHeight="1" x14ac:dyDescent="0.15">
      <c r="B496" s="285"/>
      <c r="C496" s="27" t="s">
        <v>35</v>
      </c>
      <c r="D496" s="186"/>
      <c r="E496" s="56"/>
      <c r="F496" s="187"/>
      <c r="G496" s="187"/>
      <c r="H496" s="187"/>
      <c r="I496" s="62"/>
      <c r="J496" s="62"/>
      <c r="K496" s="188"/>
      <c r="L496" s="259"/>
      <c r="M496" s="259"/>
      <c r="N496" s="56"/>
      <c r="O496" s="28"/>
      <c r="P496" s="56"/>
      <c r="Q496" s="28"/>
      <c r="R496" s="132"/>
      <c r="S496" s="214"/>
      <c r="T496" s="285"/>
      <c r="U496" s="27" t="s">
        <v>35</v>
      </c>
      <c r="V496" s="186"/>
      <c r="W496" s="56"/>
      <c r="X496" s="187"/>
      <c r="Y496" s="187"/>
      <c r="Z496" s="187"/>
      <c r="AA496" s="62"/>
      <c r="AB496" s="62"/>
      <c r="AC496" s="188"/>
      <c r="AD496" s="259"/>
      <c r="AE496" s="259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4"/>
      <c r="AT496" s="37"/>
    </row>
    <row r="497" spans="2:46" ht="13.5" customHeight="1" thickBot="1" x14ac:dyDescent="0.2">
      <c r="B497" s="286"/>
      <c r="C497" s="27"/>
      <c r="D497" s="186"/>
      <c r="E497" s="56"/>
      <c r="F497" s="189"/>
      <c r="G497" s="189"/>
      <c r="H497" s="189"/>
      <c r="I497" s="56"/>
      <c r="J497" s="56"/>
      <c r="K497" s="188"/>
      <c r="L497" s="259"/>
      <c r="M497" s="259"/>
      <c r="N497" s="56"/>
      <c r="O497" s="28"/>
      <c r="P497" s="56"/>
      <c r="Q497" s="28"/>
      <c r="R497" s="184"/>
      <c r="S497" s="214"/>
      <c r="T497" s="286"/>
      <c r="U497" s="27"/>
      <c r="V497" s="186"/>
      <c r="W497" s="56"/>
      <c r="X497" s="189"/>
      <c r="Y497" s="189"/>
      <c r="Z497" s="189"/>
      <c r="AA497" s="56"/>
      <c r="AB497" s="56"/>
      <c r="AC497" s="188"/>
      <c r="AD497" s="259"/>
      <c r="AE497" s="259"/>
      <c r="AF497" s="56"/>
      <c r="AG497" s="28"/>
      <c r="AH497" s="56"/>
      <c r="AI497" s="28"/>
      <c r="AJ497" s="184"/>
      <c r="AK497" s="199"/>
      <c r="AL497" s="286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4"/>
      <c r="AT497" s="37"/>
    </row>
    <row r="498" spans="2:46" ht="13.5" customHeight="1" x14ac:dyDescent="0.15">
      <c r="B498" s="284" t="s">
        <v>162</v>
      </c>
      <c r="C498" s="25" t="s">
        <v>31</v>
      </c>
      <c r="D498" s="39"/>
      <c r="E498" s="55"/>
      <c r="F498" s="96"/>
      <c r="G498" s="96"/>
      <c r="H498" s="96"/>
      <c r="I498" s="60"/>
      <c r="J498" s="60"/>
      <c r="K498" s="61"/>
      <c r="L498" s="258"/>
      <c r="M498" s="258"/>
      <c r="N498" s="55"/>
      <c r="O498" s="26"/>
      <c r="P498" s="55"/>
      <c r="Q498" s="26"/>
      <c r="R498" s="131"/>
      <c r="S498" s="214"/>
      <c r="T498" s="284" t="s">
        <v>162</v>
      </c>
      <c r="U498" s="25" t="s">
        <v>31</v>
      </c>
      <c r="V498" s="39"/>
      <c r="W498" s="55"/>
      <c r="X498" s="96"/>
      <c r="Y498" s="96"/>
      <c r="Z498" s="96"/>
      <c r="AA498" s="60"/>
      <c r="AB498" s="60"/>
      <c r="AC498" s="61"/>
      <c r="AD498" s="258"/>
      <c r="AE498" s="258"/>
      <c r="AF498" s="55"/>
      <c r="AG498" s="26"/>
      <c r="AH498" s="55"/>
      <c r="AI498" s="26"/>
      <c r="AJ498" s="131"/>
      <c r="AK498" s="199"/>
      <c r="AL498" s="284" t="s">
        <v>162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4"/>
      <c r="AT498" s="37"/>
    </row>
    <row r="499" spans="2:46" ht="13.5" customHeight="1" x14ac:dyDescent="0.15">
      <c r="B499" s="285"/>
      <c r="C499" s="27" t="s">
        <v>32</v>
      </c>
      <c r="D499" s="186"/>
      <c r="E499" s="56"/>
      <c r="F499" s="187"/>
      <c r="G499" s="187"/>
      <c r="H499" s="187"/>
      <c r="I499" s="62"/>
      <c r="J499" s="62"/>
      <c r="K499" s="188"/>
      <c r="L499" s="259"/>
      <c r="M499" s="259"/>
      <c r="N499" s="56"/>
      <c r="O499" s="28"/>
      <c r="P499" s="56"/>
      <c r="Q499" s="28"/>
      <c r="R499" s="132"/>
      <c r="S499" s="214"/>
      <c r="T499" s="285"/>
      <c r="U499" s="27" t="s">
        <v>32</v>
      </c>
      <c r="V499" s="186"/>
      <c r="W499" s="56"/>
      <c r="X499" s="187"/>
      <c r="Y499" s="187"/>
      <c r="Z499" s="187"/>
      <c r="AA499" s="62"/>
      <c r="AB499" s="62"/>
      <c r="AC499" s="188"/>
      <c r="AD499" s="259"/>
      <c r="AE499" s="259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4"/>
      <c r="AT499" s="37"/>
    </row>
    <row r="500" spans="2:46" ht="13.5" customHeight="1" x14ac:dyDescent="0.15">
      <c r="B500" s="285"/>
      <c r="C500" s="27" t="s">
        <v>33</v>
      </c>
      <c r="D500" s="186"/>
      <c r="E500" s="56"/>
      <c r="F500" s="187"/>
      <c r="G500" s="187"/>
      <c r="H500" s="187"/>
      <c r="I500" s="62"/>
      <c r="J500" s="62"/>
      <c r="K500" s="188"/>
      <c r="L500" s="259"/>
      <c r="M500" s="259"/>
      <c r="N500" s="56"/>
      <c r="O500" s="28"/>
      <c r="P500" s="56"/>
      <c r="Q500" s="28"/>
      <c r="R500" s="132"/>
      <c r="S500" s="214"/>
      <c r="T500" s="285"/>
      <c r="U500" s="27" t="s">
        <v>33</v>
      </c>
      <c r="V500" s="186"/>
      <c r="W500" s="56"/>
      <c r="X500" s="187"/>
      <c r="Y500" s="187"/>
      <c r="Z500" s="187"/>
      <c r="AA500" s="62"/>
      <c r="AB500" s="62"/>
      <c r="AC500" s="188"/>
      <c r="AD500" s="259"/>
      <c r="AE500" s="259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4"/>
      <c r="AT500" s="37"/>
    </row>
    <row r="501" spans="2:46" ht="13.5" customHeight="1" x14ac:dyDescent="0.15">
      <c r="B501" s="285"/>
      <c r="C501" s="27" t="s">
        <v>35</v>
      </c>
      <c r="D501" s="186"/>
      <c r="E501" s="56"/>
      <c r="F501" s="187"/>
      <c r="G501" s="187"/>
      <c r="H501" s="187"/>
      <c r="I501" s="62"/>
      <c r="J501" s="62"/>
      <c r="K501" s="188"/>
      <c r="L501" s="259"/>
      <c r="M501" s="259"/>
      <c r="N501" s="56"/>
      <c r="O501" s="28"/>
      <c r="P501" s="56"/>
      <c r="Q501" s="28"/>
      <c r="R501" s="132"/>
      <c r="S501" s="214"/>
      <c r="T501" s="285"/>
      <c r="U501" s="27" t="s">
        <v>35</v>
      </c>
      <c r="V501" s="186"/>
      <c r="W501" s="56"/>
      <c r="X501" s="187"/>
      <c r="Y501" s="187"/>
      <c r="Z501" s="187"/>
      <c r="AA501" s="62"/>
      <c r="AB501" s="62"/>
      <c r="AC501" s="188"/>
      <c r="AD501" s="259"/>
      <c r="AE501" s="259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4"/>
      <c r="AT501" s="37"/>
    </row>
    <row r="502" spans="2:46" ht="13.5" customHeight="1" thickBot="1" x14ac:dyDescent="0.2">
      <c r="B502" s="286"/>
      <c r="C502" s="27"/>
      <c r="D502" s="186"/>
      <c r="E502" s="56"/>
      <c r="F502" s="189"/>
      <c r="G502" s="189"/>
      <c r="H502" s="189"/>
      <c r="I502" s="56"/>
      <c r="J502" s="56"/>
      <c r="K502" s="188"/>
      <c r="L502" s="259"/>
      <c r="M502" s="259"/>
      <c r="N502" s="56"/>
      <c r="O502" s="28"/>
      <c r="P502" s="56"/>
      <c r="Q502" s="28"/>
      <c r="R502" s="184"/>
      <c r="S502" s="214"/>
      <c r="T502" s="286"/>
      <c r="U502" s="27"/>
      <c r="V502" s="186"/>
      <c r="W502" s="56"/>
      <c r="X502" s="189"/>
      <c r="Y502" s="189"/>
      <c r="Z502" s="189"/>
      <c r="AA502" s="56"/>
      <c r="AB502" s="56"/>
      <c r="AC502" s="188"/>
      <c r="AD502" s="259"/>
      <c r="AE502" s="259"/>
      <c r="AF502" s="56"/>
      <c r="AG502" s="28"/>
      <c r="AH502" s="56"/>
      <c r="AI502" s="28"/>
      <c r="AJ502" s="184"/>
      <c r="AK502" s="199"/>
      <c r="AL502" s="286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4"/>
      <c r="AT502" s="37"/>
    </row>
    <row r="503" spans="2:46" ht="13.5" customHeight="1" x14ac:dyDescent="0.15">
      <c r="B503" s="284" t="s">
        <v>163</v>
      </c>
      <c r="C503" s="25" t="s">
        <v>31</v>
      </c>
      <c r="D503" s="39"/>
      <c r="E503" s="55"/>
      <c r="F503" s="96"/>
      <c r="G503" s="96"/>
      <c r="H503" s="96"/>
      <c r="I503" s="60"/>
      <c r="J503" s="60"/>
      <c r="K503" s="61"/>
      <c r="L503" s="258"/>
      <c r="M503" s="258"/>
      <c r="N503" s="55"/>
      <c r="O503" s="26"/>
      <c r="P503" s="55"/>
      <c r="Q503" s="26"/>
      <c r="R503" s="131"/>
      <c r="S503" s="214"/>
      <c r="T503" s="284" t="s">
        <v>163</v>
      </c>
      <c r="U503" s="25" t="s">
        <v>31</v>
      </c>
      <c r="V503" s="39"/>
      <c r="W503" s="55"/>
      <c r="X503" s="96"/>
      <c r="Y503" s="96"/>
      <c r="Z503" s="96"/>
      <c r="AA503" s="60"/>
      <c r="AB503" s="60"/>
      <c r="AC503" s="61"/>
      <c r="AD503" s="258"/>
      <c r="AE503" s="258"/>
      <c r="AF503" s="55"/>
      <c r="AG503" s="26"/>
      <c r="AH503" s="55"/>
      <c r="AI503" s="26"/>
      <c r="AJ503" s="131"/>
      <c r="AK503" s="199"/>
      <c r="AL503" s="284" t="s">
        <v>163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4"/>
      <c r="AT503" s="37"/>
    </row>
    <row r="504" spans="2:46" ht="13.5" customHeight="1" x14ac:dyDescent="0.15">
      <c r="B504" s="285"/>
      <c r="C504" s="27" t="s">
        <v>32</v>
      </c>
      <c r="D504" s="186"/>
      <c r="E504" s="56"/>
      <c r="F504" s="187"/>
      <c r="G504" s="187"/>
      <c r="H504" s="187"/>
      <c r="I504" s="62"/>
      <c r="J504" s="62"/>
      <c r="K504" s="188"/>
      <c r="L504" s="259"/>
      <c r="M504" s="259"/>
      <c r="N504" s="56"/>
      <c r="O504" s="28"/>
      <c r="P504" s="56"/>
      <c r="Q504" s="28"/>
      <c r="R504" s="132"/>
      <c r="S504" s="214"/>
      <c r="T504" s="285"/>
      <c r="U504" s="27" t="s">
        <v>32</v>
      </c>
      <c r="V504" s="186"/>
      <c r="W504" s="56"/>
      <c r="X504" s="187"/>
      <c r="Y504" s="187"/>
      <c r="Z504" s="187"/>
      <c r="AA504" s="62"/>
      <c r="AB504" s="62"/>
      <c r="AC504" s="188"/>
      <c r="AD504" s="259"/>
      <c r="AE504" s="259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4"/>
      <c r="AT504" s="37"/>
    </row>
    <row r="505" spans="2:46" ht="13.5" customHeight="1" x14ac:dyDescent="0.15">
      <c r="B505" s="285"/>
      <c r="C505" s="27" t="s">
        <v>33</v>
      </c>
      <c r="D505" s="186"/>
      <c r="E505" s="56"/>
      <c r="F505" s="187"/>
      <c r="G505" s="187"/>
      <c r="H505" s="187"/>
      <c r="I505" s="62"/>
      <c r="J505" s="62"/>
      <c r="K505" s="188"/>
      <c r="L505" s="259"/>
      <c r="M505" s="259"/>
      <c r="N505" s="56"/>
      <c r="O505" s="28"/>
      <c r="P505" s="56"/>
      <c r="Q505" s="28"/>
      <c r="R505" s="132"/>
      <c r="S505" s="214"/>
      <c r="T505" s="285"/>
      <c r="U505" s="27" t="s">
        <v>33</v>
      </c>
      <c r="V505" s="186"/>
      <c r="W505" s="56"/>
      <c r="X505" s="187"/>
      <c r="Y505" s="187"/>
      <c r="Z505" s="187"/>
      <c r="AA505" s="62"/>
      <c r="AB505" s="62"/>
      <c r="AC505" s="188"/>
      <c r="AD505" s="259"/>
      <c r="AE505" s="259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4"/>
      <c r="AT505" s="37"/>
    </row>
    <row r="506" spans="2:46" ht="13.5" customHeight="1" x14ac:dyDescent="0.15">
      <c r="B506" s="285"/>
      <c r="C506" s="27" t="s">
        <v>35</v>
      </c>
      <c r="D506" s="186"/>
      <c r="E506" s="56"/>
      <c r="F506" s="187"/>
      <c r="G506" s="187"/>
      <c r="H506" s="187"/>
      <c r="I506" s="62"/>
      <c r="J506" s="62"/>
      <c r="K506" s="188"/>
      <c r="L506" s="259"/>
      <c r="M506" s="259"/>
      <c r="N506" s="56"/>
      <c r="O506" s="28"/>
      <c r="P506" s="56"/>
      <c r="Q506" s="28"/>
      <c r="R506" s="132"/>
      <c r="S506" s="214"/>
      <c r="T506" s="285"/>
      <c r="U506" s="27" t="s">
        <v>35</v>
      </c>
      <c r="V506" s="186"/>
      <c r="W506" s="56"/>
      <c r="X506" s="187"/>
      <c r="Y506" s="187"/>
      <c r="Z506" s="187"/>
      <c r="AA506" s="62"/>
      <c r="AB506" s="62"/>
      <c r="AC506" s="188"/>
      <c r="AD506" s="259"/>
      <c r="AE506" s="259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4"/>
      <c r="AT506" s="37"/>
    </row>
    <row r="507" spans="2:46" ht="13.5" customHeight="1" thickBot="1" x14ac:dyDescent="0.2">
      <c r="B507" s="286"/>
      <c r="C507" s="27"/>
      <c r="D507" s="186"/>
      <c r="E507" s="56"/>
      <c r="F507" s="189"/>
      <c r="G507" s="189"/>
      <c r="H507" s="189"/>
      <c r="I507" s="56"/>
      <c r="J507" s="56"/>
      <c r="K507" s="188"/>
      <c r="L507" s="259"/>
      <c r="M507" s="259"/>
      <c r="N507" s="56"/>
      <c r="O507" s="28"/>
      <c r="P507" s="56"/>
      <c r="Q507" s="28"/>
      <c r="R507" s="184"/>
      <c r="S507" s="214"/>
      <c r="T507" s="286"/>
      <c r="U507" s="27"/>
      <c r="V507" s="186"/>
      <c r="W507" s="56"/>
      <c r="X507" s="189"/>
      <c r="Y507" s="189"/>
      <c r="Z507" s="189"/>
      <c r="AA507" s="56"/>
      <c r="AB507" s="56"/>
      <c r="AC507" s="188"/>
      <c r="AD507" s="259"/>
      <c r="AE507" s="259"/>
      <c r="AF507" s="56"/>
      <c r="AG507" s="28"/>
      <c r="AH507" s="56"/>
      <c r="AI507" s="28"/>
      <c r="AJ507" s="184"/>
      <c r="AK507" s="199"/>
      <c r="AL507" s="286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4"/>
      <c r="AT507" s="37"/>
    </row>
    <row r="508" spans="2:46" ht="13.5" customHeight="1" x14ac:dyDescent="0.15">
      <c r="B508" s="284" t="s">
        <v>164</v>
      </c>
      <c r="C508" s="25" t="s">
        <v>31</v>
      </c>
      <c r="D508" s="39"/>
      <c r="E508" s="55"/>
      <c r="F508" s="96"/>
      <c r="G508" s="96"/>
      <c r="H508" s="96"/>
      <c r="I508" s="60"/>
      <c r="J508" s="60"/>
      <c r="K508" s="61"/>
      <c r="L508" s="258"/>
      <c r="M508" s="258"/>
      <c r="N508" s="55"/>
      <c r="O508" s="26"/>
      <c r="P508" s="55"/>
      <c r="Q508" s="26"/>
      <c r="R508" s="131"/>
      <c r="S508" s="214"/>
      <c r="T508" s="284" t="s">
        <v>164</v>
      </c>
      <c r="U508" s="25" t="s">
        <v>31</v>
      </c>
      <c r="V508" s="39"/>
      <c r="W508" s="55"/>
      <c r="X508" s="96"/>
      <c r="Y508" s="96"/>
      <c r="Z508" s="96"/>
      <c r="AA508" s="60"/>
      <c r="AB508" s="60"/>
      <c r="AC508" s="61"/>
      <c r="AD508" s="258"/>
      <c r="AE508" s="258"/>
      <c r="AF508" s="55"/>
      <c r="AG508" s="26"/>
      <c r="AH508" s="55"/>
      <c r="AI508" s="26"/>
      <c r="AJ508" s="131"/>
      <c r="AK508" s="199"/>
      <c r="AL508" s="284" t="s">
        <v>164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4"/>
      <c r="AT508" s="37"/>
    </row>
    <row r="509" spans="2:46" ht="13.5" customHeight="1" x14ac:dyDescent="0.15">
      <c r="B509" s="285"/>
      <c r="C509" s="27" t="s">
        <v>32</v>
      </c>
      <c r="D509" s="186"/>
      <c r="E509" s="56"/>
      <c r="F509" s="187"/>
      <c r="G509" s="187"/>
      <c r="H509" s="187"/>
      <c r="I509" s="62"/>
      <c r="J509" s="62"/>
      <c r="K509" s="188"/>
      <c r="L509" s="259"/>
      <c r="M509" s="259"/>
      <c r="N509" s="56"/>
      <c r="O509" s="28"/>
      <c r="P509" s="56"/>
      <c r="Q509" s="28"/>
      <c r="R509" s="132"/>
      <c r="S509" s="214"/>
      <c r="T509" s="285"/>
      <c r="U509" s="27" t="s">
        <v>32</v>
      </c>
      <c r="V509" s="186"/>
      <c r="W509" s="56"/>
      <c r="X509" s="187"/>
      <c r="Y509" s="187"/>
      <c r="Z509" s="187"/>
      <c r="AA509" s="62"/>
      <c r="AB509" s="62"/>
      <c r="AC509" s="188"/>
      <c r="AD509" s="259"/>
      <c r="AE509" s="259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4"/>
      <c r="AT509" s="37"/>
    </row>
    <row r="510" spans="2:46" ht="13.5" customHeight="1" x14ac:dyDescent="0.15">
      <c r="B510" s="285"/>
      <c r="C510" s="27" t="s">
        <v>33</v>
      </c>
      <c r="D510" s="186"/>
      <c r="E510" s="56"/>
      <c r="F510" s="187"/>
      <c r="G510" s="187"/>
      <c r="H510" s="187"/>
      <c r="I510" s="62"/>
      <c r="J510" s="62"/>
      <c r="K510" s="188"/>
      <c r="L510" s="259"/>
      <c r="M510" s="259"/>
      <c r="N510" s="56"/>
      <c r="O510" s="28"/>
      <c r="P510" s="56"/>
      <c r="Q510" s="28"/>
      <c r="R510" s="132"/>
      <c r="S510" s="214"/>
      <c r="T510" s="285"/>
      <c r="U510" s="27" t="s">
        <v>33</v>
      </c>
      <c r="V510" s="186"/>
      <c r="W510" s="56"/>
      <c r="X510" s="187"/>
      <c r="Y510" s="187"/>
      <c r="Z510" s="187"/>
      <c r="AA510" s="62"/>
      <c r="AB510" s="62"/>
      <c r="AC510" s="188"/>
      <c r="AD510" s="259"/>
      <c r="AE510" s="259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4"/>
      <c r="AT510" s="37"/>
    </row>
    <row r="511" spans="2:46" ht="13.5" customHeight="1" x14ac:dyDescent="0.15">
      <c r="B511" s="285"/>
      <c r="C511" s="27" t="s">
        <v>35</v>
      </c>
      <c r="D511" s="186"/>
      <c r="E511" s="56"/>
      <c r="F511" s="187"/>
      <c r="G511" s="187"/>
      <c r="H511" s="187"/>
      <c r="I511" s="62"/>
      <c r="J511" s="62"/>
      <c r="K511" s="188"/>
      <c r="L511" s="259"/>
      <c r="M511" s="259"/>
      <c r="N511" s="56"/>
      <c r="O511" s="28"/>
      <c r="P511" s="56"/>
      <c r="Q511" s="28"/>
      <c r="R511" s="132"/>
      <c r="S511" s="214"/>
      <c r="T511" s="285"/>
      <c r="U511" s="27" t="s">
        <v>35</v>
      </c>
      <c r="V511" s="186"/>
      <c r="W511" s="56"/>
      <c r="X511" s="187"/>
      <c r="Y511" s="187"/>
      <c r="Z511" s="187"/>
      <c r="AA511" s="62"/>
      <c r="AB511" s="62"/>
      <c r="AC511" s="188"/>
      <c r="AD511" s="259"/>
      <c r="AE511" s="259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4"/>
      <c r="AT511" s="37"/>
    </row>
    <row r="512" spans="2:46" ht="13.5" customHeight="1" thickBot="1" x14ac:dyDescent="0.2">
      <c r="B512" s="286"/>
      <c r="C512" s="27"/>
      <c r="D512" s="186"/>
      <c r="E512" s="56"/>
      <c r="F512" s="189"/>
      <c r="G512" s="189"/>
      <c r="H512" s="189"/>
      <c r="I512" s="56"/>
      <c r="J512" s="56"/>
      <c r="K512" s="188"/>
      <c r="L512" s="259"/>
      <c r="M512" s="259"/>
      <c r="N512" s="56"/>
      <c r="O512" s="28"/>
      <c r="P512" s="56"/>
      <c r="Q512" s="28"/>
      <c r="R512" s="184"/>
      <c r="S512" s="214"/>
      <c r="T512" s="286"/>
      <c r="U512" s="27"/>
      <c r="V512" s="186"/>
      <c r="W512" s="56"/>
      <c r="X512" s="189"/>
      <c r="Y512" s="189"/>
      <c r="Z512" s="189"/>
      <c r="AA512" s="56"/>
      <c r="AB512" s="56"/>
      <c r="AC512" s="188"/>
      <c r="AD512" s="259"/>
      <c r="AE512" s="259"/>
      <c r="AF512" s="56"/>
      <c r="AG512" s="28"/>
      <c r="AH512" s="56"/>
      <c r="AI512" s="28"/>
      <c r="AJ512" s="184"/>
      <c r="AK512" s="199"/>
      <c r="AL512" s="286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4"/>
      <c r="AT512" s="37"/>
    </row>
    <row r="513" spans="2:46" ht="13.5" customHeight="1" x14ac:dyDescent="0.15">
      <c r="B513" s="284" t="s">
        <v>165</v>
      </c>
      <c r="C513" s="25" t="s">
        <v>31</v>
      </c>
      <c r="D513" s="39"/>
      <c r="E513" s="55"/>
      <c r="F513" s="96"/>
      <c r="G513" s="96"/>
      <c r="H513" s="96"/>
      <c r="I513" s="60"/>
      <c r="J513" s="60"/>
      <c r="K513" s="61"/>
      <c r="L513" s="258"/>
      <c r="M513" s="258"/>
      <c r="N513" s="55"/>
      <c r="O513" s="26"/>
      <c r="P513" s="55"/>
      <c r="Q513" s="26"/>
      <c r="R513" s="131"/>
      <c r="S513" s="214"/>
      <c r="T513" s="284" t="s">
        <v>165</v>
      </c>
      <c r="U513" s="25" t="s">
        <v>31</v>
      </c>
      <c r="V513" s="39"/>
      <c r="W513" s="55"/>
      <c r="X513" s="96"/>
      <c r="Y513" s="96"/>
      <c r="Z513" s="96"/>
      <c r="AA513" s="60"/>
      <c r="AB513" s="60"/>
      <c r="AC513" s="61"/>
      <c r="AD513" s="258"/>
      <c r="AE513" s="258"/>
      <c r="AF513" s="55"/>
      <c r="AG513" s="26"/>
      <c r="AH513" s="55"/>
      <c r="AI513" s="26"/>
      <c r="AJ513" s="131"/>
      <c r="AK513" s="199"/>
      <c r="AL513" s="284" t="s">
        <v>165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4"/>
      <c r="AT513" s="37"/>
    </row>
    <row r="514" spans="2:46" ht="13.5" customHeight="1" x14ac:dyDescent="0.15">
      <c r="B514" s="285"/>
      <c r="C514" s="27" t="s">
        <v>32</v>
      </c>
      <c r="D514" s="186"/>
      <c r="E514" s="56"/>
      <c r="F514" s="187"/>
      <c r="G514" s="187"/>
      <c r="H514" s="187"/>
      <c r="I514" s="62"/>
      <c r="J514" s="62"/>
      <c r="K514" s="188"/>
      <c r="L514" s="259"/>
      <c r="M514" s="259"/>
      <c r="N514" s="56"/>
      <c r="O514" s="28"/>
      <c r="P514" s="56"/>
      <c r="Q514" s="28"/>
      <c r="R514" s="132"/>
      <c r="S514" s="214"/>
      <c r="T514" s="285"/>
      <c r="U514" s="27" t="s">
        <v>32</v>
      </c>
      <c r="V514" s="186"/>
      <c r="W514" s="56"/>
      <c r="X514" s="187"/>
      <c r="Y514" s="187"/>
      <c r="Z514" s="187"/>
      <c r="AA514" s="62"/>
      <c r="AB514" s="62"/>
      <c r="AC514" s="188"/>
      <c r="AD514" s="259"/>
      <c r="AE514" s="259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4"/>
      <c r="AT514" s="37"/>
    </row>
    <row r="515" spans="2:46" ht="13.5" customHeight="1" x14ac:dyDescent="0.15">
      <c r="B515" s="285"/>
      <c r="C515" s="27" t="s">
        <v>33</v>
      </c>
      <c r="D515" s="186"/>
      <c r="E515" s="56"/>
      <c r="F515" s="187"/>
      <c r="G515" s="187"/>
      <c r="H515" s="187"/>
      <c r="I515" s="62"/>
      <c r="J515" s="62"/>
      <c r="K515" s="188"/>
      <c r="L515" s="259"/>
      <c r="M515" s="259"/>
      <c r="N515" s="56"/>
      <c r="O515" s="28"/>
      <c r="P515" s="56"/>
      <c r="Q515" s="28"/>
      <c r="R515" s="132"/>
      <c r="S515" s="214"/>
      <c r="T515" s="285"/>
      <c r="U515" s="27" t="s">
        <v>33</v>
      </c>
      <c r="V515" s="186"/>
      <c r="W515" s="56"/>
      <c r="X515" s="187"/>
      <c r="Y515" s="187"/>
      <c r="Z515" s="187"/>
      <c r="AA515" s="62"/>
      <c r="AB515" s="62"/>
      <c r="AC515" s="188"/>
      <c r="AD515" s="259"/>
      <c r="AE515" s="259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4"/>
      <c r="AT515" s="37"/>
    </row>
    <row r="516" spans="2:46" ht="13.5" customHeight="1" x14ac:dyDescent="0.15">
      <c r="B516" s="285"/>
      <c r="C516" s="27" t="s">
        <v>35</v>
      </c>
      <c r="D516" s="186"/>
      <c r="E516" s="56"/>
      <c r="F516" s="187"/>
      <c r="G516" s="187"/>
      <c r="H516" s="187"/>
      <c r="I516" s="62"/>
      <c r="J516" s="62"/>
      <c r="K516" s="188"/>
      <c r="L516" s="259"/>
      <c r="M516" s="259"/>
      <c r="N516" s="56"/>
      <c r="O516" s="28"/>
      <c r="P516" s="56"/>
      <c r="Q516" s="28"/>
      <c r="R516" s="132"/>
      <c r="S516" s="214"/>
      <c r="T516" s="285"/>
      <c r="U516" s="27" t="s">
        <v>35</v>
      </c>
      <c r="V516" s="186"/>
      <c r="W516" s="56"/>
      <c r="X516" s="187"/>
      <c r="Y516" s="187"/>
      <c r="Z516" s="187"/>
      <c r="AA516" s="62"/>
      <c r="AB516" s="62"/>
      <c r="AC516" s="188"/>
      <c r="AD516" s="259"/>
      <c r="AE516" s="259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4"/>
      <c r="AT516" s="37"/>
    </row>
    <row r="517" spans="2:46" ht="13.5" customHeight="1" thickBot="1" x14ac:dyDescent="0.2">
      <c r="B517" s="286"/>
      <c r="C517" s="27"/>
      <c r="D517" s="186"/>
      <c r="E517" s="56"/>
      <c r="F517" s="189"/>
      <c r="G517" s="189"/>
      <c r="H517" s="189"/>
      <c r="I517" s="56"/>
      <c r="J517" s="56"/>
      <c r="K517" s="188"/>
      <c r="L517" s="259"/>
      <c r="M517" s="259"/>
      <c r="N517" s="56"/>
      <c r="O517" s="28"/>
      <c r="P517" s="56"/>
      <c r="Q517" s="28"/>
      <c r="R517" s="184"/>
      <c r="S517" s="214"/>
      <c r="T517" s="286"/>
      <c r="U517" s="27"/>
      <c r="V517" s="186"/>
      <c r="W517" s="56"/>
      <c r="X517" s="189"/>
      <c r="Y517" s="189"/>
      <c r="Z517" s="189"/>
      <c r="AA517" s="56"/>
      <c r="AB517" s="56"/>
      <c r="AC517" s="188"/>
      <c r="AD517" s="259"/>
      <c r="AE517" s="259"/>
      <c r="AF517" s="56"/>
      <c r="AG517" s="28"/>
      <c r="AH517" s="56"/>
      <c r="AI517" s="28"/>
      <c r="AJ517" s="184"/>
      <c r="AK517" s="199"/>
      <c r="AL517" s="286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4"/>
      <c r="AT517" s="37"/>
    </row>
    <row r="518" spans="2:46" ht="13.5" customHeight="1" x14ac:dyDescent="0.15">
      <c r="B518" s="284" t="s">
        <v>166</v>
      </c>
      <c r="C518" s="25" t="s">
        <v>31</v>
      </c>
      <c r="D518" s="39"/>
      <c r="E518" s="55"/>
      <c r="F518" s="96"/>
      <c r="G518" s="96"/>
      <c r="H518" s="96"/>
      <c r="I518" s="60"/>
      <c r="J518" s="60"/>
      <c r="K518" s="61"/>
      <c r="L518" s="258"/>
      <c r="M518" s="258"/>
      <c r="N518" s="55"/>
      <c r="O518" s="26"/>
      <c r="P518" s="55"/>
      <c r="Q518" s="26"/>
      <c r="R518" s="131"/>
      <c r="S518" s="214"/>
      <c r="T518" s="284" t="s">
        <v>166</v>
      </c>
      <c r="U518" s="25" t="s">
        <v>31</v>
      </c>
      <c r="V518" s="39"/>
      <c r="W518" s="55"/>
      <c r="X518" s="96"/>
      <c r="Y518" s="96"/>
      <c r="Z518" s="96"/>
      <c r="AA518" s="60"/>
      <c r="AB518" s="60"/>
      <c r="AC518" s="61"/>
      <c r="AD518" s="258"/>
      <c r="AE518" s="258"/>
      <c r="AF518" s="55"/>
      <c r="AG518" s="26"/>
      <c r="AH518" s="55"/>
      <c r="AI518" s="26"/>
      <c r="AJ518" s="131"/>
      <c r="AK518" s="199"/>
      <c r="AL518" s="284" t="s">
        <v>166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4"/>
      <c r="AT518" s="37"/>
    </row>
    <row r="519" spans="2:46" ht="13.5" customHeight="1" x14ac:dyDescent="0.15">
      <c r="B519" s="285"/>
      <c r="C519" s="27" t="s">
        <v>32</v>
      </c>
      <c r="D519" s="186"/>
      <c r="E519" s="56"/>
      <c r="F519" s="187"/>
      <c r="G519" s="187"/>
      <c r="H519" s="187"/>
      <c r="I519" s="62"/>
      <c r="J519" s="62"/>
      <c r="K519" s="188"/>
      <c r="L519" s="259"/>
      <c r="M519" s="259"/>
      <c r="N519" s="56"/>
      <c r="O519" s="28"/>
      <c r="P519" s="56"/>
      <c r="Q519" s="28"/>
      <c r="R519" s="132"/>
      <c r="S519" s="214"/>
      <c r="T519" s="285"/>
      <c r="U519" s="27" t="s">
        <v>32</v>
      </c>
      <c r="V519" s="186"/>
      <c r="W519" s="56"/>
      <c r="X519" s="187"/>
      <c r="Y519" s="187"/>
      <c r="Z519" s="187"/>
      <c r="AA519" s="62"/>
      <c r="AB519" s="62"/>
      <c r="AC519" s="188"/>
      <c r="AD519" s="259"/>
      <c r="AE519" s="259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4"/>
      <c r="AT519" s="37"/>
    </row>
    <row r="520" spans="2:46" ht="13.5" customHeight="1" x14ac:dyDescent="0.15">
      <c r="B520" s="285"/>
      <c r="C520" s="27" t="s">
        <v>33</v>
      </c>
      <c r="D520" s="186"/>
      <c r="E520" s="56"/>
      <c r="F520" s="187"/>
      <c r="G520" s="187"/>
      <c r="H520" s="187"/>
      <c r="I520" s="62"/>
      <c r="J520" s="62"/>
      <c r="K520" s="188"/>
      <c r="L520" s="259"/>
      <c r="M520" s="259"/>
      <c r="N520" s="56"/>
      <c r="O520" s="28"/>
      <c r="P520" s="56"/>
      <c r="Q520" s="28"/>
      <c r="R520" s="132"/>
      <c r="S520" s="214"/>
      <c r="T520" s="285"/>
      <c r="U520" s="27" t="s">
        <v>33</v>
      </c>
      <c r="V520" s="186"/>
      <c r="W520" s="56"/>
      <c r="X520" s="187"/>
      <c r="Y520" s="187"/>
      <c r="Z520" s="187"/>
      <c r="AA520" s="62"/>
      <c r="AB520" s="62"/>
      <c r="AC520" s="188"/>
      <c r="AD520" s="259"/>
      <c r="AE520" s="259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4"/>
      <c r="AT520" s="37"/>
    </row>
    <row r="521" spans="2:46" ht="13.5" customHeight="1" x14ac:dyDescent="0.15">
      <c r="B521" s="285"/>
      <c r="C521" s="27" t="s">
        <v>35</v>
      </c>
      <c r="D521" s="186"/>
      <c r="E521" s="56"/>
      <c r="F521" s="187"/>
      <c r="G521" s="187"/>
      <c r="H521" s="187"/>
      <c r="I521" s="62"/>
      <c r="J521" s="62"/>
      <c r="K521" s="188"/>
      <c r="L521" s="259"/>
      <c r="M521" s="259"/>
      <c r="N521" s="56"/>
      <c r="O521" s="28"/>
      <c r="P521" s="56"/>
      <c r="Q521" s="28"/>
      <c r="R521" s="132"/>
      <c r="S521" s="214"/>
      <c r="T521" s="285"/>
      <c r="U521" s="27" t="s">
        <v>35</v>
      </c>
      <c r="V521" s="186"/>
      <c r="W521" s="56"/>
      <c r="X521" s="187"/>
      <c r="Y521" s="187"/>
      <c r="Z521" s="187"/>
      <c r="AA521" s="62"/>
      <c r="AB521" s="62"/>
      <c r="AC521" s="188"/>
      <c r="AD521" s="259"/>
      <c r="AE521" s="259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4"/>
      <c r="AT521" s="37"/>
    </row>
    <row r="522" spans="2:46" ht="13.5" customHeight="1" thickBot="1" x14ac:dyDescent="0.2">
      <c r="B522" s="286"/>
      <c r="C522" s="27"/>
      <c r="D522" s="186"/>
      <c r="E522" s="56"/>
      <c r="F522" s="189"/>
      <c r="G522" s="189"/>
      <c r="H522" s="189"/>
      <c r="I522" s="56"/>
      <c r="J522" s="56"/>
      <c r="K522" s="188"/>
      <c r="L522" s="259"/>
      <c r="M522" s="259"/>
      <c r="N522" s="56"/>
      <c r="O522" s="28"/>
      <c r="P522" s="56"/>
      <c r="Q522" s="28"/>
      <c r="R522" s="184"/>
      <c r="S522" s="214"/>
      <c r="T522" s="286"/>
      <c r="U522" s="27"/>
      <c r="V522" s="186"/>
      <c r="W522" s="56"/>
      <c r="X522" s="189"/>
      <c r="Y522" s="189"/>
      <c r="Z522" s="189"/>
      <c r="AA522" s="56"/>
      <c r="AB522" s="56"/>
      <c r="AC522" s="188"/>
      <c r="AD522" s="259"/>
      <c r="AE522" s="259"/>
      <c r="AF522" s="56"/>
      <c r="AG522" s="28"/>
      <c r="AH522" s="56"/>
      <c r="AI522" s="28"/>
      <c r="AJ522" s="184"/>
      <c r="AK522" s="199"/>
      <c r="AL522" s="286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4"/>
      <c r="AT522" s="37"/>
    </row>
    <row r="523" spans="2:46" ht="13.5" customHeight="1" x14ac:dyDescent="0.15">
      <c r="B523" s="284" t="s">
        <v>167</v>
      </c>
      <c r="C523" s="25" t="s">
        <v>31</v>
      </c>
      <c r="D523" s="39"/>
      <c r="E523" s="55"/>
      <c r="F523" s="96"/>
      <c r="G523" s="96"/>
      <c r="H523" s="96"/>
      <c r="I523" s="60"/>
      <c r="J523" s="60"/>
      <c r="K523" s="61"/>
      <c r="L523" s="258"/>
      <c r="M523" s="258"/>
      <c r="N523" s="55"/>
      <c r="O523" s="26"/>
      <c r="P523" s="55"/>
      <c r="Q523" s="26"/>
      <c r="R523" s="131"/>
      <c r="S523" s="214"/>
      <c r="T523" s="284" t="s">
        <v>167</v>
      </c>
      <c r="U523" s="25" t="s">
        <v>31</v>
      </c>
      <c r="V523" s="39"/>
      <c r="W523" s="55"/>
      <c r="X523" s="96"/>
      <c r="Y523" s="96"/>
      <c r="Z523" s="96"/>
      <c r="AA523" s="60"/>
      <c r="AB523" s="60"/>
      <c r="AC523" s="61"/>
      <c r="AD523" s="258"/>
      <c r="AE523" s="258"/>
      <c r="AF523" s="55"/>
      <c r="AG523" s="26"/>
      <c r="AH523" s="55"/>
      <c r="AI523" s="26"/>
      <c r="AJ523" s="131"/>
      <c r="AK523" s="199"/>
      <c r="AL523" s="284" t="s">
        <v>167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4"/>
      <c r="AT523" s="37"/>
    </row>
    <row r="524" spans="2:46" ht="13.5" customHeight="1" x14ac:dyDescent="0.15">
      <c r="B524" s="285"/>
      <c r="C524" s="27" t="s">
        <v>32</v>
      </c>
      <c r="D524" s="186"/>
      <c r="E524" s="56"/>
      <c r="F524" s="187"/>
      <c r="G524" s="187"/>
      <c r="H524" s="187"/>
      <c r="I524" s="62"/>
      <c r="J524" s="62"/>
      <c r="K524" s="188"/>
      <c r="L524" s="259"/>
      <c r="M524" s="259"/>
      <c r="N524" s="56"/>
      <c r="O524" s="28"/>
      <c r="P524" s="56"/>
      <c r="Q524" s="28"/>
      <c r="R524" s="132"/>
      <c r="S524" s="214"/>
      <c r="T524" s="285"/>
      <c r="U524" s="27" t="s">
        <v>32</v>
      </c>
      <c r="V524" s="186"/>
      <c r="W524" s="56"/>
      <c r="X524" s="187"/>
      <c r="Y524" s="187"/>
      <c r="Z524" s="187"/>
      <c r="AA524" s="62"/>
      <c r="AB524" s="62"/>
      <c r="AC524" s="188"/>
      <c r="AD524" s="259"/>
      <c r="AE524" s="259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4"/>
      <c r="AT524" s="37"/>
    </row>
    <row r="525" spans="2:46" ht="13.5" customHeight="1" x14ac:dyDescent="0.15">
      <c r="B525" s="285"/>
      <c r="C525" s="27" t="s">
        <v>33</v>
      </c>
      <c r="D525" s="186"/>
      <c r="E525" s="56"/>
      <c r="F525" s="187"/>
      <c r="G525" s="187"/>
      <c r="H525" s="187"/>
      <c r="I525" s="62"/>
      <c r="J525" s="62"/>
      <c r="K525" s="188"/>
      <c r="L525" s="259"/>
      <c r="M525" s="259"/>
      <c r="N525" s="56"/>
      <c r="O525" s="28"/>
      <c r="P525" s="56"/>
      <c r="Q525" s="28"/>
      <c r="R525" s="132"/>
      <c r="S525" s="214"/>
      <c r="T525" s="285"/>
      <c r="U525" s="27" t="s">
        <v>33</v>
      </c>
      <c r="V525" s="186"/>
      <c r="W525" s="56"/>
      <c r="X525" s="187"/>
      <c r="Y525" s="187"/>
      <c r="Z525" s="187"/>
      <c r="AA525" s="62"/>
      <c r="AB525" s="62"/>
      <c r="AC525" s="188"/>
      <c r="AD525" s="259"/>
      <c r="AE525" s="259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4"/>
      <c r="AT525" s="37"/>
    </row>
    <row r="526" spans="2:46" ht="13.5" customHeight="1" x14ac:dyDescent="0.15">
      <c r="B526" s="285"/>
      <c r="C526" s="27" t="s">
        <v>35</v>
      </c>
      <c r="D526" s="186"/>
      <c r="E526" s="56"/>
      <c r="F526" s="187"/>
      <c r="G526" s="187"/>
      <c r="H526" s="187"/>
      <c r="I526" s="62"/>
      <c r="J526" s="62"/>
      <c r="K526" s="188"/>
      <c r="L526" s="259"/>
      <c r="M526" s="259"/>
      <c r="N526" s="56"/>
      <c r="O526" s="28"/>
      <c r="P526" s="56"/>
      <c r="Q526" s="28"/>
      <c r="R526" s="132"/>
      <c r="S526" s="214"/>
      <c r="T526" s="285"/>
      <c r="U526" s="27" t="s">
        <v>35</v>
      </c>
      <c r="V526" s="186"/>
      <c r="W526" s="56"/>
      <c r="X526" s="187"/>
      <c r="Y526" s="187"/>
      <c r="Z526" s="187"/>
      <c r="AA526" s="62"/>
      <c r="AB526" s="62"/>
      <c r="AC526" s="188"/>
      <c r="AD526" s="259"/>
      <c r="AE526" s="259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4"/>
      <c r="AT526" s="37"/>
    </row>
    <row r="527" spans="2:46" ht="13.5" customHeight="1" thickBot="1" x14ac:dyDescent="0.2">
      <c r="B527" s="286"/>
      <c r="C527" s="27"/>
      <c r="D527" s="186"/>
      <c r="E527" s="56"/>
      <c r="F527" s="189"/>
      <c r="G527" s="189"/>
      <c r="H527" s="189"/>
      <c r="I527" s="56"/>
      <c r="J527" s="56"/>
      <c r="K527" s="188"/>
      <c r="L527" s="259"/>
      <c r="M527" s="259"/>
      <c r="N527" s="56"/>
      <c r="O527" s="28"/>
      <c r="P527" s="56"/>
      <c r="Q527" s="28"/>
      <c r="R527" s="184"/>
      <c r="S527" s="214"/>
      <c r="T527" s="286"/>
      <c r="U527" s="27"/>
      <c r="V527" s="186"/>
      <c r="W527" s="56"/>
      <c r="X527" s="189"/>
      <c r="Y527" s="189"/>
      <c r="Z527" s="189"/>
      <c r="AA527" s="56"/>
      <c r="AB527" s="56"/>
      <c r="AC527" s="188"/>
      <c r="AD527" s="259"/>
      <c r="AE527" s="259"/>
      <c r="AF527" s="56"/>
      <c r="AG527" s="28"/>
      <c r="AH527" s="56"/>
      <c r="AI527" s="28"/>
      <c r="AJ527" s="184"/>
      <c r="AK527" s="199"/>
      <c r="AL527" s="286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4"/>
      <c r="AT527" s="37"/>
    </row>
    <row r="528" spans="2:46" ht="13.5" customHeight="1" x14ac:dyDescent="0.15">
      <c r="B528" s="284" t="s">
        <v>168</v>
      </c>
      <c r="C528" s="25" t="s">
        <v>31</v>
      </c>
      <c r="D528" s="39"/>
      <c r="E528" s="55"/>
      <c r="F528" s="96"/>
      <c r="G528" s="96"/>
      <c r="H528" s="96"/>
      <c r="I528" s="60"/>
      <c r="J528" s="60"/>
      <c r="K528" s="61"/>
      <c r="L528" s="258"/>
      <c r="M528" s="258"/>
      <c r="N528" s="55"/>
      <c r="O528" s="26"/>
      <c r="P528" s="55"/>
      <c r="Q528" s="26"/>
      <c r="R528" s="131"/>
      <c r="S528" s="214"/>
      <c r="T528" s="284" t="s">
        <v>168</v>
      </c>
      <c r="U528" s="25" t="s">
        <v>31</v>
      </c>
      <c r="V528" s="39"/>
      <c r="W528" s="55"/>
      <c r="X528" s="96"/>
      <c r="Y528" s="96"/>
      <c r="Z528" s="96"/>
      <c r="AA528" s="60"/>
      <c r="AB528" s="60"/>
      <c r="AC528" s="61"/>
      <c r="AD528" s="258"/>
      <c r="AE528" s="258"/>
      <c r="AF528" s="55"/>
      <c r="AG528" s="26"/>
      <c r="AH528" s="55"/>
      <c r="AI528" s="26"/>
      <c r="AJ528" s="131"/>
      <c r="AK528" s="199"/>
      <c r="AL528" s="284" t="s">
        <v>168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4"/>
      <c r="AT528" s="37"/>
    </row>
    <row r="529" spans="2:46" ht="13.5" customHeight="1" x14ac:dyDescent="0.15">
      <c r="B529" s="285"/>
      <c r="C529" s="27" t="s">
        <v>32</v>
      </c>
      <c r="D529" s="186"/>
      <c r="E529" s="56"/>
      <c r="F529" s="187"/>
      <c r="G529" s="187"/>
      <c r="H529" s="187"/>
      <c r="I529" s="62"/>
      <c r="J529" s="62"/>
      <c r="K529" s="188"/>
      <c r="L529" s="259"/>
      <c r="M529" s="259"/>
      <c r="N529" s="56"/>
      <c r="O529" s="28"/>
      <c r="P529" s="56"/>
      <c r="Q529" s="28"/>
      <c r="R529" s="132"/>
      <c r="S529" s="214"/>
      <c r="T529" s="285"/>
      <c r="U529" s="27" t="s">
        <v>32</v>
      </c>
      <c r="V529" s="186"/>
      <c r="W529" s="56"/>
      <c r="X529" s="187"/>
      <c r="Y529" s="187"/>
      <c r="Z529" s="187"/>
      <c r="AA529" s="62"/>
      <c r="AB529" s="62"/>
      <c r="AC529" s="188"/>
      <c r="AD529" s="259"/>
      <c r="AE529" s="259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4"/>
      <c r="AT529" s="37"/>
    </row>
    <row r="530" spans="2:46" ht="13.5" customHeight="1" x14ac:dyDescent="0.15">
      <c r="B530" s="285"/>
      <c r="C530" s="27" t="s">
        <v>33</v>
      </c>
      <c r="D530" s="186"/>
      <c r="E530" s="56"/>
      <c r="F530" s="187"/>
      <c r="G530" s="187"/>
      <c r="H530" s="187"/>
      <c r="I530" s="62"/>
      <c r="J530" s="62"/>
      <c r="K530" s="188"/>
      <c r="L530" s="259"/>
      <c r="M530" s="259"/>
      <c r="N530" s="56"/>
      <c r="O530" s="28"/>
      <c r="P530" s="56"/>
      <c r="Q530" s="28"/>
      <c r="R530" s="132"/>
      <c r="S530" s="214"/>
      <c r="T530" s="285"/>
      <c r="U530" s="27" t="s">
        <v>33</v>
      </c>
      <c r="V530" s="186"/>
      <c r="W530" s="56"/>
      <c r="X530" s="187"/>
      <c r="Y530" s="187"/>
      <c r="Z530" s="187"/>
      <c r="AA530" s="62"/>
      <c r="AB530" s="62"/>
      <c r="AC530" s="188"/>
      <c r="AD530" s="259"/>
      <c r="AE530" s="259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4"/>
      <c r="AT530" s="37"/>
    </row>
    <row r="531" spans="2:46" ht="13.5" customHeight="1" x14ac:dyDescent="0.15">
      <c r="B531" s="285"/>
      <c r="C531" s="27" t="s">
        <v>35</v>
      </c>
      <c r="D531" s="186"/>
      <c r="E531" s="56"/>
      <c r="F531" s="187"/>
      <c r="G531" s="187"/>
      <c r="H531" s="187"/>
      <c r="I531" s="62"/>
      <c r="J531" s="62"/>
      <c r="K531" s="188"/>
      <c r="L531" s="259"/>
      <c r="M531" s="259"/>
      <c r="N531" s="56"/>
      <c r="O531" s="28"/>
      <c r="P531" s="56"/>
      <c r="Q531" s="28"/>
      <c r="R531" s="132"/>
      <c r="S531" s="214"/>
      <c r="T531" s="285"/>
      <c r="U531" s="27" t="s">
        <v>35</v>
      </c>
      <c r="V531" s="186"/>
      <c r="W531" s="56"/>
      <c r="X531" s="187"/>
      <c r="Y531" s="187"/>
      <c r="Z531" s="187"/>
      <c r="AA531" s="62"/>
      <c r="AB531" s="62"/>
      <c r="AC531" s="188"/>
      <c r="AD531" s="259"/>
      <c r="AE531" s="259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4"/>
      <c r="AT531" s="37"/>
    </row>
    <row r="532" spans="2:46" ht="13.5" customHeight="1" thickBot="1" x14ac:dyDescent="0.2">
      <c r="B532" s="286"/>
      <c r="C532" s="27"/>
      <c r="D532" s="186"/>
      <c r="E532" s="56"/>
      <c r="F532" s="189"/>
      <c r="G532" s="189"/>
      <c r="H532" s="189"/>
      <c r="I532" s="56"/>
      <c r="J532" s="56"/>
      <c r="K532" s="188"/>
      <c r="L532" s="259"/>
      <c r="M532" s="259"/>
      <c r="N532" s="56"/>
      <c r="O532" s="28"/>
      <c r="P532" s="56"/>
      <c r="Q532" s="28"/>
      <c r="R532" s="184"/>
      <c r="S532" s="214"/>
      <c r="T532" s="286"/>
      <c r="U532" s="27"/>
      <c r="V532" s="186"/>
      <c r="W532" s="56"/>
      <c r="X532" s="189"/>
      <c r="Y532" s="189"/>
      <c r="Z532" s="189"/>
      <c r="AA532" s="56"/>
      <c r="AB532" s="56"/>
      <c r="AC532" s="188"/>
      <c r="AD532" s="259"/>
      <c r="AE532" s="259"/>
      <c r="AF532" s="56"/>
      <c r="AG532" s="28"/>
      <c r="AH532" s="56"/>
      <c r="AI532" s="28"/>
      <c r="AJ532" s="184"/>
      <c r="AK532" s="199"/>
      <c r="AL532" s="286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4"/>
      <c r="AT532" s="37"/>
    </row>
    <row r="533" spans="2:46" ht="13.5" customHeight="1" x14ac:dyDescent="0.15">
      <c r="B533" s="284" t="s">
        <v>169</v>
      </c>
      <c r="C533" s="25" t="s">
        <v>31</v>
      </c>
      <c r="D533" s="39"/>
      <c r="E533" s="55"/>
      <c r="F533" s="96"/>
      <c r="G533" s="96"/>
      <c r="H533" s="96"/>
      <c r="I533" s="60"/>
      <c r="J533" s="60"/>
      <c r="K533" s="61"/>
      <c r="L533" s="258"/>
      <c r="M533" s="258"/>
      <c r="N533" s="55"/>
      <c r="O533" s="26"/>
      <c r="P533" s="55"/>
      <c r="Q533" s="26"/>
      <c r="R533" s="131"/>
      <c r="S533" s="214"/>
      <c r="T533" s="284" t="s">
        <v>169</v>
      </c>
      <c r="U533" s="25" t="s">
        <v>31</v>
      </c>
      <c r="V533" s="39"/>
      <c r="W533" s="55"/>
      <c r="X533" s="96"/>
      <c r="Y533" s="96"/>
      <c r="Z533" s="96"/>
      <c r="AA533" s="60"/>
      <c r="AB533" s="60"/>
      <c r="AC533" s="61"/>
      <c r="AD533" s="258"/>
      <c r="AE533" s="258"/>
      <c r="AF533" s="55"/>
      <c r="AG533" s="26"/>
      <c r="AH533" s="55"/>
      <c r="AI533" s="26"/>
      <c r="AJ533" s="131"/>
      <c r="AK533" s="199"/>
      <c r="AL533" s="284" t="s">
        <v>169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4"/>
      <c r="AT533" s="37"/>
    </row>
    <row r="534" spans="2:46" ht="13.5" customHeight="1" x14ac:dyDescent="0.15">
      <c r="B534" s="285"/>
      <c r="C534" s="27" t="s">
        <v>32</v>
      </c>
      <c r="D534" s="186"/>
      <c r="E534" s="56"/>
      <c r="F534" s="187"/>
      <c r="G534" s="187"/>
      <c r="H534" s="187"/>
      <c r="I534" s="62"/>
      <c r="J534" s="62"/>
      <c r="K534" s="188"/>
      <c r="L534" s="259"/>
      <c r="M534" s="259"/>
      <c r="N534" s="56"/>
      <c r="O534" s="28"/>
      <c r="P534" s="56"/>
      <c r="Q534" s="28"/>
      <c r="R534" s="132"/>
      <c r="S534" s="214"/>
      <c r="T534" s="285"/>
      <c r="U534" s="27" t="s">
        <v>32</v>
      </c>
      <c r="V534" s="186"/>
      <c r="W534" s="56"/>
      <c r="X534" s="187"/>
      <c r="Y534" s="187"/>
      <c r="Z534" s="187"/>
      <c r="AA534" s="62"/>
      <c r="AB534" s="62"/>
      <c r="AC534" s="188"/>
      <c r="AD534" s="259"/>
      <c r="AE534" s="259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4"/>
      <c r="AT534" s="37"/>
    </row>
    <row r="535" spans="2:46" ht="13.5" customHeight="1" x14ac:dyDescent="0.15">
      <c r="B535" s="285"/>
      <c r="C535" s="27" t="s">
        <v>33</v>
      </c>
      <c r="D535" s="186"/>
      <c r="E535" s="56"/>
      <c r="F535" s="187"/>
      <c r="G535" s="187"/>
      <c r="H535" s="187"/>
      <c r="I535" s="62"/>
      <c r="J535" s="62"/>
      <c r="K535" s="188"/>
      <c r="L535" s="259"/>
      <c r="M535" s="259"/>
      <c r="N535" s="56"/>
      <c r="O535" s="28"/>
      <c r="P535" s="56"/>
      <c r="Q535" s="28"/>
      <c r="R535" s="132"/>
      <c r="S535" s="214"/>
      <c r="T535" s="285"/>
      <c r="U535" s="27" t="s">
        <v>33</v>
      </c>
      <c r="V535" s="186"/>
      <c r="W535" s="56"/>
      <c r="X535" s="187"/>
      <c r="Y535" s="187"/>
      <c r="Z535" s="187"/>
      <c r="AA535" s="62"/>
      <c r="AB535" s="62"/>
      <c r="AC535" s="188"/>
      <c r="AD535" s="259"/>
      <c r="AE535" s="259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4"/>
      <c r="AT535" s="37"/>
    </row>
    <row r="536" spans="2:46" ht="13.5" customHeight="1" x14ac:dyDescent="0.15">
      <c r="B536" s="285"/>
      <c r="C536" s="27" t="s">
        <v>35</v>
      </c>
      <c r="D536" s="186"/>
      <c r="E536" s="56"/>
      <c r="F536" s="187"/>
      <c r="G536" s="187"/>
      <c r="H536" s="187"/>
      <c r="I536" s="62"/>
      <c r="J536" s="62"/>
      <c r="K536" s="188"/>
      <c r="L536" s="259"/>
      <c r="M536" s="259"/>
      <c r="N536" s="56"/>
      <c r="O536" s="28"/>
      <c r="P536" s="56"/>
      <c r="Q536" s="28"/>
      <c r="R536" s="132"/>
      <c r="S536" s="214"/>
      <c r="T536" s="285"/>
      <c r="U536" s="27" t="s">
        <v>35</v>
      </c>
      <c r="V536" s="186"/>
      <c r="W536" s="56"/>
      <c r="X536" s="187"/>
      <c r="Y536" s="187"/>
      <c r="Z536" s="187"/>
      <c r="AA536" s="62"/>
      <c r="AB536" s="62"/>
      <c r="AC536" s="188"/>
      <c r="AD536" s="259"/>
      <c r="AE536" s="259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4"/>
      <c r="AT536" s="37"/>
    </row>
    <row r="537" spans="2:46" ht="13.5" customHeight="1" thickBot="1" x14ac:dyDescent="0.2">
      <c r="B537" s="286"/>
      <c r="C537" s="27"/>
      <c r="D537" s="186"/>
      <c r="E537" s="56"/>
      <c r="F537" s="189"/>
      <c r="G537" s="189"/>
      <c r="H537" s="189"/>
      <c r="I537" s="56"/>
      <c r="J537" s="56"/>
      <c r="K537" s="188"/>
      <c r="L537" s="259"/>
      <c r="M537" s="259"/>
      <c r="N537" s="56"/>
      <c r="O537" s="28"/>
      <c r="P537" s="56"/>
      <c r="Q537" s="28"/>
      <c r="R537" s="184"/>
      <c r="S537" s="214"/>
      <c r="T537" s="286"/>
      <c r="U537" s="27"/>
      <c r="V537" s="186"/>
      <c r="W537" s="56"/>
      <c r="X537" s="189"/>
      <c r="Y537" s="189"/>
      <c r="Z537" s="189"/>
      <c r="AA537" s="56"/>
      <c r="AB537" s="56"/>
      <c r="AC537" s="188"/>
      <c r="AD537" s="259"/>
      <c r="AE537" s="259"/>
      <c r="AF537" s="56"/>
      <c r="AG537" s="28"/>
      <c r="AH537" s="56"/>
      <c r="AI537" s="28"/>
      <c r="AJ537" s="184"/>
      <c r="AK537" s="199"/>
      <c r="AL537" s="286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4"/>
      <c r="AT537" s="37"/>
    </row>
    <row r="538" spans="2:46" ht="13.5" customHeight="1" x14ac:dyDescent="0.15">
      <c r="B538" s="284" t="s">
        <v>170</v>
      </c>
      <c r="C538" s="25" t="s">
        <v>31</v>
      </c>
      <c r="D538" s="39"/>
      <c r="E538" s="55"/>
      <c r="F538" s="96"/>
      <c r="G538" s="96"/>
      <c r="H538" s="96"/>
      <c r="I538" s="60"/>
      <c r="J538" s="60"/>
      <c r="K538" s="61"/>
      <c r="L538" s="258"/>
      <c r="M538" s="258"/>
      <c r="N538" s="55"/>
      <c r="O538" s="26"/>
      <c r="P538" s="55"/>
      <c r="Q538" s="26"/>
      <c r="R538" s="131"/>
      <c r="S538" s="214"/>
      <c r="T538" s="284" t="s">
        <v>170</v>
      </c>
      <c r="U538" s="25" t="s">
        <v>31</v>
      </c>
      <c r="V538" s="39"/>
      <c r="W538" s="55"/>
      <c r="X538" s="96"/>
      <c r="Y538" s="96"/>
      <c r="Z538" s="96"/>
      <c r="AA538" s="60"/>
      <c r="AB538" s="60"/>
      <c r="AC538" s="61"/>
      <c r="AD538" s="258"/>
      <c r="AE538" s="258"/>
      <c r="AF538" s="55"/>
      <c r="AG538" s="26"/>
      <c r="AH538" s="55"/>
      <c r="AI538" s="26"/>
      <c r="AJ538" s="131"/>
      <c r="AK538" s="199"/>
      <c r="AL538" s="284" t="s">
        <v>170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4"/>
      <c r="AT538" s="37"/>
    </row>
    <row r="539" spans="2:46" ht="13.5" customHeight="1" x14ac:dyDescent="0.15">
      <c r="B539" s="285"/>
      <c r="C539" s="27" t="s">
        <v>32</v>
      </c>
      <c r="D539" s="186"/>
      <c r="E539" s="56"/>
      <c r="F539" s="187"/>
      <c r="G539" s="187"/>
      <c r="H539" s="187"/>
      <c r="I539" s="62"/>
      <c r="J539" s="62"/>
      <c r="K539" s="188"/>
      <c r="L539" s="259"/>
      <c r="M539" s="259"/>
      <c r="N539" s="56"/>
      <c r="O539" s="28"/>
      <c r="P539" s="56"/>
      <c r="Q539" s="28"/>
      <c r="R539" s="132"/>
      <c r="S539" s="214"/>
      <c r="T539" s="285"/>
      <c r="U539" s="27" t="s">
        <v>32</v>
      </c>
      <c r="V539" s="186"/>
      <c r="W539" s="56"/>
      <c r="X539" s="187"/>
      <c r="Y539" s="187"/>
      <c r="Z539" s="187"/>
      <c r="AA539" s="62"/>
      <c r="AB539" s="62"/>
      <c r="AC539" s="188"/>
      <c r="AD539" s="259"/>
      <c r="AE539" s="259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4"/>
      <c r="AT539" s="37"/>
    </row>
    <row r="540" spans="2:46" ht="13.5" customHeight="1" x14ac:dyDescent="0.15">
      <c r="B540" s="285"/>
      <c r="C540" s="27" t="s">
        <v>33</v>
      </c>
      <c r="D540" s="186"/>
      <c r="E540" s="56"/>
      <c r="F540" s="187"/>
      <c r="G540" s="187"/>
      <c r="H540" s="187"/>
      <c r="I540" s="62"/>
      <c r="J540" s="62"/>
      <c r="K540" s="188"/>
      <c r="L540" s="259"/>
      <c r="M540" s="259"/>
      <c r="N540" s="56"/>
      <c r="O540" s="28"/>
      <c r="P540" s="56"/>
      <c r="Q540" s="28"/>
      <c r="R540" s="132"/>
      <c r="S540" s="214"/>
      <c r="T540" s="285"/>
      <c r="U540" s="27" t="s">
        <v>33</v>
      </c>
      <c r="V540" s="186"/>
      <c r="W540" s="56"/>
      <c r="X540" s="187"/>
      <c r="Y540" s="187"/>
      <c r="Z540" s="187"/>
      <c r="AA540" s="62"/>
      <c r="AB540" s="62"/>
      <c r="AC540" s="188"/>
      <c r="AD540" s="259"/>
      <c r="AE540" s="259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4"/>
      <c r="AT540" s="37"/>
    </row>
    <row r="541" spans="2:46" ht="13.5" customHeight="1" x14ac:dyDescent="0.15">
      <c r="B541" s="285"/>
      <c r="C541" s="27" t="s">
        <v>35</v>
      </c>
      <c r="D541" s="186"/>
      <c r="E541" s="56"/>
      <c r="F541" s="187"/>
      <c r="G541" s="187"/>
      <c r="H541" s="187"/>
      <c r="I541" s="62"/>
      <c r="J541" s="62"/>
      <c r="K541" s="188"/>
      <c r="L541" s="259"/>
      <c r="M541" s="259"/>
      <c r="N541" s="56"/>
      <c r="O541" s="28"/>
      <c r="P541" s="56"/>
      <c r="Q541" s="28"/>
      <c r="R541" s="132"/>
      <c r="S541" s="214"/>
      <c r="T541" s="285"/>
      <c r="U541" s="27" t="s">
        <v>35</v>
      </c>
      <c r="V541" s="186"/>
      <c r="W541" s="56"/>
      <c r="X541" s="187"/>
      <c r="Y541" s="187"/>
      <c r="Z541" s="187"/>
      <c r="AA541" s="62"/>
      <c r="AB541" s="62"/>
      <c r="AC541" s="188"/>
      <c r="AD541" s="259"/>
      <c r="AE541" s="259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4"/>
      <c r="AT541" s="37"/>
    </row>
    <row r="542" spans="2:46" ht="13.5" customHeight="1" thickBot="1" x14ac:dyDescent="0.2">
      <c r="B542" s="286"/>
      <c r="C542" s="27"/>
      <c r="D542" s="186"/>
      <c r="E542" s="56"/>
      <c r="F542" s="189"/>
      <c r="G542" s="189"/>
      <c r="H542" s="189"/>
      <c r="I542" s="56"/>
      <c r="J542" s="56"/>
      <c r="K542" s="188"/>
      <c r="L542" s="259"/>
      <c r="M542" s="259"/>
      <c r="N542" s="56"/>
      <c r="O542" s="28"/>
      <c r="P542" s="56"/>
      <c r="Q542" s="28"/>
      <c r="R542" s="184"/>
      <c r="S542" s="214"/>
      <c r="T542" s="286"/>
      <c r="U542" s="27"/>
      <c r="V542" s="186"/>
      <c r="W542" s="56"/>
      <c r="X542" s="189"/>
      <c r="Y542" s="189"/>
      <c r="Z542" s="189"/>
      <c r="AA542" s="56"/>
      <c r="AB542" s="56"/>
      <c r="AC542" s="188"/>
      <c r="AD542" s="259"/>
      <c r="AE542" s="259"/>
      <c r="AF542" s="56"/>
      <c r="AG542" s="28"/>
      <c r="AH542" s="56"/>
      <c r="AI542" s="28"/>
      <c r="AJ542" s="184"/>
      <c r="AK542" s="199"/>
      <c r="AL542" s="286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4"/>
      <c r="AT542" s="37"/>
    </row>
    <row r="543" spans="2:46" ht="13.5" customHeight="1" x14ac:dyDescent="0.15">
      <c r="B543" s="284" t="s">
        <v>171</v>
      </c>
      <c r="C543" s="25" t="s">
        <v>31</v>
      </c>
      <c r="D543" s="39"/>
      <c r="E543" s="55"/>
      <c r="F543" s="96"/>
      <c r="G543" s="96"/>
      <c r="H543" s="96"/>
      <c r="I543" s="60"/>
      <c r="J543" s="60"/>
      <c r="K543" s="61"/>
      <c r="L543" s="258"/>
      <c r="M543" s="258"/>
      <c r="N543" s="55"/>
      <c r="O543" s="26"/>
      <c r="P543" s="55"/>
      <c r="Q543" s="26"/>
      <c r="R543" s="131"/>
      <c r="S543" s="214"/>
      <c r="T543" s="284" t="s">
        <v>171</v>
      </c>
      <c r="U543" s="25" t="s">
        <v>31</v>
      </c>
      <c r="V543" s="39"/>
      <c r="W543" s="55"/>
      <c r="X543" s="96"/>
      <c r="Y543" s="96"/>
      <c r="Z543" s="96"/>
      <c r="AA543" s="60"/>
      <c r="AB543" s="60"/>
      <c r="AC543" s="61"/>
      <c r="AD543" s="258"/>
      <c r="AE543" s="258"/>
      <c r="AF543" s="55"/>
      <c r="AG543" s="26"/>
      <c r="AH543" s="55"/>
      <c r="AI543" s="26"/>
      <c r="AJ543" s="131"/>
      <c r="AK543" s="199"/>
      <c r="AL543" s="284" t="s">
        <v>171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4"/>
      <c r="AT543" s="37"/>
    </row>
    <row r="544" spans="2:46" ht="13.5" customHeight="1" x14ac:dyDescent="0.15">
      <c r="B544" s="285"/>
      <c r="C544" s="27" t="s">
        <v>32</v>
      </c>
      <c r="D544" s="186"/>
      <c r="E544" s="56"/>
      <c r="F544" s="187"/>
      <c r="G544" s="187"/>
      <c r="H544" s="187"/>
      <c r="I544" s="62"/>
      <c r="J544" s="62"/>
      <c r="K544" s="188"/>
      <c r="L544" s="259"/>
      <c r="M544" s="259"/>
      <c r="N544" s="56"/>
      <c r="O544" s="28"/>
      <c r="P544" s="56"/>
      <c r="Q544" s="28"/>
      <c r="R544" s="132"/>
      <c r="S544" s="214"/>
      <c r="T544" s="285"/>
      <c r="U544" s="27" t="s">
        <v>32</v>
      </c>
      <c r="V544" s="186"/>
      <c r="W544" s="56"/>
      <c r="X544" s="187"/>
      <c r="Y544" s="187"/>
      <c r="Z544" s="187"/>
      <c r="AA544" s="62"/>
      <c r="AB544" s="62"/>
      <c r="AC544" s="188"/>
      <c r="AD544" s="259"/>
      <c r="AE544" s="259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4"/>
      <c r="AT544" s="37"/>
    </row>
    <row r="545" spans="2:46" ht="13.5" customHeight="1" x14ac:dyDescent="0.15">
      <c r="B545" s="285"/>
      <c r="C545" s="27" t="s">
        <v>33</v>
      </c>
      <c r="D545" s="186"/>
      <c r="E545" s="56"/>
      <c r="F545" s="187"/>
      <c r="G545" s="187"/>
      <c r="H545" s="187"/>
      <c r="I545" s="62"/>
      <c r="J545" s="62"/>
      <c r="K545" s="188"/>
      <c r="L545" s="259"/>
      <c r="M545" s="259"/>
      <c r="N545" s="56"/>
      <c r="O545" s="28"/>
      <c r="P545" s="56"/>
      <c r="Q545" s="28"/>
      <c r="R545" s="132"/>
      <c r="S545" s="214"/>
      <c r="T545" s="285"/>
      <c r="U545" s="27" t="s">
        <v>33</v>
      </c>
      <c r="V545" s="186"/>
      <c r="W545" s="56"/>
      <c r="X545" s="187"/>
      <c r="Y545" s="187"/>
      <c r="Z545" s="187"/>
      <c r="AA545" s="62"/>
      <c r="AB545" s="62"/>
      <c r="AC545" s="188"/>
      <c r="AD545" s="259"/>
      <c r="AE545" s="259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4"/>
      <c r="AT545" s="37"/>
    </row>
    <row r="546" spans="2:46" ht="13.5" customHeight="1" x14ac:dyDescent="0.15">
      <c r="B546" s="285"/>
      <c r="C546" s="27" t="s">
        <v>35</v>
      </c>
      <c r="D546" s="186"/>
      <c r="E546" s="56"/>
      <c r="F546" s="187"/>
      <c r="G546" s="187"/>
      <c r="H546" s="187"/>
      <c r="I546" s="62"/>
      <c r="J546" s="62"/>
      <c r="K546" s="188"/>
      <c r="L546" s="259"/>
      <c r="M546" s="259"/>
      <c r="N546" s="56"/>
      <c r="O546" s="28"/>
      <c r="P546" s="56"/>
      <c r="Q546" s="28"/>
      <c r="R546" s="132"/>
      <c r="S546" s="214"/>
      <c r="T546" s="285"/>
      <c r="U546" s="27" t="s">
        <v>35</v>
      </c>
      <c r="V546" s="186"/>
      <c r="W546" s="56"/>
      <c r="X546" s="187"/>
      <c r="Y546" s="187"/>
      <c r="Z546" s="187"/>
      <c r="AA546" s="62"/>
      <c r="AB546" s="62"/>
      <c r="AC546" s="188"/>
      <c r="AD546" s="259"/>
      <c r="AE546" s="259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4"/>
      <c r="AT546" s="37"/>
    </row>
    <row r="547" spans="2:46" ht="13.5" customHeight="1" thickBot="1" x14ac:dyDescent="0.2">
      <c r="B547" s="286"/>
      <c r="C547" s="27"/>
      <c r="D547" s="186"/>
      <c r="E547" s="56"/>
      <c r="F547" s="189"/>
      <c r="G547" s="189"/>
      <c r="H547" s="189"/>
      <c r="I547" s="56"/>
      <c r="J547" s="56"/>
      <c r="K547" s="188"/>
      <c r="L547" s="259"/>
      <c r="M547" s="259"/>
      <c r="N547" s="56"/>
      <c r="O547" s="28"/>
      <c r="P547" s="56"/>
      <c r="Q547" s="28"/>
      <c r="R547" s="184"/>
      <c r="S547" s="214"/>
      <c r="T547" s="286"/>
      <c r="U547" s="27"/>
      <c r="V547" s="186"/>
      <c r="W547" s="56"/>
      <c r="X547" s="189"/>
      <c r="Y547" s="189"/>
      <c r="Z547" s="189"/>
      <c r="AA547" s="56"/>
      <c r="AB547" s="56"/>
      <c r="AC547" s="188"/>
      <c r="AD547" s="259"/>
      <c r="AE547" s="259"/>
      <c r="AF547" s="56"/>
      <c r="AG547" s="28"/>
      <c r="AH547" s="56"/>
      <c r="AI547" s="28"/>
      <c r="AJ547" s="184"/>
      <c r="AK547" s="199"/>
      <c r="AL547" s="286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4"/>
      <c r="AT547" s="37"/>
    </row>
    <row r="548" spans="2:46" ht="13.5" customHeight="1" x14ac:dyDescent="0.15">
      <c r="B548" s="284" t="s">
        <v>172</v>
      </c>
      <c r="C548" s="25" t="s">
        <v>31</v>
      </c>
      <c r="D548" s="39"/>
      <c r="E548" s="55"/>
      <c r="F548" s="96"/>
      <c r="G548" s="96"/>
      <c r="H548" s="96"/>
      <c r="I548" s="60"/>
      <c r="J548" s="60"/>
      <c r="K548" s="61"/>
      <c r="L548" s="258"/>
      <c r="M548" s="258"/>
      <c r="N548" s="55"/>
      <c r="O548" s="26"/>
      <c r="P548" s="55"/>
      <c r="Q548" s="26"/>
      <c r="R548" s="131"/>
      <c r="S548" s="214"/>
      <c r="T548" s="284" t="s">
        <v>172</v>
      </c>
      <c r="U548" s="25" t="s">
        <v>31</v>
      </c>
      <c r="V548" s="39"/>
      <c r="W548" s="55"/>
      <c r="X548" s="96"/>
      <c r="Y548" s="96"/>
      <c r="Z548" s="96"/>
      <c r="AA548" s="60"/>
      <c r="AB548" s="60"/>
      <c r="AC548" s="61"/>
      <c r="AD548" s="258"/>
      <c r="AE548" s="258"/>
      <c r="AF548" s="55"/>
      <c r="AG548" s="26"/>
      <c r="AH548" s="55"/>
      <c r="AI548" s="26"/>
      <c r="AJ548" s="131"/>
      <c r="AK548" s="199"/>
      <c r="AL548" s="284" t="s">
        <v>172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4"/>
      <c r="AT548" s="37"/>
    </row>
    <row r="549" spans="2:46" ht="13.5" customHeight="1" x14ac:dyDescent="0.15">
      <c r="B549" s="285"/>
      <c r="C549" s="27" t="s">
        <v>32</v>
      </c>
      <c r="D549" s="186"/>
      <c r="E549" s="56"/>
      <c r="F549" s="187"/>
      <c r="G549" s="187"/>
      <c r="H549" s="187"/>
      <c r="I549" s="62"/>
      <c r="J549" s="62"/>
      <c r="K549" s="188"/>
      <c r="L549" s="259"/>
      <c r="M549" s="259"/>
      <c r="N549" s="56"/>
      <c r="O549" s="28"/>
      <c r="P549" s="56"/>
      <c r="Q549" s="28"/>
      <c r="R549" s="132"/>
      <c r="S549" s="214"/>
      <c r="T549" s="285"/>
      <c r="U549" s="27" t="s">
        <v>32</v>
      </c>
      <c r="V549" s="186"/>
      <c r="W549" s="56"/>
      <c r="X549" s="187"/>
      <c r="Y549" s="187"/>
      <c r="Z549" s="187"/>
      <c r="AA549" s="62"/>
      <c r="AB549" s="62"/>
      <c r="AC549" s="188"/>
      <c r="AD549" s="259"/>
      <c r="AE549" s="259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4"/>
      <c r="AT549" s="37"/>
    </row>
    <row r="550" spans="2:46" ht="13.5" customHeight="1" x14ac:dyDescent="0.15">
      <c r="B550" s="285"/>
      <c r="C550" s="27" t="s">
        <v>33</v>
      </c>
      <c r="D550" s="186"/>
      <c r="E550" s="56"/>
      <c r="F550" s="187"/>
      <c r="G550" s="187"/>
      <c r="H550" s="187"/>
      <c r="I550" s="62"/>
      <c r="J550" s="62"/>
      <c r="K550" s="188"/>
      <c r="L550" s="259"/>
      <c r="M550" s="259"/>
      <c r="N550" s="56"/>
      <c r="O550" s="28"/>
      <c r="P550" s="56"/>
      <c r="Q550" s="28"/>
      <c r="R550" s="132"/>
      <c r="S550" s="214"/>
      <c r="T550" s="285"/>
      <c r="U550" s="27" t="s">
        <v>33</v>
      </c>
      <c r="V550" s="186"/>
      <c r="W550" s="56"/>
      <c r="X550" s="187"/>
      <c r="Y550" s="187"/>
      <c r="Z550" s="187"/>
      <c r="AA550" s="62"/>
      <c r="AB550" s="62"/>
      <c r="AC550" s="188"/>
      <c r="AD550" s="259"/>
      <c r="AE550" s="259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4"/>
      <c r="AT550" s="37"/>
    </row>
    <row r="551" spans="2:46" ht="13.5" customHeight="1" x14ac:dyDescent="0.15">
      <c r="B551" s="285"/>
      <c r="C551" s="27" t="s">
        <v>35</v>
      </c>
      <c r="D551" s="186"/>
      <c r="E551" s="56"/>
      <c r="F551" s="187"/>
      <c r="G551" s="187"/>
      <c r="H551" s="187"/>
      <c r="I551" s="62"/>
      <c r="J551" s="62"/>
      <c r="K551" s="188"/>
      <c r="L551" s="259"/>
      <c r="M551" s="259"/>
      <c r="N551" s="56"/>
      <c r="O551" s="28"/>
      <c r="P551" s="56"/>
      <c r="Q551" s="28"/>
      <c r="R551" s="132"/>
      <c r="S551" s="214"/>
      <c r="T551" s="285"/>
      <c r="U551" s="27" t="s">
        <v>35</v>
      </c>
      <c r="V551" s="186"/>
      <c r="W551" s="56"/>
      <c r="X551" s="187"/>
      <c r="Y551" s="187"/>
      <c r="Z551" s="187"/>
      <c r="AA551" s="62"/>
      <c r="AB551" s="62"/>
      <c r="AC551" s="188"/>
      <c r="AD551" s="259"/>
      <c r="AE551" s="259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4"/>
      <c r="AT551" s="37"/>
    </row>
    <row r="552" spans="2:46" ht="13.5" customHeight="1" thickBot="1" x14ac:dyDescent="0.2">
      <c r="B552" s="286"/>
      <c r="C552" s="27"/>
      <c r="D552" s="186"/>
      <c r="E552" s="56"/>
      <c r="F552" s="189"/>
      <c r="G552" s="189"/>
      <c r="H552" s="189"/>
      <c r="I552" s="56"/>
      <c r="J552" s="56"/>
      <c r="K552" s="188"/>
      <c r="L552" s="259"/>
      <c r="M552" s="259"/>
      <c r="N552" s="56"/>
      <c r="O552" s="28"/>
      <c r="P552" s="56"/>
      <c r="Q552" s="28"/>
      <c r="R552" s="184"/>
      <c r="S552" s="214"/>
      <c r="T552" s="286"/>
      <c r="U552" s="27"/>
      <c r="V552" s="186"/>
      <c r="W552" s="56"/>
      <c r="X552" s="189"/>
      <c r="Y552" s="189"/>
      <c r="Z552" s="189"/>
      <c r="AA552" s="56"/>
      <c r="AB552" s="56"/>
      <c r="AC552" s="188"/>
      <c r="AD552" s="259"/>
      <c r="AE552" s="259"/>
      <c r="AF552" s="56"/>
      <c r="AG552" s="28"/>
      <c r="AH552" s="56"/>
      <c r="AI552" s="28"/>
      <c r="AJ552" s="184"/>
      <c r="AK552" s="199"/>
      <c r="AL552" s="286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4"/>
      <c r="AT552" s="37"/>
    </row>
    <row r="553" spans="2:46" ht="13.5" customHeight="1" x14ac:dyDescent="0.15">
      <c r="B553" s="284" t="s">
        <v>173</v>
      </c>
      <c r="C553" s="25" t="s">
        <v>31</v>
      </c>
      <c r="D553" s="39"/>
      <c r="E553" s="55"/>
      <c r="F553" s="96"/>
      <c r="G553" s="96"/>
      <c r="H553" s="96"/>
      <c r="I553" s="60"/>
      <c r="J553" s="60"/>
      <c r="K553" s="61"/>
      <c r="L553" s="258"/>
      <c r="M553" s="258"/>
      <c r="N553" s="55"/>
      <c r="O553" s="26"/>
      <c r="P553" s="55"/>
      <c r="Q553" s="26"/>
      <c r="R553" s="131"/>
      <c r="S553" s="214"/>
      <c r="T553" s="284" t="s">
        <v>173</v>
      </c>
      <c r="U553" s="25" t="s">
        <v>31</v>
      </c>
      <c r="V553" s="39"/>
      <c r="W553" s="55"/>
      <c r="X553" s="96"/>
      <c r="Y553" s="96"/>
      <c r="Z553" s="96"/>
      <c r="AA553" s="60"/>
      <c r="AB553" s="60"/>
      <c r="AC553" s="61"/>
      <c r="AD553" s="258"/>
      <c r="AE553" s="258"/>
      <c r="AF553" s="55"/>
      <c r="AG553" s="26"/>
      <c r="AH553" s="55"/>
      <c r="AI553" s="26"/>
      <c r="AJ553" s="131"/>
      <c r="AK553" s="199"/>
      <c r="AL553" s="284" t="s">
        <v>173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4"/>
      <c r="AT553" s="37"/>
    </row>
    <row r="554" spans="2:46" ht="13.5" customHeight="1" x14ac:dyDescent="0.15">
      <c r="B554" s="285"/>
      <c r="C554" s="27" t="s">
        <v>32</v>
      </c>
      <c r="D554" s="186"/>
      <c r="E554" s="56"/>
      <c r="F554" s="187"/>
      <c r="G554" s="187"/>
      <c r="H554" s="187"/>
      <c r="I554" s="62"/>
      <c r="J554" s="62"/>
      <c r="K554" s="188"/>
      <c r="L554" s="259"/>
      <c r="M554" s="259"/>
      <c r="N554" s="56"/>
      <c r="O554" s="28"/>
      <c r="P554" s="56"/>
      <c r="Q554" s="28"/>
      <c r="R554" s="132"/>
      <c r="S554" s="214"/>
      <c r="T554" s="285"/>
      <c r="U554" s="27" t="s">
        <v>32</v>
      </c>
      <c r="V554" s="186"/>
      <c r="W554" s="56"/>
      <c r="X554" s="187"/>
      <c r="Y554" s="187"/>
      <c r="Z554" s="187"/>
      <c r="AA554" s="62"/>
      <c r="AB554" s="62"/>
      <c r="AC554" s="188"/>
      <c r="AD554" s="259"/>
      <c r="AE554" s="259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4"/>
      <c r="AT554" s="37"/>
    </row>
    <row r="555" spans="2:46" ht="13.5" customHeight="1" x14ac:dyDescent="0.15">
      <c r="B555" s="285"/>
      <c r="C555" s="27" t="s">
        <v>33</v>
      </c>
      <c r="D555" s="186"/>
      <c r="E555" s="56"/>
      <c r="F555" s="187"/>
      <c r="G555" s="187"/>
      <c r="H555" s="187"/>
      <c r="I555" s="62"/>
      <c r="J555" s="62"/>
      <c r="K555" s="188"/>
      <c r="L555" s="259"/>
      <c r="M555" s="259"/>
      <c r="N555" s="56"/>
      <c r="O555" s="28"/>
      <c r="P555" s="56"/>
      <c r="Q555" s="28"/>
      <c r="R555" s="132"/>
      <c r="S555" s="214"/>
      <c r="T555" s="285"/>
      <c r="U555" s="27" t="s">
        <v>33</v>
      </c>
      <c r="V555" s="186"/>
      <c r="W555" s="56"/>
      <c r="X555" s="187"/>
      <c r="Y555" s="187"/>
      <c r="Z555" s="187"/>
      <c r="AA555" s="62"/>
      <c r="AB555" s="62"/>
      <c r="AC555" s="188"/>
      <c r="AD555" s="259"/>
      <c r="AE555" s="259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4"/>
      <c r="AT555" s="37"/>
    </row>
    <row r="556" spans="2:46" ht="13.5" customHeight="1" x14ac:dyDescent="0.15">
      <c r="B556" s="285"/>
      <c r="C556" s="27" t="s">
        <v>35</v>
      </c>
      <c r="D556" s="186"/>
      <c r="E556" s="56"/>
      <c r="F556" s="187"/>
      <c r="G556" s="187"/>
      <c r="H556" s="187"/>
      <c r="I556" s="62"/>
      <c r="J556" s="62"/>
      <c r="K556" s="188"/>
      <c r="L556" s="259"/>
      <c r="M556" s="259"/>
      <c r="N556" s="56"/>
      <c r="O556" s="28"/>
      <c r="P556" s="56"/>
      <c r="Q556" s="28"/>
      <c r="R556" s="132"/>
      <c r="S556" s="214"/>
      <c r="T556" s="285"/>
      <c r="U556" s="27" t="s">
        <v>35</v>
      </c>
      <c r="V556" s="186"/>
      <c r="W556" s="56"/>
      <c r="X556" s="187"/>
      <c r="Y556" s="187"/>
      <c r="Z556" s="187"/>
      <c r="AA556" s="62"/>
      <c r="AB556" s="62"/>
      <c r="AC556" s="188"/>
      <c r="AD556" s="259"/>
      <c r="AE556" s="259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4"/>
      <c r="AT556" s="37"/>
    </row>
    <row r="557" spans="2:46" ht="13.5" customHeight="1" thickBot="1" x14ac:dyDescent="0.2">
      <c r="B557" s="286"/>
      <c r="C557" s="27"/>
      <c r="D557" s="186"/>
      <c r="E557" s="56"/>
      <c r="F557" s="189"/>
      <c r="G557" s="189"/>
      <c r="H557" s="189"/>
      <c r="I557" s="56"/>
      <c r="J557" s="56"/>
      <c r="K557" s="188"/>
      <c r="L557" s="259"/>
      <c r="M557" s="259"/>
      <c r="N557" s="56"/>
      <c r="O557" s="28"/>
      <c r="P557" s="56"/>
      <c r="Q557" s="28"/>
      <c r="R557" s="184"/>
      <c r="S557" s="214"/>
      <c r="T557" s="286"/>
      <c r="U557" s="27"/>
      <c r="V557" s="186"/>
      <c r="W557" s="56"/>
      <c r="X557" s="189"/>
      <c r="Y557" s="189"/>
      <c r="Z557" s="189"/>
      <c r="AA557" s="56"/>
      <c r="AB557" s="56"/>
      <c r="AC557" s="188"/>
      <c r="AD557" s="259"/>
      <c r="AE557" s="259"/>
      <c r="AF557" s="56"/>
      <c r="AG557" s="28"/>
      <c r="AH557" s="56"/>
      <c r="AI557" s="28"/>
      <c r="AJ557" s="184"/>
      <c r="AK557" s="199"/>
      <c r="AL557" s="286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4"/>
      <c r="AT557" s="37"/>
    </row>
    <row r="558" spans="2:46" ht="13.5" customHeight="1" x14ac:dyDescent="0.15">
      <c r="B558" s="284" t="s">
        <v>174</v>
      </c>
      <c r="C558" s="25" t="s">
        <v>31</v>
      </c>
      <c r="D558" s="39"/>
      <c r="E558" s="55"/>
      <c r="F558" s="96"/>
      <c r="G558" s="96"/>
      <c r="H558" s="96"/>
      <c r="I558" s="60"/>
      <c r="J558" s="60"/>
      <c r="K558" s="61"/>
      <c r="L558" s="258"/>
      <c r="M558" s="258"/>
      <c r="N558" s="55"/>
      <c r="O558" s="26"/>
      <c r="P558" s="55"/>
      <c r="Q558" s="26"/>
      <c r="R558" s="131"/>
      <c r="S558" s="214"/>
      <c r="T558" s="284" t="s">
        <v>174</v>
      </c>
      <c r="U558" s="25" t="s">
        <v>31</v>
      </c>
      <c r="V558" s="39"/>
      <c r="W558" s="55"/>
      <c r="X558" s="96"/>
      <c r="Y558" s="96"/>
      <c r="Z558" s="96"/>
      <c r="AA558" s="60"/>
      <c r="AB558" s="60"/>
      <c r="AC558" s="61"/>
      <c r="AD558" s="258"/>
      <c r="AE558" s="258"/>
      <c r="AF558" s="55"/>
      <c r="AG558" s="26"/>
      <c r="AH558" s="55"/>
      <c r="AI558" s="26"/>
      <c r="AJ558" s="131"/>
      <c r="AK558" s="199"/>
      <c r="AL558" s="284" t="s">
        <v>174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4"/>
      <c r="AT558" s="37"/>
    </row>
    <row r="559" spans="2:46" ht="13.5" customHeight="1" x14ac:dyDescent="0.15">
      <c r="B559" s="285"/>
      <c r="C559" s="27" t="s">
        <v>32</v>
      </c>
      <c r="D559" s="186"/>
      <c r="E559" s="56"/>
      <c r="F559" s="187"/>
      <c r="G559" s="187"/>
      <c r="H559" s="187"/>
      <c r="I559" s="62"/>
      <c r="J559" s="62"/>
      <c r="K559" s="188"/>
      <c r="L559" s="259"/>
      <c r="M559" s="259"/>
      <c r="N559" s="56"/>
      <c r="O559" s="28"/>
      <c r="P559" s="56"/>
      <c r="Q559" s="28"/>
      <c r="R559" s="132"/>
      <c r="S559" s="214"/>
      <c r="T559" s="285"/>
      <c r="U559" s="27" t="s">
        <v>32</v>
      </c>
      <c r="V559" s="186"/>
      <c r="W559" s="56"/>
      <c r="X559" s="187"/>
      <c r="Y559" s="187"/>
      <c r="Z559" s="187"/>
      <c r="AA559" s="62"/>
      <c r="AB559" s="62"/>
      <c r="AC559" s="188"/>
      <c r="AD559" s="259"/>
      <c r="AE559" s="259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4"/>
      <c r="AT559" s="37"/>
    </row>
    <row r="560" spans="2:46" ht="13.5" customHeight="1" x14ac:dyDescent="0.15">
      <c r="B560" s="285"/>
      <c r="C560" s="27" t="s">
        <v>33</v>
      </c>
      <c r="D560" s="186"/>
      <c r="E560" s="56"/>
      <c r="F560" s="187"/>
      <c r="G560" s="187"/>
      <c r="H560" s="187"/>
      <c r="I560" s="62"/>
      <c r="J560" s="62"/>
      <c r="K560" s="188"/>
      <c r="L560" s="259"/>
      <c r="M560" s="259"/>
      <c r="N560" s="56"/>
      <c r="O560" s="28"/>
      <c r="P560" s="56"/>
      <c r="Q560" s="28"/>
      <c r="R560" s="132"/>
      <c r="S560" s="214"/>
      <c r="T560" s="285"/>
      <c r="U560" s="27" t="s">
        <v>33</v>
      </c>
      <c r="V560" s="186"/>
      <c r="W560" s="56"/>
      <c r="X560" s="187"/>
      <c r="Y560" s="187"/>
      <c r="Z560" s="187"/>
      <c r="AA560" s="62"/>
      <c r="AB560" s="62"/>
      <c r="AC560" s="188"/>
      <c r="AD560" s="259"/>
      <c r="AE560" s="259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4"/>
      <c r="AT560" s="37"/>
    </row>
    <row r="561" spans="2:46" ht="13.5" customHeight="1" x14ac:dyDescent="0.15">
      <c r="B561" s="285"/>
      <c r="C561" s="27" t="s">
        <v>35</v>
      </c>
      <c r="D561" s="186"/>
      <c r="E561" s="56"/>
      <c r="F561" s="187"/>
      <c r="G561" s="187"/>
      <c r="H561" s="187"/>
      <c r="I561" s="62"/>
      <c r="J561" s="62"/>
      <c r="K561" s="188"/>
      <c r="L561" s="259"/>
      <c r="M561" s="259"/>
      <c r="N561" s="56"/>
      <c r="O561" s="28"/>
      <c r="P561" s="56"/>
      <c r="Q561" s="28"/>
      <c r="R561" s="132"/>
      <c r="S561" s="214"/>
      <c r="T561" s="285"/>
      <c r="U561" s="27" t="s">
        <v>35</v>
      </c>
      <c r="V561" s="186"/>
      <c r="W561" s="56"/>
      <c r="X561" s="187"/>
      <c r="Y561" s="187"/>
      <c r="Z561" s="187"/>
      <c r="AA561" s="62"/>
      <c r="AB561" s="62"/>
      <c r="AC561" s="188"/>
      <c r="AD561" s="259"/>
      <c r="AE561" s="259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4"/>
      <c r="AT561" s="37"/>
    </row>
    <row r="562" spans="2:46" ht="13.5" customHeight="1" thickBot="1" x14ac:dyDescent="0.2">
      <c r="B562" s="286"/>
      <c r="C562" s="27"/>
      <c r="D562" s="186"/>
      <c r="E562" s="56"/>
      <c r="F562" s="189"/>
      <c r="G562" s="189"/>
      <c r="H562" s="189"/>
      <c r="I562" s="56"/>
      <c r="J562" s="56"/>
      <c r="K562" s="188"/>
      <c r="L562" s="259"/>
      <c r="M562" s="259"/>
      <c r="N562" s="56"/>
      <c r="O562" s="28"/>
      <c r="P562" s="56"/>
      <c r="Q562" s="28"/>
      <c r="R562" s="184"/>
      <c r="S562" s="214"/>
      <c r="T562" s="286"/>
      <c r="U562" s="27"/>
      <c r="V562" s="186"/>
      <c r="W562" s="56"/>
      <c r="X562" s="189"/>
      <c r="Y562" s="189"/>
      <c r="Z562" s="189"/>
      <c r="AA562" s="56"/>
      <c r="AB562" s="56"/>
      <c r="AC562" s="188"/>
      <c r="AD562" s="259"/>
      <c r="AE562" s="259"/>
      <c r="AF562" s="56"/>
      <c r="AG562" s="28"/>
      <c r="AH562" s="56"/>
      <c r="AI562" s="28"/>
      <c r="AJ562" s="184"/>
      <c r="AK562" s="199"/>
      <c r="AL562" s="286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4"/>
      <c r="AT562" s="37"/>
    </row>
    <row r="563" spans="2:46" ht="13.5" customHeight="1" x14ac:dyDescent="0.15">
      <c r="B563" s="284" t="s">
        <v>175</v>
      </c>
      <c r="C563" s="25" t="s">
        <v>31</v>
      </c>
      <c r="D563" s="39"/>
      <c r="E563" s="55"/>
      <c r="F563" s="96"/>
      <c r="G563" s="96"/>
      <c r="H563" s="96"/>
      <c r="I563" s="60"/>
      <c r="J563" s="60"/>
      <c r="K563" s="61"/>
      <c r="L563" s="258"/>
      <c r="M563" s="258"/>
      <c r="N563" s="55"/>
      <c r="O563" s="26"/>
      <c r="P563" s="55"/>
      <c r="Q563" s="26"/>
      <c r="R563" s="131"/>
      <c r="S563" s="214"/>
      <c r="T563" s="284" t="s">
        <v>175</v>
      </c>
      <c r="U563" s="25" t="s">
        <v>31</v>
      </c>
      <c r="V563" s="39"/>
      <c r="W563" s="55"/>
      <c r="X563" s="96"/>
      <c r="Y563" s="96"/>
      <c r="Z563" s="96"/>
      <c r="AA563" s="60"/>
      <c r="AB563" s="60"/>
      <c r="AC563" s="61"/>
      <c r="AD563" s="258"/>
      <c r="AE563" s="258"/>
      <c r="AF563" s="55"/>
      <c r="AG563" s="26"/>
      <c r="AH563" s="55"/>
      <c r="AI563" s="26"/>
      <c r="AJ563" s="131"/>
      <c r="AK563" s="199"/>
      <c r="AL563" s="284" t="s">
        <v>175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4"/>
      <c r="AT563" s="37"/>
    </row>
    <row r="564" spans="2:46" ht="13.5" customHeight="1" x14ac:dyDescent="0.15">
      <c r="B564" s="285"/>
      <c r="C564" s="27" t="s">
        <v>32</v>
      </c>
      <c r="D564" s="186"/>
      <c r="E564" s="56"/>
      <c r="F564" s="187"/>
      <c r="G564" s="187"/>
      <c r="H564" s="187"/>
      <c r="I564" s="62"/>
      <c r="J564" s="62"/>
      <c r="K564" s="188"/>
      <c r="L564" s="259"/>
      <c r="M564" s="259"/>
      <c r="N564" s="56"/>
      <c r="O564" s="28"/>
      <c r="P564" s="56"/>
      <c r="Q564" s="28"/>
      <c r="R564" s="132"/>
      <c r="S564" s="214"/>
      <c r="T564" s="285"/>
      <c r="U564" s="27" t="s">
        <v>32</v>
      </c>
      <c r="V564" s="186"/>
      <c r="W564" s="56"/>
      <c r="X564" s="187"/>
      <c r="Y564" s="187"/>
      <c r="Z564" s="187"/>
      <c r="AA564" s="62"/>
      <c r="AB564" s="62"/>
      <c r="AC564" s="188"/>
      <c r="AD564" s="259"/>
      <c r="AE564" s="259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4"/>
      <c r="AT564" s="37"/>
    </row>
    <row r="565" spans="2:46" ht="13.5" customHeight="1" x14ac:dyDescent="0.15">
      <c r="B565" s="285"/>
      <c r="C565" s="27" t="s">
        <v>33</v>
      </c>
      <c r="D565" s="186"/>
      <c r="E565" s="56"/>
      <c r="F565" s="187"/>
      <c r="G565" s="187"/>
      <c r="H565" s="187"/>
      <c r="I565" s="62"/>
      <c r="J565" s="62"/>
      <c r="K565" s="188"/>
      <c r="L565" s="259"/>
      <c r="M565" s="259"/>
      <c r="N565" s="56"/>
      <c r="O565" s="28"/>
      <c r="P565" s="56"/>
      <c r="Q565" s="28"/>
      <c r="R565" s="132"/>
      <c r="S565" s="214"/>
      <c r="T565" s="285"/>
      <c r="U565" s="27" t="s">
        <v>33</v>
      </c>
      <c r="V565" s="186"/>
      <c r="W565" s="56"/>
      <c r="X565" s="187"/>
      <c r="Y565" s="187"/>
      <c r="Z565" s="187"/>
      <c r="AA565" s="62"/>
      <c r="AB565" s="62"/>
      <c r="AC565" s="188"/>
      <c r="AD565" s="259"/>
      <c r="AE565" s="259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4"/>
      <c r="AT565" s="37"/>
    </row>
    <row r="566" spans="2:46" ht="13.5" customHeight="1" x14ac:dyDescent="0.15">
      <c r="B566" s="285"/>
      <c r="C566" s="27" t="s">
        <v>35</v>
      </c>
      <c r="D566" s="186"/>
      <c r="E566" s="56"/>
      <c r="F566" s="187"/>
      <c r="G566" s="187"/>
      <c r="H566" s="187"/>
      <c r="I566" s="62"/>
      <c r="J566" s="62"/>
      <c r="K566" s="188"/>
      <c r="L566" s="259"/>
      <c r="M566" s="259"/>
      <c r="N566" s="56"/>
      <c r="O566" s="28"/>
      <c r="P566" s="56"/>
      <c r="Q566" s="28"/>
      <c r="R566" s="132"/>
      <c r="S566" s="214"/>
      <c r="T566" s="285"/>
      <c r="U566" s="27" t="s">
        <v>35</v>
      </c>
      <c r="V566" s="186"/>
      <c r="W566" s="56"/>
      <c r="X566" s="187"/>
      <c r="Y566" s="187"/>
      <c r="Z566" s="187"/>
      <c r="AA566" s="62"/>
      <c r="AB566" s="62"/>
      <c r="AC566" s="188"/>
      <c r="AD566" s="259"/>
      <c r="AE566" s="259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4"/>
      <c r="AT566" s="37"/>
    </row>
    <row r="567" spans="2:46" ht="13.5" customHeight="1" thickBot="1" x14ac:dyDescent="0.2">
      <c r="B567" s="286"/>
      <c r="C567" s="27"/>
      <c r="D567" s="186"/>
      <c r="E567" s="56"/>
      <c r="F567" s="189"/>
      <c r="G567" s="189"/>
      <c r="H567" s="189"/>
      <c r="I567" s="56"/>
      <c r="J567" s="56"/>
      <c r="K567" s="188"/>
      <c r="L567" s="259"/>
      <c r="M567" s="259"/>
      <c r="N567" s="56"/>
      <c r="O567" s="28"/>
      <c r="P567" s="56"/>
      <c r="Q567" s="28"/>
      <c r="R567" s="184"/>
      <c r="S567" s="214"/>
      <c r="T567" s="286"/>
      <c r="U567" s="27"/>
      <c r="V567" s="186"/>
      <c r="W567" s="56"/>
      <c r="X567" s="189"/>
      <c r="Y567" s="189"/>
      <c r="Z567" s="189"/>
      <c r="AA567" s="56"/>
      <c r="AB567" s="56"/>
      <c r="AC567" s="188"/>
      <c r="AD567" s="259"/>
      <c r="AE567" s="259"/>
      <c r="AF567" s="56"/>
      <c r="AG567" s="28"/>
      <c r="AH567" s="56"/>
      <c r="AI567" s="28"/>
      <c r="AJ567" s="184"/>
      <c r="AK567" s="199"/>
      <c r="AL567" s="286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4"/>
      <c r="AT567" s="37"/>
    </row>
    <row r="568" spans="2:46" ht="13.5" customHeight="1" x14ac:dyDescent="0.15">
      <c r="B568" s="284" t="s">
        <v>176</v>
      </c>
      <c r="C568" s="25" t="s">
        <v>31</v>
      </c>
      <c r="D568" s="39"/>
      <c r="E568" s="55"/>
      <c r="F568" s="96"/>
      <c r="G568" s="96"/>
      <c r="H568" s="96"/>
      <c r="I568" s="60"/>
      <c r="J568" s="60"/>
      <c r="K568" s="61"/>
      <c r="L568" s="258"/>
      <c r="M568" s="258"/>
      <c r="N568" s="55"/>
      <c r="O568" s="26"/>
      <c r="P568" s="55"/>
      <c r="Q568" s="26"/>
      <c r="R568" s="131"/>
      <c r="S568" s="214"/>
      <c r="T568" s="284" t="s">
        <v>176</v>
      </c>
      <c r="U568" s="25" t="s">
        <v>31</v>
      </c>
      <c r="V568" s="39"/>
      <c r="W568" s="55"/>
      <c r="X568" s="96"/>
      <c r="Y568" s="96"/>
      <c r="Z568" s="96"/>
      <c r="AA568" s="60"/>
      <c r="AB568" s="60"/>
      <c r="AC568" s="61"/>
      <c r="AD568" s="258"/>
      <c r="AE568" s="258"/>
      <c r="AF568" s="55"/>
      <c r="AG568" s="26"/>
      <c r="AH568" s="55"/>
      <c r="AI568" s="26"/>
      <c r="AJ568" s="131"/>
      <c r="AK568" s="199"/>
      <c r="AL568" s="284" t="s">
        <v>176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4"/>
      <c r="AT568" s="37"/>
    </row>
    <row r="569" spans="2:46" ht="13.5" customHeight="1" x14ac:dyDescent="0.15">
      <c r="B569" s="285"/>
      <c r="C569" s="27" t="s">
        <v>32</v>
      </c>
      <c r="D569" s="186"/>
      <c r="E569" s="56"/>
      <c r="F569" s="187"/>
      <c r="G569" s="187"/>
      <c r="H569" s="187"/>
      <c r="I569" s="62"/>
      <c r="J569" s="62"/>
      <c r="K569" s="188"/>
      <c r="L569" s="259"/>
      <c r="M569" s="259"/>
      <c r="N569" s="56"/>
      <c r="O569" s="28"/>
      <c r="P569" s="56"/>
      <c r="Q569" s="28"/>
      <c r="R569" s="132"/>
      <c r="S569" s="214"/>
      <c r="T569" s="285"/>
      <c r="U569" s="27" t="s">
        <v>32</v>
      </c>
      <c r="V569" s="186"/>
      <c r="W569" s="56"/>
      <c r="X569" s="187"/>
      <c r="Y569" s="187"/>
      <c r="Z569" s="187"/>
      <c r="AA569" s="62"/>
      <c r="AB569" s="62"/>
      <c r="AC569" s="188"/>
      <c r="AD569" s="259"/>
      <c r="AE569" s="259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4"/>
      <c r="AT569" s="37"/>
    </row>
    <row r="570" spans="2:46" ht="13.5" customHeight="1" x14ac:dyDescent="0.15">
      <c r="B570" s="285"/>
      <c r="C570" s="27" t="s">
        <v>33</v>
      </c>
      <c r="D570" s="186"/>
      <c r="E570" s="56"/>
      <c r="F570" s="187"/>
      <c r="G570" s="187"/>
      <c r="H570" s="187"/>
      <c r="I570" s="62"/>
      <c r="J570" s="62"/>
      <c r="K570" s="188"/>
      <c r="L570" s="259"/>
      <c r="M570" s="259"/>
      <c r="N570" s="56"/>
      <c r="O570" s="28"/>
      <c r="P570" s="56"/>
      <c r="Q570" s="28"/>
      <c r="R570" s="132"/>
      <c r="S570" s="214"/>
      <c r="T570" s="285"/>
      <c r="U570" s="27" t="s">
        <v>33</v>
      </c>
      <c r="V570" s="186"/>
      <c r="W570" s="56"/>
      <c r="X570" s="187"/>
      <c r="Y570" s="187"/>
      <c r="Z570" s="187"/>
      <c r="AA570" s="62"/>
      <c r="AB570" s="62"/>
      <c r="AC570" s="188"/>
      <c r="AD570" s="259"/>
      <c r="AE570" s="259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4"/>
      <c r="AT570" s="37"/>
    </row>
    <row r="571" spans="2:46" ht="13.5" customHeight="1" x14ac:dyDescent="0.15">
      <c r="B571" s="285"/>
      <c r="C571" s="27" t="s">
        <v>35</v>
      </c>
      <c r="D571" s="186"/>
      <c r="E571" s="56"/>
      <c r="F571" s="187"/>
      <c r="G571" s="187"/>
      <c r="H571" s="187"/>
      <c r="I571" s="62"/>
      <c r="J571" s="62"/>
      <c r="K571" s="188"/>
      <c r="L571" s="259"/>
      <c r="M571" s="259"/>
      <c r="N571" s="56"/>
      <c r="O571" s="28"/>
      <c r="P571" s="56"/>
      <c r="Q571" s="28"/>
      <c r="R571" s="132"/>
      <c r="S571" s="214"/>
      <c r="T571" s="285"/>
      <c r="U571" s="27" t="s">
        <v>35</v>
      </c>
      <c r="V571" s="186"/>
      <c r="W571" s="56"/>
      <c r="X571" s="187"/>
      <c r="Y571" s="187"/>
      <c r="Z571" s="187"/>
      <c r="AA571" s="62"/>
      <c r="AB571" s="62"/>
      <c r="AC571" s="188"/>
      <c r="AD571" s="259"/>
      <c r="AE571" s="259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4"/>
      <c r="AT571" s="37"/>
    </row>
    <row r="572" spans="2:46" ht="13.5" customHeight="1" thickBot="1" x14ac:dyDescent="0.2">
      <c r="B572" s="286"/>
      <c r="C572" s="27"/>
      <c r="D572" s="186"/>
      <c r="E572" s="56"/>
      <c r="F572" s="189"/>
      <c r="G572" s="189"/>
      <c r="H572" s="189"/>
      <c r="I572" s="56"/>
      <c r="J572" s="56"/>
      <c r="K572" s="188"/>
      <c r="L572" s="259"/>
      <c r="M572" s="259"/>
      <c r="N572" s="56"/>
      <c r="O572" s="28"/>
      <c r="P572" s="56"/>
      <c r="Q572" s="28"/>
      <c r="R572" s="184"/>
      <c r="S572" s="214"/>
      <c r="T572" s="286"/>
      <c r="U572" s="27"/>
      <c r="V572" s="186"/>
      <c r="W572" s="56"/>
      <c r="X572" s="189"/>
      <c r="Y572" s="189"/>
      <c r="Z572" s="189"/>
      <c r="AA572" s="56"/>
      <c r="AB572" s="56"/>
      <c r="AC572" s="188"/>
      <c r="AD572" s="259"/>
      <c r="AE572" s="259"/>
      <c r="AF572" s="56"/>
      <c r="AG572" s="28"/>
      <c r="AH572" s="56"/>
      <c r="AI572" s="28"/>
      <c r="AJ572" s="184"/>
      <c r="AK572" s="199"/>
      <c r="AL572" s="286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4"/>
      <c r="AT572" s="37"/>
    </row>
    <row r="573" spans="2:46" ht="13.5" customHeight="1" x14ac:dyDescent="0.15">
      <c r="B573" s="284" t="s">
        <v>177</v>
      </c>
      <c r="C573" s="25" t="s">
        <v>31</v>
      </c>
      <c r="D573" s="39"/>
      <c r="E573" s="55"/>
      <c r="F573" s="96"/>
      <c r="G573" s="96"/>
      <c r="H573" s="96"/>
      <c r="I573" s="60"/>
      <c r="J573" s="60"/>
      <c r="K573" s="61"/>
      <c r="L573" s="258"/>
      <c r="M573" s="258"/>
      <c r="N573" s="55"/>
      <c r="O573" s="26"/>
      <c r="P573" s="55"/>
      <c r="Q573" s="26"/>
      <c r="R573" s="131"/>
      <c r="S573" s="214"/>
      <c r="T573" s="284" t="s">
        <v>177</v>
      </c>
      <c r="U573" s="25" t="s">
        <v>31</v>
      </c>
      <c r="V573" s="39"/>
      <c r="W573" s="55"/>
      <c r="X573" s="96"/>
      <c r="Y573" s="96"/>
      <c r="Z573" s="96"/>
      <c r="AA573" s="60"/>
      <c r="AB573" s="60"/>
      <c r="AC573" s="61"/>
      <c r="AD573" s="258"/>
      <c r="AE573" s="258"/>
      <c r="AF573" s="55"/>
      <c r="AG573" s="26"/>
      <c r="AH573" s="55"/>
      <c r="AI573" s="26"/>
      <c r="AJ573" s="131"/>
      <c r="AK573" s="199"/>
      <c r="AL573" s="284" t="s">
        <v>177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4"/>
      <c r="AT573" s="37"/>
    </row>
    <row r="574" spans="2:46" ht="13.5" customHeight="1" x14ac:dyDescent="0.15">
      <c r="B574" s="285"/>
      <c r="C574" s="27" t="s">
        <v>32</v>
      </c>
      <c r="D574" s="186"/>
      <c r="E574" s="56"/>
      <c r="F574" s="187"/>
      <c r="G574" s="187"/>
      <c r="H574" s="187"/>
      <c r="I574" s="62"/>
      <c r="J574" s="62"/>
      <c r="K574" s="188"/>
      <c r="L574" s="259"/>
      <c r="M574" s="259"/>
      <c r="N574" s="56"/>
      <c r="O574" s="28"/>
      <c r="P574" s="56"/>
      <c r="Q574" s="28"/>
      <c r="R574" s="132"/>
      <c r="S574" s="214"/>
      <c r="T574" s="285"/>
      <c r="U574" s="27" t="s">
        <v>32</v>
      </c>
      <c r="V574" s="186"/>
      <c r="W574" s="56"/>
      <c r="X574" s="187"/>
      <c r="Y574" s="187"/>
      <c r="Z574" s="187"/>
      <c r="AA574" s="62"/>
      <c r="AB574" s="62"/>
      <c r="AC574" s="188"/>
      <c r="AD574" s="259"/>
      <c r="AE574" s="259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4"/>
      <c r="AT574" s="37"/>
    </row>
    <row r="575" spans="2:46" ht="13.5" customHeight="1" x14ac:dyDescent="0.15">
      <c r="B575" s="285"/>
      <c r="C575" s="27" t="s">
        <v>33</v>
      </c>
      <c r="D575" s="186"/>
      <c r="E575" s="56"/>
      <c r="F575" s="187"/>
      <c r="G575" s="187"/>
      <c r="H575" s="187"/>
      <c r="I575" s="62"/>
      <c r="J575" s="62"/>
      <c r="K575" s="188"/>
      <c r="L575" s="259"/>
      <c r="M575" s="259"/>
      <c r="N575" s="56"/>
      <c r="O575" s="28"/>
      <c r="P575" s="56"/>
      <c r="Q575" s="28"/>
      <c r="R575" s="132"/>
      <c r="S575" s="214"/>
      <c r="T575" s="285"/>
      <c r="U575" s="27" t="s">
        <v>33</v>
      </c>
      <c r="V575" s="186"/>
      <c r="W575" s="56"/>
      <c r="X575" s="187"/>
      <c r="Y575" s="187"/>
      <c r="Z575" s="187"/>
      <c r="AA575" s="62"/>
      <c r="AB575" s="62"/>
      <c r="AC575" s="188"/>
      <c r="AD575" s="259"/>
      <c r="AE575" s="259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4"/>
      <c r="AT575" s="37"/>
    </row>
    <row r="576" spans="2:46" ht="13.5" customHeight="1" x14ac:dyDescent="0.15">
      <c r="B576" s="285"/>
      <c r="C576" s="27" t="s">
        <v>35</v>
      </c>
      <c r="D576" s="186"/>
      <c r="E576" s="56"/>
      <c r="F576" s="187"/>
      <c r="G576" s="187"/>
      <c r="H576" s="187"/>
      <c r="I576" s="62"/>
      <c r="J576" s="62"/>
      <c r="K576" s="188"/>
      <c r="L576" s="259"/>
      <c r="M576" s="259"/>
      <c r="N576" s="56"/>
      <c r="O576" s="28"/>
      <c r="P576" s="56"/>
      <c r="Q576" s="28"/>
      <c r="R576" s="132"/>
      <c r="S576" s="214"/>
      <c r="T576" s="285"/>
      <c r="U576" s="27" t="s">
        <v>35</v>
      </c>
      <c r="V576" s="186"/>
      <c r="W576" s="56"/>
      <c r="X576" s="187"/>
      <c r="Y576" s="187"/>
      <c r="Z576" s="187"/>
      <c r="AA576" s="62"/>
      <c r="AB576" s="62"/>
      <c r="AC576" s="188"/>
      <c r="AD576" s="259"/>
      <c r="AE576" s="259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4"/>
      <c r="AT576" s="37"/>
    </row>
    <row r="577" spans="2:46" ht="13.5" customHeight="1" thickBot="1" x14ac:dyDescent="0.2">
      <c r="B577" s="286"/>
      <c r="C577" s="27"/>
      <c r="D577" s="186"/>
      <c r="E577" s="56"/>
      <c r="F577" s="189"/>
      <c r="G577" s="189"/>
      <c r="H577" s="189"/>
      <c r="I577" s="56"/>
      <c r="J577" s="56"/>
      <c r="K577" s="188"/>
      <c r="L577" s="259"/>
      <c r="M577" s="259"/>
      <c r="N577" s="56"/>
      <c r="O577" s="28"/>
      <c r="P577" s="56"/>
      <c r="Q577" s="28"/>
      <c r="R577" s="184"/>
      <c r="S577" s="214"/>
      <c r="T577" s="286"/>
      <c r="U577" s="27"/>
      <c r="V577" s="186"/>
      <c r="W577" s="56"/>
      <c r="X577" s="189"/>
      <c r="Y577" s="189"/>
      <c r="Z577" s="189"/>
      <c r="AA577" s="56"/>
      <c r="AB577" s="56"/>
      <c r="AC577" s="188"/>
      <c r="AD577" s="259"/>
      <c r="AE577" s="259"/>
      <c r="AF577" s="56"/>
      <c r="AG577" s="28"/>
      <c r="AH577" s="56"/>
      <c r="AI577" s="28"/>
      <c r="AJ577" s="184"/>
      <c r="AK577" s="199"/>
      <c r="AL577" s="286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4"/>
      <c r="AT577" s="37"/>
    </row>
    <row r="578" spans="2:46" ht="13.5" customHeight="1" x14ac:dyDescent="0.15">
      <c r="B578" s="284" t="s">
        <v>178</v>
      </c>
      <c r="C578" s="25" t="s">
        <v>31</v>
      </c>
      <c r="D578" s="39"/>
      <c r="E578" s="55"/>
      <c r="F578" s="96"/>
      <c r="G578" s="96"/>
      <c r="H578" s="96"/>
      <c r="I578" s="60"/>
      <c r="J578" s="60"/>
      <c r="K578" s="61"/>
      <c r="L578" s="258"/>
      <c r="M578" s="258"/>
      <c r="N578" s="55"/>
      <c r="O578" s="26"/>
      <c r="P578" s="55"/>
      <c r="Q578" s="26"/>
      <c r="R578" s="131"/>
      <c r="S578" s="214"/>
      <c r="T578" s="284" t="s">
        <v>178</v>
      </c>
      <c r="U578" s="25" t="s">
        <v>31</v>
      </c>
      <c r="V578" s="39"/>
      <c r="W578" s="55"/>
      <c r="X578" s="96"/>
      <c r="Y578" s="96"/>
      <c r="Z578" s="96"/>
      <c r="AA578" s="60"/>
      <c r="AB578" s="60"/>
      <c r="AC578" s="61"/>
      <c r="AD578" s="258"/>
      <c r="AE578" s="258"/>
      <c r="AF578" s="55"/>
      <c r="AG578" s="26"/>
      <c r="AH578" s="55"/>
      <c r="AI578" s="26"/>
      <c r="AJ578" s="131"/>
      <c r="AK578" s="199"/>
      <c r="AL578" s="284" t="s">
        <v>178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4"/>
      <c r="AT578" s="37"/>
    </row>
    <row r="579" spans="2:46" ht="13.5" customHeight="1" x14ac:dyDescent="0.15">
      <c r="B579" s="285"/>
      <c r="C579" s="27" t="s">
        <v>32</v>
      </c>
      <c r="D579" s="186"/>
      <c r="E579" s="56"/>
      <c r="F579" s="187"/>
      <c r="G579" s="187"/>
      <c r="H579" s="187"/>
      <c r="I579" s="62"/>
      <c r="J579" s="62"/>
      <c r="K579" s="188"/>
      <c r="L579" s="259"/>
      <c r="M579" s="259"/>
      <c r="N579" s="56"/>
      <c r="O579" s="28"/>
      <c r="P579" s="56"/>
      <c r="Q579" s="28"/>
      <c r="R579" s="132"/>
      <c r="S579" s="214"/>
      <c r="T579" s="285"/>
      <c r="U579" s="27" t="s">
        <v>32</v>
      </c>
      <c r="V579" s="186"/>
      <c r="W579" s="56"/>
      <c r="X579" s="187"/>
      <c r="Y579" s="187"/>
      <c r="Z579" s="187"/>
      <c r="AA579" s="62"/>
      <c r="AB579" s="62"/>
      <c r="AC579" s="188"/>
      <c r="AD579" s="259"/>
      <c r="AE579" s="259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4"/>
      <c r="AT579" s="37"/>
    </row>
    <row r="580" spans="2:46" ht="13.5" customHeight="1" x14ac:dyDescent="0.15">
      <c r="B580" s="285"/>
      <c r="C580" s="27" t="s">
        <v>33</v>
      </c>
      <c r="D580" s="186"/>
      <c r="E580" s="56"/>
      <c r="F580" s="187"/>
      <c r="G580" s="187"/>
      <c r="H580" s="187"/>
      <c r="I580" s="62"/>
      <c r="J580" s="62"/>
      <c r="K580" s="188"/>
      <c r="L580" s="259"/>
      <c r="M580" s="259"/>
      <c r="N580" s="56"/>
      <c r="O580" s="28"/>
      <c r="P580" s="56"/>
      <c r="Q580" s="28"/>
      <c r="R580" s="132"/>
      <c r="S580" s="214"/>
      <c r="T580" s="285"/>
      <c r="U580" s="27" t="s">
        <v>33</v>
      </c>
      <c r="V580" s="186"/>
      <c r="W580" s="56"/>
      <c r="X580" s="187"/>
      <c r="Y580" s="187"/>
      <c r="Z580" s="187"/>
      <c r="AA580" s="62"/>
      <c r="AB580" s="62"/>
      <c r="AC580" s="188"/>
      <c r="AD580" s="259"/>
      <c r="AE580" s="259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4"/>
      <c r="AT580" s="37"/>
    </row>
    <row r="581" spans="2:46" ht="13.5" customHeight="1" x14ac:dyDescent="0.15">
      <c r="B581" s="285"/>
      <c r="C581" s="27" t="s">
        <v>35</v>
      </c>
      <c r="D581" s="186"/>
      <c r="E581" s="56"/>
      <c r="F581" s="187"/>
      <c r="G581" s="187"/>
      <c r="H581" s="187"/>
      <c r="I581" s="62"/>
      <c r="J581" s="62"/>
      <c r="K581" s="188"/>
      <c r="L581" s="259"/>
      <c r="M581" s="259"/>
      <c r="N581" s="56"/>
      <c r="O581" s="28"/>
      <c r="P581" s="56"/>
      <c r="Q581" s="28"/>
      <c r="R581" s="132"/>
      <c r="S581" s="214"/>
      <c r="T581" s="285"/>
      <c r="U581" s="27" t="s">
        <v>35</v>
      </c>
      <c r="V581" s="186"/>
      <c r="W581" s="56"/>
      <c r="X581" s="187"/>
      <c r="Y581" s="187"/>
      <c r="Z581" s="187"/>
      <c r="AA581" s="62"/>
      <c r="AB581" s="62"/>
      <c r="AC581" s="188"/>
      <c r="AD581" s="259"/>
      <c r="AE581" s="259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4"/>
      <c r="AT581" s="37"/>
    </row>
    <row r="582" spans="2:46" ht="13.5" customHeight="1" thickBot="1" x14ac:dyDescent="0.2">
      <c r="B582" s="286"/>
      <c r="C582" s="27"/>
      <c r="D582" s="186"/>
      <c r="E582" s="56"/>
      <c r="F582" s="189"/>
      <c r="G582" s="189"/>
      <c r="H582" s="189"/>
      <c r="I582" s="56"/>
      <c r="J582" s="56"/>
      <c r="K582" s="188"/>
      <c r="L582" s="259"/>
      <c r="M582" s="259"/>
      <c r="N582" s="56"/>
      <c r="O582" s="28"/>
      <c r="P582" s="56"/>
      <c r="Q582" s="28"/>
      <c r="R582" s="184"/>
      <c r="S582" s="214"/>
      <c r="T582" s="286"/>
      <c r="U582" s="27"/>
      <c r="V582" s="186"/>
      <c r="W582" s="56"/>
      <c r="X582" s="189"/>
      <c r="Y582" s="189"/>
      <c r="Z582" s="189"/>
      <c r="AA582" s="56"/>
      <c r="AB582" s="56"/>
      <c r="AC582" s="188"/>
      <c r="AD582" s="259"/>
      <c r="AE582" s="259"/>
      <c r="AF582" s="56"/>
      <c r="AG582" s="28"/>
      <c r="AH582" s="56"/>
      <c r="AI582" s="28"/>
      <c r="AJ582" s="184"/>
      <c r="AK582" s="199"/>
      <c r="AL582" s="286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4"/>
      <c r="AT582" s="37"/>
    </row>
    <row r="583" spans="2:46" ht="13.5" customHeight="1" x14ac:dyDescent="0.15">
      <c r="B583" s="284" t="s">
        <v>179</v>
      </c>
      <c r="C583" s="25" t="s">
        <v>31</v>
      </c>
      <c r="D583" s="39"/>
      <c r="E583" s="55"/>
      <c r="F583" s="96"/>
      <c r="G583" s="96"/>
      <c r="H583" s="96"/>
      <c r="I583" s="60"/>
      <c r="J583" s="60"/>
      <c r="K583" s="61"/>
      <c r="L583" s="258"/>
      <c r="M583" s="258"/>
      <c r="N583" s="55"/>
      <c r="O583" s="26"/>
      <c r="P583" s="55"/>
      <c r="Q583" s="26"/>
      <c r="R583" s="131"/>
      <c r="S583" s="214"/>
      <c r="T583" s="284" t="s">
        <v>179</v>
      </c>
      <c r="U583" s="25" t="s">
        <v>31</v>
      </c>
      <c r="V583" s="39"/>
      <c r="W583" s="55"/>
      <c r="X583" s="96"/>
      <c r="Y583" s="96"/>
      <c r="Z583" s="96"/>
      <c r="AA583" s="60"/>
      <c r="AB583" s="60"/>
      <c r="AC583" s="61"/>
      <c r="AD583" s="258"/>
      <c r="AE583" s="258"/>
      <c r="AF583" s="55"/>
      <c r="AG583" s="26"/>
      <c r="AH583" s="55"/>
      <c r="AI583" s="26"/>
      <c r="AJ583" s="131"/>
      <c r="AK583" s="199"/>
      <c r="AL583" s="284" t="s">
        <v>179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4"/>
      <c r="AT583" s="37"/>
    </row>
    <row r="584" spans="2:46" ht="13.5" customHeight="1" x14ac:dyDescent="0.15">
      <c r="B584" s="285"/>
      <c r="C584" s="27" t="s">
        <v>32</v>
      </c>
      <c r="D584" s="186"/>
      <c r="E584" s="56"/>
      <c r="F584" s="187"/>
      <c r="G584" s="187"/>
      <c r="H584" s="187"/>
      <c r="I584" s="62"/>
      <c r="J584" s="62"/>
      <c r="K584" s="188"/>
      <c r="L584" s="259"/>
      <c r="M584" s="259"/>
      <c r="N584" s="56"/>
      <c r="O584" s="28"/>
      <c r="P584" s="56"/>
      <c r="Q584" s="28"/>
      <c r="R584" s="132"/>
      <c r="S584" s="214"/>
      <c r="T584" s="285"/>
      <c r="U584" s="27" t="s">
        <v>32</v>
      </c>
      <c r="V584" s="186"/>
      <c r="W584" s="56"/>
      <c r="X584" s="187"/>
      <c r="Y584" s="187"/>
      <c r="Z584" s="187"/>
      <c r="AA584" s="62"/>
      <c r="AB584" s="62"/>
      <c r="AC584" s="188"/>
      <c r="AD584" s="259"/>
      <c r="AE584" s="259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4"/>
      <c r="AT584" s="37"/>
    </row>
    <row r="585" spans="2:46" ht="13.5" customHeight="1" x14ac:dyDescent="0.15">
      <c r="B585" s="285"/>
      <c r="C585" s="27" t="s">
        <v>33</v>
      </c>
      <c r="D585" s="186"/>
      <c r="E585" s="56"/>
      <c r="F585" s="187"/>
      <c r="G585" s="187"/>
      <c r="H585" s="187"/>
      <c r="I585" s="62"/>
      <c r="J585" s="62"/>
      <c r="K585" s="188"/>
      <c r="L585" s="259"/>
      <c r="M585" s="259"/>
      <c r="N585" s="56"/>
      <c r="O585" s="28"/>
      <c r="P585" s="56"/>
      <c r="Q585" s="28"/>
      <c r="R585" s="132"/>
      <c r="S585" s="214"/>
      <c r="T585" s="285"/>
      <c r="U585" s="27" t="s">
        <v>33</v>
      </c>
      <c r="V585" s="186"/>
      <c r="W585" s="56"/>
      <c r="X585" s="187"/>
      <c r="Y585" s="187"/>
      <c r="Z585" s="187"/>
      <c r="AA585" s="62"/>
      <c r="AB585" s="62"/>
      <c r="AC585" s="188"/>
      <c r="AD585" s="259"/>
      <c r="AE585" s="259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4"/>
      <c r="AT585" s="37"/>
    </row>
    <row r="586" spans="2:46" ht="13.5" customHeight="1" x14ac:dyDescent="0.15">
      <c r="B586" s="285"/>
      <c r="C586" s="27" t="s">
        <v>35</v>
      </c>
      <c r="D586" s="186"/>
      <c r="E586" s="56"/>
      <c r="F586" s="187"/>
      <c r="G586" s="187"/>
      <c r="H586" s="187"/>
      <c r="I586" s="62"/>
      <c r="J586" s="62"/>
      <c r="K586" s="188"/>
      <c r="L586" s="259"/>
      <c r="M586" s="259"/>
      <c r="N586" s="56"/>
      <c r="O586" s="28"/>
      <c r="P586" s="56"/>
      <c r="Q586" s="28"/>
      <c r="R586" s="132"/>
      <c r="S586" s="214"/>
      <c r="T586" s="285"/>
      <c r="U586" s="27" t="s">
        <v>35</v>
      </c>
      <c r="V586" s="186"/>
      <c r="W586" s="56"/>
      <c r="X586" s="187"/>
      <c r="Y586" s="187"/>
      <c r="Z586" s="187"/>
      <c r="AA586" s="62"/>
      <c r="AB586" s="62"/>
      <c r="AC586" s="188"/>
      <c r="AD586" s="259"/>
      <c r="AE586" s="259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4"/>
      <c r="AT586" s="37"/>
    </row>
    <row r="587" spans="2:46" ht="13.5" customHeight="1" thickBot="1" x14ac:dyDescent="0.2">
      <c r="B587" s="286"/>
      <c r="C587" s="27"/>
      <c r="D587" s="186"/>
      <c r="E587" s="56"/>
      <c r="F587" s="189"/>
      <c r="G587" s="189"/>
      <c r="H587" s="189"/>
      <c r="I587" s="56"/>
      <c r="J587" s="56"/>
      <c r="K587" s="188"/>
      <c r="L587" s="259"/>
      <c r="M587" s="259"/>
      <c r="N587" s="56"/>
      <c r="O587" s="28"/>
      <c r="P587" s="56"/>
      <c r="Q587" s="28"/>
      <c r="R587" s="184"/>
      <c r="S587" s="214"/>
      <c r="T587" s="286"/>
      <c r="U587" s="27"/>
      <c r="V587" s="186"/>
      <c r="W587" s="56"/>
      <c r="X587" s="189"/>
      <c r="Y587" s="189"/>
      <c r="Z587" s="189"/>
      <c r="AA587" s="56"/>
      <c r="AB587" s="56"/>
      <c r="AC587" s="188"/>
      <c r="AD587" s="259"/>
      <c r="AE587" s="259"/>
      <c r="AF587" s="56"/>
      <c r="AG587" s="28"/>
      <c r="AH587" s="56"/>
      <c r="AI587" s="28"/>
      <c r="AJ587" s="184"/>
      <c r="AK587" s="199"/>
      <c r="AL587" s="286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4"/>
      <c r="AT587" s="37"/>
    </row>
    <row r="588" spans="2:46" ht="13.5" customHeight="1" x14ac:dyDescent="0.15">
      <c r="B588" s="284" t="s">
        <v>180</v>
      </c>
      <c r="C588" s="25" t="s">
        <v>31</v>
      </c>
      <c r="D588" s="39"/>
      <c r="E588" s="55"/>
      <c r="F588" s="96"/>
      <c r="G588" s="96"/>
      <c r="H588" s="96"/>
      <c r="I588" s="60"/>
      <c r="J588" s="60"/>
      <c r="K588" s="61"/>
      <c r="L588" s="258"/>
      <c r="M588" s="258"/>
      <c r="N588" s="55"/>
      <c r="O588" s="26"/>
      <c r="P588" s="55"/>
      <c r="Q588" s="26"/>
      <c r="R588" s="131"/>
      <c r="S588" s="214"/>
      <c r="T588" s="284" t="s">
        <v>180</v>
      </c>
      <c r="U588" s="25" t="s">
        <v>31</v>
      </c>
      <c r="V588" s="39"/>
      <c r="W588" s="55"/>
      <c r="X588" s="96"/>
      <c r="Y588" s="96"/>
      <c r="Z588" s="96"/>
      <c r="AA588" s="60"/>
      <c r="AB588" s="60"/>
      <c r="AC588" s="61"/>
      <c r="AD588" s="258"/>
      <c r="AE588" s="258"/>
      <c r="AF588" s="55"/>
      <c r="AG588" s="26"/>
      <c r="AH588" s="55"/>
      <c r="AI588" s="26"/>
      <c r="AJ588" s="131"/>
      <c r="AK588" s="199"/>
      <c r="AL588" s="284" t="s">
        <v>180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4"/>
      <c r="AT588" s="37"/>
    </row>
    <row r="589" spans="2:46" ht="13.5" customHeight="1" x14ac:dyDescent="0.15">
      <c r="B589" s="285"/>
      <c r="C589" s="27" t="s">
        <v>32</v>
      </c>
      <c r="D589" s="186"/>
      <c r="E589" s="56"/>
      <c r="F589" s="187"/>
      <c r="G589" s="187"/>
      <c r="H589" s="187"/>
      <c r="I589" s="62"/>
      <c r="J589" s="62"/>
      <c r="K589" s="188"/>
      <c r="L589" s="259"/>
      <c r="M589" s="259"/>
      <c r="N589" s="56"/>
      <c r="O589" s="28"/>
      <c r="P589" s="56"/>
      <c r="Q589" s="28"/>
      <c r="R589" s="132"/>
      <c r="S589" s="214"/>
      <c r="T589" s="285"/>
      <c r="U589" s="27" t="s">
        <v>32</v>
      </c>
      <c r="V589" s="186"/>
      <c r="W589" s="56"/>
      <c r="X589" s="187"/>
      <c r="Y589" s="187"/>
      <c r="Z589" s="187"/>
      <c r="AA589" s="62"/>
      <c r="AB589" s="62"/>
      <c r="AC589" s="188"/>
      <c r="AD589" s="259"/>
      <c r="AE589" s="259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4"/>
      <c r="AT589" s="37"/>
    </row>
    <row r="590" spans="2:46" ht="13.5" customHeight="1" x14ac:dyDescent="0.15">
      <c r="B590" s="285"/>
      <c r="C590" s="27" t="s">
        <v>33</v>
      </c>
      <c r="D590" s="186"/>
      <c r="E590" s="56"/>
      <c r="F590" s="187"/>
      <c r="G590" s="187"/>
      <c r="H590" s="187"/>
      <c r="I590" s="62"/>
      <c r="J590" s="62"/>
      <c r="K590" s="188"/>
      <c r="L590" s="259"/>
      <c r="M590" s="259"/>
      <c r="N590" s="56"/>
      <c r="O590" s="28"/>
      <c r="P590" s="56"/>
      <c r="Q590" s="28"/>
      <c r="R590" s="132"/>
      <c r="S590" s="214"/>
      <c r="T590" s="285"/>
      <c r="U590" s="27" t="s">
        <v>33</v>
      </c>
      <c r="V590" s="186"/>
      <c r="W590" s="56"/>
      <c r="X590" s="187"/>
      <c r="Y590" s="187"/>
      <c r="Z590" s="187"/>
      <c r="AA590" s="62"/>
      <c r="AB590" s="62"/>
      <c r="AC590" s="188"/>
      <c r="AD590" s="259"/>
      <c r="AE590" s="259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4"/>
      <c r="AT590" s="37"/>
    </row>
    <row r="591" spans="2:46" ht="13.5" customHeight="1" x14ac:dyDescent="0.15">
      <c r="B591" s="285"/>
      <c r="C591" s="27" t="s">
        <v>35</v>
      </c>
      <c r="D591" s="186"/>
      <c r="E591" s="56"/>
      <c r="F591" s="187"/>
      <c r="G591" s="187"/>
      <c r="H591" s="187"/>
      <c r="I591" s="62"/>
      <c r="J591" s="62"/>
      <c r="K591" s="188"/>
      <c r="L591" s="259"/>
      <c r="M591" s="259"/>
      <c r="N591" s="56"/>
      <c r="O591" s="28"/>
      <c r="P591" s="56"/>
      <c r="Q591" s="28"/>
      <c r="R591" s="132"/>
      <c r="S591" s="214"/>
      <c r="T591" s="285"/>
      <c r="U591" s="27" t="s">
        <v>35</v>
      </c>
      <c r="V591" s="186"/>
      <c r="W591" s="56"/>
      <c r="X591" s="187"/>
      <c r="Y591" s="187"/>
      <c r="Z591" s="187"/>
      <c r="AA591" s="62"/>
      <c r="AB591" s="62"/>
      <c r="AC591" s="188"/>
      <c r="AD591" s="259"/>
      <c r="AE591" s="259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4"/>
      <c r="AT591" s="37"/>
    </row>
    <row r="592" spans="2:46" ht="13.5" customHeight="1" thickBot="1" x14ac:dyDescent="0.2">
      <c r="B592" s="286"/>
      <c r="C592" s="27"/>
      <c r="D592" s="186"/>
      <c r="E592" s="56"/>
      <c r="F592" s="189"/>
      <c r="G592" s="189"/>
      <c r="H592" s="189"/>
      <c r="I592" s="56"/>
      <c r="J592" s="56"/>
      <c r="K592" s="188"/>
      <c r="L592" s="259"/>
      <c r="M592" s="259"/>
      <c r="N592" s="56"/>
      <c r="O592" s="28"/>
      <c r="P592" s="56"/>
      <c r="Q592" s="28"/>
      <c r="R592" s="184"/>
      <c r="S592" s="214"/>
      <c r="T592" s="286"/>
      <c r="U592" s="27"/>
      <c r="V592" s="186"/>
      <c r="W592" s="56"/>
      <c r="X592" s="189"/>
      <c r="Y592" s="189"/>
      <c r="Z592" s="189"/>
      <c r="AA592" s="56"/>
      <c r="AB592" s="56"/>
      <c r="AC592" s="188"/>
      <c r="AD592" s="259"/>
      <c r="AE592" s="259"/>
      <c r="AF592" s="56"/>
      <c r="AG592" s="28"/>
      <c r="AH592" s="56"/>
      <c r="AI592" s="28"/>
      <c r="AJ592" s="184"/>
      <c r="AK592" s="199"/>
      <c r="AL592" s="286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4"/>
      <c r="AT592" s="37"/>
    </row>
    <row r="593" spans="2:46" ht="13.5" customHeight="1" x14ac:dyDescent="0.15">
      <c r="B593" s="284" t="s">
        <v>181</v>
      </c>
      <c r="C593" s="25" t="s">
        <v>31</v>
      </c>
      <c r="D593" s="39"/>
      <c r="E593" s="55"/>
      <c r="F593" s="96"/>
      <c r="G593" s="96"/>
      <c r="H593" s="96"/>
      <c r="I593" s="60"/>
      <c r="J593" s="60"/>
      <c r="K593" s="61"/>
      <c r="L593" s="258"/>
      <c r="M593" s="258"/>
      <c r="N593" s="55"/>
      <c r="O593" s="26"/>
      <c r="P593" s="55"/>
      <c r="Q593" s="26"/>
      <c r="R593" s="131"/>
      <c r="S593" s="214"/>
      <c r="T593" s="284" t="s">
        <v>181</v>
      </c>
      <c r="U593" s="25" t="s">
        <v>31</v>
      </c>
      <c r="V593" s="39"/>
      <c r="W593" s="55"/>
      <c r="X593" s="96"/>
      <c r="Y593" s="96"/>
      <c r="Z593" s="96"/>
      <c r="AA593" s="60"/>
      <c r="AB593" s="60"/>
      <c r="AC593" s="61"/>
      <c r="AD593" s="258"/>
      <c r="AE593" s="258"/>
      <c r="AF593" s="55"/>
      <c r="AG593" s="26"/>
      <c r="AH593" s="55"/>
      <c r="AI593" s="26"/>
      <c r="AJ593" s="131"/>
      <c r="AK593" s="199"/>
      <c r="AL593" s="284" t="s">
        <v>181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4"/>
      <c r="AT593" s="37"/>
    </row>
    <row r="594" spans="2:46" ht="13.5" customHeight="1" x14ac:dyDescent="0.15">
      <c r="B594" s="285"/>
      <c r="C594" s="27" t="s">
        <v>32</v>
      </c>
      <c r="D594" s="186"/>
      <c r="E594" s="56"/>
      <c r="F594" s="187"/>
      <c r="G594" s="187"/>
      <c r="H594" s="187"/>
      <c r="I594" s="62"/>
      <c r="J594" s="62"/>
      <c r="K594" s="188"/>
      <c r="L594" s="259"/>
      <c r="M594" s="259"/>
      <c r="N594" s="56"/>
      <c r="O594" s="28"/>
      <c r="P594" s="56"/>
      <c r="Q594" s="28"/>
      <c r="R594" s="132"/>
      <c r="S594" s="214"/>
      <c r="T594" s="285"/>
      <c r="U594" s="27" t="s">
        <v>32</v>
      </c>
      <c r="V594" s="186"/>
      <c r="W594" s="56"/>
      <c r="X594" s="187"/>
      <c r="Y594" s="187"/>
      <c r="Z594" s="187"/>
      <c r="AA594" s="62"/>
      <c r="AB594" s="62"/>
      <c r="AC594" s="188"/>
      <c r="AD594" s="259"/>
      <c r="AE594" s="259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4"/>
      <c r="AT594" s="37"/>
    </row>
    <row r="595" spans="2:46" ht="13.5" customHeight="1" x14ac:dyDescent="0.15">
      <c r="B595" s="285"/>
      <c r="C595" s="27" t="s">
        <v>33</v>
      </c>
      <c r="D595" s="186"/>
      <c r="E595" s="56"/>
      <c r="F595" s="187"/>
      <c r="G595" s="187"/>
      <c r="H595" s="187"/>
      <c r="I595" s="62"/>
      <c r="J595" s="62"/>
      <c r="K595" s="188"/>
      <c r="L595" s="259"/>
      <c r="M595" s="259"/>
      <c r="N595" s="56"/>
      <c r="O595" s="28"/>
      <c r="P595" s="56"/>
      <c r="Q595" s="28"/>
      <c r="R595" s="132"/>
      <c r="S595" s="214"/>
      <c r="T595" s="285"/>
      <c r="U595" s="27" t="s">
        <v>33</v>
      </c>
      <c r="V595" s="186"/>
      <c r="W595" s="56"/>
      <c r="X595" s="187"/>
      <c r="Y595" s="187"/>
      <c r="Z595" s="187"/>
      <c r="AA595" s="62"/>
      <c r="AB595" s="62"/>
      <c r="AC595" s="188"/>
      <c r="AD595" s="259"/>
      <c r="AE595" s="259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4"/>
      <c r="AT595" s="37"/>
    </row>
    <row r="596" spans="2:46" ht="13.5" customHeight="1" x14ac:dyDescent="0.15">
      <c r="B596" s="285"/>
      <c r="C596" s="27" t="s">
        <v>35</v>
      </c>
      <c r="D596" s="186"/>
      <c r="E596" s="56"/>
      <c r="F596" s="187"/>
      <c r="G596" s="187"/>
      <c r="H596" s="187"/>
      <c r="I596" s="62"/>
      <c r="J596" s="62"/>
      <c r="K596" s="188"/>
      <c r="L596" s="259"/>
      <c r="M596" s="259"/>
      <c r="N596" s="56"/>
      <c r="O596" s="28"/>
      <c r="P596" s="56"/>
      <c r="Q596" s="28"/>
      <c r="R596" s="132"/>
      <c r="S596" s="214"/>
      <c r="T596" s="285"/>
      <c r="U596" s="27" t="s">
        <v>35</v>
      </c>
      <c r="V596" s="186"/>
      <c r="W596" s="56"/>
      <c r="X596" s="187"/>
      <c r="Y596" s="187"/>
      <c r="Z596" s="187"/>
      <c r="AA596" s="62"/>
      <c r="AB596" s="62"/>
      <c r="AC596" s="188"/>
      <c r="AD596" s="259"/>
      <c r="AE596" s="259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4"/>
      <c r="AT596" s="37"/>
    </row>
    <row r="597" spans="2:46" ht="13.5" customHeight="1" thickBot="1" x14ac:dyDescent="0.2">
      <c r="B597" s="286"/>
      <c r="C597" s="27"/>
      <c r="D597" s="186"/>
      <c r="E597" s="56"/>
      <c r="F597" s="189"/>
      <c r="G597" s="189"/>
      <c r="H597" s="189"/>
      <c r="I597" s="56"/>
      <c r="J597" s="56"/>
      <c r="K597" s="188"/>
      <c r="L597" s="259"/>
      <c r="M597" s="259"/>
      <c r="N597" s="56"/>
      <c r="O597" s="28"/>
      <c r="P597" s="56"/>
      <c r="Q597" s="28"/>
      <c r="R597" s="184"/>
      <c r="S597" s="214"/>
      <c r="T597" s="286"/>
      <c r="U597" s="27"/>
      <c r="V597" s="186"/>
      <c r="W597" s="56"/>
      <c r="X597" s="189"/>
      <c r="Y597" s="189"/>
      <c r="Z597" s="189"/>
      <c r="AA597" s="56"/>
      <c r="AB597" s="56"/>
      <c r="AC597" s="188"/>
      <c r="AD597" s="259"/>
      <c r="AE597" s="259"/>
      <c r="AF597" s="56"/>
      <c r="AG597" s="28"/>
      <c r="AH597" s="56"/>
      <c r="AI597" s="28"/>
      <c r="AJ597" s="184"/>
      <c r="AK597" s="199"/>
      <c r="AL597" s="286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4"/>
      <c r="AT597" s="37"/>
    </row>
    <row r="598" spans="2:46" ht="13.5" customHeight="1" x14ac:dyDescent="0.15">
      <c r="B598" s="284" t="s">
        <v>182</v>
      </c>
      <c r="C598" s="25" t="s">
        <v>31</v>
      </c>
      <c r="D598" s="39"/>
      <c r="E598" s="55"/>
      <c r="F598" s="96"/>
      <c r="G598" s="96"/>
      <c r="H598" s="96"/>
      <c r="I598" s="60"/>
      <c r="J598" s="60"/>
      <c r="K598" s="61"/>
      <c r="L598" s="258"/>
      <c r="M598" s="258"/>
      <c r="N598" s="55"/>
      <c r="O598" s="26"/>
      <c r="P598" s="55"/>
      <c r="Q598" s="26"/>
      <c r="R598" s="131"/>
      <c r="S598" s="214"/>
      <c r="T598" s="284" t="s">
        <v>182</v>
      </c>
      <c r="U598" s="25" t="s">
        <v>31</v>
      </c>
      <c r="V598" s="39"/>
      <c r="W598" s="55"/>
      <c r="X598" s="96"/>
      <c r="Y598" s="96"/>
      <c r="Z598" s="96"/>
      <c r="AA598" s="60"/>
      <c r="AB598" s="60"/>
      <c r="AC598" s="61"/>
      <c r="AD598" s="258"/>
      <c r="AE598" s="258"/>
      <c r="AF598" s="55"/>
      <c r="AG598" s="26"/>
      <c r="AH598" s="55"/>
      <c r="AI598" s="26"/>
      <c r="AJ598" s="131"/>
      <c r="AK598" s="199"/>
      <c r="AL598" s="284" t="s">
        <v>182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4"/>
      <c r="AT598" s="37"/>
    </row>
    <row r="599" spans="2:46" ht="13.5" customHeight="1" x14ac:dyDescent="0.15">
      <c r="B599" s="285"/>
      <c r="C599" s="27" t="s">
        <v>32</v>
      </c>
      <c r="D599" s="186"/>
      <c r="E599" s="56"/>
      <c r="F599" s="187"/>
      <c r="G599" s="187"/>
      <c r="H599" s="187"/>
      <c r="I599" s="62"/>
      <c r="J599" s="62"/>
      <c r="K599" s="188"/>
      <c r="L599" s="259"/>
      <c r="M599" s="259"/>
      <c r="N599" s="56"/>
      <c r="O599" s="28"/>
      <c r="P599" s="56"/>
      <c r="Q599" s="28"/>
      <c r="R599" s="132"/>
      <c r="S599" s="214"/>
      <c r="T599" s="285"/>
      <c r="U599" s="27" t="s">
        <v>32</v>
      </c>
      <c r="V599" s="186"/>
      <c r="W599" s="56"/>
      <c r="X599" s="187"/>
      <c r="Y599" s="187"/>
      <c r="Z599" s="187"/>
      <c r="AA599" s="62"/>
      <c r="AB599" s="62"/>
      <c r="AC599" s="188"/>
      <c r="AD599" s="259"/>
      <c r="AE599" s="259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4"/>
      <c r="AT599" s="37"/>
    </row>
    <row r="600" spans="2:46" ht="13.5" customHeight="1" x14ac:dyDescent="0.15">
      <c r="B600" s="285"/>
      <c r="C600" s="27" t="s">
        <v>33</v>
      </c>
      <c r="D600" s="186"/>
      <c r="E600" s="56"/>
      <c r="F600" s="187"/>
      <c r="G600" s="187"/>
      <c r="H600" s="187"/>
      <c r="I600" s="62"/>
      <c r="J600" s="62"/>
      <c r="K600" s="188"/>
      <c r="L600" s="259"/>
      <c r="M600" s="259"/>
      <c r="N600" s="56"/>
      <c r="O600" s="28"/>
      <c r="P600" s="56"/>
      <c r="Q600" s="28"/>
      <c r="R600" s="132"/>
      <c r="S600" s="214"/>
      <c r="T600" s="285"/>
      <c r="U600" s="27" t="s">
        <v>33</v>
      </c>
      <c r="V600" s="186"/>
      <c r="W600" s="56"/>
      <c r="X600" s="187"/>
      <c r="Y600" s="187"/>
      <c r="Z600" s="187"/>
      <c r="AA600" s="62"/>
      <c r="AB600" s="62"/>
      <c r="AC600" s="188"/>
      <c r="AD600" s="259"/>
      <c r="AE600" s="259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4"/>
      <c r="AT600" s="37"/>
    </row>
    <row r="601" spans="2:46" ht="13.5" customHeight="1" x14ac:dyDescent="0.15">
      <c r="B601" s="285"/>
      <c r="C601" s="27" t="s">
        <v>35</v>
      </c>
      <c r="D601" s="186"/>
      <c r="E601" s="56"/>
      <c r="F601" s="187"/>
      <c r="G601" s="187"/>
      <c r="H601" s="187"/>
      <c r="I601" s="62"/>
      <c r="J601" s="62"/>
      <c r="K601" s="188"/>
      <c r="L601" s="259"/>
      <c r="M601" s="259"/>
      <c r="N601" s="56"/>
      <c r="O601" s="28"/>
      <c r="P601" s="56"/>
      <c r="Q601" s="28"/>
      <c r="R601" s="132"/>
      <c r="S601" s="214"/>
      <c r="T601" s="285"/>
      <c r="U601" s="27" t="s">
        <v>35</v>
      </c>
      <c r="V601" s="186"/>
      <c r="W601" s="56"/>
      <c r="X601" s="187"/>
      <c r="Y601" s="187"/>
      <c r="Z601" s="187"/>
      <c r="AA601" s="62"/>
      <c r="AB601" s="62"/>
      <c r="AC601" s="188"/>
      <c r="AD601" s="259"/>
      <c r="AE601" s="259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4"/>
      <c r="AT601" s="37"/>
    </row>
    <row r="602" spans="2:46" ht="13.5" customHeight="1" thickBot="1" x14ac:dyDescent="0.2">
      <c r="B602" s="286"/>
      <c r="C602" s="27"/>
      <c r="D602" s="186"/>
      <c r="E602" s="56"/>
      <c r="F602" s="189"/>
      <c r="G602" s="189"/>
      <c r="H602" s="189"/>
      <c r="I602" s="56"/>
      <c r="J602" s="56"/>
      <c r="K602" s="188"/>
      <c r="L602" s="259"/>
      <c r="M602" s="259"/>
      <c r="N602" s="56"/>
      <c r="O602" s="28"/>
      <c r="P602" s="56"/>
      <c r="Q602" s="28"/>
      <c r="R602" s="184"/>
      <c r="S602" s="214"/>
      <c r="T602" s="286"/>
      <c r="U602" s="27"/>
      <c r="V602" s="186"/>
      <c r="W602" s="56"/>
      <c r="X602" s="189"/>
      <c r="Y602" s="189"/>
      <c r="Z602" s="189"/>
      <c r="AA602" s="56"/>
      <c r="AB602" s="56"/>
      <c r="AC602" s="188"/>
      <c r="AD602" s="259"/>
      <c r="AE602" s="259"/>
      <c r="AF602" s="56"/>
      <c r="AG602" s="28"/>
      <c r="AH602" s="56"/>
      <c r="AI602" s="28"/>
      <c r="AJ602" s="184"/>
      <c r="AK602" s="199"/>
      <c r="AL602" s="286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4"/>
      <c r="AT602" s="37"/>
    </row>
    <row r="603" spans="2:46" ht="13.5" customHeight="1" x14ac:dyDescent="0.15">
      <c r="B603" s="284" t="s">
        <v>183</v>
      </c>
      <c r="C603" s="25" t="s">
        <v>31</v>
      </c>
      <c r="D603" s="39"/>
      <c r="E603" s="55"/>
      <c r="F603" s="96"/>
      <c r="G603" s="96"/>
      <c r="H603" s="96"/>
      <c r="I603" s="60"/>
      <c r="J603" s="60"/>
      <c r="K603" s="61"/>
      <c r="L603" s="258"/>
      <c r="M603" s="258"/>
      <c r="N603" s="55"/>
      <c r="O603" s="26"/>
      <c r="P603" s="55"/>
      <c r="Q603" s="26"/>
      <c r="R603" s="131"/>
      <c r="S603" s="214"/>
      <c r="T603" s="284" t="s">
        <v>183</v>
      </c>
      <c r="U603" s="25" t="s">
        <v>31</v>
      </c>
      <c r="V603" s="39"/>
      <c r="W603" s="55"/>
      <c r="X603" s="96"/>
      <c r="Y603" s="96"/>
      <c r="Z603" s="96"/>
      <c r="AA603" s="60"/>
      <c r="AB603" s="60"/>
      <c r="AC603" s="61"/>
      <c r="AD603" s="258"/>
      <c r="AE603" s="258"/>
      <c r="AF603" s="55"/>
      <c r="AG603" s="26"/>
      <c r="AH603" s="55"/>
      <c r="AI603" s="26"/>
      <c r="AJ603" s="131"/>
      <c r="AK603" s="199"/>
      <c r="AL603" s="284" t="s">
        <v>183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4"/>
      <c r="AT603" s="37"/>
    </row>
    <row r="604" spans="2:46" ht="13.5" customHeight="1" x14ac:dyDescent="0.15">
      <c r="B604" s="285"/>
      <c r="C604" s="27" t="s">
        <v>32</v>
      </c>
      <c r="D604" s="186"/>
      <c r="E604" s="56"/>
      <c r="F604" s="187"/>
      <c r="G604" s="187"/>
      <c r="H604" s="187"/>
      <c r="I604" s="62"/>
      <c r="J604" s="62"/>
      <c r="K604" s="188"/>
      <c r="L604" s="259"/>
      <c r="M604" s="259"/>
      <c r="N604" s="56"/>
      <c r="O604" s="28"/>
      <c r="P604" s="56"/>
      <c r="Q604" s="28"/>
      <c r="R604" s="132"/>
      <c r="S604" s="214"/>
      <c r="T604" s="285"/>
      <c r="U604" s="27" t="s">
        <v>32</v>
      </c>
      <c r="V604" s="186"/>
      <c r="W604" s="56"/>
      <c r="X604" s="187"/>
      <c r="Y604" s="187"/>
      <c r="Z604" s="187"/>
      <c r="AA604" s="62"/>
      <c r="AB604" s="62"/>
      <c r="AC604" s="188"/>
      <c r="AD604" s="259"/>
      <c r="AE604" s="259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4"/>
      <c r="AT604" s="37"/>
    </row>
    <row r="605" spans="2:46" ht="13.5" customHeight="1" x14ac:dyDescent="0.15">
      <c r="B605" s="285"/>
      <c r="C605" s="27" t="s">
        <v>33</v>
      </c>
      <c r="D605" s="186"/>
      <c r="E605" s="56"/>
      <c r="F605" s="187"/>
      <c r="G605" s="187"/>
      <c r="H605" s="187"/>
      <c r="I605" s="62"/>
      <c r="J605" s="62"/>
      <c r="K605" s="188"/>
      <c r="L605" s="259"/>
      <c r="M605" s="259"/>
      <c r="N605" s="56"/>
      <c r="O605" s="28"/>
      <c r="P605" s="56"/>
      <c r="Q605" s="28"/>
      <c r="R605" s="132"/>
      <c r="S605" s="214"/>
      <c r="T605" s="285"/>
      <c r="U605" s="27" t="s">
        <v>33</v>
      </c>
      <c r="V605" s="186"/>
      <c r="W605" s="56"/>
      <c r="X605" s="187"/>
      <c r="Y605" s="187"/>
      <c r="Z605" s="187"/>
      <c r="AA605" s="62"/>
      <c r="AB605" s="62"/>
      <c r="AC605" s="188"/>
      <c r="AD605" s="259"/>
      <c r="AE605" s="259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4"/>
      <c r="AT605" s="37"/>
    </row>
    <row r="606" spans="2:46" ht="13.5" customHeight="1" x14ac:dyDescent="0.15">
      <c r="B606" s="285"/>
      <c r="C606" s="27" t="s">
        <v>35</v>
      </c>
      <c r="D606" s="186"/>
      <c r="E606" s="56"/>
      <c r="F606" s="187"/>
      <c r="G606" s="187"/>
      <c r="H606" s="187"/>
      <c r="I606" s="62"/>
      <c r="J606" s="62"/>
      <c r="K606" s="188"/>
      <c r="L606" s="259"/>
      <c r="M606" s="259"/>
      <c r="N606" s="56"/>
      <c r="O606" s="28"/>
      <c r="P606" s="56"/>
      <c r="Q606" s="28"/>
      <c r="R606" s="132"/>
      <c r="S606" s="214"/>
      <c r="T606" s="285"/>
      <c r="U606" s="27" t="s">
        <v>35</v>
      </c>
      <c r="V606" s="186"/>
      <c r="W606" s="56"/>
      <c r="X606" s="187"/>
      <c r="Y606" s="187"/>
      <c r="Z606" s="187"/>
      <c r="AA606" s="62"/>
      <c r="AB606" s="62"/>
      <c r="AC606" s="188"/>
      <c r="AD606" s="259"/>
      <c r="AE606" s="259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4"/>
      <c r="AT606" s="37"/>
    </row>
    <row r="607" spans="2:46" ht="13.5" customHeight="1" thickBot="1" x14ac:dyDescent="0.2">
      <c r="B607" s="286"/>
      <c r="C607" s="27"/>
      <c r="D607" s="186"/>
      <c r="E607" s="56"/>
      <c r="F607" s="189"/>
      <c r="G607" s="189"/>
      <c r="H607" s="189"/>
      <c r="I607" s="56"/>
      <c r="J607" s="56"/>
      <c r="K607" s="188"/>
      <c r="L607" s="259"/>
      <c r="M607" s="259"/>
      <c r="N607" s="56"/>
      <c r="O607" s="28"/>
      <c r="P607" s="56"/>
      <c r="Q607" s="28"/>
      <c r="R607" s="184"/>
      <c r="S607" s="214"/>
      <c r="T607" s="286"/>
      <c r="U607" s="27"/>
      <c r="V607" s="186"/>
      <c r="W607" s="56"/>
      <c r="X607" s="189"/>
      <c r="Y607" s="189"/>
      <c r="Z607" s="189"/>
      <c r="AA607" s="56"/>
      <c r="AB607" s="56"/>
      <c r="AC607" s="188"/>
      <c r="AD607" s="259"/>
      <c r="AE607" s="259"/>
      <c r="AF607" s="56"/>
      <c r="AG607" s="28"/>
      <c r="AH607" s="56"/>
      <c r="AI607" s="28"/>
      <c r="AJ607" s="184"/>
      <c r="AK607" s="199"/>
      <c r="AL607" s="286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4"/>
      <c r="AT607" s="37"/>
    </row>
    <row r="608" spans="2:46" ht="13.5" customHeight="1" x14ac:dyDescent="0.15">
      <c r="B608" s="284" t="s">
        <v>184</v>
      </c>
      <c r="C608" s="25" t="s">
        <v>31</v>
      </c>
      <c r="D608" s="39"/>
      <c r="E608" s="55"/>
      <c r="F608" s="96"/>
      <c r="G608" s="96"/>
      <c r="H608" s="96"/>
      <c r="I608" s="60"/>
      <c r="J608" s="60"/>
      <c r="K608" s="61"/>
      <c r="L608" s="258"/>
      <c r="M608" s="258"/>
      <c r="N608" s="55"/>
      <c r="O608" s="26"/>
      <c r="P608" s="55"/>
      <c r="Q608" s="26"/>
      <c r="R608" s="131"/>
      <c r="S608" s="214"/>
      <c r="T608" s="284" t="s">
        <v>184</v>
      </c>
      <c r="U608" s="25" t="s">
        <v>31</v>
      </c>
      <c r="V608" s="39"/>
      <c r="W608" s="55"/>
      <c r="X608" s="96"/>
      <c r="Y608" s="96"/>
      <c r="Z608" s="96"/>
      <c r="AA608" s="60"/>
      <c r="AB608" s="60"/>
      <c r="AC608" s="61"/>
      <c r="AD608" s="258"/>
      <c r="AE608" s="258"/>
      <c r="AF608" s="55"/>
      <c r="AG608" s="26"/>
      <c r="AH608" s="55"/>
      <c r="AI608" s="26"/>
      <c r="AJ608" s="131"/>
      <c r="AK608" s="199"/>
      <c r="AL608" s="284" t="s">
        <v>184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4"/>
      <c r="AT608" s="37"/>
    </row>
    <row r="609" spans="2:46" ht="13.5" customHeight="1" x14ac:dyDescent="0.15">
      <c r="B609" s="285"/>
      <c r="C609" s="27" t="s">
        <v>32</v>
      </c>
      <c r="D609" s="186"/>
      <c r="E609" s="56"/>
      <c r="F609" s="187"/>
      <c r="G609" s="187"/>
      <c r="H609" s="187"/>
      <c r="I609" s="62"/>
      <c r="J609" s="62"/>
      <c r="K609" s="188"/>
      <c r="L609" s="259"/>
      <c r="M609" s="259"/>
      <c r="N609" s="56"/>
      <c r="O609" s="28"/>
      <c r="P609" s="56"/>
      <c r="Q609" s="28"/>
      <c r="R609" s="132"/>
      <c r="S609" s="214"/>
      <c r="T609" s="285"/>
      <c r="U609" s="27" t="s">
        <v>32</v>
      </c>
      <c r="V609" s="186"/>
      <c r="W609" s="56"/>
      <c r="X609" s="187"/>
      <c r="Y609" s="187"/>
      <c r="Z609" s="187"/>
      <c r="AA609" s="62"/>
      <c r="AB609" s="62"/>
      <c r="AC609" s="188"/>
      <c r="AD609" s="259"/>
      <c r="AE609" s="259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4"/>
      <c r="AT609" s="37"/>
    </row>
    <row r="610" spans="2:46" ht="13.5" customHeight="1" x14ac:dyDescent="0.15">
      <c r="B610" s="285"/>
      <c r="C610" s="27" t="s">
        <v>33</v>
      </c>
      <c r="D610" s="186"/>
      <c r="E610" s="56"/>
      <c r="F610" s="187"/>
      <c r="G610" s="187"/>
      <c r="H610" s="187"/>
      <c r="I610" s="62"/>
      <c r="J610" s="62"/>
      <c r="K610" s="188"/>
      <c r="L610" s="259"/>
      <c r="M610" s="259"/>
      <c r="N610" s="56"/>
      <c r="O610" s="28"/>
      <c r="P610" s="56"/>
      <c r="Q610" s="28"/>
      <c r="R610" s="132"/>
      <c r="S610" s="214"/>
      <c r="T610" s="285"/>
      <c r="U610" s="27" t="s">
        <v>33</v>
      </c>
      <c r="V610" s="186"/>
      <c r="W610" s="56"/>
      <c r="X610" s="187"/>
      <c r="Y610" s="187"/>
      <c r="Z610" s="187"/>
      <c r="AA610" s="62"/>
      <c r="AB610" s="62"/>
      <c r="AC610" s="188"/>
      <c r="AD610" s="259"/>
      <c r="AE610" s="259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4"/>
      <c r="AT610" s="37"/>
    </row>
    <row r="611" spans="2:46" ht="13.5" customHeight="1" x14ac:dyDescent="0.15">
      <c r="B611" s="285"/>
      <c r="C611" s="27" t="s">
        <v>35</v>
      </c>
      <c r="D611" s="186"/>
      <c r="E611" s="56"/>
      <c r="F611" s="187"/>
      <c r="G611" s="187"/>
      <c r="H611" s="187"/>
      <c r="I611" s="62"/>
      <c r="J611" s="62"/>
      <c r="K611" s="188"/>
      <c r="L611" s="259"/>
      <c r="M611" s="259"/>
      <c r="N611" s="56"/>
      <c r="O611" s="28"/>
      <c r="P611" s="56"/>
      <c r="Q611" s="28"/>
      <c r="R611" s="132"/>
      <c r="S611" s="214"/>
      <c r="T611" s="285"/>
      <c r="U611" s="27" t="s">
        <v>35</v>
      </c>
      <c r="V611" s="186"/>
      <c r="W611" s="56"/>
      <c r="X611" s="187"/>
      <c r="Y611" s="187"/>
      <c r="Z611" s="187"/>
      <c r="AA611" s="62"/>
      <c r="AB611" s="62"/>
      <c r="AC611" s="188"/>
      <c r="AD611" s="259"/>
      <c r="AE611" s="259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4"/>
      <c r="AT611" s="37"/>
    </row>
    <row r="612" spans="2:46" ht="13.5" customHeight="1" thickBot="1" x14ac:dyDescent="0.2">
      <c r="B612" s="286"/>
      <c r="C612" s="27"/>
      <c r="D612" s="186"/>
      <c r="E612" s="56"/>
      <c r="F612" s="189"/>
      <c r="G612" s="189"/>
      <c r="H612" s="189"/>
      <c r="I612" s="56"/>
      <c r="J612" s="56"/>
      <c r="K612" s="188"/>
      <c r="L612" s="259"/>
      <c r="M612" s="259"/>
      <c r="N612" s="56"/>
      <c r="O612" s="28"/>
      <c r="P612" s="56"/>
      <c r="Q612" s="28"/>
      <c r="R612" s="184"/>
      <c r="S612" s="214"/>
      <c r="T612" s="286"/>
      <c r="U612" s="27"/>
      <c r="V612" s="186"/>
      <c r="W612" s="56"/>
      <c r="X612" s="189"/>
      <c r="Y612" s="189"/>
      <c r="Z612" s="189"/>
      <c r="AA612" s="56"/>
      <c r="AB612" s="56"/>
      <c r="AC612" s="188"/>
      <c r="AD612" s="259"/>
      <c r="AE612" s="259"/>
      <c r="AF612" s="56"/>
      <c r="AG612" s="28"/>
      <c r="AH612" s="56"/>
      <c r="AI612" s="28"/>
      <c r="AJ612" s="184"/>
      <c r="AK612" s="199"/>
      <c r="AL612" s="286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4"/>
      <c r="AT612" s="37"/>
    </row>
    <row r="613" spans="2:46" ht="13.5" customHeight="1" x14ac:dyDescent="0.15">
      <c r="B613" s="284" t="s">
        <v>185</v>
      </c>
      <c r="C613" s="25" t="s">
        <v>31</v>
      </c>
      <c r="D613" s="39"/>
      <c r="E613" s="55"/>
      <c r="F613" s="96"/>
      <c r="G613" s="96"/>
      <c r="H613" s="96"/>
      <c r="I613" s="60"/>
      <c r="J613" s="60"/>
      <c r="K613" s="61"/>
      <c r="L613" s="258"/>
      <c r="M613" s="258"/>
      <c r="N613" s="55"/>
      <c r="O613" s="26"/>
      <c r="P613" s="55"/>
      <c r="Q613" s="26"/>
      <c r="R613" s="131"/>
      <c r="S613" s="214"/>
      <c r="T613" s="284" t="s">
        <v>185</v>
      </c>
      <c r="U613" s="25" t="s">
        <v>31</v>
      </c>
      <c r="V613" s="39"/>
      <c r="W613" s="55"/>
      <c r="X613" s="96"/>
      <c r="Y613" s="96"/>
      <c r="Z613" s="96"/>
      <c r="AA613" s="60"/>
      <c r="AB613" s="60"/>
      <c r="AC613" s="61"/>
      <c r="AD613" s="258"/>
      <c r="AE613" s="258"/>
      <c r="AF613" s="55"/>
      <c r="AG613" s="26"/>
      <c r="AH613" s="55"/>
      <c r="AI613" s="26"/>
      <c r="AJ613" s="131"/>
      <c r="AK613" s="199"/>
      <c r="AL613" s="284" t="s">
        <v>185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4"/>
      <c r="AT613" s="37"/>
    </row>
    <row r="614" spans="2:46" ht="13.5" customHeight="1" x14ac:dyDescent="0.15">
      <c r="B614" s="285"/>
      <c r="C614" s="27" t="s">
        <v>32</v>
      </c>
      <c r="D614" s="186"/>
      <c r="E614" s="56"/>
      <c r="F614" s="187"/>
      <c r="G614" s="187"/>
      <c r="H614" s="187"/>
      <c r="I614" s="62"/>
      <c r="J614" s="62"/>
      <c r="K614" s="188"/>
      <c r="L614" s="259"/>
      <c r="M614" s="259"/>
      <c r="N614" s="56"/>
      <c r="O614" s="28"/>
      <c r="P614" s="56"/>
      <c r="Q614" s="28"/>
      <c r="R614" s="132"/>
      <c r="S614" s="214"/>
      <c r="T614" s="285"/>
      <c r="U614" s="27" t="s">
        <v>32</v>
      </c>
      <c r="V614" s="186"/>
      <c r="W614" s="56"/>
      <c r="X614" s="187"/>
      <c r="Y614" s="187"/>
      <c r="Z614" s="187"/>
      <c r="AA614" s="62"/>
      <c r="AB614" s="62"/>
      <c r="AC614" s="188"/>
      <c r="AD614" s="259"/>
      <c r="AE614" s="259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4"/>
      <c r="AT614" s="37"/>
    </row>
    <row r="615" spans="2:46" ht="13.5" customHeight="1" x14ac:dyDescent="0.15">
      <c r="B615" s="285"/>
      <c r="C615" s="27" t="s">
        <v>33</v>
      </c>
      <c r="D615" s="186"/>
      <c r="E615" s="56"/>
      <c r="F615" s="187"/>
      <c r="G615" s="187"/>
      <c r="H615" s="187"/>
      <c r="I615" s="62"/>
      <c r="J615" s="62"/>
      <c r="K615" s="188"/>
      <c r="L615" s="259"/>
      <c r="M615" s="259"/>
      <c r="N615" s="56"/>
      <c r="O615" s="28"/>
      <c r="P615" s="56"/>
      <c r="Q615" s="28"/>
      <c r="R615" s="132"/>
      <c r="S615" s="214"/>
      <c r="T615" s="285"/>
      <c r="U615" s="27" t="s">
        <v>33</v>
      </c>
      <c r="V615" s="186"/>
      <c r="W615" s="56"/>
      <c r="X615" s="187"/>
      <c r="Y615" s="187"/>
      <c r="Z615" s="187"/>
      <c r="AA615" s="62"/>
      <c r="AB615" s="62"/>
      <c r="AC615" s="188"/>
      <c r="AD615" s="259"/>
      <c r="AE615" s="259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4"/>
      <c r="AT615" s="37"/>
    </row>
    <row r="616" spans="2:46" ht="13.5" customHeight="1" x14ac:dyDescent="0.15">
      <c r="B616" s="285"/>
      <c r="C616" s="27" t="s">
        <v>35</v>
      </c>
      <c r="D616" s="186"/>
      <c r="E616" s="56"/>
      <c r="F616" s="187"/>
      <c r="G616" s="187"/>
      <c r="H616" s="187"/>
      <c r="I616" s="62"/>
      <c r="J616" s="62"/>
      <c r="K616" s="188"/>
      <c r="L616" s="259"/>
      <c r="M616" s="259"/>
      <c r="N616" s="56"/>
      <c r="O616" s="28"/>
      <c r="P616" s="56"/>
      <c r="Q616" s="28"/>
      <c r="R616" s="132"/>
      <c r="S616" s="214"/>
      <c r="T616" s="285"/>
      <c r="U616" s="27" t="s">
        <v>35</v>
      </c>
      <c r="V616" s="186"/>
      <c r="W616" s="56"/>
      <c r="X616" s="187"/>
      <c r="Y616" s="187"/>
      <c r="Z616" s="187"/>
      <c r="AA616" s="62"/>
      <c r="AB616" s="62"/>
      <c r="AC616" s="188"/>
      <c r="AD616" s="259"/>
      <c r="AE616" s="259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4"/>
      <c r="AT616" s="37"/>
    </row>
    <row r="617" spans="2:46" ht="13.5" customHeight="1" thickBot="1" x14ac:dyDescent="0.2">
      <c r="B617" s="286"/>
      <c r="C617" s="27"/>
      <c r="D617" s="186"/>
      <c r="E617" s="56"/>
      <c r="F617" s="189"/>
      <c r="G617" s="189"/>
      <c r="H617" s="189"/>
      <c r="I617" s="56"/>
      <c r="J617" s="56"/>
      <c r="K617" s="188"/>
      <c r="L617" s="259"/>
      <c r="M617" s="259"/>
      <c r="N617" s="56"/>
      <c r="O617" s="28"/>
      <c r="P617" s="56"/>
      <c r="Q617" s="28"/>
      <c r="R617" s="184"/>
      <c r="S617" s="214"/>
      <c r="T617" s="286"/>
      <c r="U617" s="27"/>
      <c r="V617" s="186"/>
      <c r="W617" s="56"/>
      <c r="X617" s="189"/>
      <c r="Y617" s="189"/>
      <c r="Z617" s="189"/>
      <c r="AA617" s="56"/>
      <c r="AB617" s="56"/>
      <c r="AC617" s="188"/>
      <c r="AD617" s="259"/>
      <c r="AE617" s="259"/>
      <c r="AF617" s="56"/>
      <c r="AG617" s="28"/>
      <c r="AH617" s="56"/>
      <c r="AI617" s="28"/>
      <c r="AJ617" s="184"/>
      <c r="AK617" s="199"/>
      <c r="AL617" s="286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4"/>
      <c r="AT617" s="37"/>
    </row>
    <row r="618" spans="2:46" ht="13.5" customHeight="1" x14ac:dyDescent="0.15">
      <c r="B618" s="284" t="s">
        <v>186</v>
      </c>
      <c r="C618" s="25" t="s">
        <v>31</v>
      </c>
      <c r="D618" s="39"/>
      <c r="E618" s="55"/>
      <c r="F618" s="96"/>
      <c r="G618" s="96"/>
      <c r="H618" s="96"/>
      <c r="I618" s="60"/>
      <c r="J618" s="60"/>
      <c r="K618" s="61"/>
      <c r="L618" s="258"/>
      <c r="M618" s="258"/>
      <c r="N618" s="55"/>
      <c r="O618" s="26"/>
      <c r="P618" s="55"/>
      <c r="Q618" s="26"/>
      <c r="R618" s="131"/>
      <c r="S618" s="214"/>
      <c r="T618" s="284" t="s">
        <v>186</v>
      </c>
      <c r="U618" s="25" t="s">
        <v>31</v>
      </c>
      <c r="V618" s="39"/>
      <c r="W618" s="55"/>
      <c r="X618" s="96"/>
      <c r="Y618" s="96"/>
      <c r="Z618" s="96"/>
      <c r="AA618" s="60"/>
      <c r="AB618" s="60"/>
      <c r="AC618" s="61"/>
      <c r="AD618" s="258"/>
      <c r="AE618" s="258"/>
      <c r="AF618" s="55"/>
      <c r="AG618" s="26"/>
      <c r="AH618" s="55"/>
      <c r="AI618" s="26"/>
      <c r="AJ618" s="131"/>
      <c r="AK618" s="199"/>
      <c r="AL618" s="284" t="s">
        <v>186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4"/>
      <c r="AT618" s="37"/>
    </row>
    <row r="619" spans="2:46" ht="13.5" customHeight="1" x14ac:dyDescent="0.15">
      <c r="B619" s="285"/>
      <c r="C619" s="27" t="s">
        <v>32</v>
      </c>
      <c r="D619" s="186"/>
      <c r="E619" s="56"/>
      <c r="F619" s="187"/>
      <c r="G619" s="187"/>
      <c r="H619" s="187"/>
      <c r="I619" s="62"/>
      <c r="J619" s="62"/>
      <c r="K619" s="188"/>
      <c r="L619" s="259"/>
      <c r="M619" s="259"/>
      <c r="N619" s="56"/>
      <c r="O619" s="28"/>
      <c r="P619" s="56"/>
      <c r="Q619" s="28"/>
      <c r="R619" s="132"/>
      <c r="S619" s="214"/>
      <c r="T619" s="285"/>
      <c r="U619" s="27" t="s">
        <v>32</v>
      </c>
      <c r="V619" s="186"/>
      <c r="W619" s="56"/>
      <c r="X619" s="187"/>
      <c r="Y619" s="187"/>
      <c r="Z619" s="187"/>
      <c r="AA619" s="62"/>
      <c r="AB619" s="62"/>
      <c r="AC619" s="188"/>
      <c r="AD619" s="259"/>
      <c r="AE619" s="259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4"/>
      <c r="AT619" s="37"/>
    </row>
    <row r="620" spans="2:46" ht="13.5" customHeight="1" x14ac:dyDescent="0.15">
      <c r="B620" s="285"/>
      <c r="C620" s="27" t="s">
        <v>33</v>
      </c>
      <c r="D620" s="186"/>
      <c r="E620" s="56"/>
      <c r="F620" s="187"/>
      <c r="G620" s="187"/>
      <c r="H620" s="187"/>
      <c r="I620" s="62"/>
      <c r="J620" s="62"/>
      <c r="K620" s="188"/>
      <c r="L620" s="259"/>
      <c r="M620" s="259"/>
      <c r="N620" s="56"/>
      <c r="O620" s="28"/>
      <c r="P620" s="56"/>
      <c r="Q620" s="28"/>
      <c r="R620" s="132"/>
      <c r="S620" s="214"/>
      <c r="T620" s="285"/>
      <c r="U620" s="27" t="s">
        <v>33</v>
      </c>
      <c r="V620" s="186"/>
      <c r="W620" s="56"/>
      <c r="X620" s="187"/>
      <c r="Y620" s="187"/>
      <c r="Z620" s="187"/>
      <c r="AA620" s="62"/>
      <c r="AB620" s="62"/>
      <c r="AC620" s="188"/>
      <c r="AD620" s="259"/>
      <c r="AE620" s="259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4"/>
      <c r="AT620" s="37"/>
    </row>
    <row r="621" spans="2:46" ht="13.5" customHeight="1" x14ac:dyDescent="0.15">
      <c r="B621" s="285"/>
      <c r="C621" s="27" t="s">
        <v>35</v>
      </c>
      <c r="D621" s="186"/>
      <c r="E621" s="56"/>
      <c r="F621" s="187"/>
      <c r="G621" s="187"/>
      <c r="H621" s="187"/>
      <c r="I621" s="62"/>
      <c r="J621" s="62"/>
      <c r="K621" s="188"/>
      <c r="L621" s="259"/>
      <c r="M621" s="259"/>
      <c r="N621" s="56"/>
      <c r="O621" s="28"/>
      <c r="P621" s="56"/>
      <c r="Q621" s="28"/>
      <c r="R621" s="132"/>
      <c r="S621" s="214"/>
      <c r="T621" s="285"/>
      <c r="U621" s="27" t="s">
        <v>35</v>
      </c>
      <c r="V621" s="186"/>
      <c r="W621" s="56"/>
      <c r="X621" s="187"/>
      <c r="Y621" s="187"/>
      <c r="Z621" s="187"/>
      <c r="AA621" s="62"/>
      <c r="AB621" s="62"/>
      <c r="AC621" s="188"/>
      <c r="AD621" s="259"/>
      <c r="AE621" s="259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4"/>
      <c r="AT621" s="37"/>
    </row>
    <row r="622" spans="2:46" ht="13.5" customHeight="1" thickBot="1" x14ac:dyDescent="0.2">
      <c r="B622" s="286"/>
      <c r="C622" s="27"/>
      <c r="D622" s="186"/>
      <c r="E622" s="56"/>
      <c r="F622" s="189"/>
      <c r="G622" s="189"/>
      <c r="H622" s="189"/>
      <c r="I622" s="56"/>
      <c r="J622" s="56"/>
      <c r="K622" s="188"/>
      <c r="L622" s="259"/>
      <c r="M622" s="259"/>
      <c r="N622" s="56"/>
      <c r="O622" s="28"/>
      <c r="P622" s="56"/>
      <c r="Q622" s="28"/>
      <c r="R622" s="184"/>
      <c r="S622" s="214"/>
      <c r="T622" s="286"/>
      <c r="U622" s="27"/>
      <c r="V622" s="186"/>
      <c r="W622" s="56"/>
      <c r="X622" s="189"/>
      <c r="Y622" s="189"/>
      <c r="Z622" s="189"/>
      <c r="AA622" s="56"/>
      <c r="AB622" s="56"/>
      <c r="AC622" s="188"/>
      <c r="AD622" s="259"/>
      <c r="AE622" s="259"/>
      <c r="AF622" s="56"/>
      <c r="AG622" s="28"/>
      <c r="AH622" s="56"/>
      <c r="AI622" s="28"/>
      <c r="AJ622" s="184"/>
      <c r="AK622" s="199"/>
      <c r="AL622" s="286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4"/>
      <c r="AT622" s="37"/>
    </row>
    <row r="623" spans="2:46" ht="13.5" customHeight="1" x14ac:dyDescent="0.15">
      <c r="B623" s="284" t="s">
        <v>187</v>
      </c>
      <c r="C623" s="25" t="s">
        <v>31</v>
      </c>
      <c r="D623" s="39"/>
      <c r="E623" s="55"/>
      <c r="F623" s="96"/>
      <c r="G623" s="96"/>
      <c r="H623" s="96"/>
      <c r="I623" s="60"/>
      <c r="J623" s="60"/>
      <c r="K623" s="61"/>
      <c r="L623" s="258"/>
      <c r="M623" s="258"/>
      <c r="N623" s="55"/>
      <c r="O623" s="26"/>
      <c r="P623" s="55"/>
      <c r="Q623" s="26"/>
      <c r="R623" s="131"/>
      <c r="S623" s="214"/>
      <c r="T623" s="284" t="s">
        <v>187</v>
      </c>
      <c r="U623" s="25" t="s">
        <v>31</v>
      </c>
      <c r="V623" s="39"/>
      <c r="W623" s="55"/>
      <c r="X623" s="96"/>
      <c r="Y623" s="96"/>
      <c r="Z623" s="96"/>
      <c r="AA623" s="60"/>
      <c r="AB623" s="60"/>
      <c r="AC623" s="61"/>
      <c r="AD623" s="258"/>
      <c r="AE623" s="258"/>
      <c r="AF623" s="55"/>
      <c r="AG623" s="26"/>
      <c r="AH623" s="55"/>
      <c r="AI623" s="26"/>
      <c r="AJ623" s="131"/>
      <c r="AK623" s="199"/>
      <c r="AL623" s="284" t="s">
        <v>187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4"/>
      <c r="AT623" s="37"/>
    </row>
    <row r="624" spans="2:46" ht="13.5" customHeight="1" x14ac:dyDescent="0.15">
      <c r="B624" s="285"/>
      <c r="C624" s="27" t="s">
        <v>32</v>
      </c>
      <c r="D624" s="186"/>
      <c r="E624" s="56"/>
      <c r="F624" s="187"/>
      <c r="G624" s="187"/>
      <c r="H624" s="187"/>
      <c r="I624" s="62"/>
      <c r="J624" s="62"/>
      <c r="K624" s="188"/>
      <c r="L624" s="259"/>
      <c r="M624" s="259"/>
      <c r="N624" s="56"/>
      <c r="O624" s="28"/>
      <c r="P624" s="56"/>
      <c r="Q624" s="28"/>
      <c r="R624" s="132"/>
      <c r="S624" s="214"/>
      <c r="T624" s="285"/>
      <c r="U624" s="27" t="s">
        <v>32</v>
      </c>
      <c r="V624" s="186"/>
      <c r="W624" s="56"/>
      <c r="X624" s="187"/>
      <c r="Y624" s="187"/>
      <c r="Z624" s="187"/>
      <c r="AA624" s="62"/>
      <c r="AB624" s="62"/>
      <c r="AC624" s="188"/>
      <c r="AD624" s="259"/>
      <c r="AE624" s="259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4"/>
      <c r="AT624" s="37"/>
    </row>
    <row r="625" spans="2:46" ht="13.5" customHeight="1" x14ac:dyDescent="0.15">
      <c r="B625" s="285"/>
      <c r="C625" s="27" t="s">
        <v>33</v>
      </c>
      <c r="D625" s="186"/>
      <c r="E625" s="56"/>
      <c r="F625" s="187"/>
      <c r="G625" s="187"/>
      <c r="H625" s="187"/>
      <c r="I625" s="62"/>
      <c r="J625" s="62"/>
      <c r="K625" s="188"/>
      <c r="L625" s="259"/>
      <c r="M625" s="259"/>
      <c r="N625" s="56"/>
      <c r="O625" s="28"/>
      <c r="P625" s="56"/>
      <c r="Q625" s="28"/>
      <c r="R625" s="132"/>
      <c r="S625" s="214"/>
      <c r="T625" s="285"/>
      <c r="U625" s="27" t="s">
        <v>33</v>
      </c>
      <c r="V625" s="186"/>
      <c r="W625" s="56"/>
      <c r="X625" s="187"/>
      <c r="Y625" s="187"/>
      <c r="Z625" s="187"/>
      <c r="AA625" s="62"/>
      <c r="AB625" s="62"/>
      <c r="AC625" s="188"/>
      <c r="AD625" s="259"/>
      <c r="AE625" s="259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4"/>
      <c r="AT625" s="37"/>
    </row>
    <row r="626" spans="2:46" ht="13.5" customHeight="1" x14ac:dyDescent="0.15">
      <c r="B626" s="285"/>
      <c r="C626" s="27" t="s">
        <v>35</v>
      </c>
      <c r="D626" s="186"/>
      <c r="E626" s="56"/>
      <c r="F626" s="187"/>
      <c r="G626" s="187"/>
      <c r="H626" s="187"/>
      <c r="I626" s="62"/>
      <c r="J626" s="62"/>
      <c r="K626" s="188"/>
      <c r="L626" s="259"/>
      <c r="M626" s="259"/>
      <c r="N626" s="56"/>
      <c r="O626" s="28"/>
      <c r="P626" s="56"/>
      <c r="Q626" s="28"/>
      <c r="R626" s="132"/>
      <c r="S626" s="214"/>
      <c r="T626" s="285"/>
      <c r="U626" s="27" t="s">
        <v>35</v>
      </c>
      <c r="V626" s="186"/>
      <c r="W626" s="56"/>
      <c r="X626" s="187"/>
      <c r="Y626" s="187"/>
      <c r="Z626" s="187"/>
      <c r="AA626" s="62"/>
      <c r="AB626" s="62"/>
      <c r="AC626" s="188"/>
      <c r="AD626" s="259"/>
      <c r="AE626" s="259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4"/>
      <c r="AT626" s="37"/>
    </row>
    <row r="627" spans="2:46" ht="13.5" customHeight="1" thickBot="1" x14ac:dyDescent="0.2">
      <c r="B627" s="286"/>
      <c r="C627" s="27"/>
      <c r="D627" s="186"/>
      <c r="E627" s="56"/>
      <c r="F627" s="189"/>
      <c r="G627" s="189"/>
      <c r="H627" s="189"/>
      <c r="I627" s="56"/>
      <c r="J627" s="56"/>
      <c r="K627" s="188"/>
      <c r="L627" s="259"/>
      <c r="M627" s="259"/>
      <c r="N627" s="56"/>
      <c r="O627" s="28"/>
      <c r="P627" s="56"/>
      <c r="Q627" s="28"/>
      <c r="R627" s="184"/>
      <c r="S627" s="214"/>
      <c r="T627" s="286"/>
      <c r="U627" s="27"/>
      <c r="V627" s="186"/>
      <c r="W627" s="56"/>
      <c r="X627" s="189"/>
      <c r="Y627" s="189"/>
      <c r="Z627" s="189"/>
      <c r="AA627" s="56"/>
      <c r="AB627" s="56"/>
      <c r="AC627" s="188"/>
      <c r="AD627" s="259"/>
      <c r="AE627" s="259"/>
      <c r="AF627" s="56"/>
      <c r="AG627" s="28"/>
      <c r="AH627" s="56"/>
      <c r="AI627" s="28"/>
      <c r="AJ627" s="184"/>
      <c r="AK627" s="199"/>
      <c r="AL627" s="286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4"/>
      <c r="AT627" s="37"/>
    </row>
    <row r="628" spans="2:46" ht="13.5" customHeight="1" x14ac:dyDescent="0.15">
      <c r="B628" s="284" t="s">
        <v>188</v>
      </c>
      <c r="C628" s="25" t="s">
        <v>31</v>
      </c>
      <c r="D628" s="39"/>
      <c r="E628" s="55"/>
      <c r="F628" s="96"/>
      <c r="G628" s="96"/>
      <c r="H628" s="96"/>
      <c r="I628" s="60"/>
      <c r="J628" s="60"/>
      <c r="K628" s="61"/>
      <c r="L628" s="258"/>
      <c r="M628" s="258"/>
      <c r="N628" s="55"/>
      <c r="O628" s="26"/>
      <c r="P628" s="55"/>
      <c r="Q628" s="26"/>
      <c r="R628" s="131"/>
      <c r="S628" s="214"/>
      <c r="T628" s="284" t="s">
        <v>188</v>
      </c>
      <c r="U628" s="25" t="s">
        <v>31</v>
      </c>
      <c r="V628" s="39"/>
      <c r="W628" s="55"/>
      <c r="X628" s="96"/>
      <c r="Y628" s="96"/>
      <c r="Z628" s="96"/>
      <c r="AA628" s="60"/>
      <c r="AB628" s="60"/>
      <c r="AC628" s="61"/>
      <c r="AD628" s="258"/>
      <c r="AE628" s="258"/>
      <c r="AF628" s="55"/>
      <c r="AG628" s="26"/>
      <c r="AH628" s="55"/>
      <c r="AI628" s="26"/>
      <c r="AJ628" s="131"/>
      <c r="AK628" s="199"/>
      <c r="AL628" s="284" t="s">
        <v>188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4"/>
      <c r="AT628" s="37"/>
    </row>
    <row r="629" spans="2:46" ht="13.5" customHeight="1" x14ac:dyDescent="0.15">
      <c r="B629" s="285"/>
      <c r="C629" s="27" t="s">
        <v>32</v>
      </c>
      <c r="D629" s="186"/>
      <c r="E629" s="56"/>
      <c r="F629" s="187"/>
      <c r="G629" s="187"/>
      <c r="H629" s="187"/>
      <c r="I629" s="62"/>
      <c r="J629" s="62"/>
      <c r="K629" s="188"/>
      <c r="L629" s="259"/>
      <c r="M629" s="259"/>
      <c r="N629" s="56"/>
      <c r="O629" s="28"/>
      <c r="P629" s="56"/>
      <c r="Q629" s="28"/>
      <c r="R629" s="132"/>
      <c r="S629" s="214"/>
      <c r="T629" s="285"/>
      <c r="U629" s="27" t="s">
        <v>32</v>
      </c>
      <c r="V629" s="186"/>
      <c r="W629" s="56"/>
      <c r="X629" s="187"/>
      <c r="Y629" s="187"/>
      <c r="Z629" s="187"/>
      <c r="AA629" s="62"/>
      <c r="AB629" s="62"/>
      <c r="AC629" s="188"/>
      <c r="AD629" s="259"/>
      <c r="AE629" s="259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4"/>
      <c r="AT629" s="37"/>
    </row>
    <row r="630" spans="2:46" ht="13.5" customHeight="1" x14ac:dyDescent="0.15">
      <c r="B630" s="285"/>
      <c r="C630" s="27" t="s">
        <v>33</v>
      </c>
      <c r="D630" s="186"/>
      <c r="E630" s="56"/>
      <c r="F630" s="187"/>
      <c r="G630" s="187"/>
      <c r="H630" s="187"/>
      <c r="I630" s="62"/>
      <c r="J630" s="62"/>
      <c r="K630" s="188"/>
      <c r="L630" s="259"/>
      <c r="M630" s="259"/>
      <c r="N630" s="56"/>
      <c r="O630" s="28"/>
      <c r="P630" s="56"/>
      <c r="Q630" s="28"/>
      <c r="R630" s="132"/>
      <c r="S630" s="214"/>
      <c r="T630" s="285"/>
      <c r="U630" s="27" t="s">
        <v>33</v>
      </c>
      <c r="V630" s="186"/>
      <c r="W630" s="56"/>
      <c r="X630" s="187"/>
      <c r="Y630" s="187"/>
      <c r="Z630" s="187"/>
      <c r="AA630" s="62"/>
      <c r="AB630" s="62"/>
      <c r="AC630" s="188"/>
      <c r="AD630" s="259"/>
      <c r="AE630" s="259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4"/>
      <c r="AT630" s="37"/>
    </row>
    <row r="631" spans="2:46" ht="13.5" customHeight="1" x14ac:dyDescent="0.15">
      <c r="B631" s="285"/>
      <c r="C631" s="27" t="s">
        <v>35</v>
      </c>
      <c r="D631" s="186"/>
      <c r="E631" s="56"/>
      <c r="F631" s="187"/>
      <c r="G631" s="187"/>
      <c r="H631" s="187"/>
      <c r="I631" s="62"/>
      <c r="J631" s="62"/>
      <c r="K631" s="188"/>
      <c r="L631" s="259"/>
      <c r="M631" s="259"/>
      <c r="N631" s="56"/>
      <c r="O631" s="28"/>
      <c r="P631" s="56"/>
      <c r="Q631" s="28"/>
      <c r="R631" s="132"/>
      <c r="S631" s="214"/>
      <c r="T631" s="285"/>
      <c r="U631" s="27" t="s">
        <v>35</v>
      </c>
      <c r="V631" s="186"/>
      <c r="W631" s="56"/>
      <c r="X631" s="187"/>
      <c r="Y631" s="187"/>
      <c r="Z631" s="187"/>
      <c r="AA631" s="62"/>
      <c r="AB631" s="62"/>
      <c r="AC631" s="188"/>
      <c r="AD631" s="259"/>
      <c r="AE631" s="259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4"/>
      <c r="AT631" s="37"/>
    </row>
    <row r="632" spans="2:46" ht="13.5" customHeight="1" thickBot="1" x14ac:dyDescent="0.2">
      <c r="B632" s="286"/>
      <c r="C632" s="27"/>
      <c r="D632" s="186"/>
      <c r="E632" s="56"/>
      <c r="F632" s="189"/>
      <c r="G632" s="189"/>
      <c r="H632" s="189"/>
      <c r="I632" s="56"/>
      <c r="J632" s="56"/>
      <c r="K632" s="188"/>
      <c r="L632" s="259"/>
      <c r="M632" s="259"/>
      <c r="N632" s="56"/>
      <c r="O632" s="28"/>
      <c r="P632" s="56"/>
      <c r="Q632" s="28"/>
      <c r="R632" s="184"/>
      <c r="S632" s="214"/>
      <c r="T632" s="286"/>
      <c r="U632" s="27"/>
      <c r="V632" s="186"/>
      <c r="W632" s="56"/>
      <c r="X632" s="189"/>
      <c r="Y632" s="189"/>
      <c r="Z632" s="189"/>
      <c r="AA632" s="56"/>
      <c r="AB632" s="56"/>
      <c r="AC632" s="188"/>
      <c r="AD632" s="259"/>
      <c r="AE632" s="259"/>
      <c r="AF632" s="56"/>
      <c r="AG632" s="28"/>
      <c r="AH632" s="56"/>
      <c r="AI632" s="28"/>
      <c r="AJ632" s="184"/>
      <c r="AK632" s="199"/>
      <c r="AL632" s="286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4"/>
      <c r="AT632" s="37"/>
    </row>
    <row r="633" spans="2:46" ht="13.5" customHeight="1" x14ac:dyDescent="0.15">
      <c r="B633" s="284" t="s">
        <v>189</v>
      </c>
      <c r="C633" s="25" t="s">
        <v>31</v>
      </c>
      <c r="D633" s="39"/>
      <c r="E633" s="55"/>
      <c r="F633" s="96"/>
      <c r="G633" s="96"/>
      <c r="H633" s="96"/>
      <c r="I633" s="60"/>
      <c r="J633" s="60"/>
      <c r="K633" s="61"/>
      <c r="L633" s="258"/>
      <c r="M633" s="258"/>
      <c r="N633" s="55"/>
      <c r="O633" s="26"/>
      <c r="P633" s="55"/>
      <c r="Q633" s="26"/>
      <c r="R633" s="131"/>
      <c r="S633" s="214"/>
      <c r="T633" s="284" t="s">
        <v>189</v>
      </c>
      <c r="U633" s="25" t="s">
        <v>31</v>
      </c>
      <c r="V633" s="39"/>
      <c r="W633" s="55"/>
      <c r="X633" s="96"/>
      <c r="Y633" s="96"/>
      <c r="Z633" s="96"/>
      <c r="AA633" s="60"/>
      <c r="AB633" s="60"/>
      <c r="AC633" s="61"/>
      <c r="AD633" s="258"/>
      <c r="AE633" s="258"/>
      <c r="AF633" s="55"/>
      <c r="AG633" s="26"/>
      <c r="AH633" s="55"/>
      <c r="AI633" s="26"/>
      <c r="AJ633" s="131"/>
      <c r="AK633" s="199"/>
      <c r="AL633" s="284" t="s">
        <v>189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4"/>
      <c r="AT633" s="37"/>
    </row>
    <row r="634" spans="2:46" ht="13.5" customHeight="1" x14ac:dyDescent="0.15">
      <c r="B634" s="285"/>
      <c r="C634" s="27" t="s">
        <v>32</v>
      </c>
      <c r="D634" s="186"/>
      <c r="E634" s="56"/>
      <c r="F634" s="187"/>
      <c r="G634" s="187"/>
      <c r="H634" s="187"/>
      <c r="I634" s="62"/>
      <c r="J634" s="62"/>
      <c r="K634" s="188"/>
      <c r="L634" s="259"/>
      <c r="M634" s="259"/>
      <c r="N634" s="56"/>
      <c r="O634" s="28"/>
      <c r="P634" s="56"/>
      <c r="Q634" s="28"/>
      <c r="R634" s="132"/>
      <c r="S634" s="214"/>
      <c r="T634" s="285"/>
      <c r="U634" s="27" t="s">
        <v>32</v>
      </c>
      <c r="V634" s="186"/>
      <c r="W634" s="56"/>
      <c r="X634" s="187"/>
      <c r="Y634" s="187"/>
      <c r="Z634" s="187"/>
      <c r="AA634" s="62"/>
      <c r="AB634" s="62"/>
      <c r="AC634" s="188"/>
      <c r="AD634" s="259"/>
      <c r="AE634" s="259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4"/>
      <c r="AT634" s="37"/>
    </row>
    <row r="635" spans="2:46" ht="13.5" customHeight="1" x14ac:dyDescent="0.15">
      <c r="B635" s="285"/>
      <c r="C635" s="27" t="s">
        <v>33</v>
      </c>
      <c r="D635" s="186"/>
      <c r="E635" s="56"/>
      <c r="F635" s="187"/>
      <c r="G635" s="187"/>
      <c r="H635" s="187"/>
      <c r="I635" s="62"/>
      <c r="J635" s="62"/>
      <c r="K635" s="188"/>
      <c r="L635" s="259"/>
      <c r="M635" s="259"/>
      <c r="N635" s="56"/>
      <c r="O635" s="28"/>
      <c r="P635" s="56"/>
      <c r="Q635" s="28"/>
      <c r="R635" s="132"/>
      <c r="S635" s="214"/>
      <c r="T635" s="285"/>
      <c r="U635" s="27" t="s">
        <v>33</v>
      </c>
      <c r="V635" s="186"/>
      <c r="W635" s="56"/>
      <c r="X635" s="187"/>
      <c r="Y635" s="187"/>
      <c r="Z635" s="187"/>
      <c r="AA635" s="62"/>
      <c r="AB635" s="62"/>
      <c r="AC635" s="188"/>
      <c r="AD635" s="259"/>
      <c r="AE635" s="259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4"/>
      <c r="AT635" s="37"/>
    </row>
    <row r="636" spans="2:46" ht="13.5" customHeight="1" x14ac:dyDescent="0.15">
      <c r="B636" s="285"/>
      <c r="C636" s="27" t="s">
        <v>35</v>
      </c>
      <c r="D636" s="186"/>
      <c r="E636" s="56"/>
      <c r="F636" s="187"/>
      <c r="G636" s="187"/>
      <c r="H636" s="187"/>
      <c r="I636" s="62"/>
      <c r="J636" s="62"/>
      <c r="K636" s="188"/>
      <c r="L636" s="259"/>
      <c r="M636" s="259"/>
      <c r="N636" s="56"/>
      <c r="O636" s="28"/>
      <c r="P636" s="56"/>
      <c r="Q636" s="28"/>
      <c r="R636" s="132"/>
      <c r="S636" s="214"/>
      <c r="T636" s="285"/>
      <c r="U636" s="27" t="s">
        <v>35</v>
      </c>
      <c r="V636" s="186"/>
      <c r="W636" s="56"/>
      <c r="X636" s="187"/>
      <c r="Y636" s="187"/>
      <c r="Z636" s="187"/>
      <c r="AA636" s="62"/>
      <c r="AB636" s="62"/>
      <c r="AC636" s="188"/>
      <c r="AD636" s="259"/>
      <c r="AE636" s="259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4"/>
      <c r="AT636" s="37"/>
    </row>
    <row r="637" spans="2:46" ht="13.5" customHeight="1" thickBot="1" x14ac:dyDescent="0.2">
      <c r="B637" s="286"/>
      <c r="C637" s="29"/>
      <c r="D637" s="41"/>
      <c r="E637" s="58"/>
      <c r="F637" s="190"/>
      <c r="G637" s="190"/>
      <c r="H637" s="190"/>
      <c r="I637" s="58"/>
      <c r="J637" s="58"/>
      <c r="K637" s="63"/>
      <c r="L637" s="260"/>
      <c r="M637" s="260"/>
      <c r="N637" s="58"/>
      <c r="O637" s="35"/>
      <c r="P637" s="58"/>
      <c r="Q637" s="35"/>
      <c r="R637" s="180"/>
      <c r="S637" s="214"/>
      <c r="T637" s="286"/>
      <c r="U637" s="29"/>
      <c r="V637" s="41"/>
      <c r="W637" s="58"/>
      <c r="X637" s="190"/>
      <c r="Y637" s="190"/>
      <c r="Z637" s="190"/>
      <c r="AA637" s="58"/>
      <c r="AB637" s="58"/>
      <c r="AC637" s="63"/>
      <c r="AD637" s="260"/>
      <c r="AE637" s="260"/>
      <c r="AF637" s="58"/>
      <c r="AG637" s="35"/>
      <c r="AH637" s="58"/>
      <c r="AI637" s="35"/>
      <c r="AJ637" s="180"/>
      <c r="AK637" s="199"/>
      <c r="AL637" s="286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4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50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50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4"/>
      <c r="AT638" s="37"/>
    </row>
    <row r="639" spans="2:46" ht="13.95" customHeight="1" x14ac:dyDescent="0.15">
      <c r="B639" s="139"/>
      <c r="C639" s="202"/>
      <c r="D639" s="101"/>
      <c r="E639" s="261"/>
      <c r="F639" s="30" t="s">
        <v>48</v>
      </c>
      <c r="G639" s="203" t="s">
        <v>48</v>
      </c>
      <c r="H639" s="203" t="s">
        <v>48</v>
      </c>
      <c r="I639" s="203" t="s">
        <v>48</v>
      </c>
      <c r="J639" s="203" t="s">
        <v>48</v>
      </c>
      <c r="K639" s="102"/>
      <c r="L639" s="102"/>
      <c r="M639" s="102"/>
      <c r="N639" s="102"/>
      <c r="O639" s="252"/>
      <c r="P639" s="102"/>
      <c r="Q639" s="103"/>
      <c r="R639" s="104"/>
      <c r="T639" s="139"/>
      <c r="U639" s="202"/>
      <c r="V639" s="101"/>
      <c r="W639" s="261"/>
      <c r="X639" s="30" t="s">
        <v>48</v>
      </c>
      <c r="Y639" s="203" t="s">
        <v>48</v>
      </c>
      <c r="Z639" s="203" t="s">
        <v>48</v>
      </c>
      <c r="AA639" s="203" t="s">
        <v>48</v>
      </c>
      <c r="AB639" s="203" t="s">
        <v>48</v>
      </c>
      <c r="AC639" s="102"/>
      <c r="AD639" s="102"/>
      <c r="AE639" s="102"/>
      <c r="AF639" s="102"/>
      <c r="AG639" s="252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27</v>
      </c>
      <c r="G640" s="250" t="s">
        <v>38</v>
      </c>
      <c r="H640" s="250" t="s">
        <v>41</v>
      </c>
      <c r="I640" s="250" t="s">
        <v>44</v>
      </c>
      <c r="J640" s="250" t="s">
        <v>54</v>
      </c>
      <c r="R640" s="105"/>
      <c r="T640" s="140"/>
      <c r="U640" s="199"/>
      <c r="V640" s="8"/>
      <c r="W640" s="232"/>
      <c r="X640" s="90" t="s">
        <v>27</v>
      </c>
      <c r="Y640" s="250" t="s">
        <v>38</v>
      </c>
      <c r="Z640" s="250" t="s">
        <v>41</v>
      </c>
      <c r="AA640" s="250" t="s">
        <v>44</v>
      </c>
      <c r="AB640" s="250" t="s">
        <v>54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4" t="s">
        <v>190</v>
      </c>
      <c r="C641" s="25" t="s">
        <v>31</v>
      </c>
      <c r="D641" s="106"/>
      <c r="E641" s="262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26.820792999999998</v>
      </c>
      <c r="G641" s="135">
        <f t="shared" si="59"/>
        <v>31.890806999999999</v>
      </c>
      <c r="H641" s="135">
        <f t="shared" si="59"/>
        <v>0.95460118999999999</v>
      </c>
      <c r="I641" s="135">
        <f t="shared" si="59"/>
        <v>0.94971640000000002</v>
      </c>
      <c r="J641" s="135">
        <f t="shared" si="59"/>
        <v>6.431444E-2</v>
      </c>
      <c r="K641" s="109"/>
      <c r="L641" s="109"/>
      <c r="M641" s="109"/>
      <c r="N641" s="109"/>
      <c r="O641" s="263"/>
      <c r="P641" s="109"/>
      <c r="Q641" s="110"/>
      <c r="R641" s="111"/>
      <c r="T641" s="284" t="s">
        <v>190</v>
      </c>
      <c r="U641" s="25" t="s">
        <v>31</v>
      </c>
      <c r="V641" s="106"/>
      <c r="W641" s="262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24.161971000000001</v>
      </c>
      <c r="Y641" s="135">
        <f t="shared" si="60"/>
        <v>29.911486</v>
      </c>
      <c r="Z641" s="135">
        <f t="shared" si="60"/>
        <v>0.87210363000000002</v>
      </c>
      <c r="AA641" s="135">
        <f t="shared" si="60"/>
        <v>0.91998347999999996</v>
      </c>
      <c r="AB641" s="135">
        <f t="shared" si="60"/>
        <v>0.16735864</v>
      </c>
      <c r="AC641" s="109"/>
      <c r="AD641" s="109"/>
      <c r="AE641" s="109"/>
      <c r="AF641" s="109"/>
      <c r="AG641" s="263"/>
      <c r="AH641" s="109"/>
      <c r="AI641" s="110"/>
      <c r="AJ641" s="111"/>
    </row>
    <row r="642" spans="2:36" x14ac:dyDescent="0.15">
      <c r="B642" s="285"/>
      <c r="C642" s="27" t="s">
        <v>32</v>
      </c>
      <c r="D642" s="107"/>
      <c r="E642" s="264"/>
      <c r="F642" s="18">
        <f t="shared" si="59"/>
        <v>30.530988000000001</v>
      </c>
      <c r="G642" s="18">
        <f t="shared" si="59"/>
        <v>34.937432999999999</v>
      </c>
      <c r="H642" s="18">
        <f t="shared" si="59"/>
        <v>0.97325293000000002</v>
      </c>
      <c r="I642" s="18">
        <f t="shared" si="59"/>
        <v>0.97051299999999996</v>
      </c>
      <c r="J642" s="18">
        <f t="shared" si="59"/>
        <v>3.9517620000000003E-2</v>
      </c>
      <c r="K642" s="112"/>
      <c r="L642" s="112"/>
      <c r="M642" s="112"/>
      <c r="N642" s="112"/>
      <c r="O642" s="265"/>
      <c r="P642" s="112"/>
      <c r="Q642" s="113"/>
      <c r="R642" s="114"/>
      <c r="T642" s="285"/>
      <c r="U642" s="27" t="s">
        <v>32</v>
      </c>
      <c r="V642" s="107"/>
      <c r="W642" s="264"/>
      <c r="X642" s="18">
        <f t="shared" si="60"/>
        <v>26.537064000000001</v>
      </c>
      <c r="Y642" s="18">
        <f t="shared" si="60"/>
        <v>32.284205999999998</v>
      </c>
      <c r="Z642" s="18">
        <f t="shared" si="60"/>
        <v>0.93853085999999997</v>
      </c>
      <c r="AA642" s="18">
        <f t="shared" si="60"/>
        <v>0.94329289999999999</v>
      </c>
      <c r="AB642" s="18">
        <f t="shared" si="60"/>
        <v>7.082811E-2</v>
      </c>
      <c r="AC642" s="112"/>
      <c r="AD642" s="112"/>
      <c r="AE642" s="112"/>
      <c r="AF642" s="112"/>
      <c r="AG642" s="265"/>
      <c r="AH642" s="112"/>
      <c r="AI642" s="113"/>
      <c r="AJ642" s="114"/>
    </row>
    <row r="643" spans="2:36" x14ac:dyDescent="0.15">
      <c r="B643" s="285"/>
      <c r="C643" s="27" t="s">
        <v>33</v>
      </c>
      <c r="D643" s="107"/>
      <c r="E643" s="264"/>
      <c r="F643" s="18">
        <f t="shared" si="59"/>
        <v>34.798394000000002</v>
      </c>
      <c r="G643" s="18">
        <f t="shared" si="59"/>
        <v>38.912416</v>
      </c>
      <c r="H643" s="18">
        <f t="shared" si="59"/>
        <v>0.98639279999999996</v>
      </c>
      <c r="I643" s="18">
        <f t="shared" si="59"/>
        <v>0.98954428999999999</v>
      </c>
      <c r="J643" s="18">
        <f t="shared" si="59"/>
        <v>2.276127E-2</v>
      </c>
      <c r="K643" s="112"/>
      <c r="L643" s="112"/>
      <c r="M643" s="112"/>
      <c r="N643" s="112"/>
      <c r="O643" s="265"/>
      <c r="P643" s="112"/>
      <c r="Q643" s="113"/>
      <c r="R643" s="114"/>
      <c r="T643" s="285"/>
      <c r="U643" s="27" t="s">
        <v>33</v>
      </c>
      <c r="V643" s="107"/>
      <c r="W643" s="264"/>
      <c r="X643" s="18">
        <f t="shared" si="60"/>
        <v>28.93487</v>
      </c>
      <c r="Y643" s="18">
        <f t="shared" si="60"/>
        <v>34.297665000000002</v>
      </c>
      <c r="Z643" s="18">
        <f t="shared" si="60"/>
        <v>0.96453533000000002</v>
      </c>
      <c r="AA643" s="18">
        <f t="shared" si="60"/>
        <v>0.96039792999999996</v>
      </c>
      <c r="AB643" s="18">
        <f t="shared" si="60"/>
        <v>4.2617936000000002E-2</v>
      </c>
      <c r="AC643" s="112"/>
      <c r="AD643" s="112"/>
      <c r="AE643" s="112"/>
      <c r="AF643" s="112"/>
      <c r="AG643" s="265"/>
      <c r="AH643" s="112"/>
      <c r="AI643" s="113"/>
      <c r="AJ643" s="114"/>
    </row>
    <row r="644" spans="2:36" x14ac:dyDescent="0.15">
      <c r="B644" s="285"/>
      <c r="C644" s="27" t="s">
        <v>35</v>
      </c>
      <c r="D644" s="107"/>
      <c r="E644" s="264"/>
      <c r="F644" s="18">
        <f t="shared" si="59"/>
        <v>37.246054999999998</v>
      </c>
      <c r="G644" s="18">
        <f t="shared" si="59"/>
        <v>41.292461000000003</v>
      </c>
      <c r="H644" s="18">
        <f t="shared" si="59"/>
        <v>0.99092712000000005</v>
      </c>
      <c r="I644" s="18">
        <f t="shared" si="59"/>
        <v>0.99482802000000004</v>
      </c>
      <c r="J644" s="18">
        <f t="shared" si="59"/>
        <v>1.690214E-2</v>
      </c>
      <c r="K644" s="112"/>
      <c r="L644" s="112"/>
      <c r="M644" s="112"/>
      <c r="N644" s="112"/>
      <c r="O644" s="265"/>
      <c r="P644" s="112"/>
      <c r="Q644" s="113"/>
      <c r="R644" s="114"/>
      <c r="T644" s="285"/>
      <c r="U644" s="27" t="s">
        <v>35</v>
      </c>
      <c r="V644" s="107"/>
      <c r="W644" s="264"/>
      <c r="X644" s="18">
        <f t="shared" si="60"/>
        <v>33.272319000000003</v>
      </c>
      <c r="Y644" s="18">
        <f t="shared" si="60"/>
        <v>37.481471999999997</v>
      </c>
      <c r="Z644" s="18">
        <f t="shared" si="60"/>
        <v>0.97995971999999998</v>
      </c>
      <c r="AA644" s="18">
        <f t="shared" si="60"/>
        <v>0.97889707000000004</v>
      </c>
      <c r="AB644" s="18">
        <f t="shared" si="60"/>
        <v>2.3671492999999998E-2</v>
      </c>
      <c r="AC644" s="112"/>
      <c r="AD644" s="112"/>
      <c r="AE644" s="112"/>
      <c r="AF644" s="112"/>
      <c r="AG644" s="265"/>
      <c r="AH644" s="112"/>
      <c r="AI644" s="113"/>
      <c r="AJ644" s="114"/>
    </row>
    <row r="645" spans="2:36" ht="12.6" customHeight="1" thickBot="1" x14ac:dyDescent="0.2">
      <c r="B645" s="286"/>
      <c r="C645" s="29"/>
      <c r="D645" s="108"/>
      <c r="E645" s="266"/>
      <c r="F645" s="185"/>
      <c r="G645" s="185"/>
      <c r="H645" s="185"/>
      <c r="I645" s="185"/>
      <c r="J645" s="185"/>
      <c r="K645" s="115"/>
      <c r="L645" s="115"/>
      <c r="M645" s="115"/>
      <c r="N645" s="115"/>
      <c r="O645" s="267"/>
      <c r="P645" s="115"/>
      <c r="Q645" s="116"/>
      <c r="R645" s="117"/>
      <c r="T645" s="286"/>
      <c r="U645" s="29"/>
      <c r="V645" s="108"/>
      <c r="W645" s="266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7"/>
      <c r="AH645" s="115"/>
      <c r="AI645" s="116"/>
      <c r="AJ645" s="117"/>
    </row>
    <row r="646" spans="2:36" x14ac:dyDescent="0.15">
      <c r="B646" s="290" t="s">
        <v>191</v>
      </c>
      <c r="C646" s="25" t="s">
        <v>31</v>
      </c>
      <c r="D646" s="106"/>
      <c r="E646" s="262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27.458214000000002</v>
      </c>
      <c r="G646" s="135">
        <f t="shared" si="61"/>
        <v>32.509808</v>
      </c>
      <c r="H646" s="135">
        <f t="shared" si="61"/>
        <v>0.95836692000000001</v>
      </c>
      <c r="I646" s="135">
        <f t="shared" si="61"/>
        <v>0.95532868999999998</v>
      </c>
      <c r="J646" s="135">
        <f t="shared" si="61"/>
        <v>7.4997209999999995E-2</v>
      </c>
      <c r="K646" s="109"/>
      <c r="L646" s="109"/>
      <c r="M646" s="109"/>
      <c r="N646" s="109"/>
      <c r="O646" s="263"/>
      <c r="P646" s="109"/>
      <c r="Q646" s="110"/>
      <c r="R646" s="111"/>
      <c r="T646" s="290" t="s">
        <v>191</v>
      </c>
      <c r="U646" s="25" t="s">
        <v>31</v>
      </c>
      <c r="V646" s="106"/>
      <c r="W646" s="262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24.747947</v>
      </c>
      <c r="Y646" s="135">
        <f t="shared" si="62"/>
        <v>30.333936999999999</v>
      </c>
      <c r="Z646" s="135">
        <f t="shared" si="62"/>
        <v>0.88127878000000004</v>
      </c>
      <c r="AA646" s="135">
        <f t="shared" si="62"/>
        <v>0.92550745000000001</v>
      </c>
      <c r="AB646" s="135">
        <f t="shared" si="62"/>
        <v>0.18823730999999999</v>
      </c>
      <c r="AC646" s="109"/>
      <c r="AD646" s="109"/>
      <c r="AE646" s="109"/>
      <c r="AF646" s="109"/>
      <c r="AG646" s="263"/>
      <c r="AH646" s="109"/>
      <c r="AI646" s="110"/>
      <c r="AJ646" s="111"/>
    </row>
    <row r="647" spans="2:36" x14ac:dyDescent="0.15">
      <c r="B647" s="285"/>
      <c r="C647" s="27" t="s">
        <v>32</v>
      </c>
      <c r="D647" s="107"/>
      <c r="E647" s="264"/>
      <c r="F647" s="18">
        <f t="shared" si="61"/>
        <v>30.868117000000002</v>
      </c>
      <c r="G647" s="18">
        <f t="shared" si="61"/>
        <v>35.440725999999998</v>
      </c>
      <c r="H647" s="18">
        <f t="shared" si="61"/>
        <v>0.97574090000000002</v>
      </c>
      <c r="I647" s="18">
        <f t="shared" si="61"/>
        <v>0.97443672000000003</v>
      </c>
      <c r="J647" s="18">
        <f t="shared" si="61"/>
        <v>4.5914903E-2</v>
      </c>
      <c r="K647" s="112"/>
      <c r="L647" s="112"/>
      <c r="M647" s="112"/>
      <c r="N647" s="112"/>
      <c r="O647" s="265"/>
      <c r="P647" s="112"/>
      <c r="Q647" s="113"/>
      <c r="R647" s="114"/>
      <c r="T647" s="285"/>
      <c r="U647" s="27" t="s">
        <v>32</v>
      </c>
      <c r="V647" s="107"/>
      <c r="W647" s="264"/>
      <c r="X647" s="18">
        <f t="shared" si="62"/>
        <v>27.151630999999998</v>
      </c>
      <c r="Y647" s="18">
        <f t="shared" si="62"/>
        <v>32.945897000000002</v>
      </c>
      <c r="Z647" s="18">
        <f t="shared" si="62"/>
        <v>0.94533007999999996</v>
      </c>
      <c r="AA647" s="18">
        <f t="shared" si="62"/>
        <v>0.94934200999999996</v>
      </c>
      <c r="AB647" s="18">
        <f t="shared" si="62"/>
        <v>8.5134970000000004E-2</v>
      </c>
      <c r="AC647" s="112"/>
      <c r="AD647" s="112"/>
      <c r="AE647" s="112"/>
      <c r="AF647" s="112"/>
      <c r="AG647" s="265"/>
      <c r="AH647" s="112"/>
      <c r="AI647" s="113"/>
      <c r="AJ647" s="114"/>
    </row>
    <row r="648" spans="2:36" x14ac:dyDescent="0.15">
      <c r="B648" s="285"/>
      <c r="C648" s="27" t="s">
        <v>33</v>
      </c>
      <c r="D648" s="107"/>
      <c r="E648" s="264"/>
      <c r="F648" s="18">
        <f t="shared" si="61"/>
        <v>35.252927</v>
      </c>
      <c r="G648" s="18">
        <f t="shared" si="61"/>
        <v>39.36403</v>
      </c>
      <c r="H648" s="18">
        <f t="shared" si="61"/>
        <v>0.98819895000000002</v>
      </c>
      <c r="I648" s="18">
        <f t="shared" si="61"/>
        <v>0.99056575999999996</v>
      </c>
      <c r="J648" s="18">
        <f t="shared" si="61"/>
        <v>2.7893589999999999E-2</v>
      </c>
      <c r="K648" s="112"/>
      <c r="L648" s="112"/>
      <c r="M648" s="112"/>
      <c r="N648" s="112"/>
      <c r="O648" s="265"/>
      <c r="P648" s="112"/>
      <c r="Q648" s="113"/>
      <c r="R648" s="114"/>
      <c r="T648" s="285"/>
      <c r="U648" s="27" t="s">
        <v>33</v>
      </c>
      <c r="V648" s="107"/>
      <c r="W648" s="264"/>
      <c r="X648" s="18">
        <f t="shared" si="62"/>
        <v>29.418876000000001</v>
      </c>
      <c r="Y648" s="18">
        <f t="shared" si="62"/>
        <v>34.994095000000002</v>
      </c>
      <c r="Z648" s="18">
        <f t="shared" si="62"/>
        <v>0.96674605000000002</v>
      </c>
      <c r="AA648" s="18">
        <f t="shared" si="62"/>
        <v>0.96382531000000005</v>
      </c>
      <c r="AB648" s="18">
        <f t="shared" si="62"/>
        <v>4.9016364E-2</v>
      </c>
      <c r="AC648" s="112"/>
      <c r="AD648" s="112"/>
      <c r="AE648" s="112"/>
      <c r="AF648" s="112"/>
      <c r="AG648" s="265"/>
      <c r="AH648" s="112"/>
      <c r="AI648" s="113"/>
      <c r="AJ648" s="114"/>
    </row>
    <row r="649" spans="2:36" x14ac:dyDescent="0.15">
      <c r="B649" s="285"/>
      <c r="C649" s="27" t="s">
        <v>35</v>
      </c>
      <c r="D649" s="107"/>
      <c r="E649" s="264"/>
      <c r="F649" s="18">
        <f t="shared" si="61"/>
        <v>37.819735000000001</v>
      </c>
      <c r="G649" s="18">
        <f t="shared" si="61"/>
        <v>41.909506999999998</v>
      </c>
      <c r="H649" s="18">
        <f t="shared" si="61"/>
        <v>0.99250495999999999</v>
      </c>
      <c r="I649" s="18">
        <f t="shared" si="61"/>
        <v>0.99554511999999995</v>
      </c>
      <c r="J649" s="18">
        <f t="shared" si="61"/>
        <v>2.0621028E-2</v>
      </c>
      <c r="K649" s="112"/>
      <c r="L649" s="112"/>
      <c r="M649" s="112"/>
      <c r="N649" s="112"/>
      <c r="O649" s="265"/>
      <c r="P649" s="112"/>
      <c r="Q649" s="113"/>
      <c r="R649" s="114"/>
      <c r="T649" s="285"/>
      <c r="U649" s="27" t="s">
        <v>35</v>
      </c>
      <c r="V649" s="107"/>
      <c r="W649" s="264"/>
      <c r="X649" s="18">
        <f t="shared" si="62"/>
        <v>33.730995999999998</v>
      </c>
      <c r="Y649" s="18">
        <f t="shared" si="62"/>
        <v>38.054681000000002</v>
      </c>
      <c r="Z649" s="18">
        <f t="shared" si="62"/>
        <v>0.98221376999999999</v>
      </c>
      <c r="AA649" s="18">
        <f t="shared" si="62"/>
        <v>0.98271154999999999</v>
      </c>
      <c r="AB649" s="18">
        <f t="shared" si="62"/>
        <v>3.0198174000000001E-2</v>
      </c>
      <c r="AC649" s="112"/>
      <c r="AD649" s="112"/>
      <c r="AE649" s="112"/>
      <c r="AF649" s="112"/>
      <c r="AG649" s="265"/>
      <c r="AH649" s="112"/>
      <c r="AI649" s="113"/>
      <c r="AJ649" s="114"/>
    </row>
    <row r="650" spans="2:36" ht="12.6" customHeight="1" thickBot="1" x14ac:dyDescent="0.2">
      <c r="B650" s="286"/>
      <c r="C650" s="29"/>
      <c r="D650" s="108"/>
      <c r="E650" s="266"/>
      <c r="F650" s="185"/>
      <c r="G650" s="185"/>
      <c r="H650" s="185"/>
      <c r="I650" s="185"/>
      <c r="J650" s="185"/>
      <c r="K650" s="115"/>
      <c r="L650" s="115"/>
      <c r="M650" s="115"/>
      <c r="N650" s="115"/>
      <c r="O650" s="267"/>
      <c r="P650" s="115"/>
      <c r="Q650" s="116"/>
      <c r="R650" s="117"/>
      <c r="T650" s="286"/>
      <c r="U650" s="29"/>
      <c r="V650" s="108"/>
      <c r="W650" s="266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7"/>
      <c r="AH650" s="115"/>
      <c r="AI650" s="116"/>
      <c r="AJ650" s="117"/>
    </row>
    <row r="651" spans="2:36" ht="13.95" customHeight="1" x14ac:dyDescent="0.15">
      <c r="B651" s="303" t="s">
        <v>192</v>
      </c>
      <c r="C651" s="25" t="s">
        <v>31</v>
      </c>
      <c r="D651" s="106"/>
      <c r="E651" s="262"/>
      <c r="F651" s="135">
        <f t="shared" ref="F651:J654" si="63">F646-F641</f>
        <v>0.63742100000000335</v>
      </c>
      <c r="G651" s="135">
        <f t="shared" si="63"/>
        <v>0.6190010000000008</v>
      </c>
      <c r="H651" s="135">
        <f t="shared" si="63"/>
        <v>3.7657300000000227E-3</v>
      </c>
      <c r="I651" s="135">
        <f t="shared" si="63"/>
        <v>5.6122899999999643E-3</v>
      </c>
      <c r="J651" s="135">
        <f t="shared" si="63"/>
        <v>1.0682769999999994E-2</v>
      </c>
      <c r="K651" s="109"/>
      <c r="L651" s="109"/>
      <c r="M651" s="109"/>
      <c r="N651" s="109"/>
      <c r="O651" s="263"/>
      <c r="P651" s="109"/>
      <c r="Q651" s="110"/>
      <c r="R651" s="111"/>
      <c r="T651" s="303" t="s">
        <v>192</v>
      </c>
      <c r="U651" s="25" t="s">
        <v>31</v>
      </c>
      <c r="V651" s="106"/>
      <c r="W651" s="262"/>
      <c r="X651" s="135">
        <f t="shared" ref="X651:AB654" si="64">X646-X641</f>
        <v>0.58597599999999872</v>
      </c>
      <c r="Y651" s="135">
        <f t="shared" si="64"/>
        <v>0.4224509999999988</v>
      </c>
      <c r="Z651" s="135">
        <f t="shared" si="64"/>
        <v>9.1751500000000208E-3</v>
      </c>
      <c r="AA651" s="135">
        <f t="shared" si="64"/>
        <v>5.5239700000000447E-3</v>
      </c>
      <c r="AB651" s="135">
        <f t="shared" si="64"/>
        <v>2.0878669999999988E-2</v>
      </c>
      <c r="AC651" s="109"/>
      <c r="AD651" s="109"/>
      <c r="AE651" s="109"/>
      <c r="AF651" s="109"/>
      <c r="AG651" s="263"/>
      <c r="AH651" s="109"/>
      <c r="AI651" s="110"/>
      <c r="AJ651" s="111"/>
    </row>
    <row r="652" spans="2:36" x14ac:dyDescent="0.15">
      <c r="B652" s="285"/>
      <c r="C652" s="27" t="s">
        <v>32</v>
      </c>
      <c r="D652" s="107"/>
      <c r="E652" s="264"/>
      <c r="F652" s="18">
        <f t="shared" si="63"/>
        <v>0.3371290000000009</v>
      </c>
      <c r="G652" s="18">
        <f t="shared" si="63"/>
        <v>0.50329299999999932</v>
      </c>
      <c r="H652" s="18">
        <f t="shared" si="63"/>
        <v>2.487970000000006E-3</v>
      </c>
      <c r="I652" s="18">
        <f t="shared" si="63"/>
        <v>3.9237200000000749E-3</v>
      </c>
      <c r="J652" s="18">
        <f t="shared" si="63"/>
        <v>6.3972829999999967E-3</v>
      </c>
      <c r="K652" s="112"/>
      <c r="L652" s="112"/>
      <c r="M652" s="112"/>
      <c r="N652" s="112"/>
      <c r="O652" s="265"/>
      <c r="P652" s="112"/>
      <c r="Q652" s="113"/>
      <c r="R652" s="114"/>
      <c r="T652" s="285"/>
      <c r="U652" s="27" t="s">
        <v>32</v>
      </c>
      <c r="V652" s="107"/>
      <c r="W652" s="264"/>
      <c r="X652" s="18">
        <f t="shared" si="64"/>
        <v>0.61456699999999742</v>
      </c>
      <c r="Y652" s="18">
        <f t="shared" si="64"/>
        <v>0.66169100000000469</v>
      </c>
      <c r="Z652" s="18">
        <f t="shared" si="64"/>
        <v>6.7992199999999947E-3</v>
      </c>
      <c r="AA652" s="18">
        <f t="shared" si="64"/>
        <v>6.0491099999999687E-3</v>
      </c>
      <c r="AB652" s="18">
        <f t="shared" si="64"/>
        <v>1.4306860000000005E-2</v>
      </c>
      <c r="AC652" s="112"/>
      <c r="AD652" s="112"/>
      <c r="AE652" s="112"/>
      <c r="AF652" s="112"/>
      <c r="AG652" s="265"/>
      <c r="AH652" s="112"/>
      <c r="AI652" s="113"/>
      <c r="AJ652" s="114"/>
    </row>
    <row r="653" spans="2:36" x14ac:dyDescent="0.15">
      <c r="B653" s="285"/>
      <c r="C653" s="27" t="s">
        <v>33</v>
      </c>
      <c r="D653" s="107"/>
      <c r="E653" s="264"/>
      <c r="F653" s="18">
        <f t="shared" si="63"/>
        <v>0.45453299999999786</v>
      </c>
      <c r="G653" s="18">
        <f t="shared" si="63"/>
        <v>0.45161399999999929</v>
      </c>
      <c r="H653" s="18">
        <f t="shared" si="63"/>
        <v>1.8061500000000619E-3</v>
      </c>
      <c r="I653" s="18">
        <f t="shared" si="63"/>
        <v>1.0214699999999688E-3</v>
      </c>
      <c r="J653" s="18">
        <f t="shared" si="63"/>
        <v>5.1323199999999992E-3</v>
      </c>
      <c r="K653" s="112"/>
      <c r="L653" s="112"/>
      <c r="M653" s="112"/>
      <c r="N653" s="112"/>
      <c r="O653" s="265"/>
      <c r="P653" s="112"/>
      <c r="Q653" s="113"/>
      <c r="R653" s="114"/>
      <c r="T653" s="285"/>
      <c r="U653" s="27" t="s">
        <v>33</v>
      </c>
      <c r="V653" s="107"/>
      <c r="W653" s="264"/>
      <c r="X653" s="18">
        <f t="shared" si="64"/>
        <v>0.48400600000000082</v>
      </c>
      <c r="Y653" s="18">
        <f t="shared" si="64"/>
        <v>0.69642999999999944</v>
      </c>
      <c r="Z653" s="18">
        <f t="shared" si="64"/>
        <v>2.2107199999999994E-3</v>
      </c>
      <c r="AA653" s="18">
        <f t="shared" si="64"/>
        <v>3.4273800000000909E-3</v>
      </c>
      <c r="AB653" s="18">
        <f t="shared" si="64"/>
        <v>6.3984279999999977E-3</v>
      </c>
      <c r="AC653" s="112"/>
      <c r="AD653" s="112"/>
      <c r="AE653" s="112"/>
      <c r="AF653" s="112"/>
      <c r="AG653" s="265"/>
      <c r="AH653" s="112"/>
      <c r="AI653" s="113"/>
      <c r="AJ653" s="114"/>
    </row>
    <row r="654" spans="2:36" x14ac:dyDescent="0.15">
      <c r="B654" s="285"/>
      <c r="C654" s="27" t="s">
        <v>35</v>
      </c>
      <c r="D654" s="107"/>
      <c r="E654" s="264"/>
      <c r="F654" s="18">
        <f t="shared" si="63"/>
        <v>0.57368000000000308</v>
      </c>
      <c r="G654" s="18">
        <f t="shared" si="63"/>
        <v>0.61704599999999488</v>
      </c>
      <c r="H654" s="18">
        <f t="shared" si="63"/>
        <v>1.5778399999999415E-3</v>
      </c>
      <c r="I654" s="18">
        <f t="shared" si="63"/>
        <v>7.1709999999991503E-4</v>
      </c>
      <c r="J654" s="18">
        <f t="shared" si="63"/>
        <v>3.7188880000000001E-3</v>
      </c>
      <c r="K654" s="112"/>
      <c r="L654" s="112"/>
      <c r="M654" s="112"/>
      <c r="N654" s="112"/>
      <c r="O654" s="265"/>
      <c r="P654" s="112"/>
      <c r="Q654" s="113"/>
      <c r="R654" s="114"/>
      <c r="T654" s="285"/>
      <c r="U654" s="27" t="s">
        <v>35</v>
      </c>
      <c r="V654" s="107"/>
      <c r="W654" s="264"/>
      <c r="X654" s="18">
        <f t="shared" si="64"/>
        <v>0.45867699999999445</v>
      </c>
      <c r="Y654" s="18">
        <f t="shared" si="64"/>
        <v>0.57320900000000563</v>
      </c>
      <c r="Z654" s="18">
        <f t="shared" si="64"/>
        <v>2.2540500000000074E-3</v>
      </c>
      <c r="AA654" s="18">
        <f t="shared" si="64"/>
        <v>3.8144799999999535E-3</v>
      </c>
      <c r="AB654" s="18">
        <f t="shared" si="64"/>
        <v>6.5266810000000029E-3</v>
      </c>
      <c r="AC654" s="112"/>
      <c r="AD654" s="112"/>
      <c r="AE654" s="112"/>
      <c r="AF654" s="112"/>
      <c r="AG654" s="265"/>
      <c r="AH654" s="112"/>
      <c r="AI654" s="113"/>
      <c r="AJ654" s="114"/>
    </row>
    <row r="655" spans="2:36" ht="12.6" customHeight="1" thickBot="1" x14ac:dyDescent="0.2">
      <c r="B655" s="286"/>
      <c r="C655" s="29"/>
      <c r="D655" s="108"/>
      <c r="E655" s="266"/>
      <c r="F655" s="185"/>
      <c r="G655" s="185"/>
      <c r="H655" s="185"/>
      <c r="I655" s="185"/>
      <c r="J655" s="185"/>
      <c r="K655" s="115"/>
      <c r="L655" s="115"/>
      <c r="M655" s="115"/>
      <c r="N655" s="115"/>
      <c r="O655" s="267"/>
      <c r="P655" s="115"/>
      <c r="Q655" s="116"/>
      <c r="R655" s="117"/>
      <c r="T655" s="286"/>
      <c r="U655" s="29"/>
      <c r="V655" s="108"/>
      <c r="W655" s="266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7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AL208:AL2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418:T42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8" type="noConversion"/>
  <pageMargins left="0.7" right="0.7" top="0.75" bottom="0.75" header="0.3" footer="0.3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2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3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3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2" width="9" style="212" customWidth="1"/>
    <col min="73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12</v>
      </c>
      <c r="C2" s="294" t="str">
        <f>CONCATENATE("Summary [ ",'Summary (auto)'!$C$3," ]")</f>
        <v>Summary [ 12bit-quantize-raht-15-bit ]</v>
      </c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1"/>
      <c r="S2" s="214"/>
      <c r="T2" s="141" t="str">
        <f>$B$2</f>
        <v>cinema_track</v>
      </c>
      <c r="U2" s="288" t="str">
        <f>CONCATENATE("Summary [ ",'Summary (auto)'!$C$4," ]")</f>
        <v>Summary [ 10bit-quantize-raht-15-bit ]</v>
      </c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89"/>
      <c r="AK2" s="199"/>
      <c r="AL2" s="161" t="str">
        <f>$B$2</f>
        <v>cinema_track</v>
      </c>
      <c r="AM2" s="304" t="s">
        <v>47</v>
      </c>
      <c r="AN2" s="269"/>
      <c r="AO2" s="269"/>
      <c r="AP2" s="269"/>
      <c r="AQ2" s="289"/>
      <c r="AR2" s="37"/>
      <c r="AS2" s="234"/>
      <c r="AT2" s="37"/>
    </row>
    <row r="3" spans="1:58" ht="13.5" customHeight="1" x14ac:dyDescent="0.3">
      <c r="B3" s="155"/>
      <c r="C3" s="202"/>
      <c r="D3" s="93"/>
      <c r="E3" s="235" t="s">
        <v>29</v>
      </c>
      <c r="F3" s="30" t="s">
        <v>48</v>
      </c>
      <c r="G3" s="203" t="s">
        <v>48</v>
      </c>
      <c r="H3" s="203" t="s">
        <v>48</v>
      </c>
      <c r="I3" s="203" t="s">
        <v>48</v>
      </c>
      <c r="J3" s="203" t="s">
        <v>48</v>
      </c>
      <c r="K3" s="203"/>
      <c r="L3" s="203"/>
      <c r="M3" s="203"/>
      <c r="N3" s="203"/>
      <c r="O3" s="236"/>
      <c r="P3" s="299" t="s">
        <v>49</v>
      </c>
      <c r="Q3" s="299" t="s">
        <v>50</v>
      </c>
      <c r="R3" s="301" t="s">
        <v>51</v>
      </c>
      <c r="S3" s="214"/>
      <c r="T3" s="139"/>
      <c r="U3" s="202"/>
      <c r="V3" s="93"/>
      <c r="W3" s="235" t="s">
        <v>29</v>
      </c>
      <c r="X3" s="30" t="s">
        <v>48</v>
      </c>
      <c r="Y3" s="203" t="s">
        <v>48</v>
      </c>
      <c r="Z3" s="203" t="s">
        <v>48</v>
      </c>
      <c r="AA3" s="203" t="s">
        <v>48</v>
      </c>
      <c r="AB3" s="203" t="s">
        <v>48</v>
      </c>
      <c r="AC3" s="203"/>
      <c r="AD3" s="203"/>
      <c r="AE3" s="203"/>
      <c r="AF3" s="203"/>
      <c r="AG3" s="236"/>
      <c r="AH3" s="299" t="s">
        <v>49</v>
      </c>
      <c r="AI3" s="299" t="s">
        <v>50</v>
      </c>
      <c r="AJ3" s="301" t="s">
        <v>51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52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7" t="s">
        <v>53</v>
      </c>
      <c r="F4" s="33" t="s">
        <v>27</v>
      </c>
      <c r="G4" s="238" t="s">
        <v>38</v>
      </c>
      <c r="H4" s="238" t="s">
        <v>41</v>
      </c>
      <c r="I4" s="238" t="s">
        <v>44</v>
      </c>
      <c r="J4" s="238" t="s">
        <v>54</v>
      </c>
      <c r="K4" s="238"/>
      <c r="L4" s="118"/>
      <c r="M4" s="118"/>
      <c r="N4" s="91"/>
      <c r="O4" s="238"/>
      <c r="P4" s="272"/>
      <c r="Q4" s="272"/>
      <c r="R4" s="302"/>
      <c r="S4" s="214"/>
      <c r="T4" s="140"/>
      <c r="U4" s="199"/>
      <c r="V4" s="32"/>
      <c r="W4" s="237" t="s">
        <v>53</v>
      </c>
      <c r="X4" s="33" t="s">
        <v>27</v>
      </c>
      <c r="Y4" s="238" t="s">
        <v>38</v>
      </c>
      <c r="Z4" s="238" t="s">
        <v>41</v>
      </c>
      <c r="AA4" s="238" t="s">
        <v>44</v>
      </c>
      <c r="AB4" s="238" t="s">
        <v>54</v>
      </c>
      <c r="AC4" s="238"/>
      <c r="AD4" s="238"/>
      <c r="AE4" s="238"/>
      <c r="AF4" s="91"/>
      <c r="AG4" s="238"/>
      <c r="AH4" s="272"/>
      <c r="AI4" s="272"/>
      <c r="AJ4" s="302"/>
      <c r="AK4" s="214"/>
      <c r="AL4" s="201"/>
      <c r="AM4" s="90" t="s">
        <v>27</v>
      </c>
      <c r="AN4" s="90" t="s">
        <v>38</v>
      </c>
      <c r="AO4" s="90" t="s">
        <v>41</v>
      </c>
      <c r="AP4" s="90" t="s">
        <v>44</v>
      </c>
      <c r="AQ4" s="164" t="s">
        <v>54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0"/>
      <c r="C5" s="25" t="s">
        <v>31</v>
      </c>
      <c r="D5" s="26"/>
      <c r="E5" s="125">
        <f>E23</f>
        <v>27457.296000000002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30.713581809523816</v>
      </c>
      <c r="G5" s="30">
        <f t="shared" si="0"/>
        <v>34.314412904761902</v>
      </c>
      <c r="H5" s="30">
        <f t="shared" si="0"/>
        <v>0.96903136380952382</v>
      </c>
      <c r="I5" s="90">
        <f t="shared" si="0"/>
        <v>0.97449244047619055</v>
      </c>
      <c r="J5" s="90">
        <f t="shared" si="0"/>
        <v>6.1487775095238097E-2</v>
      </c>
      <c r="K5" s="55"/>
      <c r="L5" s="55"/>
      <c r="M5" s="55"/>
      <c r="N5" s="26"/>
      <c r="O5" s="56"/>
      <c r="P5" s="130">
        <f t="shared" ref="P5:Q8" si="1">P16</f>
        <v>25.64</v>
      </c>
      <c r="Q5" s="151">
        <f t="shared" si="1"/>
        <v>9.7810000000000006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298"/>
      <c r="U5" s="25" t="s">
        <v>31</v>
      </c>
      <c r="V5" s="26"/>
      <c r="W5" s="126">
        <f>W23</f>
        <v>16283.800000000001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25.883758190476193</v>
      </c>
      <c r="Y5" s="30">
        <f t="shared" si="2"/>
        <v>30.17531966666667</v>
      </c>
      <c r="Z5" s="30">
        <f t="shared" si="2"/>
        <v>0.90715291190476188</v>
      </c>
      <c r="AA5" s="90">
        <f t="shared" si="2"/>
        <v>0.9390816466666666</v>
      </c>
      <c r="AB5" s="90">
        <f t="shared" si="2"/>
        <v>0.16343882285714287</v>
      </c>
      <c r="AC5" s="55"/>
      <c r="AD5" s="55"/>
      <c r="AE5" s="55"/>
      <c r="AF5" s="26"/>
      <c r="AG5" s="239"/>
      <c r="AH5" s="130">
        <f t="shared" ref="AH5:AI8" si="3">AH16</f>
        <v>23.875</v>
      </c>
      <c r="AI5" s="151">
        <f t="shared" si="3"/>
        <v>9.6560000000000006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40">
        <f>bdrate($E5:$E8,F5:F8,$W5:$W8,X5:X8)</f>
        <v>-7.0376078419318921E-2</v>
      </c>
      <c r="AN5" s="241">
        <f>bdrate($E5:$E8,G5:G8,$W5:$W8,Y5:Y8)</f>
        <v>-6.4091057738309143E-2</v>
      </c>
      <c r="AO5" s="241">
        <f>bdrate($E5:$E8,H5:H8,$W5:$W8,Z5:Z8)</f>
        <v>1.5897758395633232E-2</v>
      </c>
      <c r="AP5" s="241">
        <f>bdrate($E5:$E8,I5:I8,$W5:$W8,AA5:AA8)</f>
        <v>1.9241776543426292E-2</v>
      </c>
      <c r="AQ5" s="242">
        <f>bdrateInverted($E5:$E8,J5:J8,$W5:$W8,AB5:AB8)</f>
        <v>-0.10427169715059592</v>
      </c>
      <c r="AR5" s="243"/>
      <c r="AS5" s="51"/>
      <c r="AT5" s="19" t="s">
        <v>55</v>
      </c>
      <c r="AV5" s="244"/>
      <c r="AW5" s="244"/>
      <c r="AX5" s="244"/>
      <c r="AY5" s="244"/>
      <c r="AZ5" s="244"/>
      <c r="BA5" s="244"/>
      <c r="BB5" s="244"/>
      <c r="BF5" s="12"/>
    </row>
    <row r="6" spans="1:58" ht="13.5" customHeight="1" x14ac:dyDescent="0.15">
      <c r="B6" s="285"/>
      <c r="C6" s="27" t="s">
        <v>32</v>
      </c>
      <c r="D6" s="28"/>
      <c r="E6" s="156">
        <f>E24</f>
        <v>39731.792000000001</v>
      </c>
      <c r="F6" s="90">
        <f t="shared" si="0"/>
        <v>33.293589285714276</v>
      </c>
      <c r="G6" s="90">
        <f t="shared" si="0"/>
        <v>36.934864238095237</v>
      </c>
      <c r="H6" s="90">
        <f t="shared" si="0"/>
        <v>0.98082668380952365</v>
      </c>
      <c r="I6" s="90">
        <f t="shared" si="0"/>
        <v>0.98494449047619048</v>
      </c>
      <c r="J6" s="90">
        <f t="shared" si="0"/>
        <v>4.16115809047619E-2</v>
      </c>
      <c r="K6" s="56"/>
      <c r="L6" s="56"/>
      <c r="M6" s="56"/>
      <c r="N6" s="28"/>
      <c r="O6" s="56"/>
      <c r="P6" s="130">
        <f t="shared" si="1"/>
        <v>25.593</v>
      </c>
      <c r="Q6" s="130">
        <f t="shared" si="1"/>
        <v>9.5619999999999994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5"/>
      <c r="U6" s="27" t="s">
        <v>32</v>
      </c>
      <c r="V6" s="28"/>
      <c r="W6" s="127">
        <f>W24</f>
        <v>23148.880000000005</v>
      </c>
      <c r="X6" s="90">
        <f t="shared" si="2"/>
        <v>29.610521476190478</v>
      </c>
      <c r="Y6" s="90">
        <f t="shared" si="2"/>
        <v>33.600151095238097</v>
      </c>
      <c r="Z6" s="90">
        <f t="shared" si="2"/>
        <v>0.95878291476190491</v>
      </c>
      <c r="AA6" s="90">
        <f t="shared" si="2"/>
        <v>0.96741039904761927</v>
      </c>
      <c r="AB6" s="90">
        <f t="shared" si="2"/>
        <v>7.1045155904761917E-2</v>
      </c>
      <c r="AC6" s="56"/>
      <c r="AD6" s="56"/>
      <c r="AE6" s="56"/>
      <c r="AF6" s="28"/>
      <c r="AG6" s="239"/>
      <c r="AH6" s="130">
        <f t="shared" si="3"/>
        <v>23.609000000000002</v>
      </c>
      <c r="AI6" s="130">
        <f t="shared" si="3"/>
        <v>9.734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5"/>
      <c r="AN6" s="246"/>
      <c r="AO6" s="159"/>
      <c r="AP6" s="159"/>
      <c r="AQ6" s="43"/>
      <c r="AR6" s="243"/>
      <c r="AS6" s="243"/>
      <c r="AT6" s="36"/>
      <c r="AV6" s="244"/>
      <c r="AW6" s="244"/>
      <c r="AX6" s="9"/>
      <c r="AY6" s="244"/>
      <c r="AZ6" s="244"/>
      <c r="BA6" s="244"/>
      <c r="BB6" s="9"/>
      <c r="BF6" s="12"/>
    </row>
    <row r="7" spans="1:58" ht="12.75" customHeight="1" x14ac:dyDescent="0.15">
      <c r="B7" s="285"/>
      <c r="C7" s="27" t="s">
        <v>33</v>
      </c>
      <c r="D7" s="28"/>
      <c r="E7" s="156">
        <f>E25</f>
        <v>59551.984000000004</v>
      </c>
      <c r="F7" s="90">
        <f t="shared" si="0"/>
        <v>36.446848571428575</v>
      </c>
      <c r="G7" s="90">
        <f t="shared" si="0"/>
        <v>40.48651685714286</v>
      </c>
      <c r="H7" s="90">
        <f t="shared" si="0"/>
        <v>0.98939370380952374</v>
      </c>
      <c r="I7" s="90">
        <f t="shared" si="0"/>
        <v>0.99257969380952371</v>
      </c>
      <c r="J7" s="90">
        <f t="shared" si="0"/>
        <v>2.6420933619047609E-2</v>
      </c>
      <c r="K7" s="56"/>
      <c r="L7" s="56"/>
      <c r="M7" s="56"/>
      <c r="N7" s="28"/>
      <c r="O7" s="56"/>
      <c r="P7" s="130">
        <f t="shared" si="1"/>
        <v>25.718</v>
      </c>
      <c r="Q7" s="130">
        <f t="shared" si="1"/>
        <v>9.7810000000000006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5"/>
      <c r="U7" s="27" t="s">
        <v>33</v>
      </c>
      <c r="V7" s="28"/>
      <c r="W7" s="127">
        <f>W25</f>
        <v>32683.384000000002</v>
      </c>
      <c r="X7" s="90">
        <f t="shared" si="2"/>
        <v>32.339254571428569</v>
      </c>
      <c r="Y7" s="90">
        <f t="shared" si="2"/>
        <v>35.992007380952373</v>
      </c>
      <c r="Z7" s="90">
        <f t="shared" si="2"/>
        <v>0.97504312047619057</v>
      </c>
      <c r="AA7" s="90">
        <f t="shared" si="2"/>
        <v>0.9795141909523809</v>
      </c>
      <c r="AB7" s="90">
        <f t="shared" si="2"/>
        <v>4.5063509380952389E-2</v>
      </c>
      <c r="AC7" s="56"/>
      <c r="AD7" s="56"/>
      <c r="AE7" s="56"/>
      <c r="AF7" s="28"/>
      <c r="AG7" s="239"/>
      <c r="AH7" s="130">
        <f t="shared" si="3"/>
        <v>23.734000000000002</v>
      </c>
      <c r="AI7" s="130">
        <f t="shared" si="3"/>
        <v>9.718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5"/>
      <c r="AN7" s="246"/>
      <c r="AO7" s="159"/>
      <c r="AP7" s="159"/>
      <c r="AQ7" s="43"/>
      <c r="AR7" s="243"/>
      <c r="AS7" s="52"/>
      <c r="AT7" s="19" t="s">
        <v>56</v>
      </c>
      <c r="AV7" s="244"/>
      <c r="AW7" s="244"/>
      <c r="AX7" s="9"/>
      <c r="AY7" s="244"/>
      <c r="AZ7" s="244"/>
      <c r="BA7" s="244"/>
      <c r="BB7" s="9"/>
      <c r="BF7" s="12"/>
    </row>
    <row r="8" spans="1:58" ht="12.75" customHeight="1" x14ac:dyDescent="0.15">
      <c r="B8" s="285"/>
      <c r="C8" s="27" t="s">
        <v>35</v>
      </c>
      <c r="D8" s="28"/>
      <c r="E8" s="156">
        <f>E26</f>
        <v>86991.584000000003</v>
      </c>
      <c r="F8" s="90">
        <f t="shared" si="0"/>
        <v>39.467625952380949</v>
      </c>
      <c r="G8" s="90">
        <f t="shared" si="0"/>
        <v>43.660332190476183</v>
      </c>
      <c r="H8" s="90">
        <f t="shared" si="0"/>
        <v>0.99380515857142848</v>
      </c>
      <c r="I8" s="90">
        <f t="shared" si="0"/>
        <v>0.99605770809523819</v>
      </c>
      <c r="J8" s="90">
        <f t="shared" si="0"/>
        <v>1.4465071833333334E-2</v>
      </c>
      <c r="K8" s="56"/>
      <c r="L8" s="56"/>
      <c r="M8" s="56"/>
      <c r="N8" s="28"/>
      <c r="O8" s="56"/>
      <c r="P8" s="130">
        <f t="shared" si="1"/>
        <v>25.905999999999999</v>
      </c>
      <c r="Q8" s="130">
        <f t="shared" si="1"/>
        <v>9.8119999999999994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5"/>
      <c r="U8" s="27" t="s">
        <v>35</v>
      </c>
      <c r="V8" s="28"/>
      <c r="W8" s="127">
        <f>W26</f>
        <v>48310.080000000002</v>
      </c>
      <c r="X8" s="90">
        <f t="shared" si="2"/>
        <v>35.576960380952379</v>
      </c>
      <c r="Y8" s="90">
        <f t="shared" si="2"/>
        <v>39.036119904761911</v>
      </c>
      <c r="Z8" s="90">
        <f t="shared" si="2"/>
        <v>0.98474839952380955</v>
      </c>
      <c r="AA8" s="90">
        <f t="shared" si="2"/>
        <v>0.98875538714285716</v>
      </c>
      <c r="AB8" s="90">
        <f t="shared" si="2"/>
        <v>2.9627083761904763E-2</v>
      </c>
      <c r="AC8" s="56"/>
      <c r="AD8" s="56"/>
      <c r="AE8" s="56"/>
      <c r="AF8" s="28"/>
      <c r="AG8" s="239"/>
      <c r="AH8" s="130">
        <f t="shared" si="3"/>
        <v>24.327999999999999</v>
      </c>
      <c r="AI8" s="130">
        <f t="shared" si="3"/>
        <v>10.109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6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9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57</v>
      </c>
      <c r="C10" s="136"/>
      <c r="D10" s="136"/>
      <c r="E10" s="247"/>
      <c r="F10" s="137"/>
      <c r="G10" s="137"/>
      <c r="H10" s="137"/>
      <c r="I10" s="137"/>
      <c r="J10" s="137"/>
      <c r="K10" s="137"/>
      <c r="L10" s="136"/>
      <c r="M10" s="138"/>
      <c r="N10" s="138"/>
      <c r="O10" s="248"/>
      <c r="P10" s="154">
        <f>GEOMEAN(P5:P8)</f>
        <v>25.713973540019744</v>
      </c>
      <c r="Q10" s="154">
        <f>GEOMEAN(Q5:Q8)</f>
        <v>9.7334813073862101</v>
      </c>
      <c r="R10" s="134" t="e">
        <f>AVERAGE(R5:R8)</f>
        <v>#DIV/0!</v>
      </c>
      <c r="S10" s="214"/>
      <c r="T10" s="153" t="s">
        <v>57</v>
      </c>
      <c r="U10" s="136"/>
      <c r="V10" s="136"/>
      <c r="W10" s="247"/>
      <c r="X10" s="137"/>
      <c r="Y10" s="137"/>
      <c r="Z10" s="137"/>
      <c r="AA10" s="137"/>
      <c r="AB10" s="137"/>
      <c r="AC10" s="137"/>
      <c r="AD10" s="136"/>
      <c r="AE10" s="138"/>
      <c r="AF10" s="138"/>
      <c r="AG10" s="248"/>
      <c r="AH10" s="154">
        <f>GEOMEAN(AH5:AH8)</f>
        <v>23.884963359740546</v>
      </c>
      <c r="AI10" s="154">
        <f>GEOMEAN(AI5:AI8)</f>
        <v>9.8026483291819488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9"/>
      <c r="F11" s="90"/>
      <c r="G11" s="90"/>
      <c r="H11" s="90"/>
      <c r="I11" s="90"/>
      <c r="J11" s="90"/>
      <c r="K11" s="90"/>
      <c r="L11" s="214"/>
      <c r="M11" s="91"/>
      <c r="N11" s="91"/>
      <c r="O11" s="250"/>
      <c r="P11" s="90"/>
      <c r="Q11" s="90"/>
      <c r="R11" s="130"/>
      <c r="S11" s="214"/>
      <c r="T11" s="214"/>
      <c r="U11" s="214"/>
      <c r="V11" s="214"/>
      <c r="W11" s="249"/>
      <c r="X11" s="90"/>
      <c r="Y11" s="90"/>
      <c r="Z11" s="90"/>
      <c r="AA11" s="90"/>
      <c r="AB11" s="90"/>
      <c r="AC11" s="90"/>
      <c r="AD11" s="214"/>
      <c r="AE11" s="91"/>
      <c r="AF11" s="91"/>
      <c r="AG11" s="250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9"/>
      <c r="F12" s="90"/>
      <c r="G12" s="90"/>
      <c r="H12" s="90"/>
      <c r="I12" s="90"/>
      <c r="J12" s="90"/>
      <c r="K12" s="90"/>
      <c r="L12" s="214"/>
      <c r="M12" s="91"/>
      <c r="N12" s="91"/>
      <c r="O12" s="250"/>
      <c r="P12" s="90"/>
      <c r="Q12" s="90"/>
      <c r="R12" s="130"/>
      <c r="S12" s="214"/>
      <c r="T12" s="214"/>
      <c r="U12" s="214"/>
      <c r="V12" s="214"/>
      <c r="W12" s="249"/>
      <c r="X12" s="90"/>
      <c r="Y12" s="90"/>
      <c r="Z12" s="90"/>
      <c r="AA12" s="90"/>
      <c r="AB12" s="90"/>
      <c r="AC12" s="90"/>
      <c r="AD12" s="214"/>
      <c r="AE12" s="91"/>
      <c r="AF12" s="91"/>
      <c r="AG12" s="250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8" t="str">
        <f>CONCATENATE("Encoding/Decoding [ ",'Summary (auto)'!$C$3," ]")</f>
        <v>Encoding/Decoding [ 12bit-quantize-raht-15-bit ]</v>
      </c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89"/>
      <c r="T13" s="21"/>
      <c r="U13" s="288" t="str">
        <f>CONCATENATE("Encoding [ ",'Summary (auto)'!$C$4," ]")</f>
        <v>Encoding [ 10bit-quantize-raht-15-bit ]</v>
      </c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89"/>
    </row>
    <row r="14" spans="1:58" ht="15.6" customHeight="1" x14ac:dyDescent="0.25">
      <c r="B14" s="155"/>
      <c r="C14" s="101"/>
      <c r="D14" s="101"/>
      <c r="E14" s="251" t="s">
        <v>58</v>
      </c>
      <c r="F14" s="135" t="s">
        <v>59</v>
      </c>
      <c r="G14" s="135" t="s">
        <v>60</v>
      </c>
      <c r="H14" s="135" t="s">
        <v>61</v>
      </c>
      <c r="I14" s="135" t="s">
        <v>62</v>
      </c>
      <c r="J14" s="135" t="s">
        <v>63</v>
      </c>
      <c r="K14" s="135" t="s">
        <v>64</v>
      </c>
      <c r="L14" s="135" t="s">
        <v>65</v>
      </c>
      <c r="M14" s="102" t="s">
        <v>66</v>
      </c>
      <c r="N14" s="102"/>
      <c r="O14" s="252"/>
      <c r="P14" s="102"/>
      <c r="Q14" s="103"/>
      <c r="R14" s="104"/>
      <c r="S14" s="199"/>
      <c r="T14" s="155"/>
      <c r="U14" s="101"/>
      <c r="V14" s="101"/>
      <c r="W14" s="251" t="s">
        <v>58</v>
      </c>
      <c r="X14" s="135" t="s">
        <v>59</v>
      </c>
      <c r="Y14" s="135" t="s">
        <v>60</v>
      </c>
      <c r="Z14" s="135" t="s">
        <v>61</v>
      </c>
      <c r="AA14" s="135" t="s">
        <v>62</v>
      </c>
      <c r="AB14" s="135" t="s">
        <v>63</v>
      </c>
      <c r="AC14" s="135" t="s">
        <v>64</v>
      </c>
      <c r="AD14" s="135" t="s">
        <v>65</v>
      </c>
      <c r="AE14" s="102" t="s">
        <v>66</v>
      </c>
      <c r="AF14" s="102"/>
      <c r="AG14" s="252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7" t="s">
        <v>53</v>
      </c>
      <c r="F15" s="237" t="s">
        <v>53</v>
      </c>
      <c r="G15" s="237" t="s">
        <v>53</v>
      </c>
      <c r="H15" s="237" t="s">
        <v>53</v>
      </c>
      <c r="I15" s="237" t="s">
        <v>53</v>
      </c>
      <c r="J15" s="237" t="s">
        <v>53</v>
      </c>
      <c r="K15" s="237" t="s">
        <v>53</v>
      </c>
      <c r="L15" s="237" t="s">
        <v>53</v>
      </c>
      <c r="M15" s="237" t="s">
        <v>53</v>
      </c>
      <c r="N15" s="33"/>
      <c r="O15" s="238"/>
      <c r="P15" s="204" t="s">
        <v>49</v>
      </c>
      <c r="Q15" s="204" t="s">
        <v>50</v>
      </c>
      <c r="R15" s="34"/>
      <c r="S15" s="214"/>
      <c r="T15" s="148"/>
      <c r="U15" s="32"/>
      <c r="V15" s="32"/>
      <c r="W15" s="237" t="s">
        <v>53</v>
      </c>
      <c r="X15" s="237" t="s">
        <v>53</v>
      </c>
      <c r="Y15" s="237" t="s">
        <v>53</v>
      </c>
      <c r="Z15" s="237" t="s">
        <v>53</v>
      </c>
      <c r="AA15" s="237" t="s">
        <v>53</v>
      </c>
      <c r="AB15" s="237" t="s">
        <v>53</v>
      </c>
      <c r="AC15" s="237" t="s">
        <v>53</v>
      </c>
      <c r="AD15" s="237" t="s">
        <v>53</v>
      </c>
      <c r="AE15" s="237" t="s">
        <v>53</v>
      </c>
      <c r="AF15" s="33"/>
      <c r="AG15" s="238"/>
      <c r="AH15" s="204" t="s">
        <v>49</v>
      </c>
      <c r="AI15" s="204" t="s">
        <v>50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0"/>
      <c r="C16" s="25" t="s">
        <v>31</v>
      </c>
      <c r="D16" s="26"/>
      <c r="E16" s="128">
        <v>4622.4719999999998</v>
      </c>
      <c r="F16" s="166">
        <v>5835.96</v>
      </c>
      <c r="G16" s="166">
        <v>1040.24</v>
      </c>
      <c r="H16" s="166">
        <v>357.512</v>
      </c>
      <c r="I16" s="166">
        <v>150.14400000000001</v>
      </c>
      <c r="J16" s="166">
        <v>8571.3119999999999</v>
      </c>
      <c r="K16" s="60">
        <v>5024.0240000000003</v>
      </c>
      <c r="L16" s="60">
        <v>1855.6320000000001</v>
      </c>
      <c r="M16" s="60">
        <v>7.8879999999999999</v>
      </c>
      <c r="N16" s="55"/>
      <c r="O16" s="253"/>
      <c r="P16" s="129">
        <v>25.64</v>
      </c>
      <c r="Q16" s="129">
        <v>9.7810000000000006</v>
      </c>
      <c r="R16" s="142"/>
      <c r="S16" s="214"/>
      <c r="T16" s="300"/>
      <c r="U16" s="25" t="s">
        <v>31</v>
      </c>
      <c r="V16" s="26"/>
      <c r="W16" s="128">
        <v>4622.4719999999998</v>
      </c>
      <c r="X16" s="166">
        <v>3171.1280000000002</v>
      </c>
      <c r="Y16" s="166">
        <v>54.375999999999998</v>
      </c>
      <c r="Z16" s="166">
        <v>13.544</v>
      </c>
      <c r="AA16" s="166">
        <v>4.4240000000000004</v>
      </c>
      <c r="AB16" s="166">
        <v>4970.4880000000003</v>
      </c>
      <c r="AC16" s="60">
        <v>2438.4319999999998</v>
      </c>
      <c r="AD16" s="60">
        <v>1008.936</v>
      </c>
      <c r="AE16" s="60">
        <v>7.8879999999999999</v>
      </c>
      <c r="AF16" s="55"/>
      <c r="AG16" s="253"/>
      <c r="AH16" s="129">
        <v>23.875</v>
      </c>
      <c r="AI16" s="129">
        <v>9.6560000000000006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32</v>
      </c>
      <c r="D17" s="28"/>
      <c r="E17" s="143">
        <v>4622.4719999999998</v>
      </c>
      <c r="F17" s="167">
        <v>7698.6719999999996</v>
      </c>
      <c r="G17" s="167">
        <v>3755.4879999999998</v>
      </c>
      <c r="H17" s="167">
        <v>1880.1759999999999</v>
      </c>
      <c r="I17" s="167">
        <v>1357.768</v>
      </c>
      <c r="J17" s="167">
        <v>11094.191999999999</v>
      </c>
      <c r="K17" s="62">
        <v>6863.848</v>
      </c>
      <c r="L17" s="62">
        <v>2459.1759999999999</v>
      </c>
      <c r="M17" s="62">
        <v>7.88</v>
      </c>
      <c r="N17" s="56"/>
      <c r="O17" s="239"/>
      <c r="P17" s="144">
        <v>25.593</v>
      </c>
      <c r="Q17" s="144">
        <v>9.5619999999999994</v>
      </c>
      <c r="R17" s="145"/>
      <c r="S17" s="214"/>
      <c r="T17" s="285"/>
      <c r="U17" s="27" t="s">
        <v>32</v>
      </c>
      <c r="V17" s="28"/>
      <c r="W17" s="143">
        <v>4622.4719999999998</v>
      </c>
      <c r="X17" s="167">
        <v>4907.2719999999999</v>
      </c>
      <c r="Y17" s="167">
        <v>428.12</v>
      </c>
      <c r="Z17" s="167">
        <v>123.36799999999999</v>
      </c>
      <c r="AA17" s="167">
        <v>39.28</v>
      </c>
      <c r="AB17" s="167">
        <v>7334.192</v>
      </c>
      <c r="AC17" s="62">
        <v>4125.0240000000003</v>
      </c>
      <c r="AD17" s="62">
        <v>1569.152</v>
      </c>
      <c r="AE17" s="62">
        <v>7.88</v>
      </c>
      <c r="AF17" s="56"/>
      <c r="AG17" s="239"/>
      <c r="AH17" s="144">
        <v>23.609000000000002</v>
      </c>
      <c r="AI17" s="144">
        <v>9.734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33</v>
      </c>
      <c r="D18" s="28"/>
      <c r="E18" s="143">
        <v>4622.4719999999998</v>
      </c>
      <c r="F18" s="167">
        <v>9632.4240000000009</v>
      </c>
      <c r="G18" s="167">
        <v>8173.3760000000002</v>
      </c>
      <c r="H18" s="167">
        <v>5921.192</v>
      </c>
      <c r="I18" s="167">
        <v>5643.4080000000004</v>
      </c>
      <c r="J18" s="167">
        <v>13694.736000000001</v>
      </c>
      <c r="K18" s="62">
        <v>8782.8880000000008</v>
      </c>
      <c r="L18" s="62">
        <v>3081.4879999999998</v>
      </c>
      <c r="M18" s="62">
        <v>7.8639999999999999</v>
      </c>
      <c r="N18" s="56"/>
      <c r="O18" s="239"/>
      <c r="P18" s="144">
        <v>25.718</v>
      </c>
      <c r="Q18" s="144">
        <v>9.7810000000000006</v>
      </c>
      <c r="R18" s="145"/>
      <c r="S18" s="214"/>
      <c r="T18" s="285"/>
      <c r="U18" s="27" t="s">
        <v>33</v>
      </c>
      <c r="V18" s="28"/>
      <c r="W18" s="143">
        <v>4622.4719999999998</v>
      </c>
      <c r="X18" s="167">
        <v>6730.7920000000004</v>
      </c>
      <c r="Y18" s="167">
        <v>2101.3200000000002</v>
      </c>
      <c r="Z18" s="167">
        <v>858.28800000000001</v>
      </c>
      <c r="AA18" s="167">
        <v>489.85599999999999</v>
      </c>
      <c r="AB18" s="167">
        <v>9807.2800000000007</v>
      </c>
      <c r="AC18" s="62">
        <v>5919.0559999999996</v>
      </c>
      <c r="AD18" s="62">
        <v>2154.3200000000002</v>
      </c>
      <c r="AE18" s="62">
        <v>7.8639999999999999</v>
      </c>
      <c r="AF18" s="56"/>
      <c r="AG18" s="239"/>
      <c r="AH18" s="144">
        <v>23.734000000000002</v>
      </c>
      <c r="AI18" s="144">
        <v>9.718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35</v>
      </c>
      <c r="D19" s="28"/>
      <c r="E19" s="143">
        <v>4622.4719999999998</v>
      </c>
      <c r="F19" s="167">
        <v>11479.904</v>
      </c>
      <c r="G19" s="167">
        <v>13301.456</v>
      </c>
      <c r="H19" s="167">
        <v>12617.896000000001</v>
      </c>
      <c r="I19" s="167">
        <v>14033.632</v>
      </c>
      <c r="J19" s="167">
        <v>16403.704000000002</v>
      </c>
      <c r="K19" s="62">
        <v>10804.575999999999</v>
      </c>
      <c r="L19" s="62">
        <v>3727.944</v>
      </c>
      <c r="M19" s="62">
        <v>7.7359999999999998</v>
      </c>
      <c r="N19" s="56"/>
      <c r="O19" s="239"/>
      <c r="P19" s="144">
        <v>25.905999999999999</v>
      </c>
      <c r="Q19" s="144">
        <v>9.8119999999999994</v>
      </c>
      <c r="R19" s="145"/>
      <c r="S19" s="214"/>
      <c r="T19" s="285"/>
      <c r="U19" s="27" t="s">
        <v>35</v>
      </c>
      <c r="V19" s="28"/>
      <c r="W19" s="143">
        <v>4622.4719999999998</v>
      </c>
      <c r="X19" s="167">
        <v>8463.4879999999994</v>
      </c>
      <c r="Y19" s="167">
        <v>5659.232</v>
      </c>
      <c r="Z19" s="167">
        <v>3575.6559999999999</v>
      </c>
      <c r="AA19" s="167">
        <v>3052.6959999999999</v>
      </c>
      <c r="AB19" s="167">
        <v>12373.992</v>
      </c>
      <c r="AC19" s="62">
        <v>7797.24</v>
      </c>
      <c r="AD19" s="62">
        <v>2765.3040000000001</v>
      </c>
      <c r="AE19" s="62">
        <v>7.7359999999999998</v>
      </c>
      <c r="AF19" s="56"/>
      <c r="AG19" s="239"/>
      <c r="AH19" s="144">
        <v>24.327999999999999</v>
      </c>
      <c r="AI19" s="144">
        <v>10.109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4"/>
      <c r="P20" s="169"/>
      <c r="Q20" s="169"/>
      <c r="R20" s="146"/>
      <c r="S20" s="214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4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5" t="s">
        <v>29</v>
      </c>
      <c r="F21" s="30"/>
      <c r="G21" s="30"/>
      <c r="H21" s="30"/>
      <c r="I21" s="30"/>
      <c r="J21" s="30"/>
      <c r="K21" s="30"/>
      <c r="L21" s="30"/>
      <c r="M21" s="30"/>
      <c r="N21" s="30"/>
      <c r="O21" s="236"/>
      <c r="P21" s="30"/>
      <c r="Q21" s="203"/>
      <c r="R21" s="31"/>
      <c r="S21" s="214"/>
      <c r="T21" s="296"/>
      <c r="U21" s="93"/>
      <c r="V21" s="93"/>
      <c r="W21" s="255" t="s">
        <v>29</v>
      </c>
      <c r="X21" s="30"/>
      <c r="Y21" s="30"/>
      <c r="Z21" s="30"/>
      <c r="AA21" s="30"/>
      <c r="AB21" s="30"/>
      <c r="AC21" s="30"/>
      <c r="AD21" s="30"/>
      <c r="AE21" s="30"/>
      <c r="AF21" s="30"/>
      <c r="AG21" s="236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7" t="s">
        <v>53</v>
      </c>
      <c r="F22" s="33"/>
      <c r="G22" s="33"/>
      <c r="H22" s="33"/>
      <c r="I22" s="33"/>
      <c r="J22" s="33"/>
      <c r="K22" s="33"/>
      <c r="L22" s="33"/>
      <c r="M22" s="33"/>
      <c r="N22" s="33"/>
      <c r="O22" s="238"/>
      <c r="P22" s="33"/>
      <c r="Q22" s="204"/>
      <c r="R22" s="34"/>
      <c r="S22" s="214"/>
      <c r="T22" s="297"/>
      <c r="U22" s="32"/>
      <c r="V22" s="32"/>
      <c r="W22" s="256" t="s">
        <v>53</v>
      </c>
      <c r="X22" s="33"/>
      <c r="Y22" s="33"/>
      <c r="Z22" s="33"/>
      <c r="AA22" s="33"/>
      <c r="AB22" s="33"/>
      <c r="AC22" s="33"/>
      <c r="AD22" s="33"/>
      <c r="AE22" s="33"/>
      <c r="AF22" s="33"/>
      <c r="AG22" s="238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90"/>
      <c r="C23" s="25" t="s">
        <v>31</v>
      </c>
      <c r="D23" s="26"/>
      <c r="E23" s="127">
        <f>SUM(E16:L16)</f>
        <v>27457.296000000002</v>
      </c>
      <c r="F23" s="56"/>
      <c r="G23" s="56"/>
      <c r="H23" s="56"/>
      <c r="I23" s="56"/>
      <c r="J23" s="56"/>
      <c r="K23" s="56"/>
      <c r="L23" s="56"/>
      <c r="M23" s="56"/>
      <c r="N23" s="56"/>
      <c r="O23" s="239"/>
      <c r="P23" s="56"/>
      <c r="Q23" s="168"/>
      <c r="R23" s="57"/>
      <c r="S23" s="214"/>
      <c r="T23" s="290"/>
      <c r="U23" s="25" t="s">
        <v>31</v>
      </c>
      <c r="V23" s="26"/>
      <c r="W23" s="127">
        <f>SUM(W16:AD16)</f>
        <v>16283.800000000001</v>
      </c>
      <c r="X23" s="56"/>
      <c r="Y23" s="56"/>
      <c r="Z23" s="56"/>
      <c r="AA23" s="56"/>
      <c r="AB23" s="56"/>
      <c r="AC23" s="56"/>
      <c r="AD23" s="56"/>
      <c r="AE23" s="56"/>
      <c r="AF23" s="56"/>
      <c r="AG23" s="239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32</v>
      </c>
      <c r="D24" s="28"/>
      <c r="E24" s="127">
        <f>SUM(E17:L17)</f>
        <v>39731.792000000001</v>
      </c>
      <c r="F24" s="56"/>
      <c r="G24" s="56"/>
      <c r="H24" s="56"/>
      <c r="I24" s="56"/>
      <c r="J24" s="56"/>
      <c r="K24" s="56"/>
      <c r="L24" s="56"/>
      <c r="M24" s="56"/>
      <c r="N24" s="56"/>
      <c r="O24" s="239"/>
      <c r="P24" s="56"/>
      <c r="Q24" s="168"/>
      <c r="R24" s="57"/>
      <c r="S24" s="214"/>
      <c r="T24" s="285"/>
      <c r="U24" s="27" t="s">
        <v>32</v>
      </c>
      <c r="V24" s="28"/>
      <c r="W24" s="127">
        <f>SUM(W17:AD17)</f>
        <v>23148.880000000005</v>
      </c>
      <c r="X24" s="56"/>
      <c r="Y24" s="56"/>
      <c r="Z24" s="56"/>
      <c r="AA24" s="56"/>
      <c r="AB24" s="56"/>
      <c r="AC24" s="56"/>
      <c r="AD24" s="56"/>
      <c r="AE24" s="56"/>
      <c r="AF24" s="56"/>
      <c r="AG24" s="239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33</v>
      </c>
      <c r="D25" s="28"/>
      <c r="E25" s="127">
        <f>SUM(E18:L18)</f>
        <v>59551.984000000004</v>
      </c>
      <c r="F25" s="56"/>
      <c r="G25" s="56"/>
      <c r="H25" s="56"/>
      <c r="I25" s="56"/>
      <c r="J25" s="56"/>
      <c r="K25" s="56"/>
      <c r="L25" s="56"/>
      <c r="M25" s="56"/>
      <c r="N25" s="56"/>
      <c r="O25" s="239"/>
      <c r="P25" s="56"/>
      <c r="Q25" s="168"/>
      <c r="R25" s="57"/>
      <c r="S25" s="214"/>
      <c r="T25" s="285"/>
      <c r="U25" s="27" t="s">
        <v>33</v>
      </c>
      <c r="V25" s="28"/>
      <c r="W25" s="127">
        <f>SUM(W18:AD18)</f>
        <v>32683.384000000002</v>
      </c>
      <c r="X25" s="56"/>
      <c r="Y25" s="56"/>
      <c r="Z25" s="56"/>
      <c r="AA25" s="56"/>
      <c r="AB25" s="56"/>
      <c r="AC25" s="56"/>
      <c r="AD25" s="56"/>
      <c r="AE25" s="56"/>
      <c r="AF25" s="56"/>
      <c r="AG25" s="239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35</v>
      </c>
      <c r="D26" s="28"/>
      <c r="E26" s="127">
        <f>SUM(E19:L19)</f>
        <v>86991.584000000003</v>
      </c>
      <c r="F26" s="56"/>
      <c r="G26" s="56"/>
      <c r="H26" s="56"/>
      <c r="I26" s="56"/>
      <c r="J26" s="56"/>
      <c r="K26" s="56"/>
      <c r="L26" s="56"/>
      <c r="M26" s="56"/>
      <c r="N26" s="56"/>
      <c r="O26" s="239"/>
      <c r="P26" s="56"/>
      <c r="Q26" s="168"/>
      <c r="R26" s="57"/>
      <c r="S26" s="214"/>
      <c r="T26" s="285"/>
      <c r="U26" s="27" t="s">
        <v>35</v>
      </c>
      <c r="V26" s="28"/>
      <c r="W26" s="127">
        <f>SUM(W19:AD19)</f>
        <v>48310.080000000002</v>
      </c>
      <c r="X26" s="56"/>
      <c r="Y26" s="56"/>
      <c r="Z26" s="56"/>
      <c r="AA26" s="56"/>
      <c r="AB26" s="56"/>
      <c r="AC26" s="56"/>
      <c r="AD26" s="56"/>
      <c r="AE26" s="56"/>
      <c r="AF26" s="56"/>
      <c r="AG26" s="239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6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4"/>
      <c r="P27" s="58"/>
      <c r="Q27" s="169"/>
      <c r="R27" s="59"/>
      <c r="S27" s="214"/>
      <c r="T27" s="286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4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9"/>
      <c r="F28" s="90"/>
      <c r="G28" s="90"/>
      <c r="H28" s="90"/>
      <c r="I28" s="90"/>
      <c r="J28" s="90"/>
      <c r="K28" s="90"/>
      <c r="L28" s="90"/>
      <c r="M28" s="90"/>
      <c r="N28" s="90"/>
      <c r="O28" s="250"/>
      <c r="P28" s="90"/>
      <c r="Q28" s="91"/>
      <c r="R28" s="91"/>
      <c r="S28" s="214"/>
      <c r="T28" s="214"/>
      <c r="U28" s="214"/>
      <c r="V28" s="91"/>
      <c r="W28" s="249"/>
      <c r="X28" s="90"/>
      <c r="Y28" s="90"/>
      <c r="Z28" s="90"/>
      <c r="AA28" s="90"/>
      <c r="AB28" s="90"/>
      <c r="AC28" s="90"/>
      <c r="AD28" s="90"/>
      <c r="AE28" s="90"/>
      <c r="AF28" s="90"/>
      <c r="AG28" s="250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50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50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9"/>
      <c r="F30" s="214"/>
      <c r="G30" s="214"/>
      <c r="H30" s="214"/>
      <c r="I30" s="214"/>
      <c r="J30" s="214"/>
      <c r="K30" s="214"/>
      <c r="L30" s="214"/>
      <c r="M30" s="214"/>
      <c r="N30" s="214"/>
      <c r="O30" s="250"/>
      <c r="P30" s="214"/>
      <c r="Q30" s="214"/>
      <c r="R30" s="214"/>
      <c r="S30" s="214"/>
      <c r="T30" s="214"/>
      <c r="U30" s="214"/>
      <c r="V30" s="214"/>
      <c r="W30" s="249"/>
      <c r="X30" s="214"/>
      <c r="Y30" s="214"/>
      <c r="Z30" s="214"/>
      <c r="AA30" s="214"/>
      <c r="AB30" s="214"/>
      <c r="AC30" s="214"/>
      <c r="AD30" s="214"/>
      <c r="AE30" s="214"/>
      <c r="AF30" s="214"/>
      <c r="AG30" s="250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8" t="str">
        <f>CONCATENATE("View Synthesis [ ",'Summary (auto)'!$C$3," ]")</f>
        <v>View Synthesis [ 12bit-quantize-raht-15-bit ]</v>
      </c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89"/>
      <c r="S31" s="214"/>
      <c r="T31" s="21"/>
      <c r="U31" s="288" t="str">
        <f>CONCATENATE("View Synthesis [ ",'Summary (auto)'!$C$4," ]")</f>
        <v>View Synthesis [ 10bit-quantize-raht-15-bit ]</v>
      </c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89"/>
      <c r="AK31" s="199"/>
      <c r="AL31" s="199"/>
      <c r="AM31" s="295" t="s">
        <v>67</v>
      </c>
      <c r="AN31" s="280"/>
      <c r="AO31" s="280"/>
      <c r="AP31" s="280"/>
      <c r="AQ31" s="152"/>
      <c r="AR31" s="199"/>
      <c r="AS31" s="199"/>
      <c r="AT31" s="199"/>
    </row>
    <row r="32" spans="2:56" ht="13.5" customHeight="1" thickBot="1" x14ac:dyDescent="0.2">
      <c r="B32" s="24" t="s">
        <v>68</v>
      </c>
      <c r="C32" s="94"/>
      <c r="D32" s="94"/>
      <c r="E32" s="214"/>
      <c r="F32" s="22" t="s">
        <v>27</v>
      </c>
      <c r="G32" s="22" t="s">
        <v>38</v>
      </c>
      <c r="H32" s="22" t="s">
        <v>41</v>
      </c>
      <c r="I32" s="22" t="s">
        <v>44</v>
      </c>
      <c r="J32" s="22" t="s">
        <v>54</v>
      </c>
      <c r="K32" s="22"/>
      <c r="L32" s="118"/>
      <c r="M32" s="118"/>
      <c r="N32" s="22"/>
      <c r="O32" s="257"/>
      <c r="P32" s="22"/>
      <c r="Q32" s="22"/>
      <c r="R32" s="23" t="s">
        <v>51</v>
      </c>
      <c r="S32" s="214"/>
      <c r="T32" s="24" t="s">
        <v>68</v>
      </c>
      <c r="U32" s="94"/>
      <c r="V32" s="94"/>
      <c r="W32" s="214"/>
      <c r="X32" s="22" t="s">
        <v>27</v>
      </c>
      <c r="Y32" s="22" t="s">
        <v>38</v>
      </c>
      <c r="Z32" s="22" t="s">
        <v>41</v>
      </c>
      <c r="AA32" s="22" t="s">
        <v>44</v>
      </c>
      <c r="AB32" s="22" t="s">
        <v>54</v>
      </c>
      <c r="AC32" s="22"/>
      <c r="AD32" s="214"/>
      <c r="AE32" s="214"/>
      <c r="AF32" s="22"/>
      <c r="AG32" s="257"/>
      <c r="AH32" s="22"/>
      <c r="AI32" s="22"/>
      <c r="AJ32" s="23" t="s">
        <v>51</v>
      </c>
      <c r="AK32" s="199"/>
      <c r="AL32" s="24" t="s">
        <v>68</v>
      </c>
      <c r="AM32" s="98" t="s">
        <v>27</v>
      </c>
      <c r="AN32" s="30" t="s">
        <v>38</v>
      </c>
      <c r="AO32" s="30" t="s">
        <v>41</v>
      </c>
      <c r="AP32" s="30" t="s">
        <v>44</v>
      </c>
      <c r="AQ32" s="97" t="s">
        <v>54</v>
      </c>
      <c r="AR32" s="90"/>
      <c r="AS32" s="250"/>
      <c r="AT32" s="90"/>
    </row>
    <row r="33" spans="2:52" x14ac:dyDescent="0.15">
      <c r="B33" s="287" t="s">
        <v>69</v>
      </c>
      <c r="C33" s="25" t="s">
        <v>31</v>
      </c>
      <c r="D33" s="39"/>
      <c r="E33" s="55"/>
      <c r="F33" s="96">
        <v>28.831111</v>
      </c>
      <c r="G33" s="96">
        <v>32.108215000000001</v>
      </c>
      <c r="H33" s="96">
        <v>0.96204595999999998</v>
      </c>
      <c r="I33" s="60">
        <v>0.96746520000000003</v>
      </c>
      <c r="J33" s="60">
        <v>7.2763905000000004E-2</v>
      </c>
      <c r="K33" s="61"/>
      <c r="L33" s="258"/>
      <c r="M33" s="258"/>
      <c r="N33" s="55"/>
      <c r="O33" s="26"/>
      <c r="P33" s="55"/>
      <c r="Q33" s="26"/>
      <c r="R33" s="131"/>
      <c r="S33" s="214"/>
      <c r="T33" s="287" t="s">
        <v>69</v>
      </c>
      <c r="U33" s="25" t="s">
        <v>31</v>
      </c>
      <c r="V33" s="39"/>
      <c r="W33" s="55"/>
      <c r="X33" s="96">
        <v>24.126608999999998</v>
      </c>
      <c r="Y33" s="96">
        <v>28.29644</v>
      </c>
      <c r="Z33" s="96">
        <v>0.89230390000000004</v>
      </c>
      <c r="AA33" s="60">
        <v>0.92448889999999995</v>
      </c>
      <c r="AB33" s="60">
        <v>0.16523509</v>
      </c>
      <c r="AC33" s="61"/>
      <c r="AD33" s="258"/>
      <c r="AE33" s="258"/>
      <c r="AF33" s="55"/>
      <c r="AG33" s="26"/>
      <c r="AH33" s="55"/>
      <c r="AI33" s="26"/>
      <c r="AJ33" s="131"/>
      <c r="AK33" s="199"/>
      <c r="AL33" s="287" t="s">
        <v>69</v>
      </c>
      <c r="AM33" s="119">
        <f t="shared" ref="AM33:AM96" si="4">IF(OR(X33="",F33=""),"",X33-F33)</f>
        <v>-4.7045020000000015</v>
      </c>
      <c r="AN33" s="95">
        <f t="shared" ref="AN33:AN96" si="5">IF(OR(Y33="",G33=""),"",Y33-G33)</f>
        <v>-3.8117750000000008</v>
      </c>
      <c r="AO33" s="95">
        <f t="shared" ref="AO33:AO96" si="6">IF(OR(Z33="",H33=""),"",Z33-H33)</f>
        <v>-6.9742059999999939E-2</v>
      </c>
      <c r="AP33" s="95">
        <f t="shared" ref="AP33:AP96" si="7">IF(OR(AA33="",I33=""),"",AA33-I33)</f>
        <v>-4.2976300000000078E-2</v>
      </c>
      <c r="AQ33" s="120">
        <f t="shared" ref="AQ33:AQ96" si="8">IF(OR(AB33="",J33=""),"",AB33-J33)</f>
        <v>9.2471184999999997E-2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32</v>
      </c>
      <c r="D34" s="186"/>
      <c r="E34" s="56"/>
      <c r="F34" s="187">
        <v>31.718585000000001</v>
      </c>
      <c r="G34" s="187">
        <v>35.356662</v>
      </c>
      <c r="H34" s="187">
        <v>0.97779764000000002</v>
      </c>
      <c r="I34" s="62">
        <v>0.98152296999999999</v>
      </c>
      <c r="J34" s="62">
        <v>5.0321567999999997E-2</v>
      </c>
      <c r="K34" s="188"/>
      <c r="L34" s="259"/>
      <c r="M34" s="259"/>
      <c r="N34" s="56"/>
      <c r="O34" s="28"/>
      <c r="P34" s="56"/>
      <c r="Q34" s="28"/>
      <c r="R34" s="132"/>
      <c r="S34" s="214"/>
      <c r="T34" s="285"/>
      <c r="U34" s="27" t="s">
        <v>32</v>
      </c>
      <c r="V34" s="186"/>
      <c r="W34" s="56"/>
      <c r="X34" s="187">
        <v>27.492697</v>
      </c>
      <c r="Y34" s="187">
        <v>31.592487999999999</v>
      </c>
      <c r="Z34" s="187">
        <v>0.94960675999999999</v>
      </c>
      <c r="AA34" s="62">
        <v>0.95682829999999996</v>
      </c>
      <c r="AB34" s="62">
        <v>7.5679965000000002E-2</v>
      </c>
      <c r="AC34" s="188"/>
      <c r="AD34" s="259"/>
      <c r="AE34" s="259"/>
      <c r="AF34" s="56"/>
      <c r="AG34" s="28"/>
      <c r="AH34" s="56"/>
      <c r="AI34" s="28"/>
      <c r="AJ34" s="132"/>
      <c r="AK34" s="199"/>
      <c r="AL34" s="285"/>
      <c r="AM34" s="86">
        <f t="shared" si="4"/>
        <v>-4.2258880000000012</v>
      </c>
      <c r="AN34" s="121">
        <f t="shared" si="5"/>
        <v>-3.7641740000000006</v>
      </c>
      <c r="AO34" s="121">
        <f t="shared" si="6"/>
        <v>-2.8190880000000029E-2</v>
      </c>
      <c r="AP34" s="121">
        <f t="shared" si="7"/>
        <v>-2.469467000000003E-2</v>
      </c>
      <c r="AQ34" s="87">
        <f t="shared" si="8"/>
        <v>2.5358397000000005E-2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33</v>
      </c>
      <c r="D35" s="186"/>
      <c r="E35" s="56"/>
      <c r="F35" s="187">
        <v>34.631532</v>
      </c>
      <c r="G35" s="187">
        <v>39.171264999999998</v>
      </c>
      <c r="H35" s="187">
        <v>0.98839880000000002</v>
      </c>
      <c r="I35" s="62">
        <v>0.99151511000000003</v>
      </c>
      <c r="J35" s="62">
        <v>3.2173604000000001E-2</v>
      </c>
      <c r="K35" s="188"/>
      <c r="L35" s="259"/>
      <c r="M35" s="259"/>
      <c r="N35" s="56"/>
      <c r="O35" s="28"/>
      <c r="P35" s="56"/>
      <c r="Q35" s="28"/>
      <c r="R35" s="132"/>
      <c r="S35" s="214"/>
      <c r="T35" s="285"/>
      <c r="U35" s="27" t="s">
        <v>33</v>
      </c>
      <c r="V35" s="186"/>
      <c r="W35" s="56"/>
      <c r="X35" s="187">
        <v>30.495892000000001</v>
      </c>
      <c r="Y35" s="187">
        <v>34.066586999999998</v>
      </c>
      <c r="Z35" s="187">
        <v>0.97015032000000001</v>
      </c>
      <c r="AA35" s="62">
        <v>0.97374645000000004</v>
      </c>
      <c r="AB35" s="62">
        <v>4.9054224E-2</v>
      </c>
      <c r="AC35" s="188"/>
      <c r="AD35" s="259"/>
      <c r="AE35" s="259"/>
      <c r="AF35" s="56"/>
      <c r="AG35" s="28"/>
      <c r="AH35" s="56"/>
      <c r="AI35" s="28"/>
      <c r="AJ35" s="132"/>
      <c r="AK35" s="199"/>
      <c r="AL35" s="285"/>
      <c r="AM35" s="86">
        <f t="shared" si="4"/>
        <v>-4.1356399999999987</v>
      </c>
      <c r="AN35" s="121">
        <f t="shared" si="5"/>
        <v>-5.1046779999999998</v>
      </c>
      <c r="AO35" s="121">
        <f t="shared" si="6"/>
        <v>-1.8248480000000011E-2</v>
      </c>
      <c r="AP35" s="121">
        <f t="shared" si="7"/>
        <v>-1.7768659999999992E-2</v>
      </c>
      <c r="AQ35" s="87">
        <f t="shared" si="8"/>
        <v>1.6880619999999999E-2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35</v>
      </c>
      <c r="D36" s="186"/>
      <c r="E36" s="56"/>
      <c r="F36" s="187">
        <v>37.744433999999998</v>
      </c>
      <c r="G36" s="187">
        <v>42.114986999999999</v>
      </c>
      <c r="H36" s="187">
        <v>0.99339034999999998</v>
      </c>
      <c r="I36" s="62">
        <v>0.99558453000000002</v>
      </c>
      <c r="J36" s="62">
        <v>1.6017641999999999E-2</v>
      </c>
      <c r="K36" s="188"/>
      <c r="L36" s="259"/>
      <c r="M36" s="259"/>
      <c r="N36" s="56"/>
      <c r="O36" s="28"/>
      <c r="P36" s="56"/>
      <c r="Q36" s="28"/>
      <c r="R36" s="132"/>
      <c r="S36" s="214"/>
      <c r="T36" s="285"/>
      <c r="U36" s="27" t="s">
        <v>35</v>
      </c>
      <c r="V36" s="186"/>
      <c r="W36" s="56"/>
      <c r="X36" s="187">
        <v>34.545555</v>
      </c>
      <c r="Y36" s="187">
        <v>37.974670000000003</v>
      </c>
      <c r="Z36" s="187">
        <v>0.98291766000000003</v>
      </c>
      <c r="AA36" s="62">
        <v>0.98669461000000003</v>
      </c>
      <c r="AB36" s="62">
        <v>3.1346842999999999E-2</v>
      </c>
      <c r="AC36" s="188"/>
      <c r="AD36" s="259"/>
      <c r="AE36" s="259"/>
      <c r="AF36" s="56"/>
      <c r="AG36" s="28"/>
      <c r="AH36" s="56"/>
      <c r="AI36" s="28"/>
      <c r="AJ36" s="132"/>
      <c r="AK36" s="199"/>
      <c r="AL36" s="285"/>
      <c r="AM36" s="86">
        <f t="shared" si="4"/>
        <v>-3.198878999999998</v>
      </c>
      <c r="AN36" s="121">
        <f t="shared" si="5"/>
        <v>-4.140316999999996</v>
      </c>
      <c r="AO36" s="121">
        <f t="shared" si="6"/>
        <v>-1.0472689999999951E-2</v>
      </c>
      <c r="AP36" s="121">
        <f t="shared" si="7"/>
        <v>-8.8899199999999956E-3</v>
      </c>
      <c r="AQ36" s="87">
        <f t="shared" si="8"/>
        <v>1.5329201000000001E-2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9"/>
      <c r="M37" s="259"/>
      <c r="N37" s="56"/>
      <c r="O37" s="28"/>
      <c r="P37" s="56"/>
      <c r="Q37" s="28"/>
      <c r="R37" s="184"/>
      <c r="S37" s="214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9"/>
      <c r="AE37" s="259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7" t="s">
        <v>70</v>
      </c>
      <c r="C38" s="25" t="s">
        <v>31</v>
      </c>
      <c r="D38" s="39"/>
      <c r="E38" s="55"/>
      <c r="F38" s="96">
        <v>29.237151000000001</v>
      </c>
      <c r="G38" s="96">
        <v>32.987110999999999</v>
      </c>
      <c r="H38" s="96">
        <v>0.96407414999999996</v>
      </c>
      <c r="I38" s="60">
        <v>0.96726049999999997</v>
      </c>
      <c r="J38" s="60">
        <v>6.2927194000000006E-2</v>
      </c>
      <c r="K38" s="61"/>
      <c r="L38" s="258"/>
      <c r="M38" s="258"/>
      <c r="N38" s="55"/>
      <c r="O38" s="26"/>
      <c r="P38" s="55"/>
      <c r="Q38" s="26"/>
      <c r="R38" s="131"/>
      <c r="S38" s="214"/>
      <c r="T38" s="287" t="s">
        <v>70</v>
      </c>
      <c r="U38" s="25" t="s">
        <v>31</v>
      </c>
      <c r="V38" s="39"/>
      <c r="W38" s="55"/>
      <c r="X38" s="96">
        <v>24.355453000000001</v>
      </c>
      <c r="Y38" s="96">
        <v>28.899619000000001</v>
      </c>
      <c r="Z38" s="96">
        <v>0.89730694</v>
      </c>
      <c r="AA38" s="60">
        <v>0.92745630000000001</v>
      </c>
      <c r="AB38" s="60">
        <v>0.15450849999999999</v>
      </c>
      <c r="AC38" s="61"/>
      <c r="AD38" s="258"/>
      <c r="AE38" s="258"/>
      <c r="AF38" s="55"/>
      <c r="AG38" s="26"/>
      <c r="AH38" s="55"/>
      <c r="AI38" s="26"/>
      <c r="AJ38" s="131"/>
      <c r="AK38" s="199"/>
      <c r="AL38" s="287" t="s">
        <v>70</v>
      </c>
      <c r="AM38" s="119">
        <f t="shared" si="4"/>
        <v>-4.8816980000000001</v>
      </c>
      <c r="AN38" s="95">
        <f t="shared" si="5"/>
        <v>-4.0874919999999975</v>
      </c>
      <c r="AO38" s="95">
        <f t="shared" si="6"/>
        <v>-6.6767209999999966E-2</v>
      </c>
      <c r="AP38" s="95">
        <f t="shared" si="7"/>
        <v>-3.9804199999999956E-2</v>
      </c>
      <c r="AQ38" s="120">
        <f t="shared" si="8"/>
        <v>9.1581305999999987E-2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32</v>
      </c>
      <c r="D39" s="186"/>
      <c r="E39" s="56"/>
      <c r="F39" s="187">
        <v>32.058317000000002</v>
      </c>
      <c r="G39" s="187">
        <v>35.829251999999997</v>
      </c>
      <c r="H39" s="187">
        <v>0.97870939999999995</v>
      </c>
      <c r="I39" s="62">
        <v>0.98146847000000004</v>
      </c>
      <c r="J39" s="62">
        <v>4.194034E-2</v>
      </c>
      <c r="K39" s="188"/>
      <c r="L39" s="259"/>
      <c r="M39" s="259"/>
      <c r="N39" s="56"/>
      <c r="O39" s="28"/>
      <c r="P39" s="56"/>
      <c r="Q39" s="28"/>
      <c r="R39" s="132"/>
      <c r="S39" s="214"/>
      <c r="T39" s="285"/>
      <c r="U39" s="27" t="s">
        <v>32</v>
      </c>
      <c r="V39" s="186"/>
      <c r="W39" s="56"/>
      <c r="X39" s="187">
        <v>27.713211000000001</v>
      </c>
      <c r="Y39" s="187">
        <v>31.996697999999999</v>
      </c>
      <c r="Z39" s="187">
        <v>0.95244616000000004</v>
      </c>
      <c r="AA39" s="62">
        <v>0.95698463</v>
      </c>
      <c r="AB39" s="62">
        <v>7.1397379999999996E-2</v>
      </c>
      <c r="AC39" s="188"/>
      <c r="AD39" s="259"/>
      <c r="AE39" s="259"/>
      <c r="AF39" s="56"/>
      <c r="AG39" s="28"/>
      <c r="AH39" s="56"/>
      <c r="AI39" s="28"/>
      <c r="AJ39" s="132"/>
      <c r="AK39" s="199"/>
      <c r="AL39" s="285"/>
      <c r="AM39" s="86">
        <f t="shared" si="4"/>
        <v>-4.3451060000000012</v>
      </c>
      <c r="AN39" s="121">
        <f t="shared" si="5"/>
        <v>-3.8325539999999982</v>
      </c>
      <c r="AO39" s="121">
        <f t="shared" si="6"/>
        <v>-2.626323999999991E-2</v>
      </c>
      <c r="AP39" s="121">
        <f t="shared" si="7"/>
        <v>-2.4483840000000034E-2</v>
      </c>
      <c r="AQ39" s="87">
        <f t="shared" si="8"/>
        <v>2.9457039999999997E-2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33</v>
      </c>
      <c r="D40" s="186"/>
      <c r="E40" s="56"/>
      <c r="F40" s="187">
        <v>35.836948</v>
      </c>
      <c r="G40" s="187">
        <v>39.882646000000001</v>
      </c>
      <c r="H40" s="187">
        <v>0.98880383000000005</v>
      </c>
      <c r="I40" s="62">
        <v>0.99167989999999995</v>
      </c>
      <c r="J40" s="62">
        <v>2.4565312999999998E-2</v>
      </c>
      <c r="K40" s="188"/>
      <c r="L40" s="259"/>
      <c r="M40" s="259"/>
      <c r="N40" s="56"/>
      <c r="O40" s="28"/>
      <c r="P40" s="56"/>
      <c r="Q40" s="28"/>
      <c r="R40" s="132"/>
      <c r="S40" s="214"/>
      <c r="T40" s="285"/>
      <c r="U40" s="27" t="s">
        <v>33</v>
      </c>
      <c r="V40" s="186"/>
      <c r="W40" s="56"/>
      <c r="X40" s="187">
        <v>30.690200000000001</v>
      </c>
      <c r="Y40" s="187">
        <v>34.511153</v>
      </c>
      <c r="Z40" s="187">
        <v>0.97149668</v>
      </c>
      <c r="AA40" s="62">
        <v>0.97367411000000004</v>
      </c>
      <c r="AB40" s="62">
        <v>4.4534567999999997E-2</v>
      </c>
      <c r="AC40" s="188"/>
      <c r="AD40" s="259"/>
      <c r="AE40" s="259"/>
      <c r="AF40" s="56"/>
      <c r="AG40" s="28"/>
      <c r="AH40" s="56"/>
      <c r="AI40" s="28"/>
      <c r="AJ40" s="132"/>
      <c r="AK40" s="199"/>
      <c r="AL40" s="285"/>
      <c r="AM40" s="86">
        <f t="shared" si="4"/>
        <v>-5.1467479999999988</v>
      </c>
      <c r="AN40" s="121">
        <f t="shared" si="5"/>
        <v>-5.371493000000001</v>
      </c>
      <c r="AO40" s="121">
        <f t="shared" si="6"/>
        <v>-1.7307150000000049E-2</v>
      </c>
      <c r="AP40" s="121">
        <f t="shared" si="7"/>
        <v>-1.800578999999991E-2</v>
      </c>
      <c r="AQ40" s="87">
        <f t="shared" si="8"/>
        <v>1.9969254999999998E-2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35</v>
      </c>
      <c r="D41" s="186"/>
      <c r="E41" s="56"/>
      <c r="F41" s="187">
        <v>37.895502</v>
      </c>
      <c r="G41" s="187">
        <v>42.266931</v>
      </c>
      <c r="H41" s="187">
        <v>0.99357636999999999</v>
      </c>
      <c r="I41" s="62">
        <v>0.99568511999999998</v>
      </c>
      <c r="J41" s="62">
        <v>1.6542628E-2</v>
      </c>
      <c r="K41" s="188"/>
      <c r="L41" s="259"/>
      <c r="M41" s="259"/>
      <c r="N41" s="56"/>
      <c r="O41" s="28"/>
      <c r="P41" s="56"/>
      <c r="Q41" s="28"/>
      <c r="R41" s="132"/>
      <c r="S41" s="214"/>
      <c r="T41" s="285"/>
      <c r="U41" s="27" t="s">
        <v>35</v>
      </c>
      <c r="V41" s="186"/>
      <c r="W41" s="56"/>
      <c r="X41" s="187">
        <v>34.461210000000001</v>
      </c>
      <c r="Y41" s="187">
        <v>37.976109999999998</v>
      </c>
      <c r="Z41" s="187">
        <v>0.98342315000000002</v>
      </c>
      <c r="AA41" s="62">
        <v>0.98652229999999996</v>
      </c>
      <c r="AB41" s="62">
        <v>3.0038763E-2</v>
      </c>
      <c r="AC41" s="188"/>
      <c r="AD41" s="259"/>
      <c r="AE41" s="259"/>
      <c r="AF41" s="56"/>
      <c r="AG41" s="28"/>
      <c r="AH41" s="56"/>
      <c r="AI41" s="28"/>
      <c r="AJ41" s="132"/>
      <c r="AK41" s="199"/>
      <c r="AL41" s="285"/>
      <c r="AM41" s="86">
        <f t="shared" si="4"/>
        <v>-3.4342919999999992</v>
      </c>
      <c r="AN41" s="121">
        <f t="shared" si="5"/>
        <v>-4.2908210000000011</v>
      </c>
      <c r="AO41" s="121">
        <f t="shared" si="6"/>
        <v>-1.0153219999999963E-2</v>
      </c>
      <c r="AP41" s="121">
        <f t="shared" si="7"/>
        <v>-9.162820000000016E-3</v>
      </c>
      <c r="AQ41" s="87">
        <f t="shared" si="8"/>
        <v>1.3496134999999999E-2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9"/>
      <c r="M42" s="259"/>
      <c r="N42" s="56"/>
      <c r="O42" s="28"/>
      <c r="P42" s="56"/>
      <c r="Q42" s="28"/>
      <c r="R42" s="184"/>
      <c r="S42" s="214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9"/>
      <c r="AE42" s="259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7" t="s">
        <v>71</v>
      </c>
      <c r="C43" s="25" t="s">
        <v>31</v>
      </c>
      <c r="D43" s="39"/>
      <c r="E43" s="55"/>
      <c r="F43" s="96">
        <v>29.428436999999999</v>
      </c>
      <c r="G43" s="96">
        <v>33.157009000000002</v>
      </c>
      <c r="H43" s="96">
        <v>0.96554006000000003</v>
      </c>
      <c r="I43" s="60">
        <v>0.96948361000000005</v>
      </c>
      <c r="J43" s="60">
        <v>6.4763135999999999E-2</v>
      </c>
      <c r="K43" s="61"/>
      <c r="L43" s="258"/>
      <c r="M43" s="258"/>
      <c r="N43" s="55"/>
      <c r="O43" s="26"/>
      <c r="P43" s="55"/>
      <c r="Q43" s="26"/>
      <c r="R43" s="131"/>
      <c r="S43" s="214"/>
      <c r="T43" s="287" t="s">
        <v>71</v>
      </c>
      <c r="U43" s="25" t="s">
        <v>31</v>
      </c>
      <c r="V43" s="39"/>
      <c r="W43" s="55"/>
      <c r="X43" s="96">
        <v>24.568431</v>
      </c>
      <c r="Y43" s="96">
        <v>28.920635000000001</v>
      </c>
      <c r="Z43" s="96">
        <v>0.90112621999999998</v>
      </c>
      <c r="AA43" s="60">
        <v>0.92874268000000004</v>
      </c>
      <c r="AB43" s="60">
        <v>0.15391244000000001</v>
      </c>
      <c r="AC43" s="61"/>
      <c r="AD43" s="258"/>
      <c r="AE43" s="258"/>
      <c r="AF43" s="55"/>
      <c r="AG43" s="26"/>
      <c r="AH43" s="55"/>
      <c r="AI43" s="26"/>
      <c r="AJ43" s="131"/>
      <c r="AK43" s="199"/>
      <c r="AL43" s="287" t="s">
        <v>71</v>
      </c>
      <c r="AM43" s="119">
        <f t="shared" si="4"/>
        <v>-4.8600059999999985</v>
      </c>
      <c r="AN43" s="95">
        <f t="shared" si="5"/>
        <v>-4.2363740000000014</v>
      </c>
      <c r="AO43" s="95">
        <f t="shared" si="6"/>
        <v>-6.4413840000000055E-2</v>
      </c>
      <c r="AP43" s="95">
        <f t="shared" si="7"/>
        <v>-4.0740930000000009E-2</v>
      </c>
      <c r="AQ43" s="120">
        <f t="shared" si="8"/>
        <v>8.9149304000000013E-2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32</v>
      </c>
      <c r="D44" s="186"/>
      <c r="E44" s="56"/>
      <c r="F44" s="187">
        <v>32.132145999999999</v>
      </c>
      <c r="G44" s="187">
        <v>35.953921000000001</v>
      </c>
      <c r="H44" s="187">
        <v>0.97908591</v>
      </c>
      <c r="I44" s="62">
        <v>0.98188224999999996</v>
      </c>
      <c r="J44" s="62">
        <v>4.2794894E-2</v>
      </c>
      <c r="K44" s="188"/>
      <c r="L44" s="259"/>
      <c r="M44" s="259"/>
      <c r="N44" s="56"/>
      <c r="O44" s="28"/>
      <c r="P44" s="56"/>
      <c r="Q44" s="28"/>
      <c r="R44" s="132"/>
      <c r="S44" s="214"/>
      <c r="T44" s="285"/>
      <c r="U44" s="27" t="s">
        <v>32</v>
      </c>
      <c r="V44" s="186"/>
      <c r="W44" s="56"/>
      <c r="X44" s="187">
        <v>28.176767999999999</v>
      </c>
      <c r="Y44" s="187">
        <v>32.288156000000001</v>
      </c>
      <c r="Z44" s="187">
        <v>0.95442136</v>
      </c>
      <c r="AA44" s="62">
        <v>0.95950838999999999</v>
      </c>
      <c r="AB44" s="62">
        <v>6.9607199999999994E-2</v>
      </c>
      <c r="AC44" s="188"/>
      <c r="AD44" s="259"/>
      <c r="AE44" s="259"/>
      <c r="AF44" s="56"/>
      <c r="AG44" s="28"/>
      <c r="AH44" s="56"/>
      <c r="AI44" s="28"/>
      <c r="AJ44" s="132"/>
      <c r="AK44" s="199"/>
      <c r="AL44" s="285"/>
      <c r="AM44" s="86">
        <f t="shared" si="4"/>
        <v>-3.9553779999999996</v>
      </c>
      <c r="AN44" s="121">
        <f t="shared" si="5"/>
        <v>-3.6657650000000004</v>
      </c>
      <c r="AO44" s="121">
        <f t="shared" si="6"/>
        <v>-2.4664550000000007E-2</v>
      </c>
      <c r="AP44" s="121">
        <f t="shared" si="7"/>
        <v>-2.2373859999999968E-2</v>
      </c>
      <c r="AQ44" s="87">
        <f t="shared" si="8"/>
        <v>2.6812305999999994E-2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33</v>
      </c>
      <c r="D45" s="186"/>
      <c r="E45" s="56"/>
      <c r="F45" s="187">
        <v>35.533464000000002</v>
      </c>
      <c r="G45" s="187">
        <v>39.813011000000003</v>
      </c>
      <c r="H45" s="187">
        <v>0.98884000999999999</v>
      </c>
      <c r="I45" s="62">
        <v>0.99171907999999998</v>
      </c>
      <c r="J45" s="62">
        <v>2.8404777999999999E-2</v>
      </c>
      <c r="K45" s="188"/>
      <c r="L45" s="259"/>
      <c r="M45" s="259"/>
      <c r="N45" s="56"/>
      <c r="O45" s="28"/>
      <c r="P45" s="56"/>
      <c r="Q45" s="28"/>
      <c r="R45" s="132"/>
      <c r="S45" s="214"/>
      <c r="T45" s="285"/>
      <c r="U45" s="27" t="s">
        <v>33</v>
      </c>
      <c r="V45" s="186"/>
      <c r="W45" s="56"/>
      <c r="X45" s="187">
        <v>30.971637000000001</v>
      </c>
      <c r="Y45" s="187">
        <v>34.614544000000002</v>
      </c>
      <c r="Z45" s="187">
        <v>0.97231299999999998</v>
      </c>
      <c r="AA45" s="62">
        <v>0.97452053000000005</v>
      </c>
      <c r="AB45" s="62">
        <v>4.47368E-2</v>
      </c>
      <c r="AC45" s="188"/>
      <c r="AD45" s="259"/>
      <c r="AE45" s="259"/>
      <c r="AF45" s="56"/>
      <c r="AG45" s="28"/>
      <c r="AH45" s="56"/>
      <c r="AI45" s="28"/>
      <c r="AJ45" s="132"/>
      <c r="AK45" s="199"/>
      <c r="AL45" s="285"/>
      <c r="AM45" s="86">
        <f t="shared" si="4"/>
        <v>-4.561827000000001</v>
      </c>
      <c r="AN45" s="121">
        <f t="shared" si="5"/>
        <v>-5.1984670000000008</v>
      </c>
      <c r="AO45" s="121">
        <f t="shared" si="6"/>
        <v>-1.6527010000000009E-2</v>
      </c>
      <c r="AP45" s="121">
        <f t="shared" si="7"/>
        <v>-1.7198549999999924E-2</v>
      </c>
      <c r="AQ45" s="87">
        <f t="shared" si="8"/>
        <v>1.6332022000000002E-2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35</v>
      </c>
      <c r="D46" s="186"/>
      <c r="E46" s="56"/>
      <c r="F46" s="187">
        <v>38.412398000000003</v>
      </c>
      <c r="G46" s="187">
        <v>42.788322999999998</v>
      </c>
      <c r="H46" s="187">
        <v>0.99360419</v>
      </c>
      <c r="I46" s="62">
        <v>0.99570537000000003</v>
      </c>
      <c r="J46" s="62">
        <v>1.5463444999999999E-2</v>
      </c>
      <c r="K46" s="188"/>
      <c r="L46" s="259"/>
      <c r="M46" s="259"/>
      <c r="N46" s="56"/>
      <c r="O46" s="28"/>
      <c r="P46" s="56"/>
      <c r="Q46" s="28"/>
      <c r="R46" s="132"/>
      <c r="S46" s="214"/>
      <c r="T46" s="285"/>
      <c r="U46" s="27" t="s">
        <v>35</v>
      </c>
      <c r="V46" s="186"/>
      <c r="W46" s="56"/>
      <c r="X46" s="187">
        <v>34.546441999999999</v>
      </c>
      <c r="Y46" s="187">
        <v>38.118690000000001</v>
      </c>
      <c r="Z46" s="187">
        <v>0.98365522000000005</v>
      </c>
      <c r="AA46" s="62">
        <v>0.98683756</v>
      </c>
      <c r="AB46" s="62">
        <v>2.9664906000000001E-2</v>
      </c>
      <c r="AC46" s="188"/>
      <c r="AD46" s="259"/>
      <c r="AE46" s="259"/>
      <c r="AF46" s="56"/>
      <c r="AG46" s="28"/>
      <c r="AH46" s="56"/>
      <c r="AI46" s="28"/>
      <c r="AJ46" s="132"/>
      <c r="AK46" s="199"/>
      <c r="AL46" s="285"/>
      <c r="AM46" s="86">
        <f t="shared" si="4"/>
        <v>-3.8659560000000042</v>
      </c>
      <c r="AN46" s="121">
        <f t="shared" si="5"/>
        <v>-4.6696329999999975</v>
      </c>
      <c r="AO46" s="121">
        <f t="shared" si="6"/>
        <v>-9.9489699999999459E-3</v>
      </c>
      <c r="AP46" s="121">
        <f t="shared" si="7"/>
        <v>-8.8678100000000315E-3</v>
      </c>
      <c r="AQ46" s="87">
        <f t="shared" si="8"/>
        <v>1.4201461000000002E-2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9"/>
      <c r="M47" s="259"/>
      <c r="N47" s="56"/>
      <c r="O47" s="28"/>
      <c r="P47" s="56"/>
      <c r="Q47" s="28"/>
      <c r="R47" s="184"/>
      <c r="S47" s="214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9"/>
      <c r="AE47" s="259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7" t="s">
        <v>72</v>
      </c>
      <c r="C48" s="25" t="s">
        <v>31</v>
      </c>
      <c r="D48" s="39"/>
      <c r="E48" s="55"/>
      <c r="F48" s="96">
        <v>30.137505000000001</v>
      </c>
      <c r="G48" s="96">
        <v>33.610903</v>
      </c>
      <c r="H48" s="96">
        <v>0.96686550000000004</v>
      </c>
      <c r="I48" s="60">
        <v>0.97132850000000004</v>
      </c>
      <c r="J48" s="60">
        <v>6.0252197E-2</v>
      </c>
      <c r="K48" s="61"/>
      <c r="L48" s="258"/>
      <c r="M48" s="258"/>
      <c r="N48" s="55"/>
      <c r="O48" s="26"/>
      <c r="P48" s="55"/>
      <c r="Q48" s="26"/>
      <c r="R48" s="131"/>
      <c r="S48" s="214"/>
      <c r="T48" s="287" t="s">
        <v>72</v>
      </c>
      <c r="U48" s="25" t="s">
        <v>31</v>
      </c>
      <c r="V48" s="39"/>
      <c r="W48" s="55"/>
      <c r="X48" s="96">
        <v>24.687272</v>
      </c>
      <c r="Y48" s="96">
        <v>29.160399000000002</v>
      </c>
      <c r="Z48" s="96">
        <v>0.90185464000000004</v>
      </c>
      <c r="AA48" s="60">
        <v>0.92945078000000003</v>
      </c>
      <c r="AB48" s="60">
        <v>0.15620502999999999</v>
      </c>
      <c r="AC48" s="61"/>
      <c r="AD48" s="258"/>
      <c r="AE48" s="258"/>
      <c r="AF48" s="55"/>
      <c r="AG48" s="26"/>
      <c r="AH48" s="55"/>
      <c r="AI48" s="26"/>
      <c r="AJ48" s="131"/>
      <c r="AK48" s="199"/>
      <c r="AL48" s="287" t="s">
        <v>72</v>
      </c>
      <c r="AM48" s="119">
        <f t="shared" si="4"/>
        <v>-5.4502330000000008</v>
      </c>
      <c r="AN48" s="95">
        <f t="shared" si="5"/>
        <v>-4.4505039999999987</v>
      </c>
      <c r="AO48" s="95">
        <f t="shared" si="6"/>
        <v>-6.5010860000000004E-2</v>
      </c>
      <c r="AP48" s="95">
        <f t="shared" si="7"/>
        <v>-4.1877720000000007E-2</v>
      </c>
      <c r="AQ48" s="120">
        <f t="shared" si="8"/>
        <v>9.5952832999999987E-2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32</v>
      </c>
      <c r="D49" s="186"/>
      <c r="E49" s="56"/>
      <c r="F49" s="187">
        <v>32.791646999999998</v>
      </c>
      <c r="G49" s="187">
        <v>36.372802</v>
      </c>
      <c r="H49" s="187">
        <v>0.97956063999999998</v>
      </c>
      <c r="I49" s="62">
        <v>0.98283774000000002</v>
      </c>
      <c r="J49" s="62">
        <v>3.9171486999999998E-2</v>
      </c>
      <c r="K49" s="188"/>
      <c r="L49" s="259"/>
      <c r="M49" s="259"/>
      <c r="N49" s="56"/>
      <c r="O49" s="28"/>
      <c r="P49" s="56"/>
      <c r="Q49" s="28"/>
      <c r="R49" s="132"/>
      <c r="S49" s="214"/>
      <c r="T49" s="285"/>
      <c r="U49" s="27" t="s">
        <v>32</v>
      </c>
      <c r="V49" s="186"/>
      <c r="W49" s="56"/>
      <c r="X49" s="187">
        <v>28.716784000000001</v>
      </c>
      <c r="Y49" s="187">
        <v>32.774234</v>
      </c>
      <c r="Z49" s="187">
        <v>0.95636146</v>
      </c>
      <c r="AA49" s="62">
        <v>0.96331827999999997</v>
      </c>
      <c r="AB49" s="62">
        <v>6.7913799999999996E-2</v>
      </c>
      <c r="AC49" s="188"/>
      <c r="AD49" s="259"/>
      <c r="AE49" s="259"/>
      <c r="AF49" s="56"/>
      <c r="AG49" s="28"/>
      <c r="AH49" s="56"/>
      <c r="AI49" s="28"/>
      <c r="AJ49" s="132"/>
      <c r="AK49" s="199"/>
      <c r="AL49" s="285"/>
      <c r="AM49" s="86">
        <f t="shared" si="4"/>
        <v>-4.074862999999997</v>
      </c>
      <c r="AN49" s="121">
        <f t="shared" si="5"/>
        <v>-3.5985680000000002</v>
      </c>
      <c r="AO49" s="121">
        <f t="shared" si="6"/>
        <v>-2.3199179999999986E-2</v>
      </c>
      <c r="AP49" s="121">
        <f t="shared" si="7"/>
        <v>-1.9519460000000044E-2</v>
      </c>
      <c r="AQ49" s="87">
        <f t="shared" si="8"/>
        <v>2.8742312999999999E-2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33</v>
      </c>
      <c r="D50" s="186"/>
      <c r="E50" s="56"/>
      <c r="F50" s="187">
        <v>36.018940000000001</v>
      </c>
      <c r="G50" s="187">
        <v>40.147523</v>
      </c>
      <c r="H50" s="187">
        <v>0.98863539</v>
      </c>
      <c r="I50" s="62">
        <v>0.99171147000000004</v>
      </c>
      <c r="J50" s="62">
        <v>2.5276901000000001E-2</v>
      </c>
      <c r="K50" s="188"/>
      <c r="L50" s="259"/>
      <c r="M50" s="259"/>
      <c r="N50" s="56"/>
      <c r="O50" s="28"/>
      <c r="P50" s="56"/>
      <c r="Q50" s="28"/>
      <c r="R50" s="132"/>
      <c r="S50" s="214"/>
      <c r="T50" s="285"/>
      <c r="U50" s="27" t="s">
        <v>33</v>
      </c>
      <c r="V50" s="186"/>
      <c r="W50" s="56"/>
      <c r="X50" s="187">
        <v>31.721585999999999</v>
      </c>
      <c r="Y50" s="187">
        <v>35.222797</v>
      </c>
      <c r="Z50" s="187">
        <v>0.97367157000000004</v>
      </c>
      <c r="AA50" s="62">
        <v>0.97686627000000004</v>
      </c>
      <c r="AB50" s="62">
        <v>4.1976735000000001E-2</v>
      </c>
      <c r="AC50" s="188"/>
      <c r="AD50" s="259"/>
      <c r="AE50" s="259"/>
      <c r="AF50" s="56"/>
      <c r="AG50" s="28"/>
      <c r="AH50" s="56"/>
      <c r="AI50" s="28"/>
      <c r="AJ50" s="132"/>
      <c r="AK50" s="199"/>
      <c r="AL50" s="285"/>
      <c r="AM50" s="86">
        <f t="shared" si="4"/>
        <v>-4.2973540000000021</v>
      </c>
      <c r="AN50" s="121">
        <f t="shared" si="5"/>
        <v>-4.9247259999999997</v>
      </c>
      <c r="AO50" s="121">
        <f t="shared" si="6"/>
        <v>-1.4963819999999961E-2</v>
      </c>
      <c r="AP50" s="121">
        <f t="shared" si="7"/>
        <v>-1.4845200000000003E-2</v>
      </c>
      <c r="AQ50" s="87">
        <f t="shared" si="8"/>
        <v>1.6699834E-2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35</v>
      </c>
      <c r="D51" s="186"/>
      <c r="E51" s="56"/>
      <c r="F51" s="187">
        <v>38.945126000000002</v>
      </c>
      <c r="G51" s="187">
        <v>43.217309</v>
      </c>
      <c r="H51" s="187">
        <v>0.99348647999999995</v>
      </c>
      <c r="I51" s="62">
        <v>0.99570561999999996</v>
      </c>
      <c r="J51" s="62">
        <v>1.3360359E-2</v>
      </c>
      <c r="K51" s="188"/>
      <c r="L51" s="259"/>
      <c r="M51" s="259"/>
      <c r="N51" s="56"/>
      <c r="O51" s="28"/>
      <c r="P51" s="56"/>
      <c r="Q51" s="28"/>
      <c r="R51" s="132"/>
      <c r="S51" s="214"/>
      <c r="T51" s="285"/>
      <c r="U51" s="27" t="s">
        <v>35</v>
      </c>
      <c r="V51" s="186"/>
      <c r="W51" s="56"/>
      <c r="X51" s="187">
        <v>35.113503999999999</v>
      </c>
      <c r="Y51" s="187">
        <v>38.511450000000004</v>
      </c>
      <c r="Z51" s="187">
        <v>0.98369247999999998</v>
      </c>
      <c r="AA51" s="62">
        <v>0.98737607000000005</v>
      </c>
      <c r="AB51" s="62">
        <v>2.8324835E-2</v>
      </c>
      <c r="AC51" s="188"/>
      <c r="AD51" s="259"/>
      <c r="AE51" s="259"/>
      <c r="AF51" s="56"/>
      <c r="AG51" s="28"/>
      <c r="AH51" s="56"/>
      <c r="AI51" s="28"/>
      <c r="AJ51" s="132"/>
      <c r="AK51" s="199"/>
      <c r="AL51" s="285"/>
      <c r="AM51" s="86">
        <f t="shared" si="4"/>
        <v>-3.831622000000003</v>
      </c>
      <c r="AN51" s="121">
        <f t="shared" si="5"/>
        <v>-4.7058589999999967</v>
      </c>
      <c r="AO51" s="121">
        <f t="shared" si="6"/>
        <v>-9.7939999999999694E-3</v>
      </c>
      <c r="AP51" s="121">
        <f t="shared" si="7"/>
        <v>-8.3295499999999079E-3</v>
      </c>
      <c r="AQ51" s="87">
        <f t="shared" si="8"/>
        <v>1.4964475999999999E-2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9"/>
      <c r="M52" s="259"/>
      <c r="N52" s="56"/>
      <c r="O52" s="28"/>
      <c r="P52" s="56"/>
      <c r="Q52" s="28"/>
      <c r="R52" s="184"/>
      <c r="S52" s="214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9"/>
      <c r="AE52" s="259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7" t="s">
        <v>73</v>
      </c>
      <c r="C53" s="25" t="s">
        <v>31</v>
      </c>
      <c r="D53" s="39"/>
      <c r="E53" s="55"/>
      <c r="F53" s="96">
        <v>30.020175999999999</v>
      </c>
      <c r="G53" s="96">
        <v>33.697609999999997</v>
      </c>
      <c r="H53" s="96">
        <v>0.96705556000000004</v>
      </c>
      <c r="I53" s="60">
        <v>0.97141005999999996</v>
      </c>
      <c r="J53" s="60">
        <v>5.9911598000000003E-2</v>
      </c>
      <c r="K53" s="61"/>
      <c r="L53" s="258"/>
      <c r="M53" s="258"/>
      <c r="N53" s="55"/>
      <c r="O53" s="26"/>
      <c r="P53" s="55"/>
      <c r="Q53" s="26"/>
      <c r="R53" s="131"/>
      <c r="S53" s="214"/>
      <c r="T53" s="287" t="s">
        <v>73</v>
      </c>
      <c r="U53" s="25" t="s">
        <v>31</v>
      </c>
      <c r="V53" s="39"/>
      <c r="W53" s="55"/>
      <c r="X53" s="96">
        <v>24.725621</v>
      </c>
      <c r="Y53" s="96">
        <v>29.260786</v>
      </c>
      <c r="Z53" s="96">
        <v>0.90176749</v>
      </c>
      <c r="AA53" s="60">
        <v>0.9288016</v>
      </c>
      <c r="AB53" s="60">
        <v>0.15547946000000001</v>
      </c>
      <c r="AC53" s="61"/>
      <c r="AD53" s="258"/>
      <c r="AE53" s="258"/>
      <c r="AF53" s="55"/>
      <c r="AG53" s="26"/>
      <c r="AH53" s="55"/>
      <c r="AI53" s="26"/>
      <c r="AJ53" s="131"/>
      <c r="AK53" s="199"/>
      <c r="AL53" s="287" t="s">
        <v>73</v>
      </c>
      <c r="AM53" s="119">
        <f t="shared" si="4"/>
        <v>-5.294554999999999</v>
      </c>
      <c r="AN53" s="95">
        <f t="shared" si="5"/>
        <v>-4.4368239999999979</v>
      </c>
      <c r="AO53" s="95">
        <f t="shared" si="6"/>
        <v>-6.5288070000000031E-2</v>
      </c>
      <c r="AP53" s="95">
        <f t="shared" si="7"/>
        <v>-4.2608459999999959E-2</v>
      </c>
      <c r="AQ53" s="120">
        <f t="shared" si="8"/>
        <v>9.5567862000000003E-2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32</v>
      </c>
      <c r="D54" s="186"/>
      <c r="E54" s="56"/>
      <c r="F54" s="187">
        <v>33.007603000000003</v>
      </c>
      <c r="G54" s="187">
        <v>36.576656999999997</v>
      </c>
      <c r="H54" s="187">
        <v>0.97986498</v>
      </c>
      <c r="I54" s="62">
        <v>0.98316844999999997</v>
      </c>
      <c r="J54" s="62">
        <v>3.7768586999999999E-2</v>
      </c>
      <c r="K54" s="188"/>
      <c r="L54" s="259"/>
      <c r="M54" s="259"/>
      <c r="N54" s="56"/>
      <c r="O54" s="28"/>
      <c r="P54" s="56"/>
      <c r="Q54" s="28"/>
      <c r="R54" s="132"/>
      <c r="S54" s="214"/>
      <c r="T54" s="285"/>
      <c r="U54" s="27" t="s">
        <v>32</v>
      </c>
      <c r="V54" s="186"/>
      <c r="W54" s="56"/>
      <c r="X54" s="187">
        <v>28.959716</v>
      </c>
      <c r="Y54" s="187">
        <v>32.995624999999997</v>
      </c>
      <c r="Z54" s="187">
        <v>0.95757703999999999</v>
      </c>
      <c r="AA54" s="62">
        <v>0.96531798999999996</v>
      </c>
      <c r="AB54" s="62">
        <v>6.6751489999999997E-2</v>
      </c>
      <c r="AC54" s="188"/>
      <c r="AD54" s="259"/>
      <c r="AE54" s="259"/>
      <c r="AF54" s="56"/>
      <c r="AG54" s="28"/>
      <c r="AH54" s="56"/>
      <c r="AI54" s="28"/>
      <c r="AJ54" s="132"/>
      <c r="AK54" s="199"/>
      <c r="AL54" s="285"/>
      <c r="AM54" s="86">
        <f t="shared" si="4"/>
        <v>-4.0478870000000029</v>
      </c>
      <c r="AN54" s="121">
        <f t="shared" si="5"/>
        <v>-3.5810320000000004</v>
      </c>
      <c r="AO54" s="121">
        <f t="shared" si="6"/>
        <v>-2.2287940000000006E-2</v>
      </c>
      <c r="AP54" s="121">
        <f t="shared" si="7"/>
        <v>-1.7850460000000012E-2</v>
      </c>
      <c r="AQ54" s="87">
        <f t="shared" si="8"/>
        <v>2.8982902999999997E-2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33</v>
      </c>
      <c r="D55" s="186"/>
      <c r="E55" s="56"/>
      <c r="F55" s="187">
        <v>36.289417</v>
      </c>
      <c r="G55" s="187">
        <v>40.290754999999997</v>
      </c>
      <c r="H55" s="187">
        <v>0.98869026999999998</v>
      </c>
      <c r="I55" s="62">
        <v>0.99185316000000001</v>
      </c>
      <c r="J55" s="62">
        <v>2.3880704999999999E-2</v>
      </c>
      <c r="K55" s="188"/>
      <c r="L55" s="259"/>
      <c r="M55" s="259"/>
      <c r="N55" s="56"/>
      <c r="O55" s="28"/>
      <c r="P55" s="56"/>
      <c r="Q55" s="28"/>
      <c r="R55" s="132"/>
      <c r="S55" s="214"/>
      <c r="T55" s="285"/>
      <c r="U55" s="27" t="s">
        <v>33</v>
      </c>
      <c r="V55" s="186"/>
      <c r="W55" s="56"/>
      <c r="X55" s="187">
        <v>31.831222</v>
      </c>
      <c r="Y55" s="187">
        <v>35.452495999999996</v>
      </c>
      <c r="Z55" s="187">
        <v>0.97422801999999997</v>
      </c>
      <c r="AA55" s="62">
        <v>0.97786541000000005</v>
      </c>
      <c r="AB55" s="62">
        <v>4.2300772E-2</v>
      </c>
      <c r="AC55" s="188"/>
      <c r="AD55" s="259"/>
      <c r="AE55" s="259"/>
      <c r="AF55" s="56"/>
      <c r="AG55" s="28"/>
      <c r="AH55" s="56"/>
      <c r="AI55" s="28"/>
      <c r="AJ55" s="132"/>
      <c r="AK55" s="199"/>
      <c r="AL55" s="285"/>
      <c r="AM55" s="86">
        <f t="shared" si="4"/>
        <v>-4.4581949999999999</v>
      </c>
      <c r="AN55" s="121">
        <f t="shared" si="5"/>
        <v>-4.8382590000000008</v>
      </c>
      <c r="AO55" s="121">
        <f t="shared" si="6"/>
        <v>-1.446225000000001E-2</v>
      </c>
      <c r="AP55" s="121">
        <f t="shared" si="7"/>
        <v>-1.3987749999999965E-2</v>
      </c>
      <c r="AQ55" s="87">
        <f t="shared" si="8"/>
        <v>1.8420067000000002E-2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35</v>
      </c>
      <c r="D56" s="186"/>
      <c r="E56" s="56"/>
      <c r="F56" s="187">
        <v>39.290540999999997</v>
      </c>
      <c r="G56" s="187">
        <v>43.424377</v>
      </c>
      <c r="H56" s="187">
        <v>0.99356960000000005</v>
      </c>
      <c r="I56" s="62">
        <v>0.99578646999999998</v>
      </c>
      <c r="J56" s="62">
        <v>1.2187595000000001E-2</v>
      </c>
      <c r="K56" s="188"/>
      <c r="L56" s="259"/>
      <c r="M56" s="259"/>
      <c r="N56" s="56"/>
      <c r="O56" s="28"/>
      <c r="P56" s="56"/>
      <c r="Q56" s="28"/>
      <c r="R56" s="132"/>
      <c r="S56" s="214"/>
      <c r="T56" s="285"/>
      <c r="U56" s="27" t="s">
        <v>35</v>
      </c>
      <c r="V56" s="186"/>
      <c r="W56" s="56"/>
      <c r="X56" s="187">
        <v>35.096133000000002</v>
      </c>
      <c r="Y56" s="187">
        <v>38.583146999999997</v>
      </c>
      <c r="Z56" s="187">
        <v>0.98392447000000005</v>
      </c>
      <c r="AA56" s="62">
        <v>0.98772382000000003</v>
      </c>
      <c r="AB56" s="62">
        <v>2.859718E-2</v>
      </c>
      <c r="AC56" s="188"/>
      <c r="AD56" s="259"/>
      <c r="AE56" s="259"/>
      <c r="AF56" s="56"/>
      <c r="AG56" s="28"/>
      <c r="AH56" s="56"/>
      <c r="AI56" s="28"/>
      <c r="AJ56" s="132"/>
      <c r="AK56" s="199"/>
      <c r="AL56" s="285"/>
      <c r="AM56" s="86">
        <f t="shared" si="4"/>
        <v>-4.1944079999999957</v>
      </c>
      <c r="AN56" s="121">
        <f t="shared" si="5"/>
        <v>-4.841230000000003</v>
      </c>
      <c r="AO56" s="121">
        <f t="shared" si="6"/>
        <v>-9.6451300000000018E-3</v>
      </c>
      <c r="AP56" s="121">
        <f t="shared" si="7"/>
        <v>-8.062649999999949E-3</v>
      </c>
      <c r="AQ56" s="87">
        <f t="shared" si="8"/>
        <v>1.6409584999999997E-2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9"/>
      <c r="M57" s="259"/>
      <c r="N57" s="56"/>
      <c r="O57" s="28"/>
      <c r="P57" s="56"/>
      <c r="Q57" s="28"/>
      <c r="R57" s="184"/>
      <c r="S57" s="214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9"/>
      <c r="AE57" s="259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7" t="s">
        <v>74</v>
      </c>
      <c r="C58" s="25" t="s">
        <v>31</v>
      </c>
      <c r="D58" s="39"/>
      <c r="E58" s="55"/>
      <c r="F58" s="96">
        <v>30.239045000000001</v>
      </c>
      <c r="G58" s="96">
        <v>34.008665999999998</v>
      </c>
      <c r="H58" s="96">
        <v>0.96739218999999999</v>
      </c>
      <c r="I58" s="60">
        <v>0.97275332000000003</v>
      </c>
      <c r="J58" s="60">
        <v>6.0408823E-2</v>
      </c>
      <c r="K58" s="61"/>
      <c r="L58" s="258"/>
      <c r="M58" s="258"/>
      <c r="N58" s="55"/>
      <c r="O58" s="26"/>
      <c r="P58" s="55"/>
      <c r="Q58" s="26"/>
      <c r="R58" s="131"/>
      <c r="S58" s="214"/>
      <c r="T58" s="287" t="s">
        <v>74</v>
      </c>
      <c r="U58" s="25" t="s">
        <v>31</v>
      </c>
      <c r="V58" s="39"/>
      <c r="W58" s="55"/>
      <c r="X58" s="96">
        <v>24.931415999999999</v>
      </c>
      <c r="Y58" s="96">
        <v>29.428754000000001</v>
      </c>
      <c r="Z58" s="96">
        <v>0.90256296000000003</v>
      </c>
      <c r="AA58" s="60">
        <v>0.93010287999999997</v>
      </c>
      <c r="AB58" s="60">
        <v>0.15683089</v>
      </c>
      <c r="AC58" s="61"/>
      <c r="AD58" s="258"/>
      <c r="AE58" s="258"/>
      <c r="AF58" s="55"/>
      <c r="AG58" s="26"/>
      <c r="AH58" s="55"/>
      <c r="AI58" s="26"/>
      <c r="AJ58" s="131"/>
      <c r="AK58" s="199"/>
      <c r="AL58" s="287" t="s">
        <v>74</v>
      </c>
      <c r="AM58" s="119">
        <f t="shared" si="4"/>
        <v>-5.3076290000000022</v>
      </c>
      <c r="AN58" s="95">
        <f t="shared" si="5"/>
        <v>-4.5799119999999967</v>
      </c>
      <c r="AO58" s="95">
        <f t="shared" si="6"/>
        <v>-6.482922999999996E-2</v>
      </c>
      <c r="AP58" s="95">
        <f t="shared" si="7"/>
        <v>-4.2650440000000067E-2</v>
      </c>
      <c r="AQ58" s="120">
        <f t="shared" si="8"/>
        <v>9.6422067E-2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32</v>
      </c>
      <c r="D59" s="186"/>
      <c r="E59" s="56"/>
      <c r="F59" s="187">
        <v>33.092692</v>
      </c>
      <c r="G59" s="187">
        <v>36.816242000000003</v>
      </c>
      <c r="H59" s="187">
        <v>0.97993498999999995</v>
      </c>
      <c r="I59" s="62">
        <v>0.98410677000000002</v>
      </c>
      <c r="J59" s="62">
        <v>3.8156404999999997E-2</v>
      </c>
      <c r="K59" s="188"/>
      <c r="L59" s="259"/>
      <c r="M59" s="259"/>
      <c r="N59" s="56"/>
      <c r="O59" s="28"/>
      <c r="P59" s="56"/>
      <c r="Q59" s="28"/>
      <c r="R59" s="132"/>
      <c r="S59" s="214"/>
      <c r="T59" s="285"/>
      <c r="U59" s="27" t="s">
        <v>32</v>
      </c>
      <c r="V59" s="186"/>
      <c r="W59" s="56"/>
      <c r="X59" s="187">
        <v>29.125785</v>
      </c>
      <c r="Y59" s="187">
        <v>33.085363000000001</v>
      </c>
      <c r="Z59" s="187">
        <v>0.95756629999999998</v>
      </c>
      <c r="AA59" s="62">
        <v>0.96627196000000004</v>
      </c>
      <c r="AB59" s="62">
        <v>6.8357860000000006E-2</v>
      </c>
      <c r="AC59" s="188"/>
      <c r="AD59" s="259"/>
      <c r="AE59" s="259"/>
      <c r="AF59" s="56"/>
      <c r="AG59" s="28"/>
      <c r="AH59" s="56"/>
      <c r="AI59" s="28"/>
      <c r="AJ59" s="132"/>
      <c r="AK59" s="199"/>
      <c r="AL59" s="285"/>
      <c r="AM59" s="86">
        <f t="shared" si="4"/>
        <v>-3.9669069999999991</v>
      </c>
      <c r="AN59" s="121">
        <f t="shared" si="5"/>
        <v>-3.7308790000000016</v>
      </c>
      <c r="AO59" s="121">
        <f t="shared" si="6"/>
        <v>-2.2368689999999969E-2</v>
      </c>
      <c r="AP59" s="121">
        <f t="shared" si="7"/>
        <v>-1.7834809999999979E-2</v>
      </c>
      <c r="AQ59" s="87">
        <f t="shared" si="8"/>
        <v>3.0201455000000009E-2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33</v>
      </c>
      <c r="D60" s="186"/>
      <c r="E60" s="56"/>
      <c r="F60" s="187">
        <v>36.431790999999997</v>
      </c>
      <c r="G60" s="187">
        <v>40.39996</v>
      </c>
      <c r="H60" s="187">
        <v>0.98885128</v>
      </c>
      <c r="I60" s="62">
        <v>0.99195263</v>
      </c>
      <c r="J60" s="62">
        <v>2.3970762E-2</v>
      </c>
      <c r="K60" s="188"/>
      <c r="L60" s="259"/>
      <c r="M60" s="259"/>
      <c r="N60" s="56"/>
      <c r="O60" s="28"/>
      <c r="P60" s="56"/>
      <c r="Q60" s="28"/>
      <c r="R60" s="132"/>
      <c r="S60" s="214"/>
      <c r="T60" s="285"/>
      <c r="U60" s="27" t="s">
        <v>33</v>
      </c>
      <c r="V60" s="186"/>
      <c r="W60" s="56"/>
      <c r="X60" s="187">
        <v>32.135404999999999</v>
      </c>
      <c r="Y60" s="187">
        <v>35.743276000000002</v>
      </c>
      <c r="Z60" s="187">
        <v>0.97452185000000002</v>
      </c>
      <c r="AA60" s="62">
        <v>0.97943411000000002</v>
      </c>
      <c r="AB60" s="62">
        <v>4.3053064000000002E-2</v>
      </c>
      <c r="AC60" s="188"/>
      <c r="AD60" s="259"/>
      <c r="AE60" s="259"/>
      <c r="AF60" s="56"/>
      <c r="AG60" s="28"/>
      <c r="AH60" s="56"/>
      <c r="AI60" s="28"/>
      <c r="AJ60" s="132"/>
      <c r="AK60" s="199"/>
      <c r="AL60" s="285"/>
      <c r="AM60" s="86">
        <f t="shared" si="4"/>
        <v>-4.2963859999999983</v>
      </c>
      <c r="AN60" s="121">
        <f t="shared" si="5"/>
        <v>-4.6566839999999985</v>
      </c>
      <c r="AO60" s="121">
        <f t="shared" si="6"/>
        <v>-1.4329429999999976E-2</v>
      </c>
      <c r="AP60" s="121">
        <f t="shared" si="7"/>
        <v>-1.2518519999999977E-2</v>
      </c>
      <c r="AQ60" s="87">
        <f t="shared" si="8"/>
        <v>1.9082302000000002E-2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35</v>
      </c>
      <c r="D61" s="186"/>
      <c r="E61" s="56"/>
      <c r="F61" s="187">
        <v>39.712986999999998</v>
      </c>
      <c r="G61" s="187">
        <v>43.834802000000003</v>
      </c>
      <c r="H61" s="187">
        <v>0.99365530000000002</v>
      </c>
      <c r="I61" s="62">
        <v>0.99583569000000005</v>
      </c>
      <c r="J61" s="62">
        <v>1.16793625E-2</v>
      </c>
      <c r="K61" s="188"/>
      <c r="L61" s="259"/>
      <c r="M61" s="259"/>
      <c r="N61" s="56"/>
      <c r="O61" s="28"/>
      <c r="P61" s="56"/>
      <c r="Q61" s="28"/>
      <c r="R61" s="132"/>
      <c r="S61" s="214"/>
      <c r="T61" s="285"/>
      <c r="U61" s="27" t="s">
        <v>35</v>
      </c>
      <c r="V61" s="186"/>
      <c r="W61" s="56"/>
      <c r="X61" s="187">
        <v>35.209130999999999</v>
      </c>
      <c r="Y61" s="187">
        <v>38.790255999999999</v>
      </c>
      <c r="Z61" s="187">
        <v>0.98422597000000001</v>
      </c>
      <c r="AA61" s="62">
        <v>0.98828744999999996</v>
      </c>
      <c r="AB61" s="62">
        <v>2.9176384E-2</v>
      </c>
      <c r="AC61" s="188"/>
      <c r="AD61" s="259"/>
      <c r="AE61" s="259"/>
      <c r="AF61" s="56"/>
      <c r="AG61" s="28"/>
      <c r="AH61" s="56"/>
      <c r="AI61" s="28"/>
      <c r="AJ61" s="132"/>
      <c r="AK61" s="199"/>
      <c r="AL61" s="285"/>
      <c r="AM61" s="86">
        <f t="shared" si="4"/>
        <v>-4.503855999999999</v>
      </c>
      <c r="AN61" s="121">
        <f t="shared" si="5"/>
        <v>-5.044546000000004</v>
      </c>
      <c r="AO61" s="121">
        <f t="shared" si="6"/>
        <v>-9.4293300000000135E-3</v>
      </c>
      <c r="AP61" s="121">
        <f t="shared" si="7"/>
        <v>-7.5482400000000949E-3</v>
      </c>
      <c r="AQ61" s="87">
        <f t="shared" si="8"/>
        <v>1.7497021500000001E-2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9"/>
      <c r="M62" s="259"/>
      <c r="N62" s="56"/>
      <c r="O62" s="28"/>
      <c r="P62" s="56"/>
      <c r="Q62" s="28"/>
      <c r="R62" s="184"/>
      <c r="S62" s="214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9"/>
      <c r="AE62" s="259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7" t="s">
        <v>75</v>
      </c>
      <c r="C63" s="25" t="s">
        <v>31</v>
      </c>
      <c r="D63" s="39"/>
      <c r="E63" s="55"/>
      <c r="F63" s="96">
        <v>30.823250000000002</v>
      </c>
      <c r="G63" s="96">
        <v>34.763317999999998</v>
      </c>
      <c r="H63" s="96">
        <v>0.96680496000000005</v>
      </c>
      <c r="I63" s="60">
        <v>0.97302054000000004</v>
      </c>
      <c r="J63" s="60">
        <v>5.6764290000000002E-2</v>
      </c>
      <c r="K63" s="61"/>
      <c r="L63" s="258"/>
      <c r="M63" s="258"/>
      <c r="N63" s="55"/>
      <c r="O63" s="26"/>
      <c r="P63" s="55"/>
      <c r="Q63" s="26"/>
      <c r="R63" s="131"/>
      <c r="S63" s="214"/>
      <c r="T63" s="287" t="s">
        <v>75</v>
      </c>
      <c r="U63" s="25" t="s">
        <v>31</v>
      </c>
      <c r="V63" s="39"/>
      <c r="W63" s="55"/>
      <c r="X63" s="96">
        <v>24.999510999999998</v>
      </c>
      <c r="Y63" s="96">
        <v>29.777075</v>
      </c>
      <c r="Z63" s="96">
        <v>0.90209357000000001</v>
      </c>
      <c r="AA63" s="60">
        <v>0.92991789000000002</v>
      </c>
      <c r="AB63" s="60">
        <v>0.1594815</v>
      </c>
      <c r="AC63" s="61"/>
      <c r="AD63" s="258"/>
      <c r="AE63" s="258"/>
      <c r="AF63" s="55"/>
      <c r="AG63" s="26"/>
      <c r="AH63" s="55"/>
      <c r="AI63" s="26"/>
      <c r="AJ63" s="131"/>
      <c r="AK63" s="199"/>
      <c r="AL63" s="287" t="s">
        <v>75</v>
      </c>
      <c r="AM63" s="119">
        <f t="shared" si="4"/>
        <v>-5.8237390000000033</v>
      </c>
      <c r="AN63" s="95">
        <f t="shared" si="5"/>
        <v>-4.9862429999999982</v>
      </c>
      <c r="AO63" s="95">
        <f t="shared" si="6"/>
        <v>-6.4711390000000035E-2</v>
      </c>
      <c r="AP63" s="95">
        <f t="shared" si="7"/>
        <v>-4.310265000000002E-2</v>
      </c>
      <c r="AQ63" s="120">
        <f t="shared" si="8"/>
        <v>0.10271721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32</v>
      </c>
      <c r="D64" s="186"/>
      <c r="E64" s="56"/>
      <c r="F64" s="187">
        <v>33.965079000000003</v>
      </c>
      <c r="G64" s="187">
        <v>37.616613999999998</v>
      </c>
      <c r="H64" s="187">
        <v>0.97992148000000001</v>
      </c>
      <c r="I64" s="62">
        <v>0.98439876000000004</v>
      </c>
      <c r="J64" s="62">
        <v>3.5408324999999997E-2</v>
      </c>
      <c r="K64" s="188"/>
      <c r="L64" s="259"/>
      <c r="M64" s="259"/>
      <c r="N64" s="56"/>
      <c r="O64" s="28"/>
      <c r="P64" s="56"/>
      <c r="Q64" s="28"/>
      <c r="R64" s="132"/>
      <c r="S64" s="214"/>
      <c r="T64" s="285"/>
      <c r="U64" s="27" t="s">
        <v>32</v>
      </c>
      <c r="V64" s="186"/>
      <c r="W64" s="56"/>
      <c r="X64" s="187">
        <v>29.269636999999999</v>
      </c>
      <c r="Y64" s="187">
        <v>33.542054</v>
      </c>
      <c r="Z64" s="187">
        <v>0.95647868000000003</v>
      </c>
      <c r="AA64" s="62">
        <v>0.96573255999999996</v>
      </c>
      <c r="AB64" s="62">
        <v>6.952962E-2</v>
      </c>
      <c r="AC64" s="188"/>
      <c r="AD64" s="259"/>
      <c r="AE64" s="259"/>
      <c r="AF64" s="56"/>
      <c r="AG64" s="28"/>
      <c r="AH64" s="56"/>
      <c r="AI64" s="28"/>
      <c r="AJ64" s="132"/>
      <c r="AK64" s="199"/>
      <c r="AL64" s="285"/>
      <c r="AM64" s="86">
        <f t="shared" si="4"/>
        <v>-4.6954420000000034</v>
      </c>
      <c r="AN64" s="121">
        <f t="shared" si="5"/>
        <v>-4.0745599999999982</v>
      </c>
      <c r="AO64" s="121">
        <f t="shared" si="6"/>
        <v>-2.3442799999999986E-2</v>
      </c>
      <c r="AP64" s="121">
        <f t="shared" si="7"/>
        <v>-1.8666200000000077E-2</v>
      </c>
      <c r="AQ64" s="87">
        <f t="shared" si="8"/>
        <v>3.4121295000000003E-2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33</v>
      </c>
      <c r="D65" s="186"/>
      <c r="E65" s="56"/>
      <c r="F65" s="187">
        <v>37.118476999999999</v>
      </c>
      <c r="G65" s="187">
        <v>40.865465999999998</v>
      </c>
      <c r="H65" s="187">
        <v>0.98897024</v>
      </c>
      <c r="I65" s="62">
        <v>0.99218240000000002</v>
      </c>
      <c r="J65" s="62">
        <v>2.2712547E-2</v>
      </c>
      <c r="K65" s="188"/>
      <c r="L65" s="259"/>
      <c r="M65" s="259"/>
      <c r="N65" s="56"/>
      <c r="O65" s="28"/>
      <c r="P65" s="56"/>
      <c r="Q65" s="28"/>
      <c r="R65" s="132"/>
      <c r="S65" s="214"/>
      <c r="T65" s="285"/>
      <c r="U65" s="27" t="s">
        <v>33</v>
      </c>
      <c r="V65" s="186"/>
      <c r="W65" s="56"/>
      <c r="X65" s="187">
        <v>32.52234</v>
      </c>
      <c r="Y65" s="187">
        <v>36.270302999999998</v>
      </c>
      <c r="Z65" s="187">
        <v>0.97388193000000001</v>
      </c>
      <c r="AA65" s="62">
        <v>0.97944556000000005</v>
      </c>
      <c r="AB65" s="62">
        <v>4.3247726E-2</v>
      </c>
      <c r="AC65" s="188"/>
      <c r="AD65" s="259"/>
      <c r="AE65" s="259"/>
      <c r="AF65" s="56"/>
      <c r="AG65" s="28"/>
      <c r="AH65" s="56"/>
      <c r="AI65" s="28"/>
      <c r="AJ65" s="132"/>
      <c r="AK65" s="199"/>
      <c r="AL65" s="285"/>
      <c r="AM65" s="86">
        <f t="shared" si="4"/>
        <v>-4.5961369999999988</v>
      </c>
      <c r="AN65" s="121">
        <f t="shared" si="5"/>
        <v>-4.5951629999999994</v>
      </c>
      <c r="AO65" s="121">
        <f t="shared" si="6"/>
        <v>-1.5088309999999994E-2</v>
      </c>
      <c r="AP65" s="121">
        <f t="shared" si="7"/>
        <v>-1.2736839999999972E-2</v>
      </c>
      <c r="AQ65" s="87">
        <f t="shared" si="8"/>
        <v>2.0535179000000001E-2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35</v>
      </c>
      <c r="D66" s="186"/>
      <c r="E66" s="56"/>
      <c r="F66" s="187">
        <v>40.501007999999999</v>
      </c>
      <c r="G66" s="187">
        <v>44.345196000000001</v>
      </c>
      <c r="H66" s="187">
        <v>0.99374340999999999</v>
      </c>
      <c r="I66" s="62">
        <v>0.99591792000000001</v>
      </c>
      <c r="J66" s="62">
        <v>1.1342066E-2</v>
      </c>
      <c r="K66" s="188"/>
      <c r="L66" s="259"/>
      <c r="M66" s="259"/>
      <c r="N66" s="56"/>
      <c r="O66" s="28"/>
      <c r="P66" s="56"/>
      <c r="Q66" s="28"/>
      <c r="R66" s="132"/>
      <c r="S66" s="214"/>
      <c r="T66" s="285"/>
      <c r="U66" s="27" t="s">
        <v>35</v>
      </c>
      <c r="V66" s="186"/>
      <c r="W66" s="56"/>
      <c r="X66" s="187">
        <v>36.012419999999999</v>
      </c>
      <c r="Y66" s="187">
        <v>39.416105999999999</v>
      </c>
      <c r="Z66" s="187">
        <v>0.98441297000000005</v>
      </c>
      <c r="AA66" s="62">
        <v>0.98854779999999998</v>
      </c>
      <c r="AB66" s="62">
        <v>2.8031067999999999E-2</v>
      </c>
      <c r="AC66" s="188"/>
      <c r="AD66" s="259"/>
      <c r="AE66" s="259"/>
      <c r="AF66" s="56"/>
      <c r="AG66" s="28"/>
      <c r="AH66" s="56"/>
      <c r="AI66" s="28"/>
      <c r="AJ66" s="132"/>
      <c r="AK66" s="199"/>
      <c r="AL66" s="285"/>
      <c r="AM66" s="86">
        <f t="shared" si="4"/>
        <v>-4.488588</v>
      </c>
      <c r="AN66" s="121">
        <f t="shared" si="5"/>
        <v>-4.9290900000000022</v>
      </c>
      <c r="AO66" s="121">
        <f t="shared" si="6"/>
        <v>-9.3304399999999399E-3</v>
      </c>
      <c r="AP66" s="121">
        <f t="shared" si="7"/>
        <v>-7.3701200000000355E-3</v>
      </c>
      <c r="AQ66" s="87">
        <f t="shared" si="8"/>
        <v>1.6689002000000001E-2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9"/>
      <c r="M67" s="259"/>
      <c r="N67" s="56"/>
      <c r="O67" s="28"/>
      <c r="P67" s="56"/>
      <c r="Q67" s="28"/>
      <c r="R67" s="184"/>
      <c r="S67" s="214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9"/>
      <c r="AE67" s="259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7" t="s">
        <v>76</v>
      </c>
      <c r="C68" s="25" t="s">
        <v>31</v>
      </c>
      <c r="D68" s="39"/>
      <c r="E68" s="55"/>
      <c r="F68" s="96">
        <v>29.515498000000001</v>
      </c>
      <c r="G68" s="96">
        <v>32.887830000000001</v>
      </c>
      <c r="H68" s="96">
        <v>0.96477637000000005</v>
      </c>
      <c r="I68" s="60">
        <v>0.97085109999999997</v>
      </c>
      <c r="J68" s="60">
        <v>7.2609320000000005E-2</v>
      </c>
      <c r="K68" s="61"/>
      <c r="L68" s="258"/>
      <c r="M68" s="258"/>
      <c r="N68" s="55"/>
      <c r="O68" s="26"/>
      <c r="P68" s="55"/>
      <c r="Q68" s="26"/>
      <c r="R68" s="131"/>
      <c r="S68" s="214"/>
      <c r="T68" s="287" t="s">
        <v>76</v>
      </c>
      <c r="U68" s="25" t="s">
        <v>31</v>
      </c>
      <c r="V68" s="39"/>
      <c r="W68" s="55"/>
      <c r="X68" s="96">
        <v>25.027180999999999</v>
      </c>
      <c r="Y68" s="96">
        <v>29.154081000000001</v>
      </c>
      <c r="Z68" s="96">
        <v>0.89433934000000004</v>
      </c>
      <c r="AA68" s="60">
        <v>0.93031388999999998</v>
      </c>
      <c r="AB68" s="60">
        <v>0.17334963</v>
      </c>
      <c r="AC68" s="61"/>
      <c r="AD68" s="258"/>
      <c r="AE68" s="258"/>
      <c r="AF68" s="55"/>
      <c r="AG68" s="26"/>
      <c r="AH68" s="55"/>
      <c r="AI68" s="26"/>
      <c r="AJ68" s="131"/>
      <c r="AK68" s="199"/>
      <c r="AL68" s="287" t="s">
        <v>76</v>
      </c>
      <c r="AM68" s="119">
        <f t="shared" si="4"/>
        <v>-4.4883170000000021</v>
      </c>
      <c r="AN68" s="95">
        <f t="shared" si="5"/>
        <v>-3.7337489999999995</v>
      </c>
      <c r="AO68" s="95">
        <f t="shared" si="6"/>
        <v>-7.0437030000000012E-2</v>
      </c>
      <c r="AP68" s="95">
        <f t="shared" si="7"/>
        <v>-4.053720999999999E-2</v>
      </c>
      <c r="AQ68" s="120">
        <f t="shared" si="8"/>
        <v>0.10074031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32</v>
      </c>
      <c r="D69" s="186"/>
      <c r="E69" s="56"/>
      <c r="F69" s="187">
        <v>32.176788999999999</v>
      </c>
      <c r="G69" s="187">
        <v>35.839378000000004</v>
      </c>
      <c r="H69" s="187">
        <v>0.97911314000000005</v>
      </c>
      <c r="I69" s="62">
        <v>0.98362404000000003</v>
      </c>
      <c r="J69" s="62">
        <v>5.0820379999999998E-2</v>
      </c>
      <c r="K69" s="188"/>
      <c r="L69" s="259"/>
      <c r="M69" s="259"/>
      <c r="N69" s="56"/>
      <c r="O69" s="28"/>
      <c r="P69" s="56"/>
      <c r="Q69" s="28"/>
      <c r="R69" s="132"/>
      <c r="S69" s="214"/>
      <c r="T69" s="285"/>
      <c r="U69" s="27" t="s">
        <v>32</v>
      </c>
      <c r="V69" s="186"/>
      <c r="W69" s="56"/>
      <c r="X69" s="187">
        <v>28.217074</v>
      </c>
      <c r="Y69" s="187">
        <v>32.417085999999998</v>
      </c>
      <c r="Z69" s="187">
        <v>0.95238230999999995</v>
      </c>
      <c r="AA69" s="62">
        <v>0.96037081999999996</v>
      </c>
      <c r="AB69" s="62">
        <v>7.7699840000000006E-2</v>
      </c>
      <c r="AC69" s="188"/>
      <c r="AD69" s="259"/>
      <c r="AE69" s="259"/>
      <c r="AF69" s="56"/>
      <c r="AG69" s="28"/>
      <c r="AH69" s="56"/>
      <c r="AI69" s="28"/>
      <c r="AJ69" s="132"/>
      <c r="AK69" s="199"/>
      <c r="AL69" s="285"/>
      <c r="AM69" s="86">
        <f t="shared" si="4"/>
        <v>-3.9597149999999992</v>
      </c>
      <c r="AN69" s="121">
        <f t="shared" si="5"/>
        <v>-3.4222920000000059</v>
      </c>
      <c r="AO69" s="121">
        <f t="shared" si="6"/>
        <v>-2.6730830000000094E-2</v>
      </c>
      <c r="AP69" s="121">
        <f t="shared" si="7"/>
        <v>-2.3253220000000074E-2</v>
      </c>
      <c r="AQ69" s="87">
        <f t="shared" si="8"/>
        <v>2.6879460000000008E-2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33</v>
      </c>
      <c r="D70" s="186"/>
      <c r="E70" s="56"/>
      <c r="F70" s="187">
        <v>34.744104</v>
      </c>
      <c r="G70" s="187">
        <v>39.337843999999997</v>
      </c>
      <c r="H70" s="187">
        <v>0.98907520999999998</v>
      </c>
      <c r="I70" s="62">
        <v>0.99218209000000002</v>
      </c>
      <c r="J70" s="62">
        <v>3.4025556999999998E-2</v>
      </c>
      <c r="K70" s="188"/>
      <c r="L70" s="259"/>
      <c r="M70" s="259"/>
      <c r="N70" s="56"/>
      <c r="O70" s="28"/>
      <c r="P70" s="56"/>
      <c r="Q70" s="28"/>
      <c r="R70" s="132"/>
      <c r="S70" s="214"/>
      <c r="T70" s="285"/>
      <c r="U70" s="27" t="s">
        <v>33</v>
      </c>
      <c r="V70" s="186"/>
      <c r="W70" s="56"/>
      <c r="X70" s="187">
        <v>31.201703999999999</v>
      </c>
      <c r="Y70" s="187">
        <v>34.850633999999999</v>
      </c>
      <c r="Z70" s="187">
        <v>0.97169587000000002</v>
      </c>
      <c r="AA70" s="62">
        <v>0.97647280000000003</v>
      </c>
      <c r="AB70" s="62">
        <v>5.1125142999999998E-2</v>
      </c>
      <c r="AC70" s="188"/>
      <c r="AD70" s="259"/>
      <c r="AE70" s="259"/>
      <c r="AF70" s="56"/>
      <c r="AG70" s="28"/>
      <c r="AH70" s="56"/>
      <c r="AI70" s="28"/>
      <c r="AJ70" s="132"/>
      <c r="AK70" s="199"/>
      <c r="AL70" s="285"/>
      <c r="AM70" s="86">
        <f t="shared" si="4"/>
        <v>-3.5424000000000007</v>
      </c>
      <c r="AN70" s="121">
        <f t="shared" si="5"/>
        <v>-4.4872099999999975</v>
      </c>
      <c r="AO70" s="121">
        <f t="shared" si="6"/>
        <v>-1.7379339999999965E-2</v>
      </c>
      <c r="AP70" s="121">
        <f t="shared" si="7"/>
        <v>-1.5709289999999987E-2</v>
      </c>
      <c r="AQ70" s="87">
        <f t="shared" si="8"/>
        <v>1.7099586E-2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35</v>
      </c>
      <c r="D71" s="186"/>
      <c r="E71" s="56"/>
      <c r="F71" s="187">
        <v>37.913330999999999</v>
      </c>
      <c r="G71" s="187">
        <v>42.410904000000002</v>
      </c>
      <c r="H71" s="187">
        <v>0.99367885</v>
      </c>
      <c r="I71" s="62">
        <v>0.99585741999999999</v>
      </c>
      <c r="J71" s="62">
        <v>1.7221808000000002E-2</v>
      </c>
      <c r="K71" s="188"/>
      <c r="L71" s="259"/>
      <c r="M71" s="259"/>
      <c r="N71" s="56"/>
      <c r="O71" s="28"/>
      <c r="P71" s="56"/>
      <c r="Q71" s="28"/>
      <c r="R71" s="132"/>
      <c r="S71" s="214"/>
      <c r="T71" s="285"/>
      <c r="U71" s="27" t="s">
        <v>35</v>
      </c>
      <c r="V71" s="186"/>
      <c r="W71" s="56"/>
      <c r="X71" s="187">
        <v>34.869709999999998</v>
      </c>
      <c r="Y71" s="187">
        <v>38.433608</v>
      </c>
      <c r="Z71" s="187">
        <v>0.98382729999999996</v>
      </c>
      <c r="AA71" s="62">
        <v>0.98794426000000002</v>
      </c>
      <c r="AB71" s="62">
        <v>3.1614915E-2</v>
      </c>
      <c r="AC71" s="188"/>
      <c r="AD71" s="259"/>
      <c r="AE71" s="259"/>
      <c r="AF71" s="56"/>
      <c r="AG71" s="28"/>
      <c r="AH71" s="56"/>
      <c r="AI71" s="28"/>
      <c r="AJ71" s="132"/>
      <c r="AK71" s="199"/>
      <c r="AL71" s="285"/>
      <c r="AM71" s="86">
        <f t="shared" si="4"/>
        <v>-3.0436210000000017</v>
      </c>
      <c r="AN71" s="121">
        <f t="shared" si="5"/>
        <v>-3.9772960000000026</v>
      </c>
      <c r="AO71" s="121">
        <f t="shared" si="6"/>
        <v>-9.8515500000000422E-3</v>
      </c>
      <c r="AP71" s="121">
        <f t="shared" si="7"/>
        <v>-7.9131599999999747E-3</v>
      </c>
      <c r="AQ71" s="87">
        <f t="shared" si="8"/>
        <v>1.4393106999999999E-2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9"/>
      <c r="M72" s="259"/>
      <c r="N72" s="56"/>
      <c r="O72" s="28"/>
      <c r="P72" s="56"/>
      <c r="Q72" s="28"/>
      <c r="R72" s="184"/>
      <c r="S72" s="214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9"/>
      <c r="AE72" s="259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7" t="s">
        <v>77</v>
      </c>
      <c r="C73" s="25" t="s">
        <v>31</v>
      </c>
      <c r="D73" s="39"/>
      <c r="E73" s="55"/>
      <c r="F73" s="96">
        <v>30.170214000000001</v>
      </c>
      <c r="G73" s="96">
        <v>33.567247999999999</v>
      </c>
      <c r="H73" s="96">
        <v>0.96730643999999999</v>
      </c>
      <c r="I73" s="60">
        <v>0.97256058000000001</v>
      </c>
      <c r="J73" s="60">
        <v>6.3047339999999993E-2</v>
      </c>
      <c r="K73" s="61"/>
      <c r="L73" s="258"/>
      <c r="M73" s="258"/>
      <c r="N73" s="55"/>
      <c r="O73" s="26"/>
      <c r="P73" s="55"/>
      <c r="Q73" s="26"/>
      <c r="R73" s="131"/>
      <c r="S73" s="214"/>
      <c r="T73" s="287" t="s">
        <v>77</v>
      </c>
      <c r="U73" s="25" t="s">
        <v>31</v>
      </c>
      <c r="V73" s="39"/>
      <c r="W73" s="55"/>
      <c r="X73" s="96">
        <v>25.00807</v>
      </c>
      <c r="Y73" s="96">
        <v>29.476884999999999</v>
      </c>
      <c r="Z73" s="96">
        <v>0.90001684000000004</v>
      </c>
      <c r="AA73" s="60">
        <v>0.93320196</v>
      </c>
      <c r="AB73" s="60">
        <v>0.1643318</v>
      </c>
      <c r="AC73" s="61"/>
      <c r="AD73" s="258"/>
      <c r="AE73" s="258"/>
      <c r="AF73" s="55"/>
      <c r="AG73" s="26"/>
      <c r="AH73" s="55"/>
      <c r="AI73" s="26"/>
      <c r="AJ73" s="131"/>
      <c r="AK73" s="199"/>
      <c r="AL73" s="287" t="s">
        <v>77</v>
      </c>
      <c r="AM73" s="119">
        <f t="shared" si="4"/>
        <v>-5.1621440000000014</v>
      </c>
      <c r="AN73" s="95">
        <f t="shared" si="5"/>
        <v>-4.090363</v>
      </c>
      <c r="AO73" s="95">
        <f t="shared" si="6"/>
        <v>-6.7289599999999949E-2</v>
      </c>
      <c r="AP73" s="95">
        <f t="shared" si="7"/>
        <v>-3.9358620000000011E-2</v>
      </c>
      <c r="AQ73" s="120">
        <f t="shared" si="8"/>
        <v>0.10128446000000001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32</v>
      </c>
      <c r="D74" s="186"/>
      <c r="E74" s="56"/>
      <c r="F74" s="187">
        <v>33.140363999999998</v>
      </c>
      <c r="G74" s="187">
        <v>36.39725</v>
      </c>
      <c r="H74" s="187">
        <v>0.98007188000000001</v>
      </c>
      <c r="I74" s="62">
        <v>0.98443000999999997</v>
      </c>
      <c r="J74" s="62">
        <v>4.2909450000000002E-2</v>
      </c>
      <c r="K74" s="188"/>
      <c r="L74" s="259"/>
      <c r="M74" s="259"/>
      <c r="N74" s="56"/>
      <c r="O74" s="28"/>
      <c r="P74" s="56"/>
      <c r="Q74" s="28"/>
      <c r="R74" s="132"/>
      <c r="S74" s="214"/>
      <c r="T74" s="285"/>
      <c r="U74" s="27" t="s">
        <v>32</v>
      </c>
      <c r="V74" s="186"/>
      <c r="W74" s="56"/>
      <c r="X74" s="187">
        <v>28.502065999999999</v>
      </c>
      <c r="Y74" s="187">
        <v>32.574477999999999</v>
      </c>
      <c r="Z74" s="187">
        <v>0.95541242999999998</v>
      </c>
      <c r="AA74" s="62">
        <v>0.96221968000000002</v>
      </c>
      <c r="AB74" s="62">
        <v>7.5056899999999996E-2</v>
      </c>
      <c r="AC74" s="188"/>
      <c r="AD74" s="259"/>
      <c r="AE74" s="259"/>
      <c r="AF74" s="56"/>
      <c r="AG74" s="28"/>
      <c r="AH74" s="56"/>
      <c r="AI74" s="28"/>
      <c r="AJ74" s="132"/>
      <c r="AK74" s="199"/>
      <c r="AL74" s="285"/>
      <c r="AM74" s="86">
        <f t="shared" si="4"/>
        <v>-4.6382979999999989</v>
      </c>
      <c r="AN74" s="121">
        <f t="shared" si="5"/>
        <v>-3.8227720000000005</v>
      </c>
      <c r="AO74" s="121">
        <f t="shared" si="6"/>
        <v>-2.4659450000000027E-2</v>
      </c>
      <c r="AP74" s="121">
        <f t="shared" si="7"/>
        <v>-2.2210329999999945E-2</v>
      </c>
      <c r="AQ74" s="87">
        <f t="shared" si="8"/>
        <v>3.2147449999999994E-2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33</v>
      </c>
      <c r="D75" s="186"/>
      <c r="E75" s="56"/>
      <c r="F75" s="187">
        <v>36.588472000000003</v>
      </c>
      <c r="G75" s="187">
        <v>40.606420999999997</v>
      </c>
      <c r="H75" s="187">
        <v>0.98933707000000004</v>
      </c>
      <c r="I75" s="62">
        <v>0.99245422000000005</v>
      </c>
      <c r="J75" s="62">
        <v>2.5293414E-2</v>
      </c>
      <c r="K75" s="188"/>
      <c r="L75" s="259"/>
      <c r="M75" s="259"/>
      <c r="N75" s="56"/>
      <c r="O75" s="28"/>
      <c r="P75" s="56"/>
      <c r="Q75" s="28"/>
      <c r="R75" s="132"/>
      <c r="S75" s="214"/>
      <c r="T75" s="285"/>
      <c r="U75" s="27" t="s">
        <v>33</v>
      </c>
      <c r="V75" s="186"/>
      <c r="W75" s="56"/>
      <c r="X75" s="187">
        <v>31.614784</v>
      </c>
      <c r="Y75" s="187">
        <v>35.207869000000002</v>
      </c>
      <c r="Z75" s="187">
        <v>0.97339094999999998</v>
      </c>
      <c r="AA75" s="62">
        <v>0.97772002000000002</v>
      </c>
      <c r="AB75" s="62">
        <v>4.7485329999999999E-2</v>
      </c>
      <c r="AC75" s="188"/>
      <c r="AD75" s="259"/>
      <c r="AE75" s="259"/>
      <c r="AF75" s="56"/>
      <c r="AG75" s="28"/>
      <c r="AH75" s="56"/>
      <c r="AI75" s="28"/>
      <c r="AJ75" s="132"/>
      <c r="AK75" s="199"/>
      <c r="AL75" s="285"/>
      <c r="AM75" s="86">
        <f t="shared" si="4"/>
        <v>-4.9736880000000028</v>
      </c>
      <c r="AN75" s="121">
        <f t="shared" si="5"/>
        <v>-5.3985519999999951</v>
      </c>
      <c r="AO75" s="121">
        <f t="shared" si="6"/>
        <v>-1.5946120000000064E-2</v>
      </c>
      <c r="AP75" s="121">
        <f t="shared" si="7"/>
        <v>-1.4734200000000031E-2</v>
      </c>
      <c r="AQ75" s="87">
        <f t="shared" si="8"/>
        <v>2.2191915999999999E-2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35</v>
      </c>
      <c r="D76" s="186"/>
      <c r="E76" s="56"/>
      <c r="F76" s="187">
        <v>38.130451000000001</v>
      </c>
      <c r="G76" s="187">
        <v>42.811056999999998</v>
      </c>
      <c r="H76" s="187">
        <v>0.99378082000000001</v>
      </c>
      <c r="I76" s="62">
        <v>0.99583144000000001</v>
      </c>
      <c r="J76" s="62">
        <v>1.9029014E-2</v>
      </c>
      <c r="K76" s="188"/>
      <c r="L76" s="259"/>
      <c r="M76" s="259"/>
      <c r="N76" s="56"/>
      <c r="O76" s="28"/>
      <c r="P76" s="56"/>
      <c r="Q76" s="28"/>
      <c r="R76" s="132"/>
      <c r="S76" s="214"/>
      <c r="T76" s="285"/>
      <c r="U76" s="27" t="s">
        <v>35</v>
      </c>
      <c r="V76" s="186"/>
      <c r="W76" s="56"/>
      <c r="X76" s="187">
        <v>35.444518000000002</v>
      </c>
      <c r="Y76" s="187">
        <v>38.738486999999999</v>
      </c>
      <c r="Z76" s="187">
        <v>0.98424407000000003</v>
      </c>
      <c r="AA76" s="62">
        <v>0.98821356999999999</v>
      </c>
      <c r="AB76" s="62">
        <v>2.9962717E-2</v>
      </c>
      <c r="AC76" s="188"/>
      <c r="AD76" s="259"/>
      <c r="AE76" s="259"/>
      <c r="AF76" s="56"/>
      <c r="AG76" s="28"/>
      <c r="AH76" s="56"/>
      <c r="AI76" s="28"/>
      <c r="AJ76" s="132"/>
      <c r="AK76" s="199"/>
      <c r="AL76" s="285"/>
      <c r="AM76" s="86">
        <f t="shared" si="4"/>
        <v>-2.6859329999999986</v>
      </c>
      <c r="AN76" s="121">
        <f t="shared" si="5"/>
        <v>-4.0725699999999989</v>
      </c>
      <c r="AO76" s="121">
        <f t="shared" si="6"/>
        <v>-9.5367499999999827E-3</v>
      </c>
      <c r="AP76" s="121">
        <f t="shared" si="7"/>
        <v>-7.6178700000000266E-3</v>
      </c>
      <c r="AQ76" s="87">
        <f t="shared" si="8"/>
        <v>1.0933702999999999E-2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9"/>
      <c r="M77" s="259"/>
      <c r="N77" s="56"/>
      <c r="O77" s="28"/>
      <c r="P77" s="56"/>
      <c r="Q77" s="28"/>
      <c r="R77" s="184"/>
      <c r="S77" s="214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9"/>
      <c r="AE77" s="259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7" t="s">
        <v>78</v>
      </c>
      <c r="C78" s="25" t="s">
        <v>31</v>
      </c>
      <c r="D78" s="39"/>
      <c r="E78" s="55"/>
      <c r="F78" s="96">
        <v>29.949766</v>
      </c>
      <c r="G78" s="96">
        <v>33.446973999999997</v>
      </c>
      <c r="H78" s="96">
        <v>0.96856916000000004</v>
      </c>
      <c r="I78" s="60">
        <v>0.97361662000000004</v>
      </c>
      <c r="J78" s="60">
        <v>6.6916169999999997E-2</v>
      </c>
      <c r="K78" s="61"/>
      <c r="L78" s="258"/>
      <c r="M78" s="258"/>
      <c r="N78" s="55"/>
      <c r="O78" s="26"/>
      <c r="P78" s="55"/>
      <c r="Q78" s="26"/>
      <c r="R78" s="131"/>
      <c r="S78" s="214"/>
      <c r="T78" s="287" t="s">
        <v>78</v>
      </c>
      <c r="U78" s="25" t="s">
        <v>31</v>
      </c>
      <c r="V78" s="39"/>
      <c r="W78" s="55"/>
      <c r="X78" s="96">
        <v>25.208366000000002</v>
      </c>
      <c r="Y78" s="96">
        <v>29.290520000000001</v>
      </c>
      <c r="Z78" s="96">
        <v>0.90378177999999998</v>
      </c>
      <c r="AA78" s="60">
        <v>0.93516843000000005</v>
      </c>
      <c r="AB78" s="60">
        <v>0.16379940000000001</v>
      </c>
      <c r="AC78" s="61"/>
      <c r="AD78" s="258"/>
      <c r="AE78" s="258"/>
      <c r="AF78" s="55"/>
      <c r="AG78" s="26"/>
      <c r="AH78" s="55"/>
      <c r="AI78" s="26"/>
      <c r="AJ78" s="131"/>
      <c r="AK78" s="199"/>
      <c r="AL78" s="287" t="s">
        <v>78</v>
      </c>
      <c r="AM78" s="119">
        <f t="shared" si="4"/>
        <v>-4.7413999999999987</v>
      </c>
      <c r="AN78" s="95">
        <f t="shared" si="5"/>
        <v>-4.1564539999999965</v>
      </c>
      <c r="AO78" s="95">
        <f t="shared" si="6"/>
        <v>-6.4787380000000061E-2</v>
      </c>
      <c r="AP78" s="95">
        <f t="shared" si="7"/>
        <v>-3.8448189999999993E-2</v>
      </c>
      <c r="AQ78" s="120">
        <f t="shared" si="8"/>
        <v>9.6883230000000015E-2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32</v>
      </c>
      <c r="D79" s="186"/>
      <c r="E79" s="56"/>
      <c r="F79" s="187">
        <v>32.449064999999997</v>
      </c>
      <c r="G79" s="187">
        <v>36.213355999999997</v>
      </c>
      <c r="H79" s="187">
        <v>0.98053288999999999</v>
      </c>
      <c r="I79" s="62">
        <v>0.98454984000000001</v>
      </c>
      <c r="J79" s="62">
        <v>4.7567251999999997E-2</v>
      </c>
      <c r="K79" s="188"/>
      <c r="L79" s="259"/>
      <c r="M79" s="259"/>
      <c r="N79" s="56"/>
      <c r="O79" s="28"/>
      <c r="P79" s="56"/>
      <c r="Q79" s="28"/>
      <c r="R79" s="132"/>
      <c r="S79" s="214"/>
      <c r="T79" s="285"/>
      <c r="U79" s="27" t="s">
        <v>32</v>
      </c>
      <c r="V79" s="186"/>
      <c r="W79" s="56"/>
      <c r="X79" s="187">
        <v>28.772144999999998</v>
      </c>
      <c r="Y79" s="187">
        <v>32.680731999999999</v>
      </c>
      <c r="Z79" s="187">
        <v>0.95723457999999995</v>
      </c>
      <c r="AA79" s="62">
        <v>0.96413543000000002</v>
      </c>
      <c r="AB79" s="62">
        <v>7.3238650000000002E-2</v>
      </c>
      <c r="AC79" s="188"/>
      <c r="AD79" s="259"/>
      <c r="AE79" s="259"/>
      <c r="AF79" s="56"/>
      <c r="AG79" s="28"/>
      <c r="AH79" s="56"/>
      <c r="AI79" s="28"/>
      <c r="AJ79" s="132"/>
      <c r="AK79" s="199"/>
      <c r="AL79" s="285"/>
      <c r="AM79" s="86">
        <f t="shared" si="4"/>
        <v>-3.6769199999999991</v>
      </c>
      <c r="AN79" s="121">
        <f t="shared" si="5"/>
        <v>-3.5326239999999984</v>
      </c>
      <c r="AO79" s="121">
        <f t="shared" si="6"/>
        <v>-2.3298310000000044E-2</v>
      </c>
      <c r="AP79" s="121">
        <f t="shared" si="7"/>
        <v>-2.0414409999999994E-2</v>
      </c>
      <c r="AQ79" s="87">
        <f t="shared" si="8"/>
        <v>2.5671398000000005E-2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33</v>
      </c>
      <c r="D80" s="186"/>
      <c r="E80" s="56"/>
      <c r="F80" s="187">
        <v>35.458460000000002</v>
      </c>
      <c r="G80" s="187">
        <v>39.952024000000002</v>
      </c>
      <c r="H80" s="187">
        <v>0.98937655000000002</v>
      </c>
      <c r="I80" s="62">
        <v>0.99247185999999998</v>
      </c>
      <c r="J80" s="62">
        <v>3.1973152999999997E-2</v>
      </c>
      <c r="K80" s="188"/>
      <c r="L80" s="259"/>
      <c r="M80" s="259"/>
      <c r="N80" s="56"/>
      <c r="O80" s="28"/>
      <c r="P80" s="56"/>
      <c r="Q80" s="28"/>
      <c r="R80" s="132"/>
      <c r="S80" s="214"/>
      <c r="T80" s="285"/>
      <c r="U80" s="27" t="s">
        <v>33</v>
      </c>
      <c r="V80" s="186"/>
      <c r="W80" s="56"/>
      <c r="X80" s="187">
        <v>31.608667000000001</v>
      </c>
      <c r="Y80" s="187">
        <v>35.090473000000003</v>
      </c>
      <c r="Z80" s="187">
        <v>0.97431519</v>
      </c>
      <c r="AA80" s="62">
        <v>0.97836513999999997</v>
      </c>
      <c r="AB80" s="62">
        <v>4.7510073E-2</v>
      </c>
      <c r="AC80" s="188"/>
      <c r="AD80" s="259"/>
      <c r="AE80" s="259"/>
      <c r="AF80" s="56"/>
      <c r="AG80" s="28"/>
      <c r="AH80" s="56"/>
      <c r="AI80" s="28"/>
      <c r="AJ80" s="132"/>
      <c r="AK80" s="199"/>
      <c r="AL80" s="285"/>
      <c r="AM80" s="86">
        <f t="shared" si="4"/>
        <v>-3.8497930000000018</v>
      </c>
      <c r="AN80" s="121">
        <f t="shared" si="5"/>
        <v>-4.8615509999999986</v>
      </c>
      <c r="AO80" s="121">
        <f t="shared" si="6"/>
        <v>-1.5061360000000024E-2</v>
      </c>
      <c r="AP80" s="121">
        <f t="shared" si="7"/>
        <v>-1.4106720000000017E-2</v>
      </c>
      <c r="AQ80" s="87">
        <f t="shared" si="8"/>
        <v>1.5536920000000003E-2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35</v>
      </c>
      <c r="D81" s="186"/>
      <c r="E81" s="56"/>
      <c r="F81" s="187">
        <v>38.573754000000001</v>
      </c>
      <c r="G81" s="187">
        <v>42.995071000000003</v>
      </c>
      <c r="H81" s="187">
        <v>0.99381147999999997</v>
      </c>
      <c r="I81" s="62">
        <v>0.99601264</v>
      </c>
      <c r="J81" s="62">
        <v>1.5934899999999998E-2</v>
      </c>
      <c r="K81" s="188"/>
      <c r="L81" s="259"/>
      <c r="M81" s="259"/>
      <c r="N81" s="56"/>
      <c r="O81" s="28"/>
      <c r="P81" s="56"/>
      <c r="Q81" s="28"/>
      <c r="R81" s="132"/>
      <c r="S81" s="214"/>
      <c r="T81" s="285"/>
      <c r="U81" s="27" t="s">
        <v>35</v>
      </c>
      <c r="V81" s="186"/>
      <c r="W81" s="56"/>
      <c r="X81" s="187">
        <v>34.892775999999998</v>
      </c>
      <c r="Y81" s="187">
        <v>38.497718999999996</v>
      </c>
      <c r="Z81" s="187">
        <v>0.98455302</v>
      </c>
      <c r="AA81" s="62">
        <v>0.98855388</v>
      </c>
      <c r="AB81" s="62">
        <v>3.1810928000000002E-2</v>
      </c>
      <c r="AC81" s="188"/>
      <c r="AD81" s="259"/>
      <c r="AE81" s="259"/>
      <c r="AF81" s="56"/>
      <c r="AG81" s="28"/>
      <c r="AH81" s="56"/>
      <c r="AI81" s="28"/>
      <c r="AJ81" s="132"/>
      <c r="AK81" s="199"/>
      <c r="AL81" s="285"/>
      <c r="AM81" s="86">
        <f t="shared" si="4"/>
        <v>-3.6809780000000032</v>
      </c>
      <c r="AN81" s="121">
        <f t="shared" si="5"/>
        <v>-4.4973520000000065</v>
      </c>
      <c r="AO81" s="121">
        <f t="shared" si="6"/>
        <v>-9.2584599999999684E-3</v>
      </c>
      <c r="AP81" s="121">
        <f t="shared" si="7"/>
        <v>-7.4587600000000087E-3</v>
      </c>
      <c r="AQ81" s="87">
        <f t="shared" si="8"/>
        <v>1.5876028000000004E-2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9"/>
      <c r="M82" s="259"/>
      <c r="N82" s="56"/>
      <c r="O82" s="28"/>
      <c r="P82" s="56"/>
      <c r="Q82" s="28"/>
      <c r="R82" s="184"/>
      <c r="S82" s="214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9"/>
      <c r="AE82" s="259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4" t="s">
        <v>79</v>
      </c>
      <c r="C83" s="25" t="s">
        <v>31</v>
      </c>
      <c r="D83" s="39"/>
      <c r="E83" s="55"/>
      <c r="F83" s="96">
        <v>30.543510999999999</v>
      </c>
      <c r="G83" s="96">
        <v>33.863517000000002</v>
      </c>
      <c r="H83" s="96">
        <v>0.96941533999999996</v>
      </c>
      <c r="I83" s="60">
        <v>0.97482860000000005</v>
      </c>
      <c r="J83" s="60">
        <v>6.2966110000000006E-2</v>
      </c>
      <c r="K83" s="61"/>
      <c r="L83" s="258"/>
      <c r="M83" s="258"/>
      <c r="N83" s="55"/>
      <c r="O83" s="26"/>
      <c r="P83" s="55"/>
      <c r="Q83" s="26"/>
      <c r="R83" s="131"/>
      <c r="S83" s="214"/>
      <c r="T83" s="284" t="s">
        <v>79</v>
      </c>
      <c r="U83" s="25" t="s">
        <v>31</v>
      </c>
      <c r="V83" s="39"/>
      <c r="W83" s="55"/>
      <c r="X83" s="96">
        <v>25.179009000000001</v>
      </c>
      <c r="Y83" s="96">
        <v>29.440147</v>
      </c>
      <c r="Z83" s="96">
        <v>0.90587631999999996</v>
      </c>
      <c r="AA83" s="60">
        <v>0.93519151</v>
      </c>
      <c r="AB83" s="60">
        <v>0.16591036000000001</v>
      </c>
      <c r="AC83" s="61"/>
      <c r="AD83" s="258"/>
      <c r="AE83" s="258"/>
      <c r="AF83" s="55"/>
      <c r="AG83" s="26"/>
      <c r="AH83" s="55"/>
      <c r="AI83" s="26"/>
      <c r="AJ83" s="131"/>
      <c r="AK83" s="199"/>
      <c r="AL83" s="284" t="s">
        <v>79</v>
      </c>
      <c r="AM83" s="119">
        <f t="shared" si="4"/>
        <v>-5.3645019999999981</v>
      </c>
      <c r="AN83" s="95">
        <f t="shared" si="5"/>
        <v>-4.423370000000002</v>
      </c>
      <c r="AO83" s="95">
        <f t="shared" si="6"/>
        <v>-6.3539020000000002E-2</v>
      </c>
      <c r="AP83" s="95">
        <f t="shared" si="7"/>
        <v>-3.9637090000000041E-2</v>
      </c>
      <c r="AQ83" s="120">
        <f t="shared" si="8"/>
        <v>0.10294425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32</v>
      </c>
      <c r="D84" s="186"/>
      <c r="E84" s="56"/>
      <c r="F84" s="187">
        <v>33.044044999999997</v>
      </c>
      <c r="G84" s="187">
        <v>36.703493999999999</v>
      </c>
      <c r="H84" s="187">
        <v>0.98086423</v>
      </c>
      <c r="I84" s="62">
        <v>0.98503017000000004</v>
      </c>
      <c r="J84" s="62">
        <v>4.3007493000000001E-2</v>
      </c>
      <c r="K84" s="188"/>
      <c r="L84" s="259"/>
      <c r="M84" s="259"/>
      <c r="N84" s="56"/>
      <c r="O84" s="28"/>
      <c r="P84" s="56"/>
      <c r="Q84" s="28"/>
      <c r="R84" s="132"/>
      <c r="S84" s="214"/>
      <c r="T84" s="285"/>
      <c r="U84" s="27" t="s">
        <v>32</v>
      </c>
      <c r="V84" s="186"/>
      <c r="W84" s="56"/>
      <c r="X84" s="187">
        <v>29.301445000000001</v>
      </c>
      <c r="Y84" s="187">
        <v>33.090578999999998</v>
      </c>
      <c r="Z84" s="187">
        <v>0.95883324000000003</v>
      </c>
      <c r="AA84" s="62">
        <v>0.96680012999999998</v>
      </c>
      <c r="AB84" s="62">
        <v>7.1227650000000003E-2</v>
      </c>
      <c r="AC84" s="188"/>
      <c r="AD84" s="259"/>
      <c r="AE84" s="259"/>
      <c r="AF84" s="56"/>
      <c r="AG84" s="28"/>
      <c r="AH84" s="56"/>
      <c r="AI84" s="28"/>
      <c r="AJ84" s="132"/>
      <c r="AK84" s="199"/>
      <c r="AL84" s="285"/>
      <c r="AM84" s="86">
        <f t="shared" si="4"/>
        <v>-3.7425999999999959</v>
      </c>
      <c r="AN84" s="121">
        <f t="shared" si="5"/>
        <v>-3.612915000000001</v>
      </c>
      <c r="AO84" s="121">
        <f t="shared" si="6"/>
        <v>-2.2030989999999973E-2</v>
      </c>
      <c r="AP84" s="121">
        <f t="shared" si="7"/>
        <v>-1.8230040000000058E-2</v>
      </c>
      <c r="AQ84" s="87">
        <f t="shared" si="8"/>
        <v>2.8220157000000003E-2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33</v>
      </c>
      <c r="D85" s="186"/>
      <c r="E85" s="56"/>
      <c r="F85" s="187">
        <v>36.009334000000003</v>
      </c>
      <c r="G85" s="187">
        <v>40.256217999999997</v>
      </c>
      <c r="H85" s="187">
        <v>0.98916601000000004</v>
      </c>
      <c r="I85" s="62">
        <v>0.99250022000000004</v>
      </c>
      <c r="J85" s="62">
        <v>2.857877E-2</v>
      </c>
      <c r="K85" s="188"/>
      <c r="L85" s="259"/>
      <c r="M85" s="259"/>
      <c r="N85" s="56"/>
      <c r="O85" s="28"/>
      <c r="P85" s="56"/>
      <c r="Q85" s="28"/>
      <c r="R85" s="132"/>
      <c r="S85" s="214"/>
      <c r="T85" s="285"/>
      <c r="U85" s="27" t="s">
        <v>33</v>
      </c>
      <c r="V85" s="186"/>
      <c r="W85" s="56"/>
      <c r="X85" s="187">
        <v>32.276800999999999</v>
      </c>
      <c r="Y85" s="187">
        <v>35.625456</v>
      </c>
      <c r="Z85" s="187">
        <v>0.97518364000000002</v>
      </c>
      <c r="AA85" s="62">
        <v>0.97982645000000002</v>
      </c>
      <c r="AB85" s="62">
        <v>4.5086134E-2</v>
      </c>
      <c r="AC85" s="188"/>
      <c r="AD85" s="259"/>
      <c r="AE85" s="259"/>
      <c r="AF85" s="56"/>
      <c r="AG85" s="28"/>
      <c r="AH85" s="56"/>
      <c r="AI85" s="28"/>
      <c r="AJ85" s="132"/>
      <c r="AK85" s="199"/>
      <c r="AL85" s="285"/>
      <c r="AM85" s="86">
        <f t="shared" si="4"/>
        <v>-3.7325330000000037</v>
      </c>
      <c r="AN85" s="121">
        <f t="shared" si="5"/>
        <v>-4.6307619999999972</v>
      </c>
      <c r="AO85" s="121">
        <f t="shared" si="6"/>
        <v>-1.3982370000000022E-2</v>
      </c>
      <c r="AP85" s="121">
        <f t="shared" si="7"/>
        <v>-1.2673770000000029E-2</v>
      </c>
      <c r="AQ85" s="87">
        <f t="shared" si="8"/>
        <v>1.6507364E-2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35</v>
      </c>
      <c r="D86" s="186"/>
      <c r="E86" s="56"/>
      <c r="F86" s="187">
        <v>39.095536000000003</v>
      </c>
      <c r="G86" s="187">
        <v>43.378740000000001</v>
      </c>
      <c r="H86" s="187">
        <v>0.99364775000000005</v>
      </c>
      <c r="I86" s="62">
        <v>0.99595288000000004</v>
      </c>
      <c r="J86" s="62">
        <v>1.4743825E-2</v>
      </c>
      <c r="K86" s="188"/>
      <c r="L86" s="259"/>
      <c r="M86" s="259"/>
      <c r="N86" s="56"/>
      <c r="O86" s="28"/>
      <c r="P86" s="56"/>
      <c r="Q86" s="28"/>
      <c r="R86" s="132"/>
      <c r="S86" s="214"/>
      <c r="T86" s="285"/>
      <c r="U86" s="27" t="s">
        <v>35</v>
      </c>
      <c r="V86" s="186"/>
      <c r="W86" s="56"/>
      <c r="X86" s="187">
        <v>35.547446999999998</v>
      </c>
      <c r="Y86" s="187">
        <v>38.965896999999998</v>
      </c>
      <c r="Z86" s="187">
        <v>0.98450755000000001</v>
      </c>
      <c r="AA86" s="62">
        <v>0.98879528999999999</v>
      </c>
      <c r="AB86" s="62">
        <v>2.9860319999999999E-2</v>
      </c>
      <c r="AC86" s="188"/>
      <c r="AD86" s="259"/>
      <c r="AE86" s="259"/>
      <c r="AF86" s="56"/>
      <c r="AG86" s="28"/>
      <c r="AH86" s="56"/>
      <c r="AI86" s="28"/>
      <c r="AJ86" s="132"/>
      <c r="AK86" s="199"/>
      <c r="AL86" s="285"/>
      <c r="AM86" s="86">
        <f t="shared" si="4"/>
        <v>-3.5480890000000045</v>
      </c>
      <c r="AN86" s="121">
        <f t="shared" si="5"/>
        <v>-4.4128430000000023</v>
      </c>
      <c r="AO86" s="121">
        <f t="shared" si="6"/>
        <v>-9.1402000000000427E-3</v>
      </c>
      <c r="AP86" s="121">
        <f t="shared" si="7"/>
        <v>-7.157590000000047E-3</v>
      </c>
      <c r="AQ86" s="87">
        <f t="shared" si="8"/>
        <v>1.5116494999999999E-2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6"/>
      <c r="C87" s="27"/>
      <c r="D87" s="186"/>
      <c r="E87" s="56"/>
      <c r="F87" s="189"/>
      <c r="G87" s="189"/>
      <c r="H87" s="189"/>
      <c r="I87" s="56"/>
      <c r="J87" s="56"/>
      <c r="K87" s="188"/>
      <c r="L87" s="259"/>
      <c r="M87" s="259"/>
      <c r="N87" s="56"/>
      <c r="O87" s="28"/>
      <c r="P87" s="56"/>
      <c r="Q87" s="28"/>
      <c r="R87" s="184"/>
      <c r="S87" s="214"/>
      <c r="T87" s="286"/>
      <c r="U87" s="27"/>
      <c r="V87" s="186"/>
      <c r="W87" s="56"/>
      <c r="X87" s="189"/>
      <c r="Y87" s="189"/>
      <c r="Z87" s="189"/>
      <c r="AA87" s="56"/>
      <c r="AB87" s="56"/>
      <c r="AC87" s="188"/>
      <c r="AD87" s="259"/>
      <c r="AE87" s="259"/>
      <c r="AF87" s="56"/>
      <c r="AG87" s="28"/>
      <c r="AH87" s="56"/>
      <c r="AI87" s="28"/>
      <c r="AJ87" s="184"/>
      <c r="AK87" s="199"/>
      <c r="AL87" s="286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4" t="s">
        <v>80</v>
      </c>
      <c r="C88" s="25" t="s">
        <v>31</v>
      </c>
      <c r="D88" s="39"/>
      <c r="E88" s="55"/>
      <c r="F88" s="96">
        <v>31.000150999999999</v>
      </c>
      <c r="G88" s="96">
        <v>34.517943000000002</v>
      </c>
      <c r="H88" s="96">
        <v>0.97096484000000005</v>
      </c>
      <c r="I88" s="60">
        <v>0.97547149</v>
      </c>
      <c r="J88" s="60">
        <v>5.6490652000000002E-2</v>
      </c>
      <c r="K88" s="61"/>
      <c r="L88" s="258"/>
      <c r="M88" s="258"/>
      <c r="N88" s="55"/>
      <c r="O88" s="26"/>
      <c r="P88" s="55"/>
      <c r="Q88" s="26"/>
      <c r="R88" s="131"/>
      <c r="S88" s="214"/>
      <c r="T88" s="284" t="s">
        <v>80</v>
      </c>
      <c r="U88" s="25" t="s">
        <v>31</v>
      </c>
      <c r="V88" s="39"/>
      <c r="W88" s="55"/>
      <c r="X88" s="96">
        <v>25.520662000000002</v>
      </c>
      <c r="Y88" s="96">
        <v>29.857718999999999</v>
      </c>
      <c r="Z88" s="96">
        <v>0.91017276000000003</v>
      </c>
      <c r="AA88" s="60">
        <v>0.93769342</v>
      </c>
      <c r="AB88" s="60">
        <v>0.16333959000000001</v>
      </c>
      <c r="AC88" s="61"/>
      <c r="AD88" s="258"/>
      <c r="AE88" s="258"/>
      <c r="AF88" s="55"/>
      <c r="AG88" s="26"/>
      <c r="AH88" s="55"/>
      <c r="AI88" s="26"/>
      <c r="AJ88" s="131"/>
      <c r="AK88" s="199"/>
      <c r="AL88" s="284" t="s">
        <v>80</v>
      </c>
      <c r="AM88" s="119">
        <f t="shared" si="4"/>
        <v>-5.4794889999999974</v>
      </c>
      <c r="AN88" s="95">
        <f t="shared" si="5"/>
        <v>-4.660224000000003</v>
      </c>
      <c r="AO88" s="95">
        <f t="shared" si="6"/>
        <v>-6.0792080000000026E-2</v>
      </c>
      <c r="AP88" s="95">
        <f t="shared" si="7"/>
        <v>-3.7778069999999997E-2</v>
      </c>
      <c r="AQ88" s="120">
        <f t="shared" si="8"/>
        <v>0.106848938</v>
      </c>
      <c r="AR88" s="37"/>
      <c r="AS88" s="234"/>
      <c r="AT88" s="37"/>
    </row>
    <row r="89" spans="2:52" ht="13.5" customHeight="1" x14ac:dyDescent="0.15">
      <c r="B89" s="285"/>
      <c r="C89" s="27" t="s">
        <v>32</v>
      </c>
      <c r="D89" s="186"/>
      <c r="E89" s="56"/>
      <c r="F89" s="187">
        <v>33.905714000000003</v>
      </c>
      <c r="G89" s="187">
        <v>37.265256000000001</v>
      </c>
      <c r="H89" s="187">
        <v>0.98180732999999998</v>
      </c>
      <c r="I89" s="62">
        <v>0.98599782000000002</v>
      </c>
      <c r="J89" s="62">
        <v>3.8198948000000003E-2</v>
      </c>
      <c r="K89" s="188"/>
      <c r="L89" s="259"/>
      <c r="M89" s="259"/>
      <c r="N89" s="56"/>
      <c r="O89" s="28"/>
      <c r="P89" s="56"/>
      <c r="Q89" s="28"/>
      <c r="R89" s="132"/>
      <c r="S89" s="214"/>
      <c r="T89" s="285"/>
      <c r="U89" s="27" t="s">
        <v>32</v>
      </c>
      <c r="V89" s="186"/>
      <c r="W89" s="56"/>
      <c r="X89" s="187">
        <v>29.909542999999999</v>
      </c>
      <c r="Y89" s="187">
        <v>33.610225</v>
      </c>
      <c r="Z89" s="187">
        <v>0.96150126999999996</v>
      </c>
      <c r="AA89" s="62">
        <v>0.96996623000000004</v>
      </c>
      <c r="AB89" s="62">
        <v>6.7311419999999997E-2</v>
      </c>
      <c r="AC89" s="188"/>
      <c r="AD89" s="259"/>
      <c r="AE89" s="259"/>
      <c r="AF89" s="56"/>
      <c r="AG89" s="28"/>
      <c r="AH89" s="56"/>
      <c r="AI89" s="28"/>
      <c r="AJ89" s="132"/>
      <c r="AK89" s="199"/>
      <c r="AL89" s="285"/>
      <c r="AM89" s="86">
        <f t="shared" si="4"/>
        <v>-3.9961710000000039</v>
      </c>
      <c r="AN89" s="121">
        <f t="shared" si="5"/>
        <v>-3.655031000000001</v>
      </c>
      <c r="AO89" s="121">
        <f t="shared" si="6"/>
        <v>-2.0306060000000015E-2</v>
      </c>
      <c r="AP89" s="121">
        <f t="shared" si="7"/>
        <v>-1.6031589999999984E-2</v>
      </c>
      <c r="AQ89" s="87">
        <f t="shared" si="8"/>
        <v>2.9112471999999993E-2</v>
      </c>
      <c r="AR89" s="37"/>
      <c r="AS89" s="234"/>
      <c r="AT89" s="37"/>
    </row>
    <row r="90" spans="2:52" ht="13.5" customHeight="1" x14ac:dyDescent="0.15">
      <c r="B90" s="285"/>
      <c r="C90" s="27" t="s">
        <v>33</v>
      </c>
      <c r="D90" s="186"/>
      <c r="E90" s="56"/>
      <c r="F90" s="187">
        <v>37.201447000000002</v>
      </c>
      <c r="G90" s="187">
        <v>41.074635999999998</v>
      </c>
      <c r="H90" s="187">
        <v>0.98971695000000004</v>
      </c>
      <c r="I90" s="62">
        <v>0.99291529999999995</v>
      </c>
      <c r="J90" s="62">
        <v>2.3922046999999998E-2</v>
      </c>
      <c r="K90" s="188"/>
      <c r="L90" s="259"/>
      <c r="M90" s="259"/>
      <c r="N90" s="56"/>
      <c r="O90" s="28"/>
      <c r="P90" s="56"/>
      <c r="Q90" s="28"/>
      <c r="R90" s="132"/>
      <c r="S90" s="214"/>
      <c r="T90" s="285"/>
      <c r="U90" s="27" t="s">
        <v>33</v>
      </c>
      <c r="V90" s="186"/>
      <c r="W90" s="56"/>
      <c r="X90" s="187">
        <v>32.770074999999999</v>
      </c>
      <c r="Y90" s="187">
        <v>36.195444999999999</v>
      </c>
      <c r="Z90" s="187">
        <v>0.97665391999999995</v>
      </c>
      <c r="AA90" s="62">
        <v>0.98126033999999995</v>
      </c>
      <c r="AB90" s="62">
        <v>4.2017890000000002E-2</v>
      </c>
      <c r="AC90" s="188"/>
      <c r="AD90" s="259"/>
      <c r="AE90" s="259"/>
      <c r="AF90" s="56"/>
      <c r="AG90" s="28"/>
      <c r="AH90" s="56"/>
      <c r="AI90" s="28"/>
      <c r="AJ90" s="132"/>
      <c r="AK90" s="199"/>
      <c r="AL90" s="285"/>
      <c r="AM90" s="86">
        <f t="shared" si="4"/>
        <v>-4.4313720000000032</v>
      </c>
      <c r="AN90" s="121">
        <f t="shared" si="5"/>
        <v>-4.8791909999999987</v>
      </c>
      <c r="AO90" s="121">
        <f t="shared" si="6"/>
        <v>-1.3063030000000087E-2</v>
      </c>
      <c r="AP90" s="121">
        <f t="shared" si="7"/>
        <v>-1.1654959999999992E-2</v>
      </c>
      <c r="AQ90" s="87">
        <f t="shared" si="8"/>
        <v>1.8095843000000004E-2</v>
      </c>
      <c r="AR90" s="37"/>
      <c r="AS90" s="234"/>
      <c r="AT90" s="37"/>
    </row>
    <row r="91" spans="2:52" ht="13.5" customHeight="1" x14ac:dyDescent="0.15">
      <c r="B91" s="285"/>
      <c r="C91" s="27" t="s">
        <v>35</v>
      </c>
      <c r="D91" s="186"/>
      <c r="E91" s="56"/>
      <c r="F91" s="187">
        <v>40.297547000000002</v>
      </c>
      <c r="G91" s="187">
        <v>44.377792999999997</v>
      </c>
      <c r="H91" s="187">
        <v>0.99401476</v>
      </c>
      <c r="I91" s="62">
        <v>0.99607272000000002</v>
      </c>
      <c r="J91" s="62">
        <v>1.2206556E-2</v>
      </c>
      <c r="K91" s="188"/>
      <c r="L91" s="259"/>
      <c r="M91" s="259"/>
      <c r="N91" s="56"/>
      <c r="O91" s="28"/>
      <c r="P91" s="56"/>
      <c r="Q91" s="28"/>
      <c r="R91" s="132"/>
      <c r="S91" s="214"/>
      <c r="T91" s="285"/>
      <c r="U91" s="27" t="s">
        <v>35</v>
      </c>
      <c r="V91" s="186"/>
      <c r="W91" s="56"/>
      <c r="X91" s="187">
        <v>36.025106000000001</v>
      </c>
      <c r="Y91" s="187">
        <v>39.301741999999997</v>
      </c>
      <c r="Z91" s="187">
        <v>0.98523713999999996</v>
      </c>
      <c r="AA91" s="62">
        <v>0.98922454000000004</v>
      </c>
      <c r="AB91" s="62">
        <v>2.8311922999999999E-2</v>
      </c>
      <c r="AC91" s="188"/>
      <c r="AD91" s="259"/>
      <c r="AE91" s="259"/>
      <c r="AF91" s="56"/>
      <c r="AG91" s="28"/>
      <c r="AH91" s="56"/>
      <c r="AI91" s="28"/>
      <c r="AJ91" s="132"/>
      <c r="AK91" s="199"/>
      <c r="AL91" s="285"/>
      <c r="AM91" s="86">
        <f t="shared" si="4"/>
        <v>-4.2724410000000006</v>
      </c>
      <c r="AN91" s="121">
        <f t="shared" si="5"/>
        <v>-5.0760509999999996</v>
      </c>
      <c r="AO91" s="121">
        <f t="shared" si="6"/>
        <v>-8.7776200000000415E-3</v>
      </c>
      <c r="AP91" s="121">
        <f t="shared" si="7"/>
        <v>-6.8481799999999815E-3</v>
      </c>
      <c r="AQ91" s="87">
        <f t="shared" si="8"/>
        <v>1.6105366999999999E-2</v>
      </c>
      <c r="AR91" s="37"/>
      <c r="AS91" s="234"/>
      <c r="AT91" s="37"/>
    </row>
    <row r="92" spans="2:52" ht="13.5" customHeight="1" thickBot="1" x14ac:dyDescent="0.2">
      <c r="B92" s="286"/>
      <c r="C92" s="27"/>
      <c r="D92" s="186"/>
      <c r="E92" s="56"/>
      <c r="F92" s="189"/>
      <c r="G92" s="189"/>
      <c r="H92" s="189"/>
      <c r="I92" s="56"/>
      <c r="J92" s="56"/>
      <c r="K92" s="188"/>
      <c r="L92" s="259"/>
      <c r="M92" s="259"/>
      <c r="N92" s="56"/>
      <c r="O92" s="28"/>
      <c r="P92" s="56"/>
      <c r="Q92" s="28"/>
      <c r="R92" s="184"/>
      <c r="S92" s="214"/>
      <c r="T92" s="286"/>
      <c r="U92" s="27"/>
      <c r="V92" s="186"/>
      <c r="W92" s="56"/>
      <c r="X92" s="189"/>
      <c r="Y92" s="189"/>
      <c r="Z92" s="189"/>
      <c r="AA92" s="56"/>
      <c r="AB92" s="56"/>
      <c r="AC92" s="188"/>
      <c r="AD92" s="259"/>
      <c r="AE92" s="259"/>
      <c r="AF92" s="56"/>
      <c r="AG92" s="28"/>
      <c r="AH92" s="56"/>
      <c r="AI92" s="28"/>
      <c r="AJ92" s="184"/>
      <c r="AK92" s="199"/>
      <c r="AL92" s="286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4"/>
      <c r="AT92" s="37"/>
    </row>
    <row r="93" spans="2:52" ht="13.5" customHeight="1" x14ac:dyDescent="0.15">
      <c r="B93" s="284" t="s">
        <v>81</v>
      </c>
      <c r="C93" s="25" t="s">
        <v>31</v>
      </c>
      <c r="D93" s="39"/>
      <c r="E93" s="55"/>
      <c r="F93" s="96">
        <v>31.132238000000001</v>
      </c>
      <c r="G93" s="96">
        <v>34.799627999999998</v>
      </c>
      <c r="H93" s="96">
        <v>0.97123762000000002</v>
      </c>
      <c r="I93" s="60">
        <v>0.97542322000000004</v>
      </c>
      <c r="J93" s="60">
        <v>5.5769183E-2</v>
      </c>
      <c r="K93" s="61"/>
      <c r="L93" s="258"/>
      <c r="M93" s="258"/>
      <c r="N93" s="55"/>
      <c r="O93" s="26"/>
      <c r="P93" s="55"/>
      <c r="Q93" s="26"/>
      <c r="R93" s="131"/>
      <c r="S93" s="214"/>
      <c r="T93" s="284" t="s">
        <v>81</v>
      </c>
      <c r="U93" s="25" t="s">
        <v>31</v>
      </c>
      <c r="V93" s="39"/>
      <c r="W93" s="55"/>
      <c r="X93" s="96">
        <v>25.766317000000001</v>
      </c>
      <c r="Y93" s="96">
        <v>30.062073000000002</v>
      </c>
      <c r="Z93" s="96">
        <v>0.91327389000000003</v>
      </c>
      <c r="AA93" s="60">
        <v>0.93845456999999999</v>
      </c>
      <c r="AB93" s="60">
        <v>0.16287309999999999</v>
      </c>
      <c r="AC93" s="61"/>
      <c r="AD93" s="258"/>
      <c r="AE93" s="258"/>
      <c r="AF93" s="55"/>
      <c r="AG93" s="26"/>
      <c r="AH93" s="55"/>
      <c r="AI93" s="26"/>
      <c r="AJ93" s="131"/>
      <c r="AK93" s="199"/>
      <c r="AL93" s="284" t="s">
        <v>81</v>
      </c>
      <c r="AM93" s="119">
        <f t="shared" si="4"/>
        <v>-5.3659210000000002</v>
      </c>
      <c r="AN93" s="95">
        <f t="shared" si="5"/>
        <v>-4.7375549999999969</v>
      </c>
      <c r="AO93" s="95">
        <f t="shared" si="6"/>
        <v>-5.7963729999999991E-2</v>
      </c>
      <c r="AP93" s="95">
        <f t="shared" si="7"/>
        <v>-3.6968650000000047E-2</v>
      </c>
      <c r="AQ93" s="120">
        <f t="shared" si="8"/>
        <v>0.10710391699999999</v>
      </c>
      <c r="AR93" s="37"/>
      <c r="AS93" s="234"/>
      <c r="AT93" s="37"/>
    </row>
    <row r="94" spans="2:52" ht="13.5" customHeight="1" x14ac:dyDescent="0.15">
      <c r="B94" s="285"/>
      <c r="C94" s="27" t="s">
        <v>32</v>
      </c>
      <c r="D94" s="186"/>
      <c r="E94" s="56"/>
      <c r="F94" s="187">
        <v>33.892302000000001</v>
      </c>
      <c r="G94" s="187">
        <v>37.580804999999998</v>
      </c>
      <c r="H94" s="187">
        <v>0.98206716000000005</v>
      </c>
      <c r="I94" s="62">
        <v>0.9860643</v>
      </c>
      <c r="J94" s="62">
        <v>3.6885187E-2</v>
      </c>
      <c r="K94" s="188"/>
      <c r="L94" s="259"/>
      <c r="M94" s="259"/>
      <c r="N94" s="56"/>
      <c r="O94" s="28"/>
      <c r="P94" s="56"/>
      <c r="Q94" s="28"/>
      <c r="R94" s="132"/>
      <c r="S94" s="214"/>
      <c r="T94" s="285"/>
      <c r="U94" s="27" t="s">
        <v>32</v>
      </c>
      <c r="V94" s="186"/>
      <c r="W94" s="56"/>
      <c r="X94" s="187">
        <v>30.010629000000002</v>
      </c>
      <c r="Y94" s="187">
        <v>33.741354999999999</v>
      </c>
      <c r="Z94" s="187">
        <v>0.96185039000000006</v>
      </c>
      <c r="AA94" s="62">
        <v>0.96978944</v>
      </c>
      <c r="AB94" s="62">
        <v>6.7698225000000001E-2</v>
      </c>
      <c r="AC94" s="188"/>
      <c r="AD94" s="259"/>
      <c r="AE94" s="259"/>
      <c r="AF94" s="56"/>
      <c r="AG94" s="28"/>
      <c r="AH94" s="56"/>
      <c r="AI94" s="28"/>
      <c r="AJ94" s="132"/>
      <c r="AK94" s="199"/>
      <c r="AL94" s="285"/>
      <c r="AM94" s="86">
        <f t="shared" si="4"/>
        <v>-3.8816729999999993</v>
      </c>
      <c r="AN94" s="121">
        <f t="shared" si="5"/>
        <v>-3.8394499999999994</v>
      </c>
      <c r="AO94" s="121">
        <f t="shared" si="6"/>
        <v>-2.0216769999999995E-2</v>
      </c>
      <c r="AP94" s="121">
        <f t="shared" si="7"/>
        <v>-1.6274860000000002E-2</v>
      </c>
      <c r="AQ94" s="87">
        <f t="shared" si="8"/>
        <v>3.0813038000000001E-2</v>
      </c>
      <c r="AR94" s="37"/>
      <c r="AS94" s="234"/>
      <c r="AT94" s="37"/>
    </row>
    <row r="95" spans="2:52" ht="13.5" customHeight="1" x14ac:dyDescent="0.15">
      <c r="B95" s="285"/>
      <c r="C95" s="27" t="s">
        <v>33</v>
      </c>
      <c r="D95" s="186"/>
      <c r="E95" s="56"/>
      <c r="F95" s="187">
        <v>37.326515000000001</v>
      </c>
      <c r="G95" s="187">
        <v>41.088943999999998</v>
      </c>
      <c r="H95" s="187">
        <v>0.98997957000000003</v>
      </c>
      <c r="I95" s="62">
        <v>0.99296832000000002</v>
      </c>
      <c r="J95" s="62">
        <v>2.2665009999999999E-2</v>
      </c>
      <c r="K95" s="188"/>
      <c r="L95" s="259"/>
      <c r="M95" s="259"/>
      <c r="N95" s="56"/>
      <c r="O95" s="28"/>
      <c r="P95" s="56"/>
      <c r="Q95" s="28"/>
      <c r="R95" s="132"/>
      <c r="S95" s="214"/>
      <c r="T95" s="285"/>
      <c r="U95" s="27" t="s">
        <v>33</v>
      </c>
      <c r="V95" s="186"/>
      <c r="W95" s="56"/>
      <c r="X95" s="187">
        <v>32.819536999999997</v>
      </c>
      <c r="Y95" s="187">
        <v>36.345303999999999</v>
      </c>
      <c r="Z95" s="187">
        <v>0.97690208999999995</v>
      </c>
      <c r="AA95" s="62">
        <v>0.98126336000000003</v>
      </c>
      <c r="AB95" s="62">
        <v>4.2497933000000002E-2</v>
      </c>
      <c r="AC95" s="188"/>
      <c r="AD95" s="259"/>
      <c r="AE95" s="259"/>
      <c r="AF95" s="56"/>
      <c r="AG95" s="28"/>
      <c r="AH95" s="56"/>
      <c r="AI95" s="28"/>
      <c r="AJ95" s="132"/>
      <c r="AK95" s="199"/>
      <c r="AL95" s="285"/>
      <c r="AM95" s="86">
        <f t="shared" si="4"/>
        <v>-4.5069780000000037</v>
      </c>
      <c r="AN95" s="121">
        <f t="shared" si="5"/>
        <v>-4.7436399999999992</v>
      </c>
      <c r="AO95" s="121">
        <f t="shared" si="6"/>
        <v>-1.3077480000000086E-2</v>
      </c>
      <c r="AP95" s="121">
        <f t="shared" si="7"/>
        <v>-1.1704959999999986E-2</v>
      </c>
      <c r="AQ95" s="87">
        <f t="shared" si="8"/>
        <v>1.9832923000000002E-2</v>
      </c>
      <c r="AR95" s="37"/>
      <c r="AS95" s="234"/>
      <c r="AT95" s="37"/>
    </row>
    <row r="96" spans="2:52" ht="13.5" customHeight="1" x14ac:dyDescent="0.15">
      <c r="B96" s="285"/>
      <c r="C96" s="27" t="s">
        <v>35</v>
      </c>
      <c r="D96" s="186"/>
      <c r="E96" s="56"/>
      <c r="F96" s="187">
        <v>40.638339999999999</v>
      </c>
      <c r="G96" s="187">
        <v>44.626728999999997</v>
      </c>
      <c r="H96" s="187">
        <v>0.99422091999999995</v>
      </c>
      <c r="I96" s="62">
        <v>0.99628813999999999</v>
      </c>
      <c r="J96" s="62">
        <v>1.1630049E-2</v>
      </c>
      <c r="K96" s="188"/>
      <c r="L96" s="259"/>
      <c r="M96" s="259"/>
      <c r="N96" s="56"/>
      <c r="O96" s="28"/>
      <c r="P96" s="56"/>
      <c r="Q96" s="28"/>
      <c r="R96" s="132"/>
      <c r="S96" s="214"/>
      <c r="T96" s="285"/>
      <c r="U96" s="27" t="s">
        <v>35</v>
      </c>
      <c r="V96" s="186"/>
      <c r="W96" s="56"/>
      <c r="X96" s="187">
        <v>36.092652999999999</v>
      </c>
      <c r="Y96" s="187">
        <v>39.509158999999997</v>
      </c>
      <c r="Z96" s="187">
        <v>0.98580385999999998</v>
      </c>
      <c r="AA96" s="62">
        <v>0.98960983999999996</v>
      </c>
      <c r="AB96" s="62">
        <v>2.7669892000000001E-2</v>
      </c>
      <c r="AC96" s="188"/>
      <c r="AD96" s="259"/>
      <c r="AE96" s="259"/>
      <c r="AF96" s="56"/>
      <c r="AG96" s="28"/>
      <c r="AH96" s="56"/>
      <c r="AI96" s="28"/>
      <c r="AJ96" s="132"/>
      <c r="AK96" s="199"/>
      <c r="AL96" s="285"/>
      <c r="AM96" s="86">
        <f t="shared" si="4"/>
        <v>-4.5456870000000009</v>
      </c>
      <c r="AN96" s="121">
        <f t="shared" si="5"/>
        <v>-5.1175700000000006</v>
      </c>
      <c r="AO96" s="121">
        <f t="shared" si="6"/>
        <v>-8.4170599999999762E-3</v>
      </c>
      <c r="AP96" s="121">
        <f t="shared" si="7"/>
        <v>-6.6783000000000259E-3</v>
      </c>
      <c r="AQ96" s="87">
        <f t="shared" si="8"/>
        <v>1.6039843000000002E-2</v>
      </c>
      <c r="AR96" s="37"/>
      <c r="AS96" s="234"/>
      <c r="AT96" s="37"/>
    </row>
    <row r="97" spans="2:46" ht="13.5" customHeight="1" thickBot="1" x14ac:dyDescent="0.2">
      <c r="B97" s="286"/>
      <c r="C97" s="27"/>
      <c r="D97" s="186"/>
      <c r="E97" s="56"/>
      <c r="F97" s="189"/>
      <c r="G97" s="189"/>
      <c r="H97" s="189"/>
      <c r="I97" s="56"/>
      <c r="J97" s="56"/>
      <c r="K97" s="188"/>
      <c r="L97" s="259"/>
      <c r="M97" s="259"/>
      <c r="N97" s="56"/>
      <c r="O97" s="28"/>
      <c r="P97" s="56"/>
      <c r="Q97" s="28"/>
      <c r="R97" s="184"/>
      <c r="S97" s="214"/>
      <c r="T97" s="286"/>
      <c r="U97" s="27"/>
      <c r="V97" s="186"/>
      <c r="W97" s="56"/>
      <c r="X97" s="189"/>
      <c r="Y97" s="189"/>
      <c r="Z97" s="189"/>
      <c r="AA97" s="56"/>
      <c r="AB97" s="56"/>
      <c r="AC97" s="188"/>
      <c r="AD97" s="259"/>
      <c r="AE97" s="259"/>
      <c r="AF97" s="56"/>
      <c r="AG97" s="28"/>
      <c r="AH97" s="56"/>
      <c r="AI97" s="28"/>
      <c r="AJ97" s="184"/>
      <c r="AK97" s="199"/>
      <c r="AL97" s="286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4"/>
      <c r="AT97" s="37"/>
    </row>
    <row r="98" spans="2:46" ht="13.5" customHeight="1" x14ac:dyDescent="0.15">
      <c r="B98" s="284" t="s">
        <v>82</v>
      </c>
      <c r="C98" s="25" t="s">
        <v>31</v>
      </c>
      <c r="D98" s="39"/>
      <c r="E98" s="55"/>
      <c r="F98" s="96">
        <v>31.453870999999999</v>
      </c>
      <c r="G98" s="96">
        <v>35.285580000000003</v>
      </c>
      <c r="H98" s="96">
        <v>0.96954346999999996</v>
      </c>
      <c r="I98" s="60">
        <v>0.97455747000000004</v>
      </c>
      <c r="J98" s="60">
        <v>5.3604263999999999E-2</v>
      </c>
      <c r="K98" s="61"/>
      <c r="L98" s="258"/>
      <c r="M98" s="258"/>
      <c r="N98" s="55"/>
      <c r="O98" s="26"/>
      <c r="P98" s="55"/>
      <c r="Q98" s="26"/>
      <c r="R98" s="131"/>
      <c r="S98" s="214"/>
      <c r="T98" s="284" t="s">
        <v>82</v>
      </c>
      <c r="U98" s="25" t="s">
        <v>31</v>
      </c>
      <c r="V98" s="39"/>
      <c r="W98" s="55"/>
      <c r="X98" s="96">
        <v>25.751905000000001</v>
      </c>
      <c r="Y98" s="96">
        <v>30.326740000000001</v>
      </c>
      <c r="Z98" s="96">
        <v>0.91023069999999995</v>
      </c>
      <c r="AA98" s="60">
        <v>0.93597845000000002</v>
      </c>
      <c r="AB98" s="60">
        <v>0.16181667</v>
      </c>
      <c r="AC98" s="61"/>
      <c r="AD98" s="258"/>
      <c r="AE98" s="258"/>
      <c r="AF98" s="55"/>
      <c r="AG98" s="26"/>
      <c r="AH98" s="55"/>
      <c r="AI98" s="26"/>
      <c r="AJ98" s="131"/>
      <c r="AK98" s="199"/>
      <c r="AL98" s="284" t="s">
        <v>82</v>
      </c>
      <c r="AM98" s="119">
        <f t="shared" si="14"/>
        <v>-5.7019659999999988</v>
      </c>
      <c r="AN98" s="95">
        <f t="shared" si="15"/>
        <v>-4.9588400000000021</v>
      </c>
      <c r="AO98" s="95">
        <f t="shared" si="16"/>
        <v>-5.9312770000000015E-2</v>
      </c>
      <c r="AP98" s="95">
        <f t="shared" si="17"/>
        <v>-3.8579020000000019E-2</v>
      </c>
      <c r="AQ98" s="120">
        <f t="shared" si="18"/>
        <v>0.108212406</v>
      </c>
      <c r="AR98" s="37"/>
      <c r="AS98" s="234"/>
      <c r="AT98" s="37"/>
    </row>
    <row r="99" spans="2:46" ht="13.5" customHeight="1" x14ac:dyDescent="0.15">
      <c r="B99" s="285"/>
      <c r="C99" s="27" t="s">
        <v>32</v>
      </c>
      <c r="D99" s="186"/>
      <c r="E99" s="56"/>
      <c r="F99" s="187">
        <v>34.285693999999999</v>
      </c>
      <c r="G99" s="187">
        <v>37.973787000000002</v>
      </c>
      <c r="H99" s="187">
        <v>0.98144807999999994</v>
      </c>
      <c r="I99" s="62">
        <v>0.98560504999999998</v>
      </c>
      <c r="J99" s="62">
        <v>3.3766795000000002E-2</v>
      </c>
      <c r="K99" s="188"/>
      <c r="L99" s="259"/>
      <c r="M99" s="259"/>
      <c r="N99" s="56"/>
      <c r="O99" s="28"/>
      <c r="P99" s="56"/>
      <c r="Q99" s="28"/>
      <c r="R99" s="132"/>
      <c r="S99" s="214"/>
      <c r="T99" s="285"/>
      <c r="U99" s="27" t="s">
        <v>32</v>
      </c>
      <c r="V99" s="186"/>
      <c r="W99" s="56"/>
      <c r="X99" s="187">
        <v>29.856506</v>
      </c>
      <c r="Y99" s="187">
        <v>33.986651000000002</v>
      </c>
      <c r="Z99" s="187">
        <v>0.95927543999999998</v>
      </c>
      <c r="AA99" s="62">
        <v>0.96754861000000003</v>
      </c>
      <c r="AB99" s="62">
        <v>6.8459480000000003E-2</v>
      </c>
      <c r="AC99" s="188"/>
      <c r="AD99" s="259"/>
      <c r="AE99" s="259"/>
      <c r="AF99" s="56"/>
      <c r="AG99" s="28"/>
      <c r="AH99" s="56"/>
      <c r="AI99" s="28"/>
      <c r="AJ99" s="132"/>
      <c r="AK99" s="199"/>
      <c r="AL99" s="285"/>
      <c r="AM99" s="86">
        <f t="shared" si="14"/>
        <v>-4.4291879999999999</v>
      </c>
      <c r="AN99" s="121">
        <f t="shared" si="15"/>
        <v>-3.9871359999999996</v>
      </c>
      <c r="AO99" s="121">
        <f t="shared" si="16"/>
        <v>-2.2172639999999966E-2</v>
      </c>
      <c r="AP99" s="121">
        <f t="shared" si="17"/>
        <v>-1.8056439999999951E-2</v>
      </c>
      <c r="AQ99" s="87">
        <f t="shared" si="18"/>
        <v>3.4692685000000001E-2</v>
      </c>
      <c r="AR99" s="37"/>
      <c r="AS99" s="234"/>
      <c r="AT99" s="37"/>
    </row>
    <row r="100" spans="2:46" ht="13.5" customHeight="1" x14ac:dyDescent="0.15">
      <c r="B100" s="285"/>
      <c r="C100" s="27" t="s">
        <v>33</v>
      </c>
      <c r="D100" s="186"/>
      <c r="E100" s="56"/>
      <c r="F100" s="187">
        <v>37.542887999999998</v>
      </c>
      <c r="G100" s="187">
        <v>41.113368999999999</v>
      </c>
      <c r="H100" s="187">
        <v>0.98997122999999998</v>
      </c>
      <c r="I100" s="62">
        <v>0.99292798999999998</v>
      </c>
      <c r="J100" s="62">
        <v>2.0964013E-2</v>
      </c>
      <c r="K100" s="188"/>
      <c r="L100" s="259"/>
      <c r="M100" s="259"/>
      <c r="N100" s="56"/>
      <c r="O100" s="28"/>
      <c r="P100" s="56"/>
      <c r="Q100" s="28"/>
      <c r="R100" s="132"/>
      <c r="S100" s="214"/>
      <c r="T100" s="285"/>
      <c r="U100" s="27" t="s">
        <v>33</v>
      </c>
      <c r="V100" s="186"/>
      <c r="W100" s="56"/>
      <c r="X100" s="187">
        <v>32.988070999999998</v>
      </c>
      <c r="Y100" s="187">
        <v>36.625531000000002</v>
      </c>
      <c r="Z100" s="187">
        <v>0.97551337999999999</v>
      </c>
      <c r="AA100" s="62">
        <v>0.98043694000000003</v>
      </c>
      <c r="AB100" s="62">
        <v>4.2729698000000003E-2</v>
      </c>
      <c r="AC100" s="188"/>
      <c r="AD100" s="259"/>
      <c r="AE100" s="259"/>
      <c r="AF100" s="56"/>
      <c r="AG100" s="28"/>
      <c r="AH100" s="56"/>
      <c r="AI100" s="28"/>
      <c r="AJ100" s="132"/>
      <c r="AK100" s="199"/>
      <c r="AL100" s="285"/>
      <c r="AM100" s="86">
        <f t="shared" si="14"/>
        <v>-4.5548169999999999</v>
      </c>
      <c r="AN100" s="121">
        <f t="shared" si="15"/>
        <v>-4.4878379999999964</v>
      </c>
      <c r="AO100" s="121">
        <f t="shared" si="16"/>
        <v>-1.4457849999999994E-2</v>
      </c>
      <c r="AP100" s="121">
        <f t="shared" si="17"/>
        <v>-1.2491049999999948E-2</v>
      </c>
      <c r="AQ100" s="87">
        <f t="shared" si="18"/>
        <v>2.1765685000000003E-2</v>
      </c>
      <c r="AR100" s="37"/>
      <c r="AS100" s="234"/>
      <c r="AT100" s="37"/>
    </row>
    <row r="101" spans="2:46" ht="13.5" customHeight="1" x14ac:dyDescent="0.15">
      <c r="B101" s="285"/>
      <c r="C101" s="27" t="s">
        <v>35</v>
      </c>
      <c r="D101" s="186"/>
      <c r="E101" s="56"/>
      <c r="F101" s="187">
        <v>41.101652000000001</v>
      </c>
      <c r="G101" s="187">
        <v>44.892772999999998</v>
      </c>
      <c r="H101" s="187">
        <v>0.99425686000000002</v>
      </c>
      <c r="I101" s="62">
        <v>0.99626166000000005</v>
      </c>
      <c r="J101" s="62">
        <v>1.0668828999999999E-2</v>
      </c>
      <c r="K101" s="188"/>
      <c r="L101" s="259"/>
      <c r="M101" s="259"/>
      <c r="N101" s="56"/>
      <c r="O101" s="28"/>
      <c r="P101" s="56"/>
      <c r="Q101" s="28"/>
      <c r="R101" s="132"/>
      <c r="S101" s="214"/>
      <c r="T101" s="285"/>
      <c r="U101" s="27" t="s">
        <v>35</v>
      </c>
      <c r="V101" s="186"/>
      <c r="W101" s="56"/>
      <c r="X101" s="187">
        <v>36.547553999999998</v>
      </c>
      <c r="Y101" s="187">
        <v>39.855265000000003</v>
      </c>
      <c r="Z101" s="187">
        <v>0.98554465999999996</v>
      </c>
      <c r="AA101" s="62">
        <v>0.98931018999999998</v>
      </c>
      <c r="AB101" s="62">
        <v>2.6599080000000001E-2</v>
      </c>
      <c r="AC101" s="188"/>
      <c r="AD101" s="259"/>
      <c r="AE101" s="259"/>
      <c r="AF101" s="56"/>
      <c r="AG101" s="28"/>
      <c r="AH101" s="56"/>
      <c r="AI101" s="28"/>
      <c r="AJ101" s="132"/>
      <c r="AK101" s="199"/>
      <c r="AL101" s="285"/>
      <c r="AM101" s="86">
        <f t="shared" si="14"/>
        <v>-4.5540980000000033</v>
      </c>
      <c r="AN101" s="121">
        <f t="shared" si="15"/>
        <v>-5.0375079999999954</v>
      </c>
      <c r="AO101" s="121">
        <f t="shared" si="16"/>
        <v>-8.7122000000000588E-3</v>
      </c>
      <c r="AP101" s="121">
        <f t="shared" si="17"/>
        <v>-6.9514700000000706E-3</v>
      </c>
      <c r="AQ101" s="87">
        <f t="shared" si="18"/>
        <v>1.5930250999999999E-2</v>
      </c>
      <c r="AR101" s="37"/>
      <c r="AS101" s="234"/>
      <c r="AT101" s="37"/>
    </row>
    <row r="102" spans="2:46" ht="13.5" customHeight="1" thickBot="1" x14ac:dyDescent="0.2">
      <c r="B102" s="286"/>
      <c r="C102" s="27"/>
      <c r="D102" s="186"/>
      <c r="E102" s="56"/>
      <c r="F102" s="189"/>
      <c r="G102" s="189"/>
      <c r="H102" s="189"/>
      <c r="I102" s="56"/>
      <c r="J102" s="56"/>
      <c r="K102" s="188"/>
      <c r="L102" s="259"/>
      <c r="M102" s="259"/>
      <c r="N102" s="56"/>
      <c r="O102" s="28"/>
      <c r="P102" s="56"/>
      <c r="Q102" s="28"/>
      <c r="R102" s="184"/>
      <c r="S102" s="214"/>
      <c r="T102" s="286"/>
      <c r="U102" s="27"/>
      <c r="V102" s="186"/>
      <c r="W102" s="56"/>
      <c r="X102" s="189"/>
      <c r="Y102" s="189"/>
      <c r="Z102" s="189"/>
      <c r="AA102" s="56"/>
      <c r="AB102" s="56"/>
      <c r="AC102" s="188"/>
      <c r="AD102" s="259"/>
      <c r="AE102" s="259"/>
      <c r="AF102" s="56"/>
      <c r="AG102" s="28"/>
      <c r="AH102" s="56"/>
      <c r="AI102" s="28"/>
      <c r="AJ102" s="184"/>
      <c r="AK102" s="199"/>
      <c r="AL102" s="286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4"/>
      <c r="AT102" s="37"/>
    </row>
    <row r="103" spans="2:46" ht="13.5" customHeight="1" x14ac:dyDescent="0.15">
      <c r="B103" s="284" t="s">
        <v>83</v>
      </c>
      <c r="C103" s="25" t="s">
        <v>31</v>
      </c>
      <c r="D103" s="39"/>
      <c r="E103" s="55"/>
      <c r="F103" s="96">
        <v>31.177757</v>
      </c>
      <c r="G103" s="96">
        <v>34.693210999999998</v>
      </c>
      <c r="H103" s="96">
        <v>0.97079641000000005</v>
      </c>
      <c r="I103" s="60">
        <v>0.97821941000000001</v>
      </c>
      <c r="J103" s="60">
        <v>7.1743680000000004E-2</v>
      </c>
      <c r="K103" s="61"/>
      <c r="L103" s="258"/>
      <c r="M103" s="258"/>
      <c r="N103" s="55"/>
      <c r="O103" s="26"/>
      <c r="P103" s="55"/>
      <c r="Q103" s="26"/>
      <c r="R103" s="131"/>
      <c r="S103" s="214"/>
      <c r="T103" s="284" t="s">
        <v>83</v>
      </c>
      <c r="U103" s="25" t="s">
        <v>31</v>
      </c>
      <c r="V103" s="39"/>
      <c r="W103" s="55"/>
      <c r="X103" s="96">
        <v>26.903767999999999</v>
      </c>
      <c r="Y103" s="96">
        <v>31.107880000000002</v>
      </c>
      <c r="Z103" s="96">
        <v>0.90944099</v>
      </c>
      <c r="AA103" s="60">
        <v>0.94722866999999999</v>
      </c>
      <c r="AB103" s="60">
        <v>0.18274647999999999</v>
      </c>
      <c r="AC103" s="61"/>
      <c r="AD103" s="258"/>
      <c r="AE103" s="258"/>
      <c r="AF103" s="55"/>
      <c r="AG103" s="26"/>
      <c r="AH103" s="55"/>
      <c r="AI103" s="26"/>
      <c r="AJ103" s="131"/>
      <c r="AK103" s="199"/>
      <c r="AL103" s="284" t="s">
        <v>83</v>
      </c>
      <c r="AM103" s="119">
        <f t="shared" si="14"/>
        <v>-4.2739890000000003</v>
      </c>
      <c r="AN103" s="95">
        <f t="shared" si="15"/>
        <v>-3.5853309999999965</v>
      </c>
      <c r="AO103" s="95">
        <f t="shared" si="16"/>
        <v>-6.1355420000000049E-2</v>
      </c>
      <c r="AP103" s="95">
        <f t="shared" si="17"/>
        <v>-3.0990740000000017E-2</v>
      </c>
      <c r="AQ103" s="120">
        <f t="shared" si="18"/>
        <v>0.11100279999999998</v>
      </c>
      <c r="AR103" s="37"/>
      <c r="AS103" s="234"/>
      <c r="AT103" s="37"/>
    </row>
    <row r="104" spans="2:46" ht="13.5" customHeight="1" x14ac:dyDescent="0.15">
      <c r="B104" s="285"/>
      <c r="C104" s="27" t="s">
        <v>32</v>
      </c>
      <c r="D104" s="186"/>
      <c r="E104" s="56"/>
      <c r="F104" s="187">
        <v>33.393089000000003</v>
      </c>
      <c r="G104" s="187">
        <v>36.943019999999997</v>
      </c>
      <c r="H104" s="187">
        <v>0.98159258000000005</v>
      </c>
      <c r="I104" s="62">
        <v>0.98663557000000002</v>
      </c>
      <c r="J104" s="62">
        <v>5.0956525000000003E-2</v>
      </c>
      <c r="K104" s="188"/>
      <c r="L104" s="259"/>
      <c r="M104" s="259"/>
      <c r="N104" s="56"/>
      <c r="O104" s="28"/>
      <c r="P104" s="56"/>
      <c r="Q104" s="28"/>
      <c r="R104" s="132"/>
      <c r="S104" s="214"/>
      <c r="T104" s="285"/>
      <c r="U104" s="27" t="s">
        <v>32</v>
      </c>
      <c r="V104" s="186"/>
      <c r="W104" s="56"/>
      <c r="X104" s="187">
        <v>30.386551000000001</v>
      </c>
      <c r="Y104" s="187">
        <v>34.454148000000004</v>
      </c>
      <c r="Z104" s="187">
        <v>0.96050435999999995</v>
      </c>
      <c r="AA104" s="62">
        <v>0.97107825999999997</v>
      </c>
      <c r="AB104" s="62">
        <v>8.2296744000000005E-2</v>
      </c>
      <c r="AC104" s="188"/>
      <c r="AD104" s="259"/>
      <c r="AE104" s="259"/>
      <c r="AF104" s="56"/>
      <c r="AG104" s="28"/>
      <c r="AH104" s="56"/>
      <c r="AI104" s="28"/>
      <c r="AJ104" s="132"/>
      <c r="AK104" s="199"/>
      <c r="AL104" s="285"/>
      <c r="AM104" s="86">
        <f t="shared" si="14"/>
        <v>-3.0065380000000026</v>
      </c>
      <c r="AN104" s="121">
        <f t="shared" si="15"/>
        <v>-2.4888719999999935</v>
      </c>
      <c r="AO104" s="121">
        <f t="shared" si="16"/>
        <v>-2.1088220000000102E-2</v>
      </c>
      <c r="AP104" s="121">
        <f t="shared" si="17"/>
        <v>-1.5557310000000046E-2</v>
      </c>
      <c r="AQ104" s="87">
        <f t="shared" si="18"/>
        <v>3.1340219000000002E-2</v>
      </c>
      <c r="AR104" s="37"/>
      <c r="AS104" s="234"/>
      <c r="AT104" s="37"/>
    </row>
    <row r="105" spans="2:46" ht="13.5" customHeight="1" x14ac:dyDescent="0.15">
      <c r="B105" s="285"/>
      <c r="C105" s="27" t="s">
        <v>33</v>
      </c>
      <c r="D105" s="186"/>
      <c r="E105" s="56"/>
      <c r="F105" s="187">
        <v>35.899687999999998</v>
      </c>
      <c r="G105" s="187">
        <v>40.187911999999997</v>
      </c>
      <c r="H105" s="187">
        <v>0.98991934999999998</v>
      </c>
      <c r="I105" s="62">
        <v>0.99332436999999996</v>
      </c>
      <c r="J105" s="62">
        <v>3.3083715E-2</v>
      </c>
      <c r="K105" s="188"/>
      <c r="L105" s="259"/>
      <c r="M105" s="259"/>
      <c r="N105" s="56"/>
      <c r="O105" s="28"/>
      <c r="P105" s="56"/>
      <c r="Q105" s="28"/>
      <c r="R105" s="132"/>
      <c r="S105" s="214"/>
      <c r="T105" s="285"/>
      <c r="U105" s="27" t="s">
        <v>33</v>
      </c>
      <c r="V105" s="186"/>
      <c r="W105" s="56"/>
      <c r="X105" s="187">
        <v>32.869574999999998</v>
      </c>
      <c r="Y105" s="187">
        <v>36.790270999999997</v>
      </c>
      <c r="Z105" s="187">
        <v>0.97594199000000004</v>
      </c>
      <c r="AA105" s="62">
        <v>0.98147366999999996</v>
      </c>
      <c r="AB105" s="62">
        <v>5.3351929999999999E-2</v>
      </c>
      <c r="AC105" s="188"/>
      <c r="AD105" s="259"/>
      <c r="AE105" s="259"/>
      <c r="AF105" s="56"/>
      <c r="AG105" s="28"/>
      <c r="AH105" s="56"/>
      <c r="AI105" s="28"/>
      <c r="AJ105" s="132"/>
      <c r="AK105" s="199"/>
      <c r="AL105" s="285"/>
      <c r="AM105" s="86">
        <f t="shared" si="14"/>
        <v>-3.0301130000000001</v>
      </c>
      <c r="AN105" s="121">
        <f t="shared" si="15"/>
        <v>-3.3976410000000001</v>
      </c>
      <c r="AO105" s="121">
        <f t="shared" si="16"/>
        <v>-1.3977359999999939E-2</v>
      </c>
      <c r="AP105" s="121">
        <f t="shared" si="17"/>
        <v>-1.1850699999999992E-2</v>
      </c>
      <c r="AQ105" s="87">
        <f t="shared" si="18"/>
        <v>2.0268214999999999E-2</v>
      </c>
      <c r="AR105" s="37"/>
      <c r="AS105" s="234"/>
      <c r="AT105" s="37"/>
    </row>
    <row r="106" spans="2:46" ht="13.5" customHeight="1" x14ac:dyDescent="0.15">
      <c r="B106" s="285"/>
      <c r="C106" s="27" t="s">
        <v>35</v>
      </c>
      <c r="D106" s="186"/>
      <c r="E106" s="56"/>
      <c r="F106" s="187">
        <v>38.859313</v>
      </c>
      <c r="G106" s="187">
        <v>43.350838000000003</v>
      </c>
      <c r="H106" s="187">
        <v>0.99386447</v>
      </c>
      <c r="I106" s="62">
        <v>0.99623629999999996</v>
      </c>
      <c r="J106" s="62">
        <v>1.9300174E-2</v>
      </c>
      <c r="K106" s="188"/>
      <c r="L106" s="259"/>
      <c r="M106" s="259"/>
      <c r="N106" s="56"/>
      <c r="O106" s="28"/>
      <c r="P106" s="56"/>
      <c r="Q106" s="28"/>
      <c r="R106" s="132"/>
      <c r="S106" s="214"/>
      <c r="T106" s="285"/>
      <c r="U106" s="27" t="s">
        <v>35</v>
      </c>
      <c r="V106" s="186"/>
      <c r="W106" s="56"/>
      <c r="X106" s="187">
        <v>35.730277000000001</v>
      </c>
      <c r="Y106" s="187">
        <v>39.328834999999998</v>
      </c>
      <c r="Z106" s="187">
        <v>0.98552972000000005</v>
      </c>
      <c r="AA106" s="62">
        <v>0.99009175000000005</v>
      </c>
      <c r="AB106" s="62">
        <v>3.2543602999999997E-2</v>
      </c>
      <c r="AC106" s="188"/>
      <c r="AD106" s="259"/>
      <c r="AE106" s="259"/>
      <c r="AF106" s="56"/>
      <c r="AG106" s="28"/>
      <c r="AH106" s="56"/>
      <c r="AI106" s="28"/>
      <c r="AJ106" s="132"/>
      <c r="AK106" s="199"/>
      <c r="AL106" s="285"/>
      <c r="AM106" s="86">
        <f t="shared" si="14"/>
        <v>-3.1290359999999993</v>
      </c>
      <c r="AN106" s="121">
        <f t="shared" si="15"/>
        <v>-4.0220030000000051</v>
      </c>
      <c r="AO106" s="121">
        <f t="shared" si="16"/>
        <v>-8.3347499999999464E-3</v>
      </c>
      <c r="AP106" s="121">
        <f t="shared" si="17"/>
        <v>-6.1445499999999154E-3</v>
      </c>
      <c r="AQ106" s="87">
        <f t="shared" si="18"/>
        <v>1.3243428999999998E-2</v>
      </c>
      <c r="AR106" s="37"/>
      <c r="AS106" s="234"/>
      <c r="AT106" s="37"/>
    </row>
    <row r="107" spans="2:46" ht="13.5" customHeight="1" thickBot="1" x14ac:dyDescent="0.2">
      <c r="B107" s="286"/>
      <c r="C107" s="27"/>
      <c r="D107" s="186"/>
      <c r="E107" s="56"/>
      <c r="F107" s="189"/>
      <c r="G107" s="189"/>
      <c r="H107" s="189"/>
      <c r="I107" s="56"/>
      <c r="J107" s="56"/>
      <c r="K107" s="188"/>
      <c r="L107" s="259"/>
      <c r="M107" s="259"/>
      <c r="N107" s="56"/>
      <c r="O107" s="28"/>
      <c r="P107" s="56"/>
      <c r="Q107" s="28"/>
      <c r="R107" s="184"/>
      <c r="S107" s="214"/>
      <c r="T107" s="286"/>
      <c r="U107" s="27"/>
      <c r="V107" s="186"/>
      <c r="W107" s="56"/>
      <c r="X107" s="189"/>
      <c r="Y107" s="189"/>
      <c r="Z107" s="189"/>
      <c r="AA107" s="56"/>
      <c r="AB107" s="56"/>
      <c r="AC107" s="188"/>
      <c r="AD107" s="259"/>
      <c r="AE107" s="259"/>
      <c r="AF107" s="56"/>
      <c r="AG107" s="28"/>
      <c r="AH107" s="56"/>
      <c r="AI107" s="28"/>
      <c r="AJ107" s="184"/>
      <c r="AK107" s="199"/>
      <c r="AL107" s="286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4"/>
      <c r="AT107" s="37"/>
    </row>
    <row r="108" spans="2:46" ht="13.5" customHeight="1" x14ac:dyDescent="0.15">
      <c r="B108" s="284" t="s">
        <v>84</v>
      </c>
      <c r="C108" s="25" t="s">
        <v>31</v>
      </c>
      <c r="D108" s="39"/>
      <c r="E108" s="55"/>
      <c r="F108" s="96">
        <v>31.487338000000001</v>
      </c>
      <c r="G108" s="96">
        <v>34.950035</v>
      </c>
      <c r="H108" s="96">
        <v>0.97197429999999996</v>
      </c>
      <c r="I108" s="60">
        <v>0.97870380000000001</v>
      </c>
      <c r="J108" s="60">
        <v>6.2348164999999997E-2</v>
      </c>
      <c r="K108" s="61"/>
      <c r="L108" s="258"/>
      <c r="M108" s="258"/>
      <c r="N108" s="55"/>
      <c r="O108" s="26"/>
      <c r="P108" s="55"/>
      <c r="Q108" s="26"/>
      <c r="R108" s="131"/>
      <c r="S108" s="214"/>
      <c r="T108" s="284" t="s">
        <v>84</v>
      </c>
      <c r="U108" s="25" t="s">
        <v>31</v>
      </c>
      <c r="V108" s="39"/>
      <c r="W108" s="55"/>
      <c r="X108" s="96">
        <v>27.001055000000001</v>
      </c>
      <c r="Y108" s="96">
        <v>31.354140000000001</v>
      </c>
      <c r="Z108" s="96">
        <v>0.91255454000000003</v>
      </c>
      <c r="AA108" s="60">
        <v>0.95028497000000001</v>
      </c>
      <c r="AB108" s="60">
        <v>0.17103568999999999</v>
      </c>
      <c r="AC108" s="61"/>
      <c r="AD108" s="258"/>
      <c r="AE108" s="258"/>
      <c r="AF108" s="55"/>
      <c r="AG108" s="26"/>
      <c r="AH108" s="55"/>
      <c r="AI108" s="26"/>
      <c r="AJ108" s="131"/>
      <c r="AK108" s="199"/>
      <c r="AL108" s="284" t="s">
        <v>84</v>
      </c>
      <c r="AM108" s="119">
        <f t="shared" si="14"/>
        <v>-4.4862830000000002</v>
      </c>
      <c r="AN108" s="95">
        <f t="shared" si="15"/>
        <v>-3.5958949999999987</v>
      </c>
      <c r="AO108" s="95">
        <f t="shared" si="16"/>
        <v>-5.9419759999999933E-2</v>
      </c>
      <c r="AP108" s="95">
        <f t="shared" si="17"/>
        <v>-2.8418830000000006E-2</v>
      </c>
      <c r="AQ108" s="120">
        <f t="shared" si="18"/>
        <v>0.10868752499999999</v>
      </c>
      <c r="AR108" s="37"/>
      <c r="AS108" s="234"/>
      <c r="AT108" s="37"/>
    </row>
    <row r="109" spans="2:46" ht="13.5" customHeight="1" x14ac:dyDescent="0.15">
      <c r="B109" s="285"/>
      <c r="C109" s="27" t="s">
        <v>32</v>
      </c>
      <c r="D109" s="186"/>
      <c r="E109" s="56"/>
      <c r="F109" s="187">
        <v>33.827705000000002</v>
      </c>
      <c r="G109" s="187">
        <v>37.222842</v>
      </c>
      <c r="H109" s="187">
        <v>0.98207418000000002</v>
      </c>
      <c r="I109" s="62">
        <v>0.98696647000000004</v>
      </c>
      <c r="J109" s="62">
        <v>4.3630719999999998E-2</v>
      </c>
      <c r="K109" s="188"/>
      <c r="L109" s="259"/>
      <c r="M109" s="259"/>
      <c r="N109" s="56"/>
      <c r="O109" s="28"/>
      <c r="P109" s="56"/>
      <c r="Q109" s="28"/>
      <c r="R109" s="132"/>
      <c r="S109" s="214"/>
      <c r="T109" s="285"/>
      <c r="U109" s="27" t="s">
        <v>32</v>
      </c>
      <c r="V109" s="186"/>
      <c r="W109" s="56"/>
      <c r="X109" s="187">
        <v>30.526437000000001</v>
      </c>
      <c r="Y109" s="187">
        <v>34.566574000000003</v>
      </c>
      <c r="Z109" s="187">
        <v>0.96196183999999996</v>
      </c>
      <c r="AA109" s="62">
        <v>0.97212065999999997</v>
      </c>
      <c r="AB109" s="62">
        <v>7.4434550000000002E-2</v>
      </c>
      <c r="AC109" s="188"/>
      <c r="AD109" s="259"/>
      <c r="AE109" s="259"/>
      <c r="AF109" s="56"/>
      <c r="AG109" s="28"/>
      <c r="AH109" s="56"/>
      <c r="AI109" s="28"/>
      <c r="AJ109" s="132"/>
      <c r="AK109" s="199"/>
      <c r="AL109" s="285"/>
      <c r="AM109" s="86">
        <f t="shared" si="14"/>
        <v>-3.3012680000000003</v>
      </c>
      <c r="AN109" s="121">
        <f t="shared" si="15"/>
        <v>-2.6562679999999972</v>
      </c>
      <c r="AO109" s="121">
        <f t="shared" si="16"/>
        <v>-2.0112340000000062E-2</v>
      </c>
      <c r="AP109" s="121">
        <f t="shared" si="17"/>
        <v>-1.484581000000007E-2</v>
      </c>
      <c r="AQ109" s="87">
        <f t="shared" si="18"/>
        <v>3.0803830000000004E-2</v>
      </c>
      <c r="AR109" s="37"/>
      <c r="AS109" s="234"/>
      <c r="AT109" s="37"/>
    </row>
    <row r="110" spans="2:46" ht="13.5" customHeight="1" x14ac:dyDescent="0.15">
      <c r="B110" s="285"/>
      <c r="C110" s="27" t="s">
        <v>33</v>
      </c>
      <c r="D110" s="186"/>
      <c r="E110" s="56"/>
      <c r="F110" s="187">
        <v>36.827792000000002</v>
      </c>
      <c r="G110" s="187">
        <v>40.855114</v>
      </c>
      <c r="H110" s="187">
        <v>0.99004272000000004</v>
      </c>
      <c r="I110" s="62">
        <v>0.99319436999999999</v>
      </c>
      <c r="J110" s="62">
        <v>2.7233317E-2</v>
      </c>
      <c r="K110" s="188"/>
      <c r="L110" s="259"/>
      <c r="M110" s="259"/>
      <c r="N110" s="56"/>
      <c r="O110" s="28"/>
      <c r="P110" s="56"/>
      <c r="Q110" s="28"/>
      <c r="R110" s="132"/>
      <c r="S110" s="214"/>
      <c r="T110" s="285"/>
      <c r="U110" s="27" t="s">
        <v>33</v>
      </c>
      <c r="V110" s="186"/>
      <c r="W110" s="56"/>
      <c r="X110" s="187">
        <v>32.952134000000001</v>
      </c>
      <c r="Y110" s="187">
        <v>36.892480999999997</v>
      </c>
      <c r="Z110" s="187">
        <v>0.97664496000000001</v>
      </c>
      <c r="AA110" s="62">
        <v>0.98186525000000002</v>
      </c>
      <c r="AB110" s="62">
        <v>4.6878822000000001E-2</v>
      </c>
      <c r="AC110" s="188"/>
      <c r="AD110" s="259"/>
      <c r="AE110" s="259"/>
      <c r="AF110" s="56"/>
      <c r="AG110" s="28"/>
      <c r="AH110" s="56"/>
      <c r="AI110" s="28"/>
      <c r="AJ110" s="132"/>
      <c r="AK110" s="199"/>
      <c r="AL110" s="285"/>
      <c r="AM110" s="86">
        <f t="shared" si="14"/>
        <v>-3.8756580000000014</v>
      </c>
      <c r="AN110" s="121">
        <f t="shared" si="15"/>
        <v>-3.9626330000000038</v>
      </c>
      <c r="AO110" s="121">
        <f t="shared" si="16"/>
        <v>-1.3397760000000036E-2</v>
      </c>
      <c r="AP110" s="121">
        <f t="shared" si="17"/>
        <v>-1.132911999999997E-2</v>
      </c>
      <c r="AQ110" s="87">
        <f t="shared" si="18"/>
        <v>1.9645505000000001E-2</v>
      </c>
      <c r="AR110" s="37"/>
      <c r="AS110" s="234"/>
      <c r="AT110" s="37"/>
    </row>
    <row r="111" spans="2:46" ht="13.5" customHeight="1" x14ac:dyDescent="0.15">
      <c r="B111" s="285"/>
      <c r="C111" s="27" t="s">
        <v>35</v>
      </c>
      <c r="D111" s="186"/>
      <c r="E111" s="56"/>
      <c r="F111" s="187">
        <v>38.916950999999997</v>
      </c>
      <c r="G111" s="187">
        <v>43.473514000000002</v>
      </c>
      <c r="H111" s="187">
        <v>0.99388301000000001</v>
      </c>
      <c r="I111" s="62">
        <v>0.99622951999999998</v>
      </c>
      <c r="J111" s="62">
        <v>1.9337341000000001E-2</v>
      </c>
      <c r="K111" s="188"/>
      <c r="L111" s="259"/>
      <c r="M111" s="259"/>
      <c r="N111" s="56"/>
      <c r="O111" s="28"/>
      <c r="P111" s="56"/>
      <c r="Q111" s="28"/>
      <c r="R111" s="132"/>
      <c r="S111" s="214"/>
      <c r="T111" s="285"/>
      <c r="U111" s="27" t="s">
        <v>35</v>
      </c>
      <c r="V111" s="186"/>
      <c r="W111" s="56"/>
      <c r="X111" s="187">
        <v>35.948681999999998</v>
      </c>
      <c r="Y111" s="187">
        <v>39.403981000000002</v>
      </c>
      <c r="Z111" s="187">
        <v>0.98552861000000003</v>
      </c>
      <c r="AA111" s="62">
        <v>0.98988288000000002</v>
      </c>
      <c r="AB111" s="62">
        <v>3.1150582999999999E-2</v>
      </c>
      <c r="AC111" s="188"/>
      <c r="AD111" s="259"/>
      <c r="AE111" s="259"/>
      <c r="AF111" s="56"/>
      <c r="AG111" s="28"/>
      <c r="AH111" s="56"/>
      <c r="AI111" s="28"/>
      <c r="AJ111" s="132"/>
      <c r="AK111" s="199"/>
      <c r="AL111" s="285"/>
      <c r="AM111" s="86">
        <f t="shared" si="14"/>
        <v>-2.9682689999999994</v>
      </c>
      <c r="AN111" s="121">
        <f t="shared" si="15"/>
        <v>-4.0695329999999998</v>
      </c>
      <c r="AO111" s="121">
        <f t="shared" si="16"/>
        <v>-8.3543999999999841E-3</v>
      </c>
      <c r="AP111" s="121">
        <f t="shared" si="17"/>
        <v>-6.346639999999959E-3</v>
      </c>
      <c r="AQ111" s="87">
        <f t="shared" si="18"/>
        <v>1.1813241999999998E-2</v>
      </c>
      <c r="AR111" s="37"/>
      <c r="AS111" s="234"/>
      <c r="AT111" s="37"/>
    </row>
    <row r="112" spans="2:46" ht="13.5" customHeight="1" thickBot="1" x14ac:dyDescent="0.2">
      <c r="B112" s="286"/>
      <c r="C112" s="27"/>
      <c r="D112" s="186"/>
      <c r="E112" s="56"/>
      <c r="F112" s="189"/>
      <c r="G112" s="189"/>
      <c r="H112" s="189"/>
      <c r="I112" s="56"/>
      <c r="J112" s="56"/>
      <c r="K112" s="188"/>
      <c r="L112" s="259"/>
      <c r="M112" s="259"/>
      <c r="N112" s="56"/>
      <c r="O112" s="28"/>
      <c r="P112" s="56"/>
      <c r="Q112" s="28"/>
      <c r="R112" s="184"/>
      <c r="S112" s="214"/>
      <c r="T112" s="286"/>
      <c r="U112" s="27"/>
      <c r="V112" s="186"/>
      <c r="W112" s="56"/>
      <c r="X112" s="189"/>
      <c r="Y112" s="189"/>
      <c r="Z112" s="189"/>
      <c r="AA112" s="56"/>
      <c r="AB112" s="56"/>
      <c r="AC112" s="188"/>
      <c r="AD112" s="259"/>
      <c r="AE112" s="259"/>
      <c r="AF112" s="56"/>
      <c r="AG112" s="28"/>
      <c r="AH112" s="56"/>
      <c r="AI112" s="28"/>
      <c r="AJ112" s="184"/>
      <c r="AK112" s="199"/>
      <c r="AL112" s="286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4"/>
      <c r="AT112" s="37"/>
    </row>
    <row r="113" spans="2:46" ht="13.5" customHeight="1" x14ac:dyDescent="0.15">
      <c r="B113" s="284" t="s">
        <v>85</v>
      </c>
      <c r="C113" s="25" t="s">
        <v>31</v>
      </c>
      <c r="D113" s="39"/>
      <c r="E113" s="55"/>
      <c r="F113" s="96">
        <v>31.533725</v>
      </c>
      <c r="G113" s="96">
        <v>35.386366000000002</v>
      </c>
      <c r="H113" s="96">
        <v>0.97316099</v>
      </c>
      <c r="I113" s="60">
        <v>0.98012394999999997</v>
      </c>
      <c r="J113" s="60">
        <v>6.1559834000000001E-2</v>
      </c>
      <c r="K113" s="61"/>
      <c r="L113" s="258"/>
      <c r="M113" s="258"/>
      <c r="N113" s="55"/>
      <c r="O113" s="26"/>
      <c r="P113" s="55"/>
      <c r="Q113" s="26"/>
      <c r="R113" s="131"/>
      <c r="S113" s="214"/>
      <c r="T113" s="284" t="s">
        <v>85</v>
      </c>
      <c r="U113" s="25" t="s">
        <v>31</v>
      </c>
      <c r="V113" s="39"/>
      <c r="W113" s="55"/>
      <c r="X113" s="96">
        <v>27.551181</v>
      </c>
      <c r="Y113" s="96">
        <v>31.645363</v>
      </c>
      <c r="Z113" s="96">
        <v>0.91628304999999999</v>
      </c>
      <c r="AA113" s="60">
        <v>0.95435373999999995</v>
      </c>
      <c r="AB113" s="60">
        <v>0.16530233999999999</v>
      </c>
      <c r="AC113" s="61"/>
      <c r="AD113" s="258"/>
      <c r="AE113" s="258"/>
      <c r="AF113" s="55"/>
      <c r="AG113" s="26"/>
      <c r="AH113" s="55"/>
      <c r="AI113" s="26"/>
      <c r="AJ113" s="131"/>
      <c r="AK113" s="199"/>
      <c r="AL113" s="284" t="s">
        <v>85</v>
      </c>
      <c r="AM113" s="119">
        <f t="shared" si="14"/>
        <v>-3.9825440000000008</v>
      </c>
      <c r="AN113" s="95">
        <f t="shared" si="15"/>
        <v>-3.7410030000000027</v>
      </c>
      <c r="AO113" s="95">
        <f t="shared" si="16"/>
        <v>-5.6877940000000016E-2</v>
      </c>
      <c r="AP113" s="95">
        <f t="shared" si="17"/>
        <v>-2.5770210000000016E-2</v>
      </c>
      <c r="AQ113" s="120">
        <f t="shared" si="18"/>
        <v>0.10374250599999998</v>
      </c>
      <c r="AR113" s="37"/>
      <c r="AS113" s="234"/>
      <c r="AT113" s="37"/>
    </row>
    <row r="114" spans="2:46" ht="13.5" customHeight="1" x14ac:dyDescent="0.15">
      <c r="B114" s="285"/>
      <c r="C114" s="27" t="s">
        <v>32</v>
      </c>
      <c r="D114" s="186"/>
      <c r="E114" s="56"/>
      <c r="F114" s="187">
        <v>33.457194999999999</v>
      </c>
      <c r="G114" s="187">
        <v>37.345103000000002</v>
      </c>
      <c r="H114" s="187">
        <v>0.98254271000000004</v>
      </c>
      <c r="I114" s="62">
        <v>0.98736241999999996</v>
      </c>
      <c r="J114" s="62">
        <v>4.493014E-2</v>
      </c>
      <c r="K114" s="188"/>
      <c r="L114" s="259"/>
      <c r="M114" s="259"/>
      <c r="N114" s="56"/>
      <c r="O114" s="28"/>
      <c r="P114" s="56"/>
      <c r="Q114" s="28"/>
      <c r="R114" s="132"/>
      <c r="S114" s="214"/>
      <c r="T114" s="285"/>
      <c r="U114" s="27" t="s">
        <v>32</v>
      </c>
      <c r="V114" s="186"/>
      <c r="W114" s="56"/>
      <c r="X114" s="187">
        <v>30.975705000000001</v>
      </c>
      <c r="Y114" s="187">
        <v>34.928786000000002</v>
      </c>
      <c r="Z114" s="187">
        <v>0.96360787999999997</v>
      </c>
      <c r="AA114" s="62">
        <v>0.97459059999999997</v>
      </c>
      <c r="AB114" s="62">
        <v>7.1781200000000003E-2</v>
      </c>
      <c r="AC114" s="188"/>
      <c r="AD114" s="259"/>
      <c r="AE114" s="259"/>
      <c r="AF114" s="56"/>
      <c r="AG114" s="28"/>
      <c r="AH114" s="56"/>
      <c r="AI114" s="28"/>
      <c r="AJ114" s="132"/>
      <c r="AK114" s="199"/>
      <c r="AL114" s="285"/>
      <c r="AM114" s="86">
        <f t="shared" si="14"/>
        <v>-2.4814899999999973</v>
      </c>
      <c r="AN114" s="121">
        <f t="shared" si="15"/>
        <v>-2.4163169999999994</v>
      </c>
      <c r="AO114" s="121">
        <f t="shared" si="16"/>
        <v>-1.8934830000000069E-2</v>
      </c>
      <c r="AP114" s="121">
        <f t="shared" si="17"/>
        <v>-1.2771819999999989E-2</v>
      </c>
      <c r="AQ114" s="87">
        <f t="shared" si="18"/>
        <v>2.6851060000000003E-2</v>
      </c>
      <c r="AR114" s="37"/>
      <c r="AS114" s="234"/>
      <c r="AT114" s="37"/>
    </row>
    <row r="115" spans="2:46" ht="13.5" customHeight="1" x14ac:dyDescent="0.15">
      <c r="B115" s="285"/>
      <c r="C115" s="27" t="s">
        <v>33</v>
      </c>
      <c r="D115" s="186"/>
      <c r="E115" s="56"/>
      <c r="F115" s="187">
        <v>36.315181000000003</v>
      </c>
      <c r="G115" s="187">
        <v>40.519782999999997</v>
      </c>
      <c r="H115" s="187">
        <v>0.98996448999999997</v>
      </c>
      <c r="I115" s="62">
        <v>0.99335932000000005</v>
      </c>
      <c r="J115" s="62">
        <v>3.0381976000000002E-2</v>
      </c>
      <c r="K115" s="188"/>
      <c r="L115" s="259"/>
      <c r="M115" s="259"/>
      <c r="N115" s="56"/>
      <c r="O115" s="28"/>
      <c r="P115" s="56"/>
      <c r="Q115" s="28"/>
      <c r="R115" s="132"/>
      <c r="S115" s="214"/>
      <c r="T115" s="285"/>
      <c r="U115" s="27" t="s">
        <v>33</v>
      </c>
      <c r="V115" s="186"/>
      <c r="W115" s="56"/>
      <c r="X115" s="187">
        <v>33.260348</v>
      </c>
      <c r="Y115" s="187">
        <v>37.063544999999998</v>
      </c>
      <c r="Z115" s="187">
        <v>0.97757373000000003</v>
      </c>
      <c r="AA115" s="62">
        <v>0.98326491999999999</v>
      </c>
      <c r="AB115" s="62">
        <v>4.5594558E-2</v>
      </c>
      <c r="AC115" s="188"/>
      <c r="AD115" s="259"/>
      <c r="AE115" s="259"/>
      <c r="AF115" s="56"/>
      <c r="AG115" s="28"/>
      <c r="AH115" s="56"/>
      <c r="AI115" s="28"/>
      <c r="AJ115" s="132"/>
      <c r="AK115" s="199"/>
      <c r="AL115" s="285"/>
      <c r="AM115" s="86">
        <f t="shared" si="14"/>
        <v>-3.0548330000000021</v>
      </c>
      <c r="AN115" s="121">
        <f t="shared" si="15"/>
        <v>-3.456237999999999</v>
      </c>
      <c r="AO115" s="121">
        <f t="shared" si="16"/>
        <v>-1.2390759999999945E-2</v>
      </c>
      <c r="AP115" s="121">
        <f t="shared" si="17"/>
        <v>-1.0094400000000059E-2</v>
      </c>
      <c r="AQ115" s="87">
        <f t="shared" si="18"/>
        <v>1.5212581999999999E-2</v>
      </c>
      <c r="AR115" s="37"/>
      <c r="AS115" s="234"/>
      <c r="AT115" s="37"/>
    </row>
    <row r="116" spans="2:46" ht="13.5" customHeight="1" x14ac:dyDescent="0.15">
      <c r="B116" s="285"/>
      <c r="C116" s="27" t="s">
        <v>35</v>
      </c>
      <c r="D116" s="186"/>
      <c r="E116" s="56"/>
      <c r="F116" s="187">
        <v>39.400348000000001</v>
      </c>
      <c r="G116" s="187">
        <v>43.652572999999997</v>
      </c>
      <c r="H116" s="187">
        <v>0.99391795000000005</v>
      </c>
      <c r="I116" s="62">
        <v>0.99646157999999996</v>
      </c>
      <c r="J116" s="62">
        <v>1.6713530000000001E-2</v>
      </c>
      <c r="K116" s="188"/>
      <c r="L116" s="259"/>
      <c r="M116" s="259"/>
      <c r="N116" s="56"/>
      <c r="O116" s="28"/>
      <c r="P116" s="56"/>
      <c r="Q116" s="28"/>
      <c r="R116" s="132"/>
      <c r="S116" s="214"/>
      <c r="T116" s="285"/>
      <c r="U116" s="27" t="s">
        <v>35</v>
      </c>
      <c r="V116" s="186"/>
      <c r="W116" s="56"/>
      <c r="X116" s="187">
        <v>35.739731999999997</v>
      </c>
      <c r="Y116" s="187">
        <v>39.408718</v>
      </c>
      <c r="Z116" s="187">
        <v>0.98565906999999997</v>
      </c>
      <c r="AA116" s="62">
        <v>0.99017045999999997</v>
      </c>
      <c r="AB116" s="62">
        <v>3.1062424000000002E-2</v>
      </c>
      <c r="AC116" s="188"/>
      <c r="AD116" s="259"/>
      <c r="AE116" s="259"/>
      <c r="AF116" s="56"/>
      <c r="AG116" s="28"/>
      <c r="AH116" s="56"/>
      <c r="AI116" s="28"/>
      <c r="AJ116" s="132"/>
      <c r="AK116" s="199"/>
      <c r="AL116" s="285"/>
      <c r="AM116" s="86">
        <f t="shared" si="14"/>
        <v>-3.6606160000000045</v>
      </c>
      <c r="AN116" s="121">
        <f t="shared" si="15"/>
        <v>-4.2438549999999964</v>
      </c>
      <c r="AO116" s="121">
        <f t="shared" si="16"/>
        <v>-8.2588800000000795E-3</v>
      </c>
      <c r="AP116" s="121">
        <f t="shared" si="17"/>
        <v>-6.2911199999999834E-3</v>
      </c>
      <c r="AQ116" s="87">
        <f t="shared" si="18"/>
        <v>1.4348894000000001E-2</v>
      </c>
      <c r="AR116" s="37"/>
      <c r="AS116" s="234"/>
      <c r="AT116" s="37"/>
    </row>
    <row r="117" spans="2:46" ht="13.5" customHeight="1" thickBot="1" x14ac:dyDescent="0.2">
      <c r="B117" s="286"/>
      <c r="C117" s="27"/>
      <c r="D117" s="186"/>
      <c r="E117" s="56"/>
      <c r="F117" s="189"/>
      <c r="G117" s="189"/>
      <c r="H117" s="189"/>
      <c r="I117" s="56"/>
      <c r="J117" s="56"/>
      <c r="K117" s="188"/>
      <c r="L117" s="259"/>
      <c r="M117" s="259"/>
      <c r="N117" s="56"/>
      <c r="O117" s="28"/>
      <c r="P117" s="56"/>
      <c r="Q117" s="28"/>
      <c r="R117" s="184"/>
      <c r="S117" s="214"/>
      <c r="T117" s="286"/>
      <c r="U117" s="27"/>
      <c r="V117" s="186"/>
      <c r="W117" s="56"/>
      <c r="X117" s="189"/>
      <c r="Y117" s="189"/>
      <c r="Z117" s="189"/>
      <c r="AA117" s="56"/>
      <c r="AB117" s="56"/>
      <c r="AC117" s="188"/>
      <c r="AD117" s="259"/>
      <c r="AE117" s="259"/>
      <c r="AF117" s="56"/>
      <c r="AG117" s="28"/>
      <c r="AH117" s="56"/>
      <c r="AI117" s="28"/>
      <c r="AJ117" s="184"/>
      <c r="AK117" s="199"/>
      <c r="AL117" s="286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4"/>
      <c r="AT117" s="37"/>
    </row>
    <row r="118" spans="2:46" ht="13.5" customHeight="1" x14ac:dyDescent="0.15">
      <c r="B118" s="284" t="s">
        <v>86</v>
      </c>
      <c r="C118" s="25" t="s">
        <v>31</v>
      </c>
      <c r="D118" s="39"/>
      <c r="E118" s="55"/>
      <c r="F118" s="96">
        <v>32.380851</v>
      </c>
      <c r="G118" s="96">
        <v>36.114572000000003</v>
      </c>
      <c r="H118" s="96">
        <v>0.97445168000000004</v>
      </c>
      <c r="I118" s="60">
        <v>0.98124447000000004</v>
      </c>
      <c r="J118" s="60">
        <v>5.6748439999999997E-2</v>
      </c>
      <c r="K118" s="61"/>
      <c r="L118" s="258"/>
      <c r="M118" s="258"/>
      <c r="N118" s="55"/>
      <c r="O118" s="26"/>
      <c r="P118" s="55"/>
      <c r="Q118" s="26"/>
      <c r="R118" s="131"/>
      <c r="S118" s="214"/>
      <c r="T118" s="284" t="s">
        <v>86</v>
      </c>
      <c r="U118" s="25" t="s">
        <v>31</v>
      </c>
      <c r="V118" s="39"/>
      <c r="W118" s="55"/>
      <c r="X118" s="96">
        <v>28.244161999999999</v>
      </c>
      <c r="Y118" s="96">
        <v>32.312598999999999</v>
      </c>
      <c r="Z118" s="96">
        <v>0.91982240000000004</v>
      </c>
      <c r="AA118" s="60">
        <v>0.95874998</v>
      </c>
      <c r="AB118" s="60">
        <v>0.16281068000000001</v>
      </c>
      <c r="AC118" s="61"/>
      <c r="AD118" s="258"/>
      <c r="AE118" s="258"/>
      <c r="AF118" s="55"/>
      <c r="AG118" s="26"/>
      <c r="AH118" s="55"/>
      <c r="AI118" s="26"/>
      <c r="AJ118" s="131"/>
      <c r="AK118" s="199"/>
      <c r="AL118" s="284" t="s">
        <v>86</v>
      </c>
      <c r="AM118" s="119">
        <f t="shared" si="14"/>
        <v>-4.1366890000000005</v>
      </c>
      <c r="AN118" s="95">
        <f t="shared" si="15"/>
        <v>-3.8019730000000038</v>
      </c>
      <c r="AO118" s="95">
        <f t="shared" si="16"/>
        <v>-5.4629280000000002E-2</v>
      </c>
      <c r="AP118" s="95">
        <f t="shared" si="17"/>
        <v>-2.2494490000000034E-2</v>
      </c>
      <c r="AQ118" s="120">
        <f t="shared" si="18"/>
        <v>0.10606224000000002</v>
      </c>
      <c r="AR118" s="37"/>
      <c r="AS118" s="234"/>
      <c r="AT118" s="37"/>
    </row>
    <row r="119" spans="2:46" ht="13.5" customHeight="1" x14ac:dyDescent="0.15">
      <c r="B119" s="285"/>
      <c r="C119" s="27" t="s">
        <v>32</v>
      </c>
      <c r="D119" s="186"/>
      <c r="E119" s="56"/>
      <c r="F119" s="187">
        <v>34.266477000000002</v>
      </c>
      <c r="G119" s="187">
        <v>38.061478999999999</v>
      </c>
      <c r="H119" s="187">
        <v>0.98321424999999996</v>
      </c>
      <c r="I119" s="62">
        <v>0.98758179000000001</v>
      </c>
      <c r="J119" s="62">
        <v>3.9734736E-2</v>
      </c>
      <c r="K119" s="188"/>
      <c r="L119" s="259"/>
      <c r="M119" s="259"/>
      <c r="N119" s="56"/>
      <c r="O119" s="28"/>
      <c r="P119" s="56"/>
      <c r="Q119" s="28"/>
      <c r="R119" s="132"/>
      <c r="S119" s="214"/>
      <c r="T119" s="285"/>
      <c r="U119" s="27" t="s">
        <v>32</v>
      </c>
      <c r="V119" s="186"/>
      <c r="W119" s="56"/>
      <c r="X119" s="187">
        <v>31.707104999999999</v>
      </c>
      <c r="Y119" s="187">
        <v>35.596178000000002</v>
      </c>
      <c r="Z119" s="187">
        <v>0.96534973000000002</v>
      </c>
      <c r="AA119" s="62">
        <v>0.97651498000000003</v>
      </c>
      <c r="AB119" s="62">
        <v>6.9820610000000005E-2</v>
      </c>
      <c r="AC119" s="188"/>
      <c r="AD119" s="259"/>
      <c r="AE119" s="259"/>
      <c r="AF119" s="56"/>
      <c r="AG119" s="28"/>
      <c r="AH119" s="56"/>
      <c r="AI119" s="28"/>
      <c r="AJ119" s="132"/>
      <c r="AK119" s="199"/>
      <c r="AL119" s="285"/>
      <c r="AM119" s="86">
        <f t="shared" si="14"/>
        <v>-2.5593720000000033</v>
      </c>
      <c r="AN119" s="121">
        <f t="shared" si="15"/>
        <v>-2.4653009999999966</v>
      </c>
      <c r="AO119" s="121">
        <f t="shared" si="16"/>
        <v>-1.7864519999999939E-2</v>
      </c>
      <c r="AP119" s="121">
        <f t="shared" si="17"/>
        <v>-1.1066809999999982E-2</v>
      </c>
      <c r="AQ119" s="87">
        <f t="shared" si="18"/>
        <v>3.0085874000000006E-2</v>
      </c>
      <c r="AR119" s="37"/>
      <c r="AS119" s="234"/>
      <c r="AT119" s="37"/>
    </row>
    <row r="120" spans="2:46" ht="13.5" customHeight="1" x14ac:dyDescent="0.15">
      <c r="B120" s="285"/>
      <c r="C120" s="27" t="s">
        <v>33</v>
      </c>
      <c r="D120" s="186"/>
      <c r="E120" s="56"/>
      <c r="F120" s="187">
        <v>36.827311000000002</v>
      </c>
      <c r="G120" s="187">
        <v>40.848613</v>
      </c>
      <c r="H120" s="187">
        <v>0.98987285999999997</v>
      </c>
      <c r="I120" s="62">
        <v>0.99346027000000003</v>
      </c>
      <c r="J120" s="62">
        <v>2.8477333000000001E-2</v>
      </c>
      <c r="K120" s="188"/>
      <c r="L120" s="259"/>
      <c r="M120" s="259"/>
      <c r="N120" s="56"/>
      <c r="O120" s="28"/>
      <c r="P120" s="56"/>
      <c r="Q120" s="28"/>
      <c r="R120" s="132"/>
      <c r="S120" s="214"/>
      <c r="T120" s="285"/>
      <c r="U120" s="27" t="s">
        <v>33</v>
      </c>
      <c r="V120" s="186"/>
      <c r="W120" s="56"/>
      <c r="X120" s="187">
        <v>34.024079</v>
      </c>
      <c r="Y120" s="187">
        <v>37.715265000000002</v>
      </c>
      <c r="Z120" s="187">
        <v>0.97876761000000001</v>
      </c>
      <c r="AA120" s="62">
        <v>0.98450857999999997</v>
      </c>
      <c r="AB120" s="62">
        <v>4.4038254999999998E-2</v>
      </c>
      <c r="AC120" s="188"/>
      <c r="AD120" s="259"/>
      <c r="AE120" s="259"/>
      <c r="AF120" s="56"/>
      <c r="AG120" s="28"/>
      <c r="AH120" s="56"/>
      <c r="AI120" s="28"/>
      <c r="AJ120" s="132"/>
      <c r="AK120" s="199"/>
      <c r="AL120" s="285"/>
      <c r="AM120" s="86">
        <f t="shared" si="14"/>
        <v>-2.8032320000000013</v>
      </c>
      <c r="AN120" s="121">
        <f t="shared" si="15"/>
        <v>-3.133347999999998</v>
      </c>
      <c r="AO120" s="121">
        <f t="shared" si="16"/>
        <v>-1.1105249999999955E-2</v>
      </c>
      <c r="AP120" s="121">
        <f t="shared" si="17"/>
        <v>-8.9516900000000676E-3</v>
      </c>
      <c r="AQ120" s="87">
        <f t="shared" si="18"/>
        <v>1.5560921999999998E-2</v>
      </c>
      <c r="AR120" s="37"/>
      <c r="AS120" s="234"/>
      <c r="AT120" s="37"/>
    </row>
    <row r="121" spans="2:46" ht="13.5" customHeight="1" x14ac:dyDescent="0.15">
      <c r="B121" s="285"/>
      <c r="C121" s="27" t="s">
        <v>35</v>
      </c>
      <c r="D121" s="186"/>
      <c r="E121" s="56"/>
      <c r="F121" s="187">
        <v>39.994838000000001</v>
      </c>
      <c r="G121" s="187">
        <v>44.106594999999999</v>
      </c>
      <c r="H121" s="187">
        <v>0.99389211</v>
      </c>
      <c r="I121" s="62">
        <v>0.99647744000000005</v>
      </c>
      <c r="J121" s="62">
        <v>1.5398886000000001E-2</v>
      </c>
      <c r="K121" s="188"/>
      <c r="L121" s="259"/>
      <c r="M121" s="259"/>
      <c r="N121" s="56"/>
      <c r="O121" s="28"/>
      <c r="P121" s="56"/>
      <c r="Q121" s="28"/>
      <c r="R121" s="132"/>
      <c r="S121" s="214"/>
      <c r="T121" s="285"/>
      <c r="U121" s="27" t="s">
        <v>35</v>
      </c>
      <c r="V121" s="186"/>
      <c r="W121" s="56"/>
      <c r="X121" s="187">
        <v>36.353361</v>
      </c>
      <c r="Y121" s="187">
        <v>39.847341999999998</v>
      </c>
      <c r="Z121" s="187">
        <v>0.98583001000000003</v>
      </c>
      <c r="AA121" s="62">
        <v>0.99048285000000003</v>
      </c>
      <c r="AB121" s="62">
        <v>3.0457497E-2</v>
      </c>
      <c r="AC121" s="188"/>
      <c r="AD121" s="259"/>
      <c r="AE121" s="259"/>
      <c r="AF121" s="56"/>
      <c r="AG121" s="28"/>
      <c r="AH121" s="56"/>
      <c r="AI121" s="28"/>
      <c r="AJ121" s="132"/>
      <c r="AK121" s="199"/>
      <c r="AL121" s="285"/>
      <c r="AM121" s="86">
        <f t="shared" si="14"/>
        <v>-3.6414770000000019</v>
      </c>
      <c r="AN121" s="121">
        <f t="shared" si="15"/>
        <v>-4.2592530000000011</v>
      </c>
      <c r="AO121" s="121">
        <f t="shared" si="16"/>
        <v>-8.062099999999961E-3</v>
      </c>
      <c r="AP121" s="121">
        <f t="shared" si="17"/>
        <v>-5.9945900000000218E-3</v>
      </c>
      <c r="AQ121" s="87">
        <f t="shared" si="18"/>
        <v>1.5058611E-2</v>
      </c>
      <c r="AR121" s="37"/>
      <c r="AS121" s="234"/>
      <c r="AT121" s="37"/>
    </row>
    <row r="122" spans="2:46" ht="13.5" customHeight="1" thickBot="1" x14ac:dyDescent="0.2">
      <c r="B122" s="286"/>
      <c r="C122" s="27"/>
      <c r="D122" s="186"/>
      <c r="E122" s="56"/>
      <c r="F122" s="189"/>
      <c r="G122" s="189"/>
      <c r="H122" s="189"/>
      <c r="I122" s="56"/>
      <c r="J122" s="56"/>
      <c r="K122" s="188"/>
      <c r="L122" s="259"/>
      <c r="M122" s="259"/>
      <c r="N122" s="56"/>
      <c r="O122" s="28"/>
      <c r="P122" s="56"/>
      <c r="Q122" s="28"/>
      <c r="R122" s="184"/>
      <c r="S122" s="214"/>
      <c r="T122" s="286"/>
      <c r="U122" s="27"/>
      <c r="V122" s="186"/>
      <c r="W122" s="56"/>
      <c r="X122" s="189"/>
      <c r="Y122" s="189"/>
      <c r="Z122" s="189"/>
      <c r="AA122" s="56"/>
      <c r="AB122" s="56"/>
      <c r="AC122" s="188"/>
      <c r="AD122" s="259"/>
      <c r="AE122" s="259"/>
      <c r="AF122" s="56"/>
      <c r="AG122" s="28"/>
      <c r="AH122" s="56"/>
      <c r="AI122" s="28"/>
      <c r="AJ122" s="184"/>
      <c r="AK122" s="199"/>
      <c r="AL122" s="286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4"/>
      <c r="AT122" s="37"/>
    </row>
    <row r="123" spans="2:46" ht="13.5" customHeight="1" x14ac:dyDescent="0.15">
      <c r="B123" s="284" t="s">
        <v>87</v>
      </c>
      <c r="C123" s="25" t="s">
        <v>31</v>
      </c>
      <c r="D123" s="39"/>
      <c r="E123" s="55"/>
      <c r="F123" s="96">
        <v>32.186225999999998</v>
      </c>
      <c r="G123" s="96">
        <v>35.891472999999998</v>
      </c>
      <c r="H123" s="96">
        <v>0.97359509</v>
      </c>
      <c r="I123" s="60">
        <v>0.97997838000000004</v>
      </c>
      <c r="J123" s="60">
        <v>5.5568404000000002E-2</v>
      </c>
      <c r="K123" s="61"/>
      <c r="L123" s="258"/>
      <c r="M123" s="258"/>
      <c r="N123" s="55"/>
      <c r="O123" s="26"/>
      <c r="P123" s="55"/>
      <c r="Q123" s="26"/>
      <c r="R123" s="131"/>
      <c r="S123" s="214"/>
      <c r="T123" s="284" t="s">
        <v>87</v>
      </c>
      <c r="U123" s="25" t="s">
        <v>31</v>
      </c>
      <c r="V123" s="39"/>
      <c r="W123" s="55"/>
      <c r="X123" s="96">
        <v>28.252946000000001</v>
      </c>
      <c r="Y123" s="96">
        <v>32.258091</v>
      </c>
      <c r="Z123" s="96">
        <v>0.91961159999999997</v>
      </c>
      <c r="AA123" s="60">
        <v>0.95776885</v>
      </c>
      <c r="AB123" s="60">
        <v>0.15921071000000001</v>
      </c>
      <c r="AC123" s="61"/>
      <c r="AD123" s="258"/>
      <c r="AE123" s="258"/>
      <c r="AF123" s="55"/>
      <c r="AG123" s="26"/>
      <c r="AH123" s="55"/>
      <c r="AI123" s="26"/>
      <c r="AJ123" s="131"/>
      <c r="AK123" s="199"/>
      <c r="AL123" s="284" t="s">
        <v>87</v>
      </c>
      <c r="AM123" s="119">
        <f t="shared" si="14"/>
        <v>-3.9332799999999963</v>
      </c>
      <c r="AN123" s="95">
        <f t="shared" si="15"/>
        <v>-3.6333819999999974</v>
      </c>
      <c r="AO123" s="95">
        <f t="shared" si="16"/>
        <v>-5.3983490000000023E-2</v>
      </c>
      <c r="AP123" s="95">
        <f t="shared" si="17"/>
        <v>-2.2209530000000033E-2</v>
      </c>
      <c r="AQ123" s="120">
        <f t="shared" si="18"/>
        <v>0.103642306</v>
      </c>
      <c r="AR123" s="37"/>
      <c r="AS123" s="234"/>
      <c r="AT123" s="37"/>
    </row>
    <row r="124" spans="2:46" ht="13.5" customHeight="1" x14ac:dyDescent="0.15">
      <c r="B124" s="285"/>
      <c r="C124" s="27" t="s">
        <v>32</v>
      </c>
      <c r="D124" s="186"/>
      <c r="E124" s="56"/>
      <c r="F124" s="187">
        <v>34.290255999999999</v>
      </c>
      <c r="G124" s="187">
        <v>37.805988999999997</v>
      </c>
      <c r="H124" s="187">
        <v>0.98277488999999996</v>
      </c>
      <c r="I124" s="62">
        <v>0.98730883000000003</v>
      </c>
      <c r="J124" s="62">
        <v>3.9513774000000002E-2</v>
      </c>
      <c r="K124" s="188"/>
      <c r="L124" s="259"/>
      <c r="M124" s="259"/>
      <c r="N124" s="56"/>
      <c r="O124" s="28"/>
      <c r="P124" s="56"/>
      <c r="Q124" s="28"/>
      <c r="R124" s="132"/>
      <c r="S124" s="214"/>
      <c r="T124" s="285"/>
      <c r="U124" s="27" t="s">
        <v>32</v>
      </c>
      <c r="V124" s="186"/>
      <c r="W124" s="56"/>
      <c r="X124" s="187">
        <v>31.716282</v>
      </c>
      <c r="Y124" s="187">
        <v>35.537323000000001</v>
      </c>
      <c r="Z124" s="187">
        <v>0.96511157999999997</v>
      </c>
      <c r="AA124" s="62">
        <v>0.97682473999999997</v>
      </c>
      <c r="AB124" s="62">
        <v>6.6503660000000006E-2</v>
      </c>
      <c r="AC124" s="188"/>
      <c r="AD124" s="259"/>
      <c r="AE124" s="259"/>
      <c r="AF124" s="56"/>
      <c r="AG124" s="28"/>
      <c r="AH124" s="56"/>
      <c r="AI124" s="28"/>
      <c r="AJ124" s="132"/>
      <c r="AK124" s="199"/>
      <c r="AL124" s="285"/>
      <c r="AM124" s="86">
        <f t="shared" si="14"/>
        <v>-2.5739739999999998</v>
      </c>
      <c r="AN124" s="121">
        <f t="shared" si="15"/>
        <v>-2.2686659999999961</v>
      </c>
      <c r="AO124" s="121">
        <f t="shared" si="16"/>
        <v>-1.7663309999999988E-2</v>
      </c>
      <c r="AP124" s="121">
        <f t="shared" si="17"/>
        <v>-1.0484090000000057E-2</v>
      </c>
      <c r="AQ124" s="87">
        <f t="shared" si="18"/>
        <v>2.6989886000000005E-2</v>
      </c>
      <c r="AR124" s="37"/>
      <c r="AS124" s="234"/>
      <c r="AT124" s="37"/>
    </row>
    <row r="125" spans="2:46" ht="13.5" customHeight="1" x14ac:dyDescent="0.15">
      <c r="B125" s="285"/>
      <c r="C125" s="27" t="s">
        <v>33</v>
      </c>
      <c r="D125" s="186"/>
      <c r="E125" s="56"/>
      <c r="F125" s="187">
        <v>37.507984999999998</v>
      </c>
      <c r="G125" s="187">
        <v>41.223697999999999</v>
      </c>
      <c r="H125" s="187">
        <v>0.98983125000000005</v>
      </c>
      <c r="I125" s="62">
        <v>0.99344726999999999</v>
      </c>
      <c r="J125" s="62">
        <v>2.3793374999999999E-2</v>
      </c>
      <c r="K125" s="188"/>
      <c r="L125" s="259"/>
      <c r="M125" s="259"/>
      <c r="N125" s="56"/>
      <c r="O125" s="28"/>
      <c r="P125" s="56"/>
      <c r="Q125" s="28"/>
      <c r="R125" s="132"/>
      <c r="S125" s="214"/>
      <c r="T125" s="285"/>
      <c r="U125" s="27" t="s">
        <v>33</v>
      </c>
      <c r="V125" s="186"/>
      <c r="W125" s="56"/>
      <c r="X125" s="187">
        <v>33.888114000000002</v>
      </c>
      <c r="Y125" s="187">
        <v>37.562781999999999</v>
      </c>
      <c r="Z125" s="187">
        <v>0.97845859000000002</v>
      </c>
      <c r="AA125" s="62">
        <v>0.98396463999999995</v>
      </c>
      <c r="AB125" s="62">
        <v>4.1565135000000003E-2</v>
      </c>
      <c r="AC125" s="188"/>
      <c r="AD125" s="259"/>
      <c r="AE125" s="259"/>
      <c r="AF125" s="56"/>
      <c r="AG125" s="28"/>
      <c r="AH125" s="56"/>
      <c r="AI125" s="28"/>
      <c r="AJ125" s="132"/>
      <c r="AK125" s="199"/>
      <c r="AL125" s="285"/>
      <c r="AM125" s="86">
        <f t="shared" si="14"/>
        <v>-3.6198709999999963</v>
      </c>
      <c r="AN125" s="121">
        <f t="shared" si="15"/>
        <v>-3.6609160000000003</v>
      </c>
      <c r="AO125" s="121">
        <f t="shared" si="16"/>
        <v>-1.1372660000000034E-2</v>
      </c>
      <c r="AP125" s="121">
        <f t="shared" si="17"/>
        <v>-9.4826300000000474E-3</v>
      </c>
      <c r="AQ125" s="87">
        <f t="shared" si="18"/>
        <v>1.7771760000000004E-2</v>
      </c>
      <c r="AR125" s="37"/>
      <c r="AS125" s="234"/>
      <c r="AT125" s="37"/>
    </row>
    <row r="126" spans="2:46" ht="13.5" customHeight="1" x14ac:dyDescent="0.15">
      <c r="B126" s="285"/>
      <c r="C126" s="27" t="s">
        <v>35</v>
      </c>
      <c r="D126" s="186"/>
      <c r="E126" s="56"/>
      <c r="F126" s="187">
        <v>40.709760000000003</v>
      </c>
      <c r="G126" s="187">
        <v>44.648648999999999</v>
      </c>
      <c r="H126" s="187">
        <v>0.99393522000000001</v>
      </c>
      <c r="I126" s="62">
        <v>0.99645402000000005</v>
      </c>
      <c r="J126" s="62">
        <v>1.2905041000000001E-2</v>
      </c>
      <c r="K126" s="188"/>
      <c r="L126" s="259"/>
      <c r="M126" s="259"/>
      <c r="N126" s="56"/>
      <c r="O126" s="28"/>
      <c r="P126" s="56"/>
      <c r="Q126" s="28"/>
      <c r="R126" s="132"/>
      <c r="S126" s="214"/>
      <c r="T126" s="285"/>
      <c r="U126" s="27" t="s">
        <v>35</v>
      </c>
      <c r="V126" s="186"/>
      <c r="W126" s="56"/>
      <c r="X126" s="187">
        <v>36.290025999999997</v>
      </c>
      <c r="Y126" s="187">
        <v>39.675345</v>
      </c>
      <c r="Z126" s="187">
        <v>0.98569275000000001</v>
      </c>
      <c r="AA126" s="62">
        <v>0.99008311000000004</v>
      </c>
      <c r="AB126" s="62">
        <v>2.9458676999999999E-2</v>
      </c>
      <c r="AC126" s="188"/>
      <c r="AD126" s="259"/>
      <c r="AE126" s="259"/>
      <c r="AF126" s="56"/>
      <c r="AG126" s="28"/>
      <c r="AH126" s="56"/>
      <c r="AI126" s="28"/>
      <c r="AJ126" s="132"/>
      <c r="AK126" s="199"/>
      <c r="AL126" s="285"/>
      <c r="AM126" s="86">
        <f t="shared" si="14"/>
        <v>-4.4197340000000054</v>
      </c>
      <c r="AN126" s="121">
        <f t="shared" si="15"/>
        <v>-4.9733039999999988</v>
      </c>
      <c r="AO126" s="121">
        <f t="shared" si="16"/>
        <v>-8.2424700000000017E-3</v>
      </c>
      <c r="AP126" s="121">
        <f t="shared" si="17"/>
        <v>-6.3709100000000074E-3</v>
      </c>
      <c r="AQ126" s="87">
        <f t="shared" si="18"/>
        <v>1.6553635999999997E-2</v>
      </c>
      <c r="AR126" s="37"/>
      <c r="AS126" s="234"/>
      <c r="AT126" s="37"/>
    </row>
    <row r="127" spans="2:46" ht="13.5" customHeight="1" thickBot="1" x14ac:dyDescent="0.2">
      <c r="B127" s="286"/>
      <c r="C127" s="27"/>
      <c r="D127" s="186"/>
      <c r="E127" s="56"/>
      <c r="F127" s="189"/>
      <c r="G127" s="189"/>
      <c r="H127" s="189"/>
      <c r="I127" s="56"/>
      <c r="J127" s="56"/>
      <c r="K127" s="188"/>
      <c r="L127" s="259"/>
      <c r="M127" s="259"/>
      <c r="N127" s="56"/>
      <c r="O127" s="28"/>
      <c r="P127" s="56"/>
      <c r="Q127" s="28"/>
      <c r="R127" s="184"/>
      <c r="S127" s="214"/>
      <c r="T127" s="286"/>
      <c r="U127" s="27"/>
      <c r="V127" s="186"/>
      <c r="W127" s="56"/>
      <c r="X127" s="189"/>
      <c r="Y127" s="189"/>
      <c r="Z127" s="189"/>
      <c r="AA127" s="56"/>
      <c r="AB127" s="56"/>
      <c r="AC127" s="188"/>
      <c r="AD127" s="259"/>
      <c r="AE127" s="259"/>
      <c r="AF127" s="56"/>
      <c r="AG127" s="28"/>
      <c r="AH127" s="56"/>
      <c r="AI127" s="28"/>
      <c r="AJ127" s="184"/>
      <c r="AK127" s="199"/>
      <c r="AL127" s="286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4"/>
      <c r="AT127" s="37"/>
    </row>
    <row r="128" spans="2:46" ht="13.5" customHeight="1" x14ac:dyDescent="0.15">
      <c r="B128" s="284" t="s">
        <v>88</v>
      </c>
      <c r="C128" s="25" t="s">
        <v>31</v>
      </c>
      <c r="D128" s="39"/>
      <c r="E128" s="55"/>
      <c r="F128" s="96">
        <v>31.807158999999999</v>
      </c>
      <c r="G128" s="96">
        <v>35.396101999999999</v>
      </c>
      <c r="H128" s="96">
        <v>0.97278825000000002</v>
      </c>
      <c r="I128" s="60">
        <v>0.97866938999999997</v>
      </c>
      <c r="J128" s="60">
        <v>5.7497001999999998E-2</v>
      </c>
      <c r="K128" s="61"/>
      <c r="L128" s="258"/>
      <c r="M128" s="258"/>
      <c r="N128" s="55"/>
      <c r="O128" s="26"/>
      <c r="P128" s="55"/>
      <c r="Q128" s="26"/>
      <c r="R128" s="131"/>
      <c r="S128" s="214"/>
      <c r="T128" s="284" t="s">
        <v>88</v>
      </c>
      <c r="U128" s="25" t="s">
        <v>31</v>
      </c>
      <c r="V128" s="39"/>
      <c r="W128" s="55"/>
      <c r="X128" s="96">
        <v>28.038983999999999</v>
      </c>
      <c r="Y128" s="96">
        <v>31.886790999999999</v>
      </c>
      <c r="Z128" s="96">
        <v>0.9189311</v>
      </c>
      <c r="AA128" s="60">
        <v>0.95511250999999997</v>
      </c>
      <c r="AB128" s="60">
        <v>0.16580244999999999</v>
      </c>
      <c r="AC128" s="61"/>
      <c r="AD128" s="258"/>
      <c r="AE128" s="258"/>
      <c r="AF128" s="55"/>
      <c r="AG128" s="26"/>
      <c r="AH128" s="55"/>
      <c r="AI128" s="26"/>
      <c r="AJ128" s="131"/>
      <c r="AK128" s="199"/>
      <c r="AL128" s="284" t="s">
        <v>88</v>
      </c>
      <c r="AM128" s="119">
        <f t="shared" si="14"/>
        <v>-3.7681749999999994</v>
      </c>
      <c r="AN128" s="95">
        <f t="shared" si="15"/>
        <v>-3.5093110000000003</v>
      </c>
      <c r="AO128" s="95">
        <f t="shared" si="16"/>
        <v>-5.385715000000002E-2</v>
      </c>
      <c r="AP128" s="95">
        <f t="shared" si="17"/>
        <v>-2.3556880000000002E-2</v>
      </c>
      <c r="AQ128" s="120">
        <f t="shared" si="18"/>
        <v>0.108305448</v>
      </c>
      <c r="AR128" s="37"/>
      <c r="AS128" s="234"/>
      <c r="AT128" s="37"/>
    </row>
    <row r="129" spans="2:46" ht="13.5" customHeight="1" x14ac:dyDescent="0.15">
      <c r="B129" s="285"/>
      <c r="C129" s="27" t="s">
        <v>32</v>
      </c>
      <c r="D129" s="186"/>
      <c r="E129" s="56"/>
      <c r="F129" s="187">
        <v>33.886718999999999</v>
      </c>
      <c r="G129" s="187">
        <v>37.660030999999996</v>
      </c>
      <c r="H129" s="187">
        <v>0.98246436000000004</v>
      </c>
      <c r="I129" s="62">
        <v>0.98694190999999998</v>
      </c>
      <c r="J129" s="62">
        <v>3.9546314999999999E-2</v>
      </c>
      <c r="K129" s="188"/>
      <c r="L129" s="259"/>
      <c r="M129" s="259"/>
      <c r="N129" s="56"/>
      <c r="O129" s="28"/>
      <c r="P129" s="56"/>
      <c r="Q129" s="28"/>
      <c r="R129" s="132"/>
      <c r="S129" s="214"/>
      <c r="T129" s="285"/>
      <c r="U129" s="27" t="s">
        <v>32</v>
      </c>
      <c r="V129" s="186"/>
      <c r="W129" s="56"/>
      <c r="X129" s="187">
        <v>31.381488000000001</v>
      </c>
      <c r="Y129" s="187">
        <v>35.121026999999998</v>
      </c>
      <c r="Z129" s="187">
        <v>0.96441663</v>
      </c>
      <c r="AA129" s="62">
        <v>0.97567232999999998</v>
      </c>
      <c r="AB129" s="62">
        <v>6.7977930000000006E-2</v>
      </c>
      <c r="AC129" s="188"/>
      <c r="AD129" s="259"/>
      <c r="AE129" s="259"/>
      <c r="AF129" s="56"/>
      <c r="AG129" s="28"/>
      <c r="AH129" s="56"/>
      <c r="AI129" s="28"/>
      <c r="AJ129" s="132"/>
      <c r="AK129" s="199"/>
      <c r="AL129" s="285"/>
      <c r="AM129" s="86">
        <f t="shared" si="14"/>
        <v>-2.5052309999999984</v>
      </c>
      <c r="AN129" s="121">
        <f t="shared" si="15"/>
        <v>-2.5390039999999985</v>
      </c>
      <c r="AO129" s="121">
        <f t="shared" si="16"/>
        <v>-1.804773000000004E-2</v>
      </c>
      <c r="AP129" s="121">
        <f t="shared" si="17"/>
        <v>-1.1269580000000001E-2</v>
      </c>
      <c r="AQ129" s="87">
        <f t="shared" si="18"/>
        <v>2.8431615000000007E-2</v>
      </c>
      <c r="AR129" s="37"/>
      <c r="AS129" s="234"/>
      <c r="AT129" s="37"/>
    </row>
    <row r="130" spans="2:46" ht="13.5" customHeight="1" x14ac:dyDescent="0.15">
      <c r="B130" s="285"/>
      <c r="C130" s="27" t="s">
        <v>33</v>
      </c>
      <c r="D130" s="186"/>
      <c r="E130" s="56"/>
      <c r="F130" s="187">
        <v>37.436754000000001</v>
      </c>
      <c r="G130" s="187">
        <v>41.172407999999997</v>
      </c>
      <c r="H130" s="187">
        <v>0.98995012000000004</v>
      </c>
      <c r="I130" s="62">
        <v>0.99315231999999998</v>
      </c>
      <c r="J130" s="62">
        <v>2.2111348999999999E-2</v>
      </c>
      <c r="K130" s="188"/>
      <c r="L130" s="259"/>
      <c r="M130" s="259"/>
      <c r="N130" s="56"/>
      <c r="O130" s="28"/>
      <c r="P130" s="56"/>
      <c r="Q130" s="28"/>
      <c r="R130" s="132"/>
      <c r="S130" s="214"/>
      <c r="T130" s="285"/>
      <c r="U130" s="27" t="s">
        <v>33</v>
      </c>
      <c r="V130" s="186"/>
      <c r="W130" s="56"/>
      <c r="X130" s="187">
        <v>33.356648</v>
      </c>
      <c r="Y130" s="187">
        <v>37.004474000000002</v>
      </c>
      <c r="Z130" s="187">
        <v>0.97789526999999998</v>
      </c>
      <c r="AA130" s="62">
        <v>0.98269218000000003</v>
      </c>
      <c r="AB130" s="62">
        <v>4.3221349999999999E-2</v>
      </c>
      <c r="AC130" s="188"/>
      <c r="AD130" s="259"/>
      <c r="AE130" s="259"/>
      <c r="AF130" s="56"/>
      <c r="AG130" s="28"/>
      <c r="AH130" s="56"/>
      <c r="AI130" s="28"/>
      <c r="AJ130" s="132"/>
      <c r="AK130" s="199"/>
      <c r="AL130" s="285"/>
      <c r="AM130" s="86">
        <f t="shared" si="14"/>
        <v>-4.0801060000000007</v>
      </c>
      <c r="AN130" s="121">
        <f t="shared" si="15"/>
        <v>-4.1679339999999954</v>
      </c>
      <c r="AO130" s="121">
        <f t="shared" si="16"/>
        <v>-1.2054850000000061E-2</v>
      </c>
      <c r="AP130" s="121">
        <f t="shared" si="17"/>
        <v>-1.0460139999999951E-2</v>
      </c>
      <c r="AQ130" s="87">
        <f t="shared" si="18"/>
        <v>2.1110001E-2</v>
      </c>
      <c r="AR130" s="37"/>
      <c r="AS130" s="234"/>
      <c r="AT130" s="37"/>
    </row>
    <row r="131" spans="2:46" ht="13.5" customHeight="1" x14ac:dyDescent="0.15">
      <c r="B131" s="285"/>
      <c r="C131" s="27" t="s">
        <v>35</v>
      </c>
      <c r="D131" s="186"/>
      <c r="E131" s="56"/>
      <c r="F131" s="187">
        <v>41.195776000000002</v>
      </c>
      <c r="G131" s="187">
        <v>45.007351</v>
      </c>
      <c r="H131" s="187">
        <v>0.99401938999999995</v>
      </c>
      <c r="I131" s="62">
        <v>0.99645746999999996</v>
      </c>
      <c r="J131" s="62">
        <v>1.1059767999999999E-2</v>
      </c>
      <c r="K131" s="188"/>
      <c r="L131" s="259"/>
      <c r="M131" s="259"/>
      <c r="N131" s="56"/>
      <c r="O131" s="28"/>
      <c r="P131" s="56"/>
      <c r="Q131" s="28"/>
      <c r="R131" s="132"/>
      <c r="S131" s="214"/>
      <c r="T131" s="285"/>
      <c r="U131" s="27" t="s">
        <v>35</v>
      </c>
      <c r="V131" s="186"/>
      <c r="W131" s="56"/>
      <c r="X131" s="187">
        <v>36.175615000000001</v>
      </c>
      <c r="Y131" s="187">
        <v>39.570622</v>
      </c>
      <c r="Z131" s="187">
        <v>0.98584850999999996</v>
      </c>
      <c r="AA131" s="62">
        <v>0.98994475999999998</v>
      </c>
      <c r="AB131" s="62">
        <v>2.8628134999999999E-2</v>
      </c>
      <c r="AC131" s="188"/>
      <c r="AD131" s="259"/>
      <c r="AE131" s="259"/>
      <c r="AF131" s="56"/>
      <c r="AG131" s="28"/>
      <c r="AH131" s="56"/>
      <c r="AI131" s="28"/>
      <c r="AJ131" s="132"/>
      <c r="AK131" s="199"/>
      <c r="AL131" s="285"/>
      <c r="AM131" s="86">
        <f t="shared" si="14"/>
        <v>-5.0201610000000016</v>
      </c>
      <c r="AN131" s="121">
        <f t="shared" si="15"/>
        <v>-5.4367289999999997</v>
      </c>
      <c r="AO131" s="121">
        <f t="shared" si="16"/>
        <v>-8.1708799999999915E-3</v>
      </c>
      <c r="AP131" s="121">
        <f t="shared" si="17"/>
        <v>-6.5127099999999771E-3</v>
      </c>
      <c r="AQ131" s="87">
        <f t="shared" si="18"/>
        <v>1.7568367000000001E-2</v>
      </c>
      <c r="AR131" s="37"/>
      <c r="AS131" s="234"/>
      <c r="AT131" s="37"/>
    </row>
    <row r="132" spans="2:46" ht="13.5" customHeight="1" thickBot="1" x14ac:dyDescent="0.2">
      <c r="B132" s="286"/>
      <c r="C132" s="27"/>
      <c r="D132" s="186"/>
      <c r="E132" s="56"/>
      <c r="F132" s="189"/>
      <c r="G132" s="189"/>
      <c r="H132" s="189"/>
      <c r="I132" s="56"/>
      <c r="J132" s="56"/>
      <c r="K132" s="188"/>
      <c r="L132" s="259"/>
      <c r="M132" s="259"/>
      <c r="N132" s="56"/>
      <c r="O132" s="28"/>
      <c r="P132" s="56"/>
      <c r="Q132" s="28"/>
      <c r="R132" s="184"/>
      <c r="S132" s="214"/>
      <c r="T132" s="286"/>
      <c r="U132" s="27"/>
      <c r="V132" s="186"/>
      <c r="W132" s="56"/>
      <c r="X132" s="189"/>
      <c r="Y132" s="189"/>
      <c r="Z132" s="189"/>
      <c r="AA132" s="56"/>
      <c r="AB132" s="56"/>
      <c r="AC132" s="188"/>
      <c r="AD132" s="259"/>
      <c r="AE132" s="259"/>
      <c r="AF132" s="56"/>
      <c r="AG132" s="28"/>
      <c r="AH132" s="56"/>
      <c r="AI132" s="28"/>
      <c r="AJ132" s="184"/>
      <c r="AK132" s="199"/>
      <c r="AL132" s="286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4"/>
      <c r="AT132" s="37"/>
    </row>
    <row r="133" spans="2:46" ht="13.5" customHeight="1" x14ac:dyDescent="0.15">
      <c r="B133" s="284" t="s">
        <v>89</v>
      </c>
      <c r="C133" s="25" t="s">
        <v>31</v>
      </c>
      <c r="D133" s="39"/>
      <c r="E133" s="55"/>
      <c r="F133" s="96">
        <v>31.930237999999999</v>
      </c>
      <c r="G133" s="96">
        <v>35.469360000000002</v>
      </c>
      <c r="H133" s="96">
        <v>0.97130030000000001</v>
      </c>
      <c r="I133" s="60">
        <v>0.97737103999999997</v>
      </c>
      <c r="J133" s="60">
        <v>5.658357E-2</v>
      </c>
      <c r="K133" s="61"/>
      <c r="L133" s="258"/>
      <c r="M133" s="258"/>
      <c r="N133" s="55"/>
      <c r="O133" s="26"/>
      <c r="P133" s="55"/>
      <c r="Q133" s="26"/>
      <c r="R133" s="131"/>
      <c r="S133" s="214"/>
      <c r="T133" s="284" t="s">
        <v>89</v>
      </c>
      <c r="U133" s="25" t="s">
        <v>31</v>
      </c>
      <c r="V133" s="39"/>
      <c r="W133" s="55"/>
      <c r="X133" s="96">
        <v>27.711003000000002</v>
      </c>
      <c r="Y133" s="96">
        <v>31.764976000000001</v>
      </c>
      <c r="Z133" s="96">
        <v>0.91686011999999995</v>
      </c>
      <c r="AA133" s="60">
        <v>0.9522526</v>
      </c>
      <c r="AB133" s="60">
        <v>0.16823347</v>
      </c>
      <c r="AC133" s="61"/>
      <c r="AD133" s="258"/>
      <c r="AE133" s="258"/>
      <c r="AF133" s="55"/>
      <c r="AG133" s="26"/>
      <c r="AH133" s="55"/>
      <c r="AI133" s="26"/>
      <c r="AJ133" s="131"/>
      <c r="AK133" s="199"/>
      <c r="AL133" s="284" t="s">
        <v>89</v>
      </c>
      <c r="AM133" s="119">
        <f t="shared" si="14"/>
        <v>-4.2192349999999976</v>
      </c>
      <c r="AN133" s="95">
        <f t="shared" si="15"/>
        <v>-3.704384000000001</v>
      </c>
      <c r="AO133" s="95">
        <f t="shared" si="16"/>
        <v>-5.444018000000006E-2</v>
      </c>
      <c r="AP133" s="95">
        <f t="shared" si="17"/>
        <v>-2.5118439999999964E-2</v>
      </c>
      <c r="AQ133" s="120">
        <f t="shared" si="18"/>
        <v>0.1116499</v>
      </c>
      <c r="AR133" s="37"/>
      <c r="AS133" s="234"/>
      <c r="AT133" s="37"/>
    </row>
    <row r="134" spans="2:46" ht="13.5" customHeight="1" x14ac:dyDescent="0.15">
      <c r="B134" s="285"/>
      <c r="C134" s="27" t="s">
        <v>32</v>
      </c>
      <c r="D134" s="186"/>
      <c r="E134" s="56"/>
      <c r="F134" s="187">
        <v>34.383892000000003</v>
      </c>
      <c r="G134" s="187">
        <v>38.098208999999997</v>
      </c>
      <c r="H134" s="187">
        <v>0.98191764000000004</v>
      </c>
      <c r="I134" s="62">
        <v>0.98635066999999998</v>
      </c>
      <c r="J134" s="62">
        <v>3.6813878000000001E-2</v>
      </c>
      <c r="K134" s="188"/>
      <c r="L134" s="259"/>
      <c r="M134" s="259"/>
      <c r="N134" s="56"/>
      <c r="O134" s="28"/>
      <c r="P134" s="56"/>
      <c r="Q134" s="28"/>
      <c r="R134" s="132"/>
      <c r="S134" s="214"/>
      <c r="T134" s="285"/>
      <c r="U134" s="27" t="s">
        <v>32</v>
      </c>
      <c r="V134" s="186"/>
      <c r="W134" s="56"/>
      <c r="X134" s="187">
        <v>31.103376999999998</v>
      </c>
      <c r="Y134" s="187">
        <v>35.023412999999998</v>
      </c>
      <c r="Z134" s="187">
        <v>0.96254176999999996</v>
      </c>
      <c r="AA134" s="62">
        <v>0.97402436000000003</v>
      </c>
      <c r="AB134" s="62">
        <v>6.9204100000000005E-2</v>
      </c>
      <c r="AC134" s="188"/>
      <c r="AD134" s="259"/>
      <c r="AE134" s="259"/>
      <c r="AF134" s="56"/>
      <c r="AG134" s="28"/>
      <c r="AH134" s="56"/>
      <c r="AI134" s="28"/>
      <c r="AJ134" s="132"/>
      <c r="AK134" s="199"/>
      <c r="AL134" s="285"/>
      <c r="AM134" s="86">
        <f t="shared" si="14"/>
        <v>-3.2805150000000047</v>
      </c>
      <c r="AN134" s="121">
        <f t="shared" si="15"/>
        <v>-3.0747959999999992</v>
      </c>
      <c r="AO134" s="121">
        <f t="shared" si="16"/>
        <v>-1.9375870000000073E-2</v>
      </c>
      <c r="AP134" s="121">
        <f t="shared" si="17"/>
        <v>-1.2326309999999951E-2</v>
      </c>
      <c r="AQ134" s="87">
        <f t="shared" si="18"/>
        <v>3.2390222000000003E-2</v>
      </c>
      <c r="AR134" s="37"/>
      <c r="AS134" s="234"/>
      <c r="AT134" s="37"/>
    </row>
    <row r="135" spans="2:46" ht="13.5" customHeight="1" x14ac:dyDescent="0.15">
      <c r="B135" s="285"/>
      <c r="C135" s="27" t="s">
        <v>33</v>
      </c>
      <c r="D135" s="186"/>
      <c r="E135" s="56"/>
      <c r="F135" s="187">
        <v>37.837319999999998</v>
      </c>
      <c r="G135" s="187">
        <v>41.409244000000001</v>
      </c>
      <c r="H135" s="187">
        <v>0.98987457999999995</v>
      </c>
      <c r="I135" s="62">
        <v>0.99320189999999997</v>
      </c>
      <c r="J135" s="62">
        <v>2.1351966999999999E-2</v>
      </c>
      <c r="K135" s="188"/>
      <c r="L135" s="259"/>
      <c r="M135" s="259"/>
      <c r="N135" s="56"/>
      <c r="O135" s="28"/>
      <c r="P135" s="56"/>
      <c r="Q135" s="28"/>
      <c r="R135" s="132"/>
      <c r="S135" s="214"/>
      <c r="T135" s="285"/>
      <c r="U135" s="27" t="s">
        <v>33</v>
      </c>
      <c r="V135" s="186"/>
      <c r="W135" s="56"/>
      <c r="X135" s="187">
        <v>33.125526999999998</v>
      </c>
      <c r="Y135" s="187">
        <v>36.981468999999997</v>
      </c>
      <c r="Z135" s="187">
        <v>0.97670497000000001</v>
      </c>
      <c r="AA135" s="62">
        <v>0.98113128000000005</v>
      </c>
      <c r="AB135" s="62">
        <v>4.4327556999999997E-2</v>
      </c>
      <c r="AC135" s="188"/>
      <c r="AD135" s="259"/>
      <c r="AE135" s="259"/>
      <c r="AF135" s="56"/>
      <c r="AG135" s="28"/>
      <c r="AH135" s="56"/>
      <c r="AI135" s="28"/>
      <c r="AJ135" s="132"/>
      <c r="AK135" s="199"/>
      <c r="AL135" s="285"/>
      <c r="AM135" s="86">
        <f t="shared" si="14"/>
        <v>-4.7117930000000001</v>
      </c>
      <c r="AN135" s="121">
        <f t="shared" si="15"/>
        <v>-4.427775000000004</v>
      </c>
      <c r="AO135" s="121">
        <f t="shared" si="16"/>
        <v>-1.3169609999999943E-2</v>
      </c>
      <c r="AP135" s="121">
        <f t="shared" si="17"/>
        <v>-1.2070619999999921E-2</v>
      </c>
      <c r="AQ135" s="87">
        <f t="shared" si="18"/>
        <v>2.2975589999999997E-2</v>
      </c>
      <c r="AR135" s="37"/>
      <c r="AS135" s="234"/>
      <c r="AT135" s="37"/>
    </row>
    <row r="136" spans="2:46" ht="13.5" customHeight="1" x14ac:dyDescent="0.15">
      <c r="B136" s="285"/>
      <c r="C136" s="27" t="s">
        <v>35</v>
      </c>
      <c r="D136" s="186"/>
      <c r="E136" s="56"/>
      <c r="F136" s="187">
        <v>41.490552000000001</v>
      </c>
      <c r="G136" s="187">
        <v>45.142463999999997</v>
      </c>
      <c r="H136" s="187">
        <v>0.99395904000000002</v>
      </c>
      <c r="I136" s="62">
        <v>0.99639792000000005</v>
      </c>
      <c r="J136" s="62">
        <v>1.1023689999999999E-2</v>
      </c>
      <c r="K136" s="188"/>
      <c r="L136" s="259"/>
      <c r="M136" s="259"/>
      <c r="N136" s="56"/>
      <c r="O136" s="28"/>
      <c r="P136" s="56"/>
      <c r="Q136" s="28"/>
      <c r="R136" s="132"/>
      <c r="S136" s="214"/>
      <c r="T136" s="285"/>
      <c r="U136" s="27" t="s">
        <v>35</v>
      </c>
      <c r="V136" s="186"/>
      <c r="W136" s="56"/>
      <c r="X136" s="187">
        <v>36.474316000000002</v>
      </c>
      <c r="Y136" s="187">
        <v>39.851368999999998</v>
      </c>
      <c r="Z136" s="187">
        <v>0.98565820000000004</v>
      </c>
      <c r="AA136" s="62">
        <v>0.98956613999999998</v>
      </c>
      <c r="AB136" s="62">
        <v>2.7858086000000001E-2</v>
      </c>
      <c r="AC136" s="188"/>
      <c r="AD136" s="259"/>
      <c r="AE136" s="259"/>
      <c r="AF136" s="56"/>
      <c r="AG136" s="28"/>
      <c r="AH136" s="56"/>
      <c r="AI136" s="28"/>
      <c r="AJ136" s="132"/>
      <c r="AK136" s="199"/>
      <c r="AL136" s="285"/>
      <c r="AM136" s="86">
        <f t="shared" si="14"/>
        <v>-5.0162359999999993</v>
      </c>
      <c r="AN136" s="121">
        <f t="shared" si="15"/>
        <v>-5.2910949999999985</v>
      </c>
      <c r="AO136" s="121">
        <f t="shared" si="16"/>
        <v>-8.300839999999976E-3</v>
      </c>
      <c r="AP136" s="121">
        <f t="shared" si="17"/>
        <v>-6.831780000000065E-3</v>
      </c>
      <c r="AQ136" s="87">
        <f t="shared" si="18"/>
        <v>1.6834396000000001E-2</v>
      </c>
      <c r="AR136" s="37"/>
      <c r="AS136" s="234"/>
      <c r="AT136" s="37"/>
    </row>
    <row r="137" spans="2:46" ht="13.5" customHeight="1" thickBot="1" x14ac:dyDescent="0.2">
      <c r="B137" s="286"/>
      <c r="C137" s="27"/>
      <c r="D137" s="186"/>
      <c r="E137" s="56"/>
      <c r="F137" s="189"/>
      <c r="G137" s="189"/>
      <c r="H137" s="189"/>
      <c r="I137" s="56"/>
      <c r="J137" s="56"/>
      <c r="K137" s="188"/>
      <c r="L137" s="259"/>
      <c r="M137" s="259"/>
      <c r="N137" s="56"/>
      <c r="O137" s="28"/>
      <c r="P137" s="56"/>
      <c r="Q137" s="28"/>
      <c r="R137" s="184"/>
      <c r="S137" s="214"/>
      <c r="T137" s="286"/>
      <c r="U137" s="27"/>
      <c r="V137" s="186"/>
      <c r="W137" s="56"/>
      <c r="X137" s="189"/>
      <c r="Y137" s="189"/>
      <c r="Z137" s="189"/>
      <c r="AA137" s="56"/>
      <c r="AB137" s="56"/>
      <c r="AC137" s="188"/>
      <c r="AD137" s="259"/>
      <c r="AE137" s="259"/>
      <c r="AF137" s="56"/>
      <c r="AG137" s="28"/>
      <c r="AH137" s="56"/>
      <c r="AI137" s="28"/>
      <c r="AJ137" s="184"/>
      <c r="AK137" s="199"/>
      <c r="AL137" s="286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4"/>
      <c r="AT137" s="37"/>
    </row>
    <row r="138" spans="2:46" ht="13.5" customHeight="1" x14ac:dyDescent="0.15">
      <c r="B138" s="284" t="s">
        <v>90</v>
      </c>
      <c r="C138" s="25" t="s">
        <v>31</v>
      </c>
      <c r="D138" s="39"/>
      <c r="E138" s="55"/>
      <c r="F138" s="96"/>
      <c r="G138" s="96"/>
      <c r="H138" s="96"/>
      <c r="I138" s="60"/>
      <c r="J138" s="60"/>
      <c r="K138" s="61"/>
      <c r="L138" s="258"/>
      <c r="M138" s="258"/>
      <c r="N138" s="55"/>
      <c r="O138" s="26"/>
      <c r="P138" s="55"/>
      <c r="Q138" s="26"/>
      <c r="R138" s="131"/>
      <c r="S138" s="214"/>
      <c r="T138" s="284" t="s">
        <v>90</v>
      </c>
      <c r="U138" s="25" t="s">
        <v>31</v>
      </c>
      <c r="V138" s="39"/>
      <c r="W138" s="55"/>
      <c r="X138" s="96"/>
      <c r="Y138" s="96"/>
      <c r="Z138" s="96"/>
      <c r="AA138" s="60"/>
      <c r="AB138" s="60"/>
      <c r="AC138" s="61"/>
      <c r="AD138" s="258"/>
      <c r="AE138" s="258"/>
      <c r="AF138" s="55"/>
      <c r="AG138" s="26"/>
      <c r="AH138" s="55"/>
      <c r="AI138" s="26"/>
      <c r="AJ138" s="131"/>
      <c r="AK138" s="199"/>
      <c r="AL138" s="284" t="s">
        <v>90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4"/>
      <c r="AT138" s="37"/>
    </row>
    <row r="139" spans="2:46" ht="13.5" customHeight="1" x14ac:dyDescent="0.15">
      <c r="B139" s="285"/>
      <c r="C139" s="27" t="s">
        <v>32</v>
      </c>
      <c r="D139" s="186"/>
      <c r="E139" s="56"/>
      <c r="F139" s="187"/>
      <c r="G139" s="187"/>
      <c r="H139" s="187"/>
      <c r="I139" s="62"/>
      <c r="J139" s="62"/>
      <c r="K139" s="188"/>
      <c r="L139" s="259"/>
      <c r="M139" s="259"/>
      <c r="N139" s="56"/>
      <c r="O139" s="28"/>
      <c r="P139" s="56"/>
      <c r="Q139" s="28"/>
      <c r="R139" s="132"/>
      <c r="S139" s="214"/>
      <c r="T139" s="285"/>
      <c r="U139" s="27" t="s">
        <v>32</v>
      </c>
      <c r="V139" s="186"/>
      <c r="W139" s="56"/>
      <c r="X139" s="187"/>
      <c r="Y139" s="187"/>
      <c r="Z139" s="187"/>
      <c r="AA139" s="62"/>
      <c r="AB139" s="62"/>
      <c r="AC139" s="188"/>
      <c r="AD139" s="259"/>
      <c r="AE139" s="259"/>
      <c r="AF139" s="56"/>
      <c r="AG139" s="28"/>
      <c r="AH139" s="56"/>
      <c r="AI139" s="28"/>
      <c r="AJ139" s="132"/>
      <c r="AK139" s="199"/>
      <c r="AL139" s="285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4"/>
      <c r="AT139" s="37"/>
    </row>
    <row r="140" spans="2:46" ht="13.5" customHeight="1" x14ac:dyDescent="0.15">
      <c r="B140" s="285"/>
      <c r="C140" s="27" t="s">
        <v>33</v>
      </c>
      <c r="D140" s="186"/>
      <c r="E140" s="56"/>
      <c r="F140" s="187"/>
      <c r="G140" s="187"/>
      <c r="H140" s="187"/>
      <c r="I140" s="62"/>
      <c r="J140" s="62"/>
      <c r="K140" s="188"/>
      <c r="L140" s="259"/>
      <c r="M140" s="259"/>
      <c r="N140" s="56"/>
      <c r="O140" s="28"/>
      <c r="P140" s="56"/>
      <c r="Q140" s="28"/>
      <c r="R140" s="132"/>
      <c r="S140" s="214"/>
      <c r="T140" s="285"/>
      <c r="U140" s="27" t="s">
        <v>33</v>
      </c>
      <c r="V140" s="186"/>
      <c r="W140" s="56"/>
      <c r="X140" s="187"/>
      <c r="Y140" s="187"/>
      <c r="Z140" s="187"/>
      <c r="AA140" s="62"/>
      <c r="AB140" s="62"/>
      <c r="AC140" s="188"/>
      <c r="AD140" s="259"/>
      <c r="AE140" s="259"/>
      <c r="AF140" s="56"/>
      <c r="AG140" s="28"/>
      <c r="AH140" s="56"/>
      <c r="AI140" s="28"/>
      <c r="AJ140" s="132"/>
      <c r="AK140" s="199"/>
      <c r="AL140" s="285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4"/>
      <c r="AT140" s="37"/>
    </row>
    <row r="141" spans="2:46" ht="13.5" customHeight="1" x14ac:dyDescent="0.15">
      <c r="B141" s="285"/>
      <c r="C141" s="27" t="s">
        <v>35</v>
      </c>
      <c r="D141" s="186"/>
      <c r="E141" s="56"/>
      <c r="F141" s="187"/>
      <c r="G141" s="187"/>
      <c r="H141" s="187"/>
      <c r="I141" s="62"/>
      <c r="J141" s="62"/>
      <c r="K141" s="188"/>
      <c r="L141" s="259"/>
      <c r="M141" s="259"/>
      <c r="N141" s="56"/>
      <c r="O141" s="28"/>
      <c r="P141" s="56"/>
      <c r="Q141" s="28"/>
      <c r="R141" s="132"/>
      <c r="S141" s="214"/>
      <c r="T141" s="285"/>
      <c r="U141" s="27" t="s">
        <v>35</v>
      </c>
      <c r="V141" s="186"/>
      <c r="W141" s="56"/>
      <c r="X141" s="187"/>
      <c r="Y141" s="187"/>
      <c r="Z141" s="187"/>
      <c r="AA141" s="62"/>
      <c r="AB141" s="62"/>
      <c r="AC141" s="188"/>
      <c r="AD141" s="259"/>
      <c r="AE141" s="259"/>
      <c r="AF141" s="56"/>
      <c r="AG141" s="28"/>
      <c r="AH141" s="56"/>
      <c r="AI141" s="28"/>
      <c r="AJ141" s="132"/>
      <c r="AK141" s="199"/>
      <c r="AL141" s="285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4"/>
      <c r="AT141" s="37"/>
    </row>
    <row r="142" spans="2:46" ht="13.5" customHeight="1" thickBot="1" x14ac:dyDescent="0.2">
      <c r="B142" s="286"/>
      <c r="C142" s="27"/>
      <c r="D142" s="186"/>
      <c r="E142" s="56"/>
      <c r="F142" s="189"/>
      <c r="G142" s="189"/>
      <c r="H142" s="189"/>
      <c r="I142" s="56"/>
      <c r="J142" s="56"/>
      <c r="K142" s="188"/>
      <c r="L142" s="259"/>
      <c r="M142" s="259"/>
      <c r="N142" s="56"/>
      <c r="O142" s="28"/>
      <c r="P142" s="56"/>
      <c r="Q142" s="28"/>
      <c r="R142" s="184"/>
      <c r="S142" s="214"/>
      <c r="T142" s="286"/>
      <c r="U142" s="27"/>
      <c r="V142" s="186"/>
      <c r="W142" s="56"/>
      <c r="X142" s="189"/>
      <c r="Y142" s="189"/>
      <c r="Z142" s="189"/>
      <c r="AA142" s="56"/>
      <c r="AB142" s="56"/>
      <c r="AC142" s="188"/>
      <c r="AD142" s="259"/>
      <c r="AE142" s="259"/>
      <c r="AF142" s="56"/>
      <c r="AG142" s="28"/>
      <c r="AH142" s="56"/>
      <c r="AI142" s="28"/>
      <c r="AJ142" s="184"/>
      <c r="AK142" s="199"/>
      <c r="AL142" s="286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4"/>
      <c r="AT142" s="37"/>
    </row>
    <row r="143" spans="2:46" ht="13.5" customHeight="1" x14ac:dyDescent="0.15">
      <c r="B143" s="284" t="s">
        <v>91</v>
      </c>
      <c r="C143" s="25" t="s">
        <v>31</v>
      </c>
      <c r="D143" s="39"/>
      <c r="E143" s="55"/>
      <c r="F143" s="96"/>
      <c r="G143" s="96"/>
      <c r="H143" s="96"/>
      <c r="I143" s="60"/>
      <c r="J143" s="60"/>
      <c r="K143" s="61"/>
      <c r="L143" s="258"/>
      <c r="M143" s="258"/>
      <c r="N143" s="55"/>
      <c r="O143" s="26"/>
      <c r="P143" s="55"/>
      <c r="Q143" s="26"/>
      <c r="R143" s="131"/>
      <c r="S143" s="214"/>
      <c r="T143" s="284" t="s">
        <v>91</v>
      </c>
      <c r="U143" s="25" t="s">
        <v>31</v>
      </c>
      <c r="V143" s="39"/>
      <c r="W143" s="55"/>
      <c r="X143" s="96"/>
      <c r="Y143" s="96"/>
      <c r="Z143" s="96"/>
      <c r="AA143" s="60"/>
      <c r="AB143" s="60"/>
      <c r="AC143" s="61"/>
      <c r="AD143" s="258"/>
      <c r="AE143" s="258"/>
      <c r="AF143" s="55"/>
      <c r="AG143" s="26"/>
      <c r="AH143" s="55"/>
      <c r="AI143" s="26"/>
      <c r="AJ143" s="131"/>
      <c r="AK143" s="199"/>
      <c r="AL143" s="284" t="s">
        <v>91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4"/>
      <c r="AT143" s="37"/>
    </row>
    <row r="144" spans="2:46" ht="13.5" customHeight="1" x14ac:dyDescent="0.15">
      <c r="B144" s="285"/>
      <c r="C144" s="27" t="s">
        <v>32</v>
      </c>
      <c r="D144" s="186"/>
      <c r="E144" s="56"/>
      <c r="F144" s="187"/>
      <c r="G144" s="187"/>
      <c r="H144" s="187"/>
      <c r="I144" s="62"/>
      <c r="J144" s="62"/>
      <c r="K144" s="188"/>
      <c r="L144" s="259"/>
      <c r="M144" s="259"/>
      <c r="N144" s="56"/>
      <c r="O144" s="28"/>
      <c r="P144" s="56"/>
      <c r="Q144" s="28"/>
      <c r="R144" s="132"/>
      <c r="S144" s="214"/>
      <c r="T144" s="285"/>
      <c r="U144" s="27" t="s">
        <v>32</v>
      </c>
      <c r="V144" s="186"/>
      <c r="W144" s="56"/>
      <c r="X144" s="187"/>
      <c r="Y144" s="187"/>
      <c r="Z144" s="187"/>
      <c r="AA144" s="62"/>
      <c r="AB144" s="62"/>
      <c r="AC144" s="188"/>
      <c r="AD144" s="259"/>
      <c r="AE144" s="259"/>
      <c r="AF144" s="56"/>
      <c r="AG144" s="28"/>
      <c r="AH144" s="56"/>
      <c r="AI144" s="28"/>
      <c r="AJ144" s="132"/>
      <c r="AK144" s="199"/>
      <c r="AL144" s="285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4"/>
      <c r="AT144" s="37"/>
    </row>
    <row r="145" spans="2:46" ht="13.5" customHeight="1" x14ac:dyDescent="0.15">
      <c r="B145" s="285"/>
      <c r="C145" s="27" t="s">
        <v>33</v>
      </c>
      <c r="D145" s="186"/>
      <c r="E145" s="56"/>
      <c r="F145" s="187"/>
      <c r="G145" s="187"/>
      <c r="H145" s="187"/>
      <c r="I145" s="62"/>
      <c r="J145" s="62"/>
      <c r="K145" s="188"/>
      <c r="L145" s="259"/>
      <c r="M145" s="259"/>
      <c r="N145" s="56"/>
      <c r="O145" s="28"/>
      <c r="P145" s="56"/>
      <c r="Q145" s="28"/>
      <c r="R145" s="132"/>
      <c r="S145" s="214"/>
      <c r="T145" s="285"/>
      <c r="U145" s="27" t="s">
        <v>33</v>
      </c>
      <c r="V145" s="186"/>
      <c r="W145" s="56"/>
      <c r="X145" s="187"/>
      <c r="Y145" s="187"/>
      <c r="Z145" s="187"/>
      <c r="AA145" s="62"/>
      <c r="AB145" s="62"/>
      <c r="AC145" s="188"/>
      <c r="AD145" s="259"/>
      <c r="AE145" s="259"/>
      <c r="AF145" s="56"/>
      <c r="AG145" s="28"/>
      <c r="AH145" s="56"/>
      <c r="AI145" s="28"/>
      <c r="AJ145" s="132"/>
      <c r="AK145" s="199"/>
      <c r="AL145" s="285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4"/>
      <c r="AT145" s="37"/>
    </row>
    <row r="146" spans="2:46" ht="13.5" customHeight="1" x14ac:dyDescent="0.15">
      <c r="B146" s="285"/>
      <c r="C146" s="27" t="s">
        <v>35</v>
      </c>
      <c r="D146" s="186"/>
      <c r="E146" s="56"/>
      <c r="F146" s="187"/>
      <c r="G146" s="187"/>
      <c r="H146" s="187"/>
      <c r="I146" s="62"/>
      <c r="J146" s="62"/>
      <c r="K146" s="188"/>
      <c r="L146" s="259"/>
      <c r="M146" s="259"/>
      <c r="N146" s="56"/>
      <c r="O146" s="28"/>
      <c r="P146" s="56"/>
      <c r="Q146" s="28"/>
      <c r="R146" s="132"/>
      <c r="S146" s="214"/>
      <c r="T146" s="285"/>
      <c r="U146" s="27" t="s">
        <v>35</v>
      </c>
      <c r="V146" s="186"/>
      <c r="W146" s="56"/>
      <c r="X146" s="187"/>
      <c r="Y146" s="187"/>
      <c r="Z146" s="187"/>
      <c r="AA146" s="62"/>
      <c r="AB146" s="62"/>
      <c r="AC146" s="188"/>
      <c r="AD146" s="259"/>
      <c r="AE146" s="259"/>
      <c r="AF146" s="56"/>
      <c r="AG146" s="28"/>
      <c r="AH146" s="56"/>
      <c r="AI146" s="28"/>
      <c r="AJ146" s="132"/>
      <c r="AK146" s="199"/>
      <c r="AL146" s="285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4"/>
      <c r="AT146" s="37"/>
    </row>
    <row r="147" spans="2:46" ht="13.5" customHeight="1" thickBot="1" x14ac:dyDescent="0.2">
      <c r="B147" s="286"/>
      <c r="C147" s="27"/>
      <c r="D147" s="186"/>
      <c r="E147" s="56"/>
      <c r="F147" s="189"/>
      <c r="G147" s="189"/>
      <c r="H147" s="189"/>
      <c r="I147" s="56"/>
      <c r="J147" s="56"/>
      <c r="K147" s="188"/>
      <c r="L147" s="259"/>
      <c r="M147" s="259"/>
      <c r="N147" s="56"/>
      <c r="O147" s="28"/>
      <c r="P147" s="56"/>
      <c r="Q147" s="28"/>
      <c r="R147" s="184"/>
      <c r="S147" s="214"/>
      <c r="T147" s="286"/>
      <c r="U147" s="27"/>
      <c r="V147" s="186"/>
      <c r="W147" s="56"/>
      <c r="X147" s="189"/>
      <c r="Y147" s="189"/>
      <c r="Z147" s="189"/>
      <c r="AA147" s="56"/>
      <c r="AB147" s="56"/>
      <c r="AC147" s="188"/>
      <c r="AD147" s="259"/>
      <c r="AE147" s="259"/>
      <c r="AF147" s="56"/>
      <c r="AG147" s="28"/>
      <c r="AH147" s="56"/>
      <c r="AI147" s="28"/>
      <c r="AJ147" s="184"/>
      <c r="AK147" s="199"/>
      <c r="AL147" s="286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4"/>
      <c r="AT147" s="37"/>
    </row>
    <row r="148" spans="2:46" ht="13.5" customHeight="1" x14ac:dyDescent="0.15">
      <c r="B148" s="284" t="s">
        <v>92</v>
      </c>
      <c r="C148" s="25" t="s">
        <v>31</v>
      </c>
      <c r="D148" s="39"/>
      <c r="E148" s="55"/>
      <c r="F148" s="96"/>
      <c r="G148" s="96"/>
      <c r="H148" s="96"/>
      <c r="I148" s="60"/>
      <c r="J148" s="60"/>
      <c r="K148" s="61"/>
      <c r="L148" s="258"/>
      <c r="M148" s="258"/>
      <c r="N148" s="55"/>
      <c r="O148" s="26"/>
      <c r="P148" s="55"/>
      <c r="Q148" s="26"/>
      <c r="R148" s="131"/>
      <c r="S148" s="214"/>
      <c r="T148" s="284" t="s">
        <v>92</v>
      </c>
      <c r="U148" s="25" t="s">
        <v>31</v>
      </c>
      <c r="V148" s="39"/>
      <c r="W148" s="55"/>
      <c r="X148" s="96"/>
      <c r="Y148" s="96"/>
      <c r="Z148" s="96"/>
      <c r="AA148" s="60"/>
      <c r="AB148" s="60"/>
      <c r="AC148" s="61"/>
      <c r="AD148" s="258"/>
      <c r="AE148" s="258"/>
      <c r="AF148" s="55"/>
      <c r="AG148" s="26"/>
      <c r="AH148" s="55"/>
      <c r="AI148" s="26"/>
      <c r="AJ148" s="131"/>
      <c r="AK148" s="199"/>
      <c r="AL148" s="284" t="s">
        <v>92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4"/>
      <c r="AT148" s="37"/>
    </row>
    <row r="149" spans="2:46" ht="13.5" customHeight="1" x14ac:dyDescent="0.15">
      <c r="B149" s="285"/>
      <c r="C149" s="27" t="s">
        <v>32</v>
      </c>
      <c r="D149" s="186"/>
      <c r="E149" s="56"/>
      <c r="F149" s="187"/>
      <c r="G149" s="187"/>
      <c r="H149" s="187"/>
      <c r="I149" s="62"/>
      <c r="J149" s="62"/>
      <c r="K149" s="188"/>
      <c r="L149" s="259"/>
      <c r="M149" s="259"/>
      <c r="N149" s="56"/>
      <c r="O149" s="28"/>
      <c r="P149" s="56"/>
      <c r="Q149" s="28"/>
      <c r="R149" s="132"/>
      <c r="S149" s="214"/>
      <c r="T149" s="285"/>
      <c r="U149" s="27" t="s">
        <v>32</v>
      </c>
      <c r="V149" s="186"/>
      <c r="W149" s="56"/>
      <c r="X149" s="187"/>
      <c r="Y149" s="187"/>
      <c r="Z149" s="187"/>
      <c r="AA149" s="62"/>
      <c r="AB149" s="62"/>
      <c r="AC149" s="188"/>
      <c r="AD149" s="259"/>
      <c r="AE149" s="259"/>
      <c r="AF149" s="56"/>
      <c r="AG149" s="28"/>
      <c r="AH149" s="56"/>
      <c r="AI149" s="28"/>
      <c r="AJ149" s="132"/>
      <c r="AK149" s="199"/>
      <c r="AL149" s="285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4"/>
      <c r="AT149" s="37"/>
    </row>
    <row r="150" spans="2:46" ht="13.5" customHeight="1" x14ac:dyDescent="0.15">
      <c r="B150" s="285"/>
      <c r="C150" s="27" t="s">
        <v>33</v>
      </c>
      <c r="D150" s="186"/>
      <c r="E150" s="56"/>
      <c r="F150" s="187"/>
      <c r="G150" s="187"/>
      <c r="H150" s="187"/>
      <c r="I150" s="62"/>
      <c r="J150" s="62"/>
      <c r="K150" s="188"/>
      <c r="L150" s="259"/>
      <c r="M150" s="259"/>
      <c r="N150" s="56"/>
      <c r="O150" s="28"/>
      <c r="P150" s="56"/>
      <c r="Q150" s="28"/>
      <c r="R150" s="132"/>
      <c r="S150" s="214"/>
      <c r="T150" s="285"/>
      <c r="U150" s="27" t="s">
        <v>33</v>
      </c>
      <c r="V150" s="186"/>
      <c r="W150" s="56"/>
      <c r="X150" s="187"/>
      <c r="Y150" s="187"/>
      <c r="Z150" s="187"/>
      <c r="AA150" s="62"/>
      <c r="AB150" s="62"/>
      <c r="AC150" s="188"/>
      <c r="AD150" s="259"/>
      <c r="AE150" s="259"/>
      <c r="AF150" s="56"/>
      <c r="AG150" s="28"/>
      <c r="AH150" s="56"/>
      <c r="AI150" s="28"/>
      <c r="AJ150" s="132"/>
      <c r="AK150" s="199"/>
      <c r="AL150" s="285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4"/>
      <c r="AT150" s="37"/>
    </row>
    <row r="151" spans="2:46" ht="13.5" customHeight="1" x14ac:dyDescent="0.15">
      <c r="B151" s="285"/>
      <c r="C151" s="27" t="s">
        <v>35</v>
      </c>
      <c r="D151" s="186"/>
      <c r="E151" s="56"/>
      <c r="F151" s="187"/>
      <c r="G151" s="187"/>
      <c r="H151" s="187"/>
      <c r="I151" s="62"/>
      <c r="J151" s="62"/>
      <c r="K151" s="188"/>
      <c r="L151" s="259"/>
      <c r="M151" s="259"/>
      <c r="N151" s="56"/>
      <c r="O151" s="28"/>
      <c r="P151" s="56"/>
      <c r="Q151" s="28"/>
      <c r="R151" s="132"/>
      <c r="S151" s="214"/>
      <c r="T151" s="285"/>
      <c r="U151" s="27" t="s">
        <v>35</v>
      </c>
      <c r="V151" s="186"/>
      <c r="W151" s="56"/>
      <c r="X151" s="187"/>
      <c r="Y151" s="187"/>
      <c r="Z151" s="187"/>
      <c r="AA151" s="62"/>
      <c r="AB151" s="62"/>
      <c r="AC151" s="188"/>
      <c r="AD151" s="259"/>
      <c r="AE151" s="259"/>
      <c r="AF151" s="56"/>
      <c r="AG151" s="28"/>
      <c r="AH151" s="56"/>
      <c r="AI151" s="28"/>
      <c r="AJ151" s="132"/>
      <c r="AK151" s="199"/>
      <c r="AL151" s="285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4"/>
      <c r="AT151" s="37"/>
    </row>
    <row r="152" spans="2:46" ht="13.5" customHeight="1" thickBot="1" x14ac:dyDescent="0.2">
      <c r="B152" s="286"/>
      <c r="C152" s="27"/>
      <c r="D152" s="186"/>
      <c r="E152" s="56"/>
      <c r="F152" s="189"/>
      <c r="G152" s="189"/>
      <c r="H152" s="189"/>
      <c r="I152" s="56"/>
      <c r="J152" s="56"/>
      <c r="K152" s="188"/>
      <c r="L152" s="259"/>
      <c r="M152" s="259"/>
      <c r="N152" s="56"/>
      <c r="O152" s="28"/>
      <c r="P152" s="56"/>
      <c r="Q152" s="28"/>
      <c r="R152" s="184"/>
      <c r="S152" s="214"/>
      <c r="T152" s="286"/>
      <c r="U152" s="27"/>
      <c r="V152" s="186"/>
      <c r="W152" s="56"/>
      <c r="X152" s="189"/>
      <c r="Y152" s="189"/>
      <c r="Z152" s="189"/>
      <c r="AA152" s="56"/>
      <c r="AB152" s="56"/>
      <c r="AC152" s="188"/>
      <c r="AD152" s="259"/>
      <c r="AE152" s="259"/>
      <c r="AF152" s="56"/>
      <c r="AG152" s="28"/>
      <c r="AH152" s="56"/>
      <c r="AI152" s="28"/>
      <c r="AJ152" s="184"/>
      <c r="AK152" s="199"/>
      <c r="AL152" s="286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4"/>
      <c r="AT152" s="37"/>
    </row>
    <row r="153" spans="2:46" ht="13.5" customHeight="1" x14ac:dyDescent="0.15">
      <c r="B153" s="284" t="s">
        <v>93</v>
      </c>
      <c r="C153" s="25" t="s">
        <v>31</v>
      </c>
      <c r="D153" s="39"/>
      <c r="E153" s="55"/>
      <c r="F153" s="96"/>
      <c r="G153" s="96"/>
      <c r="H153" s="96"/>
      <c r="I153" s="60"/>
      <c r="J153" s="60"/>
      <c r="K153" s="61"/>
      <c r="L153" s="258"/>
      <c r="M153" s="258"/>
      <c r="N153" s="55"/>
      <c r="O153" s="26"/>
      <c r="P153" s="55"/>
      <c r="Q153" s="26"/>
      <c r="R153" s="131"/>
      <c r="S153" s="214"/>
      <c r="T153" s="284" t="s">
        <v>93</v>
      </c>
      <c r="U153" s="25" t="s">
        <v>31</v>
      </c>
      <c r="V153" s="39"/>
      <c r="W153" s="55"/>
      <c r="X153" s="96"/>
      <c r="Y153" s="96"/>
      <c r="Z153" s="96"/>
      <c r="AA153" s="60"/>
      <c r="AB153" s="60"/>
      <c r="AC153" s="61"/>
      <c r="AD153" s="258"/>
      <c r="AE153" s="258"/>
      <c r="AF153" s="55"/>
      <c r="AG153" s="26"/>
      <c r="AH153" s="55"/>
      <c r="AI153" s="26"/>
      <c r="AJ153" s="131"/>
      <c r="AK153" s="199"/>
      <c r="AL153" s="284" t="s">
        <v>93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4"/>
      <c r="AT153" s="37"/>
    </row>
    <row r="154" spans="2:46" ht="13.5" customHeight="1" x14ac:dyDescent="0.15">
      <c r="B154" s="285"/>
      <c r="C154" s="27" t="s">
        <v>32</v>
      </c>
      <c r="D154" s="186"/>
      <c r="E154" s="56"/>
      <c r="F154" s="187"/>
      <c r="G154" s="187"/>
      <c r="H154" s="187"/>
      <c r="I154" s="62"/>
      <c r="J154" s="62"/>
      <c r="K154" s="188"/>
      <c r="L154" s="259"/>
      <c r="M154" s="259"/>
      <c r="N154" s="56"/>
      <c r="O154" s="28"/>
      <c r="P154" s="56"/>
      <c r="Q154" s="28"/>
      <c r="R154" s="132"/>
      <c r="S154" s="214"/>
      <c r="T154" s="285"/>
      <c r="U154" s="27" t="s">
        <v>32</v>
      </c>
      <c r="V154" s="186"/>
      <c r="W154" s="56"/>
      <c r="X154" s="187"/>
      <c r="Y154" s="187"/>
      <c r="Z154" s="187"/>
      <c r="AA154" s="62"/>
      <c r="AB154" s="62"/>
      <c r="AC154" s="188"/>
      <c r="AD154" s="259"/>
      <c r="AE154" s="259"/>
      <c r="AF154" s="56"/>
      <c r="AG154" s="28"/>
      <c r="AH154" s="56"/>
      <c r="AI154" s="28"/>
      <c r="AJ154" s="132"/>
      <c r="AK154" s="199"/>
      <c r="AL154" s="285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4"/>
      <c r="AT154" s="37"/>
    </row>
    <row r="155" spans="2:46" ht="13.5" customHeight="1" x14ac:dyDescent="0.15">
      <c r="B155" s="285"/>
      <c r="C155" s="27" t="s">
        <v>33</v>
      </c>
      <c r="D155" s="186"/>
      <c r="E155" s="56"/>
      <c r="F155" s="187"/>
      <c r="G155" s="187"/>
      <c r="H155" s="187"/>
      <c r="I155" s="62"/>
      <c r="J155" s="62"/>
      <c r="K155" s="188"/>
      <c r="L155" s="259"/>
      <c r="M155" s="259"/>
      <c r="N155" s="56"/>
      <c r="O155" s="28"/>
      <c r="P155" s="56"/>
      <c r="Q155" s="28"/>
      <c r="R155" s="132"/>
      <c r="S155" s="214"/>
      <c r="T155" s="285"/>
      <c r="U155" s="27" t="s">
        <v>33</v>
      </c>
      <c r="V155" s="186"/>
      <c r="W155" s="56"/>
      <c r="X155" s="187"/>
      <c r="Y155" s="187"/>
      <c r="Z155" s="187"/>
      <c r="AA155" s="62"/>
      <c r="AB155" s="62"/>
      <c r="AC155" s="188"/>
      <c r="AD155" s="259"/>
      <c r="AE155" s="259"/>
      <c r="AF155" s="56"/>
      <c r="AG155" s="28"/>
      <c r="AH155" s="56"/>
      <c r="AI155" s="28"/>
      <c r="AJ155" s="132"/>
      <c r="AK155" s="199"/>
      <c r="AL155" s="285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4"/>
      <c r="AT155" s="37"/>
    </row>
    <row r="156" spans="2:46" ht="13.5" customHeight="1" x14ac:dyDescent="0.15">
      <c r="B156" s="285"/>
      <c r="C156" s="27" t="s">
        <v>35</v>
      </c>
      <c r="D156" s="186"/>
      <c r="E156" s="56"/>
      <c r="F156" s="187"/>
      <c r="G156" s="187"/>
      <c r="H156" s="187"/>
      <c r="I156" s="62"/>
      <c r="J156" s="62"/>
      <c r="K156" s="188"/>
      <c r="L156" s="259"/>
      <c r="M156" s="259"/>
      <c r="N156" s="56"/>
      <c r="O156" s="28"/>
      <c r="P156" s="56"/>
      <c r="Q156" s="28"/>
      <c r="R156" s="132"/>
      <c r="S156" s="214"/>
      <c r="T156" s="285"/>
      <c r="U156" s="27" t="s">
        <v>35</v>
      </c>
      <c r="V156" s="186"/>
      <c r="W156" s="56"/>
      <c r="X156" s="187"/>
      <c r="Y156" s="187"/>
      <c r="Z156" s="187"/>
      <c r="AA156" s="62"/>
      <c r="AB156" s="62"/>
      <c r="AC156" s="188"/>
      <c r="AD156" s="259"/>
      <c r="AE156" s="259"/>
      <c r="AF156" s="56"/>
      <c r="AG156" s="28"/>
      <c r="AH156" s="56"/>
      <c r="AI156" s="28"/>
      <c r="AJ156" s="132"/>
      <c r="AK156" s="199"/>
      <c r="AL156" s="285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4"/>
      <c r="AT156" s="37"/>
    </row>
    <row r="157" spans="2:46" ht="13.5" customHeight="1" thickBot="1" x14ac:dyDescent="0.2">
      <c r="B157" s="286"/>
      <c r="C157" s="27"/>
      <c r="D157" s="186"/>
      <c r="E157" s="56"/>
      <c r="F157" s="189"/>
      <c r="G157" s="189"/>
      <c r="H157" s="189"/>
      <c r="I157" s="56"/>
      <c r="J157" s="56"/>
      <c r="K157" s="188"/>
      <c r="L157" s="259"/>
      <c r="M157" s="259"/>
      <c r="N157" s="56"/>
      <c r="O157" s="28"/>
      <c r="P157" s="56"/>
      <c r="Q157" s="28"/>
      <c r="R157" s="184"/>
      <c r="S157" s="214"/>
      <c r="T157" s="286"/>
      <c r="U157" s="27"/>
      <c r="V157" s="186"/>
      <c r="W157" s="56"/>
      <c r="X157" s="189"/>
      <c r="Y157" s="189"/>
      <c r="Z157" s="189"/>
      <c r="AA157" s="56"/>
      <c r="AB157" s="56"/>
      <c r="AC157" s="188"/>
      <c r="AD157" s="259"/>
      <c r="AE157" s="259"/>
      <c r="AF157" s="56"/>
      <c r="AG157" s="28"/>
      <c r="AH157" s="56"/>
      <c r="AI157" s="28"/>
      <c r="AJ157" s="184"/>
      <c r="AK157" s="199"/>
      <c r="AL157" s="286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4"/>
      <c r="AT157" s="37"/>
    </row>
    <row r="158" spans="2:46" ht="13.5" customHeight="1" x14ac:dyDescent="0.15">
      <c r="B158" s="284" t="s">
        <v>94</v>
      </c>
      <c r="C158" s="25" t="s">
        <v>31</v>
      </c>
      <c r="D158" s="39"/>
      <c r="E158" s="55"/>
      <c r="F158" s="96"/>
      <c r="G158" s="96"/>
      <c r="H158" s="96"/>
      <c r="I158" s="60"/>
      <c r="J158" s="60"/>
      <c r="K158" s="61"/>
      <c r="L158" s="258"/>
      <c r="M158" s="258"/>
      <c r="N158" s="55"/>
      <c r="O158" s="26"/>
      <c r="P158" s="55"/>
      <c r="Q158" s="26"/>
      <c r="R158" s="131"/>
      <c r="S158" s="214"/>
      <c r="T158" s="284" t="s">
        <v>94</v>
      </c>
      <c r="U158" s="25" t="s">
        <v>31</v>
      </c>
      <c r="V158" s="39"/>
      <c r="W158" s="55"/>
      <c r="X158" s="96"/>
      <c r="Y158" s="96"/>
      <c r="Z158" s="96"/>
      <c r="AA158" s="60"/>
      <c r="AB158" s="60"/>
      <c r="AC158" s="61"/>
      <c r="AD158" s="258"/>
      <c r="AE158" s="258"/>
      <c r="AF158" s="55"/>
      <c r="AG158" s="26"/>
      <c r="AH158" s="55"/>
      <c r="AI158" s="26"/>
      <c r="AJ158" s="131"/>
      <c r="AK158" s="199"/>
      <c r="AL158" s="284" t="s">
        <v>94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4"/>
      <c r="AT158" s="37"/>
    </row>
    <row r="159" spans="2:46" ht="13.5" customHeight="1" x14ac:dyDescent="0.15">
      <c r="B159" s="285"/>
      <c r="C159" s="27" t="s">
        <v>32</v>
      </c>
      <c r="D159" s="186"/>
      <c r="E159" s="56"/>
      <c r="F159" s="187"/>
      <c r="G159" s="187"/>
      <c r="H159" s="187"/>
      <c r="I159" s="62"/>
      <c r="J159" s="62"/>
      <c r="K159" s="188"/>
      <c r="L159" s="259"/>
      <c r="M159" s="259"/>
      <c r="N159" s="56"/>
      <c r="O159" s="28"/>
      <c r="P159" s="56"/>
      <c r="Q159" s="28"/>
      <c r="R159" s="132"/>
      <c r="S159" s="214"/>
      <c r="T159" s="285"/>
      <c r="U159" s="27" t="s">
        <v>32</v>
      </c>
      <c r="V159" s="186"/>
      <c r="W159" s="56"/>
      <c r="X159" s="187"/>
      <c r="Y159" s="187"/>
      <c r="Z159" s="187"/>
      <c r="AA159" s="62"/>
      <c r="AB159" s="62"/>
      <c r="AC159" s="188"/>
      <c r="AD159" s="259"/>
      <c r="AE159" s="259"/>
      <c r="AF159" s="56"/>
      <c r="AG159" s="28"/>
      <c r="AH159" s="56"/>
      <c r="AI159" s="28"/>
      <c r="AJ159" s="132"/>
      <c r="AK159" s="199"/>
      <c r="AL159" s="285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4"/>
      <c r="AT159" s="37"/>
    </row>
    <row r="160" spans="2:46" ht="13.5" customHeight="1" x14ac:dyDescent="0.15">
      <c r="B160" s="285"/>
      <c r="C160" s="27" t="s">
        <v>33</v>
      </c>
      <c r="D160" s="186"/>
      <c r="E160" s="56"/>
      <c r="F160" s="187"/>
      <c r="G160" s="187"/>
      <c r="H160" s="187"/>
      <c r="I160" s="62"/>
      <c r="J160" s="62"/>
      <c r="K160" s="188"/>
      <c r="L160" s="259"/>
      <c r="M160" s="259"/>
      <c r="N160" s="56"/>
      <c r="O160" s="28"/>
      <c r="P160" s="56"/>
      <c r="Q160" s="28"/>
      <c r="R160" s="132"/>
      <c r="S160" s="214"/>
      <c r="T160" s="285"/>
      <c r="U160" s="27" t="s">
        <v>33</v>
      </c>
      <c r="V160" s="186"/>
      <c r="W160" s="56"/>
      <c r="X160" s="187"/>
      <c r="Y160" s="187"/>
      <c r="Z160" s="187"/>
      <c r="AA160" s="62"/>
      <c r="AB160" s="62"/>
      <c r="AC160" s="188"/>
      <c r="AD160" s="259"/>
      <c r="AE160" s="259"/>
      <c r="AF160" s="56"/>
      <c r="AG160" s="28"/>
      <c r="AH160" s="56"/>
      <c r="AI160" s="28"/>
      <c r="AJ160" s="132"/>
      <c r="AK160" s="199"/>
      <c r="AL160" s="285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4"/>
      <c r="AT160" s="37"/>
    </row>
    <row r="161" spans="2:46" ht="13.5" customHeight="1" x14ac:dyDescent="0.15">
      <c r="B161" s="285"/>
      <c r="C161" s="27" t="s">
        <v>35</v>
      </c>
      <c r="D161" s="186"/>
      <c r="E161" s="56"/>
      <c r="F161" s="187"/>
      <c r="G161" s="187"/>
      <c r="H161" s="187"/>
      <c r="I161" s="62"/>
      <c r="J161" s="62"/>
      <c r="K161" s="188"/>
      <c r="L161" s="259"/>
      <c r="M161" s="259"/>
      <c r="N161" s="56"/>
      <c r="O161" s="28"/>
      <c r="P161" s="56"/>
      <c r="Q161" s="28"/>
      <c r="R161" s="132"/>
      <c r="S161" s="214"/>
      <c r="T161" s="285"/>
      <c r="U161" s="27" t="s">
        <v>35</v>
      </c>
      <c r="V161" s="186"/>
      <c r="W161" s="56"/>
      <c r="X161" s="187"/>
      <c r="Y161" s="187"/>
      <c r="Z161" s="187"/>
      <c r="AA161" s="62"/>
      <c r="AB161" s="62"/>
      <c r="AC161" s="188"/>
      <c r="AD161" s="259"/>
      <c r="AE161" s="259"/>
      <c r="AF161" s="56"/>
      <c r="AG161" s="28"/>
      <c r="AH161" s="56"/>
      <c r="AI161" s="28"/>
      <c r="AJ161" s="132"/>
      <c r="AK161" s="199"/>
      <c r="AL161" s="285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4"/>
      <c r="AT161" s="37"/>
    </row>
    <row r="162" spans="2:46" ht="13.5" customHeight="1" thickBot="1" x14ac:dyDescent="0.2">
      <c r="B162" s="286"/>
      <c r="C162" s="27"/>
      <c r="D162" s="186"/>
      <c r="E162" s="56"/>
      <c r="F162" s="189"/>
      <c r="G162" s="189"/>
      <c r="H162" s="189"/>
      <c r="I162" s="56"/>
      <c r="J162" s="56"/>
      <c r="K162" s="188"/>
      <c r="L162" s="259"/>
      <c r="M162" s="259"/>
      <c r="N162" s="56"/>
      <c r="O162" s="28"/>
      <c r="P162" s="56"/>
      <c r="Q162" s="28"/>
      <c r="R162" s="184"/>
      <c r="S162" s="214"/>
      <c r="T162" s="286"/>
      <c r="U162" s="27"/>
      <c r="V162" s="186"/>
      <c r="W162" s="56"/>
      <c r="X162" s="189"/>
      <c r="Y162" s="189"/>
      <c r="Z162" s="189"/>
      <c r="AA162" s="56"/>
      <c r="AB162" s="56"/>
      <c r="AC162" s="188"/>
      <c r="AD162" s="259"/>
      <c r="AE162" s="259"/>
      <c r="AF162" s="56"/>
      <c r="AG162" s="28"/>
      <c r="AH162" s="56"/>
      <c r="AI162" s="28"/>
      <c r="AJ162" s="184"/>
      <c r="AK162" s="199"/>
      <c r="AL162" s="286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4"/>
      <c r="AT162" s="37"/>
    </row>
    <row r="163" spans="2:46" ht="13.5" customHeight="1" x14ac:dyDescent="0.15">
      <c r="B163" s="284" t="s">
        <v>95</v>
      </c>
      <c r="C163" s="25" t="s">
        <v>31</v>
      </c>
      <c r="D163" s="39"/>
      <c r="E163" s="55"/>
      <c r="F163" s="96"/>
      <c r="G163" s="96"/>
      <c r="H163" s="96"/>
      <c r="I163" s="60"/>
      <c r="J163" s="60"/>
      <c r="K163" s="61"/>
      <c r="L163" s="258"/>
      <c r="M163" s="258"/>
      <c r="N163" s="55"/>
      <c r="O163" s="26"/>
      <c r="P163" s="55"/>
      <c r="Q163" s="26"/>
      <c r="R163" s="131"/>
      <c r="S163" s="214"/>
      <c r="T163" s="284" t="s">
        <v>95</v>
      </c>
      <c r="U163" s="25" t="s">
        <v>31</v>
      </c>
      <c r="V163" s="39"/>
      <c r="W163" s="55"/>
      <c r="X163" s="96"/>
      <c r="Y163" s="96"/>
      <c r="Z163" s="96"/>
      <c r="AA163" s="60"/>
      <c r="AB163" s="60"/>
      <c r="AC163" s="61"/>
      <c r="AD163" s="258"/>
      <c r="AE163" s="258"/>
      <c r="AF163" s="55"/>
      <c r="AG163" s="26"/>
      <c r="AH163" s="55"/>
      <c r="AI163" s="26"/>
      <c r="AJ163" s="131"/>
      <c r="AK163" s="199"/>
      <c r="AL163" s="284" t="s">
        <v>95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4"/>
      <c r="AT163" s="37"/>
    </row>
    <row r="164" spans="2:46" ht="13.5" customHeight="1" x14ac:dyDescent="0.15">
      <c r="B164" s="285"/>
      <c r="C164" s="27" t="s">
        <v>32</v>
      </c>
      <c r="D164" s="186"/>
      <c r="E164" s="56"/>
      <c r="F164" s="187"/>
      <c r="G164" s="187"/>
      <c r="H164" s="187"/>
      <c r="I164" s="62"/>
      <c r="J164" s="62"/>
      <c r="K164" s="188"/>
      <c r="L164" s="259"/>
      <c r="M164" s="259"/>
      <c r="N164" s="56"/>
      <c r="O164" s="28"/>
      <c r="P164" s="56"/>
      <c r="Q164" s="28"/>
      <c r="R164" s="132"/>
      <c r="S164" s="214"/>
      <c r="T164" s="285"/>
      <c r="U164" s="27" t="s">
        <v>32</v>
      </c>
      <c r="V164" s="186"/>
      <c r="W164" s="56"/>
      <c r="X164" s="187"/>
      <c r="Y164" s="187"/>
      <c r="Z164" s="187"/>
      <c r="AA164" s="62"/>
      <c r="AB164" s="62"/>
      <c r="AC164" s="188"/>
      <c r="AD164" s="259"/>
      <c r="AE164" s="259"/>
      <c r="AF164" s="56"/>
      <c r="AG164" s="28"/>
      <c r="AH164" s="56"/>
      <c r="AI164" s="28"/>
      <c r="AJ164" s="132"/>
      <c r="AK164" s="199"/>
      <c r="AL164" s="285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4"/>
      <c r="AT164" s="37"/>
    </row>
    <row r="165" spans="2:46" ht="13.5" customHeight="1" x14ac:dyDescent="0.15">
      <c r="B165" s="285"/>
      <c r="C165" s="27" t="s">
        <v>33</v>
      </c>
      <c r="D165" s="186"/>
      <c r="E165" s="56"/>
      <c r="F165" s="187"/>
      <c r="G165" s="187"/>
      <c r="H165" s="187"/>
      <c r="I165" s="62"/>
      <c r="J165" s="62"/>
      <c r="K165" s="188"/>
      <c r="L165" s="259"/>
      <c r="M165" s="259"/>
      <c r="N165" s="56"/>
      <c r="O165" s="28"/>
      <c r="P165" s="56"/>
      <c r="Q165" s="28"/>
      <c r="R165" s="132"/>
      <c r="S165" s="214"/>
      <c r="T165" s="285"/>
      <c r="U165" s="27" t="s">
        <v>33</v>
      </c>
      <c r="V165" s="186"/>
      <c r="W165" s="56"/>
      <c r="X165" s="187"/>
      <c r="Y165" s="187"/>
      <c r="Z165" s="187"/>
      <c r="AA165" s="62"/>
      <c r="AB165" s="62"/>
      <c r="AC165" s="188"/>
      <c r="AD165" s="259"/>
      <c r="AE165" s="259"/>
      <c r="AF165" s="56"/>
      <c r="AG165" s="28"/>
      <c r="AH165" s="56"/>
      <c r="AI165" s="28"/>
      <c r="AJ165" s="132"/>
      <c r="AK165" s="199"/>
      <c r="AL165" s="285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4"/>
      <c r="AT165" s="37"/>
    </row>
    <row r="166" spans="2:46" ht="13.5" customHeight="1" x14ac:dyDescent="0.15">
      <c r="B166" s="285"/>
      <c r="C166" s="27" t="s">
        <v>35</v>
      </c>
      <c r="D166" s="186"/>
      <c r="E166" s="56"/>
      <c r="F166" s="187"/>
      <c r="G166" s="187"/>
      <c r="H166" s="187"/>
      <c r="I166" s="62"/>
      <c r="J166" s="62"/>
      <c r="K166" s="188"/>
      <c r="L166" s="259"/>
      <c r="M166" s="259"/>
      <c r="N166" s="56"/>
      <c r="O166" s="28"/>
      <c r="P166" s="56"/>
      <c r="Q166" s="28"/>
      <c r="R166" s="132"/>
      <c r="S166" s="214"/>
      <c r="T166" s="285"/>
      <c r="U166" s="27" t="s">
        <v>35</v>
      </c>
      <c r="V166" s="186"/>
      <c r="W166" s="56"/>
      <c r="X166" s="187"/>
      <c r="Y166" s="187"/>
      <c r="Z166" s="187"/>
      <c r="AA166" s="62"/>
      <c r="AB166" s="62"/>
      <c r="AC166" s="188"/>
      <c r="AD166" s="259"/>
      <c r="AE166" s="259"/>
      <c r="AF166" s="56"/>
      <c r="AG166" s="28"/>
      <c r="AH166" s="56"/>
      <c r="AI166" s="28"/>
      <c r="AJ166" s="132"/>
      <c r="AK166" s="199"/>
      <c r="AL166" s="285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4"/>
      <c r="AT166" s="37"/>
    </row>
    <row r="167" spans="2:46" ht="13.5" customHeight="1" thickBot="1" x14ac:dyDescent="0.2">
      <c r="B167" s="286"/>
      <c r="C167" s="27"/>
      <c r="D167" s="186"/>
      <c r="E167" s="56"/>
      <c r="F167" s="189"/>
      <c r="G167" s="189"/>
      <c r="H167" s="189"/>
      <c r="I167" s="56"/>
      <c r="J167" s="56"/>
      <c r="K167" s="188"/>
      <c r="L167" s="259"/>
      <c r="M167" s="259"/>
      <c r="N167" s="56"/>
      <c r="O167" s="28"/>
      <c r="P167" s="56"/>
      <c r="Q167" s="28"/>
      <c r="R167" s="184"/>
      <c r="S167" s="214"/>
      <c r="T167" s="286"/>
      <c r="U167" s="27"/>
      <c r="V167" s="186"/>
      <c r="W167" s="56"/>
      <c r="X167" s="189"/>
      <c r="Y167" s="189"/>
      <c r="Z167" s="189"/>
      <c r="AA167" s="56"/>
      <c r="AB167" s="56"/>
      <c r="AC167" s="188"/>
      <c r="AD167" s="259"/>
      <c r="AE167" s="259"/>
      <c r="AF167" s="56"/>
      <c r="AG167" s="28"/>
      <c r="AH167" s="56"/>
      <c r="AI167" s="28"/>
      <c r="AJ167" s="184"/>
      <c r="AK167" s="199"/>
      <c r="AL167" s="286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4"/>
      <c r="AT167" s="37"/>
    </row>
    <row r="168" spans="2:46" ht="13.5" customHeight="1" x14ac:dyDescent="0.15">
      <c r="B168" s="284" t="s">
        <v>96</v>
      </c>
      <c r="C168" s="25" t="s">
        <v>31</v>
      </c>
      <c r="D168" s="39"/>
      <c r="E168" s="55"/>
      <c r="F168" s="96"/>
      <c r="G168" s="96"/>
      <c r="H168" s="96"/>
      <c r="I168" s="60"/>
      <c r="J168" s="60"/>
      <c r="K168" s="61"/>
      <c r="L168" s="258"/>
      <c r="M168" s="258"/>
      <c r="N168" s="55"/>
      <c r="O168" s="26"/>
      <c r="P168" s="55"/>
      <c r="Q168" s="26"/>
      <c r="R168" s="131"/>
      <c r="S168" s="214"/>
      <c r="T168" s="284" t="s">
        <v>96</v>
      </c>
      <c r="U168" s="25" t="s">
        <v>31</v>
      </c>
      <c r="V168" s="39"/>
      <c r="W168" s="55"/>
      <c r="X168" s="96"/>
      <c r="Y168" s="96"/>
      <c r="Z168" s="96"/>
      <c r="AA168" s="60"/>
      <c r="AB168" s="60"/>
      <c r="AC168" s="61"/>
      <c r="AD168" s="258"/>
      <c r="AE168" s="258"/>
      <c r="AF168" s="55"/>
      <c r="AG168" s="26"/>
      <c r="AH168" s="55"/>
      <c r="AI168" s="26"/>
      <c r="AJ168" s="131"/>
      <c r="AK168" s="199"/>
      <c r="AL168" s="284" t="s">
        <v>96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4"/>
      <c r="AT168" s="37"/>
    </row>
    <row r="169" spans="2:46" ht="13.5" customHeight="1" x14ac:dyDescent="0.15">
      <c r="B169" s="285"/>
      <c r="C169" s="27" t="s">
        <v>32</v>
      </c>
      <c r="D169" s="186"/>
      <c r="E169" s="56"/>
      <c r="F169" s="187"/>
      <c r="G169" s="187"/>
      <c r="H169" s="187"/>
      <c r="I169" s="62"/>
      <c r="J169" s="62"/>
      <c r="K169" s="188"/>
      <c r="L169" s="259"/>
      <c r="M169" s="259"/>
      <c r="N169" s="56"/>
      <c r="O169" s="28"/>
      <c r="P169" s="56"/>
      <c r="Q169" s="28"/>
      <c r="R169" s="132"/>
      <c r="S169" s="214"/>
      <c r="T169" s="285"/>
      <c r="U169" s="27" t="s">
        <v>32</v>
      </c>
      <c r="V169" s="186"/>
      <c r="W169" s="56"/>
      <c r="X169" s="187"/>
      <c r="Y169" s="187"/>
      <c r="Z169" s="187"/>
      <c r="AA169" s="62"/>
      <c r="AB169" s="62"/>
      <c r="AC169" s="188"/>
      <c r="AD169" s="259"/>
      <c r="AE169" s="259"/>
      <c r="AF169" s="56"/>
      <c r="AG169" s="28"/>
      <c r="AH169" s="56"/>
      <c r="AI169" s="28"/>
      <c r="AJ169" s="132"/>
      <c r="AK169" s="199"/>
      <c r="AL169" s="285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4"/>
      <c r="AT169" s="37"/>
    </row>
    <row r="170" spans="2:46" ht="13.5" customHeight="1" x14ac:dyDescent="0.15">
      <c r="B170" s="285"/>
      <c r="C170" s="27" t="s">
        <v>33</v>
      </c>
      <c r="D170" s="186"/>
      <c r="E170" s="56"/>
      <c r="F170" s="187"/>
      <c r="G170" s="187"/>
      <c r="H170" s="187"/>
      <c r="I170" s="62"/>
      <c r="J170" s="62"/>
      <c r="K170" s="188"/>
      <c r="L170" s="259"/>
      <c r="M170" s="259"/>
      <c r="N170" s="56"/>
      <c r="O170" s="28"/>
      <c r="P170" s="56"/>
      <c r="Q170" s="28"/>
      <c r="R170" s="132"/>
      <c r="S170" s="214"/>
      <c r="T170" s="285"/>
      <c r="U170" s="27" t="s">
        <v>33</v>
      </c>
      <c r="V170" s="186"/>
      <c r="W170" s="56"/>
      <c r="X170" s="187"/>
      <c r="Y170" s="187"/>
      <c r="Z170" s="187"/>
      <c r="AA170" s="62"/>
      <c r="AB170" s="62"/>
      <c r="AC170" s="188"/>
      <c r="AD170" s="259"/>
      <c r="AE170" s="259"/>
      <c r="AF170" s="56"/>
      <c r="AG170" s="28"/>
      <c r="AH170" s="56"/>
      <c r="AI170" s="28"/>
      <c r="AJ170" s="132"/>
      <c r="AK170" s="199"/>
      <c r="AL170" s="285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4"/>
      <c r="AT170" s="37"/>
    </row>
    <row r="171" spans="2:46" ht="13.5" customHeight="1" x14ac:dyDescent="0.15">
      <c r="B171" s="285"/>
      <c r="C171" s="27" t="s">
        <v>35</v>
      </c>
      <c r="D171" s="186"/>
      <c r="E171" s="56"/>
      <c r="F171" s="187"/>
      <c r="G171" s="187"/>
      <c r="H171" s="187"/>
      <c r="I171" s="62"/>
      <c r="J171" s="62"/>
      <c r="K171" s="188"/>
      <c r="L171" s="259"/>
      <c r="M171" s="259"/>
      <c r="N171" s="56"/>
      <c r="O171" s="28"/>
      <c r="P171" s="56"/>
      <c r="Q171" s="28"/>
      <c r="R171" s="132"/>
      <c r="S171" s="214"/>
      <c r="T171" s="285"/>
      <c r="U171" s="27" t="s">
        <v>35</v>
      </c>
      <c r="V171" s="186"/>
      <c r="W171" s="56"/>
      <c r="X171" s="187"/>
      <c r="Y171" s="187"/>
      <c r="Z171" s="187"/>
      <c r="AA171" s="62"/>
      <c r="AB171" s="62"/>
      <c r="AC171" s="188"/>
      <c r="AD171" s="259"/>
      <c r="AE171" s="259"/>
      <c r="AF171" s="56"/>
      <c r="AG171" s="28"/>
      <c r="AH171" s="56"/>
      <c r="AI171" s="28"/>
      <c r="AJ171" s="132"/>
      <c r="AK171" s="199"/>
      <c r="AL171" s="285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4"/>
      <c r="AT171" s="37"/>
    </row>
    <row r="172" spans="2:46" ht="13.5" customHeight="1" thickBot="1" x14ac:dyDescent="0.2">
      <c r="B172" s="286"/>
      <c r="C172" s="27"/>
      <c r="D172" s="186"/>
      <c r="E172" s="56"/>
      <c r="F172" s="189"/>
      <c r="G172" s="189"/>
      <c r="H172" s="189"/>
      <c r="I172" s="56"/>
      <c r="J172" s="56"/>
      <c r="K172" s="188"/>
      <c r="L172" s="259"/>
      <c r="M172" s="259"/>
      <c r="N172" s="56"/>
      <c r="O172" s="28"/>
      <c r="P172" s="56"/>
      <c r="Q172" s="28"/>
      <c r="R172" s="184"/>
      <c r="S172" s="214"/>
      <c r="T172" s="286"/>
      <c r="U172" s="27"/>
      <c r="V172" s="186"/>
      <c r="W172" s="56"/>
      <c r="X172" s="189"/>
      <c r="Y172" s="189"/>
      <c r="Z172" s="189"/>
      <c r="AA172" s="56"/>
      <c r="AB172" s="56"/>
      <c r="AC172" s="188"/>
      <c r="AD172" s="259"/>
      <c r="AE172" s="259"/>
      <c r="AF172" s="56"/>
      <c r="AG172" s="28"/>
      <c r="AH172" s="56"/>
      <c r="AI172" s="28"/>
      <c r="AJ172" s="184"/>
      <c r="AK172" s="199"/>
      <c r="AL172" s="286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4"/>
      <c r="AT172" s="37"/>
    </row>
    <row r="173" spans="2:46" ht="13.5" customHeight="1" x14ac:dyDescent="0.15">
      <c r="B173" s="284" t="s">
        <v>97</v>
      </c>
      <c r="C173" s="25" t="s">
        <v>31</v>
      </c>
      <c r="D173" s="39"/>
      <c r="E173" s="55"/>
      <c r="F173" s="96"/>
      <c r="G173" s="96"/>
      <c r="H173" s="96"/>
      <c r="I173" s="60"/>
      <c r="J173" s="60"/>
      <c r="K173" s="61"/>
      <c r="L173" s="258"/>
      <c r="M173" s="258"/>
      <c r="N173" s="55"/>
      <c r="O173" s="26"/>
      <c r="P173" s="55"/>
      <c r="Q173" s="26"/>
      <c r="R173" s="131"/>
      <c r="S173" s="214"/>
      <c r="T173" s="284" t="s">
        <v>97</v>
      </c>
      <c r="U173" s="25" t="s">
        <v>31</v>
      </c>
      <c r="V173" s="39"/>
      <c r="W173" s="55"/>
      <c r="X173" s="96"/>
      <c r="Y173" s="96"/>
      <c r="Z173" s="96"/>
      <c r="AA173" s="60"/>
      <c r="AB173" s="60"/>
      <c r="AC173" s="61"/>
      <c r="AD173" s="258"/>
      <c r="AE173" s="258"/>
      <c r="AF173" s="55"/>
      <c r="AG173" s="26"/>
      <c r="AH173" s="55"/>
      <c r="AI173" s="26"/>
      <c r="AJ173" s="131"/>
      <c r="AK173" s="199"/>
      <c r="AL173" s="284" t="s">
        <v>97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4"/>
      <c r="AT173" s="37"/>
    </row>
    <row r="174" spans="2:46" ht="13.5" customHeight="1" x14ac:dyDescent="0.15">
      <c r="B174" s="285"/>
      <c r="C174" s="27" t="s">
        <v>32</v>
      </c>
      <c r="D174" s="186"/>
      <c r="E174" s="56"/>
      <c r="F174" s="187"/>
      <c r="G174" s="187"/>
      <c r="H174" s="187"/>
      <c r="I174" s="62"/>
      <c r="J174" s="62"/>
      <c r="K174" s="188"/>
      <c r="L174" s="259"/>
      <c r="M174" s="259"/>
      <c r="N174" s="56"/>
      <c r="O174" s="28"/>
      <c r="P174" s="56"/>
      <c r="Q174" s="28"/>
      <c r="R174" s="132"/>
      <c r="S174" s="214"/>
      <c r="T174" s="285"/>
      <c r="U174" s="27" t="s">
        <v>32</v>
      </c>
      <c r="V174" s="186"/>
      <c r="W174" s="56"/>
      <c r="X174" s="187"/>
      <c r="Y174" s="187"/>
      <c r="Z174" s="187"/>
      <c r="AA174" s="62"/>
      <c r="AB174" s="62"/>
      <c r="AC174" s="188"/>
      <c r="AD174" s="259"/>
      <c r="AE174" s="259"/>
      <c r="AF174" s="56"/>
      <c r="AG174" s="28"/>
      <c r="AH174" s="56"/>
      <c r="AI174" s="28"/>
      <c r="AJ174" s="132"/>
      <c r="AK174" s="199"/>
      <c r="AL174" s="285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4"/>
      <c r="AT174" s="37"/>
    </row>
    <row r="175" spans="2:46" ht="13.5" customHeight="1" x14ac:dyDescent="0.15">
      <c r="B175" s="285"/>
      <c r="C175" s="27" t="s">
        <v>33</v>
      </c>
      <c r="D175" s="186"/>
      <c r="E175" s="56"/>
      <c r="F175" s="187"/>
      <c r="G175" s="187"/>
      <c r="H175" s="187"/>
      <c r="I175" s="62"/>
      <c r="J175" s="62"/>
      <c r="K175" s="188"/>
      <c r="L175" s="259"/>
      <c r="M175" s="259"/>
      <c r="N175" s="56"/>
      <c r="O175" s="28"/>
      <c r="P175" s="56"/>
      <c r="Q175" s="28"/>
      <c r="R175" s="132"/>
      <c r="S175" s="214"/>
      <c r="T175" s="285"/>
      <c r="U175" s="27" t="s">
        <v>33</v>
      </c>
      <c r="V175" s="186"/>
      <c r="W175" s="56"/>
      <c r="X175" s="187"/>
      <c r="Y175" s="187"/>
      <c r="Z175" s="187"/>
      <c r="AA175" s="62"/>
      <c r="AB175" s="62"/>
      <c r="AC175" s="188"/>
      <c r="AD175" s="259"/>
      <c r="AE175" s="259"/>
      <c r="AF175" s="56"/>
      <c r="AG175" s="28"/>
      <c r="AH175" s="56"/>
      <c r="AI175" s="28"/>
      <c r="AJ175" s="132"/>
      <c r="AK175" s="199"/>
      <c r="AL175" s="285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4"/>
      <c r="AT175" s="37"/>
    </row>
    <row r="176" spans="2:46" ht="13.5" customHeight="1" x14ac:dyDescent="0.15">
      <c r="B176" s="285"/>
      <c r="C176" s="27" t="s">
        <v>35</v>
      </c>
      <c r="D176" s="186"/>
      <c r="E176" s="56"/>
      <c r="F176" s="187"/>
      <c r="G176" s="187"/>
      <c r="H176" s="187"/>
      <c r="I176" s="62"/>
      <c r="J176" s="62"/>
      <c r="K176" s="188"/>
      <c r="L176" s="259"/>
      <c r="M176" s="259"/>
      <c r="N176" s="56"/>
      <c r="O176" s="28"/>
      <c r="P176" s="56"/>
      <c r="Q176" s="28"/>
      <c r="R176" s="132"/>
      <c r="S176" s="214"/>
      <c r="T176" s="285"/>
      <c r="U176" s="27" t="s">
        <v>35</v>
      </c>
      <c r="V176" s="186"/>
      <c r="W176" s="56"/>
      <c r="X176" s="187"/>
      <c r="Y176" s="187"/>
      <c r="Z176" s="187"/>
      <c r="AA176" s="62"/>
      <c r="AB176" s="62"/>
      <c r="AC176" s="188"/>
      <c r="AD176" s="259"/>
      <c r="AE176" s="259"/>
      <c r="AF176" s="56"/>
      <c r="AG176" s="28"/>
      <c r="AH176" s="56"/>
      <c r="AI176" s="28"/>
      <c r="AJ176" s="132"/>
      <c r="AK176" s="199"/>
      <c r="AL176" s="285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4"/>
      <c r="AT176" s="37"/>
    </row>
    <row r="177" spans="2:46" ht="13.5" customHeight="1" thickBot="1" x14ac:dyDescent="0.2">
      <c r="B177" s="286"/>
      <c r="C177" s="27"/>
      <c r="D177" s="186"/>
      <c r="E177" s="56"/>
      <c r="F177" s="189"/>
      <c r="G177" s="189"/>
      <c r="H177" s="189"/>
      <c r="I177" s="56"/>
      <c r="J177" s="56"/>
      <c r="K177" s="188"/>
      <c r="L177" s="259"/>
      <c r="M177" s="259"/>
      <c r="N177" s="56"/>
      <c r="O177" s="28"/>
      <c r="P177" s="56"/>
      <c r="Q177" s="28"/>
      <c r="R177" s="184"/>
      <c r="S177" s="214"/>
      <c r="T177" s="286"/>
      <c r="U177" s="27"/>
      <c r="V177" s="186"/>
      <c r="W177" s="56"/>
      <c r="X177" s="189"/>
      <c r="Y177" s="189"/>
      <c r="Z177" s="189"/>
      <c r="AA177" s="56"/>
      <c r="AB177" s="56"/>
      <c r="AC177" s="188"/>
      <c r="AD177" s="259"/>
      <c r="AE177" s="259"/>
      <c r="AF177" s="56"/>
      <c r="AG177" s="28"/>
      <c r="AH177" s="56"/>
      <c r="AI177" s="28"/>
      <c r="AJ177" s="184"/>
      <c r="AK177" s="199"/>
      <c r="AL177" s="286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4"/>
      <c r="AT177" s="37"/>
    </row>
    <row r="178" spans="2:46" ht="13.5" customHeight="1" x14ac:dyDescent="0.15">
      <c r="B178" s="284" t="s">
        <v>98</v>
      </c>
      <c r="C178" s="25" t="s">
        <v>31</v>
      </c>
      <c r="D178" s="39"/>
      <c r="E178" s="55"/>
      <c r="F178" s="96"/>
      <c r="G178" s="96"/>
      <c r="H178" s="96"/>
      <c r="I178" s="60"/>
      <c r="J178" s="60"/>
      <c r="K178" s="61"/>
      <c r="L178" s="258"/>
      <c r="M178" s="258"/>
      <c r="N178" s="55"/>
      <c r="O178" s="26"/>
      <c r="P178" s="55"/>
      <c r="Q178" s="26"/>
      <c r="R178" s="131"/>
      <c r="S178" s="214"/>
      <c r="T178" s="284" t="s">
        <v>98</v>
      </c>
      <c r="U178" s="25" t="s">
        <v>31</v>
      </c>
      <c r="V178" s="39"/>
      <c r="W178" s="55"/>
      <c r="X178" s="96"/>
      <c r="Y178" s="96"/>
      <c r="Z178" s="96"/>
      <c r="AA178" s="60"/>
      <c r="AB178" s="60"/>
      <c r="AC178" s="61"/>
      <c r="AD178" s="258"/>
      <c r="AE178" s="258"/>
      <c r="AF178" s="55"/>
      <c r="AG178" s="26"/>
      <c r="AH178" s="55"/>
      <c r="AI178" s="26"/>
      <c r="AJ178" s="131"/>
      <c r="AK178" s="199"/>
      <c r="AL178" s="284" t="s">
        <v>98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4"/>
      <c r="AT178" s="37"/>
    </row>
    <row r="179" spans="2:46" ht="13.5" customHeight="1" x14ac:dyDescent="0.15">
      <c r="B179" s="285"/>
      <c r="C179" s="27" t="s">
        <v>32</v>
      </c>
      <c r="D179" s="186"/>
      <c r="E179" s="56"/>
      <c r="F179" s="187"/>
      <c r="G179" s="187"/>
      <c r="H179" s="187"/>
      <c r="I179" s="62"/>
      <c r="J179" s="62"/>
      <c r="K179" s="188"/>
      <c r="L179" s="259"/>
      <c r="M179" s="259"/>
      <c r="N179" s="56"/>
      <c r="O179" s="28"/>
      <c r="P179" s="56"/>
      <c r="Q179" s="28"/>
      <c r="R179" s="132"/>
      <c r="S179" s="214"/>
      <c r="T179" s="285"/>
      <c r="U179" s="27" t="s">
        <v>32</v>
      </c>
      <c r="V179" s="186"/>
      <c r="W179" s="56"/>
      <c r="X179" s="187"/>
      <c r="Y179" s="187"/>
      <c r="Z179" s="187"/>
      <c r="AA179" s="62"/>
      <c r="AB179" s="62"/>
      <c r="AC179" s="188"/>
      <c r="AD179" s="259"/>
      <c r="AE179" s="259"/>
      <c r="AF179" s="56"/>
      <c r="AG179" s="28"/>
      <c r="AH179" s="56"/>
      <c r="AI179" s="28"/>
      <c r="AJ179" s="132"/>
      <c r="AK179" s="199"/>
      <c r="AL179" s="285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4"/>
      <c r="AT179" s="37"/>
    </row>
    <row r="180" spans="2:46" ht="13.5" customHeight="1" x14ac:dyDescent="0.15">
      <c r="B180" s="285"/>
      <c r="C180" s="27" t="s">
        <v>33</v>
      </c>
      <c r="D180" s="186"/>
      <c r="E180" s="56"/>
      <c r="F180" s="187"/>
      <c r="G180" s="187"/>
      <c r="H180" s="187"/>
      <c r="I180" s="62"/>
      <c r="J180" s="62"/>
      <c r="K180" s="188"/>
      <c r="L180" s="259"/>
      <c r="M180" s="259"/>
      <c r="N180" s="56"/>
      <c r="O180" s="28"/>
      <c r="P180" s="56"/>
      <c r="Q180" s="28"/>
      <c r="R180" s="132"/>
      <c r="S180" s="214"/>
      <c r="T180" s="285"/>
      <c r="U180" s="27" t="s">
        <v>33</v>
      </c>
      <c r="V180" s="186"/>
      <c r="W180" s="56"/>
      <c r="X180" s="187"/>
      <c r="Y180" s="187"/>
      <c r="Z180" s="187"/>
      <c r="AA180" s="62"/>
      <c r="AB180" s="62"/>
      <c r="AC180" s="188"/>
      <c r="AD180" s="259"/>
      <c r="AE180" s="259"/>
      <c r="AF180" s="56"/>
      <c r="AG180" s="28"/>
      <c r="AH180" s="56"/>
      <c r="AI180" s="28"/>
      <c r="AJ180" s="132"/>
      <c r="AK180" s="199"/>
      <c r="AL180" s="285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4"/>
      <c r="AT180" s="37"/>
    </row>
    <row r="181" spans="2:46" ht="13.5" customHeight="1" x14ac:dyDescent="0.15">
      <c r="B181" s="285"/>
      <c r="C181" s="27" t="s">
        <v>35</v>
      </c>
      <c r="D181" s="186"/>
      <c r="E181" s="56"/>
      <c r="F181" s="187"/>
      <c r="G181" s="187"/>
      <c r="H181" s="187"/>
      <c r="I181" s="62"/>
      <c r="J181" s="62"/>
      <c r="K181" s="188"/>
      <c r="L181" s="259"/>
      <c r="M181" s="259"/>
      <c r="N181" s="56"/>
      <c r="O181" s="28"/>
      <c r="P181" s="56"/>
      <c r="Q181" s="28"/>
      <c r="R181" s="132"/>
      <c r="S181" s="214"/>
      <c r="T181" s="285"/>
      <c r="U181" s="27" t="s">
        <v>35</v>
      </c>
      <c r="V181" s="186"/>
      <c r="W181" s="56"/>
      <c r="X181" s="187"/>
      <c r="Y181" s="187"/>
      <c r="Z181" s="187"/>
      <c r="AA181" s="62"/>
      <c r="AB181" s="62"/>
      <c r="AC181" s="188"/>
      <c r="AD181" s="259"/>
      <c r="AE181" s="259"/>
      <c r="AF181" s="56"/>
      <c r="AG181" s="28"/>
      <c r="AH181" s="56"/>
      <c r="AI181" s="28"/>
      <c r="AJ181" s="132"/>
      <c r="AK181" s="199"/>
      <c r="AL181" s="285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4"/>
      <c r="AT181" s="37"/>
    </row>
    <row r="182" spans="2:46" ht="13.5" customHeight="1" thickBot="1" x14ac:dyDescent="0.2">
      <c r="B182" s="286"/>
      <c r="C182" s="27"/>
      <c r="D182" s="186"/>
      <c r="E182" s="56"/>
      <c r="F182" s="189"/>
      <c r="G182" s="189"/>
      <c r="H182" s="189"/>
      <c r="I182" s="56"/>
      <c r="J182" s="56"/>
      <c r="K182" s="188"/>
      <c r="L182" s="259"/>
      <c r="M182" s="259"/>
      <c r="N182" s="56"/>
      <c r="O182" s="28"/>
      <c r="P182" s="56"/>
      <c r="Q182" s="28"/>
      <c r="R182" s="184"/>
      <c r="S182" s="214"/>
      <c r="T182" s="286"/>
      <c r="U182" s="27"/>
      <c r="V182" s="186"/>
      <c r="W182" s="56"/>
      <c r="X182" s="189"/>
      <c r="Y182" s="189"/>
      <c r="Z182" s="189"/>
      <c r="AA182" s="56"/>
      <c r="AB182" s="56"/>
      <c r="AC182" s="188"/>
      <c r="AD182" s="259"/>
      <c r="AE182" s="259"/>
      <c r="AF182" s="56"/>
      <c r="AG182" s="28"/>
      <c r="AH182" s="56"/>
      <c r="AI182" s="28"/>
      <c r="AJ182" s="184"/>
      <c r="AK182" s="199"/>
      <c r="AL182" s="286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4"/>
      <c r="AT182" s="37"/>
    </row>
    <row r="183" spans="2:46" ht="13.5" customHeight="1" x14ac:dyDescent="0.15">
      <c r="B183" s="284" t="s">
        <v>99</v>
      </c>
      <c r="C183" s="25" t="s">
        <v>31</v>
      </c>
      <c r="D183" s="39"/>
      <c r="E183" s="55"/>
      <c r="F183" s="96"/>
      <c r="G183" s="96"/>
      <c r="H183" s="96"/>
      <c r="I183" s="60"/>
      <c r="J183" s="60"/>
      <c r="K183" s="61"/>
      <c r="L183" s="258"/>
      <c r="M183" s="258"/>
      <c r="N183" s="55"/>
      <c r="O183" s="26"/>
      <c r="P183" s="55"/>
      <c r="Q183" s="26"/>
      <c r="R183" s="131"/>
      <c r="S183" s="214"/>
      <c r="T183" s="284" t="s">
        <v>99</v>
      </c>
      <c r="U183" s="25" t="s">
        <v>31</v>
      </c>
      <c r="V183" s="39"/>
      <c r="W183" s="55"/>
      <c r="X183" s="96"/>
      <c r="Y183" s="96"/>
      <c r="Z183" s="96"/>
      <c r="AA183" s="60"/>
      <c r="AB183" s="60"/>
      <c r="AC183" s="61"/>
      <c r="AD183" s="258"/>
      <c r="AE183" s="258"/>
      <c r="AF183" s="55"/>
      <c r="AG183" s="26"/>
      <c r="AH183" s="55"/>
      <c r="AI183" s="26"/>
      <c r="AJ183" s="131"/>
      <c r="AK183" s="199"/>
      <c r="AL183" s="284" t="s">
        <v>99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4"/>
      <c r="AT183" s="37"/>
    </row>
    <row r="184" spans="2:46" ht="13.5" customHeight="1" x14ac:dyDescent="0.15">
      <c r="B184" s="285"/>
      <c r="C184" s="27" t="s">
        <v>32</v>
      </c>
      <c r="D184" s="186"/>
      <c r="E184" s="56"/>
      <c r="F184" s="187"/>
      <c r="G184" s="187"/>
      <c r="H184" s="187"/>
      <c r="I184" s="62"/>
      <c r="J184" s="62"/>
      <c r="K184" s="188"/>
      <c r="L184" s="259"/>
      <c r="M184" s="259"/>
      <c r="N184" s="56"/>
      <c r="O184" s="28"/>
      <c r="P184" s="56"/>
      <c r="Q184" s="28"/>
      <c r="R184" s="132"/>
      <c r="S184" s="214"/>
      <c r="T184" s="285"/>
      <c r="U184" s="27" t="s">
        <v>32</v>
      </c>
      <c r="V184" s="186"/>
      <c r="W184" s="56"/>
      <c r="X184" s="187"/>
      <c r="Y184" s="187"/>
      <c r="Z184" s="187"/>
      <c r="AA184" s="62"/>
      <c r="AB184" s="62"/>
      <c r="AC184" s="188"/>
      <c r="AD184" s="259"/>
      <c r="AE184" s="259"/>
      <c r="AF184" s="56"/>
      <c r="AG184" s="28"/>
      <c r="AH184" s="56"/>
      <c r="AI184" s="28"/>
      <c r="AJ184" s="132"/>
      <c r="AK184" s="199"/>
      <c r="AL184" s="285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4"/>
      <c r="AT184" s="37"/>
    </row>
    <row r="185" spans="2:46" ht="13.5" customHeight="1" x14ac:dyDescent="0.15">
      <c r="B185" s="285"/>
      <c r="C185" s="27" t="s">
        <v>33</v>
      </c>
      <c r="D185" s="186"/>
      <c r="E185" s="56"/>
      <c r="F185" s="187"/>
      <c r="G185" s="187"/>
      <c r="H185" s="187"/>
      <c r="I185" s="62"/>
      <c r="J185" s="62"/>
      <c r="K185" s="188"/>
      <c r="L185" s="259"/>
      <c r="M185" s="259"/>
      <c r="N185" s="56"/>
      <c r="O185" s="28"/>
      <c r="P185" s="56"/>
      <c r="Q185" s="28"/>
      <c r="R185" s="132"/>
      <c r="S185" s="214"/>
      <c r="T185" s="285"/>
      <c r="U185" s="27" t="s">
        <v>33</v>
      </c>
      <c r="V185" s="186"/>
      <c r="W185" s="56"/>
      <c r="X185" s="187"/>
      <c r="Y185" s="187"/>
      <c r="Z185" s="187"/>
      <c r="AA185" s="62"/>
      <c r="AB185" s="62"/>
      <c r="AC185" s="188"/>
      <c r="AD185" s="259"/>
      <c r="AE185" s="259"/>
      <c r="AF185" s="56"/>
      <c r="AG185" s="28"/>
      <c r="AH185" s="56"/>
      <c r="AI185" s="28"/>
      <c r="AJ185" s="132"/>
      <c r="AK185" s="199"/>
      <c r="AL185" s="285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4"/>
      <c r="AT185" s="37"/>
    </row>
    <row r="186" spans="2:46" ht="13.5" customHeight="1" x14ac:dyDescent="0.15">
      <c r="B186" s="285"/>
      <c r="C186" s="27" t="s">
        <v>35</v>
      </c>
      <c r="D186" s="186"/>
      <c r="E186" s="56"/>
      <c r="F186" s="187"/>
      <c r="G186" s="187"/>
      <c r="H186" s="187"/>
      <c r="I186" s="62"/>
      <c r="J186" s="62"/>
      <c r="K186" s="188"/>
      <c r="L186" s="259"/>
      <c r="M186" s="259"/>
      <c r="N186" s="56"/>
      <c r="O186" s="28"/>
      <c r="P186" s="56"/>
      <c r="Q186" s="28"/>
      <c r="R186" s="132"/>
      <c r="S186" s="214"/>
      <c r="T186" s="285"/>
      <c r="U186" s="27" t="s">
        <v>35</v>
      </c>
      <c r="V186" s="186"/>
      <c r="W186" s="56"/>
      <c r="X186" s="187"/>
      <c r="Y186" s="187"/>
      <c r="Z186" s="187"/>
      <c r="AA186" s="62"/>
      <c r="AB186" s="62"/>
      <c r="AC186" s="188"/>
      <c r="AD186" s="259"/>
      <c r="AE186" s="259"/>
      <c r="AF186" s="56"/>
      <c r="AG186" s="28"/>
      <c r="AH186" s="56"/>
      <c r="AI186" s="28"/>
      <c r="AJ186" s="132"/>
      <c r="AK186" s="199"/>
      <c r="AL186" s="285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4"/>
      <c r="AT186" s="37"/>
    </row>
    <row r="187" spans="2:46" ht="13.5" customHeight="1" thickBot="1" x14ac:dyDescent="0.2">
      <c r="B187" s="286"/>
      <c r="C187" s="27"/>
      <c r="D187" s="186"/>
      <c r="E187" s="56"/>
      <c r="F187" s="189"/>
      <c r="G187" s="189"/>
      <c r="H187" s="189"/>
      <c r="I187" s="56"/>
      <c r="J187" s="56"/>
      <c r="K187" s="188"/>
      <c r="L187" s="259"/>
      <c r="M187" s="259"/>
      <c r="N187" s="56"/>
      <c r="O187" s="28"/>
      <c r="P187" s="56"/>
      <c r="Q187" s="28"/>
      <c r="R187" s="184"/>
      <c r="S187" s="214"/>
      <c r="T187" s="286"/>
      <c r="U187" s="27"/>
      <c r="V187" s="186"/>
      <c r="W187" s="56"/>
      <c r="X187" s="189"/>
      <c r="Y187" s="189"/>
      <c r="Z187" s="189"/>
      <c r="AA187" s="56"/>
      <c r="AB187" s="56"/>
      <c r="AC187" s="188"/>
      <c r="AD187" s="259"/>
      <c r="AE187" s="259"/>
      <c r="AF187" s="56"/>
      <c r="AG187" s="28"/>
      <c r="AH187" s="56"/>
      <c r="AI187" s="28"/>
      <c r="AJ187" s="184"/>
      <c r="AK187" s="199"/>
      <c r="AL187" s="286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4"/>
      <c r="AT187" s="37"/>
    </row>
    <row r="188" spans="2:46" ht="13.5" customHeight="1" x14ac:dyDescent="0.15">
      <c r="B188" s="284" t="s">
        <v>100</v>
      </c>
      <c r="C188" s="25" t="s">
        <v>31</v>
      </c>
      <c r="D188" s="39"/>
      <c r="E188" s="55"/>
      <c r="F188" s="96"/>
      <c r="G188" s="96"/>
      <c r="H188" s="96"/>
      <c r="I188" s="60"/>
      <c r="J188" s="60"/>
      <c r="K188" s="61"/>
      <c r="L188" s="258"/>
      <c r="M188" s="258"/>
      <c r="N188" s="55"/>
      <c r="O188" s="26"/>
      <c r="P188" s="55"/>
      <c r="Q188" s="26"/>
      <c r="R188" s="131"/>
      <c r="S188" s="214"/>
      <c r="T188" s="284" t="s">
        <v>100</v>
      </c>
      <c r="U188" s="25" t="s">
        <v>31</v>
      </c>
      <c r="V188" s="39"/>
      <c r="W188" s="55"/>
      <c r="X188" s="96"/>
      <c r="Y188" s="96"/>
      <c r="Z188" s="96"/>
      <c r="AA188" s="60"/>
      <c r="AB188" s="60"/>
      <c r="AC188" s="61"/>
      <c r="AD188" s="258"/>
      <c r="AE188" s="258"/>
      <c r="AF188" s="55"/>
      <c r="AG188" s="26"/>
      <c r="AH188" s="55"/>
      <c r="AI188" s="26"/>
      <c r="AJ188" s="131"/>
      <c r="AK188" s="199"/>
      <c r="AL188" s="284" t="s">
        <v>100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4"/>
      <c r="AT188" s="37"/>
    </row>
    <row r="189" spans="2:46" ht="13.5" customHeight="1" x14ac:dyDescent="0.15">
      <c r="B189" s="285"/>
      <c r="C189" s="27" t="s">
        <v>32</v>
      </c>
      <c r="D189" s="186"/>
      <c r="E189" s="56"/>
      <c r="F189" s="187"/>
      <c r="G189" s="187"/>
      <c r="H189" s="187"/>
      <c r="I189" s="62"/>
      <c r="J189" s="62"/>
      <c r="K189" s="188"/>
      <c r="L189" s="259"/>
      <c r="M189" s="259"/>
      <c r="N189" s="56"/>
      <c r="O189" s="28"/>
      <c r="P189" s="56"/>
      <c r="Q189" s="28"/>
      <c r="R189" s="132"/>
      <c r="S189" s="214"/>
      <c r="T189" s="285"/>
      <c r="U189" s="27" t="s">
        <v>32</v>
      </c>
      <c r="V189" s="186"/>
      <c r="W189" s="56"/>
      <c r="X189" s="187"/>
      <c r="Y189" s="187"/>
      <c r="Z189" s="187"/>
      <c r="AA189" s="62"/>
      <c r="AB189" s="62"/>
      <c r="AC189" s="188"/>
      <c r="AD189" s="259"/>
      <c r="AE189" s="259"/>
      <c r="AF189" s="56"/>
      <c r="AG189" s="28"/>
      <c r="AH189" s="56"/>
      <c r="AI189" s="28"/>
      <c r="AJ189" s="132"/>
      <c r="AK189" s="199"/>
      <c r="AL189" s="285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4"/>
      <c r="AT189" s="37"/>
    </row>
    <row r="190" spans="2:46" ht="13.5" customHeight="1" x14ac:dyDescent="0.15">
      <c r="B190" s="285"/>
      <c r="C190" s="27" t="s">
        <v>33</v>
      </c>
      <c r="D190" s="186"/>
      <c r="E190" s="56"/>
      <c r="F190" s="187"/>
      <c r="G190" s="187"/>
      <c r="H190" s="187"/>
      <c r="I190" s="62"/>
      <c r="J190" s="62"/>
      <c r="K190" s="188"/>
      <c r="L190" s="259"/>
      <c r="M190" s="259"/>
      <c r="N190" s="56"/>
      <c r="O190" s="28"/>
      <c r="P190" s="56"/>
      <c r="Q190" s="28"/>
      <c r="R190" s="132"/>
      <c r="S190" s="214"/>
      <c r="T190" s="285"/>
      <c r="U190" s="27" t="s">
        <v>33</v>
      </c>
      <c r="V190" s="186"/>
      <c r="W190" s="56"/>
      <c r="X190" s="187"/>
      <c r="Y190" s="187"/>
      <c r="Z190" s="187"/>
      <c r="AA190" s="62"/>
      <c r="AB190" s="62"/>
      <c r="AC190" s="188"/>
      <c r="AD190" s="259"/>
      <c r="AE190" s="259"/>
      <c r="AF190" s="56"/>
      <c r="AG190" s="28"/>
      <c r="AH190" s="56"/>
      <c r="AI190" s="28"/>
      <c r="AJ190" s="132"/>
      <c r="AK190" s="199"/>
      <c r="AL190" s="285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4"/>
      <c r="AT190" s="37"/>
    </row>
    <row r="191" spans="2:46" ht="13.5" customHeight="1" x14ac:dyDescent="0.15">
      <c r="B191" s="285"/>
      <c r="C191" s="27" t="s">
        <v>35</v>
      </c>
      <c r="D191" s="186"/>
      <c r="E191" s="56"/>
      <c r="F191" s="187"/>
      <c r="G191" s="187"/>
      <c r="H191" s="187"/>
      <c r="I191" s="62"/>
      <c r="J191" s="62"/>
      <c r="K191" s="188"/>
      <c r="L191" s="259"/>
      <c r="M191" s="259"/>
      <c r="N191" s="56"/>
      <c r="O191" s="28"/>
      <c r="P191" s="56"/>
      <c r="Q191" s="28"/>
      <c r="R191" s="132"/>
      <c r="S191" s="214"/>
      <c r="T191" s="285"/>
      <c r="U191" s="27" t="s">
        <v>35</v>
      </c>
      <c r="V191" s="186"/>
      <c r="W191" s="56"/>
      <c r="X191" s="187"/>
      <c r="Y191" s="187"/>
      <c r="Z191" s="187"/>
      <c r="AA191" s="62"/>
      <c r="AB191" s="62"/>
      <c r="AC191" s="188"/>
      <c r="AD191" s="259"/>
      <c r="AE191" s="259"/>
      <c r="AF191" s="56"/>
      <c r="AG191" s="28"/>
      <c r="AH191" s="56"/>
      <c r="AI191" s="28"/>
      <c r="AJ191" s="132"/>
      <c r="AK191" s="199"/>
      <c r="AL191" s="285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4"/>
      <c r="AT191" s="37"/>
    </row>
    <row r="192" spans="2:46" ht="13.5" customHeight="1" thickBot="1" x14ac:dyDescent="0.2">
      <c r="B192" s="286"/>
      <c r="C192" s="27"/>
      <c r="D192" s="186"/>
      <c r="E192" s="56"/>
      <c r="F192" s="189"/>
      <c r="G192" s="189"/>
      <c r="H192" s="189"/>
      <c r="I192" s="56"/>
      <c r="J192" s="56"/>
      <c r="K192" s="188"/>
      <c r="L192" s="259"/>
      <c r="M192" s="259"/>
      <c r="N192" s="56"/>
      <c r="O192" s="28"/>
      <c r="P192" s="56"/>
      <c r="Q192" s="28"/>
      <c r="R192" s="184"/>
      <c r="S192" s="214"/>
      <c r="T192" s="286"/>
      <c r="U192" s="27"/>
      <c r="V192" s="186"/>
      <c r="W192" s="56"/>
      <c r="X192" s="189"/>
      <c r="Y192" s="189"/>
      <c r="Z192" s="189"/>
      <c r="AA192" s="56"/>
      <c r="AB192" s="56"/>
      <c r="AC192" s="188"/>
      <c r="AD192" s="259"/>
      <c r="AE192" s="259"/>
      <c r="AF192" s="56"/>
      <c r="AG192" s="28"/>
      <c r="AH192" s="56"/>
      <c r="AI192" s="28"/>
      <c r="AJ192" s="184"/>
      <c r="AK192" s="199"/>
      <c r="AL192" s="286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4"/>
      <c r="AT192" s="37"/>
    </row>
    <row r="193" spans="2:46" ht="13.5" customHeight="1" x14ac:dyDescent="0.15">
      <c r="B193" s="284" t="s">
        <v>101</v>
      </c>
      <c r="C193" s="25" t="s">
        <v>31</v>
      </c>
      <c r="D193" s="39"/>
      <c r="E193" s="55"/>
      <c r="F193" s="96"/>
      <c r="G193" s="96"/>
      <c r="H193" s="96"/>
      <c r="I193" s="60"/>
      <c r="J193" s="60"/>
      <c r="K193" s="61"/>
      <c r="L193" s="258"/>
      <c r="M193" s="258"/>
      <c r="N193" s="55"/>
      <c r="O193" s="26"/>
      <c r="P193" s="55"/>
      <c r="Q193" s="26"/>
      <c r="R193" s="131"/>
      <c r="S193" s="214"/>
      <c r="T193" s="284" t="s">
        <v>101</v>
      </c>
      <c r="U193" s="25" t="s">
        <v>31</v>
      </c>
      <c r="V193" s="39"/>
      <c r="W193" s="55"/>
      <c r="X193" s="96"/>
      <c r="Y193" s="96"/>
      <c r="Z193" s="96"/>
      <c r="AA193" s="60"/>
      <c r="AB193" s="60"/>
      <c r="AC193" s="61"/>
      <c r="AD193" s="258"/>
      <c r="AE193" s="258"/>
      <c r="AF193" s="55"/>
      <c r="AG193" s="26"/>
      <c r="AH193" s="55"/>
      <c r="AI193" s="26"/>
      <c r="AJ193" s="131"/>
      <c r="AK193" s="199"/>
      <c r="AL193" s="284" t="s">
        <v>101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4"/>
      <c r="AT193" s="37"/>
    </row>
    <row r="194" spans="2:46" ht="13.5" customHeight="1" x14ac:dyDescent="0.15">
      <c r="B194" s="285"/>
      <c r="C194" s="27" t="s">
        <v>32</v>
      </c>
      <c r="D194" s="186"/>
      <c r="E194" s="56"/>
      <c r="F194" s="187"/>
      <c r="G194" s="187"/>
      <c r="H194" s="187"/>
      <c r="I194" s="62"/>
      <c r="J194" s="62"/>
      <c r="K194" s="188"/>
      <c r="L194" s="259"/>
      <c r="M194" s="259"/>
      <c r="N194" s="56"/>
      <c r="O194" s="28"/>
      <c r="P194" s="56"/>
      <c r="Q194" s="28"/>
      <c r="R194" s="132"/>
      <c r="S194" s="214"/>
      <c r="T194" s="285"/>
      <c r="U194" s="27" t="s">
        <v>32</v>
      </c>
      <c r="V194" s="186"/>
      <c r="W194" s="56"/>
      <c r="X194" s="187"/>
      <c r="Y194" s="187"/>
      <c r="Z194" s="187"/>
      <c r="AA194" s="62"/>
      <c r="AB194" s="62"/>
      <c r="AC194" s="188"/>
      <c r="AD194" s="259"/>
      <c r="AE194" s="259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4"/>
      <c r="AT194" s="37"/>
    </row>
    <row r="195" spans="2:46" ht="13.5" customHeight="1" x14ac:dyDescent="0.15">
      <c r="B195" s="285"/>
      <c r="C195" s="27" t="s">
        <v>33</v>
      </c>
      <c r="D195" s="186"/>
      <c r="E195" s="56"/>
      <c r="F195" s="187"/>
      <c r="G195" s="187"/>
      <c r="H195" s="187"/>
      <c r="I195" s="62"/>
      <c r="J195" s="62"/>
      <c r="K195" s="188"/>
      <c r="L195" s="259"/>
      <c r="M195" s="259"/>
      <c r="N195" s="56"/>
      <c r="O195" s="28"/>
      <c r="P195" s="56"/>
      <c r="Q195" s="28"/>
      <c r="R195" s="132"/>
      <c r="S195" s="214"/>
      <c r="T195" s="285"/>
      <c r="U195" s="27" t="s">
        <v>33</v>
      </c>
      <c r="V195" s="186"/>
      <c r="W195" s="56"/>
      <c r="X195" s="187"/>
      <c r="Y195" s="187"/>
      <c r="Z195" s="187"/>
      <c r="AA195" s="62"/>
      <c r="AB195" s="62"/>
      <c r="AC195" s="188"/>
      <c r="AD195" s="259"/>
      <c r="AE195" s="259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4"/>
      <c r="AT195" s="37"/>
    </row>
    <row r="196" spans="2:46" ht="13.5" customHeight="1" x14ac:dyDescent="0.15">
      <c r="B196" s="285"/>
      <c r="C196" s="27" t="s">
        <v>35</v>
      </c>
      <c r="D196" s="186"/>
      <c r="E196" s="56"/>
      <c r="F196" s="187"/>
      <c r="G196" s="187"/>
      <c r="H196" s="187"/>
      <c r="I196" s="62"/>
      <c r="J196" s="62"/>
      <c r="K196" s="188"/>
      <c r="L196" s="259"/>
      <c r="M196" s="259"/>
      <c r="N196" s="56"/>
      <c r="O196" s="28"/>
      <c r="P196" s="56"/>
      <c r="Q196" s="28"/>
      <c r="R196" s="132"/>
      <c r="S196" s="214"/>
      <c r="T196" s="285"/>
      <c r="U196" s="27" t="s">
        <v>35</v>
      </c>
      <c r="V196" s="186"/>
      <c r="W196" s="56"/>
      <c r="X196" s="187"/>
      <c r="Y196" s="187"/>
      <c r="Z196" s="187"/>
      <c r="AA196" s="62"/>
      <c r="AB196" s="62"/>
      <c r="AC196" s="188"/>
      <c r="AD196" s="259"/>
      <c r="AE196" s="259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4"/>
      <c r="AT196" s="37"/>
    </row>
    <row r="197" spans="2:46" ht="13.5" customHeight="1" thickBot="1" x14ac:dyDescent="0.2">
      <c r="B197" s="286"/>
      <c r="C197" s="27"/>
      <c r="D197" s="186"/>
      <c r="E197" s="56"/>
      <c r="F197" s="189"/>
      <c r="G197" s="189"/>
      <c r="H197" s="189"/>
      <c r="I197" s="56"/>
      <c r="J197" s="56"/>
      <c r="K197" s="188"/>
      <c r="L197" s="259"/>
      <c r="M197" s="259"/>
      <c r="N197" s="56"/>
      <c r="O197" s="28"/>
      <c r="P197" s="56"/>
      <c r="Q197" s="28"/>
      <c r="R197" s="184"/>
      <c r="S197" s="214"/>
      <c r="T197" s="286"/>
      <c r="U197" s="27"/>
      <c r="V197" s="186"/>
      <c r="W197" s="56"/>
      <c r="X197" s="189"/>
      <c r="Y197" s="189"/>
      <c r="Z197" s="189"/>
      <c r="AA197" s="56"/>
      <c r="AB197" s="56"/>
      <c r="AC197" s="188"/>
      <c r="AD197" s="259"/>
      <c r="AE197" s="259"/>
      <c r="AF197" s="56"/>
      <c r="AG197" s="28"/>
      <c r="AH197" s="56"/>
      <c r="AI197" s="28"/>
      <c r="AJ197" s="184"/>
      <c r="AK197" s="199"/>
      <c r="AL197" s="286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4"/>
      <c r="AT197" s="37"/>
    </row>
    <row r="198" spans="2:46" ht="13.5" customHeight="1" x14ac:dyDescent="0.15">
      <c r="B198" s="284" t="s">
        <v>102</v>
      </c>
      <c r="C198" s="25" t="s">
        <v>31</v>
      </c>
      <c r="D198" s="39"/>
      <c r="E198" s="55"/>
      <c r="F198" s="96"/>
      <c r="G198" s="96"/>
      <c r="H198" s="96"/>
      <c r="I198" s="60"/>
      <c r="J198" s="60"/>
      <c r="K198" s="61"/>
      <c r="L198" s="258"/>
      <c r="M198" s="258"/>
      <c r="N198" s="55"/>
      <c r="O198" s="26"/>
      <c r="P198" s="55"/>
      <c r="Q198" s="26"/>
      <c r="R198" s="131"/>
      <c r="S198" s="214"/>
      <c r="T198" s="284" t="s">
        <v>102</v>
      </c>
      <c r="U198" s="25" t="s">
        <v>31</v>
      </c>
      <c r="V198" s="39"/>
      <c r="W198" s="55"/>
      <c r="X198" s="96"/>
      <c r="Y198" s="96"/>
      <c r="Z198" s="96"/>
      <c r="AA198" s="60"/>
      <c r="AB198" s="60"/>
      <c r="AC198" s="61"/>
      <c r="AD198" s="258"/>
      <c r="AE198" s="258"/>
      <c r="AF198" s="55"/>
      <c r="AG198" s="26"/>
      <c r="AH198" s="55"/>
      <c r="AI198" s="26"/>
      <c r="AJ198" s="131"/>
      <c r="AK198" s="199"/>
      <c r="AL198" s="284" t="s">
        <v>102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4"/>
      <c r="AT198" s="37"/>
    </row>
    <row r="199" spans="2:46" ht="13.5" customHeight="1" x14ac:dyDescent="0.15">
      <c r="B199" s="285"/>
      <c r="C199" s="27" t="s">
        <v>32</v>
      </c>
      <c r="D199" s="186"/>
      <c r="E199" s="56"/>
      <c r="F199" s="187"/>
      <c r="G199" s="187"/>
      <c r="H199" s="187"/>
      <c r="I199" s="62"/>
      <c r="J199" s="62"/>
      <c r="K199" s="188"/>
      <c r="L199" s="259"/>
      <c r="M199" s="259"/>
      <c r="N199" s="56"/>
      <c r="O199" s="28"/>
      <c r="P199" s="56"/>
      <c r="Q199" s="28"/>
      <c r="R199" s="132"/>
      <c r="S199" s="214"/>
      <c r="T199" s="285"/>
      <c r="U199" s="27" t="s">
        <v>32</v>
      </c>
      <c r="V199" s="186"/>
      <c r="W199" s="56"/>
      <c r="X199" s="187"/>
      <c r="Y199" s="187"/>
      <c r="Z199" s="187"/>
      <c r="AA199" s="62"/>
      <c r="AB199" s="62"/>
      <c r="AC199" s="188"/>
      <c r="AD199" s="259"/>
      <c r="AE199" s="259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4"/>
      <c r="AT199" s="37"/>
    </row>
    <row r="200" spans="2:46" ht="13.5" customHeight="1" x14ac:dyDescent="0.15">
      <c r="B200" s="285"/>
      <c r="C200" s="27" t="s">
        <v>33</v>
      </c>
      <c r="D200" s="186"/>
      <c r="E200" s="56"/>
      <c r="F200" s="187"/>
      <c r="G200" s="187"/>
      <c r="H200" s="187"/>
      <c r="I200" s="62"/>
      <c r="J200" s="62"/>
      <c r="K200" s="188"/>
      <c r="L200" s="259"/>
      <c r="M200" s="259"/>
      <c r="N200" s="56"/>
      <c r="O200" s="28"/>
      <c r="P200" s="56"/>
      <c r="Q200" s="28"/>
      <c r="R200" s="132"/>
      <c r="S200" s="214"/>
      <c r="T200" s="285"/>
      <c r="U200" s="27" t="s">
        <v>33</v>
      </c>
      <c r="V200" s="186"/>
      <c r="W200" s="56"/>
      <c r="X200" s="187"/>
      <c r="Y200" s="187"/>
      <c r="Z200" s="187"/>
      <c r="AA200" s="62"/>
      <c r="AB200" s="62"/>
      <c r="AC200" s="188"/>
      <c r="AD200" s="259"/>
      <c r="AE200" s="259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4"/>
      <c r="AT200" s="37"/>
    </row>
    <row r="201" spans="2:46" ht="13.5" customHeight="1" x14ac:dyDescent="0.15">
      <c r="B201" s="285"/>
      <c r="C201" s="27" t="s">
        <v>35</v>
      </c>
      <c r="D201" s="186"/>
      <c r="E201" s="56"/>
      <c r="F201" s="187"/>
      <c r="G201" s="187"/>
      <c r="H201" s="187"/>
      <c r="I201" s="62"/>
      <c r="J201" s="62"/>
      <c r="K201" s="188"/>
      <c r="L201" s="259"/>
      <c r="M201" s="259"/>
      <c r="N201" s="56"/>
      <c r="O201" s="28"/>
      <c r="P201" s="56"/>
      <c r="Q201" s="28"/>
      <c r="R201" s="132"/>
      <c r="S201" s="214"/>
      <c r="T201" s="285"/>
      <c r="U201" s="27" t="s">
        <v>35</v>
      </c>
      <c r="V201" s="186"/>
      <c r="W201" s="56"/>
      <c r="X201" s="187"/>
      <c r="Y201" s="187"/>
      <c r="Z201" s="187"/>
      <c r="AA201" s="62"/>
      <c r="AB201" s="62"/>
      <c r="AC201" s="188"/>
      <c r="AD201" s="259"/>
      <c r="AE201" s="259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4"/>
      <c r="AT201" s="37"/>
    </row>
    <row r="202" spans="2:46" ht="13.5" customHeight="1" thickBot="1" x14ac:dyDescent="0.2">
      <c r="B202" s="286"/>
      <c r="C202" s="27"/>
      <c r="D202" s="186"/>
      <c r="E202" s="56"/>
      <c r="F202" s="189"/>
      <c r="G202" s="189"/>
      <c r="H202" s="189"/>
      <c r="I202" s="56"/>
      <c r="J202" s="56"/>
      <c r="K202" s="188"/>
      <c r="L202" s="259"/>
      <c r="M202" s="259"/>
      <c r="N202" s="56"/>
      <c r="O202" s="28"/>
      <c r="P202" s="56"/>
      <c r="Q202" s="28"/>
      <c r="R202" s="184"/>
      <c r="S202" s="214"/>
      <c r="T202" s="286"/>
      <c r="U202" s="27"/>
      <c r="V202" s="186"/>
      <c r="W202" s="56"/>
      <c r="X202" s="189"/>
      <c r="Y202" s="189"/>
      <c r="Z202" s="189"/>
      <c r="AA202" s="56"/>
      <c r="AB202" s="56"/>
      <c r="AC202" s="188"/>
      <c r="AD202" s="259"/>
      <c r="AE202" s="259"/>
      <c r="AF202" s="56"/>
      <c r="AG202" s="28"/>
      <c r="AH202" s="56"/>
      <c r="AI202" s="28"/>
      <c r="AJ202" s="184"/>
      <c r="AK202" s="199"/>
      <c r="AL202" s="286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4"/>
      <c r="AT202" s="37"/>
    </row>
    <row r="203" spans="2:46" ht="13.5" customHeight="1" x14ac:dyDescent="0.15">
      <c r="B203" s="284" t="s">
        <v>103</v>
      </c>
      <c r="C203" s="25" t="s">
        <v>31</v>
      </c>
      <c r="D203" s="39"/>
      <c r="E203" s="55"/>
      <c r="F203" s="96"/>
      <c r="G203" s="96"/>
      <c r="H203" s="96"/>
      <c r="I203" s="60"/>
      <c r="J203" s="60"/>
      <c r="K203" s="61"/>
      <c r="L203" s="258"/>
      <c r="M203" s="258"/>
      <c r="N203" s="55"/>
      <c r="O203" s="26"/>
      <c r="P203" s="55"/>
      <c r="Q203" s="26"/>
      <c r="R203" s="131"/>
      <c r="S203" s="214"/>
      <c r="T203" s="284" t="s">
        <v>103</v>
      </c>
      <c r="U203" s="25" t="s">
        <v>31</v>
      </c>
      <c r="V203" s="39"/>
      <c r="W203" s="55"/>
      <c r="X203" s="96"/>
      <c r="Y203" s="96"/>
      <c r="Z203" s="96"/>
      <c r="AA203" s="60"/>
      <c r="AB203" s="60"/>
      <c r="AC203" s="61"/>
      <c r="AD203" s="258"/>
      <c r="AE203" s="258"/>
      <c r="AF203" s="55"/>
      <c r="AG203" s="26"/>
      <c r="AH203" s="55"/>
      <c r="AI203" s="26"/>
      <c r="AJ203" s="131"/>
      <c r="AK203" s="199"/>
      <c r="AL203" s="284" t="s">
        <v>103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4"/>
      <c r="AT203" s="37"/>
    </row>
    <row r="204" spans="2:46" ht="13.5" customHeight="1" x14ac:dyDescent="0.15">
      <c r="B204" s="285"/>
      <c r="C204" s="27" t="s">
        <v>32</v>
      </c>
      <c r="D204" s="186"/>
      <c r="E204" s="56"/>
      <c r="F204" s="187"/>
      <c r="G204" s="187"/>
      <c r="H204" s="187"/>
      <c r="I204" s="62"/>
      <c r="J204" s="62"/>
      <c r="K204" s="188"/>
      <c r="L204" s="259"/>
      <c r="M204" s="259"/>
      <c r="N204" s="56"/>
      <c r="O204" s="28"/>
      <c r="P204" s="56"/>
      <c r="Q204" s="28"/>
      <c r="R204" s="132"/>
      <c r="S204" s="214"/>
      <c r="T204" s="285"/>
      <c r="U204" s="27" t="s">
        <v>32</v>
      </c>
      <c r="V204" s="186"/>
      <c r="W204" s="56"/>
      <c r="X204" s="187"/>
      <c r="Y204" s="187"/>
      <c r="Z204" s="187"/>
      <c r="AA204" s="62"/>
      <c r="AB204" s="62"/>
      <c r="AC204" s="188"/>
      <c r="AD204" s="259"/>
      <c r="AE204" s="259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4"/>
      <c r="AT204" s="37"/>
    </row>
    <row r="205" spans="2:46" ht="13.5" customHeight="1" x14ac:dyDescent="0.15">
      <c r="B205" s="285"/>
      <c r="C205" s="27" t="s">
        <v>33</v>
      </c>
      <c r="D205" s="186"/>
      <c r="E205" s="56"/>
      <c r="F205" s="187"/>
      <c r="G205" s="187"/>
      <c r="H205" s="187"/>
      <c r="I205" s="62"/>
      <c r="J205" s="62"/>
      <c r="K205" s="188"/>
      <c r="L205" s="259"/>
      <c r="M205" s="259"/>
      <c r="N205" s="56"/>
      <c r="O205" s="28"/>
      <c r="P205" s="56"/>
      <c r="Q205" s="28"/>
      <c r="R205" s="132"/>
      <c r="S205" s="214"/>
      <c r="T205" s="285"/>
      <c r="U205" s="27" t="s">
        <v>33</v>
      </c>
      <c r="V205" s="186"/>
      <c r="W205" s="56"/>
      <c r="X205" s="187"/>
      <c r="Y205" s="187"/>
      <c r="Z205" s="187"/>
      <c r="AA205" s="62"/>
      <c r="AB205" s="62"/>
      <c r="AC205" s="188"/>
      <c r="AD205" s="259"/>
      <c r="AE205" s="259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4"/>
      <c r="AT205" s="37"/>
    </row>
    <row r="206" spans="2:46" ht="13.5" customHeight="1" x14ac:dyDescent="0.15">
      <c r="B206" s="285"/>
      <c r="C206" s="27" t="s">
        <v>35</v>
      </c>
      <c r="D206" s="186"/>
      <c r="E206" s="56"/>
      <c r="F206" s="187"/>
      <c r="G206" s="187"/>
      <c r="H206" s="187"/>
      <c r="I206" s="62"/>
      <c r="J206" s="62"/>
      <c r="K206" s="188"/>
      <c r="L206" s="259"/>
      <c r="M206" s="259"/>
      <c r="N206" s="56"/>
      <c r="O206" s="28"/>
      <c r="P206" s="56"/>
      <c r="Q206" s="28"/>
      <c r="R206" s="132"/>
      <c r="S206" s="214"/>
      <c r="T206" s="285"/>
      <c r="U206" s="27" t="s">
        <v>35</v>
      </c>
      <c r="V206" s="186"/>
      <c r="W206" s="56"/>
      <c r="X206" s="187"/>
      <c r="Y206" s="187"/>
      <c r="Z206" s="187"/>
      <c r="AA206" s="62"/>
      <c r="AB206" s="62"/>
      <c r="AC206" s="188"/>
      <c r="AD206" s="259"/>
      <c r="AE206" s="259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4"/>
      <c r="AT206" s="37"/>
    </row>
    <row r="207" spans="2:46" ht="13.5" customHeight="1" thickBot="1" x14ac:dyDescent="0.2">
      <c r="B207" s="286"/>
      <c r="C207" s="27"/>
      <c r="D207" s="186"/>
      <c r="E207" s="56"/>
      <c r="F207" s="189"/>
      <c r="G207" s="189"/>
      <c r="H207" s="189"/>
      <c r="I207" s="56"/>
      <c r="J207" s="56"/>
      <c r="K207" s="188"/>
      <c r="L207" s="259"/>
      <c r="M207" s="259"/>
      <c r="N207" s="56"/>
      <c r="O207" s="28"/>
      <c r="P207" s="56"/>
      <c r="Q207" s="28"/>
      <c r="R207" s="184"/>
      <c r="S207" s="214"/>
      <c r="T207" s="286"/>
      <c r="U207" s="27"/>
      <c r="V207" s="186"/>
      <c r="W207" s="56"/>
      <c r="X207" s="189"/>
      <c r="Y207" s="189"/>
      <c r="Z207" s="189"/>
      <c r="AA207" s="56"/>
      <c r="AB207" s="56"/>
      <c r="AC207" s="188"/>
      <c r="AD207" s="259"/>
      <c r="AE207" s="259"/>
      <c r="AF207" s="56"/>
      <c r="AG207" s="28"/>
      <c r="AH207" s="56"/>
      <c r="AI207" s="28"/>
      <c r="AJ207" s="184"/>
      <c r="AK207" s="199"/>
      <c r="AL207" s="286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4"/>
      <c r="AT207" s="37"/>
    </row>
    <row r="208" spans="2:46" ht="13.5" customHeight="1" x14ac:dyDescent="0.15">
      <c r="B208" s="284" t="s">
        <v>104</v>
      </c>
      <c r="C208" s="25" t="s">
        <v>31</v>
      </c>
      <c r="D208" s="39"/>
      <c r="E208" s="55"/>
      <c r="F208" s="96"/>
      <c r="G208" s="96"/>
      <c r="H208" s="96"/>
      <c r="I208" s="60"/>
      <c r="J208" s="60"/>
      <c r="K208" s="61"/>
      <c r="L208" s="258"/>
      <c r="M208" s="258"/>
      <c r="N208" s="55"/>
      <c r="O208" s="26"/>
      <c r="P208" s="55"/>
      <c r="Q208" s="26"/>
      <c r="R208" s="131"/>
      <c r="S208" s="214"/>
      <c r="T208" s="284" t="s">
        <v>104</v>
      </c>
      <c r="U208" s="25" t="s">
        <v>31</v>
      </c>
      <c r="V208" s="39"/>
      <c r="W208" s="55"/>
      <c r="X208" s="96"/>
      <c r="Y208" s="96"/>
      <c r="Z208" s="96"/>
      <c r="AA208" s="60"/>
      <c r="AB208" s="60"/>
      <c r="AC208" s="61"/>
      <c r="AD208" s="258"/>
      <c r="AE208" s="258"/>
      <c r="AF208" s="55"/>
      <c r="AG208" s="26"/>
      <c r="AH208" s="55"/>
      <c r="AI208" s="26"/>
      <c r="AJ208" s="131"/>
      <c r="AK208" s="199"/>
      <c r="AL208" s="284" t="s">
        <v>104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4"/>
      <c r="AT208" s="37"/>
    </row>
    <row r="209" spans="2:46" ht="13.5" customHeight="1" x14ac:dyDescent="0.15">
      <c r="B209" s="285"/>
      <c r="C209" s="27" t="s">
        <v>32</v>
      </c>
      <c r="D209" s="186"/>
      <c r="E209" s="56"/>
      <c r="F209" s="187"/>
      <c r="G209" s="187"/>
      <c r="H209" s="187"/>
      <c r="I209" s="62"/>
      <c r="J209" s="62"/>
      <c r="K209" s="188"/>
      <c r="L209" s="259"/>
      <c r="M209" s="259"/>
      <c r="N209" s="56"/>
      <c r="O209" s="28"/>
      <c r="P209" s="56"/>
      <c r="Q209" s="28"/>
      <c r="R209" s="132"/>
      <c r="S209" s="214"/>
      <c r="T209" s="285"/>
      <c r="U209" s="27" t="s">
        <v>32</v>
      </c>
      <c r="V209" s="186"/>
      <c r="W209" s="56"/>
      <c r="X209" s="187"/>
      <c r="Y209" s="187"/>
      <c r="Z209" s="187"/>
      <c r="AA209" s="62"/>
      <c r="AB209" s="62"/>
      <c r="AC209" s="188"/>
      <c r="AD209" s="259"/>
      <c r="AE209" s="259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4"/>
      <c r="AT209" s="37"/>
    </row>
    <row r="210" spans="2:46" ht="13.5" customHeight="1" x14ac:dyDescent="0.15">
      <c r="B210" s="285"/>
      <c r="C210" s="27" t="s">
        <v>33</v>
      </c>
      <c r="D210" s="186"/>
      <c r="E210" s="56"/>
      <c r="F210" s="187"/>
      <c r="G210" s="187"/>
      <c r="H210" s="187"/>
      <c r="I210" s="62"/>
      <c r="J210" s="62"/>
      <c r="K210" s="188"/>
      <c r="L210" s="259"/>
      <c r="M210" s="259"/>
      <c r="N210" s="56"/>
      <c r="O210" s="28"/>
      <c r="P210" s="56"/>
      <c r="Q210" s="28"/>
      <c r="R210" s="132"/>
      <c r="S210" s="214"/>
      <c r="T210" s="285"/>
      <c r="U210" s="27" t="s">
        <v>33</v>
      </c>
      <c r="V210" s="186"/>
      <c r="W210" s="56"/>
      <c r="X210" s="187"/>
      <c r="Y210" s="187"/>
      <c r="Z210" s="187"/>
      <c r="AA210" s="62"/>
      <c r="AB210" s="62"/>
      <c r="AC210" s="188"/>
      <c r="AD210" s="259"/>
      <c r="AE210" s="259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4"/>
      <c r="AT210" s="37"/>
    </row>
    <row r="211" spans="2:46" ht="13.5" customHeight="1" x14ac:dyDescent="0.15">
      <c r="B211" s="285"/>
      <c r="C211" s="27" t="s">
        <v>35</v>
      </c>
      <c r="D211" s="186"/>
      <c r="E211" s="56"/>
      <c r="F211" s="187"/>
      <c r="G211" s="187"/>
      <c r="H211" s="187"/>
      <c r="I211" s="62"/>
      <c r="J211" s="62"/>
      <c r="K211" s="188"/>
      <c r="L211" s="259"/>
      <c r="M211" s="259"/>
      <c r="N211" s="56"/>
      <c r="O211" s="28"/>
      <c r="P211" s="56"/>
      <c r="Q211" s="28"/>
      <c r="R211" s="132"/>
      <c r="S211" s="214"/>
      <c r="T211" s="285"/>
      <c r="U211" s="27" t="s">
        <v>35</v>
      </c>
      <c r="V211" s="186"/>
      <c r="W211" s="56"/>
      <c r="X211" s="187"/>
      <c r="Y211" s="187"/>
      <c r="Z211" s="187"/>
      <c r="AA211" s="62"/>
      <c r="AB211" s="62"/>
      <c r="AC211" s="188"/>
      <c r="AD211" s="259"/>
      <c r="AE211" s="259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4"/>
      <c r="AT211" s="37"/>
    </row>
    <row r="212" spans="2:46" ht="13.5" customHeight="1" thickBot="1" x14ac:dyDescent="0.2">
      <c r="B212" s="286"/>
      <c r="C212" s="27"/>
      <c r="D212" s="186"/>
      <c r="E212" s="56"/>
      <c r="F212" s="189"/>
      <c r="G212" s="189"/>
      <c r="H212" s="189"/>
      <c r="I212" s="56"/>
      <c r="J212" s="56"/>
      <c r="K212" s="188"/>
      <c r="L212" s="259"/>
      <c r="M212" s="259"/>
      <c r="N212" s="56"/>
      <c r="O212" s="28"/>
      <c r="P212" s="56"/>
      <c r="Q212" s="28"/>
      <c r="R212" s="184"/>
      <c r="S212" s="214"/>
      <c r="T212" s="286"/>
      <c r="U212" s="27"/>
      <c r="V212" s="186"/>
      <c r="W212" s="56"/>
      <c r="X212" s="189"/>
      <c r="Y212" s="189"/>
      <c r="Z212" s="189"/>
      <c r="AA212" s="56"/>
      <c r="AB212" s="56"/>
      <c r="AC212" s="188"/>
      <c r="AD212" s="259"/>
      <c r="AE212" s="259"/>
      <c r="AF212" s="56"/>
      <c r="AG212" s="28"/>
      <c r="AH212" s="56"/>
      <c r="AI212" s="28"/>
      <c r="AJ212" s="184"/>
      <c r="AK212" s="199"/>
      <c r="AL212" s="286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4"/>
      <c r="AT212" s="37"/>
    </row>
    <row r="213" spans="2:46" ht="13.5" customHeight="1" x14ac:dyDescent="0.15">
      <c r="B213" s="284" t="s">
        <v>105</v>
      </c>
      <c r="C213" s="25" t="s">
        <v>31</v>
      </c>
      <c r="D213" s="39"/>
      <c r="E213" s="55"/>
      <c r="F213" s="96"/>
      <c r="G213" s="96"/>
      <c r="H213" s="96"/>
      <c r="I213" s="60"/>
      <c r="J213" s="60"/>
      <c r="K213" s="61"/>
      <c r="L213" s="258"/>
      <c r="M213" s="258"/>
      <c r="N213" s="55"/>
      <c r="O213" s="26"/>
      <c r="P213" s="55"/>
      <c r="Q213" s="26"/>
      <c r="R213" s="131"/>
      <c r="S213" s="214"/>
      <c r="T213" s="284" t="s">
        <v>105</v>
      </c>
      <c r="U213" s="25" t="s">
        <v>31</v>
      </c>
      <c r="V213" s="39"/>
      <c r="W213" s="55"/>
      <c r="X213" s="96"/>
      <c r="Y213" s="96"/>
      <c r="Z213" s="96"/>
      <c r="AA213" s="60"/>
      <c r="AB213" s="60"/>
      <c r="AC213" s="61"/>
      <c r="AD213" s="258"/>
      <c r="AE213" s="258"/>
      <c r="AF213" s="55"/>
      <c r="AG213" s="26"/>
      <c r="AH213" s="55"/>
      <c r="AI213" s="26"/>
      <c r="AJ213" s="131"/>
      <c r="AK213" s="199"/>
      <c r="AL213" s="284" t="s">
        <v>105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4"/>
      <c r="AT213" s="37"/>
    </row>
    <row r="214" spans="2:46" ht="13.5" customHeight="1" x14ac:dyDescent="0.15">
      <c r="B214" s="285"/>
      <c r="C214" s="27" t="s">
        <v>32</v>
      </c>
      <c r="D214" s="186"/>
      <c r="E214" s="56"/>
      <c r="F214" s="187"/>
      <c r="G214" s="187"/>
      <c r="H214" s="187"/>
      <c r="I214" s="62"/>
      <c r="J214" s="62"/>
      <c r="K214" s="188"/>
      <c r="L214" s="259"/>
      <c r="M214" s="259"/>
      <c r="N214" s="56"/>
      <c r="O214" s="28"/>
      <c r="P214" s="56"/>
      <c r="Q214" s="28"/>
      <c r="R214" s="132"/>
      <c r="S214" s="214"/>
      <c r="T214" s="285"/>
      <c r="U214" s="27" t="s">
        <v>32</v>
      </c>
      <c r="V214" s="186"/>
      <c r="W214" s="56"/>
      <c r="X214" s="187"/>
      <c r="Y214" s="187"/>
      <c r="Z214" s="187"/>
      <c r="AA214" s="62"/>
      <c r="AB214" s="62"/>
      <c r="AC214" s="188"/>
      <c r="AD214" s="259"/>
      <c r="AE214" s="259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4"/>
      <c r="AT214" s="37"/>
    </row>
    <row r="215" spans="2:46" ht="13.5" customHeight="1" x14ac:dyDescent="0.15">
      <c r="B215" s="285"/>
      <c r="C215" s="27" t="s">
        <v>33</v>
      </c>
      <c r="D215" s="186"/>
      <c r="E215" s="56"/>
      <c r="F215" s="187"/>
      <c r="G215" s="187"/>
      <c r="H215" s="187"/>
      <c r="I215" s="62"/>
      <c r="J215" s="62"/>
      <c r="K215" s="188"/>
      <c r="L215" s="259"/>
      <c r="M215" s="259"/>
      <c r="N215" s="56"/>
      <c r="O215" s="28"/>
      <c r="P215" s="56"/>
      <c r="Q215" s="28"/>
      <c r="R215" s="132"/>
      <c r="S215" s="214"/>
      <c r="T215" s="285"/>
      <c r="U215" s="27" t="s">
        <v>33</v>
      </c>
      <c r="V215" s="186"/>
      <c r="W215" s="56"/>
      <c r="X215" s="187"/>
      <c r="Y215" s="187"/>
      <c r="Z215" s="187"/>
      <c r="AA215" s="62"/>
      <c r="AB215" s="62"/>
      <c r="AC215" s="188"/>
      <c r="AD215" s="259"/>
      <c r="AE215" s="259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4"/>
      <c r="AT215" s="37"/>
    </row>
    <row r="216" spans="2:46" ht="13.5" customHeight="1" x14ac:dyDescent="0.15">
      <c r="B216" s="285"/>
      <c r="C216" s="27" t="s">
        <v>35</v>
      </c>
      <c r="D216" s="186"/>
      <c r="E216" s="56"/>
      <c r="F216" s="187"/>
      <c r="G216" s="187"/>
      <c r="H216" s="187"/>
      <c r="I216" s="62"/>
      <c r="J216" s="62"/>
      <c r="K216" s="188"/>
      <c r="L216" s="259"/>
      <c r="M216" s="259"/>
      <c r="N216" s="56"/>
      <c r="O216" s="28"/>
      <c r="P216" s="56"/>
      <c r="Q216" s="28"/>
      <c r="R216" s="132"/>
      <c r="S216" s="214"/>
      <c r="T216" s="285"/>
      <c r="U216" s="27" t="s">
        <v>35</v>
      </c>
      <c r="V216" s="186"/>
      <c r="W216" s="56"/>
      <c r="X216" s="187"/>
      <c r="Y216" s="187"/>
      <c r="Z216" s="187"/>
      <c r="AA216" s="62"/>
      <c r="AB216" s="62"/>
      <c r="AC216" s="188"/>
      <c r="AD216" s="259"/>
      <c r="AE216" s="259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4"/>
      <c r="AT216" s="37"/>
    </row>
    <row r="217" spans="2:46" ht="13.5" customHeight="1" thickBot="1" x14ac:dyDescent="0.2">
      <c r="B217" s="286"/>
      <c r="C217" s="27"/>
      <c r="D217" s="186"/>
      <c r="E217" s="56"/>
      <c r="F217" s="189"/>
      <c r="G217" s="189"/>
      <c r="H217" s="189"/>
      <c r="I217" s="56"/>
      <c r="J217" s="56"/>
      <c r="K217" s="188"/>
      <c r="L217" s="259"/>
      <c r="M217" s="259"/>
      <c r="N217" s="56"/>
      <c r="O217" s="28"/>
      <c r="P217" s="56"/>
      <c r="Q217" s="28"/>
      <c r="R217" s="184"/>
      <c r="S217" s="214"/>
      <c r="T217" s="286"/>
      <c r="U217" s="27"/>
      <c r="V217" s="186"/>
      <c r="W217" s="56"/>
      <c r="X217" s="189"/>
      <c r="Y217" s="189"/>
      <c r="Z217" s="189"/>
      <c r="AA217" s="56"/>
      <c r="AB217" s="56"/>
      <c r="AC217" s="188"/>
      <c r="AD217" s="259"/>
      <c r="AE217" s="259"/>
      <c r="AF217" s="56"/>
      <c r="AG217" s="28"/>
      <c r="AH217" s="56"/>
      <c r="AI217" s="28"/>
      <c r="AJ217" s="184"/>
      <c r="AK217" s="199"/>
      <c r="AL217" s="286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4"/>
      <c r="AT217" s="37"/>
    </row>
    <row r="218" spans="2:46" ht="13.5" customHeight="1" x14ac:dyDescent="0.15">
      <c r="B218" s="284" t="s">
        <v>106</v>
      </c>
      <c r="C218" s="25" t="s">
        <v>31</v>
      </c>
      <c r="D218" s="39"/>
      <c r="E218" s="55"/>
      <c r="F218" s="96"/>
      <c r="G218" s="96"/>
      <c r="H218" s="96"/>
      <c r="I218" s="60"/>
      <c r="J218" s="60"/>
      <c r="K218" s="61"/>
      <c r="L218" s="258"/>
      <c r="M218" s="258"/>
      <c r="N218" s="55"/>
      <c r="O218" s="26"/>
      <c r="P218" s="55"/>
      <c r="Q218" s="26"/>
      <c r="R218" s="131"/>
      <c r="S218" s="214"/>
      <c r="T218" s="284" t="s">
        <v>106</v>
      </c>
      <c r="U218" s="25" t="s">
        <v>31</v>
      </c>
      <c r="V218" s="39"/>
      <c r="W218" s="55"/>
      <c r="X218" s="96"/>
      <c r="Y218" s="96"/>
      <c r="Z218" s="96"/>
      <c r="AA218" s="60"/>
      <c r="AB218" s="60"/>
      <c r="AC218" s="61"/>
      <c r="AD218" s="258"/>
      <c r="AE218" s="258"/>
      <c r="AF218" s="55"/>
      <c r="AG218" s="26"/>
      <c r="AH218" s="55"/>
      <c r="AI218" s="26"/>
      <c r="AJ218" s="131"/>
      <c r="AK218" s="199"/>
      <c r="AL218" s="284" t="s">
        <v>106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4"/>
      <c r="AT218" s="37"/>
    </row>
    <row r="219" spans="2:46" ht="13.5" customHeight="1" x14ac:dyDescent="0.15">
      <c r="B219" s="285"/>
      <c r="C219" s="27" t="s">
        <v>32</v>
      </c>
      <c r="D219" s="186"/>
      <c r="E219" s="56"/>
      <c r="F219" s="187"/>
      <c r="G219" s="187"/>
      <c r="H219" s="187"/>
      <c r="I219" s="62"/>
      <c r="J219" s="62"/>
      <c r="K219" s="188"/>
      <c r="L219" s="259"/>
      <c r="M219" s="259"/>
      <c r="N219" s="56"/>
      <c r="O219" s="28"/>
      <c r="P219" s="56"/>
      <c r="Q219" s="28"/>
      <c r="R219" s="132"/>
      <c r="S219" s="214"/>
      <c r="T219" s="285"/>
      <c r="U219" s="27" t="s">
        <v>32</v>
      </c>
      <c r="V219" s="186"/>
      <c r="W219" s="56"/>
      <c r="X219" s="187"/>
      <c r="Y219" s="187"/>
      <c r="Z219" s="187"/>
      <c r="AA219" s="62"/>
      <c r="AB219" s="62"/>
      <c r="AC219" s="188"/>
      <c r="AD219" s="259"/>
      <c r="AE219" s="259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4"/>
      <c r="AT219" s="37"/>
    </row>
    <row r="220" spans="2:46" ht="13.5" customHeight="1" x14ac:dyDescent="0.15">
      <c r="B220" s="285"/>
      <c r="C220" s="27" t="s">
        <v>33</v>
      </c>
      <c r="D220" s="186"/>
      <c r="E220" s="56"/>
      <c r="F220" s="187"/>
      <c r="G220" s="187"/>
      <c r="H220" s="187"/>
      <c r="I220" s="62"/>
      <c r="J220" s="62"/>
      <c r="K220" s="188"/>
      <c r="L220" s="259"/>
      <c r="M220" s="259"/>
      <c r="N220" s="56"/>
      <c r="O220" s="28"/>
      <c r="P220" s="56"/>
      <c r="Q220" s="28"/>
      <c r="R220" s="132"/>
      <c r="S220" s="214"/>
      <c r="T220" s="285"/>
      <c r="U220" s="27" t="s">
        <v>33</v>
      </c>
      <c r="V220" s="186"/>
      <c r="W220" s="56"/>
      <c r="X220" s="187"/>
      <c r="Y220" s="187"/>
      <c r="Z220" s="187"/>
      <c r="AA220" s="62"/>
      <c r="AB220" s="62"/>
      <c r="AC220" s="188"/>
      <c r="AD220" s="259"/>
      <c r="AE220" s="259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4"/>
      <c r="AT220" s="37"/>
    </row>
    <row r="221" spans="2:46" ht="13.5" customHeight="1" x14ac:dyDescent="0.15">
      <c r="B221" s="285"/>
      <c r="C221" s="27" t="s">
        <v>35</v>
      </c>
      <c r="D221" s="186"/>
      <c r="E221" s="56"/>
      <c r="F221" s="187"/>
      <c r="G221" s="187"/>
      <c r="H221" s="187"/>
      <c r="I221" s="62"/>
      <c r="J221" s="62"/>
      <c r="K221" s="188"/>
      <c r="L221" s="259"/>
      <c r="M221" s="259"/>
      <c r="N221" s="56"/>
      <c r="O221" s="28"/>
      <c r="P221" s="56"/>
      <c r="Q221" s="28"/>
      <c r="R221" s="132"/>
      <c r="S221" s="214"/>
      <c r="T221" s="285"/>
      <c r="U221" s="27" t="s">
        <v>35</v>
      </c>
      <c r="V221" s="186"/>
      <c r="W221" s="56"/>
      <c r="X221" s="187"/>
      <c r="Y221" s="187"/>
      <c r="Z221" s="187"/>
      <c r="AA221" s="62"/>
      <c r="AB221" s="62"/>
      <c r="AC221" s="188"/>
      <c r="AD221" s="259"/>
      <c r="AE221" s="259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4"/>
      <c r="AT221" s="37"/>
    </row>
    <row r="222" spans="2:46" ht="13.5" customHeight="1" thickBot="1" x14ac:dyDescent="0.2">
      <c r="B222" s="286"/>
      <c r="C222" s="27"/>
      <c r="D222" s="186"/>
      <c r="E222" s="56"/>
      <c r="F222" s="189"/>
      <c r="G222" s="189"/>
      <c r="H222" s="189"/>
      <c r="I222" s="56"/>
      <c r="J222" s="56"/>
      <c r="K222" s="188"/>
      <c r="L222" s="259"/>
      <c r="M222" s="259"/>
      <c r="N222" s="56"/>
      <c r="O222" s="28"/>
      <c r="P222" s="56"/>
      <c r="Q222" s="28"/>
      <c r="R222" s="184"/>
      <c r="S222" s="214"/>
      <c r="T222" s="286"/>
      <c r="U222" s="27"/>
      <c r="V222" s="186"/>
      <c r="W222" s="56"/>
      <c r="X222" s="189"/>
      <c r="Y222" s="189"/>
      <c r="Z222" s="189"/>
      <c r="AA222" s="56"/>
      <c r="AB222" s="56"/>
      <c r="AC222" s="188"/>
      <c r="AD222" s="259"/>
      <c r="AE222" s="259"/>
      <c r="AF222" s="56"/>
      <c r="AG222" s="28"/>
      <c r="AH222" s="56"/>
      <c r="AI222" s="28"/>
      <c r="AJ222" s="184"/>
      <c r="AK222" s="199"/>
      <c r="AL222" s="286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4"/>
      <c r="AT222" s="37"/>
    </row>
    <row r="223" spans="2:46" ht="13.5" customHeight="1" x14ac:dyDescent="0.15">
      <c r="B223" s="284" t="s">
        <v>107</v>
      </c>
      <c r="C223" s="25" t="s">
        <v>31</v>
      </c>
      <c r="D223" s="39"/>
      <c r="E223" s="55"/>
      <c r="F223" s="96"/>
      <c r="G223" s="96"/>
      <c r="H223" s="96"/>
      <c r="I223" s="60"/>
      <c r="J223" s="60"/>
      <c r="K223" s="61"/>
      <c r="L223" s="258"/>
      <c r="M223" s="258"/>
      <c r="N223" s="55"/>
      <c r="O223" s="26"/>
      <c r="P223" s="55"/>
      <c r="Q223" s="26"/>
      <c r="R223" s="131"/>
      <c r="S223" s="214"/>
      <c r="T223" s="284" t="s">
        <v>107</v>
      </c>
      <c r="U223" s="25" t="s">
        <v>31</v>
      </c>
      <c r="V223" s="39"/>
      <c r="W223" s="55"/>
      <c r="X223" s="96"/>
      <c r="Y223" s="96"/>
      <c r="Z223" s="96"/>
      <c r="AA223" s="60"/>
      <c r="AB223" s="60"/>
      <c r="AC223" s="61"/>
      <c r="AD223" s="258"/>
      <c r="AE223" s="258"/>
      <c r="AF223" s="55"/>
      <c r="AG223" s="26"/>
      <c r="AH223" s="55"/>
      <c r="AI223" s="26"/>
      <c r="AJ223" s="131"/>
      <c r="AK223" s="199"/>
      <c r="AL223" s="284" t="s">
        <v>107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4"/>
      <c r="AT223" s="37"/>
    </row>
    <row r="224" spans="2:46" ht="13.5" customHeight="1" x14ac:dyDescent="0.15">
      <c r="B224" s="285"/>
      <c r="C224" s="27" t="s">
        <v>32</v>
      </c>
      <c r="D224" s="186"/>
      <c r="E224" s="56"/>
      <c r="F224" s="187"/>
      <c r="G224" s="187"/>
      <c r="H224" s="187"/>
      <c r="I224" s="62"/>
      <c r="J224" s="62"/>
      <c r="K224" s="188"/>
      <c r="L224" s="259"/>
      <c r="M224" s="259"/>
      <c r="N224" s="56"/>
      <c r="O224" s="28"/>
      <c r="P224" s="56"/>
      <c r="Q224" s="28"/>
      <c r="R224" s="132"/>
      <c r="S224" s="214"/>
      <c r="T224" s="285"/>
      <c r="U224" s="27" t="s">
        <v>32</v>
      </c>
      <c r="V224" s="186"/>
      <c r="W224" s="56"/>
      <c r="X224" s="187"/>
      <c r="Y224" s="187"/>
      <c r="Z224" s="187"/>
      <c r="AA224" s="62"/>
      <c r="AB224" s="62"/>
      <c r="AC224" s="188"/>
      <c r="AD224" s="259"/>
      <c r="AE224" s="259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4"/>
      <c r="AT224" s="37"/>
    </row>
    <row r="225" spans="2:46" ht="13.5" customHeight="1" x14ac:dyDescent="0.15">
      <c r="B225" s="285"/>
      <c r="C225" s="27" t="s">
        <v>33</v>
      </c>
      <c r="D225" s="186"/>
      <c r="E225" s="56"/>
      <c r="F225" s="187"/>
      <c r="G225" s="187"/>
      <c r="H225" s="187"/>
      <c r="I225" s="62"/>
      <c r="J225" s="62"/>
      <c r="K225" s="188"/>
      <c r="L225" s="259"/>
      <c r="M225" s="259"/>
      <c r="N225" s="56"/>
      <c r="O225" s="28"/>
      <c r="P225" s="56"/>
      <c r="Q225" s="28"/>
      <c r="R225" s="132"/>
      <c r="S225" s="214"/>
      <c r="T225" s="285"/>
      <c r="U225" s="27" t="s">
        <v>33</v>
      </c>
      <c r="V225" s="186"/>
      <c r="W225" s="56"/>
      <c r="X225" s="187"/>
      <c r="Y225" s="187"/>
      <c r="Z225" s="187"/>
      <c r="AA225" s="62"/>
      <c r="AB225" s="62"/>
      <c r="AC225" s="188"/>
      <c r="AD225" s="259"/>
      <c r="AE225" s="259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4"/>
      <c r="AT225" s="37"/>
    </row>
    <row r="226" spans="2:46" ht="13.5" customHeight="1" x14ac:dyDescent="0.15">
      <c r="B226" s="285"/>
      <c r="C226" s="27" t="s">
        <v>35</v>
      </c>
      <c r="D226" s="186"/>
      <c r="E226" s="56"/>
      <c r="F226" s="187"/>
      <c r="G226" s="187"/>
      <c r="H226" s="187"/>
      <c r="I226" s="62"/>
      <c r="J226" s="62"/>
      <c r="K226" s="188"/>
      <c r="L226" s="259"/>
      <c r="M226" s="259"/>
      <c r="N226" s="56"/>
      <c r="O226" s="28"/>
      <c r="P226" s="56"/>
      <c r="Q226" s="28"/>
      <c r="R226" s="132"/>
      <c r="S226" s="214"/>
      <c r="T226" s="285"/>
      <c r="U226" s="27" t="s">
        <v>35</v>
      </c>
      <c r="V226" s="186"/>
      <c r="W226" s="56"/>
      <c r="X226" s="187"/>
      <c r="Y226" s="187"/>
      <c r="Z226" s="187"/>
      <c r="AA226" s="62"/>
      <c r="AB226" s="62"/>
      <c r="AC226" s="188"/>
      <c r="AD226" s="259"/>
      <c r="AE226" s="259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4"/>
      <c r="AT226" s="37"/>
    </row>
    <row r="227" spans="2:46" ht="13.5" customHeight="1" thickBot="1" x14ac:dyDescent="0.2">
      <c r="B227" s="286"/>
      <c r="C227" s="27"/>
      <c r="D227" s="186"/>
      <c r="E227" s="56"/>
      <c r="F227" s="189"/>
      <c r="G227" s="189"/>
      <c r="H227" s="189"/>
      <c r="I227" s="56"/>
      <c r="J227" s="56"/>
      <c r="K227" s="188"/>
      <c r="L227" s="259"/>
      <c r="M227" s="259"/>
      <c r="N227" s="56"/>
      <c r="O227" s="28"/>
      <c r="P227" s="56"/>
      <c r="Q227" s="28"/>
      <c r="R227" s="184"/>
      <c r="S227" s="214"/>
      <c r="T227" s="286"/>
      <c r="U227" s="27"/>
      <c r="V227" s="186"/>
      <c r="W227" s="56"/>
      <c r="X227" s="189"/>
      <c r="Y227" s="189"/>
      <c r="Z227" s="189"/>
      <c r="AA227" s="56"/>
      <c r="AB227" s="56"/>
      <c r="AC227" s="188"/>
      <c r="AD227" s="259"/>
      <c r="AE227" s="259"/>
      <c r="AF227" s="56"/>
      <c r="AG227" s="28"/>
      <c r="AH227" s="56"/>
      <c r="AI227" s="28"/>
      <c r="AJ227" s="184"/>
      <c r="AK227" s="199"/>
      <c r="AL227" s="286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4"/>
      <c r="AT227" s="37"/>
    </row>
    <row r="228" spans="2:46" ht="13.5" customHeight="1" x14ac:dyDescent="0.15">
      <c r="B228" s="284" t="s">
        <v>108</v>
      </c>
      <c r="C228" s="25" t="s">
        <v>31</v>
      </c>
      <c r="D228" s="39"/>
      <c r="E228" s="55"/>
      <c r="F228" s="96"/>
      <c r="G228" s="96"/>
      <c r="H228" s="96"/>
      <c r="I228" s="60"/>
      <c r="J228" s="60"/>
      <c r="K228" s="61"/>
      <c r="L228" s="258"/>
      <c r="M228" s="258"/>
      <c r="N228" s="55"/>
      <c r="O228" s="26"/>
      <c r="P228" s="55"/>
      <c r="Q228" s="26"/>
      <c r="R228" s="131"/>
      <c r="S228" s="214"/>
      <c r="T228" s="284" t="s">
        <v>108</v>
      </c>
      <c r="U228" s="25" t="s">
        <v>31</v>
      </c>
      <c r="V228" s="39"/>
      <c r="W228" s="55"/>
      <c r="X228" s="96"/>
      <c r="Y228" s="96"/>
      <c r="Z228" s="96"/>
      <c r="AA228" s="60"/>
      <c r="AB228" s="60"/>
      <c r="AC228" s="61"/>
      <c r="AD228" s="258"/>
      <c r="AE228" s="258"/>
      <c r="AF228" s="55"/>
      <c r="AG228" s="26"/>
      <c r="AH228" s="55"/>
      <c r="AI228" s="26"/>
      <c r="AJ228" s="131"/>
      <c r="AK228" s="199"/>
      <c r="AL228" s="284" t="s">
        <v>108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4"/>
      <c r="AT228" s="37"/>
    </row>
    <row r="229" spans="2:46" ht="13.5" customHeight="1" x14ac:dyDescent="0.15">
      <c r="B229" s="285"/>
      <c r="C229" s="27" t="s">
        <v>32</v>
      </c>
      <c r="D229" s="186"/>
      <c r="E229" s="56"/>
      <c r="F229" s="187"/>
      <c r="G229" s="187"/>
      <c r="H229" s="187"/>
      <c r="I229" s="62"/>
      <c r="J229" s="62"/>
      <c r="K229" s="188"/>
      <c r="L229" s="259"/>
      <c r="M229" s="259"/>
      <c r="N229" s="56"/>
      <c r="O229" s="28"/>
      <c r="P229" s="56"/>
      <c r="Q229" s="28"/>
      <c r="R229" s="132"/>
      <c r="S229" s="214"/>
      <c r="T229" s="285"/>
      <c r="U229" s="27" t="s">
        <v>32</v>
      </c>
      <c r="V229" s="186"/>
      <c r="W229" s="56"/>
      <c r="X229" s="187"/>
      <c r="Y229" s="187"/>
      <c r="Z229" s="187"/>
      <c r="AA229" s="62"/>
      <c r="AB229" s="62"/>
      <c r="AC229" s="188"/>
      <c r="AD229" s="259"/>
      <c r="AE229" s="259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4"/>
      <c r="AT229" s="37"/>
    </row>
    <row r="230" spans="2:46" ht="13.5" customHeight="1" x14ac:dyDescent="0.15">
      <c r="B230" s="285"/>
      <c r="C230" s="27" t="s">
        <v>33</v>
      </c>
      <c r="D230" s="186"/>
      <c r="E230" s="56"/>
      <c r="F230" s="187"/>
      <c r="G230" s="187"/>
      <c r="H230" s="187"/>
      <c r="I230" s="62"/>
      <c r="J230" s="62"/>
      <c r="K230" s="188"/>
      <c r="L230" s="259"/>
      <c r="M230" s="259"/>
      <c r="N230" s="56"/>
      <c r="O230" s="28"/>
      <c r="P230" s="56"/>
      <c r="Q230" s="28"/>
      <c r="R230" s="132"/>
      <c r="S230" s="214"/>
      <c r="T230" s="285"/>
      <c r="U230" s="27" t="s">
        <v>33</v>
      </c>
      <c r="V230" s="186"/>
      <c r="W230" s="56"/>
      <c r="X230" s="187"/>
      <c r="Y230" s="187"/>
      <c r="Z230" s="187"/>
      <c r="AA230" s="62"/>
      <c r="AB230" s="62"/>
      <c r="AC230" s="188"/>
      <c r="AD230" s="259"/>
      <c r="AE230" s="259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4"/>
      <c r="AT230" s="37"/>
    </row>
    <row r="231" spans="2:46" ht="13.5" customHeight="1" x14ac:dyDescent="0.15">
      <c r="B231" s="285"/>
      <c r="C231" s="27" t="s">
        <v>35</v>
      </c>
      <c r="D231" s="186"/>
      <c r="E231" s="56"/>
      <c r="F231" s="187"/>
      <c r="G231" s="187"/>
      <c r="H231" s="187"/>
      <c r="I231" s="62"/>
      <c r="J231" s="62"/>
      <c r="K231" s="188"/>
      <c r="L231" s="259"/>
      <c r="M231" s="259"/>
      <c r="N231" s="56"/>
      <c r="O231" s="28"/>
      <c r="P231" s="56"/>
      <c r="Q231" s="28"/>
      <c r="R231" s="132"/>
      <c r="S231" s="214"/>
      <c r="T231" s="285"/>
      <c r="U231" s="27" t="s">
        <v>35</v>
      </c>
      <c r="V231" s="186"/>
      <c r="W231" s="56"/>
      <c r="X231" s="187"/>
      <c r="Y231" s="187"/>
      <c r="Z231" s="187"/>
      <c r="AA231" s="62"/>
      <c r="AB231" s="62"/>
      <c r="AC231" s="188"/>
      <c r="AD231" s="259"/>
      <c r="AE231" s="259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4"/>
      <c r="AT231" s="37"/>
    </row>
    <row r="232" spans="2:46" ht="13.5" customHeight="1" thickBot="1" x14ac:dyDescent="0.2">
      <c r="B232" s="286"/>
      <c r="C232" s="27"/>
      <c r="D232" s="186"/>
      <c r="E232" s="56"/>
      <c r="F232" s="189"/>
      <c r="G232" s="189"/>
      <c r="H232" s="189"/>
      <c r="I232" s="56"/>
      <c r="J232" s="56"/>
      <c r="K232" s="188"/>
      <c r="L232" s="259"/>
      <c r="M232" s="259"/>
      <c r="N232" s="56"/>
      <c r="O232" s="28"/>
      <c r="P232" s="56"/>
      <c r="Q232" s="28"/>
      <c r="R232" s="184"/>
      <c r="S232" s="214"/>
      <c r="T232" s="286"/>
      <c r="U232" s="27"/>
      <c r="V232" s="186"/>
      <c r="W232" s="56"/>
      <c r="X232" s="189"/>
      <c r="Y232" s="189"/>
      <c r="Z232" s="189"/>
      <c r="AA232" s="56"/>
      <c r="AB232" s="56"/>
      <c r="AC232" s="188"/>
      <c r="AD232" s="259"/>
      <c r="AE232" s="259"/>
      <c r="AF232" s="56"/>
      <c r="AG232" s="28"/>
      <c r="AH232" s="56"/>
      <c r="AI232" s="28"/>
      <c r="AJ232" s="184"/>
      <c r="AK232" s="199"/>
      <c r="AL232" s="286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4"/>
      <c r="AT232" s="37"/>
    </row>
    <row r="233" spans="2:46" ht="13.5" customHeight="1" x14ac:dyDescent="0.15">
      <c r="B233" s="284" t="s">
        <v>109</v>
      </c>
      <c r="C233" s="25" t="s">
        <v>31</v>
      </c>
      <c r="D233" s="39"/>
      <c r="E233" s="55"/>
      <c r="F233" s="96"/>
      <c r="G233" s="96"/>
      <c r="H233" s="96"/>
      <c r="I233" s="60"/>
      <c r="J233" s="60"/>
      <c r="K233" s="61"/>
      <c r="L233" s="258"/>
      <c r="M233" s="258"/>
      <c r="N233" s="55"/>
      <c r="O233" s="26"/>
      <c r="P233" s="55"/>
      <c r="Q233" s="26"/>
      <c r="R233" s="131"/>
      <c r="S233" s="214"/>
      <c r="T233" s="284" t="s">
        <v>109</v>
      </c>
      <c r="U233" s="25" t="s">
        <v>31</v>
      </c>
      <c r="V233" s="39"/>
      <c r="W233" s="55"/>
      <c r="X233" s="96"/>
      <c r="Y233" s="96"/>
      <c r="Z233" s="96"/>
      <c r="AA233" s="60"/>
      <c r="AB233" s="60"/>
      <c r="AC233" s="61"/>
      <c r="AD233" s="258"/>
      <c r="AE233" s="258"/>
      <c r="AF233" s="55"/>
      <c r="AG233" s="26"/>
      <c r="AH233" s="55"/>
      <c r="AI233" s="26"/>
      <c r="AJ233" s="131"/>
      <c r="AK233" s="199"/>
      <c r="AL233" s="284" t="s">
        <v>109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4"/>
      <c r="AT233" s="37"/>
    </row>
    <row r="234" spans="2:46" ht="13.5" customHeight="1" x14ac:dyDescent="0.15">
      <c r="B234" s="285"/>
      <c r="C234" s="27" t="s">
        <v>32</v>
      </c>
      <c r="D234" s="186"/>
      <c r="E234" s="56"/>
      <c r="F234" s="187"/>
      <c r="G234" s="187"/>
      <c r="H234" s="187"/>
      <c r="I234" s="62"/>
      <c r="J234" s="62"/>
      <c r="K234" s="188"/>
      <c r="L234" s="259"/>
      <c r="M234" s="259"/>
      <c r="N234" s="56"/>
      <c r="O234" s="28"/>
      <c r="P234" s="56"/>
      <c r="Q234" s="28"/>
      <c r="R234" s="132"/>
      <c r="S234" s="214"/>
      <c r="T234" s="285"/>
      <c r="U234" s="27" t="s">
        <v>32</v>
      </c>
      <c r="V234" s="186"/>
      <c r="W234" s="56"/>
      <c r="X234" s="187"/>
      <c r="Y234" s="187"/>
      <c r="Z234" s="187"/>
      <c r="AA234" s="62"/>
      <c r="AB234" s="62"/>
      <c r="AC234" s="188"/>
      <c r="AD234" s="259"/>
      <c r="AE234" s="259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4"/>
      <c r="AT234" s="37"/>
    </row>
    <row r="235" spans="2:46" ht="13.5" customHeight="1" x14ac:dyDescent="0.15">
      <c r="B235" s="285"/>
      <c r="C235" s="27" t="s">
        <v>33</v>
      </c>
      <c r="D235" s="186"/>
      <c r="E235" s="56"/>
      <c r="F235" s="187"/>
      <c r="G235" s="187"/>
      <c r="H235" s="187"/>
      <c r="I235" s="62"/>
      <c r="J235" s="62"/>
      <c r="K235" s="188"/>
      <c r="L235" s="259"/>
      <c r="M235" s="259"/>
      <c r="N235" s="56"/>
      <c r="O235" s="28"/>
      <c r="P235" s="56"/>
      <c r="Q235" s="28"/>
      <c r="R235" s="132"/>
      <c r="S235" s="214"/>
      <c r="T235" s="285"/>
      <c r="U235" s="27" t="s">
        <v>33</v>
      </c>
      <c r="V235" s="186"/>
      <c r="W235" s="56"/>
      <c r="X235" s="187"/>
      <c r="Y235" s="187"/>
      <c r="Z235" s="187"/>
      <c r="AA235" s="62"/>
      <c r="AB235" s="62"/>
      <c r="AC235" s="188"/>
      <c r="AD235" s="259"/>
      <c r="AE235" s="259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4"/>
      <c r="AT235" s="37"/>
    </row>
    <row r="236" spans="2:46" ht="13.5" customHeight="1" x14ac:dyDescent="0.15">
      <c r="B236" s="285"/>
      <c r="C236" s="27" t="s">
        <v>35</v>
      </c>
      <c r="D236" s="186"/>
      <c r="E236" s="56"/>
      <c r="F236" s="187"/>
      <c r="G236" s="187"/>
      <c r="H236" s="187"/>
      <c r="I236" s="62"/>
      <c r="J236" s="62"/>
      <c r="K236" s="188"/>
      <c r="L236" s="259"/>
      <c r="M236" s="259"/>
      <c r="N236" s="56"/>
      <c r="O236" s="28"/>
      <c r="P236" s="56"/>
      <c r="Q236" s="28"/>
      <c r="R236" s="132"/>
      <c r="S236" s="214"/>
      <c r="T236" s="285"/>
      <c r="U236" s="27" t="s">
        <v>35</v>
      </c>
      <c r="V236" s="186"/>
      <c r="W236" s="56"/>
      <c r="X236" s="187"/>
      <c r="Y236" s="187"/>
      <c r="Z236" s="187"/>
      <c r="AA236" s="62"/>
      <c r="AB236" s="62"/>
      <c r="AC236" s="188"/>
      <c r="AD236" s="259"/>
      <c r="AE236" s="259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4"/>
      <c r="AT236" s="37"/>
    </row>
    <row r="237" spans="2:46" ht="13.5" customHeight="1" thickBot="1" x14ac:dyDescent="0.2">
      <c r="B237" s="286"/>
      <c r="C237" s="27"/>
      <c r="D237" s="186"/>
      <c r="E237" s="56"/>
      <c r="F237" s="189"/>
      <c r="G237" s="189"/>
      <c r="H237" s="189"/>
      <c r="I237" s="56"/>
      <c r="J237" s="56"/>
      <c r="K237" s="188"/>
      <c r="L237" s="259"/>
      <c r="M237" s="259"/>
      <c r="N237" s="56"/>
      <c r="O237" s="28"/>
      <c r="P237" s="56"/>
      <c r="Q237" s="28"/>
      <c r="R237" s="184"/>
      <c r="S237" s="214"/>
      <c r="T237" s="286"/>
      <c r="U237" s="27"/>
      <c r="V237" s="186"/>
      <c r="W237" s="56"/>
      <c r="X237" s="189"/>
      <c r="Y237" s="189"/>
      <c r="Z237" s="189"/>
      <c r="AA237" s="56"/>
      <c r="AB237" s="56"/>
      <c r="AC237" s="188"/>
      <c r="AD237" s="259"/>
      <c r="AE237" s="259"/>
      <c r="AF237" s="56"/>
      <c r="AG237" s="28"/>
      <c r="AH237" s="56"/>
      <c r="AI237" s="28"/>
      <c r="AJ237" s="184"/>
      <c r="AK237" s="199"/>
      <c r="AL237" s="286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4"/>
      <c r="AT237" s="37"/>
    </row>
    <row r="238" spans="2:46" ht="13.5" customHeight="1" x14ac:dyDescent="0.15">
      <c r="B238" s="284" t="s">
        <v>110</v>
      </c>
      <c r="C238" s="25" t="s">
        <v>31</v>
      </c>
      <c r="D238" s="39"/>
      <c r="E238" s="55"/>
      <c r="F238" s="96"/>
      <c r="G238" s="96"/>
      <c r="H238" s="96"/>
      <c r="I238" s="60"/>
      <c r="J238" s="60"/>
      <c r="K238" s="61"/>
      <c r="L238" s="258"/>
      <c r="M238" s="258"/>
      <c r="N238" s="55"/>
      <c r="O238" s="26"/>
      <c r="P238" s="55"/>
      <c r="Q238" s="26"/>
      <c r="R238" s="131"/>
      <c r="S238" s="214"/>
      <c r="T238" s="284" t="s">
        <v>110</v>
      </c>
      <c r="U238" s="25" t="s">
        <v>31</v>
      </c>
      <c r="V238" s="39"/>
      <c r="W238" s="55"/>
      <c r="X238" s="96"/>
      <c r="Y238" s="96"/>
      <c r="Z238" s="96"/>
      <c r="AA238" s="60"/>
      <c r="AB238" s="60"/>
      <c r="AC238" s="61"/>
      <c r="AD238" s="258"/>
      <c r="AE238" s="258"/>
      <c r="AF238" s="55"/>
      <c r="AG238" s="26"/>
      <c r="AH238" s="55"/>
      <c r="AI238" s="26"/>
      <c r="AJ238" s="131"/>
      <c r="AK238" s="199"/>
      <c r="AL238" s="284" t="s">
        <v>110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4"/>
      <c r="AT238" s="37"/>
    </row>
    <row r="239" spans="2:46" ht="13.5" customHeight="1" x14ac:dyDescent="0.15">
      <c r="B239" s="285"/>
      <c r="C239" s="27" t="s">
        <v>32</v>
      </c>
      <c r="D239" s="186"/>
      <c r="E239" s="56"/>
      <c r="F239" s="187"/>
      <c r="G239" s="187"/>
      <c r="H239" s="187"/>
      <c r="I239" s="62"/>
      <c r="J239" s="62"/>
      <c r="K239" s="188"/>
      <c r="L239" s="259"/>
      <c r="M239" s="259"/>
      <c r="N239" s="56"/>
      <c r="O239" s="28"/>
      <c r="P239" s="56"/>
      <c r="Q239" s="28"/>
      <c r="R239" s="132"/>
      <c r="S239" s="214"/>
      <c r="T239" s="285"/>
      <c r="U239" s="27" t="s">
        <v>32</v>
      </c>
      <c r="V239" s="186"/>
      <c r="W239" s="56"/>
      <c r="X239" s="187"/>
      <c r="Y239" s="187"/>
      <c r="Z239" s="187"/>
      <c r="AA239" s="62"/>
      <c r="AB239" s="62"/>
      <c r="AC239" s="188"/>
      <c r="AD239" s="259"/>
      <c r="AE239" s="259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4"/>
      <c r="AT239" s="37"/>
    </row>
    <row r="240" spans="2:46" ht="13.5" customHeight="1" x14ac:dyDescent="0.15">
      <c r="B240" s="285"/>
      <c r="C240" s="27" t="s">
        <v>33</v>
      </c>
      <c r="D240" s="186"/>
      <c r="E240" s="56"/>
      <c r="F240" s="187"/>
      <c r="G240" s="187"/>
      <c r="H240" s="187"/>
      <c r="I240" s="62"/>
      <c r="J240" s="62"/>
      <c r="K240" s="188"/>
      <c r="L240" s="259"/>
      <c r="M240" s="259"/>
      <c r="N240" s="56"/>
      <c r="O240" s="28"/>
      <c r="P240" s="56"/>
      <c r="Q240" s="28"/>
      <c r="R240" s="132"/>
      <c r="S240" s="214"/>
      <c r="T240" s="285"/>
      <c r="U240" s="27" t="s">
        <v>33</v>
      </c>
      <c r="V240" s="186"/>
      <c r="W240" s="56"/>
      <c r="X240" s="187"/>
      <c r="Y240" s="187"/>
      <c r="Z240" s="187"/>
      <c r="AA240" s="62"/>
      <c r="AB240" s="62"/>
      <c r="AC240" s="188"/>
      <c r="AD240" s="259"/>
      <c r="AE240" s="259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4"/>
      <c r="AT240" s="37"/>
    </row>
    <row r="241" spans="2:46" ht="13.5" customHeight="1" x14ac:dyDescent="0.15">
      <c r="B241" s="285"/>
      <c r="C241" s="27" t="s">
        <v>35</v>
      </c>
      <c r="D241" s="186"/>
      <c r="E241" s="56"/>
      <c r="F241" s="187"/>
      <c r="G241" s="187"/>
      <c r="H241" s="187"/>
      <c r="I241" s="62"/>
      <c r="J241" s="62"/>
      <c r="K241" s="188"/>
      <c r="L241" s="259"/>
      <c r="M241" s="259"/>
      <c r="N241" s="56"/>
      <c r="O241" s="28"/>
      <c r="P241" s="56"/>
      <c r="Q241" s="28"/>
      <c r="R241" s="132"/>
      <c r="S241" s="214"/>
      <c r="T241" s="285"/>
      <c r="U241" s="27" t="s">
        <v>35</v>
      </c>
      <c r="V241" s="186"/>
      <c r="W241" s="56"/>
      <c r="X241" s="187"/>
      <c r="Y241" s="187"/>
      <c r="Z241" s="187"/>
      <c r="AA241" s="62"/>
      <c r="AB241" s="62"/>
      <c r="AC241" s="188"/>
      <c r="AD241" s="259"/>
      <c r="AE241" s="259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4"/>
      <c r="AT241" s="37"/>
    </row>
    <row r="242" spans="2:46" ht="13.5" customHeight="1" thickBot="1" x14ac:dyDescent="0.2">
      <c r="B242" s="286"/>
      <c r="C242" s="27"/>
      <c r="D242" s="186"/>
      <c r="E242" s="56"/>
      <c r="F242" s="189"/>
      <c r="G242" s="189"/>
      <c r="H242" s="189"/>
      <c r="I242" s="56"/>
      <c r="J242" s="56"/>
      <c r="K242" s="188"/>
      <c r="L242" s="259"/>
      <c r="M242" s="259"/>
      <c r="N242" s="56"/>
      <c r="O242" s="28"/>
      <c r="P242" s="56"/>
      <c r="Q242" s="28"/>
      <c r="R242" s="184"/>
      <c r="S242" s="214"/>
      <c r="T242" s="286"/>
      <c r="U242" s="27"/>
      <c r="V242" s="186"/>
      <c r="W242" s="56"/>
      <c r="X242" s="189"/>
      <c r="Y242" s="189"/>
      <c r="Z242" s="189"/>
      <c r="AA242" s="56"/>
      <c r="AB242" s="56"/>
      <c r="AC242" s="188"/>
      <c r="AD242" s="259"/>
      <c r="AE242" s="259"/>
      <c r="AF242" s="56"/>
      <c r="AG242" s="28"/>
      <c r="AH242" s="56"/>
      <c r="AI242" s="28"/>
      <c r="AJ242" s="184"/>
      <c r="AK242" s="199"/>
      <c r="AL242" s="286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4"/>
      <c r="AT242" s="37"/>
    </row>
    <row r="243" spans="2:46" ht="13.5" customHeight="1" x14ac:dyDescent="0.15">
      <c r="B243" s="284" t="s">
        <v>111</v>
      </c>
      <c r="C243" s="25" t="s">
        <v>31</v>
      </c>
      <c r="D243" s="39"/>
      <c r="E243" s="55"/>
      <c r="F243" s="96"/>
      <c r="G243" s="96"/>
      <c r="H243" s="96"/>
      <c r="I243" s="60"/>
      <c r="J243" s="60"/>
      <c r="K243" s="61"/>
      <c r="L243" s="258"/>
      <c r="M243" s="258"/>
      <c r="N243" s="55"/>
      <c r="O243" s="26"/>
      <c r="P243" s="55"/>
      <c r="Q243" s="26"/>
      <c r="R243" s="131"/>
      <c r="S243" s="214"/>
      <c r="T243" s="284" t="s">
        <v>111</v>
      </c>
      <c r="U243" s="25" t="s">
        <v>31</v>
      </c>
      <c r="V243" s="39"/>
      <c r="W243" s="55"/>
      <c r="X243" s="96"/>
      <c r="Y243" s="96"/>
      <c r="Z243" s="96"/>
      <c r="AA243" s="60"/>
      <c r="AB243" s="60"/>
      <c r="AC243" s="61"/>
      <c r="AD243" s="258"/>
      <c r="AE243" s="258"/>
      <c r="AF243" s="55"/>
      <c r="AG243" s="26"/>
      <c r="AH243" s="55"/>
      <c r="AI243" s="26"/>
      <c r="AJ243" s="131"/>
      <c r="AK243" s="199"/>
      <c r="AL243" s="284" t="s">
        <v>111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4"/>
      <c r="AT243" s="37"/>
    </row>
    <row r="244" spans="2:46" ht="13.5" customHeight="1" x14ac:dyDescent="0.15">
      <c r="B244" s="285"/>
      <c r="C244" s="27" t="s">
        <v>32</v>
      </c>
      <c r="D244" s="186"/>
      <c r="E244" s="56"/>
      <c r="F244" s="187"/>
      <c r="G244" s="187"/>
      <c r="H244" s="187"/>
      <c r="I244" s="62"/>
      <c r="J244" s="62"/>
      <c r="K244" s="188"/>
      <c r="L244" s="259"/>
      <c r="M244" s="259"/>
      <c r="N244" s="56"/>
      <c r="O244" s="28"/>
      <c r="P244" s="56"/>
      <c r="Q244" s="28"/>
      <c r="R244" s="132"/>
      <c r="S244" s="214"/>
      <c r="T244" s="285"/>
      <c r="U244" s="27" t="s">
        <v>32</v>
      </c>
      <c r="V244" s="186"/>
      <c r="W244" s="56"/>
      <c r="X244" s="187"/>
      <c r="Y244" s="187"/>
      <c r="Z244" s="187"/>
      <c r="AA244" s="62"/>
      <c r="AB244" s="62"/>
      <c r="AC244" s="188"/>
      <c r="AD244" s="259"/>
      <c r="AE244" s="259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4"/>
      <c r="AT244" s="37"/>
    </row>
    <row r="245" spans="2:46" ht="13.5" customHeight="1" x14ac:dyDescent="0.15">
      <c r="B245" s="285"/>
      <c r="C245" s="27" t="s">
        <v>33</v>
      </c>
      <c r="D245" s="186"/>
      <c r="E245" s="56"/>
      <c r="F245" s="187"/>
      <c r="G245" s="187"/>
      <c r="H245" s="187"/>
      <c r="I245" s="62"/>
      <c r="J245" s="62"/>
      <c r="K245" s="188"/>
      <c r="L245" s="259"/>
      <c r="M245" s="259"/>
      <c r="N245" s="56"/>
      <c r="O245" s="28"/>
      <c r="P245" s="56"/>
      <c r="Q245" s="28"/>
      <c r="R245" s="132"/>
      <c r="S245" s="214"/>
      <c r="T245" s="285"/>
      <c r="U245" s="27" t="s">
        <v>33</v>
      </c>
      <c r="V245" s="186"/>
      <c r="W245" s="56"/>
      <c r="X245" s="187"/>
      <c r="Y245" s="187"/>
      <c r="Z245" s="187"/>
      <c r="AA245" s="62"/>
      <c r="AB245" s="62"/>
      <c r="AC245" s="188"/>
      <c r="AD245" s="259"/>
      <c r="AE245" s="259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4"/>
      <c r="AT245" s="37"/>
    </row>
    <row r="246" spans="2:46" ht="13.5" customHeight="1" x14ac:dyDescent="0.15">
      <c r="B246" s="285"/>
      <c r="C246" s="27" t="s">
        <v>35</v>
      </c>
      <c r="D246" s="186"/>
      <c r="E246" s="56"/>
      <c r="F246" s="187"/>
      <c r="G246" s="187"/>
      <c r="H246" s="187"/>
      <c r="I246" s="62"/>
      <c r="J246" s="62"/>
      <c r="K246" s="188"/>
      <c r="L246" s="259"/>
      <c r="M246" s="259"/>
      <c r="N246" s="56"/>
      <c r="O246" s="28"/>
      <c r="P246" s="56"/>
      <c r="Q246" s="28"/>
      <c r="R246" s="132"/>
      <c r="S246" s="214"/>
      <c r="T246" s="285"/>
      <c r="U246" s="27" t="s">
        <v>35</v>
      </c>
      <c r="V246" s="186"/>
      <c r="W246" s="56"/>
      <c r="X246" s="187"/>
      <c r="Y246" s="187"/>
      <c r="Z246" s="187"/>
      <c r="AA246" s="62"/>
      <c r="AB246" s="62"/>
      <c r="AC246" s="188"/>
      <c r="AD246" s="259"/>
      <c r="AE246" s="259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4"/>
      <c r="AT246" s="37"/>
    </row>
    <row r="247" spans="2:46" ht="13.5" customHeight="1" thickBot="1" x14ac:dyDescent="0.2">
      <c r="B247" s="286"/>
      <c r="C247" s="27"/>
      <c r="D247" s="186"/>
      <c r="E247" s="56"/>
      <c r="F247" s="189"/>
      <c r="G247" s="189"/>
      <c r="H247" s="189"/>
      <c r="I247" s="56"/>
      <c r="J247" s="56"/>
      <c r="K247" s="188"/>
      <c r="L247" s="259"/>
      <c r="M247" s="259"/>
      <c r="N247" s="56"/>
      <c r="O247" s="28"/>
      <c r="P247" s="56"/>
      <c r="Q247" s="28"/>
      <c r="R247" s="184"/>
      <c r="S247" s="214"/>
      <c r="T247" s="286"/>
      <c r="U247" s="27"/>
      <c r="V247" s="186"/>
      <c r="W247" s="56"/>
      <c r="X247" s="189"/>
      <c r="Y247" s="189"/>
      <c r="Z247" s="189"/>
      <c r="AA247" s="56"/>
      <c r="AB247" s="56"/>
      <c r="AC247" s="188"/>
      <c r="AD247" s="259"/>
      <c r="AE247" s="259"/>
      <c r="AF247" s="56"/>
      <c r="AG247" s="28"/>
      <c r="AH247" s="56"/>
      <c r="AI247" s="28"/>
      <c r="AJ247" s="184"/>
      <c r="AK247" s="199"/>
      <c r="AL247" s="286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4"/>
      <c r="AT247" s="37"/>
    </row>
    <row r="248" spans="2:46" ht="13.5" customHeight="1" x14ac:dyDescent="0.15">
      <c r="B248" s="284" t="s">
        <v>112</v>
      </c>
      <c r="C248" s="25" t="s">
        <v>31</v>
      </c>
      <c r="D248" s="39"/>
      <c r="E248" s="55"/>
      <c r="F248" s="96"/>
      <c r="G248" s="96"/>
      <c r="H248" s="96"/>
      <c r="I248" s="60"/>
      <c r="J248" s="60"/>
      <c r="K248" s="61"/>
      <c r="L248" s="258"/>
      <c r="M248" s="258"/>
      <c r="N248" s="55"/>
      <c r="O248" s="26"/>
      <c r="P248" s="55"/>
      <c r="Q248" s="26"/>
      <c r="R248" s="131"/>
      <c r="S248" s="214"/>
      <c r="T248" s="284" t="s">
        <v>112</v>
      </c>
      <c r="U248" s="25" t="s">
        <v>31</v>
      </c>
      <c r="V248" s="39"/>
      <c r="W248" s="55"/>
      <c r="X248" s="96"/>
      <c r="Y248" s="96"/>
      <c r="Z248" s="96"/>
      <c r="AA248" s="60"/>
      <c r="AB248" s="60"/>
      <c r="AC248" s="61"/>
      <c r="AD248" s="258"/>
      <c r="AE248" s="258"/>
      <c r="AF248" s="55"/>
      <c r="AG248" s="26"/>
      <c r="AH248" s="55"/>
      <c r="AI248" s="26"/>
      <c r="AJ248" s="131"/>
      <c r="AK248" s="199"/>
      <c r="AL248" s="284" t="s">
        <v>112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4"/>
      <c r="AT248" s="37"/>
    </row>
    <row r="249" spans="2:46" ht="13.5" customHeight="1" x14ac:dyDescent="0.15">
      <c r="B249" s="285"/>
      <c r="C249" s="27" t="s">
        <v>32</v>
      </c>
      <c r="D249" s="186"/>
      <c r="E249" s="56"/>
      <c r="F249" s="187"/>
      <c r="G249" s="187"/>
      <c r="H249" s="187"/>
      <c r="I249" s="62"/>
      <c r="J249" s="62"/>
      <c r="K249" s="188"/>
      <c r="L249" s="259"/>
      <c r="M249" s="259"/>
      <c r="N249" s="56"/>
      <c r="O249" s="28"/>
      <c r="P249" s="56"/>
      <c r="Q249" s="28"/>
      <c r="R249" s="132"/>
      <c r="S249" s="214"/>
      <c r="T249" s="285"/>
      <c r="U249" s="27" t="s">
        <v>32</v>
      </c>
      <c r="V249" s="186"/>
      <c r="W249" s="56"/>
      <c r="X249" s="187"/>
      <c r="Y249" s="187"/>
      <c r="Z249" s="187"/>
      <c r="AA249" s="62"/>
      <c r="AB249" s="62"/>
      <c r="AC249" s="188"/>
      <c r="AD249" s="259"/>
      <c r="AE249" s="259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4"/>
      <c r="AT249" s="37"/>
    </row>
    <row r="250" spans="2:46" ht="13.5" customHeight="1" x14ac:dyDescent="0.15">
      <c r="B250" s="285"/>
      <c r="C250" s="27" t="s">
        <v>33</v>
      </c>
      <c r="D250" s="186"/>
      <c r="E250" s="56"/>
      <c r="F250" s="187"/>
      <c r="G250" s="187"/>
      <c r="H250" s="187"/>
      <c r="I250" s="62"/>
      <c r="J250" s="62"/>
      <c r="K250" s="188"/>
      <c r="L250" s="259"/>
      <c r="M250" s="259"/>
      <c r="N250" s="56"/>
      <c r="O250" s="28"/>
      <c r="P250" s="56"/>
      <c r="Q250" s="28"/>
      <c r="R250" s="132"/>
      <c r="S250" s="214"/>
      <c r="T250" s="285"/>
      <c r="U250" s="27" t="s">
        <v>33</v>
      </c>
      <c r="V250" s="186"/>
      <c r="W250" s="56"/>
      <c r="X250" s="187"/>
      <c r="Y250" s="187"/>
      <c r="Z250" s="187"/>
      <c r="AA250" s="62"/>
      <c r="AB250" s="62"/>
      <c r="AC250" s="188"/>
      <c r="AD250" s="259"/>
      <c r="AE250" s="259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4"/>
      <c r="AT250" s="37"/>
    </row>
    <row r="251" spans="2:46" ht="13.5" customHeight="1" x14ac:dyDescent="0.15">
      <c r="B251" s="285"/>
      <c r="C251" s="27" t="s">
        <v>35</v>
      </c>
      <c r="D251" s="186"/>
      <c r="E251" s="56"/>
      <c r="F251" s="187"/>
      <c r="G251" s="187"/>
      <c r="H251" s="187"/>
      <c r="I251" s="62"/>
      <c r="J251" s="62"/>
      <c r="K251" s="188"/>
      <c r="L251" s="259"/>
      <c r="M251" s="259"/>
      <c r="N251" s="56"/>
      <c r="O251" s="28"/>
      <c r="P251" s="56"/>
      <c r="Q251" s="28"/>
      <c r="R251" s="132"/>
      <c r="S251" s="214"/>
      <c r="T251" s="285"/>
      <c r="U251" s="27" t="s">
        <v>35</v>
      </c>
      <c r="V251" s="186"/>
      <c r="W251" s="56"/>
      <c r="X251" s="187"/>
      <c r="Y251" s="187"/>
      <c r="Z251" s="187"/>
      <c r="AA251" s="62"/>
      <c r="AB251" s="62"/>
      <c r="AC251" s="188"/>
      <c r="AD251" s="259"/>
      <c r="AE251" s="259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4"/>
      <c r="AT251" s="37"/>
    </row>
    <row r="252" spans="2:46" ht="13.5" customHeight="1" thickBot="1" x14ac:dyDescent="0.2">
      <c r="B252" s="286"/>
      <c r="C252" s="27"/>
      <c r="D252" s="186"/>
      <c r="E252" s="56"/>
      <c r="F252" s="189"/>
      <c r="G252" s="189"/>
      <c r="H252" s="189"/>
      <c r="I252" s="56"/>
      <c r="J252" s="56"/>
      <c r="K252" s="188"/>
      <c r="L252" s="259"/>
      <c r="M252" s="259"/>
      <c r="N252" s="56"/>
      <c r="O252" s="28"/>
      <c r="P252" s="56"/>
      <c r="Q252" s="28"/>
      <c r="R252" s="184"/>
      <c r="S252" s="214"/>
      <c r="T252" s="286"/>
      <c r="U252" s="27"/>
      <c r="V252" s="186"/>
      <c r="W252" s="56"/>
      <c r="X252" s="189"/>
      <c r="Y252" s="189"/>
      <c r="Z252" s="189"/>
      <c r="AA252" s="56"/>
      <c r="AB252" s="56"/>
      <c r="AC252" s="188"/>
      <c r="AD252" s="259"/>
      <c r="AE252" s="259"/>
      <c r="AF252" s="56"/>
      <c r="AG252" s="28"/>
      <c r="AH252" s="56"/>
      <c r="AI252" s="28"/>
      <c r="AJ252" s="184"/>
      <c r="AK252" s="199"/>
      <c r="AL252" s="286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4"/>
      <c r="AT252" s="37"/>
    </row>
    <row r="253" spans="2:46" ht="13.5" customHeight="1" x14ac:dyDescent="0.15">
      <c r="B253" s="284" t="s">
        <v>113</v>
      </c>
      <c r="C253" s="25" t="s">
        <v>31</v>
      </c>
      <c r="D253" s="39"/>
      <c r="E253" s="55"/>
      <c r="F253" s="96"/>
      <c r="G253" s="96"/>
      <c r="H253" s="96"/>
      <c r="I253" s="60"/>
      <c r="J253" s="60"/>
      <c r="K253" s="61"/>
      <c r="L253" s="258"/>
      <c r="M253" s="258"/>
      <c r="N253" s="55"/>
      <c r="O253" s="26"/>
      <c r="P253" s="55"/>
      <c r="Q253" s="26"/>
      <c r="R253" s="131"/>
      <c r="S253" s="214"/>
      <c r="T253" s="284" t="s">
        <v>113</v>
      </c>
      <c r="U253" s="25" t="s">
        <v>31</v>
      </c>
      <c r="V253" s="39"/>
      <c r="W253" s="55"/>
      <c r="X253" s="96"/>
      <c r="Y253" s="96"/>
      <c r="Z253" s="96"/>
      <c r="AA253" s="60"/>
      <c r="AB253" s="60"/>
      <c r="AC253" s="61"/>
      <c r="AD253" s="258"/>
      <c r="AE253" s="258"/>
      <c r="AF253" s="55"/>
      <c r="AG253" s="26"/>
      <c r="AH253" s="55"/>
      <c r="AI253" s="26"/>
      <c r="AJ253" s="131"/>
      <c r="AK253" s="199"/>
      <c r="AL253" s="284" t="s">
        <v>113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4"/>
      <c r="AT253" s="37"/>
    </row>
    <row r="254" spans="2:46" ht="13.5" customHeight="1" x14ac:dyDescent="0.15">
      <c r="B254" s="285"/>
      <c r="C254" s="27" t="s">
        <v>32</v>
      </c>
      <c r="D254" s="186"/>
      <c r="E254" s="56"/>
      <c r="F254" s="187"/>
      <c r="G254" s="187"/>
      <c r="H254" s="187"/>
      <c r="I254" s="62"/>
      <c r="J254" s="62"/>
      <c r="K254" s="188"/>
      <c r="L254" s="259"/>
      <c r="M254" s="259"/>
      <c r="N254" s="56"/>
      <c r="O254" s="28"/>
      <c r="P254" s="56"/>
      <c r="Q254" s="28"/>
      <c r="R254" s="132"/>
      <c r="S254" s="214"/>
      <c r="T254" s="285"/>
      <c r="U254" s="27" t="s">
        <v>32</v>
      </c>
      <c r="V254" s="186"/>
      <c r="W254" s="56"/>
      <c r="X254" s="187"/>
      <c r="Y254" s="187"/>
      <c r="Z254" s="187"/>
      <c r="AA254" s="62"/>
      <c r="AB254" s="62"/>
      <c r="AC254" s="188"/>
      <c r="AD254" s="259"/>
      <c r="AE254" s="259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4"/>
      <c r="AT254" s="37"/>
    </row>
    <row r="255" spans="2:46" ht="13.5" customHeight="1" x14ac:dyDescent="0.15">
      <c r="B255" s="285"/>
      <c r="C255" s="27" t="s">
        <v>33</v>
      </c>
      <c r="D255" s="186"/>
      <c r="E255" s="56"/>
      <c r="F255" s="187"/>
      <c r="G255" s="187"/>
      <c r="H255" s="187"/>
      <c r="I255" s="62"/>
      <c r="J255" s="62"/>
      <c r="K255" s="188"/>
      <c r="L255" s="259"/>
      <c r="M255" s="259"/>
      <c r="N255" s="56"/>
      <c r="O255" s="28"/>
      <c r="P255" s="56"/>
      <c r="Q255" s="28"/>
      <c r="R255" s="132"/>
      <c r="S255" s="214"/>
      <c r="T255" s="285"/>
      <c r="U255" s="27" t="s">
        <v>33</v>
      </c>
      <c r="V255" s="186"/>
      <c r="W255" s="56"/>
      <c r="X255" s="187"/>
      <c r="Y255" s="187"/>
      <c r="Z255" s="187"/>
      <c r="AA255" s="62"/>
      <c r="AB255" s="62"/>
      <c r="AC255" s="188"/>
      <c r="AD255" s="259"/>
      <c r="AE255" s="259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4"/>
      <c r="AT255" s="37"/>
    </row>
    <row r="256" spans="2:46" ht="13.5" customHeight="1" x14ac:dyDescent="0.15">
      <c r="B256" s="285"/>
      <c r="C256" s="27" t="s">
        <v>35</v>
      </c>
      <c r="D256" s="186"/>
      <c r="E256" s="56"/>
      <c r="F256" s="187"/>
      <c r="G256" s="187"/>
      <c r="H256" s="187"/>
      <c r="I256" s="62"/>
      <c r="J256" s="62"/>
      <c r="K256" s="188"/>
      <c r="L256" s="259"/>
      <c r="M256" s="259"/>
      <c r="N256" s="56"/>
      <c r="O256" s="28"/>
      <c r="P256" s="56"/>
      <c r="Q256" s="28"/>
      <c r="R256" s="132"/>
      <c r="S256" s="214"/>
      <c r="T256" s="285"/>
      <c r="U256" s="27" t="s">
        <v>35</v>
      </c>
      <c r="V256" s="186"/>
      <c r="W256" s="56"/>
      <c r="X256" s="187"/>
      <c r="Y256" s="187"/>
      <c r="Z256" s="187"/>
      <c r="AA256" s="62"/>
      <c r="AB256" s="62"/>
      <c r="AC256" s="188"/>
      <c r="AD256" s="259"/>
      <c r="AE256" s="259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4"/>
      <c r="AT256" s="37"/>
    </row>
    <row r="257" spans="2:46" ht="13.5" customHeight="1" thickBot="1" x14ac:dyDescent="0.2">
      <c r="B257" s="286"/>
      <c r="C257" s="27"/>
      <c r="D257" s="186"/>
      <c r="E257" s="56"/>
      <c r="F257" s="189"/>
      <c r="G257" s="189"/>
      <c r="H257" s="189"/>
      <c r="I257" s="56"/>
      <c r="J257" s="56"/>
      <c r="K257" s="188"/>
      <c r="L257" s="259"/>
      <c r="M257" s="259"/>
      <c r="N257" s="56"/>
      <c r="O257" s="28"/>
      <c r="P257" s="56"/>
      <c r="Q257" s="28"/>
      <c r="R257" s="184"/>
      <c r="S257" s="214"/>
      <c r="T257" s="286"/>
      <c r="U257" s="27"/>
      <c r="V257" s="186"/>
      <c r="W257" s="56"/>
      <c r="X257" s="189"/>
      <c r="Y257" s="189"/>
      <c r="Z257" s="189"/>
      <c r="AA257" s="56"/>
      <c r="AB257" s="56"/>
      <c r="AC257" s="188"/>
      <c r="AD257" s="259"/>
      <c r="AE257" s="259"/>
      <c r="AF257" s="56"/>
      <c r="AG257" s="28"/>
      <c r="AH257" s="56"/>
      <c r="AI257" s="28"/>
      <c r="AJ257" s="184"/>
      <c r="AK257" s="199"/>
      <c r="AL257" s="286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4"/>
      <c r="AT257" s="37"/>
    </row>
    <row r="258" spans="2:46" ht="13.5" customHeight="1" x14ac:dyDescent="0.15">
      <c r="B258" s="284" t="s">
        <v>114</v>
      </c>
      <c r="C258" s="25" t="s">
        <v>31</v>
      </c>
      <c r="D258" s="39"/>
      <c r="E258" s="55"/>
      <c r="F258" s="96"/>
      <c r="G258" s="96"/>
      <c r="H258" s="96"/>
      <c r="I258" s="60"/>
      <c r="J258" s="60"/>
      <c r="K258" s="61"/>
      <c r="L258" s="258"/>
      <c r="M258" s="258"/>
      <c r="N258" s="55"/>
      <c r="O258" s="26"/>
      <c r="P258" s="55"/>
      <c r="Q258" s="26"/>
      <c r="R258" s="131"/>
      <c r="S258" s="214"/>
      <c r="T258" s="284" t="s">
        <v>114</v>
      </c>
      <c r="U258" s="25" t="s">
        <v>31</v>
      </c>
      <c r="V258" s="39"/>
      <c r="W258" s="55"/>
      <c r="X258" s="96"/>
      <c r="Y258" s="96"/>
      <c r="Z258" s="96"/>
      <c r="AA258" s="60"/>
      <c r="AB258" s="60"/>
      <c r="AC258" s="61"/>
      <c r="AD258" s="258"/>
      <c r="AE258" s="258"/>
      <c r="AF258" s="55"/>
      <c r="AG258" s="26"/>
      <c r="AH258" s="55"/>
      <c r="AI258" s="26"/>
      <c r="AJ258" s="131"/>
      <c r="AK258" s="199"/>
      <c r="AL258" s="284" t="s">
        <v>114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4"/>
      <c r="AT258" s="37"/>
    </row>
    <row r="259" spans="2:46" ht="13.5" customHeight="1" x14ac:dyDescent="0.15">
      <c r="B259" s="285"/>
      <c r="C259" s="27" t="s">
        <v>32</v>
      </c>
      <c r="D259" s="186"/>
      <c r="E259" s="56"/>
      <c r="F259" s="187"/>
      <c r="G259" s="187"/>
      <c r="H259" s="187"/>
      <c r="I259" s="62"/>
      <c r="J259" s="62"/>
      <c r="K259" s="188"/>
      <c r="L259" s="259"/>
      <c r="M259" s="259"/>
      <c r="N259" s="56"/>
      <c r="O259" s="28"/>
      <c r="P259" s="56"/>
      <c r="Q259" s="28"/>
      <c r="R259" s="132"/>
      <c r="S259" s="214"/>
      <c r="T259" s="285"/>
      <c r="U259" s="27" t="s">
        <v>32</v>
      </c>
      <c r="V259" s="186"/>
      <c r="W259" s="56"/>
      <c r="X259" s="187"/>
      <c r="Y259" s="187"/>
      <c r="Z259" s="187"/>
      <c r="AA259" s="62"/>
      <c r="AB259" s="62"/>
      <c r="AC259" s="188"/>
      <c r="AD259" s="259"/>
      <c r="AE259" s="259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4"/>
      <c r="AT259" s="37"/>
    </row>
    <row r="260" spans="2:46" ht="13.5" customHeight="1" x14ac:dyDescent="0.15">
      <c r="B260" s="285"/>
      <c r="C260" s="27" t="s">
        <v>33</v>
      </c>
      <c r="D260" s="186"/>
      <c r="E260" s="56"/>
      <c r="F260" s="187"/>
      <c r="G260" s="187"/>
      <c r="H260" s="187"/>
      <c r="I260" s="62"/>
      <c r="J260" s="62"/>
      <c r="K260" s="188"/>
      <c r="L260" s="259"/>
      <c r="M260" s="259"/>
      <c r="N260" s="56"/>
      <c r="O260" s="28"/>
      <c r="P260" s="56"/>
      <c r="Q260" s="28"/>
      <c r="R260" s="132"/>
      <c r="S260" s="214"/>
      <c r="T260" s="285"/>
      <c r="U260" s="27" t="s">
        <v>33</v>
      </c>
      <c r="V260" s="186"/>
      <c r="W260" s="56"/>
      <c r="X260" s="187"/>
      <c r="Y260" s="187"/>
      <c r="Z260" s="187"/>
      <c r="AA260" s="62"/>
      <c r="AB260" s="62"/>
      <c r="AC260" s="188"/>
      <c r="AD260" s="259"/>
      <c r="AE260" s="259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4"/>
      <c r="AT260" s="37"/>
    </row>
    <row r="261" spans="2:46" ht="13.5" customHeight="1" x14ac:dyDescent="0.15">
      <c r="B261" s="285"/>
      <c r="C261" s="27" t="s">
        <v>35</v>
      </c>
      <c r="D261" s="186"/>
      <c r="E261" s="56"/>
      <c r="F261" s="187"/>
      <c r="G261" s="187"/>
      <c r="H261" s="187"/>
      <c r="I261" s="62"/>
      <c r="J261" s="62"/>
      <c r="K261" s="188"/>
      <c r="L261" s="259"/>
      <c r="M261" s="259"/>
      <c r="N261" s="56"/>
      <c r="O261" s="28"/>
      <c r="P261" s="56"/>
      <c r="Q261" s="28"/>
      <c r="R261" s="132"/>
      <c r="S261" s="214"/>
      <c r="T261" s="285"/>
      <c r="U261" s="27" t="s">
        <v>35</v>
      </c>
      <c r="V261" s="186"/>
      <c r="W261" s="56"/>
      <c r="X261" s="187"/>
      <c r="Y261" s="187"/>
      <c r="Z261" s="187"/>
      <c r="AA261" s="62"/>
      <c r="AB261" s="62"/>
      <c r="AC261" s="188"/>
      <c r="AD261" s="259"/>
      <c r="AE261" s="259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4"/>
      <c r="AT261" s="37"/>
    </row>
    <row r="262" spans="2:46" ht="13.5" customHeight="1" thickBot="1" x14ac:dyDescent="0.2">
      <c r="B262" s="286"/>
      <c r="C262" s="27"/>
      <c r="D262" s="186"/>
      <c r="E262" s="56"/>
      <c r="F262" s="189"/>
      <c r="G262" s="189"/>
      <c r="H262" s="189"/>
      <c r="I262" s="56"/>
      <c r="J262" s="56"/>
      <c r="K262" s="188"/>
      <c r="L262" s="259"/>
      <c r="M262" s="259"/>
      <c r="N262" s="56"/>
      <c r="O262" s="28"/>
      <c r="P262" s="56"/>
      <c r="Q262" s="28"/>
      <c r="R262" s="184"/>
      <c r="S262" s="214"/>
      <c r="T262" s="286"/>
      <c r="U262" s="27"/>
      <c r="V262" s="186"/>
      <c r="W262" s="56"/>
      <c r="X262" s="189"/>
      <c r="Y262" s="189"/>
      <c r="Z262" s="189"/>
      <c r="AA262" s="56"/>
      <c r="AB262" s="56"/>
      <c r="AC262" s="188"/>
      <c r="AD262" s="259"/>
      <c r="AE262" s="259"/>
      <c r="AF262" s="56"/>
      <c r="AG262" s="28"/>
      <c r="AH262" s="56"/>
      <c r="AI262" s="28"/>
      <c r="AJ262" s="184"/>
      <c r="AK262" s="199"/>
      <c r="AL262" s="286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4"/>
      <c r="AT262" s="37"/>
    </row>
    <row r="263" spans="2:46" ht="13.5" customHeight="1" x14ac:dyDescent="0.15">
      <c r="B263" s="284" t="s">
        <v>115</v>
      </c>
      <c r="C263" s="25" t="s">
        <v>31</v>
      </c>
      <c r="D263" s="39"/>
      <c r="E263" s="55"/>
      <c r="F263" s="96"/>
      <c r="G263" s="96"/>
      <c r="H263" s="96"/>
      <c r="I263" s="60"/>
      <c r="J263" s="60"/>
      <c r="K263" s="61"/>
      <c r="L263" s="258"/>
      <c r="M263" s="258"/>
      <c r="N263" s="55"/>
      <c r="O263" s="26"/>
      <c r="P263" s="55"/>
      <c r="Q263" s="26"/>
      <c r="R263" s="131"/>
      <c r="S263" s="214"/>
      <c r="T263" s="284" t="s">
        <v>115</v>
      </c>
      <c r="U263" s="25" t="s">
        <v>31</v>
      </c>
      <c r="V263" s="39"/>
      <c r="W263" s="55"/>
      <c r="X263" s="96"/>
      <c r="Y263" s="96"/>
      <c r="Z263" s="96"/>
      <c r="AA263" s="60"/>
      <c r="AB263" s="60"/>
      <c r="AC263" s="61"/>
      <c r="AD263" s="258"/>
      <c r="AE263" s="258"/>
      <c r="AF263" s="55"/>
      <c r="AG263" s="26"/>
      <c r="AH263" s="55"/>
      <c r="AI263" s="26"/>
      <c r="AJ263" s="131"/>
      <c r="AK263" s="199"/>
      <c r="AL263" s="284" t="s">
        <v>115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4"/>
      <c r="AT263" s="37"/>
    </row>
    <row r="264" spans="2:46" ht="13.5" customHeight="1" x14ac:dyDescent="0.15">
      <c r="B264" s="285"/>
      <c r="C264" s="27" t="s">
        <v>32</v>
      </c>
      <c r="D264" s="186"/>
      <c r="E264" s="56"/>
      <c r="F264" s="187"/>
      <c r="G264" s="187"/>
      <c r="H264" s="187"/>
      <c r="I264" s="62"/>
      <c r="J264" s="62"/>
      <c r="K264" s="188"/>
      <c r="L264" s="259"/>
      <c r="M264" s="259"/>
      <c r="N264" s="56"/>
      <c r="O264" s="28"/>
      <c r="P264" s="56"/>
      <c r="Q264" s="28"/>
      <c r="R264" s="132"/>
      <c r="S264" s="214"/>
      <c r="T264" s="285"/>
      <c r="U264" s="27" t="s">
        <v>32</v>
      </c>
      <c r="V264" s="186"/>
      <c r="W264" s="56"/>
      <c r="X264" s="187"/>
      <c r="Y264" s="187"/>
      <c r="Z264" s="187"/>
      <c r="AA264" s="62"/>
      <c r="AB264" s="62"/>
      <c r="AC264" s="188"/>
      <c r="AD264" s="259"/>
      <c r="AE264" s="259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4"/>
      <c r="AT264" s="37"/>
    </row>
    <row r="265" spans="2:46" ht="13.5" customHeight="1" x14ac:dyDescent="0.15">
      <c r="B265" s="285"/>
      <c r="C265" s="27" t="s">
        <v>33</v>
      </c>
      <c r="D265" s="186"/>
      <c r="E265" s="56"/>
      <c r="F265" s="187"/>
      <c r="G265" s="187"/>
      <c r="H265" s="187"/>
      <c r="I265" s="62"/>
      <c r="J265" s="62"/>
      <c r="K265" s="188"/>
      <c r="L265" s="259"/>
      <c r="M265" s="259"/>
      <c r="N265" s="56"/>
      <c r="O265" s="28"/>
      <c r="P265" s="56"/>
      <c r="Q265" s="28"/>
      <c r="R265" s="132"/>
      <c r="S265" s="214"/>
      <c r="T265" s="285"/>
      <c r="U265" s="27" t="s">
        <v>33</v>
      </c>
      <c r="V265" s="186"/>
      <c r="W265" s="56"/>
      <c r="X265" s="187"/>
      <c r="Y265" s="187"/>
      <c r="Z265" s="187"/>
      <c r="AA265" s="62"/>
      <c r="AB265" s="62"/>
      <c r="AC265" s="188"/>
      <c r="AD265" s="259"/>
      <c r="AE265" s="259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4"/>
      <c r="AT265" s="37"/>
    </row>
    <row r="266" spans="2:46" ht="13.5" customHeight="1" x14ac:dyDescent="0.15">
      <c r="B266" s="285"/>
      <c r="C266" s="27" t="s">
        <v>35</v>
      </c>
      <c r="D266" s="186"/>
      <c r="E266" s="56"/>
      <c r="F266" s="187"/>
      <c r="G266" s="187"/>
      <c r="H266" s="187"/>
      <c r="I266" s="62"/>
      <c r="J266" s="62"/>
      <c r="K266" s="188"/>
      <c r="L266" s="259"/>
      <c r="M266" s="259"/>
      <c r="N266" s="56"/>
      <c r="O266" s="28"/>
      <c r="P266" s="56"/>
      <c r="Q266" s="28"/>
      <c r="R266" s="132"/>
      <c r="S266" s="214"/>
      <c r="T266" s="285"/>
      <c r="U266" s="27" t="s">
        <v>35</v>
      </c>
      <c r="V266" s="186"/>
      <c r="W266" s="56"/>
      <c r="X266" s="187"/>
      <c r="Y266" s="187"/>
      <c r="Z266" s="187"/>
      <c r="AA266" s="62"/>
      <c r="AB266" s="62"/>
      <c r="AC266" s="188"/>
      <c r="AD266" s="259"/>
      <c r="AE266" s="259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4"/>
      <c r="AT266" s="37"/>
    </row>
    <row r="267" spans="2:46" ht="13.5" customHeight="1" thickBot="1" x14ac:dyDescent="0.2">
      <c r="B267" s="286"/>
      <c r="C267" s="27"/>
      <c r="D267" s="186"/>
      <c r="E267" s="56"/>
      <c r="F267" s="189"/>
      <c r="G267" s="189"/>
      <c r="H267" s="189"/>
      <c r="I267" s="56"/>
      <c r="J267" s="56"/>
      <c r="K267" s="188"/>
      <c r="L267" s="259"/>
      <c r="M267" s="259"/>
      <c r="N267" s="56"/>
      <c r="O267" s="28"/>
      <c r="P267" s="56"/>
      <c r="Q267" s="28"/>
      <c r="R267" s="184"/>
      <c r="S267" s="214"/>
      <c r="T267" s="286"/>
      <c r="U267" s="27"/>
      <c r="V267" s="186"/>
      <c r="W267" s="56"/>
      <c r="X267" s="189"/>
      <c r="Y267" s="189"/>
      <c r="Z267" s="189"/>
      <c r="AA267" s="56"/>
      <c r="AB267" s="56"/>
      <c r="AC267" s="188"/>
      <c r="AD267" s="259"/>
      <c r="AE267" s="259"/>
      <c r="AF267" s="56"/>
      <c r="AG267" s="28"/>
      <c r="AH267" s="56"/>
      <c r="AI267" s="28"/>
      <c r="AJ267" s="184"/>
      <c r="AK267" s="199"/>
      <c r="AL267" s="286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4"/>
      <c r="AT267" s="37"/>
    </row>
    <row r="268" spans="2:46" ht="13.5" customHeight="1" x14ac:dyDescent="0.15">
      <c r="B268" s="284" t="s">
        <v>116</v>
      </c>
      <c r="C268" s="25" t="s">
        <v>31</v>
      </c>
      <c r="D268" s="39"/>
      <c r="E268" s="55"/>
      <c r="F268" s="96"/>
      <c r="G268" s="96"/>
      <c r="H268" s="96"/>
      <c r="I268" s="60"/>
      <c r="J268" s="60"/>
      <c r="K268" s="61"/>
      <c r="L268" s="258"/>
      <c r="M268" s="258"/>
      <c r="N268" s="55"/>
      <c r="O268" s="26"/>
      <c r="P268" s="55"/>
      <c r="Q268" s="26"/>
      <c r="R268" s="131"/>
      <c r="S268" s="214"/>
      <c r="T268" s="284" t="s">
        <v>116</v>
      </c>
      <c r="U268" s="25" t="s">
        <v>31</v>
      </c>
      <c r="V268" s="39"/>
      <c r="W268" s="55"/>
      <c r="X268" s="96"/>
      <c r="Y268" s="96"/>
      <c r="Z268" s="96"/>
      <c r="AA268" s="60"/>
      <c r="AB268" s="60"/>
      <c r="AC268" s="61"/>
      <c r="AD268" s="258"/>
      <c r="AE268" s="258"/>
      <c r="AF268" s="55"/>
      <c r="AG268" s="26"/>
      <c r="AH268" s="55"/>
      <c r="AI268" s="26"/>
      <c r="AJ268" s="131"/>
      <c r="AK268" s="199"/>
      <c r="AL268" s="284" t="s">
        <v>116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4"/>
      <c r="AT268" s="37"/>
    </row>
    <row r="269" spans="2:46" ht="13.5" customHeight="1" x14ac:dyDescent="0.15">
      <c r="B269" s="285"/>
      <c r="C269" s="27" t="s">
        <v>32</v>
      </c>
      <c r="D269" s="186"/>
      <c r="E269" s="56"/>
      <c r="F269" s="187"/>
      <c r="G269" s="187"/>
      <c r="H269" s="187"/>
      <c r="I269" s="62"/>
      <c r="J269" s="62"/>
      <c r="K269" s="188"/>
      <c r="L269" s="259"/>
      <c r="M269" s="259"/>
      <c r="N269" s="56"/>
      <c r="O269" s="28"/>
      <c r="P269" s="56"/>
      <c r="Q269" s="28"/>
      <c r="R269" s="132"/>
      <c r="S269" s="214"/>
      <c r="T269" s="285"/>
      <c r="U269" s="27" t="s">
        <v>32</v>
      </c>
      <c r="V269" s="186"/>
      <c r="W269" s="56"/>
      <c r="X269" s="187"/>
      <c r="Y269" s="187"/>
      <c r="Z269" s="187"/>
      <c r="AA269" s="62"/>
      <c r="AB269" s="62"/>
      <c r="AC269" s="188"/>
      <c r="AD269" s="259"/>
      <c r="AE269" s="259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4"/>
      <c r="AT269" s="37"/>
    </row>
    <row r="270" spans="2:46" ht="13.5" customHeight="1" x14ac:dyDescent="0.15">
      <c r="B270" s="285"/>
      <c r="C270" s="27" t="s">
        <v>33</v>
      </c>
      <c r="D270" s="186"/>
      <c r="E270" s="56"/>
      <c r="F270" s="187"/>
      <c r="G270" s="187"/>
      <c r="H270" s="187"/>
      <c r="I270" s="62"/>
      <c r="J270" s="62"/>
      <c r="K270" s="188"/>
      <c r="L270" s="259"/>
      <c r="M270" s="259"/>
      <c r="N270" s="56"/>
      <c r="O270" s="28"/>
      <c r="P270" s="56"/>
      <c r="Q270" s="28"/>
      <c r="R270" s="132"/>
      <c r="S270" s="214"/>
      <c r="T270" s="285"/>
      <c r="U270" s="27" t="s">
        <v>33</v>
      </c>
      <c r="V270" s="186"/>
      <c r="W270" s="56"/>
      <c r="X270" s="187"/>
      <c r="Y270" s="187"/>
      <c r="Z270" s="187"/>
      <c r="AA270" s="62"/>
      <c r="AB270" s="62"/>
      <c r="AC270" s="188"/>
      <c r="AD270" s="259"/>
      <c r="AE270" s="259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4"/>
      <c r="AT270" s="37"/>
    </row>
    <row r="271" spans="2:46" ht="13.5" customHeight="1" x14ac:dyDescent="0.15">
      <c r="B271" s="285"/>
      <c r="C271" s="27" t="s">
        <v>35</v>
      </c>
      <c r="D271" s="186"/>
      <c r="E271" s="56"/>
      <c r="F271" s="187"/>
      <c r="G271" s="187"/>
      <c r="H271" s="187"/>
      <c r="I271" s="62"/>
      <c r="J271" s="62"/>
      <c r="K271" s="188"/>
      <c r="L271" s="259"/>
      <c r="M271" s="259"/>
      <c r="N271" s="56"/>
      <c r="O271" s="28"/>
      <c r="P271" s="56"/>
      <c r="Q271" s="28"/>
      <c r="R271" s="132"/>
      <c r="S271" s="214"/>
      <c r="T271" s="285"/>
      <c r="U271" s="27" t="s">
        <v>35</v>
      </c>
      <c r="V271" s="186"/>
      <c r="W271" s="56"/>
      <c r="X271" s="187"/>
      <c r="Y271" s="187"/>
      <c r="Z271" s="187"/>
      <c r="AA271" s="62"/>
      <c r="AB271" s="62"/>
      <c r="AC271" s="188"/>
      <c r="AD271" s="259"/>
      <c r="AE271" s="259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4"/>
      <c r="AT271" s="37"/>
    </row>
    <row r="272" spans="2:46" ht="13.5" customHeight="1" thickBot="1" x14ac:dyDescent="0.2">
      <c r="B272" s="286"/>
      <c r="C272" s="27"/>
      <c r="D272" s="186"/>
      <c r="E272" s="56"/>
      <c r="F272" s="189"/>
      <c r="G272" s="189"/>
      <c r="H272" s="189"/>
      <c r="I272" s="56"/>
      <c r="J272" s="56"/>
      <c r="K272" s="188"/>
      <c r="L272" s="259"/>
      <c r="M272" s="259"/>
      <c r="N272" s="56"/>
      <c r="O272" s="28"/>
      <c r="P272" s="56"/>
      <c r="Q272" s="28"/>
      <c r="R272" s="184"/>
      <c r="S272" s="214"/>
      <c r="T272" s="286"/>
      <c r="U272" s="27"/>
      <c r="V272" s="186"/>
      <c r="W272" s="56"/>
      <c r="X272" s="189"/>
      <c r="Y272" s="189"/>
      <c r="Z272" s="189"/>
      <c r="AA272" s="56"/>
      <c r="AB272" s="56"/>
      <c r="AC272" s="188"/>
      <c r="AD272" s="259"/>
      <c r="AE272" s="259"/>
      <c r="AF272" s="56"/>
      <c r="AG272" s="28"/>
      <c r="AH272" s="56"/>
      <c r="AI272" s="28"/>
      <c r="AJ272" s="184"/>
      <c r="AK272" s="199"/>
      <c r="AL272" s="286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4"/>
      <c r="AT272" s="37"/>
    </row>
    <row r="273" spans="2:46" ht="13.5" customHeight="1" x14ac:dyDescent="0.15">
      <c r="B273" s="284" t="s">
        <v>117</v>
      </c>
      <c r="C273" s="25" t="s">
        <v>31</v>
      </c>
      <c r="D273" s="39"/>
      <c r="E273" s="55"/>
      <c r="F273" s="96"/>
      <c r="G273" s="96"/>
      <c r="H273" s="96"/>
      <c r="I273" s="60"/>
      <c r="J273" s="60"/>
      <c r="K273" s="61"/>
      <c r="L273" s="258"/>
      <c r="M273" s="258"/>
      <c r="N273" s="55"/>
      <c r="O273" s="26"/>
      <c r="P273" s="55"/>
      <c r="Q273" s="26"/>
      <c r="R273" s="131"/>
      <c r="S273" s="214"/>
      <c r="T273" s="284" t="s">
        <v>117</v>
      </c>
      <c r="U273" s="25" t="s">
        <v>31</v>
      </c>
      <c r="V273" s="39"/>
      <c r="W273" s="55"/>
      <c r="X273" s="96"/>
      <c r="Y273" s="96"/>
      <c r="Z273" s="96"/>
      <c r="AA273" s="60"/>
      <c r="AB273" s="60"/>
      <c r="AC273" s="61"/>
      <c r="AD273" s="258"/>
      <c r="AE273" s="258"/>
      <c r="AF273" s="55"/>
      <c r="AG273" s="26"/>
      <c r="AH273" s="55"/>
      <c r="AI273" s="26"/>
      <c r="AJ273" s="131"/>
      <c r="AK273" s="199"/>
      <c r="AL273" s="284" t="s">
        <v>117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4"/>
      <c r="AT273" s="37"/>
    </row>
    <row r="274" spans="2:46" ht="13.5" customHeight="1" x14ac:dyDescent="0.15">
      <c r="B274" s="285"/>
      <c r="C274" s="27" t="s">
        <v>32</v>
      </c>
      <c r="D274" s="186"/>
      <c r="E274" s="56"/>
      <c r="F274" s="187"/>
      <c r="G274" s="187"/>
      <c r="H274" s="187"/>
      <c r="I274" s="62"/>
      <c r="J274" s="62"/>
      <c r="K274" s="188"/>
      <c r="L274" s="259"/>
      <c r="M274" s="259"/>
      <c r="N274" s="56"/>
      <c r="O274" s="28"/>
      <c r="P274" s="56"/>
      <c r="Q274" s="28"/>
      <c r="R274" s="132"/>
      <c r="S274" s="214"/>
      <c r="T274" s="285"/>
      <c r="U274" s="27" t="s">
        <v>32</v>
      </c>
      <c r="V274" s="186"/>
      <c r="W274" s="56"/>
      <c r="X274" s="187"/>
      <c r="Y274" s="187"/>
      <c r="Z274" s="187"/>
      <c r="AA274" s="62"/>
      <c r="AB274" s="62"/>
      <c r="AC274" s="188"/>
      <c r="AD274" s="259"/>
      <c r="AE274" s="259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4"/>
      <c r="AT274" s="37"/>
    </row>
    <row r="275" spans="2:46" ht="13.5" customHeight="1" x14ac:dyDescent="0.15">
      <c r="B275" s="285"/>
      <c r="C275" s="27" t="s">
        <v>33</v>
      </c>
      <c r="D275" s="186"/>
      <c r="E275" s="56"/>
      <c r="F275" s="187"/>
      <c r="G275" s="187"/>
      <c r="H275" s="187"/>
      <c r="I275" s="62"/>
      <c r="J275" s="62"/>
      <c r="K275" s="188"/>
      <c r="L275" s="259"/>
      <c r="M275" s="259"/>
      <c r="N275" s="56"/>
      <c r="O275" s="28"/>
      <c r="P275" s="56"/>
      <c r="Q275" s="28"/>
      <c r="R275" s="132"/>
      <c r="S275" s="214"/>
      <c r="T275" s="285"/>
      <c r="U275" s="27" t="s">
        <v>33</v>
      </c>
      <c r="V275" s="186"/>
      <c r="W275" s="56"/>
      <c r="X275" s="187"/>
      <c r="Y275" s="187"/>
      <c r="Z275" s="187"/>
      <c r="AA275" s="62"/>
      <c r="AB275" s="62"/>
      <c r="AC275" s="188"/>
      <c r="AD275" s="259"/>
      <c r="AE275" s="259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4"/>
      <c r="AT275" s="37"/>
    </row>
    <row r="276" spans="2:46" ht="13.5" customHeight="1" x14ac:dyDescent="0.15">
      <c r="B276" s="285"/>
      <c r="C276" s="27" t="s">
        <v>35</v>
      </c>
      <c r="D276" s="186"/>
      <c r="E276" s="56"/>
      <c r="F276" s="187"/>
      <c r="G276" s="187"/>
      <c r="H276" s="187"/>
      <c r="I276" s="62"/>
      <c r="J276" s="62"/>
      <c r="K276" s="188"/>
      <c r="L276" s="259"/>
      <c r="M276" s="259"/>
      <c r="N276" s="56"/>
      <c r="O276" s="28"/>
      <c r="P276" s="56"/>
      <c r="Q276" s="28"/>
      <c r="R276" s="132"/>
      <c r="S276" s="214"/>
      <c r="T276" s="285"/>
      <c r="U276" s="27" t="s">
        <v>35</v>
      </c>
      <c r="V276" s="186"/>
      <c r="W276" s="56"/>
      <c r="X276" s="187"/>
      <c r="Y276" s="187"/>
      <c r="Z276" s="187"/>
      <c r="AA276" s="62"/>
      <c r="AB276" s="62"/>
      <c r="AC276" s="188"/>
      <c r="AD276" s="259"/>
      <c r="AE276" s="259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4"/>
      <c r="AT276" s="37"/>
    </row>
    <row r="277" spans="2:46" ht="13.5" customHeight="1" thickBot="1" x14ac:dyDescent="0.2">
      <c r="B277" s="286"/>
      <c r="C277" s="27"/>
      <c r="D277" s="186"/>
      <c r="E277" s="56"/>
      <c r="F277" s="189"/>
      <c r="G277" s="189"/>
      <c r="H277" s="189"/>
      <c r="I277" s="56"/>
      <c r="J277" s="56"/>
      <c r="K277" s="188"/>
      <c r="L277" s="259"/>
      <c r="M277" s="259"/>
      <c r="N277" s="56"/>
      <c r="O277" s="28"/>
      <c r="P277" s="56"/>
      <c r="Q277" s="28"/>
      <c r="R277" s="184"/>
      <c r="S277" s="214"/>
      <c r="T277" s="286"/>
      <c r="U277" s="27"/>
      <c r="V277" s="186"/>
      <c r="W277" s="56"/>
      <c r="X277" s="189"/>
      <c r="Y277" s="189"/>
      <c r="Z277" s="189"/>
      <c r="AA277" s="56"/>
      <c r="AB277" s="56"/>
      <c r="AC277" s="188"/>
      <c r="AD277" s="259"/>
      <c r="AE277" s="259"/>
      <c r="AF277" s="56"/>
      <c r="AG277" s="28"/>
      <c r="AH277" s="56"/>
      <c r="AI277" s="28"/>
      <c r="AJ277" s="184"/>
      <c r="AK277" s="199"/>
      <c r="AL277" s="286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4"/>
      <c r="AT277" s="37"/>
    </row>
    <row r="278" spans="2:46" ht="13.5" customHeight="1" x14ac:dyDescent="0.15">
      <c r="B278" s="284" t="s">
        <v>118</v>
      </c>
      <c r="C278" s="25" t="s">
        <v>31</v>
      </c>
      <c r="D278" s="39"/>
      <c r="E278" s="55"/>
      <c r="F278" s="96"/>
      <c r="G278" s="96"/>
      <c r="H278" s="96"/>
      <c r="I278" s="60"/>
      <c r="J278" s="60"/>
      <c r="K278" s="61"/>
      <c r="L278" s="258"/>
      <c r="M278" s="258"/>
      <c r="N278" s="55"/>
      <c r="O278" s="26"/>
      <c r="P278" s="55"/>
      <c r="Q278" s="26"/>
      <c r="R278" s="131"/>
      <c r="S278" s="214"/>
      <c r="T278" s="284" t="s">
        <v>118</v>
      </c>
      <c r="U278" s="25" t="s">
        <v>31</v>
      </c>
      <c r="V278" s="39"/>
      <c r="W278" s="55"/>
      <c r="X278" s="96"/>
      <c r="Y278" s="96"/>
      <c r="Z278" s="96"/>
      <c r="AA278" s="60"/>
      <c r="AB278" s="60"/>
      <c r="AC278" s="61"/>
      <c r="AD278" s="258"/>
      <c r="AE278" s="258"/>
      <c r="AF278" s="55"/>
      <c r="AG278" s="26"/>
      <c r="AH278" s="55"/>
      <c r="AI278" s="26"/>
      <c r="AJ278" s="131"/>
      <c r="AK278" s="199"/>
      <c r="AL278" s="284" t="s">
        <v>118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4"/>
      <c r="AT278" s="37"/>
    </row>
    <row r="279" spans="2:46" ht="13.5" customHeight="1" x14ac:dyDescent="0.15">
      <c r="B279" s="285"/>
      <c r="C279" s="27" t="s">
        <v>32</v>
      </c>
      <c r="D279" s="186"/>
      <c r="E279" s="56"/>
      <c r="F279" s="187"/>
      <c r="G279" s="187"/>
      <c r="H279" s="187"/>
      <c r="I279" s="62"/>
      <c r="J279" s="62"/>
      <c r="K279" s="188"/>
      <c r="L279" s="259"/>
      <c r="M279" s="259"/>
      <c r="N279" s="56"/>
      <c r="O279" s="28"/>
      <c r="P279" s="56"/>
      <c r="Q279" s="28"/>
      <c r="R279" s="132"/>
      <c r="S279" s="214"/>
      <c r="T279" s="285"/>
      <c r="U279" s="27" t="s">
        <v>32</v>
      </c>
      <c r="V279" s="186"/>
      <c r="W279" s="56"/>
      <c r="X279" s="187"/>
      <c r="Y279" s="187"/>
      <c r="Z279" s="187"/>
      <c r="AA279" s="62"/>
      <c r="AB279" s="62"/>
      <c r="AC279" s="188"/>
      <c r="AD279" s="259"/>
      <c r="AE279" s="259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4"/>
      <c r="AT279" s="37"/>
    </row>
    <row r="280" spans="2:46" ht="13.5" customHeight="1" x14ac:dyDescent="0.15">
      <c r="B280" s="285"/>
      <c r="C280" s="27" t="s">
        <v>33</v>
      </c>
      <c r="D280" s="186"/>
      <c r="E280" s="56"/>
      <c r="F280" s="187"/>
      <c r="G280" s="187"/>
      <c r="H280" s="187"/>
      <c r="I280" s="62"/>
      <c r="J280" s="62"/>
      <c r="K280" s="188"/>
      <c r="L280" s="259"/>
      <c r="M280" s="259"/>
      <c r="N280" s="56"/>
      <c r="O280" s="28"/>
      <c r="P280" s="56"/>
      <c r="Q280" s="28"/>
      <c r="R280" s="132"/>
      <c r="S280" s="214"/>
      <c r="T280" s="285"/>
      <c r="U280" s="27" t="s">
        <v>33</v>
      </c>
      <c r="V280" s="186"/>
      <c r="W280" s="56"/>
      <c r="X280" s="187"/>
      <c r="Y280" s="187"/>
      <c r="Z280" s="187"/>
      <c r="AA280" s="62"/>
      <c r="AB280" s="62"/>
      <c r="AC280" s="188"/>
      <c r="AD280" s="259"/>
      <c r="AE280" s="259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4"/>
      <c r="AT280" s="37"/>
    </row>
    <row r="281" spans="2:46" ht="13.5" customHeight="1" x14ac:dyDescent="0.15">
      <c r="B281" s="285"/>
      <c r="C281" s="27" t="s">
        <v>35</v>
      </c>
      <c r="D281" s="186"/>
      <c r="E281" s="56"/>
      <c r="F281" s="187"/>
      <c r="G281" s="187"/>
      <c r="H281" s="187"/>
      <c r="I281" s="62"/>
      <c r="J281" s="62"/>
      <c r="K281" s="188"/>
      <c r="L281" s="259"/>
      <c r="M281" s="259"/>
      <c r="N281" s="56"/>
      <c r="O281" s="28"/>
      <c r="P281" s="56"/>
      <c r="Q281" s="28"/>
      <c r="R281" s="132"/>
      <c r="S281" s="214"/>
      <c r="T281" s="285"/>
      <c r="U281" s="27" t="s">
        <v>35</v>
      </c>
      <c r="V281" s="186"/>
      <c r="W281" s="56"/>
      <c r="X281" s="187"/>
      <c r="Y281" s="187"/>
      <c r="Z281" s="187"/>
      <c r="AA281" s="62"/>
      <c r="AB281" s="62"/>
      <c r="AC281" s="188"/>
      <c r="AD281" s="259"/>
      <c r="AE281" s="259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4"/>
      <c r="AT281" s="37"/>
    </row>
    <row r="282" spans="2:46" ht="13.5" customHeight="1" thickBot="1" x14ac:dyDescent="0.2">
      <c r="B282" s="286"/>
      <c r="C282" s="27"/>
      <c r="D282" s="186"/>
      <c r="E282" s="56"/>
      <c r="F282" s="189"/>
      <c r="G282" s="189"/>
      <c r="H282" s="189"/>
      <c r="I282" s="56"/>
      <c r="J282" s="56"/>
      <c r="K282" s="188"/>
      <c r="L282" s="259"/>
      <c r="M282" s="259"/>
      <c r="N282" s="56"/>
      <c r="O282" s="28"/>
      <c r="P282" s="56"/>
      <c r="Q282" s="28"/>
      <c r="R282" s="184"/>
      <c r="S282" s="214"/>
      <c r="T282" s="286"/>
      <c r="U282" s="27"/>
      <c r="V282" s="186"/>
      <c r="W282" s="56"/>
      <c r="X282" s="189"/>
      <c r="Y282" s="189"/>
      <c r="Z282" s="189"/>
      <c r="AA282" s="56"/>
      <c r="AB282" s="56"/>
      <c r="AC282" s="188"/>
      <c r="AD282" s="259"/>
      <c r="AE282" s="259"/>
      <c r="AF282" s="56"/>
      <c r="AG282" s="28"/>
      <c r="AH282" s="56"/>
      <c r="AI282" s="28"/>
      <c r="AJ282" s="184"/>
      <c r="AK282" s="199"/>
      <c r="AL282" s="286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4"/>
      <c r="AT282" s="37"/>
    </row>
    <row r="283" spans="2:46" ht="13.5" customHeight="1" x14ac:dyDescent="0.15">
      <c r="B283" s="284" t="s">
        <v>119</v>
      </c>
      <c r="C283" s="25" t="s">
        <v>31</v>
      </c>
      <c r="D283" s="39"/>
      <c r="E283" s="55"/>
      <c r="F283" s="96"/>
      <c r="G283" s="96"/>
      <c r="H283" s="96"/>
      <c r="I283" s="60"/>
      <c r="J283" s="60"/>
      <c r="K283" s="61"/>
      <c r="L283" s="258"/>
      <c r="M283" s="258"/>
      <c r="N283" s="55"/>
      <c r="O283" s="26"/>
      <c r="P283" s="55"/>
      <c r="Q283" s="26"/>
      <c r="R283" s="131"/>
      <c r="S283" s="214"/>
      <c r="T283" s="284" t="s">
        <v>119</v>
      </c>
      <c r="U283" s="25" t="s">
        <v>31</v>
      </c>
      <c r="V283" s="39"/>
      <c r="W283" s="55"/>
      <c r="X283" s="96"/>
      <c r="Y283" s="96"/>
      <c r="Z283" s="96"/>
      <c r="AA283" s="60"/>
      <c r="AB283" s="60"/>
      <c r="AC283" s="61"/>
      <c r="AD283" s="258"/>
      <c r="AE283" s="258"/>
      <c r="AF283" s="55"/>
      <c r="AG283" s="26"/>
      <c r="AH283" s="55"/>
      <c r="AI283" s="26"/>
      <c r="AJ283" s="131"/>
      <c r="AK283" s="199"/>
      <c r="AL283" s="284" t="s">
        <v>119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4"/>
      <c r="AT283" s="37"/>
    </row>
    <row r="284" spans="2:46" ht="13.5" customHeight="1" x14ac:dyDescent="0.15">
      <c r="B284" s="285"/>
      <c r="C284" s="27" t="s">
        <v>32</v>
      </c>
      <c r="D284" s="186"/>
      <c r="E284" s="56"/>
      <c r="F284" s="187"/>
      <c r="G284" s="187"/>
      <c r="H284" s="187"/>
      <c r="I284" s="62"/>
      <c r="J284" s="62"/>
      <c r="K284" s="188"/>
      <c r="L284" s="259"/>
      <c r="M284" s="259"/>
      <c r="N284" s="56"/>
      <c r="O284" s="28"/>
      <c r="P284" s="56"/>
      <c r="Q284" s="28"/>
      <c r="R284" s="132"/>
      <c r="S284" s="214"/>
      <c r="T284" s="285"/>
      <c r="U284" s="27" t="s">
        <v>32</v>
      </c>
      <c r="V284" s="186"/>
      <c r="W284" s="56"/>
      <c r="X284" s="187"/>
      <c r="Y284" s="187"/>
      <c r="Z284" s="187"/>
      <c r="AA284" s="62"/>
      <c r="AB284" s="62"/>
      <c r="AC284" s="188"/>
      <c r="AD284" s="259"/>
      <c r="AE284" s="259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4"/>
      <c r="AT284" s="37"/>
    </row>
    <row r="285" spans="2:46" ht="13.5" customHeight="1" x14ac:dyDescent="0.15">
      <c r="B285" s="285"/>
      <c r="C285" s="27" t="s">
        <v>33</v>
      </c>
      <c r="D285" s="186"/>
      <c r="E285" s="56"/>
      <c r="F285" s="187"/>
      <c r="G285" s="187"/>
      <c r="H285" s="187"/>
      <c r="I285" s="62"/>
      <c r="J285" s="62"/>
      <c r="K285" s="188"/>
      <c r="L285" s="259"/>
      <c r="M285" s="259"/>
      <c r="N285" s="56"/>
      <c r="O285" s="28"/>
      <c r="P285" s="56"/>
      <c r="Q285" s="28"/>
      <c r="R285" s="132"/>
      <c r="S285" s="214"/>
      <c r="T285" s="285"/>
      <c r="U285" s="27" t="s">
        <v>33</v>
      </c>
      <c r="V285" s="186"/>
      <c r="W285" s="56"/>
      <c r="X285" s="187"/>
      <c r="Y285" s="187"/>
      <c r="Z285" s="187"/>
      <c r="AA285" s="62"/>
      <c r="AB285" s="62"/>
      <c r="AC285" s="188"/>
      <c r="AD285" s="259"/>
      <c r="AE285" s="259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4"/>
      <c r="AT285" s="37"/>
    </row>
    <row r="286" spans="2:46" ht="13.5" customHeight="1" x14ac:dyDescent="0.15">
      <c r="B286" s="285"/>
      <c r="C286" s="27" t="s">
        <v>35</v>
      </c>
      <c r="D286" s="186"/>
      <c r="E286" s="56"/>
      <c r="F286" s="187"/>
      <c r="G286" s="187"/>
      <c r="H286" s="187"/>
      <c r="I286" s="62"/>
      <c r="J286" s="62"/>
      <c r="K286" s="188"/>
      <c r="L286" s="259"/>
      <c r="M286" s="259"/>
      <c r="N286" s="56"/>
      <c r="O286" s="28"/>
      <c r="P286" s="56"/>
      <c r="Q286" s="28"/>
      <c r="R286" s="132"/>
      <c r="S286" s="214"/>
      <c r="T286" s="285"/>
      <c r="U286" s="27" t="s">
        <v>35</v>
      </c>
      <c r="V286" s="186"/>
      <c r="W286" s="56"/>
      <c r="X286" s="187"/>
      <c r="Y286" s="187"/>
      <c r="Z286" s="187"/>
      <c r="AA286" s="62"/>
      <c r="AB286" s="62"/>
      <c r="AC286" s="188"/>
      <c r="AD286" s="259"/>
      <c r="AE286" s="259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4"/>
      <c r="AT286" s="37"/>
    </row>
    <row r="287" spans="2:46" ht="13.5" customHeight="1" thickBot="1" x14ac:dyDescent="0.2">
      <c r="B287" s="286"/>
      <c r="C287" s="27"/>
      <c r="D287" s="186"/>
      <c r="E287" s="56"/>
      <c r="F287" s="189"/>
      <c r="G287" s="189"/>
      <c r="H287" s="189"/>
      <c r="I287" s="56"/>
      <c r="J287" s="56"/>
      <c r="K287" s="188"/>
      <c r="L287" s="259"/>
      <c r="M287" s="259"/>
      <c r="N287" s="56"/>
      <c r="O287" s="28"/>
      <c r="P287" s="56"/>
      <c r="Q287" s="28"/>
      <c r="R287" s="184"/>
      <c r="S287" s="214"/>
      <c r="T287" s="286"/>
      <c r="U287" s="27"/>
      <c r="V287" s="186"/>
      <c r="W287" s="56"/>
      <c r="X287" s="189"/>
      <c r="Y287" s="189"/>
      <c r="Z287" s="189"/>
      <c r="AA287" s="56"/>
      <c r="AB287" s="56"/>
      <c r="AC287" s="188"/>
      <c r="AD287" s="259"/>
      <c r="AE287" s="259"/>
      <c r="AF287" s="56"/>
      <c r="AG287" s="28"/>
      <c r="AH287" s="56"/>
      <c r="AI287" s="28"/>
      <c r="AJ287" s="184"/>
      <c r="AK287" s="199"/>
      <c r="AL287" s="286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4"/>
      <c r="AT287" s="37"/>
    </row>
    <row r="288" spans="2:46" ht="13.5" customHeight="1" x14ac:dyDescent="0.15">
      <c r="B288" s="284" t="s">
        <v>120</v>
      </c>
      <c r="C288" s="25" t="s">
        <v>31</v>
      </c>
      <c r="D288" s="39"/>
      <c r="E288" s="55"/>
      <c r="F288" s="96"/>
      <c r="G288" s="96"/>
      <c r="H288" s="96"/>
      <c r="I288" s="60"/>
      <c r="J288" s="60"/>
      <c r="K288" s="61"/>
      <c r="L288" s="258"/>
      <c r="M288" s="258"/>
      <c r="N288" s="55"/>
      <c r="O288" s="26"/>
      <c r="P288" s="55"/>
      <c r="Q288" s="26"/>
      <c r="R288" s="131"/>
      <c r="S288" s="214"/>
      <c r="T288" s="284" t="s">
        <v>120</v>
      </c>
      <c r="U288" s="25" t="s">
        <v>31</v>
      </c>
      <c r="V288" s="39"/>
      <c r="W288" s="55"/>
      <c r="X288" s="96"/>
      <c r="Y288" s="96"/>
      <c r="Z288" s="96"/>
      <c r="AA288" s="60"/>
      <c r="AB288" s="60"/>
      <c r="AC288" s="61"/>
      <c r="AD288" s="258"/>
      <c r="AE288" s="258"/>
      <c r="AF288" s="55"/>
      <c r="AG288" s="26"/>
      <c r="AH288" s="55"/>
      <c r="AI288" s="26"/>
      <c r="AJ288" s="131"/>
      <c r="AK288" s="199"/>
      <c r="AL288" s="284" t="s">
        <v>120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4"/>
      <c r="AT288" s="37"/>
    </row>
    <row r="289" spans="2:46" ht="13.5" customHeight="1" x14ac:dyDescent="0.15">
      <c r="B289" s="285"/>
      <c r="C289" s="27" t="s">
        <v>32</v>
      </c>
      <c r="D289" s="186"/>
      <c r="E289" s="56"/>
      <c r="F289" s="187"/>
      <c r="G289" s="187"/>
      <c r="H289" s="187"/>
      <c r="I289" s="62"/>
      <c r="J289" s="62"/>
      <c r="K289" s="188"/>
      <c r="L289" s="259"/>
      <c r="M289" s="259"/>
      <c r="N289" s="56"/>
      <c r="O289" s="28"/>
      <c r="P289" s="56"/>
      <c r="Q289" s="28"/>
      <c r="R289" s="132"/>
      <c r="S289" s="214"/>
      <c r="T289" s="285"/>
      <c r="U289" s="27" t="s">
        <v>32</v>
      </c>
      <c r="V289" s="186"/>
      <c r="W289" s="56"/>
      <c r="X289" s="187"/>
      <c r="Y289" s="187"/>
      <c r="Z289" s="187"/>
      <c r="AA289" s="62"/>
      <c r="AB289" s="62"/>
      <c r="AC289" s="188"/>
      <c r="AD289" s="259"/>
      <c r="AE289" s="259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4"/>
      <c r="AT289" s="37"/>
    </row>
    <row r="290" spans="2:46" ht="13.5" customHeight="1" x14ac:dyDescent="0.15">
      <c r="B290" s="285"/>
      <c r="C290" s="27" t="s">
        <v>33</v>
      </c>
      <c r="D290" s="186"/>
      <c r="E290" s="56"/>
      <c r="F290" s="187"/>
      <c r="G290" s="187"/>
      <c r="H290" s="187"/>
      <c r="I290" s="62"/>
      <c r="J290" s="62"/>
      <c r="K290" s="188"/>
      <c r="L290" s="259"/>
      <c r="M290" s="259"/>
      <c r="N290" s="56"/>
      <c r="O290" s="28"/>
      <c r="P290" s="56"/>
      <c r="Q290" s="28"/>
      <c r="R290" s="132"/>
      <c r="S290" s="214"/>
      <c r="T290" s="285"/>
      <c r="U290" s="27" t="s">
        <v>33</v>
      </c>
      <c r="V290" s="186"/>
      <c r="W290" s="56"/>
      <c r="X290" s="187"/>
      <c r="Y290" s="187"/>
      <c r="Z290" s="187"/>
      <c r="AA290" s="62"/>
      <c r="AB290" s="62"/>
      <c r="AC290" s="188"/>
      <c r="AD290" s="259"/>
      <c r="AE290" s="259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4"/>
      <c r="AT290" s="37"/>
    </row>
    <row r="291" spans="2:46" ht="13.5" customHeight="1" x14ac:dyDescent="0.15">
      <c r="B291" s="285"/>
      <c r="C291" s="27" t="s">
        <v>35</v>
      </c>
      <c r="D291" s="186"/>
      <c r="E291" s="56"/>
      <c r="F291" s="187"/>
      <c r="G291" s="187"/>
      <c r="H291" s="187"/>
      <c r="I291" s="62"/>
      <c r="J291" s="62"/>
      <c r="K291" s="188"/>
      <c r="L291" s="259"/>
      <c r="M291" s="259"/>
      <c r="N291" s="56"/>
      <c r="O291" s="28"/>
      <c r="P291" s="56"/>
      <c r="Q291" s="28"/>
      <c r="R291" s="132"/>
      <c r="S291" s="214"/>
      <c r="T291" s="285"/>
      <c r="U291" s="27" t="s">
        <v>35</v>
      </c>
      <c r="V291" s="186"/>
      <c r="W291" s="56"/>
      <c r="X291" s="187"/>
      <c r="Y291" s="187"/>
      <c r="Z291" s="187"/>
      <c r="AA291" s="62"/>
      <c r="AB291" s="62"/>
      <c r="AC291" s="188"/>
      <c r="AD291" s="259"/>
      <c r="AE291" s="259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4"/>
      <c r="AT291" s="37"/>
    </row>
    <row r="292" spans="2:46" ht="13.5" customHeight="1" thickBot="1" x14ac:dyDescent="0.2">
      <c r="B292" s="286"/>
      <c r="C292" s="27"/>
      <c r="D292" s="186"/>
      <c r="E292" s="56"/>
      <c r="F292" s="189"/>
      <c r="G292" s="189"/>
      <c r="H292" s="189"/>
      <c r="I292" s="56"/>
      <c r="J292" s="56"/>
      <c r="K292" s="188"/>
      <c r="L292" s="259"/>
      <c r="M292" s="259"/>
      <c r="N292" s="56"/>
      <c r="O292" s="28"/>
      <c r="P292" s="56"/>
      <c r="Q292" s="28"/>
      <c r="R292" s="184"/>
      <c r="S292" s="214"/>
      <c r="T292" s="286"/>
      <c r="U292" s="27"/>
      <c r="V292" s="186"/>
      <c r="W292" s="56"/>
      <c r="X292" s="189"/>
      <c r="Y292" s="189"/>
      <c r="Z292" s="189"/>
      <c r="AA292" s="56"/>
      <c r="AB292" s="56"/>
      <c r="AC292" s="188"/>
      <c r="AD292" s="259"/>
      <c r="AE292" s="259"/>
      <c r="AF292" s="56"/>
      <c r="AG292" s="28"/>
      <c r="AH292" s="56"/>
      <c r="AI292" s="28"/>
      <c r="AJ292" s="184"/>
      <c r="AK292" s="199"/>
      <c r="AL292" s="286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4"/>
      <c r="AT292" s="37"/>
    </row>
    <row r="293" spans="2:46" ht="13.5" customHeight="1" x14ac:dyDescent="0.15">
      <c r="B293" s="284" t="s">
        <v>121</v>
      </c>
      <c r="C293" s="25" t="s">
        <v>31</v>
      </c>
      <c r="D293" s="39"/>
      <c r="E293" s="55"/>
      <c r="F293" s="96"/>
      <c r="G293" s="96"/>
      <c r="H293" s="96"/>
      <c r="I293" s="60"/>
      <c r="J293" s="60"/>
      <c r="K293" s="61"/>
      <c r="L293" s="258"/>
      <c r="M293" s="258"/>
      <c r="N293" s="55"/>
      <c r="O293" s="26"/>
      <c r="P293" s="55"/>
      <c r="Q293" s="26"/>
      <c r="R293" s="131"/>
      <c r="S293" s="214"/>
      <c r="T293" s="284" t="s">
        <v>121</v>
      </c>
      <c r="U293" s="25" t="s">
        <v>31</v>
      </c>
      <c r="V293" s="39"/>
      <c r="W293" s="55"/>
      <c r="X293" s="96"/>
      <c r="Y293" s="96"/>
      <c r="Z293" s="96"/>
      <c r="AA293" s="60"/>
      <c r="AB293" s="60"/>
      <c r="AC293" s="61"/>
      <c r="AD293" s="258"/>
      <c r="AE293" s="258"/>
      <c r="AF293" s="55"/>
      <c r="AG293" s="26"/>
      <c r="AH293" s="55"/>
      <c r="AI293" s="26"/>
      <c r="AJ293" s="131"/>
      <c r="AK293" s="199"/>
      <c r="AL293" s="284" t="s">
        <v>121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4"/>
      <c r="AT293" s="37"/>
    </row>
    <row r="294" spans="2:46" ht="13.5" customHeight="1" x14ac:dyDescent="0.15">
      <c r="B294" s="285"/>
      <c r="C294" s="27" t="s">
        <v>32</v>
      </c>
      <c r="D294" s="186"/>
      <c r="E294" s="56"/>
      <c r="F294" s="187"/>
      <c r="G294" s="187"/>
      <c r="H294" s="187"/>
      <c r="I294" s="62"/>
      <c r="J294" s="62"/>
      <c r="K294" s="188"/>
      <c r="L294" s="259"/>
      <c r="M294" s="259"/>
      <c r="N294" s="56"/>
      <c r="O294" s="28"/>
      <c r="P294" s="56"/>
      <c r="Q294" s="28"/>
      <c r="R294" s="132"/>
      <c r="S294" s="214"/>
      <c r="T294" s="285"/>
      <c r="U294" s="27" t="s">
        <v>32</v>
      </c>
      <c r="V294" s="186"/>
      <c r="W294" s="56"/>
      <c r="X294" s="187"/>
      <c r="Y294" s="187"/>
      <c r="Z294" s="187"/>
      <c r="AA294" s="62"/>
      <c r="AB294" s="62"/>
      <c r="AC294" s="188"/>
      <c r="AD294" s="259"/>
      <c r="AE294" s="259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4"/>
      <c r="AT294" s="37"/>
    </row>
    <row r="295" spans="2:46" ht="13.5" customHeight="1" x14ac:dyDescent="0.15">
      <c r="B295" s="285"/>
      <c r="C295" s="27" t="s">
        <v>33</v>
      </c>
      <c r="D295" s="186"/>
      <c r="E295" s="56"/>
      <c r="F295" s="187"/>
      <c r="G295" s="187"/>
      <c r="H295" s="187"/>
      <c r="I295" s="62"/>
      <c r="J295" s="62"/>
      <c r="K295" s="188"/>
      <c r="L295" s="259"/>
      <c r="M295" s="259"/>
      <c r="N295" s="56"/>
      <c r="O295" s="28"/>
      <c r="P295" s="56"/>
      <c r="Q295" s="28"/>
      <c r="R295" s="132"/>
      <c r="S295" s="214"/>
      <c r="T295" s="285"/>
      <c r="U295" s="27" t="s">
        <v>33</v>
      </c>
      <c r="V295" s="186"/>
      <c r="W295" s="56"/>
      <c r="X295" s="187"/>
      <c r="Y295" s="187"/>
      <c r="Z295" s="187"/>
      <c r="AA295" s="62"/>
      <c r="AB295" s="62"/>
      <c r="AC295" s="188"/>
      <c r="AD295" s="259"/>
      <c r="AE295" s="259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4"/>
      <c r="AT295" s="37"/>
    </row>
    <row r="296" spans="2:46" ht="13.5" customHeight="1" x14ac:dyDescent="0.15">
      <c r="B296" s="285"/>
      <c r="C296" s="27" t="s">
        <v>35</v>
      </c>
      <c r="D296" s="186"/>
      <c r="E296" s="56"/>
      <c r="F296" s="187"/>
      <c r="G296" s="187"/>
      <c r="H296" s="187"/>
      <c r="I296" s="62"/>
      <c r="J296" s="62"/>
      <c r="K296" s="188"/>
      <c r="L296" s="259"/>
      <c r="M296" s="259"/>
      <c r="N296" s="56"/>
      <c r="O296" s="28"/>
      <c r="P296" s="56"/>
      <c r="Q296" s="28"/>
      <c r="R296" s="132"/>
      <c r="S296" s="214"/>
      <c r="T296" s="285"/>
      <c r="U296" s="27" t="s">
        <v>35</v>
      </c>
      <c r="V296" s="186"/>
      <c r="W296" s="56"/>
      <c r="X296" s="187"/>
      <c r="Y296" s="187"/>
      <c r="Z296" s="187"/>
      <c r="AA296" s="62"/>
      <c r="AB296" s="62"/>
      <c r="AC296" s="188"/>
      <c r="AD296" s="259"/>
      <c r="AE296" s="259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4"/>
      <c r="AT296" s="37"/>
    </row>
    <row r="297" spans="2:46" ht="13.5" customHeight="1" thickBot="1" x14ac:dyDescent="0.2">
      <c r="B297" s="286"/>
      <c r="C297" s="27"/>
      <c r="D297" s="186"/>
      <c r="E297" s="56"/>
      <c r="F297" s="189"/>
      <c r="G297" s="189"/>
      <c r="H297" s="189"/>
      <c r="I297" s="56"/>
      <c r="J297" s="56"/>
      <c r="K297" s="188"/>
      <c r="L297" s="259"/>
      <c r="M297" s="259"/>
      <c r="N297" s="56"/>
      <c r="O297" s="28"/>
      <c r="P297" s="56"/>
      <c r="Q297" s="28"/>
      <c r="R297" s="184"/>
      <c r="S297" s="214"/>
      <c r="T297" s="286"/>
      <c r="U297" s="27"/>
      <c r="V297" s="186"/>
      <c r="W297" s="56"/>
      <c r="X297" s="189"/>
      <c r="Y297" s="189"/>
      <c r="Z297" s="189"/>
      <c r="AA297" s="56"/>
      <c r="AB297" s="56"/>
      <c r="AC297" s="188"/>
      <c r="AD297" s="259"/>
      <c r="AE297" s="259"/>
      <c r="AF297" s="56"/>
      <c r="AG297" s="28"/>
      <c r="AH297" s="56"/>
      <c r="AI297" s="28"/>
      <c r="AJ297" s="184"/>
      <c r="AK297" s="199"/>
      <c r="AL297" s="286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4"/>
      <c r="AT297" s="37"/>
    </row>
    <row r="298" spans="2:46" ht="13.5" customHeight="1" x14ac:dyDescent="0.15">
      <c r="B298" s="284" t="s">
        <v>122</v>
      </c>
      <c r="C298" s="25" t="s">
        <v>31</v>
      </c>
      <c r="D298" s="39"/>
      <c r="E298" s="55"/>
      <c r="F298" s="96"/>
      <c r="G298" s="96"/>
      <c r="H298" s="96"/>
      <c r="I298" s="60"/>
      <c r="J298" s="60"/>
      <c r="K298" s="61"/>
      <c r="L298" s="258"/>
      <c r="M298" s="258"/>
      <c r="N298" s="55"/>
      <c r="O298" s="26"/>
      <c r="P298" s="55"/>
      <c r="Q298" s="26"/>
      <c r="R298" s="131"/>
      <c r="S298" s="214"/>
      <c r="T298" s="284" t="s">
        <v>122</v>
      </c>
      <c r="U298" s="25" t="s">
        <v>31</v>
      </c>
      <c r="V298" s="39"/>
      <c r="W298" s="55"/>
      <c r="X298" s="96"/>
      <c r="Y298" s="96"/>
      <c r="Z298" s="96"/>
      <c r="AA298" s="60"/>
      <c r="AB298" s="60"/>
      <c r="AC298" s="61"/>
      <c r="AD298" s="258"/>
      <c r="AE298" s="258"/>
      <c r="AF298" s="55"/>
      <c r="AG298" s="26"/>
      <c r="AH298" s="55"/>
      <c r="AI298" s="26"/>
      <c r="AJ298" s="131"/>
      <c r="AK298" s="199"/>
      <c r="AL298" s="284" t="s">
        <v>122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4"/>
      <c r="AT298" s="37"/>
    </row>
    <row r="299" spans="2:46" ht="13.5" customHeight="1" x14ac:dyDescent="0.15">
      <c r="B299" s="285"/>
      <c r="C299" s="27" t="s">
        <v>32</v>
      </c>
      <c r="D299" s="186"/>
      <c r="E299" s="56"/>
      <c r="F299" s="187"/>
      <c r="G299" s="187"/>
      <c r="H299" s="187"/>
      <c r="I299" s="62"/>
      <c r="J299" s="62"/>
      <c r="K299" s="188"/>
      <c r="L299" s="259"/>
      <c r="M299" s="259"/>
      <c r="N299" s="56"/>
      <c r="O299" s="28"/>
      <c r="P299" s="56"/>
      <c r="Q299" s="28"/>
      <c r="R299" s="132"/>
      <c r="S299" s="214"/>
      <c r="T299" s="285"/>
      <c r="U299" s="27" t="s">
        <v>32</v>
      </c>
      <c r="V299" s="186"/>
      <c r="W299" s="56"/>
      <c r="X299" s="187"/>
      <c r="Y299" s="187"/>
      <c r="Z299" s="187"/>
      <c r="AA299" s="62"/>
      <c r="AB299" s="62"/>
      <c r="AC299" s="188"/>
      <c r="AD299" s="259"/>
      <c r="AE299" s="259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4"/>
      <c r="AT299" s="37"/>
    </row>
    <row r="300" spans="2:46" ht="13.5" customHeight="1" x14ac:dyDescent="0.15">
      <c r="B300" s="285"/>
      <c r="C300" s="27" t="s">
        <v>33</v>
      </c>
      <c r="D300" s="186"/>
      <c r="E300" s="56"/>
      <c r="F300" s="187"/>
      <c r="G300" s="187"/>
      <c r="H300" s="187"/>
      <c r="I300" s="62"/>
      <c r="J300" s="62"/>
      <c r="K300" s="188"/>
      <c r="L300" s="259"/>
      <c r="M300" s="259"/>
      <c r="N300" s="56"/>
      <c r="O300" s="28"/>
      <c r="P300" s="56"/>
      <c r="Q300" s="28"/>
      <c r="R300" s="132"/>
      <c r="S300" s="214"/>
      <c r="T300" s="285"/>
      <c r="U300" s="27" t="s">
        <v>33</v>
      </c>
      <c r="V300" s="186"/>
      <c r="W300" s="56"/>
      <c r="X300" s="187"/>
      <c r="Y300" s="187"/>
      <c r="Z300" s="187"/>
      <c r="AA300" s="62"/>
      <c r="AB300" s="62"/>
      <c r="AC300" s="188"/>
      <c r="AD300" s="259"/>
      <c r="AE300" s="259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4"/>
      <c r="AT300" s="37"/>
    </row>
    <row r="301" spans="2:46" ht="13.5" customHeight="1" x14ac:dyDescent="0.15">
      <c r="B301" s="285"/>
      <c r="C301" s="27" t="s">
        <v>35</v>
      </c>
      <c r="D301" s="186"/>
      <c r="E301" s="56"/>
      <c r="F301" s="187"/>
      <c r="G301" s="187"/>
      <c r="H301" s="187"/>
      <c r="I301" s="62"/>
      <c r="J301" s="62"/>
      <c r="K301" s="188"/>
      <c r="L301" s="259"/>
      <c r="M301" s="259"/>
      <c r="N301" s="56"/>
      <c r="O301" s="28"/>
      <c r="P301" s="56"/>
      <c r="Q301" s="28"/>
      <c r="R301" s="132"/>
      <c r="S301" s="214"/>
      <c r="T301" s="285"/>
      <c r="U301" s="27" t="s">
        <v>35</v>
      </c>
      <c r="V301" s="186"/>
      <c r="W301" s="56"/>
      <c r="X301" s="187"/>
      <c r="Y301" s="187"/>
      <c r="Z301" s="187"/>
      <c r="AA301" s="62"/>
      <c r="AB301" s="62"/>
      <c r="AC301" s="188"/>
      <c r="AD301" s="259"/>
      <c r="AE301" s="259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4"/>
      <c r="AT301" s="37"/>
    </row>
    <row r="302" spans="2:46" ht="13.5" customHeight="1" thickBot="1" x14ac:dyDescent="0.2">
      <c r="B302" s="286"/>
      <c r="C302" s="27"/>
      <c r="D302" s="186"/>
      <c r="E302" s="56"/>
      <c r="F302" s="189"/>
      <c r="G302" s="189"/>
      <c r="H302" s="189"/>
      <c r="I302" s="56"/>
      <c r="J302" s="56"/>
      <c r="K302" s="188"/>
      <c r="L302" s="259"/>
      <c r="M302" s="259"/>
      <c r="N302" s="56"/>
      <c r="O302" s="28"/>
      <c r="P302" s="56"/>
      <c r="Q302" s="28"/>
      <c r="R302" s="184"/>
      <c r="S302" s="214"/>
      <c r="T302" s="286"/>
      <c r="U302" s="27"/>
      <c r="V302" s="186"/>
      <c r="W302" s="56"/>
      <c r="X302" s="189"/>
      <c r="Y302" s="189"/>
      <c r="Z302" s="189"/>
      <c r="AA302" s="56"/>
      <c r="AB302" s="56"/>
      <c r="AC302" s="188"/>
      <c r="AD302" s="259"/>
      <c r="AE302" s="259"/>
      <c r="AF302" s="56"/>
      <c r="AG302" s="28"/>
      <c r="AH302" s="56"/>
      <c r="AI302" s="28"/>
      <c r="AJ302" s="184"/>
      <c r="AK302" s="199"/>
      <c r="AL302" s="286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4"/>
      <c r="AT302" s="37"/>
    </row>
    <row r="303" spans="2:46" ht="13.5" customHeight="1" x14ac:dyDescent="0.15">
      <c r="B303" s="284" t="s">
        <v>123</v>
      </c>
      <c r="C303" s="25" t="s">
        <v>31</v>
      </c>
      <c r="D303" s="39"/>
      <c r="E303" s="55"/>
      <c r="F303" s="96"/>
      <c r="G303" s="96"/>
      <c r="H303" s="96"/>
      <c r="I303" s="60"/>
      <c r="J303" s="60"/>
      <c r="K303" s="61"/>
      <c r="L303" s="258"/>
      <c r="M303" s="258"/>
      <c r="N303" s="55"/>
      <c r="O303" s="26"/>
      <c r="P303" s="55"/>
      <c r="Q303" s="26"/>
      <c r="R303" s="131"/>
      <c r="S303" s="214"/>
      <c r="T303" s="284" t="s">
        <v>123</v>
      </c>
      <c r="U303" s="25" t="s">
        <v>31</v>
      </c>
      <c r="V303" s="39"/>
      <c r="W303" s="55"/>
      <c r="X303" s="96"/>
      <c r="Y303" s="96"/>
      <c r="Z303" s="96"/>
      <c r="AA303" s="60"/>
      <c r="AB303" s="60"/>
      <c r="AC303" s="61"/>
      <c r="AD303" s="258"/>
      <c r="AE303" s="258"/>
      <c r="AF303" s="55"/>
      <c r="AG303" s="26"/>
      <c r="AH303" s="55"/>
      <c r="AI303" s="26"/>
      <c r="AJ303" s="131"/>
      <c r="AK303" s="199"/>
      <c r="AL303" s="284" t="s">
        <v>123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4"/>
      <c r="AT303" s="37"/>
    </row>
    <row r="304" spans="2:46" ht="13.5" customHeight="1" x14ac:dyDescent="0.15">
      <c r="B304" s="285"/>
      <c r="C304" s="27" t="s">
        <v>32</v>
      </c>
      <c r="D304" s="186"/>
      <c r="E304" s="56"/>
      <c r="F304" s="187"/>
      <c r="G304" s="187"/>
      <c r="H304" s="187"/>
      <c r="I304" s="62"/>
      <c r="J304" s="62"/>
      <c r="K304" s="188"/>
      <c r="L304" s="259"/>
      <c r="M304" s="259"/>
      <c r="N304" s="56"/>
      <c r="O304" s="28"/>
      <c r="P304" s="56"/>
      <c r="Q304" s="28"/>
      <c r="R304" s="132"/>
      <c r="S304" s="214"/>
      <c r="T304" s="285"/>
      <c r="U304" s="27" t="s">
        <v>32</v>
      </c>
      <c r="V304" s="186"/>
      <c r="W304" s="56"/>
      <c r="X304" s="187"/>
      <c r="Y304" s="187"/>
      <c r="Z304" s="187"/>
      <c r="AA304" s="62"/>
      <c r="AB304" s="62"/>
      <c r="AC304" s="188"/>
      <c r="AD304" s="259"/>
      <c r="AE304" s="259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4"/>
      <c r="AT304" s="37"/>
    </row>
    <row r="305" spans="2:46" ht="13.5" customHeight="1" x14ac:dyDescent="0.15">
      <c r="B305" s="285"/>
      <c r="C305" s="27" t="s">
        <v>33</v>
      </c>
      <c r="D305" s="186"/>
      <c r="E305" s="56"/>
      <c r="F305" s="187"/>
      <c r="G305" s="187"/>
      <c r="H305" s="187"/>
      <c r="I305" s="62"/>
      <c r="J305" s="62"/>
      <c r="K305" s="188"/>
      <c r="L305" s="259"/>
      <c r="M305" s="259"/>
      <c r="N305" s="56"/>
      <c r="O305" s="28"/>
      <c r="P305" s="56"/>
      <c r="Q305" s="28"/>
      <c r="R305" s="132"/>
      <c r="S305" s="214"/>
      <c r="T305" s="285"/>
      <c r="U305" s="27" t="s">
        <v>33</v>
      </c>
      <c r="V305" s="186"/>
      <c r="W305" s="56"/>
      <c r="X305" s="187"/>
      <c r="Y305" s="187"/>
      <c r="Z305" s="187"/>
      <c r="AA305" s="62"/>
      <c r="AB305" s="62"/>
      <c r="AC305" s="188"/>
      <c r="AD305" s="259"/>
      <c r="AE305" s="259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4"/>
      <c r="AT305" s="37"/>
    </row>
    <row r="306" spans="2:46" ht="13.5" customHeight="1" x14ac:dyDescent="0.15">
      <c r="B306" s="285"/>
      <c r="C306" s="27" t="s">
        <v>35</v>
      </c>
      <c r="D306" s="186"/>
      <c r="E306" s="56"/>
      <c r="F306" s="187"/>
      <c r="G306" s="187"/>
      <c r="H306" s="187"/>
      <c r="I306" s="62"/>
      <c r="J306" s="62"/>
      <c r="K306" s="188"/>
      <c r="L306" s="259"/>
      <c r="M306" s="259"/>
      <c r="N306" s="56"/>
      <c r="O306" s="28"/>
      <c r="P306" s="56"/>
      <c r="Q306" s="28"/>
      <c r="R306" s="132"/>
      <c r="S306" s="214"/>
      <c r="T306" s="285"/>
      <c r="U306" s="27" t="s">
        <v>35</v>
      </c>
      <c r="V306" s="186"/>
      <c r="W306" s="56"/>
      <c r="X306" s="187"/>
      <c r="Y306" s="187"/>
      <c r="Z306" s="187"/>
      <c r="AA306" s="62"/>
      <c r="AB306" s="62"/>
      <c r="AC306" s="188"/>
      <c r="AD306" s="259"/>
      <c r="AE306" s="259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4"/>
      <c r="AT306" s="37"/>
    </row>
    <row r="307" spans="2:46" ht="13.5" customHeight="1" thickBot="1" x14ac:dyDescent="0.2">
      <c r="B307" s="286"/>
      <c r="C307" s="27"/>
      <c r="D307" s="186"/>
      <c r="E307" s="56"/>
      <c r="F307" s="189"/>
      <c r="G307" s="189"/>
      <c r="H307" s="189"/>
      <c r="I307" s="56"/>
      <c r="J307" s="56"/>
      <c r="K307" s="188"/>
      <c r="L307" s="259"/>
      <c r="M307" s="259"/>
      <c r="N307" s="56"/>
      <c r="O307" s="28"/>
      <c r="P307" s="56"/>
      <c r="Q307" s="28"/>
      <c r="R307" s="184"/>
      <c r="S307" s="214"/>
      <c r="T307" s="286"/>
      <c r="U307" s="27"/>
      <c r="V307" s="186"/>
      <c r="W307" s="56"/>
      <c r="X307" s="189"/>
      <c r="Y307" s="189"/>
      <c r="Z307" s="189"/>
      <c r="AA307" s="56"/>
      <c r="AB307" s="56"/>
      <c r="AC307" s="188"/>
      <c r="AD307" s="259"/>
      <c r="AE307" s="259"/>
      <c r="AF307" s="56"/>
      <c r="AG307" s="28"/>
      <c r="AH307" s="56"/>
      <c r="AI307" s="28"/>
      <c r="AJ307" s="184"/>
      <c r="AK307" s="199"/>
      <c r="AL307" s="286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4"/>
      <c r="AT307" s="37"/>
    </row>
    <row r="308" spans="2:46" ht="13.5" customHeight="1" x14ac:dyDescent="0.15">
      <c r="B308" s="284" t="s">
        <v>124</v>
      </c>
      <c r="C308" s="25" t="s">
        <v>31</v>
      </c>
      <c r="D308" s="39"/>
      <c r="E308" s="55"/>
      <c r="F308" s="96"/>
      <c r="G308" s="96"/>
      <c r="H308" s="96"/>
      <c r="I308" s="60"/>
      <c r="J308" s="60"/>
      <c r="K308" s="61"/>
      <c r="L308" s="258"/>
      <c r="M308" s="258"/>
      <c r="N308" s="55"/>
      <c r="O308" s="26"/>
      <c r="P308" s="55"/>
      <c r="Q308" s="26"/>
      <c r="R308" s="131"/>
      <c r="S308" s="214"/>
      <c r="T308" s="284" t="s">
        <v>124</v>
      </c>
      <c r="U308" s="25" t="s">
        <v>31</v>
      </c>
      <c r="V308" s="39"/>
      <c r="W308" s="55"/>
      <c r="X308" s="96"/>
      <c r="Y308" s="96"/>
      <c r="Z308" s="96"/>
      <c r="AA308" s="60"/>
      <c r="AB308" s="60"/>
      <c r="AC308" s="61"/>
      <c r="AD308" s="258"/>
      <c r="AE308" s="258"/>
      <c r="AF308" s="55"/>
      <c r="AG308" s="26"/>
      <c r="AH308" s="55"/>
      <c r="AI308" s="26"/>
      <c r="AJ308" s="131"/>
      <c r="AK308" s="199"/>
      <c r="AL308" s="284" t="s">
        <v>124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4"/>
      <c r="AT308" s="37"/>
    </row>
    <row r="309" spans="2:46" ht="13.5" customHeight="1" x14ac:dyDescent="0.15">
      <c r="B309" s="285"/>
      <c r="C309" s="27" t="s">
        <v>32</v>
      </c>
      <c r="D309" s="186"/>
      <c r="E309" s="56"/>
      <c r="F309" s="187"/>
      <c r="G309" s="187"/>
      <c r="H309" s="187"/>
      <c r="I309" s="62"/>
      <c r="J309" s="62"/>
      <c r="K309" s="188"/>
      <c r="L309" s="259"/>
      <c r="M309" s="259"/>
      <c r="N309" s="56"/>
      <c r="O309" s="28"/>
      <c r="P309" s="56"/>
      <c r="Q309" s="28"/>
      <c r="R309" s="132"/>
      <c r="S309" s="214"/>
      <c r="T309" s="285"/>
      <c r="U309" s="27" t="s">
        <v>32</v>
      </c>
      <c r="V309" s="186"/>
      <c r="W309" s="56"/>
      <c r="X309" s="187"/>
      <c r="Y309" s="187"/>
      <c r="Z309" s="187"/>
      <c r="AA309" s="62"/>
      <c r="AB309" s="62"/>
      <c r="AC309" s="188"/>
      <c r="AD309" s="259"/>
      <c r="AE309" s="259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4"/>
      <c r="AT309" s="37"/>
    </row>
    <row r="310" spans="2:46" ht="13.5" customHeight="1" x14ac:dyDescent="0.15">
      <c r="B310" s="285"/>
      <c r="C310" s="27" t="s">
        <v>33</v>
      </c>
      <c r="D310" s="186"/>
      <c r="E310" s="56"/>
      <c r="F310" s="187"/>
      <c r="G310" s="187"/>
      <c r="H310" s="187"/>
      <c r="I310" s="62"/>
      <c r="J310" s="62"/>
      <c r="K310" s="188"/>
      <c r="L310" s="259"/>
      <c r="M310" s="259"/>
      <c r="N310" s="56"/>
      <c r="O310" s="28"/>
      <c r="P310" s="56"/>
      <c r="Q310" s="28"/>
      <c r="R310" s="132"/>
      <c r="S310" s="214"/>
      <c r="T310" s="285"/>
      <c r="U310" s="27" t="s">
        <v>33</v>
      </c>
      <c r="V310" s="186"/>
      <c r="W310" s="56"/>
      <c r="X310" s="187"/>
      <c r="Y310" s="187"/>
      <c r="Z310" s="187"/>
      <c r="AA310" s="62"/>
      <c r="AB310" s="62"/>
      <c r="AC310" s="188"/>
      <c r="AD310" s="259"/>
      <c r="AE310" s="259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4"/>
      <c r="AT310" s="37"/>
    </row>
    <row r="311" spans="2:46" ht="13.5" customHeight="1" x14ac:dyDescent="0.15">
      <c r="B311" s="285"/>
      <c r="C311" s="27" t="s">
        <v>35</v>
      </c>
      <c r="D311" s="186"/>
      <c r="E311" s="56"/>
      <c r="F311" s="187"/>
      <c r="G311" s="187"/>
      <c r="H311" s="187"/>
      <c r="I311" s="62"/>
      <c r="J311" s="62"/>
      <c r="K311" s="188"/>
      <c r="L311" s="259"/>
      <c r="M311" s="259"/>
      <c r="N311" s="56"/>
      <c r="O311" s="28"/>
      <c r="P311" s="56"/>
      <c r="Q311" s="28"/>
      <c r="R311" s="132"/>
      <c r="S311" s="214"/>
      <c r="T311" s="285"/>
      <c r="U311" s="27" t="s">
        <v>35</v>
      </c>
      <c r="V311" s="186"/>
      <c r="W311" s="56"/>
      <c r="X311" s="187"/>
      <c r="Y311" s="187"/>
      <c r="Z311" s="187"/>
      <c r="AA311" s="62"/>
      <c r="AB311" s="62"/>
      <c r="AC311" s="188"/>
      <c r="AD311" s="259"/>
      <c r="AE311" s="259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4"/>
      <c r="AT311" s="37"/>
    </row>
    <row r="312" spans="2:46" ht="13.5" customHeight="1" thickBot="1" x14ac:dyDescent="0.2">
      <c r="B312" s="286"/>
      <c r="C312" s="27"/>
      <c r="D312" s="186"/>
      <c r="E312" s="56"/>
      <c r="F312" s="189"/>
      <c r="G312" s="189"/>
      <c r="H312" s="189"/>
      <c r="I312" s="56"/>
      <c r="J312" s="56"/>
      <c r="K312" s="188"/>
      <c r="L312" s="259"/>
      <c r="M312" s="259"/>
      <c r="N312" s="56"/>
      <c r="O312" s="28"/>
      <c r="P312" s="56"/>
      <c r="Q312" s="28"/>
      <c r="R312" s="184"/>
      <c r="S312" s="214"/>
      <c r="T312" s="286"/>
      <c r="U312" s="27"/>
      <c r="V312" s="186"/>
      <c r="W312" s="56"/>
      <c r="X312" s="189"/>
      <c r="Y312" s="189"/>
      <c r="Z312" s="189"/>
      <c r="AA312" s="56"/>
      <c r="AB312" s="56"/>
      <c r="AC312" s="188"/>
      <c r="AD312" s="259"/>
      <c r="AE312" s="259"/>
      <c r="AF312" s="56"/>
      <c r="AG312" s="28"/>
      <c r="AH312" s="56"/>
      <c r="AI312" s="28"/>
      <c r="AJ312" s="184"/>
      <c r="AK312" s="199"/>
      <c r="AL312" s="286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4"/>
      <c r="AT312" s="37"/>
    </row>
    <row r="313" spans="2:46" ht="13.5" customHeight="1" x14ac:dyDescent="0.15">
      <c r="B313" s="284" t="s">
        <v>125</v>
      </c>
      <c r="C313" s="25" t="s">
        <v>31</v>
      </c>
      <c r="D313" s="39"/>
      <c r="E313" s="55"/>
      <c r="F313" s="96"/>
      <c r="G313" s="96"/>
      <c r="H313" s="96"/>
      <c r="I313" s="60"/>
      <c r="J313" s="60"/>
      <c r="K313" s="61"/>
      <c r="L313" s="258"/>
      <c r="M313" s="258"/>
      <c r="N313" s="55"/>
      <c r="O313" s="26"/>
      <c r="P313" s="55"/>
      <c r="Q313" s="26"/>
      <c r="R313" s="131"/>
      <c r="S313" s="214"/>
      <c r="T313" s="284" t="s">
        <v>125</v>
      </c>
      <c r="U313" s="25" t="s">
        <v>31</v>
      </c>
      <c r="V313" s="39"/>
      <c r="W313" s="55"/>
      <c r="X313" s="96"/>
      <c r="Y313" s="96"/>
      <c r="Z313" s="96"/>
      <c r="AA313" s="60"/>
      <c r="AB313" s="60"/>
      <c r="AC313" s="61"/>
      <c r="AD313" s="258"/>
      <c r="AE313" s="258"/>
      <c r="AF313" s="55"/>
      <c r="AG313" s="26"/>
      <c r="AH313" s="55"/>
      <c r="AI313" s="26"/>
      <c r="AJ313" s="131"/>
      <c r="AK313" s="199"/>
      <c r="AL313" s="284" t="s">
        <v>125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4"/>
      <c r="AT313" s="37"/>
    </row>
    <row r="314" spans="2:46" ht="13.5" customHeight="1" x14ac:dyDescent="0.15">
      <c r="B314" s="285"/>
      <c r="C314" s="27" t="s">
        <v>32</v>
      </c>
      <c r="D314" s="186"/>
      <c r="E314" s="56"/>
      <c r="F314" s="187"/>
      <c r="G314" s="187"/>
      <c r="H314" s="187"/>
      <c r="I314" s="62"/>
      <c r="J314" s="62"/>
      <c r="K314" s="188"/>
      <c r="L314" s="259"/>
      <c r="M314" s="259"/>
      <c r="N314" s="56"/>
      <c r="O314" s="28"/>
      <c r="P314" s="56"/>
      <c r="Q314" s="28"/>
      <c r="R314" s="132"/>
      <c r="S314" s="214"/>
      <c r="T314" s="285"/>
      <c r="U314" s="27" t="s">
        <v>32</v>
      </c>
      <c r="V314" s="186"/>
      <c r="W314" s="56"/>
      <c r="X314" s="187"/>
      <c r="Y314" s="187"/>
      <c r="Z314" s="187"/>
      <c r="AA314" s="62"/>
      <c r="AB314" s="62"/>
      <c r="AC314" s="188"/>
      <c r="AD314" s="259"/>
      <c r="AE314" s="259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4"/>
      <c r="AT314" s="37"/>
    </row>
    <row r="315" spans="2:46" ht="13.5" customHeight="1" x14ac:dyDescent="0.15">
      <c r="B315" s="285"/>
      <c r="C315" s="27" t="s">
        <v>33</v>
      </c>
      <c r="D315" s="186"/>
      <c r="E315" s="56"/>
      <c r="F315" s="187"/>
      <c r="G315" s="187"/>
      <c r="H315" s="187"/>
      <c r="I315" s="62"/>
      <c r="J315" s="62"/>
      <c r="K315" s="188"/>
      <c r="L315" s="259"/>
      <c r="M315" s="259"/>
      <c r="N315" s="56"/>
      <c r="O315" s="28"/>
      <c r="P315" s="56"/>
      <c r="Q315" s="28"/>
      <c r="R315" s="132"/>
      <c r="S315" s="214"/>
      <c r="T315" s="285"/>
      <c r="U315" s="27" t="s">
        <v>33</v>
      </c>
      <c r="V315" s="186"/>
      <c r="W315" s="56"/>
      <c r="X315" s="187"/>
      <c r="Y315" s="187"/>
      <c r="Z315" s="187"/>
      <c r="AA315" s="62"/>
      <c r="AB315" s="62"/>
      <c r="AC315" s="188"/>
      <c r="AD315" s="259"/>
      <c r="AE315" s="259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4"/>
      <c r="AT315" s="37"/>
    </row>
    <row r="316" spans="2:46" ht="13.5" customHeight="1" x14ac:dyDescent="0.15">
      <c r="B316" s="285"/>
      <c r="C316" s="27" t="s">
        <v>35</v>
      </c>
      <c r="D316" s="186"/>
      <c r="E316" s="56"/>
      <c r="F316" s="187"/>
      <c r="G316" s="187"/>
      <c r="H316" s="187"/>
      <c r="I316" s="62"/>
      <c r="J316" s="62"/>
      <c r="K316" s="188"/>
      <c r="L316" s="259"/>
      <c r="M316" s="259"/>
      <c r="N316" s="56"/>
      <c r="O316" s="28"/>
      <c r="P316" s="56"/>
      <c r="Q316" s="28"/>
      <c r="R316" s="132"/>
      <c r="S316" s="214"/>
      <c r="T316" s="285"/>
      <c r="U316" s="27" t="s">
        <v>35</v>
      </c>
      <c r="V316" s="186"/>
      <c r="W316" s="56"/>
      <c r="X316" s="187"/>
      <c r="Y316" s="187"/>
      <c r="Z316" s="187"/>
      <c r="AA316" s="62"/>
      <c r="AB316" s="62"/>
      <c r="AC316" s="188"/>
      <c r="AD316" s="259"/>
      <c r="AE316" s="259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4"/>
      <c r="AT316" s="37"/>
    </row>
    <row r="317" spans="2:46" ht="13.5" customHeight="1" thickBot="1" x14ac:dyDescent="0.2">
      <c r="B317" s="286"/>
      <c r="C317" s="27"/>
      <c r="D317" s="186"/>
      <c r="E317" s="56"/>
      <c r="F317" s="189"/>
      <c r="G317" s="189"/>
      <c r="H317" s="189"/>
      <c r="I317" s="56"/>
      <c r="J317" s="56"/>
      <c r="K317" s="188"/>
      <c r="L317" s="259"/>
      <c r="M317" s="259"/>
      <c r="N317" s="56"/>
      <c r="O317" s="28"/>
      <c r="P317" s="56"/>
      <c r="Q317" s="28"/>
      <c r="R317" s="184"/>
      <c r="S317" s="214"/>
      <c r="T317" s="286"/>
      <c r="U317" s="27"/>
      <c r="V317" s="186"/>
      <c r="W317" s="56"/>
      <c r="X317" s="189"/>
      <c r="Y317" s="189"/>
      <c r="Z317" s="189"/>
      <c r="AA317" s="56"/>
      <c r="AB317" s="56"/>
      <c r="AC317" s="188"/>
      <c r="AD317" s="259"/>
      <c r="AE317" s="259"/>
      <c r="AF317" s="56"/>
      <c r="AG317" s="28"/>
      <c r="AH317" s="56"/>
      <c r="AI317" s="28"/>
      <c r="AJ317" s="184"/>
      <c r="AK317" s="199"/>
      <c r="AL317" s="286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4"/>
      <c r="AT317" s="37"/>
    </row>
    <row r="318" spans="2:46" ht="13.5" customHeight="1" x14ac:dyDescent="0.15">
      <c r="B318" s="284" t="s">
        <v>126</v>
      </c>
      <c r="C318" s="25" t="s">
        <v>31</v>
      </c>
      <c r="D318" s="39"/>
      <c r="E318" s="55"/>
      <c r="F318" s="96"/>
      <c r="G318" s="96"/>
      <c r="H318" s="96"/>
      <c r="I318" s="60"/>
      <c r="J318" s="60"/>
      <c r="K318" s="61"/>
      <c r="L318" s="258"/>
      <c r="M318" s="258"/>
      <c r="N318" s="55"/>
      <c r="O318" s="26"/>
      <c r="P318" s="55"/>
      <c r="Q318" s="26"/>
      <c r="R318" s="131"/>
      <c r="S318" s="214"/>
      <c r="T318" s="284" t="s">
        <v>126</v>
      </c>
      <c r="U318" s="25" t="s">
        <v>31</v>
      </c>
      <c r="V318" s="39"/>
      <c r="W318" s="55"/>
      <c r="X318" s="96"/>
      <c r="Y318" s="96"/>
      <c r="Z318" s="96"/>
      <c r="AA318" s="60"/>
      <c r="AB318" s="60"/>
      <c r="AC318" s="61"/>
      <c r="AD318" s="258"/>
      <c r="AE318" s="258"/>
      <c r="AF318" s="55"/>
      <c r="AG318" s="26"/>
      <c r="AH318" s="55"/>
      <c r="AI318" s="26"/>
      <c r="AJ318" s="131"/>
      <c r="AK318" s="199"/>
      <c r="AL318" s="284" t="s">
        <v>126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4"/>
      <c r="AT318" s="37"/>
    </row>
    <row r="319" spans="2:46" ht="13.5" customHeight="1" x14ac:dyDescent="0.15">
      <c r="B319" s="285"/>
      <c r="C319" s="27" t="s">
        <v>32</v>
      </c>
      <c r="D319" s="186"/>
      <c r="E319" s="56"/>
      <c r="F319" s="187"/>
      <c r="G319" s="187"/>
      <c r="H319" s="187"/>
      <c r="I319" s="62"/>
      <c r="J319" s="62"/>
      <c r="K319" s="188"/>
      <c r="L319" s="259"/>
      <c r="M319" s="259"/>
      <c r="N319" s="56"/>
      <c r="O319" s="28"/>
      <c r="P319" s="56"/>
      <c r="Q319" s="28"/>
      <c r="R319" s="132"/>
      <c r="S319" s="214"/>
      <c r="T319" s="285"/>
      <c r="U319" s="27" t="s">
        <v>32</v>
      </c>
      <c r="V319" s="186"/>
      <c r="W319" s="56"/>
      <c r="X319" s="187"/>
      <c r="Y319" s="187"/>
      <c r="Z319" s="187"/>
      <c r="AA319" s="62"/>
      <c r="AB319" s="62"/>
      <c r="AC319" s="188"/>
      <c r="AD319" s="259"/>
      <c r="AE319" s="259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4"/>
      <c r="AT319" s="37"/>
    </row>
    <row r="320" spans="2:46" ht="13.5" customHeight="1" x14ac:dyDescent="0.15">
      <c r="B320" s="285"/>
      <c r="C320" s="27" t="s">
        <v>33</v>
      </c>
      <c r="D320" s="186"/>
      <c r="E320" s="56"/>
      <c r="F320" s="187"/>
      <c r="G320" s="187"/>
      <c r="H320" s="187"/>
      <c r="I320" s="62"/>
      <c r="J320" s="62"/>
      <c r="K320" s="188"/>
      <c r="L320" s="259"/>
      <c r="M320" s="259"/>
      <c r="N320" s="56"/>
      <c r="O320" s="28"/>
      <c r="P320" s="56"/>
      <c r="Q320" s="28"/>
      <c r="R320" s="132"/>
      <c r="S320" s="214"/>
      <c r="T320" s="285"/>
      <c r="U320" s="27" t="s">
        <v>33</v>
      </c>
      <c r="V320" s="186"/>
      <c r="W320" s="56"/>
      <c r="X320" s="187"/>
      <c r="Y320" s="187"/>
      <c r="Z320" s="187"/>
      <c r="AA320" s="62"/>
      <c r="AB320" s="62"/>
      <c r="AC320" s="188"/>
      <c r="AD320" s="259"/>
      <c r="AE320" s="259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4"/>
      <c r="AT320" s="37"/>
    </row>
    <row r="321" spans="2:46" ht="13.5" customHeight="1" x14ac:dyDescent="0.15">
      <c r="B321" s="285"/>
      <c r="C321" s="27" t="s">
        <v>35</v>
      </c>
      <c r="D321" s="186"/>
      <c r="E321" s="56"/>
      <c r="F321" s="187"/>
      <c r="G321" s="187"/>
      <c r="H321" s="187"/>
      <c r="I321" s="62"/>
      <c r="J321" s="62"/>
      <c r="K321" s="188"/>
      <c r="L321" s="259"/>
      <c r="M321" s="259"/>
      <c r="N321" s="56"/>
      <c r="O321" s="28"/>
      <c r="P321" s="56"/>
      <c r="Q321" s="28"/>
      <c r="R321" s="132"/>
      <c r="S321" s="214"/>
      <c r="T321" s="285"/>
      <c r="U321" s="27" t="s">
        <v>35</v>
      </c>
      <c r="V321" s="186"/>
      <c r="W321" s="56"/>
      <c r="X321" s="187"/>
      <c r="Y321" s="187"/>
      <c r="Z321" s="187"/>
      <c r="AA321" s="62"/>
      <c r="AB321" s="62"/>
      <c r="AC321" s="188"/>
      <c r="AD321" s="259"/>
      <c r="AE321" s="259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4"/>
      <c r="AT321" s="37"/>
    </row>
    <row r="322" spans="2:46" ht="13.5" customHeight="1" thickBot="1" x14ac:dyDescent="0.2">
      <c r="B322" s="286"/>
      <c r="C322" s="27"/>
      <c r="D322" s="186"/>
      <c r="E322" s="56"/>
      <c r="F322" s="189"/>
      <c r="G322" s="189"/>
      <c r="H322" s="189"/>
      <c r="I322" s="56"/>
      <c r="J322" s="56"/>
      <c r="K322" s="188"/>
      <c r="L322" s="259"/>
      <c r="M322" s="259"/>
      <c r="N322" s="56"/>
      <c r="O322" s="28"/>
      <c r="P322" s="56"/>
      <c r="Q322" s="28"/>
      <c r="R322" s="184"/>
      <c r="S322" s="214"/>
      <c r="T322" s="286"/>
      <c r="U322" s="27"/>
      <c r="V322" s="186"/>
      <c r="W322" s="56"/>
      <c r="X322" s="189"/>
      <c r="Y322" s="189"/>
      <c r="Z322" s="189"/>
      <c r="AA322" s="56"/>
      <c r="AB322" s="56"/>
      <c r="AC322" s="188"/>
      <c r="AD322" s="259"/>
      <c r="AE322" s="259"/>
      <c r="AF322" s="56"/>
      <c r="AG322" s="28"/>
      <c r="AH322" s="56"/>
      <c r="AI322" s="28"/>
      <c r="AJ322" s="184"/>
      <c r="AK322" s="199"/>
      <c r="AL322" s="286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4"/>
      <c r="AT322" s="37"/>
    </row>
    <row r="323" spans="2:46" ht="13.5" customHeight="1" x14ac:dyDescent="0.15">
      <c r="B323" s="284" t="s">
        <v>127</v>
      </c>
      <c r="C323" s="25" t="s">
        <v>31</v>
      </c>
      <c r="D323" s="39"/>
      <c r="E323" s="55"/>
      <c r="F323" s="96"/>
      <c r="G323" s="96"/>
      <c r="H323" s="96"/>
      <c r="I323" s="60"/>
      <c r="J323" s="60"/>
      <c r="K323" s="61"/>
      <c r="L323" s="258"/>
      <c r="M323" s="258"/>
      <c r="N323" s="55"/>
      <c r="O323" s="26"/>
      <c r="P323" s="55"/>
      <c r="Q323" s="26"/>
      <c r="R323" s="131"/>
      <c r="S323" s="214"/>
      <c r="T323" s="284" t="s">
        <v>127</v>
      </c>
      <c r="U323" s="25" t="s">
        <v>31</v>
      </c>
      <c r="V323" s="39"/>
      <c r="W323" s="55"/>
      <c r="X323" s="96"/>
      <c r="Y323" s="96"/>
      <c r="Z323" s="96"/>
      <c r="AA323" s="60"/>
      <c r="AB323" s="60"/>
      <c r="AC323" s="61"/>
      <c r="AD323" s="258"/>
      <c r="AE323" s="258"/>
      <c r="AF323" s="55"/>
      <c r="AG323" s="26"/>
      <c r="AH323" s="55"/>
      <c r="AI323" s="26"/>
      <c r="AJ323" s="131"/>
      <c r="AK323" s="199"/>
      <c r="AL323" s="284" t="s">
        <v>127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4"/>
      <c r="AT323" s="37"/>
    </row>
    <row r="324" spans="2:46" ht="13.5" customHeight="1" x14ac:dyDescent="0.15">
      <c r="B324" s="285"/>
      <c r="C324" s="27" t="s">
        <v>32</v>
      </c>
      <c r="D324" s="186"/>
      <c r="E324" s="56"/>
      <c r="F324" s="187"/>
      <c r="G324" s="187"/>
      <c r="H324" s="187"/>
      <c r="I324" s="62"/>
      <c r="J324" s="62"/>
      <c r="K324" s="188"/>
      <c r="L324" s="259"/>
      <c r="M324" s="259"/>
      <c r="N324" s="56"/>
      <c r="O324" s="28"/>
      <c r="P324" s="56"/>
      <c r="Q324" s="28"/>
      <c r="R324" s="132"/>
      <c r="S324" s="214"/>
      <c r="T324" s="285"/>
      <c r="U324" s="27" t="s">
        <v>32</v>
      </c>
      <c r="V324" s="186"/>
      <c r="W324" s="56"/>
      <c r="X324" s="187"/>
      <c r="Y324" s="187"/>
      <c r="Z324" s="187"/>
      <c r="AA324" s="62"/>
      <c r="AB324" s="62"/>
      <c r="AC324" s="188"/>
      <c r="AD324" s="259"/>
      <c r="AE324" s="259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4"/>
      <c r="AT324" s="37"/>
    </row>
    <row r="325" spans="2:46" ht="13.5" customHeight="1" x14ac:dyDescent="0.15">
      <c r="B325" s="285"/>
      <c r="C325" s="27" t="s">
        <v>33</v>
      </c>
      <c r="D325" s="186"/>
      <c r="E325" s="56"/>
      <c r="F325" s="187"/>
      <c r="G325" s="187"/>
      <c r="H325" s="187"/>
      <c r="I325" s="62"/>
      <c r="J325" s="62"/>
      <c r="K325" s="188"/>
      <c r="L325" s="259"/>
      <c r="M325" s="259"/>
      <c r="N325" s="56"/>
      <c r="O325" s="28"/>
      <c r="P325" s="56"/>
      <c r="Q325" s="28"/>
      <c r="R325" s="132"/>
      <c r="S325" s="214"/>
      <c r="T325" s="285"/>
      <c r="U325" s="27" t="s">
        <v>33</v>
      </c>
      <c r="V325" s="186"/>
      <c r="W325" s="56"/>
      <c r="X325" s="187"/>
      <c r="Y325" s="187"/>
      <c r="Z325" s="187"/>
      <c r="AA325" s="62"/>
      <c r="AB325" s="62"/>
      <c r="AC325" s="188"/>
      <c r="AD325" s="259"/>
      <c r="AE325" s="259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4"/>
      <c r="AT325" s="37"/>
    </row>
    <row r="326" spans="2:46" ht="13.5" customHeight="1" x14ac:dyDescent="0.15">
      <c r="B326" s="285"/>
      <c r="C326" s="27" t="s">
        <v>35</v>
      </c>
      <c r="D326" s="186"/>
      <c r="E326" s="56"/>
      <c r="F326" s="187"/>
      <c r="G326" s="187"/>
      <c r="H326" s="187"/>
      <c r="I326" s="62"/>
      <c r="J326" s="62"/>
      <c r="K326" s="188"/>
      <c r="L326" s="259"/>
      <c r="M326" s="259"/>
      <c r="N326" s="56"/>
      <c r="O326" s="28"/>
      <c r="P326" s="56"/>
      <c r="Q326" s="28"/>
      <c r="R326" s="132"/>
      <c r="S326" s="214"/>
      <c r="T326" s="285"/>
      <c r="U326" s="27" t="s">
        <v>35</v>
      </c>
      <c r="V326" s="186"/>
      <c r="W326" s="56"/>
      <c r="X326" s="187"/>
      <c r="Y326" s="187"/>
      <c r="Z326" s="187"/>
      <c r="AA326" s="62"/>
      <c r="AB326" s="62"/>
      <c r="AC326" s="188"/>
      <c r="AD326" s="259"/>
      <c r="AE326" s="259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4"/>
      <c r="AT326" s="37"/>
    </row>
    <row r="327" spans="2:46" ht="13.5" customHeight="1" thickBot="1" x14ac:dyDescent="0.2">
      <c r="B327" s="286"/>
      <c r="C327" s="27"/>
      <c r="D327" s="186"/>
      <c r="E327" s="56"/>
      <c r="F327" s="189"/>
      <c r="G327" s="189"/>
      <c r="H327" s="189"/>
      <c r="I327" s="56"/>
      <c r="J327" s="56"/>
      <c r="K327" s="188"/>
      <c r="L327" s="259"/>
      <c r="M327" s="259"/>
      <c r="N327" s="56"/>
      <c r="O327" s="28"/>
      <c r="P327" s="56"/>
      <c r="Q327" s="28"/>
      <c r="R327" s="184"/>
      <c r="S327" s="214"/>
      <c r="T327" s="286"/>
      <c r="U327" s="27"/>
      <c r="V327" s="186"/>
      <c r="W327" s="56"/>
      <c r="X327" s="189"/>
      <c r="Y327" s="189"/>
      <c r="Z327" s="189"/>
      <c r="AA327" s="56"/>
      <c r="AB327" s="56"/>
      <c r="AC327" s="188"/>
      <c r="AD327" s="259"/>
      <c r="AE327" s="259"/>
      <c r="AF327" s="56"/>
      <c r="AG327" s="28"/>
      <c r="AH327" s="56"/>
      <c r="AI327" s="28"/>
      <c r="AJ327" s="184"/>
      <c r="AK327" s="199"/>
      <c r="AL327" s="286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4"/>
      <c r="AT327" s="37"/>
    </row>
    <row r="328" spans="2:46" ht="13.5" customHeight="1" x14ac:dyDescent="0.15">
      <c r="B328" s="284" t="s">
        <v>128</v>
      </c>
      <c r="C328" s="25" t="s">
        <v>31</v>
      </c>
      <c r="D328" s="39"/>
      <c r="E328" s="55"/>
      <c r="F328" s="96"/>
      <c r="G328" s="96"/>
      <c r="H328" s="96"/>
      <c r="I328" s="60"/>
      <c r="J328" s="60"/>
      <c r="K328" s="61"/>
      <c r="L328" s="258"/>
      <c r="M328" s="258"/>
      <c r="N328" s="55"/>
      <c r="O328" s="26"/>
      <c r="P328" s="55"/>
      <c r="Q328" s="26"/>
      <c r="R328" s="131"/>
      <c r="S328" s="214"/>
      <c r="T328" s="284" t="s">
        <v>128</v>
      </c>
      <c r="U328" s="25" t="s">
        <v>31</v>
      </c>
      <c r="V328" s="39"/>
      <c r="W328" s="55"/>
      <c r="X328" s="96"/>
      <c r="Y328" s="96"/>
      <c r="Z328" s="96"/>
      <c r="AA328" s="60"/>
      <c r="AB328" s="60"/>
      <c r="AC328" s="61"/>
      <c r="AD328" s="258"/>
      <c r="AE328" s="258"/>
      <c r="AF328" s="55"/>
      <c r="AG328" s="26"/>
      <c r="AH328" s="55"/>
      <c r="AI328" s="26"/>
      <c r="AJ328" s="131"/>
      <c r="AK328" s="199"/>
      <c r="AL328" s="284" t="s">
        <v>128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4"/>
      <c r="AT328" s="37"/>
    </row>
    <row r="329" spans="2:46" ht="13.5" customHeight="1" x14ac:dyDescent="0.15">
      <c r="B329" s="285"/>
      <c r="C329" s="27" t="s">
        <v>32</v>
      </c>
      <c r="D329" s="186"/>
      <c r="E329" s="56"/>
      <c r="F329" s="187"/>
      <c r="G329" s="187"/>
      <c r="H329" s="187"/>
      <c r="I329" s="62"/>
      <c r="J329" s="62"/>
      <c r="K329" s="188"/>
      <c r="L329" s="259"/>
      <c r="M329" s="259"/>
      <c r="N329" s="56"/>
      <c r="O329" s="28"/>
      <c r="P329" s="56"/>
      <c r="Q329" s="28"/>
      <c r="R329" s="132"/>
      <c r="S329" s="214"/>
      <c r="T329" s="285"/>
      <c r="U329" s="27" t="s">
        <v>32</v>
      </c>
      <c r="V329" s="186"/>
      <c r="W329" s="56"/>
      <c r="X329" s="187"/>
      <c r="Y329" s="187"/>
      <c r="Z329" s="187"/>
      <c r="AA329" s="62"/>
      <c r="AB329" s="62"/>
      <c r="AC329" s="188"/>
      <c r="AD329" s="259"/>
      <c r="AE329" s="259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4"/>
      <c r="AT329" s="37"/>
    </row>
    <row r="330" spans="2:46" ht="13.5" customHeight="1" x14ac:dyDescent="0.15">
      <c r="B330" s="285"/>
      <c r="C330" s="27" t="s">
        <v>33</v>
      </c>
      <c r="D330" s="186"/>
      <c r="E330" s="56"/>
      <c r="F330" s="187"/>
      <c r="G330" s="187"/>
      <c r="H330" s="187"/>
      <c r="I330" s="62"/>
      <c r="J330" s="62"/>
      <c r="K330" s="188"/>
      <c r="L330" s="259"/>
      <c r="M330" s="259"/>
      <c r="N330" s="56"/>
      <c r="O330" s="28"/>
      <c r="P330" s="56"/>
      <c r="Q330" s="28"/>
      <c r="R330" s="132"/>
      <c r="S330" s="214"/>
      <c r="T330" s="285"/>
      <c r="U330" s="27" t="s">
        <v>33</v>
      </c>
      <c r="V330" s="186"/>
      <c r="W330" s="56"/>
      <c r="X330" s="187"/>
      <c r="Y330" s="187"/>
      <c r="Z330" s="187"/>
      <c r="AA330" s="62"/>
      <c r="AB330" s="62"/>
      <c r="AC330" s="188"/>
      <c r="AD330" s="259"/>
      <c r="AE330" s="259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4"/>
      <c r="AT330" s="37"/>
    </row>
    <row r="331" spans="2:46" ht="13.5" customHeight="1" x14ac:dyDescent="0.15">
      <c r="B331" s="285"/>
      <c r="C331" s="27" t="s">
        <v>35</v>
      </c>
      <c r="D331" s="186"/>
      <c r="E331" s="56"/>
      <c r="F331" s="187"/>
      <c r="G331" s="187"/>
      <c r="H331" s="187"/>
      <c r="I331" s="62"/>
      <c r="J331" s="62"/>
      <c r="K331" s="188"/>
      <c r="L331" s="259"/>
      <c r="M331" s="259"/>
      <c r="N331" s="56"/>
      <c r="O331" s="28"/>
      <c r="P331" s="56"/>
      <c r="Q331" s="28"/>
      <c r="R331" s="132"/>
      <c r="S331" s="214"/>
      <c r="T331" s="285"/>
      <c r="U331" s="27" t="s">
        <v>35</v>
      </c>
      <c r="V331" s="186"/>
      <c r="W331" s="56"/>
      <c r="X331" s="187"/>
      <c r="Y331" s="187"/>
      <c r="Z331" s="187"/>
      <c r="AA331" s="62"/>
      <c r="AB331" s="62"/>
      <c r="AC331" s="188"/>
      <c r="AD331" s="259"/>
      <c r="AE331" s="259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4"/>
      <c r="AT331" s="37"/>
    </row>
    <row r="332" spans="2:46" ht="13.5" customHeight="1" thickBot="1" x14ac:dyDescent="0.2">
      <c r="B332" s="286"/>
      <c r="C332" s="27"/>
      <c r="D332" s="186"/>
      <c r="E332" s="56"/>
      <c r="F332" s="189"/>
      <c r="G332" s="189"/>
      <c r="H332" s="189"/>
      <c r="I332" s="56"/>
      <c r="J332" s="56"/>
      <c r="K332" s="188"/>
      <c r="L332" s="259"/>
      <c r="M332" s="259"/>
      <c r="N332" s="56"/>
      <c r="O332" s="28"/>
      <c r="P332" s="56"/>
      <c r="Q332" s="28"/>
      <c r="R332" s="184"/>
      <c r="S332" s="214"/>
      <c r="T332" s="286"/>
      <c r="U332" s="27"/>
      <c r="V332" s="186"/>
      <c r="W332" s="56"/>
      <c r="X332" s="189"/>
      <c r="Y332" s="189"/>
      <c r="Z332" s="189"/>
      <c r="AA332" s="56"/>
      <c r="AB332" s="56"/>
      <c r="AC332" s="188"/>
      <c r="AD332" s="259"/>
      <c r="AE332" s="259"/>
      <c r="AF332" s="56"/>
      <c r="AG332" s="28"/>
      <c r="AH332" s="56"/>
      <c r="AI332" s="28"/>
      <c r="AJ332" s="184"/>
      <c r="AK332" s="199"/>
      <c r="AL332" s="286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4"/>
      <c r="AT332" s="37"/>
    </row>
    <row r="333" spans="2:46" ht="13.5" customHeight="1" x14ac:dyDescent="0.15">
      <c r="B333" s="284" t="s">
        <v>129</v>
      </c>
      <c r="C333" s="25" t="s">
        <v>31</v>
      </c>
      <c r="D333" s="39"/>
      <c r="E333" s="55"/>
      <c r="F333" s="96"/>
      <c r="G333" s="96"/>
      <c r="H333" s="96"/>
      <c r="I333" s="60"/>
      <c r="J333" s="60"/>
      <c r="K333" s="61"/>
      <c r="L333" s="258"/>
      <c r="M333" s="258"/>
      <c r="N333" s="55"/>
      <c r="O333" s="26"/>
      <c r="P333" s="55"/>
      <c r="Q333" s="26"/>
      <c r="R333" s="131"/>
      <c r="S333" s="214"/>
      <c r="T333" s="284" t="s">
        <v>129</v>
      </c>
      <c r="U333" s="25" t="s">
        <v>31</v>
      </c>
      <c r="V333" s="39"/>
      <c r="W333" s="55"/>
      <c r="X333" s="96"/>
      <c r="Y333" s="96"/>
      <c r="Z333" s="96"/>
      <c r="AA333" s="60"/>
      <c r="AB333" s="60"/>
      <c r="AC333" s="61"/>
      <c r="AD333" s="258"/>
      <c r="AE333" s="258"/>
      <c r="AF333" s="55"/>
      <c r="AG333" s="26"/>
      <c r="AH333" s="55"/>
      <c r="AI333" s="26"/>
      <c r="AJ333" s="131"/>
      <c r="AK333" s="199"/>
      <c r="AL333" s="284" t="s">
        <v>129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4"/>
      <c r="AT333" s="37"/>
    </row>
    <row r="334" spans="2:46" ht="13.5" customHeight="1" x14ac:dyDescent="0.15">
      <c r="B334" s="285"/>
      <c r="C334" s="27" t="s">
        <v>32</v>
      </c>
      <c r="D334" s="186"/>
      <c r="E334" s="56"/>
      <c r="F334" s="187"/>
      <c r="G334" s="187"/>
      <c r="H334" s="187"/>
      <c r="I334" s="62"/>
      <c r="J334" s="62"/>
      <c r="K334" s="188"/>
      <c r="L334" s="259"/>
      <c r="M334" s="259"/>
      <c r="N334" s="56"/>
      <c r="O334" s="28"/>
      <c r="P334" s="56"/>
      <c r="Q334" s="28"/>
      <c r="R334" s="132"/>
      <c r="S334" s="214"/>
      <c r="T334" s="285"/>
      <c r="U334" s="27" t="s">
        <v>32</v>
      </c>
      <c r="V334" s="186"/>
      <c r="W334" s="56"/>
      <c r="X334" s="187"/>
      <c r="Y334" s="187"/>
      <c r="Z334" s="187"/>
      <c r="AA334" s="62"/>
      <c r="AB334" s="62"/>
      <c r="AC334" s="188"/>
      <c r="AD334" s="259"/>
      <c r="AE334" s="259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4"/>
      <c r="AT334" s="37"/>
    </row>
    <row r="335" spans="2:46" ht="13.5" customHeight="1" x14ac:dyDescent="0.15">
      <c r="B335" s="285"/>
      <c r="C335" s="27" t="s">
        <v>33</v>
      </c>
      <c r="D335" s="186"/>
      <c r="E335" s="56"/>
      <c r="F335" s="187"/>
      <c r="G335" s="187"/>
      <c r="H335" s="187"/>
      <c r="I335" s="62"/>
      <c r="J335" s="62"/>
      <c r="K335" s="188"/>
      <c r="L335" s="259"/>
      <c r="M335" s="259"/>
      <c r="N335" s="56"/>
      <c r="O335" s="28"/>
      <c r="P335" s="56"/>
      <c r="Q335" s="28"/>
      <c r="R335" s="132"/>
      <c r="S335" s="214"/>
      <c r="T335" s="285"/>
      <c r="U335" s="27" t="s">
        <v>33</v>
      </c>
      <c r="V335" s="186"/>
      <c r="W335" s="56"/>
      <c r="X335" s="187"/>
      <c r="Y335" s="187"/>
      <c r="Z335" s="187"/>
      <c r="AA335" s="62"/>
      <c r="AB335" s="62"/>
      <c r="AC335" s="188"/>
      <c r="AD335" s="259"/>
      <c r="AE335" s="259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4"/>
      <c r="AT335" s="37"/>
    </row>
    <row r="336" spans="2:46" ht="13.5" customHeight="1" x14ac:dyDescent="0.15">
      <c r="B336" s="285"/>
      <c r="C336" s="27" t="s">
        <v>35</v>
      </c>
      <c r="D336" s="186"/>
      <c r="E336" s="56"/>
      <c r="F336" s="187"/>
      <c r="G336" s="187"/>
      <c r="H336" s="187"/>
      <c r="I336" s="62"/>
      <c r="J336" s="62"/>
      <c r="K336" s="188"/>
      <c r="L336" s="259"/>
      <c r="M336" s="259"/>
      <c r="N336" s="56"/>
      <c r="O336" s="28"/>
      <c r="P336" s="56"/>
      <c r="Q336" s="28"/>
      <c r="R336" s="132"/>
      <c r="S336" s="214"/>
      <c r="T336" s="285"/>
      <c r="U336" s="27" t="s">
        <v>35</v>
      </c>
      <c r="V336" s="186"/>
      <c r="W336" s="56"/>
      <c r="X336" s="187"/>
      <c r="Y336" s="187"/>
      <c r="Z336" s="187"/>
      <c r="AA336" s="62"/>
      <c r="AB336" s="62"/>
      <c r="AC336" s="188"/>
      <c r="AD336" s="259"/>
      <c r="AE336" s="259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4"/>
      <c r="AT336" s="37"/>
    </row>
    <row r="337" spans="2:46" ht="13.5" customHeight="1" thickBot="1" x14ac:dyDescent="0.2">
      <c r="B337" s="286"/>
      <c r="C337" s="27"/>
      <c r="D337" s="186"/>
      <c r="E337" s="56"/>
      <c r="F337" s="189"/>
      <c r="G337" s="189"/>
      <c r="H337" s="189"/>
      <c r="I337" s="56"/>
      <c r="J337" s="56"/>
      <c r="K337" s="188"/>
      <c r="L337" s="259"/>
      <c r="M337" s="259"/>
      <c r="N337" s="56"/>
      <c r="O337" s="28"/>
      <c r="P337" s="56"/>
      <c r="Q337" s="28"/>
      <c r="R337" s="184"/>
      <c r="S337" s="214"/>
      <c r="T337" s="286"/>
      <c r="U337" s="27"/>
      <c r="V337" s="186"/>
      <c r="W337" s="56"/>
      <c r="X337" s="189"/>
      <c r="Y337" s="189"/>
      <c r="Z337" s="189"/>
      <c r="AA337" s="56"/>
      <c r="AB337" s="56"/>
      <c r="AC337" s="188"/>
      <c r="AD337" s="259"/>
      <c r="AE337" s="259"/>
      <c r="AF337" s="56"/>
      <c r="AG337" s="28"/>
      <c r="AH337" s="56"/>
      <c r="AI337" s="28"/>
      <c r="AJ337" s="184"/>
      <c r="AK337" s="199"/>
      <c r="AL337" s="286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4"/>
      <c r="AT337" s="37"/>
    </row>
    <row r="338" spans="2:46" ht="13.5" customHeight="1" x14ac:dyDescent="0.15">
      <c r="B338" s="284" t="s">
        <v>130</v>
      </c>
      <c r="C338" s="25" t="s">
        <v>31</v>
      </c>
      <c r="D338" s="39"/>
      <c r="E338" s="55"/>
      <c r="F338" s="96"/>
      <c r="G338" s="96"/>
      <c r="H338" s="96"/>
      <c r="I338" s="60"/>
      <c r="J338" s="60"/>
      <c r="K338" s="61"/>
      <c r="L338" s="258"/>
      <c r="M338" s="258"/>
      <c r="N338" s="55"/>
      <c r="O338" s="26"/>
      <c r="P338" s="55"/>
      <c r="Q338" s="26"/>
      <c r="R338" s="131"/>
      <c r="S338" s="214"/>
      <c r="T338" s="284" t="s">
        <v>130</v>
      </c>
      <c r="U338" s="25" t="s">
        <v>31</v>
      </c>
      <c r="V338" s="39"/>
      <c r="W338" s="55"/>
      <c r="X338" s="96"/>
      <c r="Y338" s="96"/>
      <c r="Z338" s="96"/>
      <c r="AA338" s="60"/>
      <c r="AB338" s="60"/>
      <c r="AC338" s="61"/>
      <c r="AD338" s="258"/>
      <c r="AE338" s="258"/>
      <c r="AF338" s="55"/>
      <c r="AG338" s="26"/>
      <c r="AH338" s="55"/>
      <c r="AI338" s="26"/>
      <c r="AJ338" s="131"/>
      <c r="AK338" s="199"/>
      <c r="AL338" s="284" t="s">
        <v>130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4"/>
      <c r="AT338" s="37"/>
    </row>
    <row r="339" spans="2:46" ht="13.5" customHeight="1" x14ac:dyDescent="0.15">
      <c r="B339" s="285"/>
      <c r="C339" s="27" t="s">
        <v>32</v>
      </c>
      <c r="D339" s="186"/>
      <c r="E339" s="56"/>
      <c r="F339" s="187"/>
      <c r="G339" s="187"/>
      <c r="H339" s="187"/>
      <c r="I339" s="62"/>
      <c r="J339" s="62"/>
      <c r="K339" s="188"/>
      <c r="L339" s="259"/>
      <c r="M339" s="259"/>
      <c r="N339" s="56"/>
      <c r="O339" s="28"/>
      <c r="P339" s="56"/>
      <c r="Q339" s="28"/>
      <c r="R339" s="132"/>
      <c r="S339" s="214"/>
      <c r="T339" s="285"/>
      <c r="U339" s="27" t="s">
        <v>32</v>
      </c>
      <c r="V339" s="186"/>
      <c r="W339" s="56"/>
      <c r="X339" s="187"/>
      <c r="Y339" s="187"/>
      <c r="Z339" s="187"/>
      <c r="AA339" s="62"/>
      <c r="AB339" s="62"/>
      <c r="AC339" s="188"/>
      <c r="AD339" s="259"/>
      <c r="AE339" s="259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4"/>
      <c r="AT339" s="37"/>
    </row>
    <row r="340" spans="2:46" ht="13.5" customHeight="1" x14ac:dyDescent="0.15">
      <c r="B340" s="285"/>
      <c r="C340" s="27" t="s">
        <v>33</v>
      </c>
      <c r="D340" s="186"/>
      <c r="E340" s="56"/>
      <c r="F340" s="187"/>
      <c r="G340" s="187"/>
      <c r="H340" s="187"/>
      <c r="I340" s="62"/>
      <c r="J340" s="62"/>
      <c r="K340" s="188"/>
      <c r="L340" s="259"/>
      <c r="M340" s="259"/>
      <c r="N340" s="56"/>
      <c r="O340" s="28"/>
      <c r="P340" s="56"/>
      <c r="Q340" s="28"/>
      <c r="R340" s="132"/>
      <c r="S340" s="214"/>
      <c r="T340" s="285"/>
      <c r="U340" s="27" t="s">
        <v>33</v>
      </c>
      <c r="V340" s="186"/>
      <c r="W340" s="56"/>
      <c r="X340" s="187"/>
      <c r="Y340" s="187"/>
      <c r="Z340" s="187"/>
      <c r="AA340" s="62"/>
      <c r="AB340" s="62"/>
      <c r="AC340" s="188"/>
      <c r="AD340" s="259"/>
      <c r="AE340" s="259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4"/>
      <c r="AT340" s="37"/>
    </row>
    <row r="341" spans="2:46" ht="13.5" customHeight="1" x14ac:dyDescent="0.15">
      <c r="B341" s="285"/>
      <c r="C341" s="27" t="s">
        <v>35</v>
      </c>
      <c r="D341" s="186"/>
      <c r="E341" s="56"/>
      <c r="F341" s="187"/>
      <c r="G341" s="187"/>
      <c r="H341" s="187"/>
      <c r="I341" s="62"/>
      <c r="J341" s="62"/>
      <c r="K341" s="188"/>
      <c r="L341" s="259"/>
      <c r="M341" s="259"/>
      <c r="N341" s="56"/>
      <c r="O341" s="28"/>
      <c r="P341" s="56"/>
      <c r="Q341" s="28"/>
      <c r="R341" s="132"/>
      <c r="S341" s="214"/>
      <c r="T341" s="285"/>
      <c r="U341" s="27" t="s">
        <v>35</v>
      </c>
      <c r="V341" s="186"/>
      <c r="W341" s="56"/>
      <c r="X341" s="187"/>
      <c r="Y341" s="187"/>
      <c r="Z341" s="187"/>
      <c r="AA341" s="62"/>
      <c r="AB341" s="62"/>
      <c r="AC341" s="188"/>
      <c r="AD341" s="259"/>
      <c r="AE341" s="259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4"/>
      <c r="AT341" s="37"/>
    </row>
    <row r="342" spans="2:46" ht="13.5" customHeight="1" thickBot="1" x14ac:dyDescent="0.2">
      <c r="B342" s="286"/>
      <c r="C342" s="27"/>
      <c r="D342" s="186"/>
      <c r="E342" s="56"/>
      <c r="F342" s="189"/>
      <c r="G342" s="189"/>
      <c r="H342" s="189"/>
      <c r="I342" s="56"/>
      <c r="J342" s="56"/>
      <c r="K342" s="188"/>
      <c r="L342" s="259"/>
      <c r="M342" s="259"/>
      <c r="N342" s="56"/>
      <c r="O342" s="28"/>
      <c r="P342" s="56"/>
      <c r="Q342" s="28"/>
      <c r="R342" s="184"/>
      <c r="S342" s="214"/>
      <c r="T342" s="286"/>
      <c r="U342" s="27"/>
      <c r="V342" s="186"/>
      <c r="W342" s="56"/>
      <c r="X342" s="189"/>
      <c r="Y342" s="189"/>
      <c r="Z342" s="189"/>
      <c r="AA342" s="56"/>
      <c r="AB342" s="56"/>
      <c r="AC342" s="188"/>
      <c r="AD342" s="259"/>
      <c r="AE342" s="259"/>
      <c r="AF342" s="56"/>
      <c r="AG342" s="28"/>
      <c r="AH342" s="56"/>
      <c r="AI342" s="28"/>
      <c r="AJ342" s="184"/>
      <c r="AK342" s="199"/>
      <c r="AL342" s="286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4"/>
      <c r="AT342" s="37"/>
    </row>
    <row r="343" spans="2:46" ht="13.5" customHeight="1" x14ac:dyDescent="0.15">
      <c r="B343" s="284" t="s">
        <v>131</v>
      </c>
      <c r="C343" s="25" t="s">
        <v>31</v>
      </c>
      <c r="D343" s="39"/>
      <c r="E343" s="55"/>
      <c r="F343" s="96"/>
      <c r="G343" s="96"/>
      <c r="H343" s="96"/>
      <c r="I343" s="60"/>
      <c r="J343" s="60"/>
      <c r="K343" s="61"/>
      <c r="L343" s="258"/>
      <c r="M343" s="258"/>
      <c r="N343" s="55"/>
      <c r="O343" s="26"/>
      <c r="P343" s="55"/>
      <c r="Q343" s="26"/>
      <c r="R343" s="131"/>
      <c r="S343" s="214"/>
      <c r="T343" s="284" t="s">
        <v>131</v>
      </c>
      <c r="U343" s="25" t="s">
        <v>31</v>
      </c>
      <c r="V343" s="39"/>
      <c r="W343" s="55"/>
      <c r="X343" s="96"/>
      <c r="Y343" s="96"/>
      <c r="Z343" s="96"/>
      <c r="AA343" s="60"/>
      <c r="AB343" s="60"/>
      <c r="AC343" s="61"/>
      <c r="AD343" s="258"/>
      <c r="AE343" s="258"/>
      <c r="AF343" s="55"/>
      <c r="AG343" s="26"/>
      <c r="AH343" s="55"/>
      <c r="AI343" s="26"/>
      <c r="AJ343" s="131"/>
      <c r="AK343" s="199"/>
      <c r="AL343" s="284" t="s">
        <v>131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4"/>
      <c r="AT343" s="37"/>
    </row>
    <row r="344" spans="2:46" ht="13.5" customHeight="1" x14ac:dyDescent="0.15">
      <c r="B344" s="285"/>
      <c r="C344" s="27" t="s">
        <v>32</v>
      </c>
      <c r="D344" s="186"/>
      <c r="E344" s="56"/>
      <c r="F344" s="187"/>
      <c r="G344" s="187"/>
      <c r="H344" s="187"/>
      <c r="I344" s="62"/>
      <c r="J344" s="62"/>
      <c r="K344" s="188"/>
      <c r="L344" s="259"/>
      <c r="M344" s="259"/>
      <c r="N344" s="56"/>
      <c r="O344" s="28"/>
      <c r="P344" s="56"/>
      <c r="Q344" s="28"/>
      <c r="R344" s="132"/>
      <c r="S344" s="214"/>
      <c r="T344" s="285"/>
      <c r="U344" s="27" t="s">
        <v>32</v>
      </c>
      <c r="V344" s="186"/>
      <c r="W344" s="56"/>
      <c r="X344" s="187"/>
      <c r="Y344" s="187"/>
      <c r="Z344" s="187"/>
      <c r="AA344" s="62"/>
      <c r="AB344" s="62"/>
      <c r="AC344" s="188"/>
      <c r="AD344" s="259"/>
      <c r="AE344" s="259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4"/>
      <c r="AT344" s="37"/>
    </row>
    <row r="345" spans="2:46" ht="13.5" customHeight="1" x14ac:dyDescent="0.15">
      <c r="B345" s="285"/>
      <c r="C345" s="27" t="s">
        <v>33</v>
      </c>
      <c r="D345" s="186"/>
      <c r="E345" s="56"/>
      <c r="F345" s="187"/>
      <c r="G345" s="187"/>
      <c r="H345" s="187"/>
      <c r="I345" s="62"/>
      <c r="J345" s="62"/>
      <c r="K345" s="188"/>
      <c r="L345" s="259"/>
      <c r="M345" s="259"/>
      <c r="N345" s="56"/>
      <c r="O345" s="28"/>
      <c r="P345" s="56"/>
      <c r="Q345" s="28"/>
      <c r="R345" s="132"/>
      <c r="S345" s="214"/>
      <c r="T345" s="285"/>
      <c r="U345" s="27" t="s">
        <v>33</v>
      </c>
      <c r="V345" s="186"/>
      <c r="W345" s="56"/>
      <c r="X345" s="187"/>
      <c r="Y345" s="187"/>
      <c r="Z345" s="187"/>
      <c r="AA345" s="62"/>
      <c r="AB345" s="62"/>
      <c r="AC345" s="188"/>
      <c r="AD345" s="259"/>
      <c r="AE345" s="259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4"/>
      <c r="AT345" s="37"/>
    </row>
    <row r="346" spans="2:46" ht="13.5" customHeight="1" x14ac:dyDescent="0.15">
      <c r="B346" s="285"/>
      <c r="C346" s="27" t="s">
        <v>35</v>
      </c>
      <c r="D346" s="186"/>
      <c r="E346" s="56"/>
      <c r="F346" s="187"/>
      <c r="G346" s="187"/>
      <c r="H346" s="187"/>
      <c r="I346" s="62"/>
      <c r="J346" s="62"/>
      <c r="K346" s="188"/>
      <c r="L346" s="259"/>
      <c r="M346" s="259"/>
      <c r="N346" s="56"/>
      <c r="O346" s="28"/>
      <c r="P346" s="56"/>
      <c r="Q346" s="28"/>
      <c r="R346" s="132"/>
      <c r="S346" s="214"/>
      <c r="T346" s="285"/>
      <c r="U346" s="27" t="s">
        <v>35</v>
      </c>
      <c r="V346" s="186"/>
      <c r="W346" s="56"/>
      <c r="X346" s="187"/>
      <c r="Y346" s="187"/>
      <c r="Z346" s="187"/>
      <c r="AA346" s="62"/>
      <c r="AB346" s="62"/>
      <c r="AC346" s="188"/>
      <c r="AD346" s="259"/>
      <c r="AE346" s="259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4"/>
      <c r="AT346" s="37"/>
    </row>
    <row r="347" spans="2:46" ht="13.5" customHeight="1" thickBot="1" x14ac:dyDescent="0.2">
      <c r="B347" s="286"/>
      <c r="C347" s="27"/>
      <c r="D347" s="186"/>
      <c r="E347" s="56"/>
      <c r="F347" s="189"/>
      <c r="G347" s="189"/>
      <c r="H347" s="189"/>
      <c r="I347" s="56"/>
      <c r="J347" s="56"/>
      <c r="K347" s="188"/>
      <c r="L347" s="259"/>
      <c r="M347" s="259"/>
      <c r="N347" s="56"/>
      <c r="O347" s="28"/>
      <c r="P347" s="56"/>
      <c r="Q347" s="28"/>
      <c r="R347" s="184"/>
      <c r="S347" s="214"/>
      <c r="T347" s="286"/>
      <c r="U347" s="27"/>
      <c r="V347" s="186"/>
      <c r="W347" s="56"/>
      <c r="X347" s="189"/>
      <c r="Y347" s="189"/>
      <c r="Z347" s="189"/>
      <c r="AA347" s="56"/>
      <c r="AB347" s="56"/>
      <c r="AC347" s="188"/>
      <c r="AD347" s="259"/>
      <c r="AE347" s="259"/>
      <c r="AF347" s="56"/>
      <c r="AG347" s="28"/>
      <c r="AH347" s="56"/>
      <c r="AI347" s="28"/>
      <c r="AJ347" s="184"/>
      <c r="AK347" s="199"/>
      <c r="AL347" s="286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4"/>
      <c r="AT347" s="37"/>
    </row>
    <row r="348" spans="2:46" ht="13.5" customHeight="1" x14ac:dyDescent="0.15">
      <c r="B348" s="284" t="s">
        <v>132</v>
      </c>
      <c r="C348" s="25" t="s">
        <v>31</v>
      </c>
      <c r="D348" s="39"/>
      <c r="E348" s="55"/>
      <c r="F348" s="96"/>
      <c r="G348" s="96"/>
      <c r="H348" s="96"/>
      <c r="I348" s="60"/>
      <c r="J348" s="60"/>
      <c r="K348" s="61"/>
      <c r="L348" s="258"/>
      <c r="M348" s="258"/>
      <c r="N348" s="55"/>
      <c r="O348" s="26"/>
      <c r="P348" s="55"/>
      <c r="Q348" s="26"/>
      <c r="R348" s="131"/>
      <c r="S348" s="214"/>
      <c r="T348" s="284" t="s">
        <v>132</v>
      </c>
      <c r="U348" s="25" t="s">
        <v>31</v>
      </c>
      <c r="V348" s="39"/>
      <c r="W348" s="55"/>
      <c r="X348" s="96"/>
      <c r="Y348" s="96"/>
      <c r="Z348" s="96"/>
      <c r="AA348" s="60"/>
      <c r="AB348" s="60"/>
      <c r="AC348" s="61"/>
      <c r="AD348" s="258"/>
      <c r="AE348" s="258"/>
      <c r="AF348" s="55"/>
      <c r="AG348" s="26"/>
      <c r="AH348" s="55"/>
      <c r="AI348" s="26"/>
      <c r="AJ348" s="131"/>
      <c r="AK348" s="199"/>
      <c r="AL348" s="284" t="s">
        <v>132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4"/>
      <c r="AT348" s="37"/>
    </row>
    <row r="349" spans="2:46" ht="13.5" customHeight="1" x14ac:dyDescent="0.15">
      <c r="B349" s="285"/>
      <c r="C349" s="27" t="s">
        <v>32</v>
      </c>
      <c r="D349" s="186"/>
      <c r="E349" s="56"/>
      <c r="F349" s="187"/>
      <c r="G349" s="187"/>
      <c r="H349" s="187"/>
      <c r="I349" s="62"/>
      <c r="J349" s="62"/>
      <c r="K349" s="188"/>
      <c r="L349" s="259"/>
      <c r="M349" s="259"/>
      <c r="N349" s="56"/>
      <c r="O349" s="28"/>
      <c r="P349" s="56"/>
      <c r="Q349" s="28"/>
      <c r="R349" s="132"/>
      <c r="S349" s="214"/>
      <c r="T349" s="285"/>
      <c r="U349" s="27" t="s">
        <v>32</v>
      </c>
      <c r="V349" s="186"/>
      <c r="W349" s="56"/>
      <c r="X349" s="187"/>
      <c r="Y349" s="187"/>
      <c r="Z349" s="187"/>
      <c r="AA349" s="62"/>
      <c r="AB349" s="62"/>
      <c r="AC349" s="188"/>
      <c r="AD349" s="259"/>
      <c r="AE349" s="259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4"/>
      <c r="AT349" s="37"/>
    </row>
    <row r="350" spans="2:46" ht="13.5" customHeight="1" x14ac:dyDescent="0.15">
      <c r="B350" s="285"/>
      <c r="C350" s="27" t="s">
        <v>33</v>
      </c>
      <c r="D350" s="186"/>
      <c r="E350" s="56"/>
      <c r="F350" s="187"/>
      <c r="G350" s="187"/>
      <c r="H350" s="187"/>
      <c r="I350" s="62"/>
      <c r="J350" s="62"/>
      <c r="K350" s="188"/>
      <c r="L350" s="259"/>
      <c r="M350" s="259"/>
      <c r="N350" s="56"/>
      <c r="O350" s="28"/>
      <c r="P350" s="56"/>
      <c r="Q350" s="28"/>
      <c r="R350" s="132"/>
      <c r="S350" s="214"/>
      <c r="T350" s="285"/>
      <c r="U350" s="27" t="s">
        <v>33</v>
      </c>
      <c r="V350" s="186"/>
      <c r="W350" s="56"/>
      <c r="X350" s="187"/>
      <c r="Y350" s="187"/>
      <c r="Z350" s="187"/>
      <c r="AA350" s="62"/>
      <c r="AB350" s="62"/>
      <c r="AC350" s="188"/>
      <c r="AD350" s="259"/>
      <c r="AE350" s="259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4"/>
      <c r="AT350" s="37"/>
    </row>
    <row r="351" spans="2:46" ht="13.5" customHeight="1" x14ac:dyDescent="0.15">
      <c r="B351" s="285"/>
      <c r="C351" s="27" t="s">
        <v>35</v>
      </c>
      <c r="D351" s="186"/>
      <c r="E351" s="56"/>
      <c r="F351" s="187"/>
      <c r="G351" s="187"/>
      <c r="H351" s="187"/>
      <c r="I351" s="62"/>
      <c r="J351" s="62"/>
      <c r="K351" s="188"/>
      <c r="L351" s="259"/>
      <c r="M351" s="259"/>
      <c r="N351" s="56"/>
      <c r="O351" s="28"/>
      <c r="P351" s="56"/>
      <c r="Q351" s="28"/>
      <c r="R351" s="132"/>
      <c r="S351" s="214"/>
      <c r="T351" s="285"/>
      <c r="U351" s="27" t="s">
        <v>35</v>
      </c>
      <c r="V351" s="186"/>
      <c r="W351" s="56"/>
      <c r="X351" s="187"/>
      <c r="Y351" s="187"/>
      <c r="Z351" s="187"/>
      <c r="AA351" s="62"/>
      <c r="AB351" s="62"/>
      <c r="AC351" s="188"/>
      <c r="AD351" s="259"/>
      <c r="AE351" s="259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4"/>
      <c r="AT351" s="37"/>
    </row>
    <row r="352" spans="2:46" ht="13.5" customHeight="1" thickBot="1" x14ac:dyDescent="0.2">
      <c r="B352" s="286"/>
      <c r="C352" s="27"/>
      <c r="D352" s="186"/>
      <c r="E352" s="56"/>
      <c r="F352" s="189"/>
      <c r="G352" s="189"/>
      <c r="H352" s="189"/>
      <c r="I352" s="56"/>
      <c r="J352" s="56"/>
      <c r="K352" s="188"/>
      <c r="L352" s="259"/>
      <c r="M352" s="259"/>
      <c r="N352" s="56"/>
      <c r="O352" s="28"/>
      <c r="P352" s="56"/>
      <c r="Q352" s="28"/>
      <c r="R352" s="184"/>
      <c r="S352" s="214"/>
      <c r="T352" s="286"/>
      <c r="U352" s="27"/>
      <c r="V352" s="186"/>
      <c r="W352" s="56"/>
      <c r="X352" s="189"/>
      <c r="Y352" s="189"/>
      <c r="Z352" s="189"/>
      <c r="AA352" s="56"/>
      <c r="AB352" s="56"/>
      <c r="AC352" s="188"/>
      <c r="AD352" s="259"/>
      <c r="AE352" s="259"/>
      <c r="AF352" s="56"/>
      <c r="AG352" s="28"/>
      <c r="AH352" s="56"/>
      <c r="AI352" s="28"/>
      <c r="AJ352" s="184"/>
      <c r="AK352" s="199"/>
      <c r="AL352" s="286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4"/>
      <c r="AT352" s="37"/>
    </row>
    <row r="353" spans="2:46" ht="13.5" customHeight="1" x14ac:dyDescent="0.15">
      <c r="B353" s="284" t="s">
        <v>133</v>
      </c>
      <c r="C353" s="25" t="s">
        <v>31</v>
      </c>
      <c r="D353" s="39"/>
      <c r="E353" s="55"/>
      <c r="F353" s="96"/>
      <c r="G353" s="96"/>
      <c r="H353" s="96"/>
      <c r="I353" s="60"/>
      <c r="J353" s="60"/>
      <c r="K353" s="61"/>
      <c r="L353" s="258"/>
      <c r="M353" s="258"/>
      <c r="N353" s="55"/>
      <c r="O353" s="26"/>
      <c r="P353" s="55"/>
      <c r="Q353" s="26"/>
      <c r="R353" s="131"/>
      <c r="S353" s="214"/>
      <c r="T353" s="284" t="s">
        <v>133</v>
      </c>
      <c r="U353" s="25" t="s">
        <v>31</v>
      </c>
      <c r="V353" s="39"/>
      <c r="W353" s="55"/>
      <c r="X353" s="96"/>
      <c r="Y353" s="96"/>
      <c r="Z353" s="96"/>
      <c r="AA353" s="60"/>
      <c r="AB353" s="60"/>
      <c r="AC353" s="61"/>
      <c r="AD353" s="258"/>
      <c r="AE353" s="258"/>
      <c r="AF353" s="55"/>
      <c r="AG353" s="26"/>
      <c r="AH353" s="55"/>
      <c r="AI353" s="26"/>
      <c r="AJ353" s="131"/>
      <c r="AK353" s="199"/>
      <c r="AL353" s="284" t="s">
        <v>133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4"/>
      <c r="AT353" s="37"/>
    </row>
    <row r="354" spans="2:46" ht="13.5" customHeight="1" x14ac:dyDescent="0.15">
      <c r="B354" s="285"/>
      <c r="C354" s="27" t="s">
        <v>32</v>
      </c>
      <c r="D354" s="186"/>
      <c r="E354" s="56"/>
      <c r="F354" s="187"/>
      <c r="G354" s="187"/>
      <c r="H354" s="187"/>
      <c r="I354" s="62"/>
      <c r="J354" s="62"/>
      <c r="K354" s="188"/>
      <c r="L354" s="259"/>
      <c r="M354" s="259"/>
      <c r="N354" s="56"/>
      <c r="O354" s="28"/>
      <c r="P354" s="56"/>
      <c r="Q354" s="28"/>
      <c r="R354" s="132"/>
      <c r="S354" s="214"/>
      <c r="T354" s="285"/>
      <c r="U354" s="27" t="s">
        <v>32</v>
      </c>
      <c r="V354" s="186"/>
      <c r="W354" s="56"/>
      <c r="X354" s="187"/>
      <c r="Y354" s="187"/>
      <c r="Z354" s="187"/>
      <c r="AA354" s="62"/>
      <c r="AB354" s="62"/>
      <c r="AC354" s="188"/>
      <c r="AD354" s="259"/>
      <c r="AE354" s="259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4"/>
      <c r="AT354" s="37"/>
    </row>
    <row r="355" spans="2:46" ht="13.5" customHeight="1" x14ac:dyDescent="0.15">
      <c r="B355" s="285"/>
      <c r="C355" s="27" t="s">
        <v>33</v>
      </c>
      <c r="D355" s="186"/>
      <c r="E355" s="56"/>
      <c r="F355" s="187"/>
      <c r="G355" s="187"/>
      <c r="H355" s="187"/>
      <c r="I355" s="62"/>
      <c r="J355" s="62"/>
      <c r="K355" s="188"/>
      <c r="L355" s="259"/>
      <c r="M355" s="259"/>
      <c r="N355" s="56"/>
      <c r="O355" s="28"/>
      <c r="P355" s="56"/>
      <c r="Q355" s="28"/>
      <c r="R355" s="132"/>
      <c r="S355" s="214"/>
      <c r="T355" s="285"/>
      <c r="U355" s="27" t="s">
        <v>33</v>
      </c>
      <c r="V355" s="186"/>
      <c r="W355" s="56"/>
      <c r="X355" s="187"/>
      <c r="Y355" s="187"/>
      <c r="Z355" s="187"/>
      <c r="AA355" s="62"/>
      <c r="AB355" s="62"/>
      <c r="AC355" s="188"/>
      <c r="AD355" s="259"/>
      <c r="AE355" s="259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4"/>
      <c r="AT355" s="37"/>
    </row>
    <row r="356" spans="2:46" ht="13.5" customHeight="1" x14ac:dyDescent="0.15">
      <c r="B356" s="285"/>
      <c r="C356" s="27" t="s">
        <v>35</v>
      </c>
      <c r="D356" s="186"/>
      <c r="E356" s="56"/>
      <c r="F356" s="187"/>
      <c r="G356" s="187"/>
      <c r="H356" s="187"/>
      <c r="I356" s="62"/>
      <c r="J356" s="62"/>
      <c r="K356" s="188"/>
      <c r="L356" s="259"/>
      <c r="M356" s="259"/>
      <c r="N356" s="56"/>
      <c r="O356" s="28"/>
      <c r="P356" s="56"/>
      <c r="Q356" s="28"/>
      <c r="R356" s="132"/>
      <c r="S356" s="214"/>
      <c r="T356" s="285"/>
      <c r="U356" s="27" t="s">
        <v>35</v>
      </c>
      <c r="V356" s="186"/>
      <c r="W356" s="56"/>
      <c r="X356" s="187"/>
      <c r="Y356" s="187"/>
      <c r="Z356" s="187"/>
      <c r="AA356" s="62"/>
      <c r="AB356" s="62"/>
      <c r="AC356" s="188"/>
      <c r="AD356" s="259"/>
      <c r="AE356" s="259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4"/>
      <c r="AT356" s="37"/>
    </row>
    <row r="357" spans="2:46" ht="13.5" customHeight="1" thickBot="1" x14ac:dyDescent="0.2">
      <c r="B357" s="286"/>
      <c r="C357" s="27"/>
      <c r="D357" s="186"/>
      <c r="E357" s="56"/>
      <c r="F357" s="189"/>
      <c r="G357" s="189"/>
      <c r="H357" s="189"/>
      <c r="I357" s="56"/>
      <c r="J357" s="56"/>
      <c r="K357" s="188"/>
      <c r="L357" s="259"/>
      <c r="M357" s="259"/>
      <c r="N357" s="56"/>
      <c r="O357" s="28"/>
      <c r="P357" s="56"/>
      <c r="Q357" s="28"/>
      <c r="R357" s="184"/>
      <c r="S357" s="214"/>
      <c r="T357" s="286"/>
      <c r="U357" s="27"/>
      <c r="V357" s="186"/>
      <c r="W357" s="56"/>
      <c r="X357" s="189"/>
      <c r="Y357" s="189"/>
      <c r="Z357" s="189"/>
      <c r="AA357" s="56"/>
      <c r="AB357" s="56"/>
      <c r="AC357" s="188"/>
      <c r="AD357" s="259"/>
      <c r="AE357" s="259"/>
      <c r="AF357" s="56"/>
      <c r="AG357" s="28"/>
      <c r="AH357" s="56"/>
      <c r="AI357" s="28"/>
      <c r="AJ357" s="184"/>
      <c r="AK357" s="199"/>
      <c r="AL357" s="286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4"/>
      <c r="AT357" s="37"/>
    </row>
    <row r="358" spans="2:46" ht="13.5" customHeight="1" x14ac:dyDescent="0.15">
      <c r="B358" s="284" t="s">
        <v>134</v>
      </c>
      <c r="C358" s="25" t="s">
        <v>31</v>
      </c>
      <c r="D358" s="39"/>
      <c r="E358" s="55"/>
      <c r="F358" s="96"/>
      <c r="G358" s="96"/>
      <c r="H358" s="96"/>
      <c r="I358" s="60"/>
      <c r="J358" s="60"/>
      <c r="K358" s="61"/>
      <c r="L358" s="258"/>
      <c r="M358" s="258"/>
      <c r="N358" s="55"/>
      <c r="O358" s="26"/>
      <c r="P358" s="55"/>
      <c r="Q358" s="26"/>
      <c r="R358" s="131"/>
      <c r="S358" s="214"/>
      <c r="T358" s="284" t="s">
        <v>134</v>
      </c>
      <c r="U358" s="25" t="s">
        <v>31</v>
      </c>
      <c r="V358" s="39"/>
      <c r="W358" s="55"/>
      <c r="X358" s="96"/>
      <c r="Y358" s="96"/>
      <c r="Z358" s="96"/>
      <c r="AA358" s="60"/>
      <c r="AB358" s="60"/>
      <c r="AC358" s="61"/>
      <c r="AD358" s="258"/>
      <c r="AE358" s="258"/>
      <c r="AF358" s="55"/>
      <c r="AG358" s="26"/>
      <c r="AH358" s="55"/>
      <c r="AI358" s="26"/>
      <c r="AJ358" s="131"/>
      <c r="AK358" s="199"/>
      <c r="AL358" s="284" t="s">
        <v>134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4"/>
      <c r="AT358" s="37"/>
    </row>
    <row r="359" spans="2:46" ht="13.5" customHeight="1" x14ac:dyDescent="0.15">
      <c r="B359" s="285"/>
      <c r="C359" s="27" t="s">
        <v>32</v>
      </c>
      <c r="D359" s="186"/>
      <c r="E359" s="56"/>
      <c r="F359" s="187"/>
      <c r="G359" s="187"/>
      <c r="H359" s="187"/>
      <c r="I359" s="62"/>
      <c r="J359" s="62"/>
      <c r="K359" s="188"/>
      <c r="L359" s="259"/>
      <c r="M359" s="259"/>
      <c r="N359" s="56"/>
      <c r="O359" s="28"/>
      <c r="P359" s="56"/>
      <c r="Q359" s="28"/>
      <c r="R359" s="132"/>
      <c r="S359" s="214"/>
      <c r="T359" s="285"/>
      <c r="U359" s="27" t="s">
        <v>32</v>
      </c>
      <c r="V359" s="186"/>
      <c r="W359" s="56"/>
      <c r="X359" s="187"/>
      <c r="Y359" s="187"/>
      <c r="Z359" s="187"/>
      <c r="AA359" s="62"/>
      <c r="AB359" s="62"/>
      <c r="AC359" s="188"/>
      <c r="AD359" s="259"/>
      <c r="AE359" s="259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4"/>
      <c r="AT359" s="37"/>
    </row>
    <row r="360" spans="2:46" ht="13.5" customHeight="1" x14ac:dyDescent="0.15">
      <c r="B360" s="285"/>
      <c r="C360" s="27" t="s">
        <v>33</v>
      </c>
      <c r="D360" s="186"/>
      <c r="E360" s="56"/>
      <c r="F360" s="187"/>
      <c r="G360" s="187"/>
      <c r="H360" s="187"/>
      <c r="I360" s="62"/>
      <c r="J360" s="62"/>
      <c r="K360" s="188"/>
      <c r="L360" s="259"/>
      <c r="M360" s="259"/>
      <c r="N360" s="56"/>
      <c r="O360" s="28"/>
      <c r="P360" s="56"/>
      <c r="Q360" s="28"/>
      <c r="R360" s="132"/>
      <c r="S360" s="214"/>
      <c r="T360" s="285"/>
      <c r="U360" s="27" t="s">
        <v>33</v>
      </c>
      <c r="V360" s="186"/>
      <c r="W360" s="56"/>
      <c r="X360" s="187"/>
      <c r="Y360" s="187"/>
      <c r="Z360" s="187"/>
      <c r="AA360" s="62"/>
      <c r="AB360" s="62"/>
      <c r="AC360" s="188"/>
      <c r="AD360" s="259"/>
      <c r="AE360" s="259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4"/>
      <c r="AT360" s="37"/>
    </row>
    <row r="361" spans="2:46" ht="13.5" customHeight="1" x14ac:dyDescent="0.15">
      <c r="B361" s="285"/>
      <c r="C361" s="27" t="s">
        <v>35</v>
      </c>
      <c r="D361" s="186"/>
      <c r="E361" s="56"/>
      <c r="F361" s="187"/>
      <c r="G361" s="187"/>
      <c r="H361" s="187"/>
      <c r="I361" s="62"/>
      <c r="J361" s="62"/>
      <c r="K361" s="188"/>
      <c r="L361" s="259"/>
      <c r="M361" s="259"/>
      <c r="N361" s="56"/>
      <c r="O361" s="28"/>
      <c r="P361" s="56"/>
      <c r="Q361" s="28"/>
      <c r="R361" s="132"/>
      <c r="S361" s="214"/>
      <c r="T361" s="285"/>
      <c r="U361" s="27" t="s">
        <v>35</v>
      </c>
      <c r="V361" s="186"/>
      <c r="W361" s="56"/>
      <c r="X361" s="187"/>
      <c r="Y361" s="187"/>
      <c r="Z361" s="187"/>
      <c r="AA361" s="62"/>
      <c r="AB361" s="62"/>
      <c r="AC361" s="188"/>
      <c r="AD361" s="259"/>
      <c r="AE361" s="259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4"/>
      <c r="AT361" s="37"/>
    </row>
    <row r="362" spans="2:46" ht="13.5" customHeight="1" thickBot="1" x14ac:dyDescent="0.2">
      <c r="B362" s="286"/>
      <c r="C362" s="27"/>
      <c r="D362" s="186"/>
      <c r="E362" s="56"/>
      <c r="F362" s="189"/>
      <c r="G362" s="189"/>
      <c r="H362" s="189"/>
      <c r="I362" s="56"/>
      <c r="J362" s="56"/>
      <c r="K362" s="188"/>
      <c r="L362" s="259"/>
      <c r="M362" s="259"/>
      <c r="N362" s="56"/>
      <c r="O362" s="28"/>
      <c r="P362" s="56"/>
      <c r="Q362" s="28"/>
      <c r="R362" s="184"/>
      <c r="S362" s="214"/>
      <c r="T362" s="286"/>
      <c r="U362" s="27"/>
      <c r="V362" s="186"/>
      <c r="W362" s="56"/>
      <c r="X362" s="189"/>
      <c r="Y362" s="189"/>
      <c r="Z362" s="189"/>
      <c r="AA362" s="56"/>
      <c r="AB362" s="56"/>
      <c r="AC362" s="188"/>
      <c r="AD362" s="259"/>
      <c r="AE362" s="259"/>
      <c r="AF362" s="56"/>
      <c r="AG362" s="28"/>
      <c r="AH362" s="56"/>
      <c r="AI362" s="28"/>
      <c r="AJ362" s="184"/>
      <c r="AK362" s="199"/>
      <c r="AL362" s="286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4"/>
      <c r="AT362" s="37"/>
    </row>
    <row r="363" spans="2:46" ht="13.5" customHeight="1" x14ac:dyDescent="0.15">
      <c r="B363" s="284" t="s">
        <v>135</v>
      </c>
      <c r="C363" s="25" t="s">
        <v>31</v>
      </c>
      <c r="D363" s="39"/>
      <c r="E363" s="55"/>
      <c r="F363" s="96"/>
      <c r="G363" s="96"/>
      <c r="H363" s="96"/>
      <c r="I363" s="60"/>
      <c r="J363" s="60"/>
      <c r="K363" s="61"/>
      <c r="L363" s="258"/>
      <c r="M363" s="258"/>
      <c r="N363" s="55"/>
      <c r="O363" s="26"/>
      <c r="P363" s="55"/>
      <c r="Q363" s="26"/>
      <c r="R363" s="131"/>
      <c r="S363" s="214"/>
      <c r="T363" s="284" t="s">
        <v>135</v>
      </c>
      <c r="U363" s="25" t="s">
        <v>31</v>
      </c>
      <c r="V363" s="39"/>
      <c r="W363" s="55"/>
      <c r="X363" s="96"/>
      <c r="Y363" s="96"/>
      <c r="Z363" s="96"/>
      <c r="AA363" s="60"/>
      <c r="AB363" s="60"/>
      <c r="AC363" s="61"/>
      <c r="AD363" s="258"/>
      <c r="AE363" s="258"/>
      <c r="AF363" s="55"/>
      <c r="AG363" s="26"/>
      <c r="AH363" s="55"/>
      <c r="AI363" s="26"/>
      <c r="AJ363" s="131"/>
      <c r="AK363" s="199"/>
      <c r="AL363" s="284" t="s">
        <v>135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4"/>
      <c r="AT363" s="37"/>
    </row>
    <row r="364" spans="2:46" ht="13.5" customHeight="1" x14ac:dyDescent="0.15">
      <c r="B364" s="285"/>
      <c r="C364" s="27" t="s">
        <v>32</v>
      </c>
      <c r="D364" s="186"/>
      <c r="E364" s="56"/>
      <c r="F364" s="187"/>
      <c r="G364" s="187"/>
      <c r="H364" s="187"/>
      <c r="I364" s="62"/>
      <c r="J364" s="62"/>
      <c r="K364" s="188"/>
      <c r="L364" s="259"/>
      <c r="M364" s="259"/>
      <c r="N364" s="56"/>
      <c r="O364" s="28"/>
      <c r="P364" s="56"/>
      <c r="Q364" s="28"/>
      <c r="R364" s="132"/>
      <c r="S364" s="214"/>
      <c r="T364" s="285"/>
      <c r="U364" s="27" t="s">
        <v>32</v>
      </c>
      <c r="V364" s="186"/>
      <c r="W364" s="56"/>
      <c r="X364" s="187"/>
      <c r="Y364" s="187"/>
      <c r="Z364" s="187"/>
      <c r="AA364" s="62"/>
      <c r="AB364" s="62"/>
      <c r="AC364" s="188"/>
      <c r="AD364" s="259"/>
      <c r="AE364" s="259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4"/>
      <c r="AT364" s="37"/>
    </row>
    <row r="365" spans="2:46" ht="13.5" customHeight="1" x14ac:dyDescent="0.15">
      <c r="B365" s="285"/>
      <c r="C365" s="27" t="s">
        <v>33</v>
      </c>
      <c r="D365" s="186"/>
      <c r="E365" s="56"/>
      <c r="F365" s="187"/>
      <c r="G365" s="187"/>
      <c r="H365" s="187"/>
      <c r="I365" s="62"/>
      <c r="J365" s="62"/>
      <c r="K365" s="188"/>
      <c r="L365" s="259"/>
      <c r="M365" s="259"/>
      <c r="N365" s="56"/>
      <c r="O365" s="28"/>
      <c r="P365" s="56"/>
      <c r="Q365" s="28"/>
      <c r="R365" s="132"/>
      <c r="S365" s="214"/>
      <c r="T365" s="285"/>
      <c r="U365" s="27" t="s">
        <v>33</v>
      </c>
      <c r="V365" s="186"/>
      <c r="W365" s="56"/>
      <c r="X365" s="187"/>
      <c r="Y365" s="187"/>
      <c r="Z365" s="187"/>
      <c r="AA365" s="62"/>
      <c r="AB365" s="62"/>
      <c r="AC365" s="188"/>
      <c r="AD365" s="259"/>
      <c r="AE365" s="259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4"/>
      <c r="AT365" s="37"/>
    </row>
    <row r="366" spans="2:46" ht="13.5" customHeight="1" x14ac:dyDescent="0.15">
      <c r="B366" s="285"/>
      <c r="C366" s="27" t="s">
        <v>35</v>
      </c>
      <c r="D366" s="186"/>
      <c r="E366" s="56"/>
      <c r="F366" s="187"/>
      <c r="G366" s="187"/>
      <c r="H366" s="187"/>
      <c r="I366" s="62"/>
      <c r="J366" s="62"/>
      <c r="K366" s="188"/>
      <c r="L366" s="259"/>
      <c r="M366" s="259"/>
      <c r="N366" s="56"/>
      <c r="O366" s="28"/>
      <c r="P366" s="56"/>
      <c r="Q366" s="28"/>
      <c r="R366" s="132"/>
      <c r="S366" s="214"/>
      <c r="T366" s="285"/>
      <c r="U366" s="27" t="s">
        <v>35</v>
      </c>
      <c r="V366" s="186"/>
      <c r="W366" s="56"/>
      <c r="X366" s="187"/>
      <c r="Y366" s="187"/>
      <c r="Z366" s="187"/>
      <c r="AA366" s="62"/>
      <c r="AB366" s="62"/>
      <c r="AC366" s="188"/>
      <c r="AD366" s="259"/>
      <c r="AE366" s="259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4"/>
      <c r="AT366" s="37"/>
    </row>
    <row r="367" spans="2:46" ht="13.5" customHeight="1" thickBot="1" x14ac:dyDescent="0.2">
      <c r="B367" s="286"/>
      <c r="C367" s="27"/>
      <c r="D367" s="186"/>
      <c r="E367" s="56"/>
      <c r="F367" s="189"/>
      <c r="G367" s="189"/>
      <c r="H367" s="189"/>
      <c r="I367" s="56"/>
      <c r="J367" s="56"/>
      <c r="K367" s="188"/>
      <c r="L367" s="259"/>
      <c r="M367" s="259"/>
      <c r="N367" s="56"/>
      <c r="O367" s="28"/>
      <c r="P367" s="56"/>
      <c r="Q367" s="28"/>
      <c r="R367" s="184"/>
      <c r="S367" s="214"/>
      <c r="T367" s="286"/>
      <c r="U367" s="27"/>
      <c r="V367" s="186"/>
      <c r="W367" s="56"/>
      <c r="X367" s="189"/>
      <c r="Y367" s="189"/>
      <c r="Z367" s="189"/>
      <c r="AA367" s="56"/>
      <c r="AB367" s="56"/>
      <c r="AC367" s="188"/>
      <c r="AD367" s="259"/>
      <c r="AE367" s="259"/>
      <c r="AF367" s="56"/>
      <c r="AG367" s="28"/>
      <c r="AH367" s="56"/>
      <c r="AI367" s="28"/>
      <c r="AJ367" s="184"/>
      <c r="AK367" s="199"/>
      <c r="AL367" s="286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4"/>
      <c r="AT367" s="37"/>
    </row>
    <row r="368" spans="2:46" ht="13.5" customHeight="1" x14ac:dyDescent="0.15">
      <c r="B368" s="284" t="s">
        <v>136</v>
      </c>
      <c r="C368" s="25" t="s">
        <v>31</v>
      </c>
      <c r="D368" s="39"/>
      <c r="E368" s="55"/>
      <c r="F368" s="96"/>
      <c r="G368" s="96"/>
      <c r="H368" s="96"/>
      <c r="I368" s="60"/>
      <c r="J368" s="60"/>
      <c r="K368" s="61"/>
      <c r="L368" s="258"/>
      <c r="M368" s="258"/>
      <c r="N368" s="55"/>
      <c r="O368" s="26"/>
      <c r="P368" s="55"/>
      <c r="Q368" s="26"/>
      <c r="R368" s="131"/>
      <c r="S368" s="214"/>
      <c r="T368" s="284" t="s">
        <v>136</v>
      </c>
      <c r="U368" s="25" t="s">
        <v>31</v>
      </c>
      <c r="V368" s="39"/>
      <c r="W368" s="55"/>
      <c r="X368" s="96"/>
      <c r="Y368" s="96"/>
      <c r="Z368" s="96"/>
      <c r="AA368" s="60"/>
      <c r="AB368" s="60"/>
      <c r="AC368" s="61"/>
      <c r="AD368" s="258"/>
      <c r="AE368" s="258"/>
      <c r="AF368" s="55"/>
      <c r="AG368" s="26"/>
      <c r="AH368" s="55"/>
      <c r="AI368" s="26"/>
      <c r="AJ368" s="131"/>
      <c r="AK368" s="199"/>
      <c r="AL368" s="284" t="s">
        <v>136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4"/>
      <c r="AT368" s="37"/>
    </row>
    <row r="369" spans="2:46" ht="13.5" customHeight="1" x14ac:dyDescent="0.15">
      <c r="B369" s="285"/>
      <c r="C369" s="27" t="s">
        <v>32</v>
      </c>
      <c r="D369" s="186"/>
      <c r="E369" s="56"/>
      <c r="F369" s="187"/>
      <c r="G369" s="187"/>
      <c r="H369" s="187"/>
      <c r="I369" s="62"/>
      <c r="J369" s="62"/>
      <c r="K369" s="188"/>
      <c r="L369" s="259"/>
      <c r="M369" s="259"/>
      <c r="N369" s="56"/>
      <c r="O369" s="28"/>
      <c r="P369" s="56"/>
      <c r="Q369" s="28"/>
      <c r="R369" s="132"/>
      <c r="S369" s="214"/>
      <c r="T369" s="285"/>
      <c r="U369" s="27" t="s">
        <v>32</v>
      </c>
      <c r="V369" s="186"/>
      <c r="W369" s="56"/>
      <c r="X369" s="187"/>
      <c r="Y369" s="187"/>
      <c r="Z369" s="187"/>
      <c r="AA369" s="62"/>
      <c r="AB369" s="62"/>
      <c r="AC369" s="188"/>
      <c r="AD369" s="259"/>
      <c r="AE369" s="259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4"/>
      <c r="AT369" s="37"/>
    </row>
    <row r="370" spans="2:46" ht="13.5" customHeight="1" x14ac:dyDescent="0.15">
      <c r="B370" s="285"/>
      <c r="C370" s="27" t="s">
        <v>33</v>
      </c>
      <c r="D370" s="186"/>
      <c r="E370" s="56"/>
      <c r="F370" s="187"/>
      <c r="G370" s="187"/>
      <c r="H370" s="187"/>
      <c r="I370" s="62"/>
      <c r="J370" s="62"/>
      <c r="K370" s="188"/>
      <c r="L370" s="259"/>
      <c r="M370" s="259"/>
      <c r="N370" s="56"/>
      <c r="O370" s="28"/>
      <c r="P370" s="56"/>
      <c r="Q370" s="28"/>
      <c r="R370" s="132"/>
      <c r="S370" s="214"/>
      <c r="T370" s="285"/>
      <c r="U370" s="27" t="s">
        <v>33</v>
      </c>
      <c r="V370" s="186"/>
      <c r="W370" s="56"/>
      <c r="X370" s="187"/>
      <c r="Y370" s="187"/>
      <c r="Z370" s="187"/>
      <c r="AA370" s="62"/>
      <c r="AB370" s="62"/>
      <c r="AC370" s="188"/>
      <c r="AD370" s="259"/>
      <c r="AE370" s="259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4"/>
      <c r="AT370" s="37"/>
    </row>
    <row r="371" spans="2:46" ht="13.5" customHeight="1" x14ac:dyDescent="0.15">
      <c r="B371" s="285"/>
      <c r="C371" s="27" t="s">
        <v>35</v>
      </c>
      <c r="D371" s="186"/>
      <c r="E371" s="56"/>
      <c r="F371" s="187"/>
      <c r="G371" s="187"/>
      <c r="H371" s="187"/>
      <c r="I371" s="62"/>
      <c r="J371" s="62"/>
      <c r="K371" s="188"/>
      <c r="L371" s="259"/>
      <c r="M371" s="259"/>
      <c r="N371" s="56"/>
      <c r="O371" s="28"/>
      <c r="P371" s="56"/>
      <c r="Q371" s="28"/>
      <c r="R371" s="132"/>
      <c r="S371" s="214"/>
      <c r="T371" s="285"/>
      <c r="U371" s="27" t="s">
        <v>35</v>
      </c>
      <c r="V371" s="186"/>
      <c r="W371" s="56"/>
      <c r="X371" s="187"/>
      <c r="Y371" s="187"/>
      <c r="Z371" s="187"/>
      <c r="AA371" s="62"/>
      <c r="AB371" s="62"/>
      <c r="AC371" s="188"/>
      <c r="AD371" s="259"/>
      <c r="AE371" s="259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4"/>
      <c r="AT371" s="37"/>
    </row>
    <row r="372" spans="2:46" ht="13.5" customHeight="1" thickBot="1" x14ac:dyDescent="0.2">
      <c r="B372" s="286"/>
      <c r="C372" s="27"/>
      <c r="D372" s="186"/>
      <c r="E372" s="56"/>
      <c r="F372" s="189"/>
      <c r="G372" s="189"/>
      <c r="H372" s="189"/>
      <c r="I372" s="56"/>
      <c r="J372" s="56"/>
      <c r="K372" s="188"/>
      <c r="L372" s="259"/>
      <c r="M372" s="259"/>
      <c r="N372" s="56"/>
      <c r="O372" s="28"/>
      <c r="P372" s="56"/>
      <c r="Q372" s="28"/>
      <c r="R372" s="184"/>
      <c r="S372" s="214"/>
      <c r="T372" s="286"/>
      <c r="U372" s="27"/>
      <c r="V372" s="186"/>
      <c r="W372" s="56"/>
      <c r="X372" s="189"/>
      <c r="Y372" s="189"/>
      <c r="Z372" s="189"/>
      <c r="AA372" s="56"/>
      <c r="AB372" s="56"/>
      <c r="AC372" s="188"/>
      <c r="AD372" s="259"/>
      <c r="AE372" s="259"/>
      <c r="AF372" s="56"/>
      <c r="AG372" s="28"/>
      <c r="AH372" s="56"/>
      <c r="AI372" s="28"/>
      <c r="AJ372" s="184"/>
      <c r="AK372" s="199"/>
      <c r="AL372" s="286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4"/>
      <c r="AT372" s="37"/>
    </row>
    <row r="373" spans="2:46" ht="13.5" customHeight="1" x14ac:dyDescent="0.15">
      <c r="B373" s="284" t="s">
        <v>137</v>
      </c>
      <c r="C373" s="25" t="s">
        <v>31</v>
      </c>
      <c r="D373" s="39"/>
      <c r="E373" s="55"/>
      <c r="F373" s="96"/>
      <c r="G373" s="96"/>
      <c r="H373" s="96"/>
      <c r="I373" s="60"/>
      <c r="J373" s="60"/>
      <c r="K373" s="61"/>
      <c r="L373" s="258"/>
      <c r="M373" s="258"/>
      <c r="N373" s="55"/>
      <c r="O373" s="26"/>
      <c r="P373" s="55"/>
      <c r="Q373" s="26"/>
      <c r="R373" s="131"/>
      <c r="S373" s="214"/>
      <c r="T373" s="284" t="s">
        <v>137</v>
      </c>
      <c r="U373" s="25" t="s">
        <v>31</v>
      </c>
      <c r="V373" s="39"/>
      <c r="W373" s="55"/>
      <c r="X373" s="96"/>
      <c r="Y373" s="96"/>
      <c r="Z373" s="96"/>
      <c r="AA373" s="60"/>
      <c r="AB373" s="60"/>
      <c r="AC373" s="61"/>
      <c r="AD373" s="258"/>
      <c r="AE373" s="258"/>
      <c r="AF373" s="55"/>
      <c r="AG373" s="26"/>
      <c r="AH373" s="55"/>
      <c r="AI373" s="26"/>
      <c r="AJ373" s="131"/>
      <c r="AK373" s="199"/>
      <c r="AL373" s="284" t="s">
        <v>137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4"/>
      <c r="AT373" s="37"/>
    </row>
    <row r="374" spans="2:46" ht="13.5" customHeight="1" x14ac:dyDescent="0.15">
      <c r="B374" s="285"/>
      <c r="C374" s="27" t="s">
        <v>32</v>
      </c>
      <c r="D374" s="186"/>
      <c r="E374" s="56"/>
      <c r="F374" s="187"/>
      <c r="G374" s="187"/>
      <c r="H374" s="187"/>
      <c r="I374" s="62"/>
      <c r="J374" s="62"/>
      <c r="K374" s="188"/>
      <c r="L374" s="259"/>
      <c r="M374" s="259"/>
      <c r="N374" s="56"/>
      <c r="O374" s="28"/>
      <c r="P374" s="56"/>
      <c r="Q374" s="28"/>
      <c r="R374" s="132"/>
      <c r="S374" s="214"/>
      <c r="T374" s="285"/>
      <c r="U374" s="27" t="s">
        <v>32</v>
      </c>
      <c r="V374" s="186"/>
      <c r="W374" s="56"/>
      <c r="X374" s="187"/>
      <c r="Y374" s="187"/>
      <c r="Z374" s="187"/>
      <c r="AA374" s="62"/>
      <c r="AB374" s="62"/>
      <c r="AC374" s="188"/>
      <c r="AD374" s="259"/>
      <c r="AE374" s="259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4"/>
      <c r="AT374" s="37"/>
    </row>
    <row r="375" spans="2:46" ht="13.5" customHeight="1" x14ac:dyDescent="0.15">
      <c r="B375" s="285"/>
      <c r="C375" s="27" t="s">
        <v>33</v>
      </c>
      <c r="D375" s="186"/>
      <c r="E375" s="56"/>
      <c r="F375" s="187"/>
      <c r="G375" s="187"/>
      <c r="H375" s="187"/>
      <c r="I375" s="62"/>
      <c r="J375" s="62"/>
      <c r="K375" s="188"/>
      <c r="L375" s="259"/>
      <c r="M375" s="259"/>
      <c r="N375" s="56"/>
      <c r="O375" s="28"/>
      <c r="P375" s="56"/>
      <c r="Q375" s="28"/>
      <c r="R375" s="132"/>
      <c r="S375" s="214"/>
      <c r="T375" s="285"/>
      <c r="U375" s="27" t="s">
        <v>33</v>
      </c>
      <c r="V375" s="186"/>
      <c r="W375" s="56"/>
      <c r="X375" s="187"/>
      <c r="Y375" s="187"/>
      <c r="Z375" s="187"/>
      <c r="AA375" s="62"/>
      <c r="AB375" s="62"/>
      <c r="AC375" s="188"/>
      <c r="AD375" s="259"/>
      <c r="AE375" s="259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4"/>
      <c r="AT375" s="37"/>
    </row>
    <row r="376" spans="2:46" ht="13.5" customHeight="1" x14ac:dyDescent="0.15">
      <c r="B376" s="285"/>
      <c r="C376" s="27" t="s">
        <v>35</v>
      </c>
      <c r="D376" s="186"/>
      <c r="E376" s="56"/>
      <c r="F376" s="187"/>
      <c r="G376" s="187"/>
      <c r="H376" s="187"/>
      <c r="I376" s="62"/>
      <c r="J376" s="62"/>
      <c r="K376" s="188"/>
      <c r="L376" s="259"/>
      <c r="M376" s="259"/>
      <c r="N376" s="56"/>
      <c r="O376" s="28"/>
      <c r="P376" s="56"/>
      <c r="Q376" s="28"/>
      <c r="R376" s="132"/>
      <c r="S376" s="214"/>
      <c r="T376" s="285"/>
      <c r="U376" s="27" t="s">
        <v>35</v>
      </c>
      <c r="V376" s="186"/>
      <c r="W376" s="56"/>
      <c r="X376" s="187"/>
      <c r="Y376" s="187"/>
      <c r="Z376" s="187"/>
      <c r="AA376" s="62"/>
      <c r="AB376" s="62"/>
      <c r="AC376" s="188"/>
      <c r="AD376" s="259"/>
      <c r="AE376" s="259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4"/>
      <c r="AT376" s="37"/>
    </row>
    <row r="377" spans="2:46" ht="13.5" customHeight="1" thickBot="1" x14ac:dyDescent="0.2">
      <c r="B377" s="286"/>
      <c r="C377" s="27"/>
      <c r="D377" s="186"/>
      <c r="E377" s="56"/>
      <c r="F377" s="189"/>
      <c r="G377" s="189"/>
      <c r="H377" s="189"/>
      <c r="I377" s="56"/>
      <c r="J377" s="56"/>
      <c r="K377" s="188"/>
      <c r="L377" s="259"/>
      <c r="M377" s="259"/>
      <c r="N377" s="56"/>
      <c r="O377" s="28"/>
      <c r="P377" s="56"/>
      <c r="Q377" s="28"/>
      <c r="R377" s="184"/>
      <c r="S377" s="214"/>
      <c r="T377" s="286"/>
      <c r="U377" s="27"/>
      <c r="V377" s="186"/>
      <c r="W377" s="56"/>
      <c r="X377" s="189"/>
      <c r="Y377" s="189"/>
      <c r="Z377" s="189"/>
      <c r="AA377" s="56"/>
      <c r="AB377" s="56"/>
      <c r="AC377" s="188"/>
      <c r="AD377" s="259"/>
      <c r="AE377" s="259"/>
      <c r="AF377" s="56"/>
      <c r="AG377" s="28"/>
      <c r="AH377" s="56"/>
      <c r="AI377" s="28"/>
      <c r="AJ377" s="184"/>
      <c r="AK377" s="199"/>
      <c r="AL377" s="286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4"/>
      <c r="AT377" s="37"/>
    </row>
    <row r="378" spans="2:46" ht="13.5" customHeight="1" x14ac:dyDescent="0.15">
      <c r="B378" s="284" t="s">
        <v>138</v>
      </c>
      <c r="C378" s="25" t="s">
        <v>31</v>
      </c>
      <c r="D378" s="39"/>
      <c r="E378" s="55"/>
      <c r="F378" s="96"/>
      <c r="G378" s="96"/>
      <c r="H378" s="96"/>
      <c r="I378" s="60"/>
      <c r="J378" s="60"/>
      <c r="K378" s="61"/>
      <c r="L378" s="258"/>
      <c r="M378" s="258"/>
      <c r="N378" s="55"/>
      <c r="O378" s="26"/>
      <c r="P378" s="55"/>
      <c r="Q378" s="26"/>
      <c r="R378" s="131"/>
      <c r="S378" s="214"/>
      <c r="T378" s="284" t="s">
        <v>138</v>
      </c>
      <c r="U378" s="25" t="s">
        <v>31</v>
      </c>
      <c r="V378" s="39"/>
      <c r="W378" s="55"/>
      <c r="X378" s="96"/>
      <c r="Y378" s="96"/>
      <c r="Z378" s="96"/>
      <c r="AA378" s="60"/>
      <c r="AB378" s="60"/>
      <c r="AC378" s="61"/>
      <c r="AD378" s="258"/>
      <c r="AE378" s="258"/>
      <c r="AF378" s="55"/>
      <c r="AG378" s="26"/>
      <c r="AH378" s="55"/>
      <c r="AI378" s="26"/>
      <c r="AJ378" s="131"/>
      <c r="AK378" s="199"/>
      <c r="AL378" s="284" t="s">
        <v>138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4"/>
      <c r="AT378" s="37"/>
    </row>
    <row r="379" spans="2:46" ht="13.5" customHeight="1" x14ac:dyDescent="0.15">
      <c r="B379" s="285"/>
      <c r="C379" s="27" t="s">
        <v>32</v>
      </c>
      <c r="D379" s="186"/>
      <c r="E379" s="56"/>
      <c r="F379" s="187"/>
      <c r="G379" s="187"/>
      <c r="H379" s="187"/>
      <c r="I379" s="62"/>
      <c r="J379" s="62"/>
      <c r="K379" s="188"/>
      <c r="L379" s="259"/>
      <c r="M379" s="259"/>
      <c r="N379" s="56"/>
      <c r="O379" s="28"/>
      <c r="P379" s="56"/>
      <c r="Q379" s="28"/>
      <c r="R379" s="132"/>
      <c r="S379" s="214"/>
      <c r="T379" s="285"/>
      <c r="U379" s="27" t="s">
        <v>32</v>
      </c>
      <c r="V379" s="186"/>
      <c r="W379" s="56"/>
      <c r="X379" s="187"/>
      <c r="Y379" s="187"/>
      <c r="Z379" s="187"/>
      <c r="AA379" s="62"/>
      <c r="AB379" s="62"/>
      <c r="AC379" s="188"/>
      <c r="AD379" s="259"/>
      <c r="AE379" s="259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4"/>
      <c r="AT379" s="37"/>
    </row>
    <row r="380" spans="2:46" ht="13.5" customHeight="1" x14ac:dyDescent="0.15">
      <c r="B380" s="285"/>
      <c r="C380" s="27" t="s">
        <v>33</v>
      </c>
      <c r="D380" s="186"/>
      <c r="E380" s="56"/>
      <c r="F380" s="187"/>
      <c r="G380" s="187"/>
      <c r="H380" s="187"/>
      <c r="I380" s="62"/>
      <c r="J380" s="62"/>
      <c r="K380" s="188"/>
      <c r="L380" s="259"/>
      <c r="M380" s="259"/>
      <c r="N380" s="56"/>
      <c r="O380" s="28"/>
      <c r="P380" s="56"/>
      <c r="Q380" s="28"/>
      <c r="R380" s="132"/>
      <c r="S380" s="214"/>
      <c r="T380" s="285"/>
      <c r="U380" s="27" t="s">
        <v>33</v>
      </c>
      <c r="V380" s="186"/>
      <c r="W380" s="56"/>
      <c r="X380" s="187"/>
      <c r="Y380" s="187"/>
      <c r="Z380" s="187"/>
      <c r="AA380" s="62"/>
      <c r="AB380" s="62"/>
      <c r="AC380" s="188"/>
      <c r="AD380" s="259"/>
      <c r="AE380" s="259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4"/>
      <c r="AT380" s="37"/>
    </row>
    <row r="381" spans="2:46" ht="13.5" customHeight="1" x14ac:dyDescent="0.15">
      <c r="B381" s="285"/>
      <c r="C381" s="27" t="s">
        <v>35</v>
      </c>
      <c r="D381" s="186"/>
      <c r="E381" s="56"/>
      <c r="F381" s="187"/>
      <c r="G381" s="187"/>
      <c r="H381" s="187"/>
      <c r="I381" s="62"/>
      <c r="J381" s="62"/>
      <c r="K381" s="188"/>
      <c r="L381" s="259"/>
      <c r="M381" s="259"/>
      <c r="N381" s="56"/>
      <c r="O381" s="28"/>
      <c r="P381" s="56"/>
      <c r="Q381" s="28"/>
      <c r="R381" s="132"/>
      <c r="S381" s="214"/>
      <c r="T381" s="285"/>
      <c r="U381" s="27" t="s">
        <v>35</v>
      </c>
      <c r="V381" s="186"/>
      <c r="W381" s="56"/>
      <c r="X381" s="187"/>
      <c r="Y381" s="187"/>
      <c r="Z381" s="187"/>
      <c r="AA381" s="62"/>
      <c r="AB381" s="62"/>
      <c r="AC381" s="188"/>
      <c r="AD381" s="259"/>
      <c r="AE381" s="259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4"/>
      <c r="AT381" s="37"/>
    </row>
    <row r="382" spans="2:46" ht="13.5" customHeight="1" thickBot="1" x14ac:dyDescent="0.2">
      <c r="B382" s="286"/>
      <c r="C382" s="27"/>
      <c r="D382" s="186"/>
      <c r="E382" s="56"/>
      <c r="F382" s="189"/>
      <c r="G382" s="189"/>
      <c r="H382" s="189"/>
      <c r="I382" s="56"/>
      <c r="J382" s="56"/>
      <c r="K382" s="188"/>
      <c r="L382" s="259"/>
      <c r="M382" s="259"/>
      <c r="N382" s="56"/>
      <c r="O382" s="28"/>
      <c r="P382" s="56"/>
      <c r="Q382" s="28"/>
      <c r="R382" s="184"/>
      <c r="S382" s="214"/>
      <c r="T382" s="286"/>
      <c r="U382" s="27"/>
      <c r="V382" s="186"/>
      <c r="W382" s="56"/>
      <c r="X382" s="189"/>
      <c r="Y382" s="189"/>
      <c r="Z382" s="189"/>
      <c r="AA382" s="56"/>
      <c r="AB382" s="56"/>
      <c r="AC382" s="188"/>
      <c r="AD382" s="259"/>
      <c r="AE382" s="259"/>
      <c r="AF382" s="56"/>
      <c r="AG382" s="28"/>
      <c r="AH382" s="56"/>
      <c r="AI382" s="28"/>
      <c r="AJ382" s="184"/>
      <c r="AK382" s="199"/>
      <c r="AL382" s="286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4"/>
      <c r="AT382" s="37"/>
    </row>
    <row r="383" spans="2:46" ht="13.5" customHeight="1" x14ac:dyDescent="0.15">
      <c r="B383" s="284" t="s">
        <v>139</v>
      </c>
      <c r="C383" s="25" t="s">
        <v>31</v>
      </c>
      <c r="D383" s="39"/>
      <c r="E383" s="55"/>
      <c r="F383" s="96"/>
      <c r="G383" s="96"/>
      <c r="H383" s="96"/>
      <c r="I383" s="60"/>
      <c r="J383" s="60"/>
      <c r="K383" s="61"/>
      <c r="L383" s="258"/>
      <c r="M383" s="258"/>
      <c r="N383" s="55"/>
      <c r="O383" s="26"/>
      <c r="P383" s="55"/>
      <c r="Q383" s="26"/>
      <c r="R383" s="131"/>
      <c r="S383" s="214"/>
      <c r="T383" s="284" t="s">
        <v>139</v>
      </c>
      <c r="U383" s="25" t="s">
        <v>31</v>
      </c>
      <c r="V383" s="39"/>
      <c r="W383" s="55"/>
      <c r="X383" s="96"/>
      <c r="Y383" s="96"/>
      <c r="Z383" s="96"/>
      <c r="AA383" s="60"/>
      <c r="AB383" s="60"/>
      <c r="AC383" s="61"/>
      <c r="AD383" s="258"/>
      <c r="AE383" s="258"/>
      <c r="AF383" s="55"/>
      <c r="AG383" s="26"/>
      <c r="AH383" s="55"/>
      <c r="AI383" s="26"/>
      <c r="AJ383" s="131"/>
      <c r="AK383" s="199"/>
      <c r="AL383" s="284" t="s">
        <v>139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4"/>
      <c r="AT383" s="37"/>
    </row>
    <row r="384" spans="2:46" ht="13.5" customHeight="1" x14ac:dyDescent="0.15">
      <c r="B384" s="285"/>
      <c r="C384" s="27" t="s">
        <v>32</v>
      </c>
      <c r="D384" s="186"/>
      <c r="E384" s="56"/>
      <c r="F384" s="187"/>
      <c r="G384" s="187"/>
      <c r="H384" s="187"/>
      <c r="I384" s="62"/>
      <c r="J384" s="62"/>
      <c r="K384" s="188"/>
      <c r="L384" s="259"/>
      <c r="M384" s="259"/>
      <c r="N384" s="56"/>
      <c r="O384" s="28"/>
      <c r="P384" s="56"/>
      <c r="Q384" s="28"/>
      <c r="R384" s="132"/>
      <c r="S384" s="214"/>
      <c r="T384" s="285"/>
      <c r="U384" s="27" t="s">
        <v>32</v>
      </c>
      <c r="V384" s="186"/>
      <c r="W384" s="56"/>
      <c r="X384" s="187"/>
      <c r="Y384" s="187"/>
      <c r="Z384" s="187"/>
      <c r="AA384" s="62"/>
      <c r="AB384" s="62"/>
      <c r="AC384" s="188"/>
      <c r="AD384" s="259"/>
      <c r="AE384" s="259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4"/>
      <c r="AT384" s="37"/>
    </row>
    <row r="385" spans="2:46" ht="13.5" customHeight="1" x14ac:dyDescent="0.15">
      <c r="B385" s="285"/>
      <c r="C385" s="27" t="s">
        <v>33</v>
      </c>
      <c r="D385" s="186"/>
      <c r="E385" s="56"/>
      <c r="F385" s="187"/>
      <c r="G385" s="187"/>
      <c r="H385" s="187"/>
      <c r="I385" s="62"/>
      <c r="J385" s="62"/>
      <c r="K385" s="188"/>
      <c r="L385" s="259"/>
      <c r="M385" s="259"/>
      <c r="N385" s="56"/>
      <c r="O385" s="28"/>
      <c r="P385" s="56"/>
      <c r="Q385" s="28"/>
      <c r="R385" s="132"/>
      <c r="S385" s="214"/>
      <c r="T385" s="285"/>
      <c r="U385" s="27" t="s">
        <v>33</v>
      </c>
      <c r="V385" s="186"/>
      <c r="W385" s="56"/>
      <c r="X385" s="187"/>
      <c r="Y385" s="187"/>
      <c r="Z385" s="187"/>
      <c r="AA385" s="62"/>
      <c r="AB385" s="62"/>
      <c r="AC385" s="188"/>
      <c r="AD385" s="259"/>
      <c r="AE385" s="259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4"/>
      <c r="AT385" s="37"/>
    </row>
    <row r="386" spans="2:46" ht="13.5" customHeight="1" x14ac:dyDescent="0.15">
      <c r="B386" s="285"/>
      <c r="C386" s="27" t="s">
        <v>35</v>
      </c>
      <c r="D386" s="186"/>
      <c r="E386" s="56"/>
      <c r="F386" s="187"/>
      <c r="G386" s="187"/>
      <c r="H386" s="187"/>
      <c r="I386" s="62"/>
      <c r="J386" s="62"/>
      <c r="K386" s="188"/>
      <c r="L386" s="259"/>
      <c r="M386" s="259"/>
      <c r="N386" s="56"/>
      <c r="O386" s="28"/>
      <c r="P386" s="56"/>
      <c r="Q386" s="28"/>
      <c r="R386" s="132"/>
      <c r="S386" s="214"/>
      <c r="T386" s="285"/>
      <c r="U386" s="27" t="s">
        <v>35</v>
      </c>
      <c r="V386" s="186"/>
      <c r="W386" s="56"/>
      <c r="X386" s="187"/>
      <c r="Y386" s="187"/>
      <c r="Z386" s="187"/>
      <c r="AA386" s="62"/>
      <c r="AB386" s="62"/>
      <c r="AC386" s="188"/>
      <c r="AD386" s="259"/>
      <c r="AE386" s="259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4"/>
      <c r="AT386" s="37"/>
    </row>
    <row r="387" spans="2:46" ht="13.5" customHeight="1" thickBot="1" x14ac:dyDescent="0.2">
      <c r="B387" s="286"/>
      <c r="C387" s="27"/>
      <c r="D387" s="186"/>
      <c r="E387" s="56"/>
      <c r="F387" s="189"/>
      <c r="G387" s="189"/>
      <c r="H387" s="189"/>
      <c r="I387" s="56"/>
      <c r="J387" s="56"/>
      <c r="K387" s="188"/>
      <c r="L387" s="259"/>
      <c r="M387" s="259"/>
      <c r="N387" s="56"/>
      <c r="O387" s="28"/>
      <c r="P387" s="56"/>
      <c r="Q387" s="28"/>
      <c r="R387" s="184"/>
      <c r="S387" s="214"/>
      <c r="T387" s="286"/>
      <c r="U387" s="27"/>
      <c r="V387" s="186"/>
      <c r="W387" s="56"/>
      <c r="X387" s="189"/>
      <c r="Y387" s="189"/>
      <c r="Z387" s="189"/>
      <c r="AA387" s="56"/>
      <c r="AB387" s="56"/>
      <c r="AC387" s="188"/>
      <c r="AD387" s="259"/>
      <c r="AE387" s="259"/>
      <c r="AF387" s="56"/>
      <c r="AG387" s="28"/>
      <c r="AH387" s="56"/>
      <c r="AI387" s="28"/>
      <c r="AJ387" s="184"/>
      <c r="AK387" s="199"/>
      <c r="AL387" s="286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4"/>
      <c r="AT387" s="37"/>
    </row>
    <row r="388" spans="2:46" ht="13.5" customHeight="1" x14ac:dyDescent="0.15">
      <c r="B388" s="284" t="s">
        <v>140</v>
      </c>
      <c r="C388" s="25" t="s">
        <v>31</v>
      </c>
      <c r="D388" s="39"/>
      <c r="E388" s="55"/>
      <c r="F388" s="96"/>
      <c r="G388" s="96"/>
      <c r="H388" s="96"/>
      <c r="I388" s="60"/>
      <c r="J388" s="60"/>
      <c r="K388" s="61"/>
      <c r="L388" s="258"/>
      <c r="M388" s="258"/>
      <c r="N388" s="55"/>
      <c r="O388" s="26"/>
      <c r="P388" s="55"/>
      <c r="Q388" s="26"/>
      <c r="R388" s="131"/>
      <c r="S388" s="214"/>
      <c r="T388" s="284" t="s">
        <v>140</v>
      </c>
      <c r="U388" s="25" t="s">
        <v>31</v>
      </c>
      <c r="V388" s="39"/>
      <c r="W388" s="55"/>
      <c r="X388" s="96"/>
      <c r="Y388" s="96"/>
      <c r="Z388" s="96"/>
      <c r="AA388" s="60"/>
      <c r="AB388" s="60"/>
      <c r="AC388" s="61"/>
      <c r="AD388" s="258"/>
      <c r="AE388" s="258"/>
      <c r="AF388" s="55"/>
      <c r="AG388" s="26"/>
      <c r="AH388" s="55"/>
      <c r="AI388" s="26"/>
      <c r="AJ388" s="131"/>
      <c r="AK388" s="199"/>
      <c r="AL388" s="284" t="s">
        <v>140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4"/>
      <c r="AT388" s="37"/>
    </row>
    <row r="389" spans="2:46" ht="13.5" customHeight="1" x14ac:dyDescent="0.15">
      <c r="B389" s="285"/>
      <c r="C389" s="27" t="s">
        <v>32</v>
      </c>
      <c r="D389" s="186"/>
      <c r="E389" s="56"/>
      <c r="F389" s="187"/>
      <c r="G389" s="187"/>
      <c r="H389" s="187"/>
      <c r="I389" s="62"/>
      <c r="J389" s="62"/>
      <c r="K389" s="188"/>
      <c r="L389" s="259"/>
      <c r="M389" s="259"/>
      <c r="N389" s="56"/>
      <c r="O389" s="28"/>
      <c r="P389" s="56"/>
      <c r="Q389" s="28"/>
      <c r="R389" s="132"/>
      <c r="S389" s="214"/>
      <c r="T389" s="285"/>
      <c r="U389" s="27" t="s">
        <v>32</v>
      </c>
      <c r="V389" s="186"/>
      <c r="W389" s="56"/>
      <c r="X389" s="187"/>
      <c r="Y389" s="187"/>
      <c r="Z389" s="187"/>
      <c r="AA389" s="62"/>
      <c r="AB389" s="62"/>
      <c r="AC389" s="188"/>
      <c r="AD389" s="259"/>
      <c r="AE389" s="259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4"/>
      <c r="AT389" s="37"/>
    </row>
    <row r="390" spans="2:46" ht="13.5" customHeight="1" x14ac:dyDescent="0.15">
      <c r="B390" s="285"/>
      <c r="C390" s="27" t="s">
        <v>33</v>
      </c>
      <c r="D390" s="186"/>
      <c r="E390" s="56"/>
      <c r="F390" s="187"/>
      <c r="G390" s="187"/>
      <c r="H390" s="187"/>
      <c r="I390" s="62"/>
      <c r="J390" s="62"/>
      <c r="K390" s="188"/>
      <c r="L390" s="259"/>
      <c r="M390" s="259"/>
      <c r="N390" s="56"/>
      <c r="O390" s="28"/>
      <c r="P390" s="56"/>
      <c r="Q390" s="28"/>
      <c r="R390" s="132"/>
      <c r="S390" s="214"/>
      <c r="T390" s="285"/>
      <c r="U390" s="27" t="s">
        <v>33</v>
      </c>
      <c r="V390" s="186"/>
      <c r="W390" s="56"/>
      <c r="X390" s="187"/>
      <c r="Y390" s="187"/>
      <c r="Z390" s="187"/>
      <c r="AA390" s="62"/>
      <c r="AB390" s="62"/>
      <c r="AC390" s="188"/>
      <c r="AD390" s="259"/>
      <c r="AE390" s="259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4"/>
      <c r="AT390" s="37"/>
    </row>
    <row r="391" spans="2:46" ht="13.5" customHeight="1" x14ac:dyDescent="0.15">
      <c r="B391" s="285"/>
      <c r="C391" s="27" t="s">
        <v>35</v>
      </c>
      <c r="D391" s="186"/>
      <c r="E391" s="56"/>
      <c r="F391" s="187"/>
      <c r="G391" s="187"/>
      <c r="H391" s="187"/>
      <c r="I391" s="62"/>
      <c r="J391" s="62"/>
      <c r="K391" s="188"/>
      <c r="L391" s="259"/>
      <c r="M391" s="259"/>
      <c r="N391" s="56"/>
      <c r="O391" s="28"/>
      <c r="P391" s="56"/>
      <c r="Q391" s="28"/>
      <c r="R391" s="132"/>
      <c r="S391" s="214"/>
      <c r="T391" s="285"/>
      <c r="U391" s="27" t="s">
        <v>35</v>
      </c>
      <c r="V391" s="186"/>
      <c r="W391" s="56"/>
      <c r="X391" s="187"/>
      <c r="Y391" s="187"/>
      <c r="Z391" s="187"/>
      <c r="AA391" s="62"/>
      <c r="AB391" s="62"/>
      <c r="AC391" s="188"/>
      <c r="AD391" s="259"/>
      <c r="AE391" s="259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4"/>
      <c r="AT391" s="37"/>
    </row>
    <row r="392" spans="2:46" ht="13.5" customHeight="1" thickBot="1" x14ac:dyDescent="0.2">
      <c r="B392" s="286"/>
      <c r="C392" s="27"/>
      <c r="D392" s="186"/>
      <c r="E392" s="56"/>
      <c r="F392" s="189"/>
      <c r="G392" s="189"/>
      <c r="H392" s="189"/>
      <c r="I392" s="56"/>
      <c r="J392" s="56"/>
      <c r="K392" s="188"/>
      <c r="L392" s="259"/>
      <c r="M392" s="259"/>
      <c r="N392" s="56"/>
      <c r="O392" s="28"/>
      <c r="P392" s="56"/>
      <c r="Q392" s="28"/>
      <c r="R392" s="184"/>
      <c r="S392" s="214"/>
      <c r="T392" s="286"/>
      <c r="U392" s="27"/>
      <c r="V392" s="186"/>
      <c r="W392" s="56"/>
      <c r="X392" s="189"/>
      <c r="Y392" s="189"/>
      <c r="Z392" s="189"/>
      <c r="AA392" s="56"/>
      <c r="AB392" s="56"/>
      <c r="AC392" s="188"/>
      <c r="AD392" s="259"/>
      <c r="AE392" s="259"/>
      <c r="AF392" s="56"/>
      <c r="AG392" s="28"/>
      <c r="AH392" s="56"/>
      <c r="AI392" s="28"/>
      <c r="AJ392" s="184"/>
      <c r="AK392" s="199"/>
      <c r="AL392" s="286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4"/>
      <c r="AT392" s="37"/>
    </row>
    <row r="393" spans="2:46" ht="13.5" customHeight="1" x14ac:dyDescent="0.15">
      <c r="B393" s="284" t="s">
        <v>141</v>
      </c>
      <c r="C393" s="25" t="s">
        <v>31</v>
      </c>
      <c r="D393" s="39"/>
      <c r="E393" s="55"/>
      <c r="F393" s="96"/>
      <c r="G393" s="96"/>
      <c r="H393" s="96"/>
      <c r="I393" s="60"/>
      <c r="J393" s="60"/>
      <c r="K393" s="61"/>
      <c r="L393" s="258"/>
      <c r="M393" s="258"/>
      <c r="N393" s="55"/>
      <c r="O393" s="26"/>
      <c r="P393" s="55"/>
      <c r="Q393" s="26"/>
      <c r="R393" s="131"/>
      <c r="S393" s="214"/>
      <c r="T393" s="284" t="s">
        <v>141</v>
      </c>
      <c r="U393" s="25" t="s">
        <v>31</v>
      </c>
      <c r="V393" s="39"/>
      <c r="W393" s="55"/>
      <c r="X393" s="96"/>
      <c r="Y393" s="96"/>
      <c r="Z393" s="96"/>
      <c r="AA393" s="60"/>
      <c r="AB393" s="60"/>
      <c r="AC393" s="61"/>
      <c r="AD393" s="258"/>
      <c r="AE393" s="258"/>
      <c r="AF393" s="55"/>
      <c r="AG393" s="26"/>
      <c r="AH393" s="55"/>
      <c r="AI393" s="26"/>
      <c r="AJ393" s="131"/>
      <c r="AK393" s="199"/>
      <c r="AL393" s="284" t="s">
        <v>141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4"/>
      <c r="AT393" s="37"/>
    </row>
    <row r="394" spans="2:46" ht="13.5" customHeight="1" x14ac:dyDescent="0.15">
      <c r="B394" s="285"/>
      <c r="C394" s="27" t="s">
        <v>32</v>
      </c>
      <c r="D394" s="186"/>
      <c r="E394" s="56"/>
      <c r="F394" s="187"/>
      <c r="G394" s="187"/>
      <c r="H394" s="187"/>
      <c r="I394" s="62"/>
      <c r="J394" s="62"/>
      <c r="K394" s="188"/>
      <c r="L394" s="259"/>
      <c r="M394" s="259"/>
      <c r="N394" s="56"/>
      <c r="O394" s="28"/>
      <c r="P394" s="56"/>
      <c r="Q394" s="28"/>
      <c r="R394" s="132"/>
      <c r="S394" s="214"/>
      <c r="T394" s="285"/>
      <c r="U394" s="27" t="s">
        <v>32</v>
      </c>
      <c r="V394" s="186"/>
      <c r="W394" s="56"/>
      <c r="X394" s="187"/>
      <c r="Y394" s="187"/>
      <c r="Z394" s="187"/>
      <c r="AA394" s="62"/>
      <c r="AB394" s="62"/>
      <c r="AC394" s="188"/>
      <c r="AD394" s="259"/>
      <c r="AE394" s="259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4"/>
      <c r="AT394" s="37"/>
    </row>
    <row r="395" spans="2:46" ht="13.5" customHeight="1" x14ac:dyDescent="0.15">
      <c r="B395" s="285"/>
      <c r="C395" s="27" t="s">
        <v>33</v>
      </c>
      <c r="D395" s="186"/>
      <c r="E395" s="56"/>
      <c r="F395" s="187"/>
      <c r="G395" s="187"/>
      <c r="H395" s="187"/>
      <c r="I395" s="62"/>
      <c r="J395" s="62"/>
      <c r="K395" s="188"/>
      <c r="L395" s="259"/>
      <c r="M395" s="259"/>
      <c r="N395" s="56"/>
      <c r="O395" s="28"/>
      <c r="P395" s="56"/>
      <c r="Q395" s="28"/>
      <c r="R395" s="132"/>
      <c r="S395" s="214"/>
      <c r="T395" s="285"/>
      <c r="U395" s="27" t="s">
        <v>33</v>
      </c>
      <c r="V395" s="186"/>
      <c r="W395" s="56"/>
      <c r="X395" s="187"/>
      <c r="Y395" s="187"/>
      <c r="Z395" s="187"/>
      <c r="AA395" s="62"/>
      <c r="AB395" s="62"/>
      <c r="AC395" s="188"/>
      <c r="AD395" s="259"/>
      <c r="AE395" s="259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4"/>
      <c r="AT395" s="37"/>
    </row>
    <row r="396" spans="2:46" ht="13.5" customHeight="1" x14ac:dyDescent="0.15">
      <c r="B396" s="285"/>
      <c r="C396" s="27" t="s">
        <v>35</v>
      </c>
      <c r="D396" s="186"/>
      <c r="E396" s="56"/>
      <c r="F396" s="187"/>
      <c r="G396" s="187"/>
      <c r="H396" s="187"/>
      <c r="I396" s="62"/>
      <c r="J396" s="62"/>
      <c r="K396" s="188"/>
      <c r="L396" s="259"/>
      <c r="M396" s="259"/>
      <c r="N396" s="56"/>
      <c r="O396" s="28"/>
      <c r="P396" s="56"/>
      <c r="Q396" s="28"/>
      <c r="R396" s="132"/>
      <c r="S396" s="214"/>
      <c r="T396" s="285"/>
      <c r="U396" s="27" t="s">
        <v>35</v>
      </c>
      <c r="V396" s="186"/>
      <c r="W396" s="56"/>
      <c r="X396" s="187"/>
      <c r="Y396" s="187"/>
      <c r="Z396" s="187"/>
      <c r="AA396" s="62"/>
      <c r="AB396" s="62"/>
      <c r="AC396" s="188"/>
      <c r="AD396" s="259"/>
      <c r="AE396" s="259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4"/>
      <c r="AT396" s="37"/>
    </row>
    <row r="397" spans="2:46" ht="13.5" customHeight="1" thickBot="1" x14ac:dyDescent="0.2">
      <c r="B397" s="286"/>
      <c r="C397" s="27"/>
      <c r="D397" s="186"/>
      <c r="E397" s="56"/>
      <c r="F397" s="189"/>
      <c r="G397" s="189"/>
      <c r="H397" s="189"/>
      <c r="I397" s="56"/>
      <c r="J397" s="56"/>
      <c r="K397" s="188"/>
      <c r="L397" s="259"/>
      <c r="M397" s="259"/>
      <c r="N397" s="56"/>
      <c r="O397" s="28"/>
      <c r="P397" s="56"/>
      <c r="Q397" s="28"/>
      <c r="R397" s="184"/>
      <c r="S397" s="214"/>
      <c r="T397" s="286"/>
      <c r="U397" s="27"/>
      <c r="V397" s="186"/>
      <c r="W397" s="56"/>
      <c r="X397" s="189"/>
      <c r="Y397" s="189"/>
      <c r="Z397" s="189"/>
      <c r="AA397" s="56"/>
      <c r="AB397" s="56"/>
      <c r="AC397" s="188"/>
      <c r="AD397" s="259"/>
      <c r="AE397" s="259"/>
      <c r="AF397" s="56"/>
      <c r="AG397" s="28"/>
      <c r="AH397" s="56"/>
      <c r="AI397" s="28"/>
      <c r="AJ397" s="184"/>
      <c r="AK397" s="199"/>
      <c r="AL397" s="286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4"/>
      <c r="AT397" s="37"/>
    </row>
    <row r="398" spans="2:46" ht="13.5" customHeight="1" x14ac:dyDescent="0.15">
      <c r="B398" s="284" t="s">
        <v>142</v>
      </c>
      <c r="C398" s="25" t="s">
        <v>31</v>
      </c>
      <c r="D398" s="39"/>
      <c r="E398" s="55"/>
      <c r="F398" s="96"/>
      <c r="G398" s="96"/>
      <c r="H398" s="96"/>
      <c r="I398" s="60"/>
      <c r="J398" s="60"/>
      <c r="K398" s="61"/>
      <c r="L398" s="258"/>
      <c r="M398" s="258"/>
      <c r="N398" s="55"/>
      <c r="O398" s="26"/>
      <c r="P398" s="55"/>
      <c r="Q398" s="26"/>
      <c r="R398" s="131"/>
      <c r="S398" s="214"/>
      <c r="T398" s="284" t="s">
        <v>142</v>
      </c>
      <c r="U398" s="25" t="s">
        <v>31</v>
      </c>
      <c r="V398" s="39"/>
      <c r="W398" s="55"/>
      <c r="X398" s="96"/>
      <c r="Y398" s="96"/>
      <c r="Z398" s="96"/>
      <c r="AA398" s="60"/>
      <c r="AB398" s="60"/>
      <c r="AC398" s="61"/>
      <c r="AD398" s="258"/>
      <c r="AE398" s="258"/>
      <c r="AF398" s="55"/>
      <c r="AG398" s="26"/>
      <c r="AH398" s="55"/>
      <c r="AI398" s="26"/>
      <c r="AJ398" s="131"/>
      <c r="AK398" s="199"/>
      <c r="AL398" s="284" t="s">
        <v>142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4"/>
      <c r="AT398" s="37"/>
    </row>
    <row r="399" spans="2:46" ht="13.5" customHeight="1" x14ac:dyDescent="0.15">
      <c r="B399" s="285"/>
      <c r="C399" s="27" t="s">
        <v>32</v>
      </c>
      <c r="D399" s="186"/>
      <c r="E399" s="56"/>
      <c r="F399" s="187"/>
      <c r="G399" s="187"/>
      <c r="H399" s="187"/>
      <c r="I399" s="62"/>
      <c r="J399" s="62"/>
      <c r="K399" s="188"/>
      <c r="L399" s="259"/>
      <c r="M399" s="259"/>
      <c r="N399" s="56"/>
      <c r="O399" s="28"/>
      <c r="P399" s="56"/>
      <c r="Q399" s="28"/>
      <c r="R399" s="132"/>
      <c r="S399" s="214"/>
      <c r="T399" s="285"/>
      <c r="U399" s="27" t="s">
        <v>32</v>
      </c>
      <c r="V399" s="186"/>
      <c r="W399" s="56"/>
      <c r="X399" s="187"/>
      <c r="Y399" s="187"/>
      <c r="Z399" s="187"/>
      <c r="AA399" s="62"/>
      <c r="AB399" s="62"/>
      <c r="AC399" s="188"/>
      <c r="AD399" s="259"/>
      <c r="AE399" s="259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4"/>
      <c r="AT399" s="37"/>
    </row>
    <row r="400" spans="2:46" ht="13.5" customHeight="1" x14ac:dyDescent="0.15">
      <c r="B400" s="285"/>
      <c r="C400" s="27" t="s">
        <v>33</v>
      </c>
      <c r="D400" s="186"/>
      <c r="E400" s="56"/>
      <c r="F400" s="187"/>
      <c r="G400" s="187"/>
      <c r="H400" s="187"/>
      <c r="I400" s="62"/>
      <c r="J400" s="62"/>
      <c r="K400" s="188"/>
      <c r="L400" s="259"/>
      <c r="M400" s="259"/>
      <c r="N400" s="56"/>
      <c r="O400" s="28"/>
      <c r="P400" s="56"/>
      <c r="Q400" s="28"/>
      <c r="R400" s="132"/>
      <c r="S400" s="214"/>
      <c r="T400" s="285"/>
      <c r="U400" s="27" t="s">
        <v>33</v>
      </c>
      <c r="V400" s="186"/>
      <c r="W400" s="56"/>
      <c r="X400" s="187"/>
      <c r="Y400" s="187"/>
      <c r="Z400" s="187"/>
      <c r="AA400" s="62"/>
      <c r="AB400" s="62"/>
      <c r="AC400" s="188"/>
      <c r="AD400" s="259"/>
      <c r="AE400" s="259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4"/>
      <c r="AT400" s="37"/>
    </row>
    <row r="401" spans="2:46" ht="13.5" customHeight="1" x14ac:dyDescent="0.15">
      <c r="B401" s="285"/>
      <c r="C401" s="27" t="s">
        <v>35</v>
      </c>
      <c r="D401" s="186"/>
      <c r="E401" s="56"/>
      <c r="F401" s="187"/>
      <c r="G401" s="187"/>
      <c r="H401" s="187"/>
      <c r="I401" s="62"/>
      <c r="J401" s="62"/>
      <c r="K401" s="188"/>
      <c r="L401" s="259"/>
      <c r="M401" s="259"/>
      <c r="N401" s="56"/>
      <c r="O401" s="28"/>
      <c r="P401" s="56"/>
      <c r="Q401" s="28"/>
      <c r="R401" s="132"/>
      <c r="S401" s="214"/>
      <c r="T401" s="285"/>
      <c r="U401" s="27" t="s">
        <v>35</v>
      </c>
      <c r="V401" s="186"/>
      <c r="W401" s="56"/>
      <c r="X401" s="187"/>
      <c r="Y401" s="187"/>
      <c r="Z401" s="187"/>
      <c r="AA401" s="62"/>
      <c r="AB401" s="62"/>
      <c r="AC401" s="188"/>
      <c r="AD401" s="259"/>
      <c r="AE401" s="259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4"/>
      <c r="AT401" s="37"/>
    </row>
    <row r="402" spans="2:46" ht="13.5" customHeight="1" thickBot="1" x14ac:dyDescent="0.2">
      <c r="B402" s="286"/>
      <c r="C402" s="27"/>
      <c r="D402" s="186"/>
      <c r="E402" s="56"/>
      <c r="F402" s="189"/>
      <c r="G402" s="189"/>
      <c r="H402" s="189"/>
      <c r="I402" s="56"/>
      <c r="J402" s="56"/>
      <c r="K402" s="188"/>
      <c r="L402" s="259"/>
      <c r="M402" s="259"/>
      <c r="N402" s="56"/>
      <c r="O402" s="28"/>
      <c r="P402" s="56"/>
      <c r="Q402" s="28"/>
      <c r="R402" s="184"/>
      <c r="S402" s="214"/>
      <c r="T402" s="286"/>
      <c r="U402" s="27"/>
      <c r="V402" s="186"/>
      <c r="W402" s="56"/>
      <c r="X402" s="189"/>
      <c r="Y402" s="189"/>
      <c r="Z402" s="189"/>
      <c r="AA402" s="56"/>
      <c r="AB402" s="56"/>
      <c r="AC402" s="188"/>
      <c r="AD402" s="259"/>
      <c r="AE402" s="259"/>
      <c r="AF402" s="56"/>
      <c r="AG402" s="28"/>
      <c r="AH402" s="56"/>
      <c r="AI402" s="28"/>
      <c r="AJ402" s="184"/>
      <c r="AK402" s="199"/>
      <c r="AL402" s="286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4"/>
      <c r="AT402" s="37"/>
    </row>
    <row r="403" spans="2:46" ht="13.5" customHeight="1" x14ac:dyDescent="0.15">
      <c r="B403" s="284" t="s">
        <v>143</v>
      </c>
      <c r="C403" s="25" t="s">
        <v>31</v>
      </c>
      <c r="D403" s="39"/>
      <c r="E403" s="55"/>
      <c r="F403" s="96"/>
      <c r="G403" s="96"/>
      <c r="H403" s="96"/>
      <c r="I403" s="60"/>
      <c r="J403" s="60"/>
      <c r="K403" s="61"/>
      <c r="L403" s="258"/>
      <c r="M403" s="258"/>
      <c r="N403" s="55"/>
      <c r="O403" s="26"/>
      <c r="P403" s="55"/>
      <c r="Q403" s="26"/>
      <c r="R403" s="131"/>
      <c r="S403" s="214"/>
      <c r="T403" s="284" t="s">
        <v>143</v>
      </c>
      <c r="U403" s="25" t="s">
        <v>31</v>
      </c>
      <c r="V403" s="39"/>
      <c r="W403" s="55"/>
      <c r="X403" s="96"/>
      <c r="Y403" s="96"/>
      <c r="Z403" s="96"/>
      <c r="AA403" s="60"/>
      <c r="AB403" s="60"/>
      <c r="AC403" s="61"/>
      <c r="AD403" s="258"/>
      <c r="AE403" s="258"/>
      <c r="AF403" s="55"/>
      <c r="AG403" s="26"/>
      <c r="AH403" s="55"/>
      <c r="AI403" s="26"/>
      <c r="AJ403" s="131"/>
      <c r="AK403" s="199"/>
      <c r="AL403" s="284" t="s">
        <v>143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4"/>
      <c r="AT403" s="37"/>
    </row>
    <row r="404" spans="2:46" ht="13.5" customHeight="1" x14ac:dyDescent="0.15">
      <c r="B404" s="285"/>
      <c r="C404" s="27" t="s">
        <v>32</v>
      </c>
      <c r="D404" s="186"/>
      <c r="E404" s="56"/>
      <c r="F404" s="187"/>
      <c r="G404" s="187"/>
      <c r="H404" s="187"/>
      <c r="I404" s="62"/>
      <c r="J404" s="62"/>
      <c r="K404" s="188"/>
      <c r="L404" s="259"/>
      <c r="M404" s="259"/>
      <c r="N404" s="56"/>
      <c r="O404" s="28"/>
      <c r="P404" s="56"/>
      <c r="Q404" s="28"/>
      <c r="R404" s="132"/>
      <c r="S404" s="214"/>
      <c r="T404" s="285"/>
      <c r="U404" s="27" t="s">
        <v>32</v>
      </c>
      <c r="V404" s="186"/>
      <c r="W404" s="56"/>
      <c r="X404" s="187"/>
      <c r="Y404" s="187"/>
      <c r="Z404" s="187"/>
      <c r="AA404" s="62"/>
      <c r="AB404" s="62"/>
      <c r="AC404" s="188"/>
      <c r="AD404" s="259"/>
      <c r="AE404" s="259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4"/>
      <c r="AT404" s="37"/>
    </row>
    <row r="405" spans="2:46" ht="13.5" customHeight="1" x14ac:dyDescent="0.15">
      <c r="B405" s="285"/>
      <c r="C405" s="27" t="s">
        <v>33</v>
      </c>
      <c r="D405" s="186"/>
      <c r="E405" s="56"/>
      <c r="F405" s="187"/>
      <c r="G405" s="187"/>
      <c r="H405" s="187"/>
      <c r="I405" s="62"/>
      <c r="J405" s="62"/>
      <c r="K405" s="188"/>
      <c r="L405" s="259"/>
      <c r="M405" s="259"/>
      <c r="N405" s="56"/>
      <c r="O405" s="28"/>
      <c r="P405" s="56"/>
      <c r="Q405" s="28"/>
      <c r="R405" s="132"/>
      <c r="S405" s="214"/>
      <c r="T405" s="285"/>
      <c r="U405" s="27" t="s">
        <v>33</v>
      </c>
      <c r="V405" s="186"/>
      <c r="W405" s="56"/>
      <c r="X405" s="187"/>
      <c r="Y405" s="187"/>
      <c r="Z405" s="187"/>
      <c r="AA405" s="62"/>
      <c r="AB405" s="62"/>
      <c r="AC405" s="188"/>
      <c r="AD405" s="259"/>
      <c r="AE405" s="259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4"/>
      <c r="AT405" s="37"/>
    </row>
    <row r="406" spans="2:46" ht="13.5" customHeight="1" x14ac:dyDescent="0.15">
      <c r="B406" s="285"/>
      <c r="C406" s="27" t="s">
        <v>35</v>
      </c>
      <c r="D406" s="186"/>
      <c r="E406" s="56"/>
      <c r="F406" s="187"/>
      <c r="G406" s="187"/>
      <c r="H406" s="187"/>
      <c r="I406" s="62"/>
      <c r="J406" s="62"/>
      <c r="K406" s="188"/>
      <c r="L406" s="259"/>
      <c r="M406" s="259"/>
      <c r="N406" s="56"/>
      <c r="O406" s="28"/>
      <c r="P406" s="56"/>
      <c r="Q406" s="28"/>
      <c r="R406" s="132"/>
      <c r="S406" s="214"/>
      <c r="T406" s="285"/>
      <c r="U406" s="27" t="s">
        <v>35</v>
      </c>
      <c r="V406" s="186"/>
      <c r="W406" s="56"/>
      <c r="X406" s="187"/>
      <c r="Y406" s="187"/>
      <c r="Z406" s="187"/>
      <c r="AA406" s="62"/>
      <c r="AB406" s="62"/>
      <c r="AC406" s="188"/>
      <c r="AD406" s="259"/>
      <c r="AE406" s="259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4"/>
      <c r="AT406" s="37"/>
    </row>
    <row r="407" spans="2:46" ht="13.5" customHeight="1" thickBot="1" x14ac:dyDescent="0.2">
      <c r="B407" s="286"/>
      <c r="C407" s="27"/>
      <c r="D407" s="186"/>
      <c r="E407" s="56"/>
      <c r="F407" s="189"/>
      <c r="G407" s="189"/>
      <c r="H407" s="189"/>
      <c r="I407" s="56"/>
      <c r="J407" s="56"/>
      <c r="K407" s="188"/>
      <c r="L407" s="259"/>
      <c r="M407" s="259"/>
      <c r="N407" s="56"/>
      <c r="O407" s="28"/>
      <c r="P407" s="56"/>
      <c r="Q407" s="28"/>
      <c r="R407" s="184"/>
      <c r="S407" s="214"/>
      <c r="T407" s="286"/>
      <c r="U407" s="27"/>
      <c r="V407" s="186"/>
      <c r="W407" s="56"/>
      <c r="X407" s="189"/>
      <c r="Y407" s="189"/>
      <c r="Z407" s="189"/>
      <c r="AA407" s="56"/>
      <c r="AB407" s="56"/>
      <c r="AC407" s="188"/>
      <c r="AD407" s="259"/>
      <c r="AE407" s="259"/>
      <c r="AF407" s="56"/>
      <c r="AG407" s="28"/>
      <c r="AH407" s="56"/>
      <c r="AI407" s="28"/>
      <c r="AJ407" s="184"/>
      <c r="AK407" s="199"/>
      <c r="AL407" s="286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4"/>
      <c r="AT407" s="37"/>
    </row>
    <row r="408" spans="2:46" ht="13.5" customHeight="1" x14ac:dyDescent="0.15">
      <c r="B408" s="284" t="s">
        <v>144</v>
      </c>
      <c r="C408" s="25" t="s">
        <v>31</v>
      </c>
      <c r="D408" s="39"/>
      <c r="E408" s="55"/>
      <c r="F408" s="96"/>
      <c r="G408" s="96"/>
      <c r="H408" s="96"/>
      <c r="I408" s="60"/>
      <c r="J408" s="60"/>
      <c r="K408" s="61"/>
      <c r="L408" s="258"/>
      <c r="M408" s="258"/>
      <c r="N408" s="55"/>
      <c r="O408" s="26"/>
      <c r="P408" s="55"/>
      <c r="Q408" s="26"/>
      <c r="R408" s="131"/>
      <c r="S408" s="214"/>
      <c r="T408" s="284" t="s">
        <v>144</v>
      </c>
      <c r="U408" s="25" t="s">
        <v>31</v>
      </c>
      <c r="V408" s="39"/>
      <c r="W408" s="55"/>
      <c r="X408" s="96"/>
      <c r="Y408" s="96"/>
      <c r="Z408" s="96"/>
      <c r="AA408" s="60"/>
      <c r="AB408" s="60"/>
      <c r="AC408" s="61"/>
      <c r="AD408" s="258"/>
      <c r="AE408" s="258"/>
      <c r="AF408" s="55"/>
      <c r="AG408" s="26"/>
      <c r="AH408" s="55"/>
      <c r="AI408" s="26"/>
      <c r="AJ408" s="131"/>
      <c r="AK408" s="199"/>
      <c r="AL408" s="284" t="s">
        <v>144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4"/>
      <c r="AT408" s="37"/>
    </row>
    <row r="409" spans="2:46" ht="13.5" customHeight="1" x14ac:dyDescent="0.15">
      <c r="B409" s="285"/>
      <c r="C409" s="27" t="s">
        <v>32</v>
      </c>
      <c r="D409" s="186"/>
      <c r="E409" s="56"/>
      <c r="F409" s="187"/>
      <c r="G409" s="187"/>
      <c r="H409" s="187"/>
      <c r="I409" s="62"/>
      <c r="J409" s="62"/>
      <c r="K409" s="188"/>
      <c r="L409" s="259"/>
      <c r="M409" s="259"/>
      <c r="N409" s="56"/>
      <c r="O409" s="28"/>
      <c r="P409" s="56"/>
      <c r="Q409" s="28"/>
      <c r="R409" s="132"/>
      <c r="S409" s="214"/>
      <c r="T409" s="285"/>
      <c r="U409" s="27" t="s">
        <v>32</v>
      </c>
      <c r="V409" s="186"/>
      <c r="W409" s="56"/>
      <c r="X409" s="187"/>
      <c r="Y409" s="187"/>
      <c r="Z409" s="187"/>
      <c r="AA409" s="62"/>
      <c r="AB409" s="62"/>
      <c r="AC409" s="188"/>
      <c r="AD409" s="259"/>
      <c r="AE409" s="259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4"/>
      <c r="AT409" s="37"/>
    </row>
    <row r="410" spans="2:46" ht="13.5" customHeight="1" x14ac:dyDescent="0.15">
      <c r="B410" s="285"/>
      <c r="C410" s="27" t="s">
        <v>33</v>
      </c>
      <c r="D410" s="186"/>
      <c r="E410" s="56"/>
      <c r="F410" s="187"/>
      <c r="G410" s="187"/>
      <c r="H410" s="187"/>
      <c r="I410" s="62"/>
      <c r="J410" s="62"/>
      <c r="K410" s="188"/>
      <c r="L410" s="259"/>
      <c r="M410" s="259"/>
      <c r="N410" s="56"/>
      <c r="O410" s="28"/>
      <c r="P410" s="56"/>
      <c r="Q410" s="28"/>
      <c r="R410" s="132"/>
      <c r="S410" s="214"/>
      <c r="T410" s="285"/>
      <c r="U410" s="27" t="s">
        <v>33</v>
      </c>
      <c r="V410" s="186"/>
      <c r="W410" s="56"/>
      <c r="X410" s="187"/>
      <c r="Y410" s="187"/>
      <c r="Z410" s="187"/>
      <c r="AA410" s="62"/>
      <c r="AB410" s="62"/>
      <c r="AC410" s="188"/>
      <c r="AD410" s="259"/>
      <c r="AE410" s="259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4"/>
      <c r="AT410" s="37"/>
    </row>
    <row r="411" spans="2:46" ht="13.5" customHeight="1" x14ac:dyDescent="0.15">
      <c r="B411" s="285"/>
      <c r="C411" s="27" t="s">
        <v>35</v>
      </c>
      <c r="D411" s="186"/>
      <c r="E411" s="56"/>
      <c r="F411" s="187"/>
      <c r="G411" s="187"/>
      <c r="H411" s="187"/>
      <c r="I411" s="62"/>
      <c r="J411" s="62"/>
      <c r="K411" s="188"/>
      <c r="L411" s="259"/>
      <c r="M411" s="259"/>
      <c r="N411" s="56"/>
      <c r="O411" s="28"/>
      <c r="P411" s="56"/>
      <c r="Q411" s="28"/>
      <c r="R411" s="132"/>
      <c r="S411" s="214"/>
      <c r="T411" s="285"/>
      <c r="U411" s="27" t="s">
        <v>35</v>
      </c>
      <c r="V411" s="186"/>
      <c r="W411" s="56"/>
      <c r="X411" s="187"/>
      <c r="Y411" s="187"/>
      <c r="Z411" s="187"/>
      <c r="AA411" s="62"/>
      <c r="AB411" s="62"/>
      <c r="AC411" s="188"/>
      <c r="AD411" s="259"/>
      <c r="AE411" s="259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4"/>
      <c r="AT411" s="37"/>
    </row>
    <row r="412" spans="2:46" ht="13.5" customHeight="1" thickBot="1" x14ac:dyDescent="0.2">
      <c r="B412" s="286"/>
      <c r="C412" s="27"/>
      <c r="D412" s="186"/>
      <c r="E412" s="56"/>
      <c r="F412" s="189"/>
      <c r="G412" s="189"/>
      <c r="H412" s="189"/>
      <c r="I412" s="56"/>
      <c r="J412" s="56"/>
      <c r="K412" s="188"/>
      <c r="L412" s="259"/>
      <c r="M412" s="259"/>
      <c r="N412" s="56"/>
      <c r="O412" s="28"/>
      <c r="P412" s="56"/>
      <c r="Q412" s="28"/>
      <c r="R412" s="184"/>
      <c r="S412" s="214"/>
      <c r="T412" s="286"/>
      <c r="U412" s="27"/>
      <c r="V412" s="186"/>
      <c r="W412" s="56"/>
      <c r="X412" s="189"/>
      <c r="Y412" s="189"/>
      <c r="Z412" s="189"/>
      <c r="AA412" s="56"/>
      <c r="AB412" s="56"/>
      <c r="AC412" s="188"/>
      <c r="AD412" s="259"/>
      <c r="AE412" s="259"/>
      <c r="AF412" s="56"/>
      <c r="AG412" s="28"/>
      <c r="AH412" s="56"/>
      <c r="AI412" s="28"/>
      <c r="AJ412" s="184"/>
      <c r="AK412" s="199"/>
      <c r="AL412" s="286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4"/>
      <c r="AT412" s="37"/>
    </row>
    <row r="413" spans="2:46" ht="13.5" customHeight="1" x14ac:dyDescent="0.15">
      <c r="B413" s="284" t="s">
        <v>145</v>
      </c>
      <c r="C413" s="25" t="s">
        <v>31</v>
      </c>
      <c r="D413" s="39"/>
      <c r="E413" s="55"/>
      <c r="F413" s="96"/>
      <c r="G413" s="96"/>
      <c r="H413" s="96"/>
      <c r="I413" s="60"/>
      <c r="J413" s="60"/>
      <c r="K413" s="61"/>
      <c r="L413" s="258"/>
      <c r="M413" s="258"/>
      <c r="N413" s="55"/>
      <c r="O413" s="26"/>
      <c r="P413" s="55"/>
      <c r="Q413" s="26"/>
      <c r="R413" s="131"/>
      <c r="S413" s="214"/>
      <c r="T413" s="284" t="s">
        <v>145</v>
      </c>
      <c r="U413" s="25" t="s">
        <v>31</v>
      </c>
      <c r="V413" s="39"/>
      <c r="W413" s="55"/>
      <c r="X413" s="96"/>
      <c r="Y413" s="96"/>
      <c r="Z413" s="96"/>
      <c r="AA413" s="60"/>
      <c r="AB413" s="60"/>
      <c r="AC413" s="61"/>
      <c r="AD413" s="258"/>
      <c r="AE413" s="258"/>
      <c r="AF413" s="55"/>
      <c r="AG413" s="26"/>
      <c r="AH413" s="55"/>
      <c r="AI413" s="26"/>
      <c r="AJ413" s="131"/>
      <c r="AK413" s="199"/>
      <c r="AL413" s="284" t="s">
        <v>145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4"/>
      <c r="AT413" s="37"/>
    </row>
    <row r="414" spans="2:46" ht="13.5" customHeight="1" x14ac:dyDescent="0.15">
      <c r="B414" s="285"/>
      <c r="C414" s="27" t="s">
        <v>32</v>
      </c>
      <c r="D414" s="186"/>
      <c r="E414" s="56"/>
      <c r="F414" s="187"/>
      <c r="G414" s="187"/>
      <c r="H414" s="187"/>
      <c r="I414" s="62"/>
      <c r="J414" s="62"/>
      <c r="K414" s="188"/>
      <c r="L414" s="259"/>
      <c r="M414" s="259"/>
      <c r="N414" s="56"/>
      <c r="O414" s="28"/>
      <c r="P414" s="56"/>
      <c r="Q414" s="28"/>
      <c r="R414" s="132"/>
      <c r="S414" s="214"/>
      <c r="T414" s="285"/>
      <c r="U414" s="27" t="s">
        <v>32</v>
      </c>
      <c r="V414" s="186"/>
      <c r="W414" s="56"/>
      <c r="X414" s="187"/>
      <c r="Y414" s="187"/>
      <c r="Z414" s="187"/>
      <c r="AA414" s="62"/>
      <c r="AB414" s="62"/>
      <c r="AC414" s="188"/>
      <c r="AD414" s="259"/>
      <c r="AE414" s="259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4"/>
      <c r="AT414" s="37"/>
    </row>
    <row r="415" spans="2:46" ht="13.5" customHeight="1" x14ac:dyDescent="0.15">
      <c r="B415" s="285"/>
      <c r="C415" s="27" t="s">
        <v>33</v>
      </c>
      <c r="D415" s="186"/>
      <c r="E415" s="56"/>
      <c r="F415" s="187"/>
      <c r="G415" s="187"/>
      <c r="H415" s="187"/>
      <c r="I415" s="62"/>
      <c r="J415" s="62"/>
      <c r="K415" s="188"/>
      <c r="L415" s="259"/>
      <c r="M415" s="259"/>
      <c r="N415" s="56"/>
      <c r="O415" s="28"/>
      <c r="P415" s="56"/>
      <c r="Q415" s="28"/>
      <c r="R415" s="132"/>
      <c r="S415" s="214"/>
      <c r="T415" s="285"/>
      <c r="U415" s="27" t="s">
        <v>33</v>
      </c>
      <c r="V415" s="186"/>
      <c r="W415" s="56"/>
      <c r="X415" s="187"/>
      <c r="Y415" s="187"/>
      <c r="Z415" s="187"/>
      <c r="AA415" s="62"/>
      <c r="AB415" s="62"/>
      <c r="AC415" s="188"/>
      <c r="AD415" s="259"/>
      <c r="AE415" s="259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4"/>
      <c r="AT415" s="37"/>
    </row>
    <row r="416" spans="2:46" ht="13.5" customHeight="1" x14ac:dyDescent="0.15">
      <c r="B416" s="285"/>
      <c r="C416" s="27" t="s">
        <v>35</v>
      </c>
      <c r="D416" s="186"/>
      <c r="E416" s="56"/>
      <c r="F416" s="187"/>
      <c r="G416" s="187"/>
      <c r="H416" s="187"/>
      <c r="I416" s="62"/>
      <c r="J416" s="62"/>
      <c r="K416" s="188"/>
      <c r="L416" s="259"/>
      <c r="M416" s="259"/>
      <c r="N416" s="56"/>
      <c r="O416" s="28"/>
      <c r="P416" s="56"/>
      <c r="Q416" s="28"/>
      <c r="R416" s="132"/>
      <c r="S416" s="214"/>
      <c r="T416" s="285"/>
      <c r="U416" s="27" t="s">
        <v>35</v>
      </c>
      <c r="V416" s="186"/>
      <c r="W416" s="56"/>
      <c r="X416" s="187"/>
      <c r="Y416" s="187"/>
      <c r="Z416" s="187"/>
      <c r="AA416" s="62"/>
      <c r="AB416" s="62"/>
      <c r="AC416" s="188"/>
      <c r="AD416" s="259"/>
      <c r="AE416" s="259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4"/>
      <c r="AT416" s="37"/>
    </row>
    <row r="417" spans="2:46" ht="13.5" customHeight="1" thickBot="1" x14ac:dyDescent="0.2">
      <c r="B417" s="286"/>
      <c r="C417" s="27"/>
      <c r="D417" s="186"/>
      <c r="E417" s="56"/>
      <c r="F417" s="189"/>
      <c r="G417" s="189"/>
      <c r="H417" s="189"/>
      <c r="I417" s="56"/>
      <c r="J417" s="56"/>
      <c r="K417" s="188"/>
      <c r="L417" s="259"/>
      <c r="M417" s="259"/>
      <c r="N417" s="56"/>
      <c r="O417" s="28"/>
      <c r="P417" s="56"/>
      <c r="Q417" s="28"/>
      <c r="R417" s="184"/>
      <c r="S417" s="214"/>
      <c r="T417" s="286"/>
      <c r="U417" s="27"/>
      <c r="V417" s="186"/>
      <c r="W417" s="56"/>
      <c r="X417" s="189"/>
      <c r="Y417" s="189"/>
      <c r="Z417" s="189"/>
      <c r="AA417" s="56"/>
      <c r="AB417" s="56"/>
      <c r="AC417" s="188"/>
      <c r="AD417" s="259"/>
      <c r="AE417" s="259"/>
      <c r="AF417" s="56"/>
      <c r="AG417" s="28"/>
      <c r="AH417" s="56"/>
      <c r="AI417" s="28"/>
      <c r="AJ417" s="184"/>
      <c r="AK417" s="199"/>
      <c r="AL417" s="286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4"/>
      <c r="AT417" s="37"/>
    </row>
    <row r="418" spans="2:46" ht="13.5" customHeight="1" x14ac:dyDescent="0.15">
      <c r="B418" s="284" t="s">
        <v>146</v>
      </c>
      <c r="C418" s="25" t="s">
        <v>31</v>
      </c>
      <c r="D418" s="39"/>
      <c r="E418" s="55"/>
      <c r="F418" s="96"/>
      <c r="G418" s="96"/>
      <c r="H418" s="96"/>
      <c r="I418" s="60"/>
      <c r="J418" s="60"/>
      <c r="K418" s="61"/>
      <c r="L418" s="258"/>
      <c r="M418" s="258"/>
      <c r="N418" s="55"/>
      <c r="O418" s="26"/>
      <c r="P418" s="55"/>
      <c r="Q418" s="26"/>
      <c r="R418" s="131"/>
      <c r="S418" s="214"/>
      <c r="T418" s="284" t="s">
        <v>146</v>
      </c>
      <c r="U418" s="25" t="s">
        <v>31</v>
      </c>
      <c r="V418" s="39"/>
      <c r="W418" s="55"/>
      <c r="X418" s="96"/>
      <c r="Y418" s="96"/>
      <c r="Z418" s="96"/>
      <c r="AA418" s="60"/>
      <c r="AB418" s="60"/>
      <c r="AC418" s="61"/>
      <c r="AD418" s="258"/>
      <c r="AE418" s="258"/>
      <c r="AF418" s="55"/>
      <c r="AG418" s="26"/>
      <c r="AH418" s="55"/>
      <c r="AI418" s="26"/>
      <c r="AJ418" s="131"/>
      <c r="AK418" s="199"/>
      <c r="AL418" s="284" t="s">
        <v>146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4"/>
      <c r="AT418" s="37"/>
    </row>
    <row r="419" spans="2:46" ht="13.5" customHeight="1" x14ac:dyDescent="0.15">
      <c r="B419" s="285"/>
      <c r="C419" s="27" t="s">
        <v>32</v>
      </c>
      <c r="D419" s="186"/>
      <c r="E419" s="56"/>
      <c r="F419" s="187"/>
      <c r="G419" s="187"/>
      <c r="H419" s="187"/>
      <c r="I419" s="62"/>
      <c r="J419" s="62"/>
      <c r="K419" s="188"/>
      <c r="L419" s="259"/>
      <c r="M419" s="259"/>
      <c r="N419" s="56"/>
      <c r="O419" s="28"/>
      <c r="P419" s="56"/>
      <c r="Q419" s="28"/>
      <c r="R419" s="132"/>
      <c r="S419" s="214"/>
      <c r="T419" s="285"/>
      <c r="U419" s="27" t="s">
        <v>32</v>
      </c>
      <c r="V419" s="186"/>
      <c r="W419" s="56"/>
      <c r="X419" s="187"/>
      <c r="Y419" s="187"/>
      <c r="Z419" s="187"/>
      <c r="AA419" s="62"/>
      <c r="AB419" s="62"/>
      <c r="AC419" s="188"/>
      <c r="AD419" s="259"/>
      <c r="AE419" s="259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4"/>
      <c r="AT419" s="37"/>
    </row>
    <row r="420" spans="2:46" ht="13.5" customHeight="1" x14ac:dyDescent="0.15">
      <c r="B420" s="285"/>
      <c r="C420" s="27" t="s">
        <v>33</v>
      </c>
      <c r="D420" s="186"/>
      <c r="E420" s="56"/>
      <c r="F420" s="187"/>
      <c r="G420" s="187"/>
      <c r="H420" s="187"/>
      <c r="I420" s="62"/>
      <c r="J420" s="62"/>
      <c r="K420" s="188"/>
      <c r="L420" s="259"/>
      <c r="M420" s="259"/>
      <c r="N420" s="56"/>
      <c r="O420" s="28"/>
      <c r="P420" s="56"/>
      <c r="Q420" s="28"/>
      <c r="R420" s="132"/>
      <c r="S420" s="214"/>
      <c r="T420" s="285"/>
      <c r="U420" s="27" t="s">
        <v>33</v>
      </c>
      <c r="V420" s="186"/>
      <c r="W420" s="56"/>
      <c r="X420" s="187"/>
      <c r="Y420" s="187"/>
      <c r="Z420" s="187"/>
      <c r="AA420" s="62"/>
      <c r="AB420" s="62"/>
      <c r="AC420" s="188"/>
      <c r="AD420" s="259"/>
      <c r="AE420" s="259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4"/>
      <c r="AT420" s="37"/>
    </row>
    <row r="421" spans="2:46" ht="13.5" customHeight="1" x14ac:dyDescent="0.15">
      <c r="B421" s="285"/>
      <c r="C421" s="27" t="s">
        <v>35</v>
      </c>
      <c r="D421" s="186"/>
      <c r="E421" s="56"/>
      <c r="F421" s="187"/>
      <c r="G421" s="187"/>
      <c r="H421" s="187"/>
      <c r="I421" s="62"/>
      <c r="J421" s="62"/>
      <c r="K421" s="188"/>
      <c r="L421" s="259"/>
      <c r="M421" s="259"/>
      <c r="N421" s="56"/>
      <c r="O421" s="28"/>
      <c r="P421" s="56"/>
      <c r="Q421" s="28"/>
      <c r="R421" s="132"/>
      <c r="S421" s="214"/>
      <c r="T421" s="285"/>
      <c r="U421" s="27" t="s">
        <v>35</v>
      </c>
      <c r="V421" s="186"/>
      <c r="W421" s="56"/>
      <c r="X421" s="187"/>
      <c r="Y421" s="187"/>
      <c r="Z421" s="187"/>
      <c r="AA421" s="62"/>
      <c r="AB421" s="62"/>
      <c r="AC421" s="188"/>
      <c r="AD421" s="259"/>
      <c r="AE421" s="259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4"/>
      <c r="AT421" s="37"/>
    </row>
    <row r="422" spans="2:46" ht="13.5" customHeight="1" thickBot="1" x14ac:dyDescent="0.2">
      <c r="B422" s="286"/>
      <c r="C422" s="27"/>
      <c r="D422" s="186"/>
      <c r="E422" s="56"/>
      <c r="F422" s="189"/>
      <c r="G422" s="189"/>
      <c r="H422" s="189"/>
      <c r="I422" s="56"/>
      <c r="J422" s="56"/>
      <c r="K422" s="188"/>
      <c r="L422" s="259"/>
      <c r="M422" s="259"/>
      <c r="N422" s="56"/>
      <c r="O422" s="28"/>
      <c r="P422" s="56"/>
      <c r="Q422" s="28"/>
      <c r="R422" s="184"/>
      <c r="S422" s="214"/>
      <c r="T422" s="286"/>
      <c r="U422" s="27"/>
      <c r="V422" s="186"/>
      <c r="W422" s="56"/>
      <c r="X422" s="189"/>
      <c r="Y422" s="189"/>
      <c r="Z422" s="189"/>
      <c r="AA422" s="56"/>
      <c r="AB422" s="56"/>
      <c r="AC422" s="188"/>
      <c r="AD422" s="259"/>
      <c r="AE422" s="259"/>
      <c r="AF422" s="56"/>
      <c r="AG422" s="28"/>
      <c r="AH422" s="56"/>
      <c r="AI422" s="28"/>
      <c r="AJ422" s="184"/>
      <c r="AK422" s="199"/>
      <c r="AL422" s="286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4"/>
      <c r="AT422" s="37"/>
    </row>
    <row r="423" spans="2:46" ht="13.5" customHeight="1" x14ac:dyDescent="0.15">
      <c r="B423" s="284" t="s">
        <v>147</v>
      </c>
      <c r="C423" s="25" t="s">
        <v>31</v>
      </c>
      <c r="D423" s="39"/>
      <c r="E423" s="55"/>
      <c r="F423" s="96"/>
      <c r="G423" s="96"/>
      <c r="H423" s="96"/>
      <c r="I423" s="60"/>
      <c r="J423" s="60"/>
      <c r="K423" s="61"/>
      <c r="L423" s="258"/>
      <c r="M423" s="258"/>
      <c r="N423" s="55"/>
      <c r="O423" s="26"/>
      <c r="P423" s="55"/>
      <c r="Q423" s="26"/>
      <c r="R423" s="131"/>
      <c r="S423" s="214"/>
      <c r="T423" s="284" t="s">
        <v>147</v>
      </c>
      <c r="U423" s="25" t="s">
        <v>31</v>
      </c>
      <c r="V423" s="39"/>
      <c r="W423" s="55"/>
      <c r="X423" s="96"/>
      <c r="Y423" s="96"/>
      <c r="Z423" s="96"/>
      <c r="AA423" s="60"/>
      <c r="AB423" s="60"/>
      <c r="AC423" s="61"/>
      <c r="AD423" s="258"/>
      <c r="AE423" s="258"/>
      <c r="AF423" s="55"/>
      <c r="AG423" s="26"/>
      <c r="AH423" s="55"/>
      <c r="AI423" s="26"/>
      <c r="AJ423" s="131"/>
      <c r="AK423" s="199"/>
      <c r="AL423" s="284" t="s">
        <v>147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4"/>
      <c r="AT423" s="37"/>
    </row>
    <row r="424" spans="2:46" ht="13.5" customHeight="1" x14ac:dyDescent="0.15">
      <c r="B424" s="285"/>
      <c r="C424" s="27" t="s">
        <v>32</v>
      </c>
      <c r="D424" s="186"/>
      <c r="E424" s="56"/>
      <c r="F424" s="187"/>
      <c r="G424" s="187"/>
      <c r="H424" s="187"/>
      <c r="I424" s="62"/>
      <c r="J424" s="62"/>
      <c r="K424" s="188"/>
      <c r="L424" s="259"/>
      <c r="M424" s="259"/>
      <c r="N424" s="56"/>
      <c r="O424" s="28"/>
      <c r="P424" s="56"/>
      <c r="Q424" s="28"/>
      <c r="R424" s="132"/>
      <c r="S424" s="214"/>
      <c r="T424" s="285"/>
      <c r="U424" s="27" t="s">
        <v>32</v>
      </c>
      <c r="V424" s="186"/>
      <c r="W424" s="56"/>
      <c r="X424" s="187"/>
      <c r="Y424" s="187"/>
      <c r="Z424" s="187"/>
      <c r="AA424" s="62"/>
      <c r="AB424" s="62"/>
      <c r="AC424" s="188"/>
      <c r="AD424" s="259"/>
      <c r="AE424" s="259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4"/>
      <c r="AT424" s="37"/>
    </row>
    <row r="425" spans="2:46" ht="13.5" customHeight="1" x14ac:dyDescent="0.15">
      <c r="B425" s="285"/>
      <c r="C425" s="27" t="s">
        <v>33</v>
      </c>
      <c r="D425" s="186"/>
      <c r="E425" s="56"/>
      <c r="F425" s="187"/>
      <c r="G425" s="187"/>
      <c r="H425" s="187"/>
      <c r="I425" s="62"/>
      <c r="J425" s="62"/>
      <c r="K425" s="188"/>
      <c r="L425" s="259"/>
      <c r="M425" s="259"/>
      <c r="N425" s="56"/>
      <c r="O425" s="28"/>
      <c r="P425" s="56"/>
      <c r="Q425" s="28"/>
      <c r="R425" s="132"/>
      <c r="S425" s="214"/>
      <c r="T425" s="285"/>
      <c r="U425" s="27" t="s">
        <v>33</v>
      </c>
      <c r="V425" s="186"/>
      <c r="W425" s="56"/>
      <c r="X425" s="187"/>
      <c r="Y425" s="187"/>
      <c r="Z425" s="187"/>
      <c r="AA425" s="62"/>
      <c r="AB425" s="62"/>
      <c r="AC425" s="188"/>
      <c r="AD425" s="259"/>
      <c r="AE425" s="259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4"/>
      <c r="AT425" s="37"/>
    </row>
    <row r="426" spans="2:46" ht="13.5" customHeight="1" x14ac:dyDescent="0.15">
      <c r="B426" s="285"/>
      <c r="C426" s="27" t="s">
        <v>35</v>
      </c>
      <c r="D426" s="186"/>
      <c r="E426" s="56"/>
      <c r="F426" s="187"/>
      <c r="G426" s="187"/>
      <c r="H426" s="187"/>
      <c r="I426" s="62"/>
      <c r="J426" s="62"/>
      <c r="K426" s="188"/>
      <c r="L426" s="259"/>
      <c r="M426" s="259"/>
      <c r="N426" s="56"/>
      <c r="O426" s="28"/>
      <c r="P426" s="56"/>
      <c r="Q426" s="28"/>
      <c r="R426" s="132"/>
      <c r="S426" s="214"/>
      <c r="T426" s="285"/>
      <c r="U426" s="27" t="s">
        <v>35</v>
      </c>
      <c r="V426" s="186"/>
      <c r="W426" s="56"/>
      <c r="X426" s="187"/>
      <c r="Y426" s="187"/>
      <c r="Z426" s="187"/>
      <c r="AA426" s="62"/>
      <c r="AB426" s="62"/>
      <c r="AC426" s="188"/>
      <c r="AD426" s="259"/>
      <c r="AE426" s="259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4"/>
      <c r="AT426" s="37"/>
    </row>
    <row r="427" spans="2:46" ht="13.5" customHeight="1" thickBot="1" x14ac:dyDescent="0.2">
      <c r="B427" s="286"/>
      <c r="C427" s="27"/>
      <c r="D427" s="186"/>
      <c r="E427" s="56"/>
      <c r="F427" s="189"/>
      <c r="G427" s="189"/>
      <c r="H427" s="189"/>
      <c r="I427" s="56"/>
      <c r="J427" s="56"/>
      <c r="K427" s="188"/>
      <c r="L427" s="259"/>
      <c r="M427" s="259"/>
      <c r="N427" s="56"/>
      <c r="O427" s="28"/>
      <c r="P427" s="56"/>
      <c r="Q427" s="28"/>
      <c r="R427" s="184"/>
      <c r="S427" s="214"/>
      <c r="T427" s="286"/>
      <c r="U427" s="27"/>
      <c r="V427" s="186"/>
      <c r="W427" s="56"/>
      <c r="X427" s="189"/>
      <c r="Y427" s="189"/>
      <c r="Z427" s="189"/>
      <c r="AA427" s="56"/>
      <c r="AB427" s="56"/>
      <c r="AC427" s="188"/>
      <c r="AD427" s="259"/>
      <c r="AE427" s="259"/>
      <c r="AF427" s="56"/>
      <c r="AG427" s="28"/>
      <c r="AH427" s="56"/>
      <c r="AI427" s="28"/>
      <c r="AJ427" s="184"/>
      <c r="AK427" s="199"/>
      <c r="AL427" s="286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4"/>
      <c r="AT427" s="37"/>
    </row>
    <row r="428" spans="2:46" ht="13.5" customHeight="1" x14ac:dyDescent="0.15">
      <c r="B428" s="284" t="s">
        <v>148</v>
      </c>
      <c r="C428" s="25" t="s">
        <v>31</v>
      </c>
      <c r="D428" s="39"/>
      <c r="E428" s="55"/>
      <c r="F428" s="96"/>
      <c r="G428" s="96"/>
      <c r="H428" s="96"/>
      <c r="I428" s="60"/>
      <c r="J428" s="60"/>
      <c r="K428" s="61"/>
      <c r="L428" s="258"/>
      <c r="M428" s="258"/>
      <c r="N428" s="55"/>
      <c r="O428" s="26"/>
      <c r="P428" s="55"/>
      <c r="Q428" s="26"/>
      <c r="R428" s="131"/>
      <c r="S428" s="214"/>
      <c r="T428" s="284" t="s">
        <v>148</v>
      </c>
      <c r="U428" s="25" t="s">
        <v>31</v>
      </c>
      <c r="V428" s="39"/>
      <c r="W428" s="55"/>
      <c r="X428" s="96"/>
      <c r="Y428" s="96"/>
      <c r="Z428" s="96"/>
      <c r="AA428" s="60"/>
      <c r="AB428" s="60"/>
      <c r="AC428" s="61"/>
      <c r="AD428" s="258"/>
      <c r="AE428" s="258"/>
      <c r="AF428" s="55"/>
      <c r="AG428" s="26"/>
      <c r="AH428" s="55"/>
      <c r="AI428" s="26"/>
      <c r="AJ428" s="131"/>
      <c r="AK428" s="199"/>
      <c r="AL428" s="284" t="s">
        <v>148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4"/>
      <c r="AT428" s="37"/>
    </row>
    <row r="429" spans="2:46" ht="13.5" customHeight="1" x14ac:dyDescent="0.15">
      <c r="B429" s="285"/>
      <c r="C429" s="27" t="s">
        <v>32</v>
      </c>
      <c r="D429" s="186"/>
      <c r="E429" s="56"/>
      <c r="F429" s="187"/>
      <c r="G429" s="187"/>
      <c r="H429" s="187"/>
      <c r="I429" s="62"/>
      <c r="J429" s="62"/>
      <c r="K429" s="188"/>
      <c r="L429" s="259"/>
      <c r="M429" s="259"/>
      <c r="N429" s="56"/>
      <c r="O429" s="28"/>
      <c r="P429" s="56"/>
      <c r="Q429" s="28"/>
      <c r="R429" s="132"/>
      <c r="S429" s="214"/>
      <c r="T429" s="285"/>
      <c r="U429" s="27" t="s">
        <v>32</v>
      </c>
      <c r="V429" s="186"/>
      <c r="W429" s="56"/>
      <c r="X429" s="187"/>
      <c r="Y429" s="187"/>
      <c r="Z429" s="187"/>
      <c r="AA429" s="62"/>
      <c r="AB429" s="62"/>
      <c r="AC429" s="188"/>
      <c r="AD429" s="259"/>
      <c r="AE429" s="259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4"/>
      <c r="AT429" s="37"/>
    </row>
    <row r="430" spans="2:46" ht="13.5" customHeight="1" x14ac:dyDescent="0.15">
      <c r="B430" s="285"/>
      <c r="C430" s="27" t="s">
        <v>33</v>
      </c>
      <c r="D430" s="186"/>
      <c r="E430" s="56"/>
      <c r="F430" s="187"/>
      <c r="G430" s="187"/>
      <c r="H430" s="187"/>
      <c r="I430" s="62"/>
      <c r="J430" s="62"/>
      <c r="K430" s="188"/>
      <c r="L430" s="259"/>
      <c r="M430" s="259"/>
      <c r="N430" s="56"/>
      <c r="O430" s="28"/>
      <c r="P430" s="56"/>
      <c r="Q430" s="28"/>
      <c r="R430" s="132"/>
      <c r="S430" s="214"/>
      <c r="T430" s="285"/>
      <c r="U430" s="27" t="s">
        <v>33</v>
      </c>
      <c r="V430" s="186"/>
      <c r="W430" s="56"/>
      <c r="X430" s="187"/>
      <c r="Y430" s="187"/>
      <c r="Z430" s="187"/>
      <c r="AA430" s="62"/>
      <c r="AB430" s="62"/>
      <c r="AC430" s="188"/>
      <c r="AD430" s="259"/>
      <c r="AE430" s="259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4"/>
      <c r="AT430" s="37"/>
    </row>
    <row r="431" spans="2:46" ht="13.5" customHeight="1" x14ac:dyDescent="0.15">
      <c r="B431" s="285"/>
      <c r="C431" s="27" t="s">
        <v>35</v>
      </c>
      <c r="D431" s="186"/>
      <c r="E431" s="56"/>
      <c r="F431" s="187"/>
      <c r="G431" s="187"/>
      <c r="H431" s="187"/>
      <c r="I431" s="62"/>
      <c r="J431" s="62"/>
      <c r="K431" s="188"/>
      <c r="L431" s="259"/>
      <c r="M431" s="259"/>
      <c r="N431" s="56"/>
      <c r="O431" s="28"/>
      <c r="P431" s="56"/>
      <c r="Q431" s="28"/>
      <c r="R431" s="132"/>
      <c r="S431" s="214"/>
      <c r="T431" s="285"/>
      <c r="U431" s="27" t="s">
        <v>35</v>
      </c>
      <c r="V431" s="186"/>
      <c r="W431" s="56"/>
      <c r="X431" s="187"/>
      <c r="Y431" s="187"/>
      <c r="Z431" s="187"/>
      <c r="AA431" s="62"/>
      <c r="AB431" s="62"/>
      <c r="AC431" s="188"/>
      <c r="AD431" s="259"/>
      <c r="AE431" s="259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4"/>
      <c r="AT431" s="37"/>
    </row>
    <row r="432" spans="2:46" ht="13.5" customHeight="1" thickBot="1" x14ac:dyDescent="0.2">
      <c r="B432" s="286"/>
      <c r="C432" s="27"/>
      <c r="D432" s="186"/>
      <c r="E432" s="56"/>
      <c r="F432" s="189"/>
      <c r="G432" s="189"/>
      <c r="H432" s="189"/>
      <c r="I432" s="56"/>
      <c r="J432" s="56"/>
      <c r="K432" s="188"/>
      <c r="L432" s="259"/>
      <c r="M432" s="259"/>
      <c r="N432" s="56"/>
      <c r="O432" s="28"/>
      <c r="P432" s="56"/>
      <c r="Q432" s="28"/>
      <c r="R432" s="184"/>
      <c r="S432" s="214"/>
      <c r="T432" s="286"/>
      <c r="U432" s="27"/>
      <c r="V432" s="186"/>
      <c r="W432" s="56"/>
      <c r="X432" s="189"/>
      <c r="Y432" s="189"/>
      <c r="Z432" s="189"/>
      <c r="AA432" s="56"/>
      <c r="AB432" s="56"/>
      <c r="AC432" s="188"/>
      <c r="AD432" s="259"/>
      <c r="AE432" s="259"/>
      <c r="AF432" s="56"/>
      <c r="AG432" s="28"/>
      <c r="AH432" s="56"/>
      <c r="AI432" s="28"/>
      <c r="AJ432" s="184"/>
      <c r="AK432" s="199"/>
      <c r="AL432" s="286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4"/>
      <c r="AT432" s="37"/>
    </row>
    <row r="433" spans="2:46" ht="13.5" customHeight="1" x14ac:dyDescent="0.15">
      <c r="B433" s="284" t="s">
        <v>149</v>
      </c>
      <c r="C433" s="25" t="s">
        <v>31</v>
      </c>
      <c r="D433" s="39"/>
      <c r="E433" s="55"/>
      <c r="F433" s="96"/>
      <c r="G433" s="96"/>
      <c r="H433" s="96"/>
      <c r="I433" s="60"/>
      <c r="J433" s="60"/>
      <c r="K433" s="61"/>
      <c r="L433" s="258"/>
      <c r="M433" s="258"/>
      <c r="N433" s="55"/>
      <c r="O433" s="26"/>
      <c r="P433" s="55"/>
      <c r="Q433" s="26"/>
      <c r="R433" s="131"/>
      <c r="S433" s="214"/>
      <c r="T433" s="284" t="s">
        <v>149</v>
      </c>
      <c r="U433" s="25" t="s">
        <v>31</v>
      </c>
      <c r="V433" s="39"/>
      <c r="W433" s="55"/>
      <c r="X433" s="96"/>
      <c r="Y433" s="96"/>
      <c r="Z433" s="96"/>
      <c r="AA433" s="60"/>
      <c r="AB433" s="60"/>
      <c r="AC433" s="61"/>
      <c r="AD433" s="258"/>
      <c r="AE433" s="258"/>
      <c r="AF433" s="55"/>
      <c r="AG433" s="26"/>
      <c r="AH433" s="55"/>
      <c r="AI433" s="26"/>
      <c r="AJ433" s="131"/>
      <c r="AK433" s="199"/>
      <c r="AL433" s="284" t="s">
        <v>149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4"/>
      <c r="AT433" s="37"/>
    </row>
    <row r="434" spans="2:46" ht="13.5" customHeight="1" x14ac:dyDescent="0.15">
      <c r="B434" s="285"/>
      <c r="C434" s="27" t="s">
        <v>32</v>
      </c>
      <c r="D434" s="186"/>
      <c r="E434" s="56"/>
      <c r="F434" s="187"/>
      <c r="G434" s="187"/>
      <c r="H434" s="187"/>
      <c r="I434" s="62"/>
      <c r="J434" s="62"/>
      <c r="K434" s="188"/>
      <c r="L434" s="259"/>
      <c r="M434" s="259"/>
      <c r="N434" s="56"/>
      <c r="O434" s="28"/>
      <c r="P434" s="56"/>
      <c r="Q434" s="28"/>
      <c r="R434" s="132"/>
      <c r="S434" s="214"/>
      <c r="T434" s="285"/>
      <c r="U434" s="27" t="s">
        <v>32</v>
      </c>
      <c r="V434" s="186"/>
      <c r="W434" s="56"/>
      <c r="X434" s="187"/>
      <c r="Y434" s="187"/>
      <c r="Z434" s="187"/>
      <c r="AA434" s="62"/>
      <c r="AB434" s="62"/>
      <c r="AC434" s="188"/>
      <c r="AD434" s="259"/>
      <c r="AE434" s="259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4"/>
      <c r="AT434" s="37"/>
    </row>
    <row r="435" spans="2:46" ht="13.5" customHeight="1" x14ac:dyDescent="0.15">
      <c r="B435" s="285"/>
      <c r="C435" s="27" t="s">
        <v>33</v>
      </c>
      <c r="D435" s="186"/>
      <c r="E435" s="56"/>
      <c r="F435" s="187"/>
      <c r="G435" s="187"/>
      <c r="H435" s="187"/>
      <c r="I435" s="62"/>
      <c r="J435" s="62"/>
      <c r="K435" s="188"/>
      <c r="L435" s="259"/>
      <c r="M435" s="259"/>
      <c r="N435" s="56"/>
      <c r="O435" s="28"/>
      <c r="P435" s="56"/>
      <c r="Q435" s="28"/>
      <c r="R435" s="132"/>
      <c r="S435" s="214"/>
      <c r="T435" s="285"/>
      <c r="U435" s="27" t="s">
        <v>33</v>
      </c>
      <c r="V435" s="186"/>
      <c r="W435" s="56"/>
      <c r="X435" s="187"/>
      <c r="Y435" s="187"/>
      <c r="Z435" s="187"/>
      <c r="AA435" s="62"/>
      <c r="AB435" s="62"/>
      <c r="AC435" s="188"/>
      <c r="AD435" s="259"/>
      <c r="AE435" s="259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4"/>
      <c r="AT435" s="37"/>
    </row>
    <row r="436" spans="2:46" ht="13.5" customHeight="1" x14ac:dyDescent="0.15">
      <c r="B436" s="285"/>
      <c r="C436" s="27" t="s">
        <v>35</v>
      </c>
      <c r="D436" s="186"/>
      <c r="E436" s="56"/>
      <c r="F436" s="187"/>
      <c r="G436" s="187"/>
      <c r="H436" s="187"/>
      <c r="I436" s="62"/>
      <c r="J436" s="62"/>
      <c r="K436" s="188"/>
      <c r="L436" s="259"/>
      <c r="M436" s="259"/>
      <c r="N436" s="56"/>
      <c r="O436" s="28"/>
      <c r="P436" s="56"/>
      <c r="Q436" s="28"/>
      <c r="R436" s="132"/>
      <c r="S436" s="214"/>
      <c r="T436" s="285"/>
      <c r="U436" s="27" t="s">
        <v>35</v>
      </c>
      <c r="V436" s="186"/>
      <c r="W436" s="56"/>
      <c r="X436" s="187"/>
      <c r="Y436" s="187"/>
      <c r="Z436" s="187"/>
      <c r="AA436" s="62"/>
      <c r="AB436" s="62"/>
      <c r="AC436" s="188"/>
      <c r="AD436" s="259"/>
      <c r="AE436" s="259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4"/>
      <c r="AT436" s="37"/>
    </row>
    <row r="437" spans="2:46" ht="13.5" customHeight="1" thickBot="1" x14ac:dyDescent="0.2">
      <c r="B437" s="286"/>
      <c r="C437" s="27"/>
      <c r="D437" s="186"/>
      <c r="E437" s="56"/>
      <c r="F437" s="189"/>
      <c r="G437" s="189"/>
      <c r="H437" s="189"/>
      <c r="I437" s="56"/>
      <c r="J437" s="56"/>
      <c r="K437" s="188"/>
      <c r="L437" s="259"/>
      <c r="M437" s="259"/>
      <c r="N437" s="56"/>
      <c r="O437" s="28"/>
      <c r="P437" s="56"/>
      <c r="Q437" s="28"/>
      <c r="R437" s="184"/>
      <c r="S437" s="214"/>
      <c r="T437" s="286"/>
      <c r="U437" s="27"/>
      <c r="V437" s="186"/>
      <c r="W437" s="56"/>
      <c r="X437" s="189"/>
      <c r="Y437" s="189"/>
      <c r="Z437" s="189"/>
      <c r="AA437" s="56"/>
      <c r="AB437" s="56"/>
      <c r="AC437" s="188"/>
      <c r="AD437" s="259"/>
      <c r="AE437" s="259"/>
      <c r="AF437" s="56"/>
      <c r="AG437" s="28"/>
      <c r="AH437" s="56"/>
      <c r="AI437" s="28"/>
      <c r="AJ437" s="184"/>
      <c r="AK437" s="199"/>
      <c r="AL437" s="286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4"/>
      <c r="AT437" s="37"/>
    </row>
    <row r="438" spans="2:46" ht="13.5" customHeight="1" x14ac:dyDescent="0.15">
      <c r="B438" s="284" t="s">
        <v>150</v>
      </c>
      <c r="C438" s="25" t="s">
        <v>31</v>
      </c>
      <c r="D438" s="39"/>
      <c r="E438" s="55"/>
      <c r="F438" s="96"/>
      <c r="G438" s="96"/>
      <c r="H438" s="96"/>
      <c r="I438" s="60"/>
      <c r="J438" s="60"/>
      <c r="K438" s="61"/>
      <c r="L438" s="258"/>
      <c r="M438" s="258"/>
      <c r="N438" s="55"/>
      <c r="O438" s="26"/>
      <c r="P438" s="55"/>
      <c r="Q438" s="26"/>
      <c r="R438" s="131"/>
      <c r="S438" s="214"/>
      <c r="T438" s="284" t="s">
        <v>150</v>
      </c>
      <c r="U438" s="25" t="s">
        <v>31</v>
      </c>
      <c r="V438" s="39"/>
      <c r="W438" s="55"/>
      <c r="X438" s="96"/>
      <c r="Y438" s="96"/>
      <c r="Z438" s="96"/>
      <c r="AA438" s="60"/>
      <c r="AB438" s="60"/>
      <c r="AC438" s="61"/>
      <c r="AD438" s="258"/>
      <c r="AE438" s="258"/>
      <c r="AF438" s="55"/>
      <c r="AG438" s="26"/>
      <c r="AH438" s="55"/>
      <c r="AI438" s="26"/>
      <c r="AJ438" s="131"/>
      <c r="AK438" s="199"/>
      <c r="AL438" s="284" t="s">
        <v>150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4"/>
      <c r="AT438" s="37"/>
    </row>
    <row r="439" spans="2:46" ht="13.5" customHeight="1" x14ac:dyDescent="0.15">
      <c r="B439" s="285"/>
      <c r="C439" s="27" t="s">
        <v>32</v>
      </c>
      <c r="D439" s="186"/>
      <c r="E439" s="56"/>
      <c r="F439" s="187"/>
      <c r="G439" s="187"/>
      <c r="H439" s="187"/>
      <c r="I439" s="62"/>
      <c r="J439" s="62"/>
      <c r="K439" s="188"/>
      <c r="L439" s="259"/>
      <c r="M439" s="259"/>
      <c r="N439" s="56"/>
      <c r="O439" s="28"/>
      <c r="P439" s="56"/>
      <c r="Q439" s="28"/>
      <c r="R439" s="132"/>
      <c r="S439" s="214"/>
      <c r="T439" s="285"/>
      <c r="U439" s="27" t="s">
        <v>32</v>
      </c>
      <c r="V439" s="186"/>
      <c r="W439" s="56"/>
      <c r="X439" s="187"/>
      <c r="Y439" s="187"/>
      <c r="Z439" s="187"/>
      <c r="AA439" s="62"/>
      <c r="AB439" s="62"/>
      <c r="AC439" s="188"/>
      <c r="AD439" s="259"/>
      <c r="AE439" s="259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4"/>
      <c r="AT439" s="37"/>
    </row>
    <row r="440" spans="2:46" ht="13.5" customHeight="1" x14ac:dyDescent="0.15">
      <c r="B440" s="285"/>
      <c r="C440" s="27" t="s">
        <v>33</v>
      </c>
      <c r="D440" s="186"/>
      <c r="E440" s="56"/>
      <c r="F440" s="187"/>
      <c r="G440" s="187"/>
      <c r="H440" s="187"/>
      <c r="I440" s="62"/>
      <c r="J440" s="62"/>
      <c r="K440" s="188"/>
      <c r="L440" s="259"/>
      <c r="M440" s="259"/>
      <c r="N440" s="56"/>
      <c r="O440" s="28"/>
      <c r="P440" s="56"/>
      <c r="Q440" s="28"/>
      <c r="R440" s="132"/>
      <c r="S440" s="214"/>
      <c r="T440" s="285"/>
      <c r="U440" s="27" t="s">
        <v>33</v>
      </c>
      <c r="V440" s="186"/>
      <c r="W440" s="56"/>
      <c r="X440" s="187"/>
      <c r="Y440" s="187"/>
      <c r="Z440" s="187"/>
      <c r="AA440" s="62"/>
      <c r="AB440" s="62"/>
      <c r="AC440" s="188"/>
      <c r="AD440" s="259"/>
      <c r="AE440" s="259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4"/>
      <c r="AT440" s="37"/>
    </row>
    <row r="441" spans="2:46" ht="13.5" customHeight="1" x14ac:dyDescent="0.15">
      <c r="B441" s="285"/>
      <c r="C441" s="27" t="s">
        <v>35</v>
      </c>
      <c r="D441" s="186"/>
      <c r="E441" s="56"/>
      <c r="F441" s="187"/>
      <c r="G441" s="187"/>
      <c r="H441" s="187"/>
      <c r="I441" s="62"/>
      <c r="J441" s="62"/>
      <c r="K441" s="188"/>
      <c r="L441" s="259"/>
      <c r="M441" s="259"/>
      <c r="N441" s="56"/>
      <c r="O441" s="28"/>
      <c r="P441" s="56"/>
      <c r="Q441" s="28"/>
      <c r="R441" s="132"/>
      <c r="S441" s="214"/>
      <c r="T441" s="285"/>
      <c r="U441" s="27" t="s">
        <v>35</v>
      </c>
      <c r="V441" s="186"/>
      <c r="W441" s="56"/>
      <c r="X441" s="187"/>
      <c r="Y441" s="187"/>
      <c r="Z441" s="187"/>
      <c r="AA441" s="62"/>
      <c r="AB441" s="62"/>
      <c r="AC441" s="188"/>
      <c r="AD441" s="259"/>
      <c r="AE441" s="259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4"/>
      <c r="AT441" s="37"/>
    </row>
    <row r="442" spans="2:46" ht="13.5" customHeight="1" thickBot="1" x14ac:dyDescent="0.2">
      <c r="B442" s="286"/>
      <c r="C442" s="27"/>
      <c r="D442" s="186"/>
      <c r="E442" s="56"/>
      <c r="F442" s="189"/>
      <c r="G442" s="189"/>
      <c r="H442" s="189"/>
      <c r="I442" s="56"/>
      <c r="J442" s="56"/>
      <c r="K442" s="188"/>
      <c r="L442" s="259"/>
      <c r="M442" s="259"/>
      <c r="N442" s="56"/>
      <c r="O442" s="28"/>
      <c r="P442" s="56"/>
      <c r="Q442" s="28"/>
      <c r="R442" s="184"/>
      <c r="S442" s="214"/>
      <c r="T442" s="286"/>
      <c r="U442" s="27"/>
      <c r="V442" s="186"/>
      <c r="W442" s="56"/>
      <c r="X442" s="189"/>
      <c r="Y442" s="189"/>
      <c r="Z442" s="189"/>
      <c r="AA442" s="56"/>
      <c r="AB442" s="56"/>
      <c r="AC442" s="188"/>
      <c r="AD442" s="259"/>
      <c r="AE442" s="259"/>
      <c r="AF442" s="56"/>
      <c r="AG442" s="28"/>
      <c r="AH442" s="56"/>
      <c r="AI442" s="28"/>
      <c r="AJ442" s="184"/>
      <c r="AK442" s="199"/>
      <c r="AL442" s="286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4"/>
      <c r="AT442" s="37"/>
    </row>
    <row r="443" spans="2:46" ht="13.5" customHeight="1" x14ac:dyDescent="0.15">
      <c r="B443" s="284" t="s">
        <v>151</v>
      </c>
      <c r="C443" s="25" t="s">
        <v>31</v>
      </c>
      <c r="D443" s="39"/>
      <c r="E443" s="55"/>
      <c r="F443" s="96"/>
      <c r="G443" s="96"/>
      <c r="H443" s="96"/>
      <c r="I443" s="60"/>
      <c r="J443" s="60"/>
      <c r="K443" s="61"/>
      <c r="L443" s="258"/>
      <c r="M443" s="258"/>
      <c r="N443" s="55"/>
      <c r="O443" s="26"/>
      <c r="P443" s="55"/>
      <c r="Q443" s="26"/>
      <c r="R443" s="131"/>
      <c r="S443" s="214"/>
      <c r="T443" s="284" t="s">
        <v>151</v>
      </c>
      <c r="U443" s="25" t="s">
        <v>31</v>
      </c>
      <c r="V443" s="39"/>
      <c r="W443" s="55"/>
      <c r="X443" s="96"/>
      <c r="Y443" s="96"/>
      <c r="Z443" s="96"/>
      <c r="AA443" s="60"/>
      <c r="AB443" s="60"/>
      <c r="AC443" s="61"/>
      <c r="AD443" s="258"/>
      <c r="AE443" s="258"/>
      <c r="AF443" s="55"/>
      <c r="AG443" s="26"/>
      <c r="AH443" s="55"/>
      <c r="AI443" s="26"/>
      <c r="AJ443" s="131"/>
      <c r="AK443" s="199"/>
      <c r="AL443" s="284" t="s">
        <v>151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4"/>
      <c r="AT443" s="37"/>
    </row>
    <row r="444" spans="2:46" ht="13.5" customHeight="1" x14ac:dyDescent="0.15">
      <c r="B444" s="285"/>
      <c r="C444" s="27" t="s">
        <v>32</v>
      </c>
      <c r="D444" s="186"/>
      <c r="E444" s="56"/>
      <c r="F444" s="187"/>
      <c r="G444" s="187"/>
      <c r="H444" s="187"/>
      <c r="I444" s="62"/>
      <c r="J444" s="62"/>
      <c r="K444" s="188"/>
      <c r="L444" s="259"/>
      <c r="M444" s="259"/>
      <c r="N444" s="56"/>
      <c r="O444" s="28"/>
      <c r="P444" s="56"/>
      <c r="Q444" s="28"/>
      <c r="R444" s="132"/>
      <c r="S444" s="214"/>
      <c r="T444" s="285"/>
      <c r="U444" s="27" t="s">
        <v>32</v>
      </c>
      <c r="V444" s="186"/>
      <c r="W444" s="56"/>
      <c r="X444" s="187"/>
      <c r="Y444" s="187"/>
      <c r="Z444" s="187"/>
      <c r="AA444" s="62"/>
      <c r="AB444" s="62"/>
      <c r="AC444" s="188"/>
      <c r="AD444" s="259"/>
      <c r="AE444" s="259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4"/>
      <c r="AT444" s="37"/>
    </row>
    <row r="445" spans="2:46" ht="13.5" customHeight="1" x14ac:dyDescent="0.15">
      <c r="B445" s="285"/>
      <c r="C445" s="27" t="s">
        <v>33</v>
      </c>
      <c r="D445" s="186"/>
      <c r="E445" s="56"/>
      <c r="F445" s="187"/>
      <c r="G445" s="187"/>
      <c r="H445" s="187"/>
      <c r="I445" s="62"/>
      <c r="J445" s="62"/>
      <c r="K445" s="188"/>
      <c r="L445" s="259"/>
      <c r="M445" s="259"/>
      <c r="N445" s="56"/>
      <c r="O445" s="28"/>
      <c r="P445" s="56"/>
      <c r="Q445" s="28"/>
      <c r="R445" s="132"/>
      <c r="S445" s="214"/>
      <c r="T445" s="285"/>
      <c r="U445" s="27" t="s">
        <v>33</v>
      </c>
      <c r="V445" s="186"/>
      <c r="W445" s="56"/>
      <c r="X445" s="187"/>
      <c r="Y445" s="187"/>
      <c r="Z445" s="187"/>
      <c r="AA445" s="62"/>
      <c r="AB445" s="62"/>
      <c r="AC445" s="188"/>
      <c r="AD445" s="259"/>
      <c r="AE445" s="259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4"/>
      <c r="AT445" s="37"/>
    </row>
    <row r="446" spans="2:46" ht="13.5" customHeight="1" x14ac:dyDescent="0.15">
      <c r="B446" s="285"/>
      <c r="C446" s="27" t="s">
        <v>35</v>
      </c>
      <c r="D446" s="186"/>
      <c r="E446" s="56"/>
      <c r="F446" s="187"/>
      <c r="G446" s="187"/>
      <c r="H446" s="187"/>
      <c r="I446" s="62"/>
      <c r="J446" s="62"/>
      <c r="K446" s="188"/>
      <c r="L446" s="259"/>
      <c r="M446" s="259"/>
      <c r="N446" s="56"/>
      <c r="O446" s="28"/>
      <c r="P446" s="56"/>
      <c r="Q446" s="28"/>
      <c r="R446" s="132"/>
      <c r="S446" s="214"/>
      <c r="T446" s="285"/>
      <c r="U446" s="27" t="s">
        <v>35</v>
      </c>
      <c r="V446" s="186"/>
      <c r="W446" s="56"/>
      <c r="X446" s="187"/>
      <c r="Y446" s="187"/>
      <c r="Z446" s="187"/>
      <c r="AA446" s="62"/>
      <c r="AB446" s="62"/>
      <c r="AC446" s="188"/>
      <c r="AD446" s="259"/>
      <c r="AE446" s="259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4"/>
      <c r="AT446" s="37"/>
    </row>
    <row r="447" spans="2:46" ht="13.5" customHeight="1" thickBot="1" x14ac:dyDescent="0.2">
      <c r="B447" s="286"/>
      <c r="C447" s="27"/>
      <c r="D447" s="186"/>
      <c r="E447" s="56"/>
      <c r="F447" s="189"/>
      <c r="G447" s="189"/>
      <c r="H447" s="189"/>
      <c r="I447" s="56"/>
      <c r="J447" s="56"/>
      <c r="K447" s="188"/>
      <c r="L447" s="259"/>
      <c r="M447" s="259"/>
      <c r="N447" s="56"/>
      <c r="O447" s="28"/>
      <c r="P447" s="56"/>
      <c r="Q447" s="28"/>
      <c r="R447" s="184"/>
      <c r="S447" s="214"/>
      <c r="T447" s="286"/>
      <c r="U447" s="27"/>
      <c r="V447" s="186"/>
      <c r="W447" s="56"/>
      <c r="X447" s="189"/>
      <c r="Y447" s="189"/>
      <c r="Z447" s="189"/>
      <c r="AA447" s="56"/>
      <c r="AB447" s="56"/>
      <c r="AC447" s="188"/>
      <c r="AD447" s="259"/>
      <c r="AE447" s="259"/>
      <c r="AF447" s="56"/>
      <c r="AG447" s="28"/>
      <c r="AH447" s="56"/>
      <c r="AI447" s="28"/>
      <c r="AJ447" s="184"/>
      <c r="AK447" s="199"/>
      <c r="AL447" s="286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4"/>
      <c r="AT447" s="37"/>
    </row>
    <row r="448" spans="2:46" ht="13.5" customHeight="1" x14ac:dyDescent="0.15">
      <c r="B448" s="284" t="s">
        <v>152</v>
      </c>
      <c r="C448" s="25" t="s">
        <v>31</v>
      </c>
      <c r="D448" s="39"/>
      <c r="E448" s="55"/>
      <c r="F448" s="96"/>
      <c r="G448" s="96"/>
      <c r="H448" s="96"/>
      <c r="I448" s="60"/>
      <c r="J448" s="60"/>
      <c r="K448" s="61"/>
      <c r="L448" s="258"/>
      <c r="M448" s="258"/>
      <c r="N448" s="55"/>
      <c r="O448" s="26"/>
      <c r="P448" s="55"/>
      <c r="Q448" s="26"/>
      <c r="R448" s="131"/>
      <c r="S448" s="214"/>
      <c r="T448" s="284" t="s">
        <v>152</v>
      </c>
      <c r="U448" s="25" t="s">
        <v>31</v>
      </c>
      <c r="V448" s="39"/>
      <c r="W448" s="55"/>
      <c r="X448" s="96"/>
      <c r="Y448" s="96"/>
      <c r="Z448" s="96"/>
      <c r="AA448" s="60"/>
      <c r="AB448" s="60"/>
      <c r="AC448" s="61"/>
      <c r="AD448" s="258"/>
      <c r="AE448" s="258"/>
      <c r="AF448" s="55"/>
      <c r="AG448" s="26"/>
      <c r="AH448" s="55"/>
      <c r="AI448" s="26"/>
      <c r="AJ448" s="131"/>
      <c r="AK448" s="199"/>
      <c r="AL448" s="284" t="s">
        <v>152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4"/>
      <c r="AT448" s="37"/>
    </row>
    <row r="449" spans="2:46" ht="13.5" customHeight="1" x14ac:dyDescent="0.15">
      <c r="B449" s="285"/>
      <c r="C449" s="27" t="s">
        <v>32</v>
      </c>
      <c r="D449" s="186"/>
      <c r="E449" s="56"/>
      <c r="F449" s="187"/>
      <c r="G449" s="187"/>
      <c r="H449" s="187"/>
      <c r="I449" s="62"/>
      <c r="J449" s="62"/>
      <c r="K449" s="188"/>
      <c r="L449" s="259"/>
      <c r="M449" s="259"/>
      <c r="N449" s="56"/>
      <c r="O449" s="28"/>
      <c r="P449" s="56"/>
      <c r="Q449" s="28"/>
      <c r="R449" s="132"/>
      <c r="S449" s="214"/>
      <c r="T449" s="285"/>
      <c r="U449" s="27" t="s">
        <v>32</v>
      </c>
      <c r="V449" s="186"/>
      <c r="W449" s="56"/>
      <c r="X449" s="187"/>
      <c r="Y449" s="187"/>
      <c r="Z449" s="187"/>
      <c r="AA449" s="62"/>
      <c r="AB449" s="62"/>
      <c r="AC449" s="188"/>
      <c r="AD449" s="259"/>
      <c r="AE449" s="259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4"/>
      <c r="AT449" s="37"/>
    </row>
    <row r="450" spans="2:46" ht="13.5" customHeight="1" x14ac:dyDescent="0.15">
      <c r="B450" s="285"/>
      <c r="C450" s="27" t="s">
        <v>33</v>
      </c>
      <c r="D450" s="186"/>
      <c r="E450" s="56"/>
      <c r="F450" s="187"/>
      <c r="G450" s="187"/>
      <c r="H450" s="187"/>
      <c r="I450" s="62"/>
      <c r="J450" s="62"/>
      <c r="K450" s="188"/>
      <c r="L450" s="259"/>
      <c r="M450" s="259"/>
      <c r="N450" s="56"/>
      <c r="O450" s="28"/>
      <c r="P450" s="56"/>
      <c r="Q450" s="28"/>
      <c r="R450" s="132"/>
      <c r="S450" s="214"/>
      <c r="T450" s="285"/>
      <c r="U450" s="27" t="s">
        <v>33</v>
      </c>
      <c r="V450" s="186"/>
      <c r="W450" s="56"/>
      <c r="X450" s="187"/>
      <c r="Y450" s="187"/>
      <c r="Z450" s="187"/>
      <c r="AA450" s="62"/>
      <c r="AB450" s="62"/>
      <c r="AC450" s="188"/>
      <c r="AD450" s="259"/>
      <c r="AE450" s="259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4"/>
      <c r="AT450" s="37"/>
    </row>
    <row r="451" spans="2:46" ht="13.5" customHeight="1" x14ac:dyDescent="0.15">
      <c r="B451" s="285"/>
      <c r="C451" s="27" t="s">
        <v>35</v>
      </c>
      <c r="D451" s="186"/>
      <c r="E451" s="56"/>
      <c r="F451" s="187"/>
      <c r="G451" s="187"/>
      <c r="H451" s="187"/>
      <c r="I451" s="62"/>
      <c r="J451" s="62"/>
      <c r="K451" s="188"/>
      <c r="L451" s="259"/>
      <c r="M451" s="259"/>
      <c r="N451" s="56"/>
      <c r="O451" s="28"/>
      <c r="P451" s="56"/>
      <c r="Q451" s="28"/>
      <c r="R451" s="132"/>
      <c r="S451" s="214"/>
      <c r="T451" s="285"/>
      <c r="U451" s="27" t="s">
        <v>35</v>
      </c>
      <c r="V451" s="186"/>
      <c r="W451" s="56"/>
      <c r="X451" s="187"/>
      <c r="Y451" s="187"/>
      <c r="Z451" s="187"/>
      <c r="AA451" s="62"/>
      <c r="AB451" s="62"/>
      <c r="AC451" s="188"/>
      <c r="AD451" s="259"/>
      <c r="AE451" s="259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4"/>
      <c r="AT451" s="37"/>
    </row>
    <row r="452" spans="2:46" ht="13.5" customHeight="1" thickBot="1" x14ac:dyDescent="0.2">
      <c r="B452" s="286"/>
      <c r="C452" s="27"/>
      <c r="D452" s="186"/>
      <c r="E452" s="56"/>
      <c r="F452" s="189"/>
      <c r="G452" s="189"/>
      <c r="H452" s="189"/>
      <c r="I452" s="56"/>
      <c r="J452" s="56"/>
      <c r="K452" s="188"/>
      <c r="L452" s="259"/>
      <c r="M452" s="259"/>
      <c r="N452" s="56"/>
      <c r="O452" s="28"/>
      <c r="P452" s="56"/>
      <c r="Q452" s="28"/>
      <c r="R452" s="184"/>
      <c r="S452" s="214"/>
      <c r="T452" s="286"/>
      <c r="U452" s="27"/>
      <c r="V452" s="186"/>
      <c r="W452" s="56"/>
      <c r="X452" s="189"/>
      <c r="Y452" s="189"/>
      <c r="Z452" s="189"/>
      <c r="AA452" s="56"/>
      <c r="AB452" s="56"/>
      <c r="AC452" s="188"/>
      <c r="AD452" s="259"/>
      <c r="AE452" s="259"/>
      <c r="AF452" s="56"/>
      <c r="AG452" s="28"/>
      <c r="AH452" s="56"/>
      <c r="AI452" s="28"/>
      <c r="AJ452" s="184"/>
      <c r="AK452" s="199"/>
      <c r="AL452" s="286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4"/>
      <c r="AT452" s="37"/>
    </row>
    <row r="453" spans="2:46" ht="13.5" customHeight="1" x14ac:dyDescent="0.15">
      <c r="B453" s="284" t="s">
        <v>153</v>
      </c>
      <c r="C453" s="25" t="s">
        <v>31</v>
      </c>
      <c r="D453" s="39"/>
      <c r="E453" s="55"/>
      <c r="F453" s="96"/>
      <c r="G453" s="96"/>
      <c r="H453" s="96"/>
      <c r="I453" s="60"/>
      <c r="J453" s="60"/>
      <c r="K453" s="61"/>
      <c r="L453" s="258"/>
      <c r="M453" s="258"/>
      <c r="N453" s="55"/>
      <c r="O453" s="26"/>
      <c r="P453" s="55"/>
      <c r="Q453" s="26"/>
      <c r="R453" s="131"/>
      <c r="S453" s="214"/>
      <c r="T453" s="284" t="s">
        <v>153</v>
      </c>
      <c r="U453" s="25" t="s">
        <v>31</v>
      </c>
      <c r="V453" s="39"/>
      <c r="W453" s="55"/>
      <c r="X453" s="96"/>
      <c r="Y453" s="96"/>
      <c r="Z453" s="96"/>
      <c r="AA453" s="60"/>
      <c r="AB453" s="60"/>
      <c r="AC453" s="61"/>
      <c r="AD453" s="258"/>
      <c r="AE453" s="258"/>
      <c r="AF453" s="55"/>
      <c r="AG453" s="26"/>
      <c r="AH453" s="55"/>
      <c r="AI453" s="26"/>
      <c r="AJ453" s="131"/>
      <c r="AK453" s="199"/>
      <c r="AL453" s="284" t="s">
        <v>153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4"/>
      <c r="AT453" s="37"/>
    </row>
    <row r="454" spans="2:46" ht="13.5" customHeight="1" x14ac:dyDescent="0.15">
      <c r="B454" s="285"/>
      <c r="C454" s="27" t="s">
        <v>32</v>
      </c>
      <c r="D454" s="186"/>
      <c r="E454" s="56"/>
      <c r="F454" s="187"/>
      <c r="G454" s="187"/>
      <c r="H454" s="187"/>
      <c r="I454" s="62"/>
      <c r="J454" s="62"/>
      <c r="K454" s="188"/>
      <c r="L454" s="259"/>
      <c r="M454" s="259"/>
      <c r="N454" s="56"/>
      <c r="O454" s="28"/>
      <c r="P454" s="56"/>
      <c r="Q454" s="28"/>
      <c r="R454" s="132"/>
      <c r="S454" s="214"/>
      <c r="T454" s="285"/>
      <c r="U454" s="27" t="s">
        <v>32</v>
      </c>
      <c r="V454" s="186"/>
      <c r="W454" s="56"/>
      <c r="X454" s="187"/>
      <c r="Y454" s="187"/>
      <c r="Z454" s="187"/>
      <c r="AA454" s="62"/>
      <c r="AB454" s="62"/>
      <c r="AC454" s="188"/>
      <c r="AD454" s="259"/>
      <c r="AE454" s="259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4"/>
      <c r="AT454" s="37"/>
    </row>
    <row r="455" spans="2:46" ht="13.5" customHeight="1" x14ac:dyDescent="0.15">
      <c r="B455" s="285"/>
      <c r="C455" s="27" t="s">
        <v>33</v>
      </c>
      <c r="D455" s="186"/>
      <c r="E455" s="56"/>
      <c r="F455" s="187"/>
      <c r="G455" s="187"/>
      <c r="H455" s="187"/>
      <c r="I455" s="62"/>
      <c r="J455" s="62"/>
      <c r="K455" s="188"/>
      <c r="L455" s="259"/>
      <c r="M455" s="259"/>
      <c r="N455" s="56"/>
      <c r="O455" s="28"/>
      <c r="P455" s="56"/>
      <c r="Q455" s="28"/>
      <c r="R455" s="132"/>
      <c r="S455" s="214"/>
      <c r="T455" s="285"/>
      <c r="U455" s="27" t="s">
        <v>33</v>
      </c>
      <c r="V455" s="186"/>
      <c r="W455" s="56"/>
      <c r="X455" s="187"/>
      <c r="Y455" s="187"/>
      <c r="Z455" s="187"/>
      <c r="AA455" s="62"/>
      <c r="AB455" s="62"/>
      <c r="AC455" s="188"/>
      <c r="AD455" s="259"/>
      <c r="AE455" s="259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4"/>
      <c r="AT455" s="37"/>
    </row>
    <row r="456" spans="2:46" ht="13.5" customHeight="1" x14ac:dyDescent="0.15">
      <c r="B456" s="285"/>
      <c r="C456" s="27" t="s">
        <v>35</v>
      </c>
      <c r="D456" s="186"/>
      <c r="E456" s="56"/>
      <c r="F456" s="187"/>
      <c r="G456" s="187"/>
      <c r="H456" s="187"/>
      <c r="I456" s="62"/>
      <c r="J456" s="62"/>
      <c r="K456" s="188"/>
      <c r="L456" s="259"/>
      <c r="M456" s="259"/>
      <c r="N456" s="56"/>
      <c r="O456" s="28"/>
      <c r="P456" s="56"/>
      <c r="Q456" s="28"/>
      <c r="R456" s="132"/>
      <c r="S456" s="214"/>
      <c r="T456" s="285"/>
      <c r="U456" s="27" t="s">
        <v>35</v>
      </c>
      <c r="V456" s="186"/>
      <c r="W456" s="56"/>
      <c r="X456" s="187"/>
      <c r="Y456" s="187"/>
      <c r="Z456" s="187"/>
      <c r="AA456" s="62"/>
      <c r="AB456" s="62"/>
      <c r="AC456" s="188"/>
      <c r="AD456" s="259"/>
      <c r="AE456" s="259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4"/>
      <c r="AT456" s="37"/>
    </row>
    <row r="457" spans="2:46" ht="13.5" customHeight="1" thickBot="1" x14ac:dyDescent="0.2">
      <c r="B457" s="286"/>
      <c r="C457" s="27"/>
      <c r="D457" s="186"/>
      <c r="E457" s="56"/>
      <c r="F457" s="189"/>
      <c r="G457" s="189"/>
      <c r="H457" s="189"/>
      <c r="I457" s="56"/>
      <c r="J457" s="56"/>
      <c r="K457" s="188"/>
      <c r="L457" s="259"/>
      <c r="M457" s="259"/>
      <c r="N457" s="56"/>
      <c r="O457" s="28"/>
      <c r="P457" s="56"/>
      <c r="Q457" s="28"/>
      <c r="R457" s="184"/>
      <c r="S457" s="214"/>
      <c r="T457" s="286"/>
      <c r="U457" s="27"/>
      <c r="V457" s="186"/>
      <c r="W457" s="56"/>
      <c r="X457" s="189"/>
      <c r="Y457" s="189"/>
      <c r="Z457" s="189"/>
      <c r="AA457" s="56"/>
      <c r="AB457" s="56"/>
      <c r="AC457" s="188"/>
      <c r="AD457" s="259"/>
      <c r="AE457" s="259"/>
      <c r="AF457" s="56"/>
      <c r="AG457" s="28"/>
      <c r="AH457" s="56"/>
      <c r="AI457" s="28"/>
      <c r="AJ457" s="184"/>
      <c r="AK457" s="199"/>
      <c r="AL457" s="286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4"/>
      <c r="AT457" s="37"/>
    </row>
    <row r="458" spans="2:46" ht="13.5" customHeight="1" x14ac:dyDescent="0.15">
      <c r="B458" s="284" t="s">
        <v>154</v>
      </c>
      <c r="C458" s="25" t="s">
        <v>31</v>
      </c>
      <c r="D458" s="39"/>
      <c r="E458" s="55"/>
      <c r="F458" s="96"/>
      <c r="G458" s="96"/>
      <c r="H458" s="96"/>
      <c r="I458" s="60"/>
      <c r="J458" s="60"/>
      <c r="K458" s="61"/>
      <c r="L458" s="258"/>
      <c r="M458" s="258"/>
      <c r="N458" s="55"/>
      <c r="O458" s="26"/>
      <c r="P458" s="55"/>
      <c r="Q458" s="26"/>
      <c r="R458" s="131"/>
      <c r="S458" s="214"/>
      <c r="T458" s="284" t="s">
        <v>154</v>
      </c>
      <c r="U458" s="25" t="s">
        <v>31</v>
      </c>
      <c r="V458" s="39"/>
      <c r="W458" s="55"/>
      <c r="X458" s="96"/>
      <c r="Y458" s="96"/>
      <c r="Z458" s="96"/>
      <c r="AA458" s="60"/>
      <c r="AB458" s="60"/>
      <c r="AC458" s="61"/>
      <c r="AD458" s="258"/>
      <c r="AE458" s="258"/>
      <c r="AF458" s="55"/>
      <c r="AG458" s="26"/>
      <c r="AH458" s="55"/>
      <c r="AI458" s="26"/>
      <c r="AJ458" s="131"/>
      <c r="AK458" s="199"/>
      <c r="AL458" s="284" t="s">
        <v>154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4"/>
      <c r="AT458" s="37"/>
    </row>
    <row r="459" spans="2:46" ht="13.5" customHeight="1" x14ac:dyDescent="0.15">
      <c r="B459" s="285"/>
      <c r="C459" s="27" t="s">
        <v>32</v>
      </c>
      <c r="D459" s="186"/>
      <c r="E459" s="56"/>
      <c r="F459" s="187"/>
      <c r="G459" s="187"/>
      <c r="H459" s="187"/>
      <c r="I459" s="62"/>
      <c r="J459" s="62"/>
      <c r="K459" s="188"/>
      <c r="L459" s="259"/>
      <c r="M459" s="259"/>
      <c r="N459" s="56"/>
      <c r="O459" s="28"/>
      <c r="P459" s="56"/>
      <c r="Q459" s="28"/>
      <c r="R459" s="132"/>
      <c r="S459" s="214"/>
      <c r="T459" s="285"/>
      <c r="U459" s="27" t="s">
        <v>32</v>
      </c>
      <c r="V459" s="186"/>
      <c r="W459" s="56"/>
      <c r="X459" s="187"/>
      <c r="Y459" s="187"/>
      <c r="Z459" s="187"/>
      <c r="AA459" s="62"/>
      <c r="AB459" s="62"/>
      <c r="AC459" s="188"/>
      <c r="AD459" s="259"/>
      <c r="AE459" s="259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4"/>
      <c r="AT459" s="37"/>
    </row>
    <row r="460" spans="2:46" ht="13.5" customHeight="1" x14ac:dyDescent="0.15">
      <c r="B460" s="285"/>
      <c r="C460" s="27" t="s">
        <v>33</v>
      </c>
      <c r="D460" s="186"/>
      <c r="E460" s="56"/>
      <c r="F460" s="187"/>
      <c r="G460" s="187"/>
      <c r="H460" s="187"/>
      <c r="I460" s="62"/>
      <c r="J460" s="62"/>
      <c r="K460" s="188"/>
      <c r="L460" s="259"/>
      <c r="M460" s="259"/>
      <c r="N460" s="56"/>
      <c r="O460" s="28"/>
      <c r="P460" s="56"/>
      <c r="Q460" s="28"/>
      <c r="R460" s="132"/>
      <c r="S460" s="214"/>
      <c r="T460" s="285"/>
      <c r="U460" s="27" t="s">
        <v>33</v>
      </c>
      <c r="V460" s="186"/>
      <c r="W460" s="56"/>
      <c r="X460" s="187"/>
      <c r="Y460" s="187"/>
      <c r="Z460" s="187"/>
      <c r="AA460" s="62"/>
      <c r="AB460" s="62"/>
      <c r="AC460" s="188"/>
      <c r="AD460" s="259"/>
      <c r="AE460" s="259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4"/>
      <c r="AT460" s="37"/>
    </row>
    <row r="461" spans="2:46" ht="13.5" customHeight="1" x14ac:dyDescent="0.15">
      <c r="B461" s="285"/>
      <c r="C461" s="27" t="s">
        <v>35</v>
      </c>
      <c r="D461" s="186"/>
      <c r="E461" s="56"/>
      <c r="F461" s="187"/>
      <c r="G461" s="187"/>
      <c r="H461" s="187"/>
      <c r="I461" s="62"/>
      <c r="J461" s="62"/>
      <c r="K461" s="188"/>
      <c r="L461" s="259"/>
      <c r="M461" s="259"/>
      <c r="N461" s="56"/>
      <c r="O461" s="28"/>
      <c r="P461" s="56"/>
      <c r="Q461" s="28"/>
      <c r="R461" s="132"/>
      <c r="S461" s="214"/>
      <c r="T461" s="285"/>
      <c r="U461" s="27" t="s">
        <v>35</v>
      </c>
      <c r="V461" s="186"/>
      <c r="W461" s="56"/>
      <c r="X461" s="187"/>
      <c r="Y461" s="187"/>
      <c r="Z461" s="187"/>
      <c r="AA461" s="62"/>
      <c r="AB461" s="62"/>
      <c r="AC461" s="188"/>
      <c r="AD461" s="259"/>
      <c r="AE461" s="259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4"/>
      <c r="AT461" s="37"/>
    </row>
    <row r="462" spans="2:46" ht="13.5" customHeight="1" thickBot="1" x14ac:dyDescent="0.2">
      <c r="B462" s="286"/>
      <c r="C462" s="27"/>
      <c r="D462" s="186"/>
      <c r="E462" s="56"/>
      <c r="F462" s="189"/>
      <c r="G462" s="189"/>
      <c r="H462" s="189"/>
      <c r="I462" s="56"/>
      <c r="J462" s="56"/>
      <c r="K462" s="188"/>
      <c r="L462" s="259"/>
      <c r="M462" s="259"/>
      <c r="N462" s="56"/>
      <c r="O462" s="28"/>
      <c r="P462" s="56"/>
      <c r="Q462" s="28"/>
      <c r="R462" s="184"/>
      <c r="S462" s="214"/>
      <c r="T462" s="286"/>
      <c r="U462" s="27"/>
      <c r="V462" s="186"/>
      <c r="W462" s="56"/>
      <c r="X462" s="189"/>
      <c r="Y462" s="189"/>
      <c r="Z462" s="189"/>
      <c r="AA462" s="56"/>
      <c r="AB462" s="56"/>
      <c r="AC462" s="188"/>
      <c r="AD462" s="259"/>
      <c r="AE462" s="259"/>
      <c r="AF462" s="56"/>
      <c r="AG462" s="28"/>
      <c r="AH462" s="56"/>
      <c r="AI462" s="28"/>
      <c r="AJ462" s="184"/>
      <c r="AK462" s="199"/>
      <c r="AL462" s="286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4"/>
      <c r="AT462" s="37"/>
    </row>
    <row r="463" spans="2:46" ht="13.5" customHeight="1" x14ac:dyDescent="0.15">
      <c r="B463" s="284" t="s">
        <v>155</v>
      </c>
      <c r="C463" s="25" t="s">
        <v>31</v>
      </c>
      <c r="D463" s="39"/>
      <c r="E463" s="55"/>
      <c r="F463" s="96"/>
      <c r="G463" s="96"/>
      <c r="H463" s="96"/>
      <c r="I463" s="60"/>
      <c r="J463" s="60"/>
      <c r="K463" s="61"/>
      <c r="L463" s="258"/>
      <c r="M463" s="258"/>
      <c r="N463" s="55"/>
      <c r="O463" s="26"/>
      <c r="P463" s="55"/>
      <c r="Q463" s="26"/>
      <c r="R463" s="131"/>
      <c r="S463" s="214"/>
      <c r="T463" s="284" t="s">
        <v>155</v>
      </c>
      <c r="U463" s="25" t="s">
        <v>31</v>
      </c>
      <c r="V463" s="39"/>
      <c r="W463" s="55"/>
      <c r="X463" s="96"/>
      <c r="Y463" s="96"/>
      <c r="Z463" s="96"/>
      <c r="AA463" s="60"/>
      <c r="AB463" s="60"/>
      <c r="AC463" s="61"/>
      <c r="AD463" s="258"/>
      <c r="AE463" s="258"/>
      <c r="AF463" s="55"/>
      <c r="AG463" s="26"/>
      <c r="AH463" s="55"/>
      <c r="AI463" s="26"/>
      <c r="AJ463" s="131"/>
      <c r="AK463" s="199"/>
      <c r="AL463" s="284" t="s">
        <v>155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4"/>
      <c r="AT463" s="37"/>
    </row>
    <row r="464" spans="2:46" ht="13.5" customHeight="1" x14ac:dyDescent="0.15">
      <c r="B464" s="285"/>
      <c r="C464" s="27" t="s">
        <v>32</v>
      </c>
      <c r="D464" s="186"/>
      <c r="E464" s="56"/>
      <c r="F464" s="187"/>
      <c r="G464" s="187"/>
      <c r="H464" s="187"/>
      <c r="I464" s="62"/>
      <c r="J464" s="62"/>
      <c r="K464" s="188"/>
      <c r="L464" s="259"/>
      <c r="M464" s="259"/>
      <c r="N464" s="56"/>
      <c r="O464" s="28"/>
      <c r="P464" s="56"/>
      <c r="Q464" s="28"/>
      <c r="R464" s="132"/>
      <c r="S464" s="214"/>
      <c r="T464" s="285"/>
      <c r="U464" s="27" t="s">
        <v>32</v>
      </c>
      <c r="V464" s="186"/>
      <c r="W464" s="56"/>
      <c r="X464" s="187"/>
      <c r="Y464" s="187"/>
      <c r="Z464" s="187"/>
      <c r="AA464" s="62"/>
      <c r="AB464" s="62"/>
      <c r="AC464" s="188"/>
      <c r="AD464" s="259"/>
      <c r="AE464" s="259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4"/>
      <c r="AT464" s="37"/>
    </row>
    <row r="465" spans="2:46" ht="13.5" customHeight="1" x14ac:dyDescent="0.15">
      <c r="B465" s="285"/>
      <c r="C465" s="27" t="s">
        <v>33</v>
      </c>
      <c r="D465" s="186"/>
      <c r="E465" s="56"/>
      <c r="F465" s="187"/>
      <c r="G465" s="187"/>
      <c r="H465" s="187"/>
      <c r="I465" s="62"/>
      <c r="J465" s="62"/>
      <c r="K465" s="188"/>
      <c r="L465" s="259"/>
      <c r="M465" s="259"/>
      <c r="N465" s="56"/>
      <c r="O465" s="28"/>
      <c r="P465" s="56"/>
      <c r="Q465" s="28"/>
      <c r="R465" s="132"/>
      <c r="S465" s="214"/>
      <c r="T465" s="285"/>
      <c r="U465" s="27" t="s">
        <v>33</v>
      </c>
      <c r="V465" s="186"/>
      <c r="W465" s="56"/>
      <c r="X465" s="187"/>
      <c r="Y465" s="187"/>
      <c r="Z465" s="187"/>
      <c r="AA465" s="62"/>
      <c r="AB465" s="62"/>
      <c r="AC465" s="188"/>
      <c r="AD465" s="259"/>
      <c r="AE465" s="259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4"/>
      <c r="AT465" s="37"/>
    </row>
    <row r="466" spans="2:46" ht="13.5" customHeight="1" x14ac:dyDescent="0.15">
      <c r="B466" s="285"/>
      <c r="C466" s="27" t="s">
        <v>35</v>
      </c>
      <c r="D466" s="186"/>
      <c r="E466" s="56"/>
      <c r="F466" s="187"/>
      <c r="G466" s="187"/>
      <c r="H466" s="187"/>
      <c r="I466" s="62"/>
      <c r="J466" s="62"/>
      <c r="K466" s="188"/>
      <c r="L466" s="259"/>
      <c r="M466" s="259"/>
      <c r="N466" s="56"/>
      <c r="O466" s="28"/>
      <c r="P466" s="56"/>
      <c r="Q466" s="28"/>
      <c r="R466" s="132"/>
      <c r="S466" s="214"/>
      <c r="T466" s="285"/>
      <c r="U466" s="27" t="s">
        <v>35</v>
      </c>
      <c r="V466" s="186"/>
      <c r="W466" s="56"/>
      <c r="X466" s="187"/>
      <c r="Y466" s="187"/>
      <c r="Z466" s="187"/>
      <c r="AA466" s="62"/>
      <c r="AB466" s="62"/>
      <c r="AC466" s="188"/>
      <c r="AD466" s="259"/>
      <c r="AE466" s="259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4"/>
      <c r="AT466" s="37"/>
    </row>
    <row r="467" spans="2:46" ht="13.5" customHeight="1" thickBot="1" x14ac:dyDescent="0.2">
      <c r="B467" s="286"/>
      <c r="C467" s="27"/>
      <c r="D467" s="186"/>
      <c r="E467" s="56"/>
      <c r="F467" s="189"/>
      <c r="G467" s="189"/>
      <c r="H467" s="189"/>
      <c r="I467" s="56"/>
      <c r="J467" s="56"/>
      <c r="K467" s="188"/>
      <c r="L467" s="259"/>
      <c r="M467" s="259"/>
      <c r="N467" s="56"/>
      <c r="O467" s="28"/>
      <c r="P467" s="56"/>
      <c r="Q467" s="28"/>
      <c r="R467" s="184"/>
      <c r="S467" s="214"/>
      <c r="T467" s="286"/>
      <c r="U467" s="27"/>
      <c r="V467" s="186"/>
      <c r="W467" s="56"/>
      <c r="X467" s="189"/>
      <c r="Y467" s="189"/>
      <c r="Z467" s="189"/>
      <c r="AA467" s="56"/>
      <c r="AB467" s="56"/>
      <c r="AC467" s="188"/>
      <c r="AD467" s="259"/>
      <c r="AE467" s="259"/>
      <c r="AF467" s="56"/>
      <c r="AG467" s="28"/>
      <c r="AH467" s="56"/>
      <c r="AI467" s="28"/>
      <c r="AJ467" s="184"/>
      <c r="AK467" s="199"/>
      <c r="AL467" s="286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4"/>
      <c r="AT467" s="37"/>
    </row>
    <row r="468" spans="2:46" ht="13.5" customHeight="1" x14ac:dyDescent="0.15">
      <c r="B468" s="284" t="s">
        <v>156</v>
      </c>
      <c r="C468" s="25" t="s">
        <v>31</v>
      </c>
      <c r="D468" s="39"/>
      <c r="E468" s="55"/>
      <c r="F468" s="96"/>
      <c r="G468" s="96"/>
      <c r="H468" s="96"/>
      <c r="I468" s="60"/>
      <c r="J468" s="60"/>
      <c r="K468" s="61"/>
      <c r="L468" s="258"/>
      <c r="M468" s="258"/>
      <c r="N468" s="55"/>
      <c r="O468" s="26"/>
      <c r="P468" s="55"/>
      <c r="Q468" s="26"/>
      <c r="R468" s="131"/>
      <c r="S468" s="214"/>
      <c r="T468" s="284" t="s">
        <v>156</v>
      </c>
      <c r="U468" s="25" t="s">
        <v>31</v>
      </c>
      <c r="V468" s="39"/>
      <c r="W468" s="55"/>
      <c r="X468" s="96"/>
      <c r="Y468" s="96"/>
      <c r="Z468" s="96"/>
      <c r="AA468" s="60"/>
      <c r="AB468" s="60"/>
      <c r="AC468" s="61"/>
      <c r="AD468" s="258"/>
      <c r="AE468" s="258"/>
      <c r="AF468" s="55"/>
      <c r="AG468" s="26"/>
      <c r="AH468" s="55"/>
      <c r="AI468" s="26"/>
      <c r="AJ468" s="131"/>
      <c r="AK468" s="199"/>
      <c r="AL468" s="284" t="s">
        <v>156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4"/>
      <c r="AT468" s="37"/>
    </row>
    <row r="469" spans="2:46" ht="13.5" customHeight="1" x14ac:dyDescent="0.15">
      <c r="B469" s="285"/>
      <c r="C469" s="27" t="s">
        <v>32</v>
      </c>
      <c r="D469" s="186"/>
      <c r="E469" s="56"/>
      <c r="F469" s="187"/>
      <c r="G469" s="187"/>
      <c r="H469" s="187"/>
      <c r="I469" s="62"/>
      <c r="J469" s="62"/>
      <c r="K469" s="188"/>
      <c r="L469" s="259"/>
      <c r="M469" s="259"/>
      <c r="N469" s="56"/>
      <c r="O469" s="28"/>
      <c r="P469" s="56"/>
      <c r="Q469" s="28"/>
      <c r="R469" s="132"/>
      <c r="S469" s="214"/>
      <c r="T469" s="285"/>
      <c r="U469" s="27" t="s">
        <v>32</v>
      </c>
      <c r="V469" s="186"/>
      <c r="W469" s="56"/>
      <c r="X469" s="187"/>
      <c r="Y469" s="187"/>
      <c r="Z469" s="187"/>
      <c r="AA469" s="62"/>
      <c r="AB469" s="62"/>
      <c r="AC469" s="188"/>
      <c r="AD469" s="259"/>
      <c r="AE469" s="259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4"/>
      <c r="AT469" s="37"/>
    </row>
    <row r="470" spans="2:46" ht="13.5" customHeight="1" x14ac:dyDescent="0.15">
      <c r="B470" s="285"/>
      <c r="C470" s="27" t="s">
        <v>33</v>
      </c>
      <c r="D470" s="186"/>
      <c r="E470" s="56"/>
      <c r="F470" s="187"/>
      <c r="G470" s="187"/>
      <c r="H470" s="187"/>
      <c r="I470" s="62"/>
      <c r="J470" s="62"/>
      <c r="K470" s="188"/>
      <c r="L470" s="259"/>
      <c r="M470" s="259"/>
      <c r="N470" s="56"/>
      <c r="O470" s="28"/>
      <c r="P470" s="56"/>
      <c r="Q470" s="28"/>
      <c r="R470" s="132"/>
      <c r="S470" s="214"/>
      <c r="T470" s="285"/>
      <c r="U470" s="27" t="s">
        <v>33</v>
      </c>
      <c r="V470" s="186"/>
      <c r="W470" s="56"/>
      <c r="X470" s="187"/>
      <c r="Y470" s="187"/>
      <c r="Z470" s="187"/>
      <c r="AA470" s="62"/>
      <c r="AB470" s="62"/>
      <c r="AC470" s="188"/>
      <c r="AD470" s="259"/>
      <c r="AE470" s="259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4"/>
      <c r="AT470" s="37"/>
    </row>
    <row r="471" spans="2:46" ht="13.5" customHeight="1" x14ac:dyDescent="0.15">
      <c r="B471" s="285"/>
      <c r="C471" s="27" t="s">
        <v>35</v>
      </c>
      <c r="D471" s="186"/>
      <c r="E471" s="56"/>
      <c r="F471" s="187"/>
      <c r="G471" s="187"/>
      <c r="H471" s="187"/>
      <c r="I471" s="62"/>
      <c r="J471" s="62"/>
      <c r="K471" s="188"/>
      <c r="L471" s="259"/>
      <c r="M471" s="259"/>
      <c r="N471" s="56"/>
      <c r="O471" s="28"/>
      <c r="P471" s="56"/>
      <c r="Q471" s="28"/>
      <c r="R471" s="132"/>
      <c r="S471" s="214"/>
      <c r="T471" s="285"/>
      <c r="U471" s="27" t="s">
        <v>35</v>
      </c>
      <c r="V471" s="186"/>
      <c r="W471" s="56"/>
      <c r="X471" s="187"/>
      <c r="Y471" s="187"/>
      <c r="Z471" s="187"/>
      <c r="AA471" s="62"/>
      <c r="AB471" s="62"/>
      <c r="AC471" s="188"/>
      <c r="AD471" s="259"/>
      <c r="AE471" s="259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4"/>
      <c r="AT471" s="37"/>
    </row>
    <row r="472" spans="2:46" ht="13.5" customHeight="1" thickBot="1" x14ac:dyDescent="0.2">
      <c r="B472" s="286"/>
      <c r="C472" s="27"/>
      <c r="D472" s="186"/>
      <c r="E472" s="56"/>
      <c r="F472" s="189"/>
      <c r="G472" s="189"/>
      <c r="H472" s="189"/>
      <c r="I472" s="56"/>
      <c r="J472" s="56"/>
      <c r="K472" s="188"/>
      <c r="L472" s="259"/>
      <c r="M472" s="259"/>
      <c r="N472" s="56"/>
      <c r="O472" s="28"/>
      <c r="P472" s="56"/>
      <c r="Q472" s="28"/>
      <c r="R472" s="184"/>
      <c r="S472" s="214"/>
      <c r="T472" s="286"/>
      <c r="U472" s="27"/>
      <c r="V472" s="186"/>
      <c r="W472" s="56"/>
      <c r="X472" s="189"/>
      <c r="Y472" s="189"/>
      <c r="Z472" s="189"/>
      <c r="AA472" s="56"/>
      <c r="AB472" s="56"/>
      <c r="AC472" s="188"/>
      <c r="AD472" s="259"/>
      <c r="AE472" s="259"/>
      <c r="AF472" s="56"/>
      <c r="AG472" s="28"/>
      <c r="AH472" s="56"/>
      <c r="AI472" s="28"/>
      <c r="AJ472" s="184"/>
      <c r="AK472" s="199"/>
      <c r="AL472" s="286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4"/>
      <c r="AT472" s="37"/>
    </row>
    <row r="473" spans="2:46" ht="13.5" customHeight="1" x14ac:dyDescent="0.15">
      <c r="B473" s="284" t="s">
        <v>157</v>
      </c>
      <c r="C473" s="25" t="s">
        <v>31</v>
      </c>
      <c r="D473" s="39"/>
      <c r="E473" s="55"/>
      <c r="F473" s="96"/>
      <c r="G473" s="96"/>
      <c r="H473" s="96"/>
      <c r="I473" s="60"/>
      <c r="J473" s="60"/>
      <c r="K473" s="61"/>
      <c r="L473" s="258"/>
      <c r="M473" s="258"/>
      <c r="N473" s="55"/>
      <c r="O473" s="26"/>
      <c r="P473" s="55"/>
      <c r="Q473" s="26"/>
      <c r="R473" s="131"/>
      <c r="S473" s="214"/>
      <c r="T473" s="284" t="s">
        <v>157</v>
      </c>
      <c r="U473" s="25" t="s">
        <v>31</v>
      </c>
      <c r="V473" s="39"/>
      <c r="W473" s="55"/>
      <c r="X473" s="96"/>
      <c r="Y473" s="96"/>
      <c r="Z473" s="96"/>
      <c r="AA473" s="60"/>
      <c r="AB473" s="60"/>
      <c r="AC473" s="61"/>
      <c r="AD473" s="258"/>
      <c r="AE473" s="258"/>
      <c r="AF473" s="55"/>
      <c r="AG473" s="26"/>
      <c r="AH473" s="55"/>
      <c r="AI473" s="26"/>
      <c r="AJ473" s="131"/>
      <c r="AK473" s="199"/>
      <c r="AL473" s="284" t="s">
        <v>157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4"/>
      <c r="AT473" s="37"/>
    </row>
    <row r="474" spans="2:46" ht="13.5" customHeight="1" x14ac:dyDescent="0.15">
      <c r="B474" s="285"/>
      <c r="C474" s="27" t="s">
        <v>32</v>
      </c>
      <c r="D474" s="186"/>
      <c r="E474" s="56"/>
      <c r="F474" s="187"/>
      <c r="G474" s="187"/>
      <c r="H474" s="187"/>
      <c r="I474" s="62"/>
      <c r="J474" s="62"/>
      <c r="K474" s="188"/>
      <c r="L474" s="259"/>
      <c r="M474" s="259"/>
      <c r="N474" s="56"/>
      <c r="O474" s="28"/>
      <c r="P474" s="56"/>
      <c r="Q474" s="28"/>
      <c r="R474" s="132"/>
      <c r="S474" s="214"/>
      <c r="T474" s="285"/>
      <c r="U474" s="27" t="s">
        <v>32</v>
      </c>
      <c r="V474" s="186"/>
      <c r="W474" s="56"/>
      <c r="X474" s="187"/>
      <c r="Y474" s="187"/>
      <c r="Z474" s="187"/>
      <c r="AA474" s="62"/>
      <c r="AB474" s="62"/>
      <c r="AC474" s="188"/>
      <c r="AD474" s="259"/>
      <c r="AE474" s="259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4"/>
      <c r="AT474" s="37"/>
    </row>
    <row r="475" spans="2:46" ht="13.5" customHeight="1" x14ac:dyDescent="0.15">
      <c r="B475" s="285"/>
      <c r="C475" s="27" t="s">
        <v>33</v>
      </c>
      <c r="D475" s="186"/>
      <c r="E475" s="56"/>
      <c r="F475" s="187"/>
      <c r="G475" s="187"/>
      <c r="H475" s="187"/>
      <c r="I475" s="62"/>
      <c r="J475" s="62"/>
      <c r="K475" s="188"/>
      <c r="L475" s="259"/>
      <c r="M475" s="259"/>
      <c r="N475" s="56"/>
      <c r="O475" s="28"/>
      <c r="P475" s="56"/>
      <c r="Q475" s="28"/>
      <c r="R475" s="132"/>
      <c r="S475" s="214"/>
      <c r="T475" s="285"/>
      <c r="U475" s="27" t="s">
        <v>33</v>
      </c>
      <c r="V475" s="186"/>
      <c r="W475" s="56"/>
      <c r="X475" s="187"/>
      <c r="Y475" s="187"/>
      <c r="Z475" s="187"/>
      <c r="AA475" s="62"/>
      <c r="AB475" s="62"/>
      <c r="AC475" s="188"/>
      <c r="AD475" s="259"/>
      <c r="AE475" s="259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4"/>
      <c r="AT475" s="37"/>
    </row>
    <row r="476" spans="2:46" ht="13.5" customHeight="1" x14ac:dyDescent="0.15">
      <c r="B476" s="285"/>
      <c r="C476" s="27" t="s">
        <v>35</v>
      </c>
      <c r="D476" s="186"/>
      <c r="E476" s="56"/>
      <c r="F476" s="187"/>
      <c r="G476" s="187"/>
      <c r="H476" s="187"/>
      <c r="I476" s="62"/>
      <c r="J476" s="62"/>
      <c r="K476" s="188"/>
      <c r="L476" s="259"/>
      <c r="M476" s="259"/>
      <c r="N476" s="56"/>
      <c r="O476" s="28"/>
      <c r="P476" s="56"/>
      <c r="Q476" s="28"/>
      <c r="R476" s="132"/>
      <c r="S476" s="214"/>
      <c r="T476" s="285"/>
      <c r="U476" s="27" t="s">
        <v>35</v>
      </c>
      <c r="V476" s="186"/>
      <c r="W476" s="56"/>
      <c r="X476" s="187"/>
      <c r="Y476" s="187"/>
      <c r="Z476" s="187"/>
      <c r="AA476" s="62"/>
      <c r="AB476" s="62"/>
      <c r="AC476" s="188"/>
      <c r="AD476" s="259"/>
      <c r="AE476" s="259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4"/>
      <c r="AT476" s="37"/>
    </row>
    <row r="477" spans="2:46" ht="13.5" customHeight="1" thickBot="1" x14ac:dyDescent="0.2">
      <c r="B477" s="286"/>
      <c r="C477" s="27"/>
      <c r="D477" s="186"/>
      <c r="E477" s="56"/>
      <c r="F477" s="189"/>
      <c r="G477" s="189"/>
      <c r="H477" s="189"/>
      <c r="I477" s="56"/>
      <c r="J477" s="56"/>
      <c r="K477" s="188"/>
      <c r="L477" s="259"/>
      <c r="M477" s="259"/>
      <c r="N477" s="56"/>
      <c r="O477" s="28"/>
      <c r="P477" s="56"/>
      <c r="Q477" s="28"/>
      <c r="R477" s="184"/>
      <c r="S477" s="214"/>
      <c r="T477" s="286"/>
      <c r="U477" s="27"/>
      <c r="V477" s="186"/>
      <c r="W477" s="56"/>
      <c r="X477" s="189"/>
      <c r="Y477" s="189"/>
      <c r="Z477" s="189"/>
      <c r="AA477" s="56"/>
      <c r="AB477" s="56"/>
      <c r="AC477" s="188"/>
      <c r="AD477" s="259"/>
      <c r="AE477" s="259"/>
      <c r="AF477" s="56"/>
      <c r="AG477" s="28"/>
      <c r="AH477" s="56"/>
      <c r="AI477" s="28"/>
      <c r="AJ477" s="184"/>
      <c r="AK477" s="199"/>
      <c r="AL477" s="286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4"/>
      <c r="AT477" s="37"/>
    </row>
    <row r="478" spans="2:46" ht="13.5" customHeight="1" x14ac:dyDescent="0.15">
      <c r="B478" s="284" t="s">
        <v>158</v>
      </c>
      <c r="C478" s="25" t="s">
        <v>31</v>
      </c>
      <c r="D478" s="39"/>
      <c r="E478" s="55"/>
      <c r="F478" s="96"/>
      <c r="G478" s="96"/>
      <c r="H478" s="96"/>
      <c r="I478" s="60"/>
      <c r="J478" s="60"/>
      <c r="K478" s="61"/>
      <c r="L478" s="258"/>
      <c r="M478" s="258"/>
      <c r="N478" s="55"/>
      <c r="O478" s="26"/>
      <c r="P478" s="55"/>
      <c r="Q478" s="26"/>
      <c r="R478" s="131"/>
      <c r="S478" s="214"/>
      <c r="T478" s="284" t="s">
        <v>158</v>
      </c>
      <c r="U478" s="25" t="s">
        <v>31</v>
      </c>
      <c r="V478" s="39"/>
      <c r="W478" s="55"/>
      <c r="X478" s="96"/>
      <c r="Y478" s="96"/>
      <c r="Z478" s="96"/>
      <c r="AA478" s="60"/>
      <c r="AB478" s="60"/>
      <c r="AC478" s="61"/>
      <c r="AD478" s="258"/>
      <c r="AE478" s="258"/>
      <c r="AF478" s="55"/>
      <c r="AG478" s="26"/>
      <c r="AH478" s="55"/>
      <c r="AI478" s="26"/>
      <c r="AJ478" s="131"/>
      <c r="AK478" s="199"/>
      <c r="AL478" s="284" t="s">
        <v>158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4"/>
      <c r="AT478" s="37"/>
    </row>
    <row r="479" spans="2:46" ht="13.5" customHeight="1" x14ac:dyDescent="0.15">
      <c r="B479" s="285"/>
      <c r="C479" s="27" t="s">
        <v>32</v>
      </c>
      <c r="D479" s="186"/>
      <c r="E479" s="56"/>
      <c r="F479" s="187"/>
      <c r="G479" s="187"/>
      <c r="H479" s="187"/>
      <c r="I479" s="62"/>
      <c r="J479" s="62"/>
      <c r="K479" s="188"/>
      <c r="L479" s="259"/>
      <c r="M479" s="259"/>
      <c r="N479" s="56"/>
      <c r="O479" s="28"/>
      <c r="P479" s="56"/>
      <c r="Q479" s="28"/>
      <c r="R479" s="132"/>
      <c r="S479" s="214"/>
      <c r="T479" s="285"/>
      <c r="U479" s="27" t="s">
        <v>32</v>
      </c>
      <c r="V479" s="186"/>
      <c r="W479" s="56"/>
      <c r="X479" s="187"/>
      <c r="Y479" s="187"/>
      <c r="Z479" s="187"/>
      <c r="AA479" s="62"/>
      <c r="AB479" s="62"/>
      <c r="AC479" s="188"/>
      <c r="AD479" s="259"/>
      <c r="AE479" s="259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4"/>
      <c r="AT479" s="37"/>
    </row>
    <row r="480" spans="2:46" ht="13.5" customHeight="1" x14ac:dyDescent="0.15">
      <c r="B480" s="285"/>
      <c r="C480" s="27" t="s">
        <v>33</v>
      </c>
      <c r="D480" s="186"/>
      <c r="E480" s="56"/>
      <c r="F480" s="187"/>
      <c r="G480" s="187"/>
      <c r="H480" s="187"/>
      <c r="I480" s="62"/>
      <c r="J480" s="62"/>
      <c r="K480" s="188"/>
      <c r="L480" s="259"/>
      <c r="M480" s="259"/>
      <c r="N480" s="56"/>
      <c r="O480" s="28"/>
      <c r="P480" s="56"/>
      <c r="Q480" s="28"/>
      <c r="R480" s="132"/>
      <c r="S480" s="214"/>
      <c r="T480" s="285"/>
      <c r="U480" s="27" t="s">
        <v>33</v>
      </c>
      <c r="V480" s="186"/>
      <c r="W480" s="56"/>
      <c r="X480" s="187"/>
      <c r="Y480" s="187"/>
      <c r="Z480" s="187"/>
      <c r="AA480" s="62"/>
      <c r="AB480" s="62"/>
      <c r="AC480" s="188"/>
      <c r="AD480" s="259"/>
      <c r="AE480" s="259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4"/>
      <c r="AT480" s="37"/>
    </row>
    <row r="481" spans="2:46" ht="13.5" customHeight="1" x14ac:dyDescent="0.15">
      <c r="B481" s="285"/>
      <c r="C481" s="27" t="s">
        <v>35</v>
      </c>
      <c r="D481" s="186"/>
      <c r="E481" s="56"/>
      <c r="F481" s="187"/>
      <c r="G481" s="187"/>
      <c r="H481" s="187"/>
      <c r="I481" s="62"/>
      <c r="J481" s="62"/>
      <c r="K481" s="188"/>
      <c r="L481" s="259"/>
      <c r="M481" s="259"/>
      <c r="N481" s="56"/>
      <c r="O481" s="28"/>
      <c r="P481" s="56"/>
      <c r="Q481" s="28"/>
      <c r="R481" s="132"/>
      <c r="S481" s="214"/>
      <c r="T481" s="285"/>
      <c r="U481" s="27" t="s">
        <v>35</v>
      </c>
      <c r="V481" s="186"/>
      <c r="W481" s="56"/>
      <c r="X481" s="187"/>
      <c r="Y481" s="187"/>
      <c r="Z481" s="187"/>
      <c r="AA481" s="62"/>
      <c r="AB481" s="62"/>
      <c r="AC481" s="188"/>
      <c r="AD481" s="259"/>
      <c r="AE481" s="259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4"/>
      <c r="AT481" s="37"/>
    </row>
    <row r="482" spans="2:46" ht="13.5" customHeight="1" thickBot="1" x14ac:dyDescent="0.2">
      <c r="B482" s="286"/>
      <c r="C482" s="27"/>
      <c r="D482" s="186"/>
      <c r="E482" s="56"/>
      <c r="F482" s="189"/>
      <c r="G482" s="189"/>
      <c r="H482" s="189"/>
      <c r="I482" s="56"/>
      <c r="J482" s="56"/>
      <c r="K482" s="188"/>
      <c r="L482" s="259"/>
      <c r="M482" s="259"/>
      <c r="N482" s="56"/>
      <c r="O482" s="28"/>
      <c r="P482" s="56"/>
      <c r="Q482" s="28"/>
      <c r="R482" s="184"/>
      <c r="S482" s="214"/>
      <c r="T482" s="286"/>
      <c r="U482" s="27"/>
      <c r="V482" s="186"/>
      <c r="W482" s="56"/>
      <c r="X482" s="189"/>
      <c r="Y482" s="189"/>
      <c r="Z482" s="189"/>
      <c r="AA482" s="56"/>
      <c r="AB482" s="56"/>
      <c r="AC482" s="188"/>
      <c r="AD482" s="259"/>
      <c r="AE482" s="259"/>
      <c r="AF482" s="56"/>
      <c r="AG482" s="28"/>
      <c r="AH482" s="56"/>
      <c r="AI482" s="28"/>
      <c r="AJ482" s="184"/>
      <c r="AK482" s="199"/>
      <c r="AL482" s="286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4"/>
      <c r="AT482" s="37"/>
    </row>
    <row r="483" spans="2:46" ht="13.5" customHeight="1" x14ac:dyDescent="0.15">
      <c r="B483" s="284" t="s">
        <v>159</v>
      </c>
      <c r="C483" s="25" t="s">
        <v>31</v>
      </c>
      <c r="D483" s="39"/>
      <c r="E483" s="55"/>
      <c r="F483" s="96"/>
      <c r="G483" s="96"/>
      <c r="H483" s="96"/>
      <c r="I483" s="60"/>
      <c r="J483" s="60"/>
      <c r="K483" s="61"/>
      <c r="L483" s="258"/>
      <c r="M483" s="258"/>
      <c r="N483" s="55"/>
      <c r="O483" s="26"/>
      <c r="P483" s="55"/>
      <c r="Q483" s="26"/>
      <c r="R483" s="131"/>
      <c r="S483" s="214"/>
      <c r="T483" s="284" t="s">
        <v>159</v>
      </c>
      <c r="U483" s="25" t="s">
        <v>31</v>
      </c>
      <c r="V483" s="39"/>
      <c r="W483" s="55"/>
      <c r="X483" s="96"/>
      <c r="Y483" s="96"/>
      <c r="Z483" s="96"/>
      <c r="AA483" s="60"/>
      <c r="AB483" s="60"/>
      <c r="AC483" s="61"/>
      <c r="AD483" s="258"/>
      <c r="AE483" s="258"/>
      <c r="AF483" s="55"/>
      <c r="AG483" s="26"/>
      <c r="AH483" s="55"/>
      <c r="AI483" s="26"/>
      <c r="AJ483" s="131"/>
      <c r="AK483" s="199"/>
      <c r="AL483" s="284" t="s">
        <v>159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4"/>
      <c r="AT483" s="37"/>
    </row>
    <row r="484" spans="2:46" ht="13.5" customHeight="1" x14ac:dyDescent="0.15">
      <c r="B484" s="285"/>
      <c r="C484" s="27" t="s">
        <v>32</v>
      </c>
      <c r="D484" s="186"/>
      <c r="E484" s="56"/>
      <c r="F484" s="187"/>
      <c r="G484" s="187"/>
      <c r="H484" s="187"/>
      <c r="I484" s="62"/>
      <c r="J484" s="62"/>
      <c r="K484" s="188"/>
      <c r="L484" s="259"/>
      <c r="M484" s="259"/>
      <c r="N484" s="56"/>
      <c r="O484" s="28"/>
      <c r="P484" s="56"/>
      <c r="Q484" s="28"/>
      <c r="R484" s="132"/>
      <c r="S484" s="214"/>
      <c r="T484" s="285"/>
      <c r="U484" s="27" t="s">
        <v>32</v>
      </c>
      <c r="V484" s="186"/>
      <c r="W484" s="56"/>
      <c r="X484" s="187"/>
      <c r="Y484" s="187"/>
      <c r="Z484" s="187"/>
      <c r="AA484" s="62"/>
      <c r="AB484" s="62"/>
      <c r="AC484" s="188"/>
      <c r="AD484" s="259"/>
      <c r="AE484" s="259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4"/>
      <c r="AT484" s="37"/>
    </row>
    <row r="485" spans="2:46" ht="13.5" customHeight="1" x14ac:dyDescent="0.15">
      <c r="B485" s="285"/>
      <c r="C485" s="27" t="s">
        <v>33</v>
      </c>
      <c r="D485" s="186"/>
      <c r="E485" s="56"/>
      <c r="F485" s="187"/>
      <c r="G485" s="187"/>
      <c r="H485" s="187"/>
      <c r="I485" s="62"/>
      <c r="J485" s="62"/>
      <c r="K485" s="188"/>
      <c r="L485" s="259"/>
      <c r="M485" s="259"/>
      <c r="N485" s="56"/>
      <c r="O485" s="28"/>
      <c r="P485" s="56"/>
      <c r="Q485" s="28"/>
      <c r="R485" s="132"/>
      <c r="S485" s="214"/>
      <c r="T485" s="285"/>
      <c r="U485" s="27" t="s">
        <v>33</v>
      </c>
      <c r="V485" s="186"/>
      <c r="W485" s="56"/>
      <c r="X485" s="187"/>
      <c r="Y485" s="187"/>
      <c r="Z485" s="187"/>
      <c r="AA485" s="62"/>
      <c r="AB485" s="62"/>
      <c r="AC485" s="188"/>
      <c r="AD485" s="259"/>
      <c r="AE485" s="259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4"/>
      <c r="AT485" s="37"/>
    </row>
    <row r="486" spans="2:46" ht="13.5" customHeight="1" x14ac:dyDescent="0.15">
      <c r="B486" s="285"/>
      <c r="C486" s="27" t="s">
        <v>35</v>
      </c>
      <c r="D486" s="186"/>
      <c r="E486" s="56"/>
      <c r="F486" s="187"/>
      <c r="G486" s="187"/>
      <c r="H486" s="187"/>
      <c r="I486" s="62"/>
      <c r="J486" s="62"/>
      <c r="K486" s="188"/>
      <c r="L486" s="259"/>
      <c r="M486" s="259"/>
      <c r="N486" s="56"/>
      <c r="O486" s="28"/>
      <c r="P486" s="56"/>
      <c r="Q486" s="28"/>
      <c r="R486" s="132"/>
      <c r="S486" s="214"/>
      <c r="T486" s="285"/>
      <c r="U486" s="27" t="s">
        <v>35</v>
      </c>
      <c r="V486" s="186"/>
      <c r="W486" s="56"/>
      <c r="X486" s="187"/>
      <c r="Y486" s="187"/>
      <c r="Z486" s="187"/>
      <c r="AA486" s="62"/>
      <c r="AB486" s="62"/>
      <c r="AC486" s="188"/>
      <c r="AD486" s="259"/>
      <c r="AE486" s="259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4"/>
      <c r="AT486" s="37"/>
    </row>
    <row r="487" spans="2:46" ht="13.5" customHeight="1" thickBot="1" x14ac:dyDescent="0.2">
      <c r="B487" s="286"/>
      <c r="C487" s="27"/>
      <c r="D487" s="186"/>
      <c r="E487" s="56"/>
      <c r="F487" s="189"/>
      <c r="G487" s="189"/>
      <c r="H487" s="189"/>
      <c r="I487" s="56"/>
      <c r="J487" s="56"/>
      <c r="K487" s="188"/>
      <c r="L487" s="259"/>
      <c r="M487" s="259"/>
      <c r="N487" s="56"/>
      <c r="O487" s="28"/>
      <c r="P487" s="56"/>
      <c r="Q487" s="28"/>
      <c r="R487" s="184"/>
      <c r="S487" s="214"/>
      <c r="T487" s="286"/>
      <c r="U487" s="27"/>
      <c r="V487" s="186"/>
      <c r="W487" s="56"/>
      <c r="X487" s="189"/>
      <c r="Y487" s="189"/>
      <c r="Z487" s="189"/>
      <c r="AA487" s="56"/>
      <c r="AB487" s="56"/>
      <c r="AC487" s="188"/>
      <c r="AD487" s="259"/>
      <c r="AE487" s="259"/>
      <c r="AF487" s="56"/>
      <c r="AG487" s="28"/>
      <c r="AH487" s="56"/>
      <c r="AI487" s="28"/>
      <c r="AJ487" s="184"/>
      <c r="AK487" s="199"/>
      <c r="AL487" s="286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4"/>
      <c r="AT487" s="37"/>
    </row>
    <row r="488" spans="2:46" ht="13.5" customHeight="1" x14ac:dyDescent="0.15">
      <c r="B488" s="284" t="s">
        <v>160</v>
      </c>
      <c r="C488" s="25" t="s">
        <v>31</v>
      </c>
      <c r="D488" s="39"/>
      <c r="E488" s="55"/>
      <c r="F488" s="96"/>
      <c r="G488" s="96"/>
      <c r="H488" s="96"/>
      <c r="I488" s="60"/>
      <c r="J488" s="60"/>
      <c r="K488" s="61"/>
      <c r="L488" s="258"/>
      <c r="M488" s="258"/>
      <c r="N488" s="55"/>
      <c r="O488" s="26"/>
      <c r="P488" s="55"/>
      <c r="Q488" s="26"/>
      <c r="R488" s="131"/>
      <c r="S488" s="214"/>
      <c r="T488" s="284" t="s">
        <v>160</v>
      </c>
      <c r="U488" s="25" t="s">
        <v>31</v>
      </c>
      <c r="V488" s="39"/>
      <c r="W488" s="55"/>
      <c r="X488" s="96"/>
      <c r="Y488" s="96"/>
      <c r="Z488" s="96"/>
      <c r="AA488" s="60"/>
      <c r="AB488" s="60"/>
      <c r="AC488" s="61"/>
      <c r="AD488" s="258"/>
      <c r="AE488" s="258"/>
      <c r="AF488" s="55"/>
      <c r="AG488" s="26"/>
      <c r="AH488" s="55"/>
      <c r="AI488" s="26"/>
      <c r="AJ488" s="131"/>
      <c r="AK488" s="199"/>
      <c r="AL488" s="284" t="s">
        <v>160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4"/>
      <c r="AT488" s="37"/>
    </row>
    <row r="489" spans="2:46" ht="13.5" customHeight="1" x14ac:dyDescent="0.15">
      <c r="B489" s="285"/>
      <c r="C489" s="27" t="s">
        <v>32</v>
      </c>
      <c r="D489" s="186"/>
      <c r="E489" s="56"/>
      <c r="F489" s="187"/>
      <c r="G489" s="187"/>
      <c r="H489" s="187"/>
      <c r="I489" s="62"/>
      <c r="J489" s="62"/>
      <c r="K489" s="188"/>
      <c r="L489" s="259"/>
      <c r="M489" s="259"/>
      <c r="N489" s="56"/>
      <c r="O489" s="28"/>
      <c r="P489" s="56"/>
      <c r="Q489" s="28"/>
      <c r="R489" s="132"/>
      <c r="S489" s="214"/>
      <c r="T489" s="285"/>
      <c r="U489" s="27" t="s">
        <v>32</v>
      </c>
      <c r="V489" s="186"/>
      <c r="W489" s="56"/>
      <c r="X489" s="187"/>
      <c r="Y489" s="187"/>
      <c r="Z489" s="187"/>
      <c r="AA489" s="62"/>
      <c r="AB489" s="62"/>
      <c r="AC489" s="188"/>
      <c r="AD489" s="259"/>
      <c r="AE489" s="259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4"/>
      <c r="AT489" s="37"/>
    </row>
    <row r="490" spans="2:46" ht="13.5" customHeight="1" x14ac:dyDescent="0.15">
      <c r="B490" s="285"/>
      <c r="C490" s="27" t="s">
        <v>33</v>
      </c>
      <c r="D490" s="186"/>
      <c r="E490" s="56"/>
      <c r="F490" s="187"/>
      <c r="G490" s="187"/>
      <c r="H490" s="187"/>
      <c r="I490" s="62"/>
      <c r="J490" s="62"/>
      <c r="K490" s="188"/>
      <c r="L490" s="259"/>
      <c r="M490" s="259"/>
      <c r="N490" s="56"/>
      <c r="O490" s="28"/>
      <c r="P490" s="56"/>
      <c r="Q490" s="28"/>
      <c r="R490" s="132"/>
      <c r="S490" s="214"/>
      <c r="T490" s="285"/>
      <c r="U490" s="27" t="s">
        <v>33</v>
      </c>
      <c r="V490" s="186"/>
      <c r="W490" s="56"/>
      <c r="X490" s="187"/>
      <c r="Y490" s="187"/>
      <c r="Z490" s="187"/>
      <c r="AA490" s="62"/>
      <c r="AB490" s="62"/>
      <c r="AC490" s="188"/>
      <c r="AD490" s="259"/>
      <c r="AE490" s="259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4"/>
      <c r="AT490" s="37"/>
    </row>
    <row r="491" spans="2:46" ht="13.5" customHeight="1" x14ac:dyDescent="0.15">
      <c r="B491" s="285"/>
      <c r="C491" s="27" t="s">
        <v>35</v>
      </c>
      <c r="D491" s="186"/>
      <c r="E491" s="56"/>
      <c r="F491" s="187"/>
      <c r="G491" s="187"/>
      <c r="H491" s="187"/>
      <c r="I491" s="62"/>
      <c r="J491" s="62"/>
      <c r="K491" s="188"/>
      <c r="L491" s="259"/>
      <c r="M491" s="259"/>
      <c r="N491" s="56"/>
      <c r="O491" s="28"/>
      <c r="P491" s="56"/>
      <c r="Q491" s="28"/>
      <c r="R491" s="132"/>
      <c r="S491" s="214"/>
      <c r="T491" s="285"/>
      <c r="U491" s="27" t="s">
        <v>35</v>
      </c>
      <c r="V491" s="186"/>
      <c r="W491" s="56"/>
      <c r="X491" s="187"/>
      <c r="Y491" s="187"/>
      <c r="Z491" s="187"/>
      <c r="AA491" s="62"/>
      <c r="AB491" s="62"/>
      <c r="AC491" s="188"/>
      <c r="AD491" s="259"/>
      <c r="AE491" s="259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4"/>
      <c r="AT491" s="37"/>
    </row>
    <row r="492" spans="2:46" ht="13.5" customHeight="1" thickBot="1" x14ac:dyDescent="0.2">
      <c r="B492" s="286"/>
      <c r="C492" s="27"/>
      <c r="D492" s="186"/>
      <c r="E492" s="56"/>
      <c r="F492" s="189"/>
      <c r="G492" s="189"/>
      <c r="H492" s="189"/>
      <c r="I492" s="56"/>
      <c r="J492" s="56"/>
      <c r="K492" s="188"/>
      <c r="L492" s="259"/>
      <c r="M492" s="259"/>
      <c r="N492" s="56"/>
      <c r="O492" s="28"/>
      <c r="P492" s="56"/>
      <c r="Q492" s="28"/>
      <c r="R492" s="184"/>
      <c r="S492" s="214"/>
      <c r="T492" s="286"/>
      <c r="U492" s="27"/>
      <c r="V492" s="186"/>
      <c r="W492" s="56"/>
      <c r="X492" s="189"/>
      <c r="Y492" s="189"/>
      <c r="Z492" s="189"/>
      <c r="AA492" s="56"/>
      <c r="AB492" s="56"/>
      <c r="AC492" s="188"/>
      <c r="AD492" s="259"/>
      <c r="AE492" s="259"/>
      <c r="AF492" s="56"/>
      <c r="AG492" s="28"/>
      <c r="AH492" s="56"/>
      <c r="AI492" s="28"/>
      <c r="AJ492" s="184"/>
      <c r="AK492" s="199"/>
      <c r="AL492" s="286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4"/>
      <c r="AT492" s="37"/>
    </row>
    <row r="493" spans="2:46" ht="13.5" customHeight="1" x14ac:dyDescent="0.15">
      <c r="B493" s="284" t="s">
        <v>161</v>
      </c>
      <c r="C493" s="25" t="s">
        <v>31</v>
      </c>
      <c r="D493" s="39"/>
      <c r="E493" s="55"/>
      <c r="F493" s="96"/>
      <c r="G493" s="96"/>
      <c r="H493" s="96"/>
      <c r="I493" s="60"/>
      <c r="J493" s="60"/>
      <c r="K493" s="61"/>
      <c r="L493" s="258"/>
      <c r="M493" s="258"/>
      <c r="N493" s="55"/>
      <c r="O493" s="26"/>
      <c r="P493" s="55"/>
      <c r="Q493" s="26"/>
      <c r="R493" s="131"/>
      <c r="S493" s="214"/>
      <c r="T493" s="284" t="s">
        <v>161</v>
      </c>
      <c r="U493" s="25" t="s">
        <v>31</v>
      </c>
      <c r="V493" s="39"/>
      <c r="W493" s="55"/>
      <c r="X493" s="96"/>
      <c r="Y493" s="96"/>
      <c r="Z493" s="96"/>
      <c r="AA493" s="60"/>
      <c r="AB493" s="60"/>
      <c r="AC493" s="61"/>
      <c r="AD493" s="258"/>
      <c r="AE493" s="258"/>
      <c r="AF493" s="55"/>
      <c r="AG493" s="26"/>
      <c r="AH493" s="55"/>
      <c r="AI493" s="26"/>
      <c r="AJ493" s="131"/>
      <c r="AK493" s="199"/>
      <c r="AL493" s="284" t="s">
        <v>161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4"/>
      <c r="AT493" s="37"/>
    </row>
    <row r="494" spans="2:46" ht="13.5" customHeight="1" x14ac:dyDescent="0.15">
      <c r="B494" s="285"/>
      <c r="C494" s="27" t="s">
        <v>32</v>
      </c>
      <c r="D494" s="186"/>
      <c r="E494" s="56"/>
      <c r="F494" s="187"/>
      <c r="G494" s="187"/>
      <c r="H494" s="187"/>
      <c r="I494" s="62"/>
      <c r="J494" s="62"/>
      <c r="K494" s="188"/>
      <c r="L494" s="259"/>
      <c r="M494" s="259"/>
      <c r="N494" s="56"/>
      <c r="O494" s="28"/>
      <c r="P494" s="56"/>
      <c r="Q494" s="28"/>
      <c r="R494" s="132"/>
      <c r="S494" s="214"/>
      <c r="T494" s="285"/>
      <c r="U494" s="27" t="s">
        <v>32</v>
      </c>
      <c r="V494" s="186"/>
      <c r="W494" s="56"/>
      <c r="X494" s="187"/>
      <c r="Y494" s="187"/>
      <c r="Z494" s="187"/>
      <c r="AA494" s="62"/>
      <c r="AB494" s="62"/>
      <c r="AC494" s="188"/>
      <c r="AD494" s="259"/>
      <c r="AE494" s="259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4"/>
      <c r="AT494" s="37"/>
    </row>
    <row r="495" spans="2:46" ht="13.5" customHeight="1" x14ac:dyDescent="0.15">
      <c r="B495" s="285"/>
      <c r="C495" s="27" t="s">
        <v>33</v>
      </c>
      <c r="D495" s="186"/>
      <c r="E495" s="56"/>
      <c r="F495" s="187"/>
      <c r="G495" s="187"/>
      <c r="H495" s="187"/>
      <c r="I495" s="62"/>
      <c r="J495" s="62"/>
      <c r="K495" s="188"/>
      <c r="L495" s="259"/>
      <c r="M495" s="259"/>
      <c r="N495" s="56"/>
      <c r="O495" s="28"/>
      <c r="P495" s="56"/>
      <c r="Q495" s="28"/>
      <c r="R495" s="132"/>
      <c r="S495" s="214"/>
      <c r="T495" s="285"/>
      <c r="U495" s="27" t="s">
        <v>33</v>
      </c>
      <c r="V495" s="186"/>
      <c r="W495" s="56"/>
      <c r="X495" s="187"/>
      <c r="Y495" s="187"/>
      <c r="Z495" s="187"/>
      <c r="AA495" s="62"/>
      <c r="AB495" s="62"/>
      <c r="AC495" s="188"/>
      <c r="AD495" s="259"/>
      <c r="AE495" s="259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4"/>
      <c r="AT495" s="37"/>
    </row>
    <row r="496" spans="2:46" ht="13.5" customHeight="1" x14ac:dyDescent="0.15">
      <c r="B496" s="285"/>
      <c r="C496" s="27" t="s">
        <v>35</v>
      </c>
      <c r="D496" s="186"/>
      <c r="E496" s="56"/>
      <c r="F496" s="187"/>
      <c r="G496" s="187"/>
      <c r="H496" s="187"/>
      <c r="I496" s="62"/>
      <c r="J496" s="62"/>
      <c r="K496" s="188"/>
      <c r="L496" s="259"/>
      <c r="M496" s="259"/>
      <c r="N496" s="56"/>
      <c r="O496" s="28"/>
      <c r="P496" s="56"/>
      <c r="Q496" s="28"/>
      <c r="R496" s="132"/>
      <c r="S496" s="214"/>
      <c r="T496" s="285"/>
      <c r="U496" s="27" t="s">
        <v>35</v>
      </c>
      <c r="V496" s="186"/>
      <c r="W496" s="56"/>
      <c r="X496" s="187"/>
      <c r="Y496" s="187"/>
      <c r="Z496" s="187"/>
      <c r="AA496" s="62"/>
      <c r="AB496" s="62"/>
      <c r="AC496" s="188"/>
      <c r="AD496" s="259"/>
      <c r="AE496" s="259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4"/>
      <c r="AT496" s="37"/>
    </row>
    <row r="497" spans="2:46" ht="13.5" customHeight="1" thickBot="1" x14ac:dyDescent="0.2">
      <c r="B497" s="286"/>
      <c r="C497" s="27"/>
      <c r="D497" s="186"/>
      <c r="E497" s="56"/>
      <c r="F497" s="189"/>
      <c r="G497" s="189"/>
      <c r="H497" s="189"/>
      <c r="I497" s="56"/>
      <c r="J497" s="56"/>
      <c r="K497" s="188"/>
      <c r="L497" s="259"/>
      <c r="M497" s="259"/>
      <c r="N497" s="56"/>
      <c r="O497" s="28"/>
      <c r="P497" s="56"/>
      <c r="Q497" s="28"/>
      <c r="R497" s="184"/>
      <c r="S497" s="214"/>
      <c r="T497" s="286"/>
      <c r="U497" s="27"/>
      <c r="V497" s="186"/>
      <c r="W497" s="56"/>
      <c r="X497" s="189"/>
      <c r="Y497" s="189"/>
      <c r="Z497" s="189"/>
      <c r="AA497" s="56"/>
      <c r="AB497" s="56"/>
      <c r="AC497" s="188"/>
      <c r="AD497" s="259"/>
      <c r="AE497" s="259"/>
      <c r="AF497" s="56"/>
      <c r="AG497" s="28"/>
      <c r="AH497" s="56"/>
      <c r="AI497" s="28"/>
      <c r="AJ497" s="184"/>
      <c r="AK497" s="199"/>
      <c r="AL497" s="286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4"/>
      <c r="AT497" s="37"/>
    </row>
    <row r="498" spans="2:46" ht="13.5" customHeight="1" x14ac:dyDescent="0.15">
      <c r="B498" s="284" t="s">
        <v>162</v>
      </c>
      <c r="C498" s="25" t="s">
        <v>31</v>
      </c>
      <c r="D498" s="39"/>
      <c r="E498" s="55"/>
      <c r="F498" s="96"/>
      <c r="G498" s="96"/>
      <c r="H498" s="96"/>
      <c r="I498" s="60"/>
      <c r="J498" s="60"/>
      <c r="K498" s="61"/>
      <c r="L498" s="258"/>
      <c r="M498" s="258"/>
      <c r="N498" s="55"/>
      <c r="O498" s="26"/>
      <c r="P498" s="55"/>
      <c r="Q498" s="26"/>
      <c r="R498" s="131"/>
      <c r="S498" s="214"/>
      <c r="T498" s="284" t="s">
        <v>162</v>
      </c>
      <c r="U498" s="25" t="s">
        <v>31</v>
      </c>
      <c r="V498" s="39"/>
      <c r="W498" s="55"/>
      <c r="X498" s="96"/>
      <c r="Y498" s="96"/>
      <c r="Z498" s="96"/>
      <c r="AA498" s="60"/>
      <c r="AB498" s="60"/>
      <c r="AC498" s="61"/>
      <c r="AD498" s="258"/>
      <c r="AE498" s="258"/>
      <c r="AF498" s="55"/>
      <c r="AG498" s="26"/>
      <c r="AH498" s="55"/>
      <c r="AI498" s="26"/>
      <c r="AJ498" s="131"/>
      <c r="AK498" s="199"/>
      <c r="AL498" s="284" t="s">
        <v>162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4"/>
      <c r="AT498" s="37"/>
    </row>
    <row r="499" spans="2:46" ht="13.5" customHeight="1" x14ac:dyDescent="0.15">
      <c r="B499" s="285"/>
      <c r="C499" s="27" t="s">
        <v>32</v>
      </c>
      <c r="D499" s="186"/>
      <c r="E499" s="56"/>
      <c r="F499" s="187"/>
      <c r="G499" s="187"/>
      <c r="H499" s="187"/>
      <c r="I499" s="62"/>
      <c r="J499" s="62"/>
      <c r="K499" s="188"/>
      <c r="L499" s="259"/>
      <c r="M499" s="259"/>
      <c r="N499" s="56"/>
      <c r="O499" s="28"/>
      <c r="P499" s="56"/>
      <c r="Q499" s="28"/>
      <c r="R499" s="132"/>
      <c r="S499" s="214"/>
      <c r="T499" s="285"/>
      <c r="U499" s="27" t="s">
        <v>32</v>
      </c>
      <c r="V499" s="186"/>
      <c r="W499" s="56"/>
      <c r="X499" s="187"/>
      <c r="Y499" s="187"/>
      <c r="Z499" s="187"/>
      <c r="AA499" s="62"/>
      <c r="AB499" s="62"/>
      <c r="AC499" s="188"/>
      <c r="AD499" s="259"/>
      <c r="AE499" s="259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4"/>
      <c r="AT499" s="37"/>
    </row>
    <row r="500" spans="2:46" ht="13.5" customHeight="1" x14ac:dyDescent="0.15">
      <c r="B500" s="285"/>
      <c r="C500" s="27" t="s">
        <v>33</v>
      </c>
      <c r="D500" s="186"/>
      <c r="E500" s="56"/>
      <c r="F500" s="187"/>
      <c r="G500" s="187"/>
      <c r="H500" s="187"/>
      <c r="I500" s="62"/>
      <c r="J500" s="62"/>
      <c r="K500" s="188"/>
      <c r="L500" s="259"/>
      <c r="M500" s="259"/>
      <c r="N500" s="56"/>
      <c r="O500" s="28"/>
      <c r="P500" s="56"/>
      <c r="Q500" s="28"/>
      <c r="R500" s="132"/>
      <c r="S500" s="214"/>
      <c r="T500" s="285"/>
      <c r="U500" s="27" t="s">
        <v>33</v>
      </c>
      <c r="V500" s="186"/>
      <c r="W500" s="56"/>
      <c r="X500" s="187"/>
      <c r="Y500" s="187"/>
      <c r="Z500" s="187"/>
      <c r="AA500" s="62"/>
      <c r="AB500" s="62"/>
      <c r="AC500" s="188"/>
      <c r="AD500" s="259"/>
      <c r="AE500" s="259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4"/>
      <c r="AT500" s="37"/>
    </row>
    <row r="501" spans="2:46" ht="13.5" customHeight="1" x14ac:dyDescent="0.15">
      <c r="B501" s="285"/>
      <c r="C501" s="27" t="s">
        <v>35</v>
      </c>
      <c r="D501" s="186"/>
      <c r="E501" s="56"/>
      <c r="F501" s="187"/>
      <c r="G501" s="187"/>
      <c r="H501" s="187"/>
      <c r="I501" s="62"/>
      <c r="J501" s="62"/>
      <c r="K501" s="188"/>
      <c r="L501" s="259"/>
      <c r="M501" s="259"/>
      <c r="N501" s="56"/>
      <c r="O501" s="28"/>
      <c r="P501" s="56"/>
      <c r="Q501" s="28"/>
      <c r="R501" s="132"/>
      <c r="S501" s="214"/>
      <c r="T501" s="285"/>
      <c r="U501" s="27" t="s">
        <v>35</v>
      </c>
      <c r="V501" s="186"/>
      <c r="W501" s="56"/>
      <c r="X501" s="187"/>
      <c r="Y501" s="187"/>
      <c r="Z501" s="187"/>
      <c r="AA501" s="62"/>
      <c r="AB501" s="62"/>
      <c r="AC501" s="188"/>
      <c r="AD501" s="259"/>
      <c r="AE501" s="259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4"/>
      <c r="AT501" s="37"/>
    </row>
    <row r="502" spans="2:46" ht="13.5" customHeight="1" thickBot="1" x14ac:dyDescent="0.2">
      <c r="B502" s="286"/>
      <c r="C502" s="27"/>
      <c r="D502" s="186"/>
      <c r="E502" s="56"/>
      <c r="F502" s="189"/>
      <c r="G502" s="189"/>
      <c r="H502" s="189"/>
      <c r="I502" s="56"/>
      <c r="J502" s="56"/>
      <c r="K502" s="188"/>
      <c r="L502" s="259"/>
      <c r="M502" s="259"/>
      <c r="N502" s="56"/>
      <c r="O502" s="28"/>
      <c r="P502" s="56"/>
      <c r="Q502" s="28"/>
      <c r="R502" s="184"/>
      <c r="S502" s="214"/>
      <c r="T502" s="286"/>
      <c r="U502" s="27"/>
      <c r="V502" s="186"/>
      <c r="W502" s="56"/>
      <c r="X502" s="189"/>
      <c r="Y502" s="189"/>
      <c r="Z502" s="189"/>
      <c r="AA502" s="56"/>
      <c r="AB502" s="56"/>
      <c r="AC502" s="188"/>
      <c r="AD502" s="259"/>
      <c r="AE502" s="259"/>
      <c r="AF502" s="56"/>
      <c r="AG502" s="28"/>
      <c r="AH502" s="56"/>
      <c r="AI502" s="28"/>
      <c r="AJ502" s="184"/>
      <c r="AK502" s="199"/>
      <c r="AL502" s="286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4"/>
      <c r="AT502" s="37"/>
    </row>
    <row r="503" spans="2:46" ht="13.5" customHeight="1" x14ac:dyDescent="0.15">
      <c r="B503" s="284" t="s">
        <v>163</v>
      </c>
      <c r="C503" s="25" t="s">
        <v>31</v>
      </c>
      <c r="D503" s="39"/>
      <c r="E503" s="55"/>
      <c r="F503" s="96"/>
      <c r="G503" s="96"/>
      <c r="H503" s="96"/>
      <c r="I503" s="60"/>
      <c r="J503" s="60"/>
      <c r="K503" s="61"/>
      <c r="L503" s="258"/>
      <c r="M503" s="258"/>
      <c r="N503" s="55"/>
      <c r="O503" s="26"/>
      <c r="P503" s="55"/>
      <c r="Q503" s="26"/>
      <c r="R503" s="131"/>
      <c r="S503" s="214"/>
      <c r="T503" s="284" t="s">
        <v>163</v>
      </c>
      <c r="U503" s="25" t="s">
        <v>31</v>
      </c>
      <c r="V503" s="39"/>
      <c r="W503" s="55"/>
      <c r="X503" s="96"/>
      <c r="Y503" s="96"/>
      <c r="Z503" s="96"/>
      <c r="AA503" s="60"/>
      <c r="AB503" s="60"/>
      <c r="AC503" s="61"/>
      <c r="AD503" s="258"/>
      <c r="AE503" s="258"/>
      <c r="AF503" s="55"/>
      <c r="AG503" s="26"/>
      <c r="AH503" s="55"/>
      <c r="AI503" s="26"/>
      <c r="AJ503" s="131"/>
      <c r="AK503" s="199"/>
      <c r="AL503" s="284" t="s">
        <v>163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4"/>
      <c r="AT503" s="37"/>
    </row>
    <row r="504" spans="2:46" ht="13.5" customHeight="1" x14ac:dyDescent="0.15">
      <c r="B504" s="285"/>
      <c r="C504" s="27" t="s">
        <v>32</v>
      </c>
      <c r="D504" s="186"/>
      <c r="E504" s="56"/>
      <c r="F504" s="187"/>
      <c r="G504" s="187"/>
      <c r="H504" s="187"/>
      <c r="I504" s="62"/>
      <c r="J504" s="62"/>
      <c r="K504" s="188"/>
      <c r="L504" s="259"/>
      <c r="M504" s="259"/>
      <c r="N504" s="56"/>
      <c r="O504" s="28"/>
      <c r="P504" s="56"/>
      <c r="Q504" s="28"/>
      <c r="R504" s="132"/>
      <c r="S504" s="214"/>
      <c r="T504" s="285"/>
      <c r="U504" s="27" t="s">
        <v>32</v>
      </c>
      <c r="V504" s="186"/>
      <c r="W504" s="56"/>
      <c r="X504" s="187"/>
      <c r="Y504" s="187"/>
      <c r="Z504" s="187"/>
      <c r="AA504" s="62"/>
      <c r="AB504" s="62"/>
      <c r="AC504" s="188"/>
      <c r="AD504" s="259"/>
      <c r="AE504" s="259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4"/>
      <c r="AT504" s="37"/>
    </row>
    <row r="505" spans="2:46" ht="13.5" customHeight="1" x14ac:dyDescent="0.15">
      <c r="B505" s="285"/>
      <c r="C505" s="27" t="s">
        <v>33</v>
      </c>
      <c r="D505" s="186"/>
      <c r="E505" s="56"/>
      <c r="F505" s="187"/>
      <c r="G505" s="187"/>
      <c r="H505" s="187"/>
      <c r="I505" s="62"/>
      <c r="J505" s="62"/>
      <c r="K505" s="188"/>
      <c r="L505" s="259"/>
      <c r="M505" s="259"/>
      <c r="N505" s="56"/>
      <c r="O505" s="28"/>
      <c r="P505" s="56"/>
      <c r="Q505" s="28"/>
      <c r="R505" s="132"/>
      <c r="S505" s="214"/>
      <c r="T505" s="285"/>
      <c r="U505" s="27" t="s">
        <v>33</v>
      </c>
      <c r="V505" s="186"/>
      <c r="W505" s="56"/>
      <c r="X505" s="187"/>
      <c r="Y505" s="187"/>
      <c r="Z505" s="187"/>
      <c r="AA505" s="62"/>
      <c r="AB505" s="62"/>
      <c r="AC505" s="188"/>
      <c r="AD505" s="259"/>
      <c r="AE505" s="259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4"/>
      <c r="AT505" s="37"/>
    </row>
    <row r="506" spans="2:46" ht="13.5" customHeight="1" x14ac:dyDescent="0.15">
      <c r="B506" s="285"/>
      <c r="C506" s="27" t="s">
        <v>35</v>
      </c>
      <c r="D506" s="186"/>
      <c r="E506" s="56"/>
      <c r="F506" s="187"/>
      <c r="G506" s="187"/>
      <c r="H506" s="187"/>
      <c r="I506" s="62"/>
      <c r="J506" s="62"/>
      <c r="K506" s="188"/>
      <c r="L506" s="259"/>
      <c r="M506" s="259"/>
      <c r="N506" s="56"/>
      <c r="O506" s="28"/>
      <c r="P506" s="56"/>
      <c r="Q506" s="28"/>
      <c r="R506" s="132"/>
      <c r="S506" s="214"/>
      <c r="T506" s="285"/>
      <c r="U506" s="27" t="s">
        <v>35</v>
      </c>
      <c r="V506" s="186"/>
      <c r="W506" s="56"/>
      <c r="X506" s="187"/>
      <c r="Y506" s="187"/>
      <c r="Z506" s="187"/>
      <c r="AA506" s="62"/>
      <c r="AB506" s="62"/>
      <c r="AC506" s="188"/>
      <c r="AD506" s="259"/>
      <c r="AE506" s="259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4"/>
      <c r="AT506" s="37"/>
    </row>
    <row r="507" spans="2:46" ht="13.5" customHeight="1" thickBot="1" x14ac:dyDescent="0.2">
      <c r="B507" s="286"/>
      <c r="C507" s="27"/>
      <c r="D507" s="186"/>
      <c r="E507" s="56"/>
      <c r="F507" s="189"/>
      <c r="G507" s="189"/>
      <c r="H507" s="189"/>
      <c r="I507" s="56"/>
      <c r="J507" s="56"/>
      <c r="K507" s="188"/>
      <c r="L507" s="259"/>
      <c r="M507" s="259"/>
      <c r="N507" s="56"/>
      <c r="O507" s="28"/>
      <c r="P507" s="56"/>
      <c r="Q507" s="28"/>
      <c r="R507" s="184"/>
      <c r="S507" s="214"/>
      <c r="T507" s="286"/>
      <c r="U507" s="27"/>
      <c r="V507" s="186"/>
      <c r="W507" s="56"/>
      <c r="X507" s="189"/>
      <c r="Y507" s="189"/>
      <c r="Z507" s="189"/>
      <c r="AA507" s="56"/>
      <c r="AB507" s="56"/>
      <c r="AC507" s="188"/>
      <c r="AD507" s="259"/>
      <c r="AE507" s="259"/>
      <c r="AF507" s="56"/>
      <c r="AG507" s="28"/>
      <c r="AH507" s="56"/>
      <c r="AI507" s="28"/>
      <c r="AJ507" s="184"/>
      <c r="AK507" s="199"/>
      <c r="AL507" s="286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4"/>
      <c r="AT507" s="37"/>
    </row>
    <row r="508" spans="2:46" ht="13.5" customHeight="1" x14ac:dyDescent="0.15">
      <c r="B508" s="284" t="s">
        <v>164</v>
      </c>
      <c r="C508" s="25" t="s">
        <v>31</v>
      </c>
      <c r="D508" s="39"/>
      <c r="E508" s="55"/>
      <c r="F508" s="96"/>
      <c r="G508" s="96"/>
      <c r="H508" s="96"/>
      <c r="I508" s="60"/>
      <c r="J508" s="60"/>
      <c r="K508" s="61"/>
      <c r="L508" s="258"/>
      <c r="M508" s="258"/>
      <c r="N508" s="55"/>
      <c r="O508" s="26"/>
      <c r="P508" s="55"/>
      <c r="Q508" s="26"/>
      <c r="R508" s="131"/>
      <c r="S508" s="214"/>
      <c r="T508" s="284" t="s">
        <v>164</v>
      </c>
      <c r="U508" s="25" t="s">
        <v>31</v>
      </c>
      <c r="V508" s="39"/>
      <c r="W508" s="55"/>
      <c r="X508" s="96"/>
      <c r="Y508" s="96"/>
      <c r="Z508" s="96"/>
      <c r="AA508" s="60"/>
      <c r="AB508" s="60"/>
      <c r="AC508" s="61"/>
      <c r="AD508" s="258"/>
      <c r="AE508" s="258"/>
      <c r="AF508" s="55"/>
      <c r="AG508" s="26"/>
      <c r="AH508" s="55"/>
      <c r="AI508" s="26"/>
      <c r="AJ508" s="131"/>
      <c r="AK508" s="199"/>
      <c r="AL508" s="284" t="s">
        <v>164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4"/>
      <c r="AT508" s="37"/>
    </row>
    <row r="509" spans="2:46" ht="13.5" customHeight="1" x14ac:dyDescent="0.15">
      <c r="B509" s="285"/>
      <c r="C509" s="27" t="s">
        <v>32</v>
      </c>
      <c r="D509" s="186"/>
      <c r="E509" s="56"/>
      <c r="F509" s="187"/>
      <c r="G509" s="187"/>
      <c r="H509" s="187"/>
      <c r="I509" s="62"/>
      <c r="J509" s="62"/>
      <c r="K509" s="188"/>
      <c r="L509" s="259"/>
      <c r="M509" s="259"/>
      <c r="N509" s="56"/>
      <c r="O509" s="28"/>
      <c r="P509" s="56"/>
      <c r="Q509" s="28"/>
      <c r="R509" s="132"/>
      <c r="S509" s="214"/>
      <c r="T509" s="285"/>
      <c r="U509" s="27" t="s">
        <v>32</v>
      </c>
      <c r="V509" s="186"/>
      <c r="W509" s="56"/>
      <c r="X509" s="187"/>
      <c r="Y509" s="187"/>
      <c r="Z509" s="187"/>
      <c r="AA509" s="62"/>
      <c r="AB509" s="62"/>
      <c r="AC509" s="188"/>
      <c r="AD509" s="259"/>
      <c r="AE509" s="259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4"/>
      <c r="AT509" s="37"/>
    </row>
    <row r="510" spans="2:46" ht="13.5" customHeight="1" x14ac:dyDescent="0.15">
      <c r="B510" s="285"/>
      <c r="C510" s="27" t="s">
        <v>33</v>
      </c>
      <c r="D510" s="186"/>
      <c r="E510" s="56"/>
      <c r="F510" s="187"/>
      <c r="G510" s="187"/>
      <c r="H510" s="187"/>
      <c r="I510" s="62"/>
      <c r="J510" s="62"/>
      <c r="K510" s="188"/>
      <c r="L510" s="259"/>
      <c r="M510" s="259"/>
      <c r="N510" s="56"/>
      <c r="O510" s="28"/>
      <c r="P510" s="56"/>
      <c r="Q510" s="28"/>
      <c r="R510" s="132"/>
      <c r="S510" s="214"/>
      <c r="T510" s="285"/>
      <c r="U510" s="27" t="s">
        <v>33</v>
      </c>
      <c r="V510" s="186"/>
      <c r="W510" s="56"/>
      <c r="X510" s="187"/>
      <c r="Y510" s="187"/>
      <c r="Z510" s="187"/>
      <c r="AA510" s="62"/>
      <c r="AB510" s="62"/>
      <c r="AC510" s="188"/>
      <c r="AD510" s="259"/>
      <c r="AE510" s="259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4"/>
      <c r="AT510" s="37"/>
    </row>
    <row r="511" spans="2:46" ht="13.5" customHeight="1" x14ac:dyDescent="0.15">
      <c r="B511" s="285"/>
      <c r="C511" s="27" t="s">
        <v>35</v>
      </c>
      <c r="D511" s="186"/>
      <c r="E511" s="56"/>
      <c r="F511" s="187"/>
      <c r="G511" s="187"/>
      <c r="H511" s="187"/>
      <c r="I511" s="62"/>
      <c r="J511" s="62"/>
      <c r="K511" s="188"/>
      <c r="L511" s="259"/>
      <c r="M511" s="259"/>
      <c r="N511" s="56"/>
      <c r="O511" s="28"/>
      <c r="P511" s="56"/>
      <c r="Q511" s="28"/>
      <c r="R511" s="132"/>
      <c r="S511" s="214"/>
      <c r="T511" s="285"/>
      <c r="U511" s="27" t="s">
        <v>35</v>
      </c>
      <c r="V511" s="186"/>
      <c r="W511" s="56"/>
      <c r="X511" s="187"/>
      <c r="Y511" s="187"/>
      <c r="Z511" s="187"/>
      <c r="AA511" s="62"/>
      <c r="AB511" s="62"/>
      <c r="AC511" s="188"/>
      <c r="AD511" s="259"/>
      <c r="AE511" s="259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4"/>
      <c r="AT511" s="37"/>
    </row>
    <row r="512" spans="2:46" ht="13.5" customHeight="1" thickBot="1" x14ac:dyDescent="0.2">
      <c r="B512" s="286"/>
      <c r="C512" s="27"/>
      <c r="D512" s="186"/>
      <c r="E512" s="56"/>
      <c r="F512" s="189"/>
      <c r="G512" s="189"/>
      <c r="H512" s="189"/>
      <c r="I512" s="56"/>
      <c r="J512" s="56"/>
      <c r="K512" s="188"/>
      <c r="L512" s="259"/>
      <c r="M512" s="259"/>
      <c r="N512" s="56"/>
      <c r="O512" s="28"/>
      <c r="P512" s="56"/>
      <c r="Q512" s="28"/>
      <c r="R512" s="184"/>
      <c r="S512" s="214"/>
      <c r="T512" s="286"/>
      <c r="U512" s="27"/>
      <c r="V512" s="186"/>
      <c r="W512" s="56"/>
      <c r="X512" s="189"/>
      <c r="Y512" s="189"/>
      <c r="Z512" s="189"/>
      <c r="AA512" s="56"/>
      <c r="AB512" s="56"/>
      <c r="AC512" s="188"/>
      <c r="AD512" s="259"/>
      <c r="AE512" s="259"/>
      <c r="AF512" s="56"/>
      <c r="AG512" s="28"/>
      <c r="AH512" s="56"/>
      <c r="AI512" s="28"/>
      <c r="AJ512" s="184"/>
      <c r="AK512" s="199"/>
      <c r="AL512" s="286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4"/>
      <c r="AT512" s="37"/>
    </row>
    <row r="513" spans="2:46" ht="13.5" customHeight="1" x14ac:dyDescent="0.15">
      <c r="B513" s="284" t="s">
        <v>165</v>
      </c>
      <c r="C513" s="25" t="s">
        <v>31</v>
      </c>
      <c r="D513" s="39"/>
      <c r="E513" s="55"/>
      <c r="F513" s="96"/>
      <c r="G513" s="96"/>
      <c r="H513" s="96"/>
      <c r="I513" s="60"/>
      <c r="J513" s="60"/>
      <c r="K513" s="61"/>
      <c r="L513" s="258"/>
      <c r="M513" s="258"/>
      <c r="N513" s="55"/>
      <c r="O513" s="26"/>
      <c r="P513" s="55"/>
      <c r="Q513" s="26"/>
      <c r="R513" s="131"/>
      <c r="S513" s="214"/>
      <c r="T513" s="284" t="s">
        <v>165</v>
      </c>
      <c r="U513" s="25" t="s">
        <v>31</v>
      </c>
      <c r="V513" s="39"/>
      <c r="W513" s="55"/>
      <c r="X513" s="96"/>
      <c r="Y513" s="96"/>
      <c r="Z513" s="96"/>
      <c r="AA513" s="60"/>
      <c r="AB513" s="60"/>
      <c r="AC513" s="61"/>
      <c r="AD513" s="258"/>
      <c r="AE513" s="258"/>
      <c r="AF513" s="55"/>
      <c r="AG513" s="26"/>
      <c r="AH513" s="55"/>
      <c r="AI513" s="26"/>
      <c r="AJ513" s="131"/>
      <c r="AK513" s="199"/>
      <c r="AL513" s="284" t="s">
        <v>165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4"/>
      <c r="AT513" s="37"/>
    </row>
    <row r="514" spans="2:46" ht="13.5" customHeight="1" x14ac:dyDescent="0.15">
      <c r="B514" s="285"/>
      <c r="C514" s="27" t="s">
        <v>32</v>
      </c>
      <c r="D514" s="186"/>
      <c r="E514" s="56"/>
      <c r="F514" s="187"/>
      <c r="G514" s="187"/>
      <c r="H514" s="187"/>
      <c r="I514" s="62"/>
      <c r="J514" s="62"/>
      <c r="K514" s="188"/>
      <c r="L514" s="259"/>
      <c r="M514" s="259"/>
      <c r="N514" s="56"/>
      <c r="O514" s="28"/>
      <c r="P514" s="56"/>
      <c r="Q514" s="28"/>
      <c r="R514" s="132"/>
      <c r="S514" s="214"/>
      <c r="T514" s="285"/>
      <c r="U514" s="27" t="s">
        <v>32</v>
      </c>
      <c r="V514" s="186"/>
      <c r="W514" s="56"/>
      <c r="X514" s="187"/>
      <c r="Y514" s="187"/>
      <c r="Z514" s="187"/>
      <c r="AA514" s="62"/>
      <c r="AB514" s="62"/>
      <c r="AC514" s="188"/>
      <c r="AD514" s="259"/>
      <c r="AE514" s="259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4"/>
      <c r="AT514" s="37"/>
    </row>
    <row r="515" spans="2:46" ht="13.5" customHeight="1" x14ac:dyDescent="0.15">
      <c r="B515" s="285"/>
      <c r="C515" s="27" t="s">
        <v>33</v>
      </c>
      <c r="D515" s="186"/>
      <c r="E515" s="56"/>
      <c r="F515" s="187"/>
      <c r="G515" s="187"/>
      <c r="H515" s="187"/>
      <c r="I515" s="62"/>
      <c r="J515" s="62"/>
      <c r="K515" s="188"/>
      <c r="L515" s="259"/>
      <c r="M515" s="259"/>
      <c r="N515" s="56"/>
      <c r="O515" s="28"/>
      <c r="P515" s="56"/>
      <c r="Q515" s="28"/>
      <c r="R515" s="132"/>
      <c r="S515" s="214"/>
      <c r="T515" s="285"/>
      <c r="U515" s="27" t="s">
        <v>33</v>
      </c>
      <c r="V515" s="186"/>
      <c r="W515" s="56"/>
      <c r="X515" s="187"/>
      <c r="Y515" s="187"/>
      <c r="Z515" s="187"/>
      <c r="AA515" s="62"/>
      <c r="AB515" s="62"/>
      <c r="AC515" s="188"/>
      <c r="AD515" s="259"/>
      <c r="AE515" s="259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4"/>
      <c r="AT515" s="37"/>
    </row>
    <row r="516" spans="2:46" ht="13.5" customHeight="1" x14ac:dyDescent="0.15">
      <c r="B516" s="285"/>
      <c r="C516" s="27" t="s">
        <v>35</v>
      </c>
      <c r="D516" s="186"/>
      <c r="E516" s="56"/>
      <c r="F516" s="187"/>
      <c r="G516" s="187"/>
      <c r="H516" s="187"/>
      <c r="I516" s="62"/>
      <c r="J516" s="62"/>
      <c r="K516" s="188"/>
      <c r="L516" s="259"/>
      <c r="M516" s="259"/>
      <c r="N516" s="56"/>
      <c r="O516" s="28"/>
      <c r="P516" s="56"/>
      <c r="Q516" s="28"/>
      <c r="R516" s="132"/>
      <c r="S516" s="214"/>
      <c r="T516" s="285"/>
      <c r="U516" s="27" t="s">
        <v>35</v>
      </c>
      <c r="V516" s="186"/>
      <c r="W516" s="56"/>
      <c r="X516" s="187"/>
      <c r="Y516" s="187"/>
      <c r="Z516" s="187"/>
      <c r="AA516" s="62"/>
      <c r="AB516" s="62"/>
      <c r="AC516" s="188"/>
      <c r="AD516" s="259"/>
      <c r="AE516" s="259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4"/>
      <c r="AT516" s="37"/>
    </row>
    <row r="517" spans="2:46" ht="13.5" customHeight="1" thickBot="1" x14ac:dyDescent="0.2">
      <c r="B517" s="286"/>
      <c r="C517" s="27"/>
      <c r="D517" s="186"/>
      <c r="E517" s="56"/>
      <c r="F517" s="189"/>
      <c r="G517" s="189"/>
      <c r="H517" s="189"/>
      <c r="I517" s="56"/>
      <c r="J517" s="56"/>
      <c r="K517" s="188"/>
      <c r="L517" s="259"/>
      <c r="M517" s="259"/>
      <c r="N517" s="56"/>
      <c r="O517" s="28"/>
      <c r="P517" s="56"/>
      <c r="Q517" s="28"/>
      <c r="R517" s="184"/>
      <c r="S517" s="214"/>
      <c r="T517" s="286"/>
      <c r="U517" s="27"/>
      <c r="V517" s="186"/>
      <c r="W517" s="56"/>
      <c r="X517" s="189"/>
      <c r="Y517" s="189"/>
      <c r="Z517" s="189"/>
      <c r="AA517" s="56"/>
      <c r="AB517" s="56"/>
      <c r="AC517" s="188"/>
      <c r="AD517" s="259"/>
      <c r="AE517" s="259"/>
      <c r="AF517" s="56"/>
      <c r="AG517" s="28"/>
      <c r="AH517" s="56"/>
      <c r="AI517" s="28"/>
      <c r="AJ517" s="184"/>
      <c r="AK517" s="199"/>
      <c r="AL517" s="286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4"/>
      <c r="AT517" s="37"/>
    </row>
    <row r="518" spans="2:46" ht="13.5" customHeight="1" x14ac:dyDescent="0.15">
      <c r="B518" s="284" t="s">
        <v>166</v>
      </c>
      <c r="C518" s="25" t="s">
        <v>31</v>
      </c>
      <c r="D518" s="39"/>
      <c r="E518" s="55"/>
      <c r="F518" s="96"/>
      <c r="G518" s="96"/>
      <c r="H518" s="96"/>
      <c r="I518" s="60"/>
      <c r="J518" s="60"/>
      <c r="K518" s="61"/>
      <c r="L518" s="258"/>
      <c r="M518" s="258"/>
      <c r="N518" s="55"/>
      <c r="O518" s="26"/>
      <c r="P518" s="55"/>
      <c r="Q518" s="26"/>
      <c r="R518" s="131"/>
      <c r="S518" s="214"/>
      <c r="T518" s="284" t="s">
        <v>166</v>
      </c>
      <c r="U518" s="25" t="s">
        <v>31</v>
      </c>
      <c r="V518" s="39"/>
      <c r="W518" s="55"/>
      <c r="X518" s="96"/>
      <c r="Y518" s="96"/>
      <c r="Z518" s="96"/>
      <c r="AA518" s="60"/>
      <c r="AB518" s="60"/>
      <c r="AC518" s="61"/>
      <c r="AD518" s="258"/>
      <c r="AE518" s="258"/>
      <c r="AF518" s="55"/>
      <c r="AG518" s="26"/>
      <c r="AH518" s="55"/>
      <c r="AI518" s="26"/>
      <c r="AJ518" s="131"/>
      <c r="AK518" s="199"/>
      <c r="AL518" s="284" t="s">
        <v>166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4"/>
      <c r="AT518" s="37"/>
    </row>
    <row r="519" spans="2:46" ht="13.5" customHeight="1" x14ac:dyDescent="0.15">
      <c r="B519" s="285"/>
      <c r="C519" s="27" t="s">
        <v>32</v>
      </c>
      <c r="D519" s="186"/>
      <c r="E519" s="56"/>
      <c r="F519" s="187"/>
      <c r="G519" s="187"/>
      <c r="H519" s="187"/>
      <c r="I519" s="62"/>
      <c r="J519" s="62"/>
      <c r="K519" s="188"/>
      <c r="L519" s="259"/>
      <c r="M519" s="259"/>
      <c r="N519" s="56"/>
      <c r="O519" s="28"/>
      <c r="P519" s="56"/>
      <c r="Q519" s="28"/>
      <c r="R519" s="132"/>
      <c r="S519" s="214"/>
      <c r="T519" s="285"/>
      <c r="U519" s="27" t="s">
        <v>32</v>
      </c>
      <c r="V519" s="186"/>
      <c r="W519" s="56"/>
      <c r="X519" s="187"/>
      <c r="Y519" s="187"/>
      <c r="Z519" s="187"/>
      <c r="AA519" s="62"/>
      <c r="AB519" s="62"/>
      <c r="AC519" s="188"/>
      <c r="AD519" s="259"/>
      <c r="AE519" s="259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4"/>
      <c r="AT519" s="37"/>
    </row>
    <row r="520" spans="2:46" ht="13.5" customHeight="1" x14ac:dyDescent="0.15">
      <c r="B520" s="285"/>
      <c r="C520" s="27" t="s">
        <v>33</v>
      </c>
      <c r="D520" s="186"/>
      <c r="E520" s="56"/>
      <c r="F520" s="187"/>
      <c r="G520" s="187"/>
      <c r="H520" s="187"/>
      <c r="I520" s="62"/>
      <c r="J520" s="62"/>
      <c r="K520" s="188"/>
      <c r="L520" s="259"/>
      <c r="M520" s="259"/>
      <c r="N520" s="56"/>
      <c r="O520" s="28"/>
      <c r="P520" s="56"/>
      <c r="Q520" s="28"/>
      <c r="R520" s="132"/>
      <c r="S520" s="214"/>
      <c r="T520" s="285"/>
      <c r="U520" s="27" t="s">
        <v>33</v>
      </c>
      <c r="V520" s="186"/>
      <c r="W520" s="56"/>
      <c r="X520" s="187"/>
      <c r="Y520" s="187"/>
      <c r="Z520" s="187"/>
      <c r="AA520" s="62"/>
      <c r="AB520" s="62"/>
      <c r="AC520" s="188"/>
      <c r="AD520" s="259"/>
      <c r="AE520" s="259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4"/>
      <c r="AT520" s="37"/>
    </row>
    <row r="521" spans="2:46" ht="13.5" customHeight="1" x14ac:dyDescent="0.15">
      <c r="B521" s="285"/>
      <c r="C521" s="27" t="s">
        <v>35</v>
      </c>
      <c r="D521" s="186"/>
      <c r="E521" s="56"/>
      <c r="F521" s="187"/>
      <c r="G521" s="187"/>
      <c r="H521" s="187"/>
      <c r="I521" s="62"/>
      <c r="J521" s="62"/>
      <c r="K521" s="188"/>
      <c r="L521" s="259"/>
      <c r="M521" s="259"/>
      <c r="N521" s="56"/>
      <c r="O521" s="28"/>
      <c r="P521" s="56"/>
      <c r="Q521" s="28"/>
      <c r="R521" s="132"/>
      <c r="S521" s="214"/>
      <c r="T521" s="285"/>
      <c r="U521" s="27" t="s">
        <v>35</v>
      </c>
      <c r="V521" s="186"/>
      <c r="W521" s="56"/>
      <c r="X521" s="187"/>
      <c r="Y521" s="187"/>
      <c r="Z521" s="187"/>
      <c r="AA521" s="62"/>
      <c r="AB521" s="62"/>
      <c r="AC521" s="188"/>
      <c r="AD521" s="259"/>
      <c r="AE521" s="259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4"/>
      <c r="AT521" s="37"/>
    </row>
    <row r="522" spans="2:46" ht="13.5" customHeight="1" thickBot="1" x14ac:dyDescent="0.2">
      <c r="B522" s="286"/>
      <c r="C522" s="27"/>
      <c r="D522" s="186"/>
      <c r="E522" s="56"/>
      <c r="F522" s="189"/>
      <c r="G522" s="189"/>
      <c r="H522" s="189"/>
      <c r="I522" s="56"/>
      <c r="J522" s="56"/>
      <c r="K522" s="188"/>
      <c r="L522" s="259"/>
      <c r="M522" s="259"/>
      <c r="N522" s="56"/>
      <c r="O522" s="28"/>
      <c r="P522" s="56"/>
      <c r="Q522" s="28"/>
      <c r="R522" s="184"/>
      <c r="S522" s="214"/>
      <c r="T522" s="286"/>
      <c r="U522" s="27"/>
      <c r="V522" s="186"/>
      <c r="W522" s="56"/>
      <c r="X522" s="189"/>
      <c r="Y522" s="189"/>
      <c r="Z522" s="189"/>
      <c r="AA522" s="56"/>
      <c r="AB522" s="56"/>
      <c r="AC522" s="188"/>
      <c r="AD522" s="259"/>
      <c r="AE522" s="259"/>
      <c r="AF522" s="56"/>
      <c r="AG522" s="28"/>
      <c r="AH522" s="56"/>
      <c r="AI522" s="28"/>
      <c r="AJ522" s="184"/>
      <c r="AK522" s="199"/>
      <c r="AL522" s="286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4"/>
      <c r="AT522" s="37"/>
    </row>
    <row r="523" spans="2:46" ht="13.5" customHeight="1" x14ac:dyDescent="0.15">
      <c r="B523" s="284" t="s">
        <v>167</v>
      </c>
      <c r="C523" s="25" t="s">
        <v>31</v>
      </c>
      <c r="D523" s="39"/>
      <c r="E523" s="55"/>
      <c r="F523" s="96"/>
      <c r="G523" s="96"/>
      <c r="H523" s="96"/>
      <c r="I523" s="60"/>
      <c r="J523" s="60"/>
      <c r="K523" s="61"/>
      <c r="L523" s="258"/>
      <c r="M523" s="258"/>
      <c r="N523" s="55"/>
      <c r="O523" s="26"/>
      <c r="P523" s="55"/>
      <c r="Q523" s="26"/>
      <c r="R523" s="131"/>
      <c r="S523" s="214"/>
      <c r="T523" s="284" t="s">
        <v>167</v>
      </c>
      <c r="U523" s="25" t="s">
        <v>31</v>
      </c>
      <c r="V523" s="39"/>
      <c r="W523" s="55"/>
      <c r="X523" s="96"/>
      <c r="Y523" s="96"/>
      <c r="Z523" s="96"/>
      <c r="AA523" s="60"/>
      <c r="AB523" s="60"/>
      <c r="AC523" s="61"/>
      <c r="AD523" s="258"/>
      <c r="AE523" s="258"/>
      <c r="AF523" s="55"/>
      <c r="AG523" s="26"/>
      <c r="AH523" s="55"/>
      <c r="AI523" s="26"/>
      <c r="AJ523" s="131"/>
      <c r="AK523" s="199"/>
      <c r="AL523" s="284" t="s">
        <v>167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4"/>
      <c r="AT523" s="37"/>
    </row>
    <row r="524" spans="2:46" ht="13.5" customHeight="1" x14ac:dyDescent="0.15">
      <c r="B524" s="285"/>
      <c r="C524" s="27" t="s">
        <v>32</v>
      </c>
      <c r="D524" s="186"/>
      <c r="E524" s="56"/>
      <c r="F524" s="187"/>
      <c r="G524" s="187"/>
      <c r="H524" s="187"/>
      <c r="I524" s="62"/>
      <c r="J524" s="62"/>
      <c r="K524" s="188"/>
      <c r="L524" s="259"/>
      <c r="M524" s="259"/>
      <c r="N524" s="56"/>
      <c r="O524" s="28"/>
      <c r="P524" s="56"/>
      <c r="Q524" s="28"/>
      <c r="R524" s="132"/>
      <c r="S524" s="214"/>
      <c r="T524" s="285"/>
      <c r="U524" s="27" t="s">
        <v>32</v>
      </c>
      <c r="V524" s="186"/>
      <c r="W524" s="56"/>
      <c r="X524" s="187"/>
      <c r="Y524" s="187"/>
      <c r="Z524" s="187"/>
      <c r="AA524" s="62"/>
      <c r="AB524" s="62"/>
      <c r="AC524" s="188"/>
      <c r="AD524" s="259"/>
      <c r="AE524" s="259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4"/>
      <c r="AT524" s="37"/>
    </row>
    <row r="525" spans="2:46" ht="13.5" customHeight="1" x14ac:dyDescent="0.15">
      <c r="B525" s="285"/>
      <c r="C525" s="27" t="s">
        <v>33</v>
      </c>
      <c r="D525" s="186"/>
      <c r="E525" s="56"/>
      <c r="F525" s="187"/>
      <c r="G525" s="187"/>
      <c r="H525" s="187"/>
      <c r="I525" s="62"/>
      <c r="J525" s="62"/>
      <c r="K525" s="188"/>
      <c r="L525" s="259"/>
      <c r="M525" s="259"/>
      <c r="N525" s="56"/>
      <c r="O525" s="28"/>
      <c r="P525" s="56"/>
      <c r="Q525" s="28"/>
      <c r="R525" s="132"/>
      <c r="S525" s="214"/>
      <c r="T525" s="285"/>
      <c r="U525" s="27" t="s">
        <v>33</v>
      </c>
      <c r="V525" s="186"/>
      <c r="W525" s="56"/>
      <c r="X525" s="187"/>
      <c r="Y525" s="187"/>
      <c r="Z525" s="187"/>
      <c r="AA525" s="62"/>
      <c r="AB525" s="62"/>
      <c r="AC525" s="188"/>
      <c r="AD525" s="259"/>
      <c r="AE525" s="259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4"/>
      <c r="AT525" s="37"/>
    </row>
    <row r="526" spans="2:46" ht="13.5" customHeight="1" x14ac:dyDescent="0.15">
      <c r="B526" s="285"/>
      <c r="C526" s="27" t="s">
        <v>35</v>
      </c>
      <c r="D526" s="186"/>
      <c r="E526" s="56"/>
      <c r="F526" s="187"/>
      <c r="G526" s="187"/>
      <c r="H526" s="187"/>
      <c r="I526" s="62"/>
      <c r="J526" s="62"/>
      <c r="K526" s="188"/>
      <c r="L526" s="259"/>
      <c r="M526" s="259"/>
      <c r="N526" s="56"/>
      <c r="O526" s="28"/>
      <c r="P526" s="56"/>
      <c r="Q526" s="28"/>
      <c r="R526" s="132"/>
      <c r="S526" s="214"/>
      <c r="T526" s="285"/>
      <c r="U526" s="27" t="s">
        <v>35</v>
      </c>
      <c r="V526" s="186"/>
      <c r="W526" s="56"/>
      <c r="X526" s="187"/>
      <c r="Y526" s="187"/>
      <c r="Z526" s="187"/>
      <c r="AA526" s="62"/>
      <c r="AB526" s="62"/>
      <c r="AC526" s="188"/>
      <c r="AD526" s="259"/>
      <c r="AE526" s="259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4"/>
      <c r="AT526" s="37"/>
    </row>
    <row r="527" spans="2:46" ht="13.5" customHeight="1" thickBot="1" x14ac:dyDescent="0.2">
      <c r="B527" s="286"/>
      <c r="C527" s="27"/>
      <c r="D527" s="186"/>
      <c r="E527" s="56"/>
      <c r="F527" s="189"/>
      <c r="G527" s="189"/>
      <c r="H527" s="189"/>
      <c r="I527" s="56"/>
      <c r="J527" s="56"/>
      <c r="K527" s="188"/>
      <c r="L527" s="259"/>
      <c r="M527" s="259"/>
      <c r="N527" s="56"/>
      <c r="O527" s="28"/>
      <c r="P527" s="56"/>
      <c r="Q527" s="28"/>
      <c r="R527" s="184"/>
      <c r="S527" s="214"/>
      <c r="T527" s="286"/>
      <c r="U527" s="27"/>
      <c r="V527" s="186"/>
      <c r="W527" s="56"/>
      <c r="X527" s="189"/>
      <c r="Y527" s="189"/>
      <c r="Z527" s="189"/>
      <c r="AA527" s="56"/>
      <c r="AB527" s="56"/>
      <c r="AC527" s="188"/>
      <c r="AD527" s="259"/>
      <c r="AE527" s="259"/>
      <c r="AF527" s="56"/>
      <c r="AG527" s="28"/>
      <c r="AH527" s="56"/>
      <c r="AI527" s="28"/>
      <c r="AJ527" s="184"/>
      <c r="AK527" s="199"/>
      <c r="AL527" s="286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4"/>
      <c r="AT527" s="37"/>
    </row>
    <row r="528" spans="2:46" ht="13.5" customHeight="1" x14ac:dyDescent="0.15">
      <c r="B528" s="284" t="s">
        <v>168</v>
      </c>
      <c r="C528" s="25" t="s">
        <v>31</v>
      </c>
      <c r="D528" s="39"/>
      <c r="E528" s="55"/>
      <c r="F528" s="96"/>
      <c r="G528" s="96"/>
      <c r="H528" s="96"/>
      <c r="I528" s="60"/>
      <c r="J528" s="60"/>
      <c r="K528" s="61"/>
      <c r="L528" s="258"/>
      <c r="M528" s="258"/>
      <c r="N528" s="55"/>
      <c r="O528" s="26"/>
      <c r="P528" s="55"/>
      <c r="Q528" s="26"/>
      <c r="R528" s="131"/>
      <c r="S528" s="214"/>
      <c r="T528" s="284" t="s">
        <v>168</v>
      </c>
      <c r="U528" s="25" t="s">
        <v>31</v>
      </c>
      <c r="V528" s="39"/>
      <c r="W528" s="55"/>
      <c r="X528" s="96"/>
      <c r="Y528" s="96"/>
      <c r="Z528" s="96"/>
      <c r="AA528" s="60"/>
      <c r="AB528" s="60"/>
      <c r="AC528" s="61"/>
      <c r="AD528" s="258"/>
      <c r="AE528" s="258"/>
      <c r="AF528" s="55"/>
      <c r="AG528" s="26"/>
      <c r="AH528" s="55"/>
      <c r="AI528" s="26"/>
      <c r="AJ528" s="131"/>
      <c r="AK528" s="199"/>
      <c r="AL528" s="284" t="s">
        <v>168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4"/>
      <c r="AT528" s="37"/>
    </row>
    <row r="529" spans="2:46" ht="13.5" customHeight="1" x14ac:dyDescent="0.15">
      <c r="B529" s="285"/>
      <c r="C529" s="27" t="s">
        <v>32</v>
      </c>
      <c r="D529" s="186"/>
      <c r="E529" s="56"/>
      <c r="F529" s="187"/>
      <c r="G529" s="187"/>
      <c r="H529" s="187"/>
      <c r="I529" s="62"/>
      <c r="J529" s="62"/>
      <c r="K529" s="188"/>
      <c r="L529" s="259"/>
      <c r="M529" s="259"/>
      <c r="N529" s="56"/>
      <c r="O529" s="28"/>
      <c r="P529" s="56"/>
      <c r="Q529" s="28"/>
      <c r="R529" s="132"/>
      <c r="S529" s="214"/>
      <c r="T529" s="285"/>
      <c r="U529" s="27" t="s">
        <v>32</v>
      </c>
      <c r="V529" s="186"/>
      <c r="W529" s="56"/>
      <c r="X529" s="187"/>
      <c r="Y529" s="187"/>
      <c r="Z529" s="187"/>
      <c r="AA529" s="62"/>
      <c r="AB529" s="62"/>
      <c r="AC529" s="188"/>
      <c r="AD529" s="259"/>
      <c r="AE529" s="259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4"/>
      <c r="AT529" s="37"/>
    </row>
    <row r="530" spans="2:46" ht="13.5" customHeight="1" x14ac:dyDescent="0.15">
      <c r="B530" s="285"/>
      <c r="C530" s="27" t="s">
        <v>33</v>
      </c>
      <c r="D530" s="186"/>
      <c r="E530" s="56"/>
      <c r="F530" s="187"/>
      <c r="G530" s="187"/>
      <c r="H530" s="187"/>
      <c r="I530" s="62"/>
      <c r="J530" s="62"/>
      <c r="K530" s="188"/>
      <c r="L530" s="259"/>
      <c r="M530" s="259"/>
      <c r="N530" s="56"/>
      <c r="O530" s="28"/>
      <c r="P530" s="56"/>
      <c r="Q530" s="28"/>
      <c r="R530" s="132"/>
      <c r="S530" s="214"/>
      <c r="T530" s="285"/>
      <c r="U530" s="27" t="s">
        <v>33</v>
      </c>
      <c r="V530" s="186"/>
      <c r="W530" s="56"/>
      <c r="X530" s="187"/>
      <c r="Y530" s="187"/>
      <c r="Z530" s="187"/>
      <c r="AA530" s="62"/>
      <c r="AB530" s="62"/>
      <c r="AC530" s="188"/>
      <c r="AD530" s="259"/>
      <c r="AE530" s="259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4"/>
      <c r="AT530" s="37"/>
    </row>
    <row r="531" spans="2:46" ht="13.5" customHeight="1" x14ac:dyDescent="0.15">
      <c r="B531" s="285"/>
      <c r="C531" s="27" t="s">
        <v>35</v>
      </c>
      <c r="D531" s="186"/>
      <c r="E531" s="56"/>
      <c r="F531" s="187"/>
      <c r="G531" s="187"/>
      <c r="H531" s="187"/>
      <c r="I531" s="62"/>
      <c r="J531" s="62"/>
      <c r="K531" s="188"/>
      <c r="L531" s="259"/>
      <c r="M531" s="259"/>
      <c r="N531" s="56"/>
      <c r="O531" s="28"/>
      <c r="P531" s="56"/>
      <c r="Q531" s="28"/>
      <c r="R531" s="132"/>
      <c r="S531" s="214"/>
      <c r="T531" s="285"/>
      <c r="U531" s="27" t="s">
        <v>35</v>
      </c>
      <c r="V531" s="186"/>
      <c r="W531" s="56"/>
      <c r="X531" s="187"/>
      <c r="Y531" s="187"/>
      <c r="Z531" s="187"/>
      <c r="AA531" s="62"/>
      <c r="AB531" s="62"/>
      <c r="AC531" s="188"/>
      <c r="AD531" s="259"/>
      <c r="AE531" s="259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4"/>
      <c r="AT531" s="37"/>
    </row>
    <row r="532" spans="2:46" ht="13.5" customHeight="1" thickBot="1" x14ac:dyDescent="0.2">
      <c r="B532" s="286"/>
      <c r="C532" s="27"/>
      <c r="D532" s="186"/>
      <c r="E532" s="56"/>
      <c r="F532" s="189"/>
      <c r="G532" s="189"/>
      <c r="H532" s="189"/>
      <c r="I532" s="56"/>
      <c r="J532" s="56"/>
      <c r="K532" s="188"/>
      <c r="L532" s="259"/>
      <c r="M532" s="259"/>
      <c r="N532" s="56"/>
      <c r="O532" s="28"/>
      <c r="P532" s="56"/>
      <c r="Q532" s="28"/>
      <c r="R532" s="184"/>
      <c r="S532" s="214"/>
      <c r="T532" s="286"/>
      <c r="U532" s="27"/>
      <c r="V532" s="186"/>
      <c r="W532" s="56"/>
      <c r="X532" s="189"/>
      <c r="Y532" s="189"/>
      <c r="Z532" s="189"/>
      <c r="AA532" s="56"/>
      <c r="AB532" s="56"/>
      <c r="AC532" s="188"/>
      <c r="AD532" s="259"/>
      <c r="AE532" s="259"/>
      <c r="AF532" s="56"/>
      <c r="AG532" s="28"/>
      <c r="AH532" s="56"/>
      <c r="AI532" s="28"/>
      <c r="AJ532" s="184"/>
      <c r="AK532" s="199"/>
      <c r="AL532" s="286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4"/>
      <c r="AT532" s="37"/>
    </row>
    <row r="533" spans="2:46" ht="13.5" customHeight="1" x14ac:dyDescent="0.15">
      <c r="B533" s="284" t="s">
        <v>169</v>
      </c>
      <c r="C533" s="25" t="s">
        <v>31</v>
      </c>
      <c r="D533" s="39"/>
      <c r="E533" s="55"/>
      <c r="F533" s="96"/>
      <c r="G533" s="96"/>
      <c r="H533" s="96"/>
      <c r="I533" s="60"/>
      <c r="J533" s="60"/>
      <c r="K533" s="61"/>
      <c r="L533" s="258"/>
      <c r="M533" s="258"/>
      <c r="N533" s="55"/>
      <c r="O533" s="26"/>
      <c r="P533" s="55"/>
      <c r="Q533" s="26"/>
      <c r="R533" s="131"/>
      <c r="S533" s="214"/>
      <c r="T533" s="284" t="s">
        <v>169</v>
      </c>
      <c r="U533" s="25" t="s">
        <v>31</v>
      </c>
      <c r="V533" s="39"/>
      <c r="W533" s="55"/>
      <c r="X533" s="96"/>
      <c r="Y533" s="96"/>
      <c r="Z533" s="96"/>
      <c r="AA533" s="60"/>
      <c r="AB533" s="60"/>
      <c r="AC533" s="61"/>
      <c r="AD533" s="258"/>
      <c r="AE533" s="258"/>
      <c r="AF533" s="55"/>
      <c r="AG533" s="26"/>
      <c r="AH533" s="55"/>
      <c r="AI533" s="26"/>
      <c r="AJ533" s="131"/>
      <c r="AK533" s="199"/>
      <c r="AL533" s="284" t="s">
        <v>169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4"/>
      <c r="AT533" s="37"/>
    </row>
    <row r="534" spans="2:46" ht="13.5" customHeight="1" x14ac:dyDescent="0.15">
      <c r="B534" s="285"/>
      <c r="C534" s="27" t="s">
        <v>32</v>
      </c>
      <c r="D534" s="186"/>
      <c r="E534" s="56"/>
      <c r="F534" s="187"/>
      <c r="G534" s="187"/>
      <c r="H534" s="187"/>
      <c r="I534" s="62"/>
      <c r="J534" s="62"/>
      <c r="K534" s="188"/>
      <c r="L534" s="259"/>
      <c r="M534" s="259"/>
      <c r="N534" s="56"/>
      <c r="O534" s="28"/>
      <c r="P534" s="56"/>
      <c r="Q534" s="28"/>
      <c r="R534" s="132"/>
      <c r="S534" s="214"/>
      <c r="T534" s="285"/>
      <c r="U534" s="27" t="s">
        <v>32</v>
      </c>
      <c r="V534" s="186"/>
      <c r="W534" s="56"/>
      <c r="X534" s="187"/>
      <c r="Y534" s="187"/>
      <c r="Z534" s="187"/>
      <c r="AA534" s="62"/>
      <c r="AB534" s="62"/>
      <c r="AC534" s="188"/>
      <c r="AD534" s="259"/>
      <c r="AE534" s="259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4"/>
      <c r="AT534" s="37"/>
    </row>
    <row r="535" spans="2:46" ht="13.5" customHeight="1" x14ac:dyDescent="0.15">
      <c r="B535" s="285"/>
      <c r="C535" s="27" t="s">
        <v>33</v>
      </c>
      <c r="D535" s="186"/>
      <c r="E535" s="56"/>
      <c r="F535" s="187"/>
      <c r="G535" s="187"/>
      <c r="H535" s="187"/>
      <c r="I535" s="62"/>
      <c r="J535" s="62"/>
      <c r="K535" s="188"/>
      <c r="L535" s="259"/>
      <c r="M535" s="259"/>
      <c r="N535" s="56"/>
      <c r="O535" s="28"/>
      <c r="P535" s="56"/>
      <c r="Q535" s="28"/>
      <c r="R535" s="132"/>
      <c r="S535" s="214"/>
      <c r="T535" s="285"/>
      <c r="U535" s="27" t="s">
        <v>33</v>
      </c>
      <c r="V535" s="186"/>
      <c r="W535" s="56"/>
      <c r="X535" s="187"/>
      <c r="Y535" s="187"/>
      <c r="Z535" s="187"/>
      <c r="AA535" s="62"/>
      <c r="AB535" s="62"/>
      <c r="AC535" s="188"/>
      <c r="AD535" s="259"/>
      <c r="AE535" s="259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4"/>
      <c r="AT535" s="37"/>
    </row>
    <row r="536" spans="2:46" ht="13.5" customHeight="1" x14ac:dyDescent="0.15">
      <c r="B536" s="285"/>
      <c r="C536" s="27" t="s">
        <v>35</v>
      </c>
      <c r="D536" s="186"/>
      <c r="E536" s="56"/>
      <c r="F536" s="187"/>
      <c r="G536" s="187"/>
      <c r="H536" s="187"/>
      <c r="I536" s="62"/>
      <c r="J536" s="62"/>
      <c r="K536" s="188"/>
      <c r="L536" s="259"/>
      <c r="M536" s="259"/>
      <c r="N536" s="56"/>
      <c r="O536" s="28"/>
      <c r="P536" s="56"/>
      <c r="Q536" s="28"/>
      <c r="R536" s="132"/>
      <c r="S536" s="214"/>
      <c r="T536" s="285"/>
      <c r="U536" s="27" t="s">
        <v>35</v>
      </c>
      <c r="V536" s="186"/>
      <c r="W536" s="56"/>
      <c r="X536" s="187"/>
      <c r="Y536" s="187"/>
      <c r="Z536" s="187"/>
      <c r="AA536" s="62"/>
      <c r="AB536" s="62"/>
      <c r="AC536" s="188"/>
      <c r="AD536" s="259"/>
      <c r="AE536" s="259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4"/>
      <c r="AT536" s="37"/>
    </row>
    <row r="537" spans="2:46" ht="13.5" customHeight="1" thickBot="1" x14ac:dyDescent="0.2">
      <c r="B537" s="286"/>
      <c r="C537" s="27"/>
      <c r="D537" s="186"/>
      <c r="E537" s="56"/>
      <c r="F537" s="189"/>
      <c r="G537" s="189"/>
      <c r="H537" s="189"/>
      <c r="I537" s="56"/>
      <c r="J537" s="56"/>
      <c r="K537" s="188"/>
      <c r="L537" s="259"/>
      <c r="M537" s="259"/>
      <c r="N537" s="56"/>
      <c r="O537" s="28"/>
      <c r="P537" s="56"/>
      <c r="Q537" s="28"/>
      <c r="R537" s="184"/>
      <c r="S537" s="214"/>
      <c r="T537" s="286"/>
      <c r="U537" s="27"/>
      <c r="V537" s="186"/>
      <c r="W537" s="56"/>
      <c r="X537" s="189"/>
      <c r="Y537" s="189"/>
      <c r="Z537" s="189"/>
      <c r="AA537" s="56"/>
      <c r="AB537" s="56"/>
      <c r="AC537" s="188"/>
      <c r="AD537" s="259"/>
      <c r="AE537" s="259"/>
      <c r="AF537" s="56"/>
      <c r="AG537" s="28"/>
      <c r="AH537" s="56"/>
      <c r="AI537" s="28"/>
      <c r="AJ537" s="184"/>
      <c r="AK537" s="199"/>
      <c r="AL537" s="286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4"/>
      <c r="AT537" s="37"/>
    </row>
    <row r="538" spans="2:46" ht="13.5" customHeight="1" x14ac:dyDescent="0.15">
      <c r="B538" s="284" t="s">
        <v>170</v>
      </c>
      <c r="C538" s="25" t="s">
        <v>31</v>
      </c>
      <c r="D538" s="39"/>
      <c r="E538" s="55"/>
      <c r="F538" s="96"/>
      <c r="G538" s="96"/>
      <c r="H538" s="96"/>
      <c r="I538" s="60"/>
      <c r="J538" s="60"/>
      <c r="K538" s="61"/>
      <c r="L538" s="258"/>
      <c r="M538" s="258"/>
      <c r="N538" s="55"/>
      <c r="O538" s="26"/>
      <c r="P538" s="55"/>
      <c r="Q538" s="26"/>
      <c r="R538" s="131"/>
      <c r="S538" s="214"/>
      <c r="T538" s="284" t="s">
        <v>170</v>
      </c>
      <c r="U538" s="25" t="s">
        <v>31</v>
      </c>
      <c r="V538" s="39"/>
      <c r="W538" s="55"/>
      <c r="X538" s="96"/>
      <c r="Y538" s="96"/>
      <c r="Z538" s="96"/>
      <c r="AA538" s="60"/>
      <c r="AB538" s="60"/>
      <c r="AC538" s="61"/>
      <c r="AD538" s="258"/>
      <c r="AE538" s="258"/>
      <c r="AF538" s="55"/>
      <c r="AG538" s="26"/>
      <c r="AH538" s="55"/>
      <c r="AI538" s="26"/>
      <c r="AJ538" s="131"/>
      <c r="AK538" s="199"/>
      <c r="AL538" s="284" t="s">
        <v>170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4"/>
      <c r="AT538" s="37"/>
    </row>
    <row r="539" spans="2:46" ht="13.5" customHeight="1" x14ac:dyDescent="0.15">
      <c r="B539" s="285"/>
      <c r="C539" s="27" t="s">
        <v>32</v>
      </c>
      <c r="D539" s="186"/>
      <c r="E539" s="56"/>
      <c r="F539" s="187"/>
      <c r="G539" s="187"/>
      <c r="H539" s="187"/>
      <c r="I539" s="62"/>
      <c r="J539" s="62"/>
      <c r="K539" s="188"/>
      <c r="L539" s="259"/>
      <c r="M539" s="259"/>
      <c r="N539" s="56"/>
      <c r="O539" s="28"/>
      <c r="P539" s="56"/>
      <c r="Q539" s="28"/>
      <c r="R539" s="132"/>
      <c r="S539" s="214"/>
      <c r="T539" s="285"/>
      <c r="U539" s="27" t="s">
        <v>32</v>
      </c>
      <c r="V539" s="186"/>
      <c r="W539" s="56"/>
      <c r="X539" s="187"/>
      <c r="Y539" s="187"/>
      <c r="Z539" s="187"/>
      <c r="AA539" s="62"/>
      <c r="AB539" s="62"/>
      <c r="AC539" s="188"/>
      <c r="AD539" s="259"/>
      <c r="AE539" s="259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4"/>
      <c r="AT539" s="37"/>
    </row>
    <row r="540" spans="2:46" ht="13.5" customHeight="1" x14ac:dyDescent="0.15">
      <c r="B540" s="285"/>
      <c r="C540" s="27" t="s">
        <v>33</v>
      </c>
      <c r="D540" s="186"/>
      <c r="E540" s="56"/>
      <c r="F540" s="187"/>
      <c r="G540" s="187"/>
      <c r="H540" s="187"/>
      <c r="I540" s="62"/>
      <c r="J540" s="62"/>
      <c r="K540" s="188"/>
      <c r="L540" s="259"/>
      <c r="M540" s="259"/>
      <c r="N540" s="56"/>
      <c r="O540" s="28"/>
      <c r="P540" s="56"/>
      <c r="Q540" s="28"/>
      <c r="R540" s="132"/>
      <c r="S540" s="214"/>
      <c r="T540" s="285"/>
      <c r="U540" s="27" t="s">
        <v>33</v>
      </c>
      <c r="V540" s="186"/>
      <c r="W540" s="56"/>
      <c r="X540" s="187"/>
      <c r="Y540" s="187"/>
      <c r="Z540" s="187"/>
      <c r="AA540" s="62"/>
      <c r="AB540" s="62"/>
      <c r="AC540" s="188"/>
      <c r="AD540" s="259"/>
      <c r="AE540" s="259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4"/>
      <c r="AT540" s="37"/>
    </row>
    <row r="541" spans="2:46" ht="13.5" customHeight="1" x14ac:dyDescent="0.15">
      <c r="B541" s="285"/>
      <c r="C541" s="27" t="s">
        <v>35</v>
      </c>
      <c r="D541" s="186"/>
      <c r="E541" s="56"/>
      <c r="F541" s="187"/>
      <c r="G541" s="187"/>
      <c r="H541" s="187"/>
      <c r="I541" s="62"/>
      <c r="J541" s="62"/>
      <c r="K541" s="188"/>
      <c r="L541" s="259"/>
      <c r="M541" s="259"/>
      <c r="N541" s="56"/>
      <c r="O541" s="28"/>
      <c r="P541" s="56"/>
      <c r="Q541" s="28"/>
      <c r="R541" s="132"/>
      <c r="S541" s="214"/>
      <c r="T541" s="285"/>
      <c r="U541" s="27" t="s">
        <v>35</v>
      </c>
      <c r="V541" s="186"/>
      <c r="W541" s="56"/>
      <c r="X541" s="187"/>
      <c r="Y541" s="187"/>
      <c r="Z541" s="187"/>
      <c r="AA541" s="62"/>
      <c r="AB541" s="62"/>
      <c r="AC541" s="188"/>
      <c r="AD541" s="259"/>
      <c r="AE541" s="259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4"/>
      <c r="AT541" s="37"/>
    </row>
    <row r="542" spans="2:46" ht="13.5" customHeight="1" thickBot="1" x14ac:dyDescent="0.2">
      <c r="B542" s="286"/>
      <c r="C542" s="27"/>
      <c r="D542" s="186"/>
      <c r="E542" s="56"/>
      <c r="F542" s="189"/>
      <c r="G542" s="189"/>
      <c r="H542" s="189"/>
      <c r="I542" s="56"/>
      <c r="J542" s="56"/>
      <c r="K542" s="188"/>
      <c r="L542" s="259"/>
      <c r="M542" s="259"/>
      <c r="N542" s="56"/>
      <c r="O542" s="28"/>
      <c r="P542" s="56"/>
      <c r="Q542" s="28"/>
      <c r="R542" s="184"/>
      <c r="S542" s="214"/>
      <c r="T542" s="286"/>
      <c r="U542" s="27"/>
      <c r="V542" s="186"/>
      <c r="W542" s="56"/>
      <c r="X542" s="189"/>
      <c r="Y542" s="189"/>
      <c r="Z542" s="189"/>
      <c r="AA542" s="56"/>
      <c r="AB542" s="56"/>
      <c r="AC542" s="188"/>
      <c r="AD542" s="259"/>
      <c r="AE542" s="259"/>
      <c r="AF542" s="56"/>
      <c r="AG542" s="28"/>
      <c r="AH542" s="56"/>
      <c r="AI542" s="28"/>
      <c r="AJ542" s="184"/>
      <c r="AK542" s="199"/>
      <c r="AL542" s="286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4"/>
      <c r="AT542" s="37"/>
    </row>
    <row r="543" spans="2:46" ht="13.5" customHeight="1" x14ac:dyDescent="0.15">
      <c r="B543" s="284" t="s">
        <v>171</v>
      </c>
      <c r="C543" s="25" t="s">
        <v>31</v>
      </c>
      <c r="D543" s="39"/>
      <c r="E543" s="55"/>
      <c r="F543" s="96"/>
      <c r="G543" s="96"/>
      <c r="H543" s="96"/>
      <c r="I543" s="60"/>
      <c r="J543" s="60"/>
      <c r="K543" s="61"/>
      <c r="L543" s="258"/>
      <c r="M543" s="258"/>
      <c r="N543" s="55"/>
      <c r="O543" s="26"/>
      <c r="P543" s="55"/>
      <c r="Q543" s="26"/>
      <c r="R543" s="131"/>
      <c r="S543" s="214"/>
      <c r="T543" s="284" t="s">
        <v>171</v>
      </c>
      <c r="U543" s="25" t="s">
        <v>31</v>
      </c>
      <c r="V543" s="39"/>
      <c r="W543" s="55"/>
      <c r="X543" s="96"/>
      <c r="Y543" s="96"/>
      <c r="Z543" s="96"/>
      <c r="AA543" s="60"/>
      <c r="AB543" s="60"/>
      <c r="AC543" s="61"/>
      <c r="AD543" s="258"/>
      <c r="AE543" s="258"/>
      <c r="AF543" s="55"/>
      <c r="AG543" s="26"/>
      <c r="AH543" s="55"/>
      <c r="AI543" s="26"/>
      <c r="AJ543" s="131"/>
      <c r="AK543" s="199"/>
      <c r="AL543" s="284" t="s">
        <v>171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4"/>
      <c r="AT543" s="37"/>
    </row>
    <row r="544" spans="2:46" ht="13.5" customHeight="1" x14ac:dyDescent="0.15">
      <c r="B544" s="285"/>
      <c r="C544" s="27" t="s">
        <v>32</v>
      </c>
      <c r="D544" s="186"/>
      <c r="E544" s="56"/>
      <c r="F544" s="187"/>
      <c r="G544" s="187"/>
      <c r="H544" s="187"/>
      <c r="I544" s="62"/>
      <c r="J544" s="62"/>
      <c r="K544" s="188"/>
      <c r="L544" s="259"/>
      <c r="M544" s="259"/>
      <c r="N544" s="56"/>
      <c r="O544" s="28"/>
      <c r="P544" s="56"/>
      <c r="Q544" s="28"/>
      <c r="R544" s="132"/>
      <c r="S544" s="214"/>
      <c r="T544" s="285"/>
      <c r="U544" s="27" t="s">
        <v>32</v>
      </c>
      <c r="V544" s="186"/>
      <c r="W544" s="56"/>
      <c r="X544" s="187"/>
      <c r="Y544" s="187"/>
      <c r="Z544" s="187"/>
      <c r="AA544" s="62"/>
      <c r="AB544" s="62"/>
      <c r="AC544" s="188"/>
      <c r="AD544" s="259"/>
      <c r="AE544" s="259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4"/>
      <c r="AT544" s="37"/>
    </row>
    <row r="545" spans="2:46" ht="13.5" customHeight="1" x14ac:dyDescent="0.15">
      <c r="B545" s="285"/>
      <c r="C545" s="27" t="s">
        <v>33</v>
      </c>
      <c r="D545" s="186"/>
      <c r="E545" s="56"/>
      <c r="F545" s="187"/>
      <c r="G545" s="187"/>
      <c r="H545" s="187"/>
      <c r="I545" s="62"/>
      <c r="J545" s="62"/>
      <c r="K545" s="188"/>
      <c r="L545" s="259"/>
      <c r="M545" s="259"/>
      <c r="N545" s="56"/>
      <c r="O545" s="28"/>
      <c r="P545" s="56"/>
      <c r="Q545" s="28"/>
      <c r="R545" s="132"/>
      <c r="S545" s="214"/>
      <c r="T545" s="285"/>
      <c r="U545" s="27" t="s">
        <v>33</v>
      </c>
      <c r="V545" s="186"/>
      <c r="W545" s="56"/>
      <c r="X545" s="187"/>
      <c r="Y545" s="187"/>
      <c r="Z545" s="187"/>
      <c r="AA545" s="62"/>
      <c r="AB545" s="62"/>
      <c r="AC545" s="188"/>
      <c r="AD545" s="259"/>
      <c r="AE545" s="259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4"/>
      <c r="AT545" s="37"/>
    </row>
    <row r="546" spans="2:46" ht="13.5" customHeight="1" x14ac:dyDescent="0.15">
      <c r="B546" s="285"/>
      <c r="C546" s="27" t="s">
        <v>35</v>
      </c>
      <c r="D546" s="186"/>
      <c r="E546" s="56"/>
      <c r="F546" s="187"/>
      <c r="G546" s="187"/>
      <c r="H546" s="187"/>
      <c r="I546" s="62"/>
      <c r="J546" s="62"/>
      <c r="K546" s="188"/>
      <c r="L546" s="259"/>
      <c r="M546" s="259"/>
      <c r="N546" s="56"/>
      <c r="O546" s="28"/>
      <c r="P546" s="56"/>
      <c r="Q546" s="28"/>
      <c r="R546" s="132"/>
      <c r="S546" s="214"/>
      <c r="T546" s="285"/>
      <c r="U546" s="27" t="s">
        <v>35</v>
      </c>
      <c r="V546" s="186"/>
      <c r="W546" s="56"/>
      <c r="X546" s="187"/>
      <c r="Y546" s="187"/>
      <c r="Z546" s="187"/>
      <c r="AA546" s="62"/>
      <c r="AB546" s="62"/>
      <c r="AC546" s="188"/>
      <c r="AD546" s="259"/>
      <c r="AE546" s="259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4"/>
      <c r="AT546" s="37"/>
    </row>
    <row r="547" spans="2:46" ht="13.5" customHeight="1" thickBot="1" x14ac:dyDescent="0.2">
      <c r="B547" s="286"/>
      <c r="C547" s="27"/>
      <c r="D547" s="186"/>
      <c r="E547" s="56"/>
      <c r="F547" s="189"/>
      <c r="G547" s="189"/>
      <c r="H547" s="189"/>
      <c r="I547" s="56"/>
      <c r="J547" s="56"/>
      <c r="K547" s="188"/>
      <c r="L547" s="259"/>
      <c r="M547" s="259"/>
      <c r="N547" s="56"/>
      <c r="O547" s="28"/>
      <c r="P547" s="56"/>
      <c r="Q547" s="28"/>
      <c r="R547" s="184"/>
      <c r="S547" s="214"/>
      <c r="T547" s="286"/>
      <c r="U547" s="27"/>
      <c r="V547" s="186"/>
      <c r="W547" s="56"/>
      <c r="X547" s="189"/>
      <c r="Y547" s="189"/>
      <c r="Z547" s="189"/>
      <c r="AA547" s="56"/>
      <c r="AB547" s="56"/>
      <c r="AC547" s="188"/>
      <c r="AD547" s="259"/>
      <c r="AE547" s="259"/>
      <c r="AF547" s="56"/>
      <c r="AG547" s="28"/>
      <c r="AH547" s="56"/>
      <c r="AI547" s="28"/>
      <c r="AJ547" s="184"/>
      <c r="AK547" s="199"/>
      <c r="AL547" s="286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4"/>
      <c r="AT547" s="37"/>
    </row>
    <row r="548" spans="2:46" ht="13.5" customHeight="1" x14ac:dyDescent="0.15">
      <c r="B548" s="284" t="s">
        <v>172</v>
      </c>
      <c r="C548" s="25" t="s">
        <v>31</v>
      </c>
      <c r="D548" s="39"/>
      <c r="E548" s="55"/>
      <c r="F548" s="96"/>
      <c r="G548" s="96"/>
      <c r="H548" s="96"/>
      <c r="I548" s="60"/>
      <c r="J548" s="60"/>
      <c r="K548" s="61"/>
      <c r="L548" s="258"/>
      <c r="M548" s="258"/>
      <c r="N548" s="55"/>
      <c r="O548" s="26"/>
      <c r="P548" s="55"/>
      <c r="Q548" s="26"/>
      <c r="R548" s="131"/>
      <c r="S548" s="214"/>
      <c r="T548" s="284" t="s">
        <v>172</v>
      </c>
      <c r="U548" s="25" t="s">
        <v>31</v>
      </c>
      <c r="V548" s="39"/>
      <c r="W548" s="55"/>
      <c r="X548" s="96"/>
      <c r="Y548" s="96"/>
      <c r="Z548" s="96"/>
      <c r="AA548" s="60"/>
      <c r="AB548" s="60"/>
      <c r="AC548" s="61"/>
      <c r="AD548" s="258"/>
      <c r="AE548" s="258"/>
      <c r="AF548" s="55"/>
      <c r="AG548" s="26"/>
      <c r="AH548" s="55"/>
      <c r="AI548" s="26"/>
      <c r="AJ548" s="131"/>
      <c r="AK548" s="199"/>
      <c r="AL548" s="284" t="s">
        <v>172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4"/>
      <c r="AT548" s="37"/>
    </row>
    <row r="549" spans="2:46" ht="13.5" customHeight="1" x14ac:dyDescent="0.15">
      <c r="B549" s="285"/>
      <c r="C549" s="27" t="s">
        <v>32</v>
      </c>
      <c r="D549" s="186"/>
      <c r="E549" s="56"/>
      <c r="F549" s="187"/>
      <c r="G549" s="187"/>
      <c r="H549" s="187"/>
      <c r="I549" s="62"/>
      <c r="J549" s="62"/>
      <c r="K549" s="188"/>
      <c r="L549" s="259"/>
      <c r="M549" s="259"/>
      <c r="N549" s="56"/>
      <c r="O549" s="28"/>
      <c r="P549" s="56"/>
      <c r="Q549" s="28"/>
      <c r="R549" s="132"/>
      <c r="S549" s="214"/>
      <c r="T549" s="285"/>
      <c r="U549" s="27" t="s">
        <v>32</v>
      </c>
      <c r="V549" s="186"/>
      <c r="W549" s="56"/>
      <c r="X549" s="187"/>
      <c r="Y549" s="187"/>
      <c r="Z549" s="187"/>
      <c r="AA549" s="62"/>
      <c r="AB549" s="62"/>
      <c r="AC549" s="188"/>
      <c r="AD549" s="259"/>
      <c r="AE549" s="259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4"/>
      <c r="AT549" s="37"/>
    </row>
    <row r="550" spans="2:46" ht="13.5" customHeight="1" x14ac:dyDescent="0.15">
      <c r="B550" s="285"/>
      <c r="C550" s="27" t="s">
        <v>33</v>
      </c>
      <c r="D550" s="186"/>
      <c r="E550" s="56"/>
      <c r="F550" s="187"/>
      <c r="G550" s="187"/>
      <c r="H550" s="187"/>
      <c r="I550" s="62"/>
      <c r="J550" s="62"/>
      <c r="K550" s="188"/>
      <c r="L550" s="259"/>
      <c r="M550" s="259"/>
      <c r="N550" s="56"/>
      <c r="O550" s="28"/>
      <c r="P550" s="56"/>
      <c r="Q550" s="28"/>
      <c r="R550" s="132"/>
      <c r="S550" s="214"/>
      <c r="T550" s="285"/>
      <c r="U550" s="27" t="s">
        <v>33</v>
      </c>
      <c r="V550" s="186"/>
      <c r="W550" s="56"/>
      <c r="X550" s="187"/>
      <c r="Y550" s="187"/>
      <c r="Z550" s="187"/>
      <c r="AA550" s="62"/>
      <c r="AB550" s="62"/>
      <c r="AC550" s="188"/>
      <c r="AD550" s="259"/>
      <c r="AE550" s="259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4"/>
      <c r="AT550" s="37"/>
    </row>
    <row r="551" spans="2:46" ht="13.5" customHeight="1" x14ac:dyDescent="0.15">
      <c r="B551" s="285"/>
      <c r="C551" s="27" t="s">
        <v>35</v>
      </c>
      <c r="D551" s="186"/>
      <c r="E551" s="56"/>
      <c r="F551" s="187"/>
      <c r="G551" s="187"/>
      <c r="H551" s="187"/>
      <c r="I551" s="62"/>
      <c r="J551" s="62"/>
      <c r="K551" s="188"/>
      <c r="L551" s="259"/>
      <c r="M551" s="259"/>
      <c r="N551" s="56"/>
      <c r="O551" s="28"/>
      <c r="P551" s="56"/>
      <c r="Q551" s="28"/>
      <c r="R551" s="132"/>
      <c r="S551" s="214"/>
      <c r="T551" s="285"/>
      <c r="U551" s="27" t="s">
        <v>35</v>
      </c>
      <c r="V551" s="186"/>
      <c r="W551" s="56"/>
      <c r="X551" s="187"/>
      <c r="Y551" s="187"/>
      <c r="Z551" s="187"/>
      <c r="AA551" s="62"/>
      <c r="AB551" s="62"/>
      <c r="AC551" s="188"/>
      <c r="AD551" s="259"/>
      <c r="AE551" s="259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4"/>
      <c r="AT551" s="37"/>
    </row>
    <row r="552" spans="2:46" ht="13.5" customHeight="1" thickBot="1" x14ac:dyDescent="0.2">
      <c r="B552" s="286"/>
      <c r="C552" s="27"/>
      <c r="D552" s="186"/>
      <c r="E552" s="56"/>
      <c r="F552" s="189"/>
      <c r="G552" s="189"/>
      <c r="H552" s="189"/>
      <c r="I552" s="56"/>
      <c r="J552" s="56"/>
      <c r="K552" s="188"/>
      <c r="L552" s="259"/>
      <c r="M552" s="259"/>
      <c r="N552" s="56"/>
      <c r="O552" s="28"/>
      <c r="P552" s="56"/>
      <c r="Q552" s="28"/>
      <c r="R552" s="184"/>
      <c r="S552" s="214"/>
      <c r="T552" s="286"/>
      <c r="U552" s="27"/>
      <c r="V552" s="186"/>
      <c r="W552" s="56"/>
      <c r="X552" s="189"/>
      <c r="Y552" s="189"/>
      <c r="Z552" s="189"/>
      <c r="AA552" s="56"/>
      <c r="AB552" s="56"/>
      <c r="AC552" s="188"/>
      <c r="AD552" s="259"/>
      <c r="AE552" s="259"/>
      <c r="AF552" s="56"/>
      <c r="AG552" s="28"/>
      <c r="AH552" s="56"/>
      <c r="AI552" s="28"/>
      <c r="AJ552" s="184"/>
      <c r="AK552" s="199"/>
      <c r="AL552" s="286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4"/>
      <c r="AT552" s="37"/>
    </row>
    <row r="553" spans="2:46" ht="13.5" customHeight="1" x14ac:dyDescent="0.15">
      <c r="B553" s="284" t="s">
        <v>173</v>
      </c>
      <c r="C553" s="25" t="s">
        <v>31</v>
      </c>
      <c r="D553" s="39"/>
      <c r="E553" s="55"/>
      <c r="F553" s="96"/>
      <c r="G553" s="96"/>
      <c r="H553" s="96"/>
      <c r="I553" s="60"/>
      <c r="J553" s="60"/>
      <c r="K553" s="61"/>
      <c r="L553" s="258"/>
      <c r="M553" s="258"/>
      <c r="N553" s="55"/>
      <c r="O553" s="26"/>
      <c r="P553" s="55"/>
      <c r="Q553" s="26"/>
      <c r="R553" s="131"/>
      <c r="S553" s="214"/>
      <c r="T553" s="284" t="s">
        <v>173</v>
      </c>
      <c r="U553" s="25" t="s">
        <v>31</v>
      </c>
      <c r="V553" s="39"/>
      <c r="W553" s="55"/>
      <c r="X553" s="96"/>
      <c r="Y553" s="96"/>
      <c r="Z553" s="96"/>
      <c r="AA553" s="60"/>
      <c r="AB553" s="60"/>
      <c r="AC553" s="61"/>
      <c r="AD553" s="258"/>
      <c r="AE553" s="258"/>
      <c r="AF553" s="55"/>
      <c r="AG553" s="26"/>
      <c r="AH553" s="55"/>
      <c r="AI553" s="26"/>
      <c r="AJ553" s="131"/>
      <c r="AK553" s="199"/>
      <c r="AL553" s="284" t="s">
        <v>173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4"/>
      <c r="AT553" s="37"/>
    </row>
    <row r="554" spans="2:46" ht="13.5" customHeight="1" x14ac:dyDescent="0.15">
      <c r="B554" s="285"/>
      <c r="C554" s="27" t="s">
        <v>32</v>
      </c>
      <c r="D554" s="186"/>
      <c r="E554" s="56"/>
      <c r="F554" s="187"/>
      <c r="G554" s="187"/>
      <c r="H554" s="187"/>
      <c r="I554" s="62"/>
      <c r="J554" s="62"/>
      <c r="K554" s="188"/>
      <c r="L554" s="259"/>
      <c r="M554" s="259"/>
      <c r="N554" s="56"/>
      <c r="O554" s="28"/>
      <c r="P554" s="56"/>
      <c r="Q554" s="28"/>
      <c r="R554" s="132"/>
      <c r="S554" s="214"/>
      <c r="T554" s="285"/>
      <c r="U554" s="27" t="s">
        <v>32</v>
      </c>
      <c r="V554" s="186"/>
      <c r="W554" s="56"/>
      <c r="X554" s="187"/>
      <c r="Y554" s="187"/>
      <c r="Z554" s="187"/>
      <c r="AA554" s="62"/>
      <c r="AB554" s="62"/>
      <c r="AC554" s="188"/>
      <c r="AD554" s="259"/>
      <c r="AE554" s="259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4"/>
      <c r="AT554" s="37"/>
    </row>
    <row r="555" spans="2:46" ht="13.5" customHeight="1" x14ac:dyDescent="0.15">
      <c r="B555" s="285"/>
      <c r="C555" s="27" t="s">
        <v>33</v>
      </c>
      <c r="D555" s="186"/>
      <c r="E555" s="56"/>
      <c r="F555" s="187"/>
      <c r="G555" s="187"/>
      <c r="H555" s="187"/>
      <c r="I555" s="62"/>
      <c r="J555" s="62"/>
      <c r="K555" s="188"/>
      <c r="L555" s="259"/>
      <c r="M555" s="259"/>
      <c r="N555" s="56"/>
      <c r="O555" s="28"/>
      <c r="P555" s="56"/>
      <c r="Q555" s="28"/>
      <c r="R555" s="132"/>
      <c r="S555" s="214"/>
      <c r="T555" s="285"/>
      <c r="U555" s="27" t="s">
        <v>33</v>
      </c>
      <c r="V555" s="186"/>
      <c r="W555" s="56"/>
      <c r="X555" s="187"/>
      <c r="Y555" s="187"/>
      <c r="Z555" s="187"/>
      <c r="AA555" s="62"/>
      <c r="AB555" s="62"/>
      <c r="AC555" s="188"/>
      <c r="AD555" s="259"/>
      <c r="AE555" s="259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4"/>
      <c r="AT555" s="37"/>
    </row>
    <row r="556" spans="2:46" ht="13.5" customHeight="1" x14ac:dyDescent="0.15">
      <c r="B556" s="285"/>
      <c r="C556" s="27" t="s">
        <v>35</v>
      </c>
      <c r="D556" s="186"/>
      <c r="E556" s="56"/>
      <c r="F556" s="187"/>
      <c r="G556" s="187"/>
      <c r="H556" s="187"/>
      <c r="I556" s="62"/>
      <c r="J556" s="62"/>
      <c r="K556" s="188"/>
      <c r="L556" s="259"/>
      <c r="M556" s="259"/>
      <c r="N556" s="56"/>
      <c r="O556" s="28"/>
      <c r="P556" s="56"/>
      <c r="Q556" s="28"/>
      <c r="R556" s="132"/>
      <c r="S556" s="214"/>
      <c r="T556" s="285"/>
      <c r="U556" s="27" t="s">
        <v>35</v>
      </c>
      <c r="V556" s="186"/>
      <c r="W556" s="56"/>
      <c r="X556" s="187"/>
      <c r="Y556" s="187"/>
      <c r="Z556" s="187"/>
      <c r="AA556" s="62"/>
      <c r="AB556" s="62"/>
      <c r="AC556" s="188"/>
      <c r="AD556" s="259"/>
      <c r="AE556" s="259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4"/>
      <c r="AT556" s="37"/>
    </row>
    <row r="557" spans="2:46" ht="13.5" customHeight="1" thickBot="1" x14ac:dyDescent="0.2">
      <c r="B557" s="286"/>
      <c r="C557" s="27"/>
      <c r="D557" s="186"/>
      <c r="E557" s="56"/>
      <c r="F557" s="189"/>
      <c r="G557" s="189"/>
      <c r="H557" s="189"/>
      <c r="I557" s="56"/>
      <c r="J557" s="56"/>
      <c r="K557" s="188"/>
      <c r="L557" s="259"/>
      <c r="M557" s="259"/>
      <c r="N557" s="56"/>
      <c r="O557" s="28"/>
      <c r="P557" s="56"/>
      <c r="Q557" s="28"/>
      <c r="R557" s="184"/>
      <c r="S557" s="214"/>
      <c r="T557" s="286"/>
      <c r="U557" s="27"/>
      <c r="V557" s="186"/>
      <c r="W557" s="56"/>
      <c r="X557" s="189"/>
      <c r="Y557" s="189"/>
      <c r="Z557" s="189"/>
      <c r="AA557" s="56"/>
      <c r="AB557" s="56"/>
      <c r="AC557" s="188"/>
      <c r="AD557" s="259"/>
      <c r="AE557" s="259"/>
      <c r="AF557" s="56"/>
      <c r="AG557" s="28"/>
      <c r="AH557" s="56"/>
      <c r="AI557" s="28"/>
      <c r="AJ557" s="184"/>
      <c r="AK557" s="199"/>
      <c r="AL557" s="286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4"/>
      <c r="AT557" s="37"/>
    </row>
    <row r="558" spans="2:46" ht="13.5" customHeight="1" x14ac:dyDescent="0.15">
      <c r="B558" s="284" t="s">
        <v>174</v>
      </c>
      <c r="C558" s="25" t="s">
        <v>31</v>
      </c>
      <c r="D558" s="39"/>
      <c r="E558" s="55"/>
      <c r="F558" s="96"/>
      <c r="G558" s="96"/>
      <c r="H558" s="96"/>
      <c r="I558" s="60"/>
      <c r="J558" s="60"/>
      <c r="K558" s="61"/>
      <c r="L558" s="258"/>
      <c r="M558" s="258"/>
      <c r="N558" s="55"/>
      <c r="O558" s="26"/>
      <c r="P558" s="55"/>
      <c r="Q558" s="26"/>
      <c r="R558" s="131"/>
      <c r="S558" s="214"/>
      <c r="T558" s="284" t="s">
        <v>174</v>
      </c>
      <c r="U558" s="25" t="s">
        <v>31</v>
      </c>
      <c r="V558" s="39"/>
      <c r="W558" s="55"/>
      <c r="X558" s="96"/>
      <c r="Y558" s="96"/>
      <c r="Z558" s="96"/>
      <c r="AA558" s="60"/>
      <c r="AB558" s="60"/>
      <c r="AC558" s="61"/>
      <c r="AD558" s="258"/>
      <c r="AE558" s="258"/>
      <c r="AF558" s="55"/>
      <c r="AG558" s="26"/>
      <c r="AH558" s="55"/>
      <c r="AI558" s="26"/>
      <c r="AJ558" s="131"/>
      <c r="AK558" s="199"/>
      <c r="AL558" s="284" t="s">
        <v>174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4"/>
      <c r="AT558" s="37"/>
    </row>
    <row r="559" spans="2:46" ht="13.5" customHeight="1" x14ac:dyDescent="0.15">
      <c r="B559" s="285"/>
      <c r="C559" s="27" t="s">
        <v>32</v>
      </c>
      <c r="D559" s="186"/>
      <c r="E559" s="56"/>
      <c r="F559" s="187"/>
      <c r="G559" s="187"/>
      <c r="H559" s="187"/>
      <c r="I559" s="62"/>
      <c r="J559" s="62"/>
      <c r="K559" s="188"/>
      <c r="L559" s="259"/>
      <c r="M559" s="259"/>
      <c r="N559" s="56"/>
      <c r="O559" s="28"/>
      <c r="P559" s="56"/>
      <c r="Q559" s="28"/>
      <c r="R559" s="132"/>
      <c r="S559" s="214"/>
      <c r="T559" s="285"/>
      <c r="U559" s="27" t="s">
        <v>32</v>
      </c>
      <c r="V559" s="186"/>
      <c r="W559" s="56"/>
      <c r="X559" s="187"/>
      <c r="Y559" s="187"/>
      <c r="Z559" s="187"/>
      <c r="AA559" s="62"/>
      <c r="AB559" s="62"/>
      <c r="AC559" s="188"/>
      <c r="AD559" s="259"/>
      <c r="AE559" s="259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4"/>
      <c r="AT559" s="37"/>
    </row>
    <row r="560" spans="2:46" ht="13.5" customHeight="1" x14ac:dyDescent="0.15">
      <c r="B560" s="285"/>
      <c r="C560" s="27" t="s">
        <v>33</v>
      </c>
      <c r="D560" s="186"/>
      <c r="E560" s="56"/>
      <c r="F560" s="187"/>
      <c r="G560" s="187"/>
      <c r="H560" s="187"/>
      <c r="I560" s="62"/>
      <c r="J560" s="62"/>
      <c r="K560" s="188"/>
      <c r="L560" s="259"/>
      <c r="M560" s="259"/>
      <c r="N560" s="56"/>
      <c r="O560" s="28"/>
      <c r="P560" s="56"/>
      <c r="Q560" s="28"/>
      <c r="R560" s="132"/>
      <c r="S560" s="214"/>
      <c r="T560" s="285"/>
      <c r="U560" s="27" t="s">
        <v>33</v>
      </c>
      <c r="V560" s="186"/>
      <c r="W560" s="56"/>
      <c r="X560" s="187"/>
      <c r="Y560" s="187"/>
      <c r="Z560" s="187"/>
      <c r="AA560" s="62"/>
      <c r="AB560" s="62"/>
      <c r="AC560" s="188"/>
      <c r="AD560" s="259"/>
      <c r="AE560" s="259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4"/>
      <c r="AT560" s="37"/>
    </row>
    <row r="561" spans="2:46" ht="13.5" customHeight="1" x14ac:dyDescent="0.15">
      <c r="B561" s="285"/>
      <c r="C561" s="27" t="s">
        <v>35</v>
      </c>
      <c r="D561" s="186"/>
      <c r="E561" s="56"/>
      <c r="F561" s="187"/>
      <c r="G561" s="187"/>
      <c r="H561" s="187"/>
      <c r="I561" s="62"/>
      <c r="J561" s="62"/>
      <c r="K561" s="188"/>
      <c r="L561" s="259"/>
      <c r="M561" s="259"/>
      <c r="N561" s="56"/>
      <c r="O561" s="28"/>
      <c r="P561" s="56"/>
      <c r="Q561" s="28"/>
      <c r="R561" s="132"/>
      <c r="S561" s="214"/>
      <c r="T561" s="285"/>
      <c r="U561" s="27" t="s">
        <v>35</v>
      </c>
      <c r="V561" s="186"/>
      <c r="W561" s="56"/>
      <c r="X561" s="187"/>
      <c r="Y561" s="187"/>
      <c r="Z561" s="187"/>
      <c r="AA561" s="62"/>
      <c r="AB561" s="62"/>
      <c r="AC561" s="188"/>
      <c r="AD561" s="259"/>
      <c r="AE561" s="259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4"/>
      <c r="AT561" s="37"/>
    </row>
    <row r="562" spans="2:46" ht="13.5" customHeight="1" thickBot="1" x14ac:dyDescent="0.2">
      <c r="B562" s="286"/>
      <c r="C562" s="27"/>
      <c r="D562" s="186"/>
      <c r="E562" s="56"/>
      <c r="F562" s="189"/>
      <c r="G562" s="189"/>
      <c r="H562" s="189"/>
      <c r="I562" s="56"/>
      <c r="J562" s="56"/>
      <c r="K562" s="188"/>
      <c r="L562" s="259"/>
      <c r="M562" s="259"/>
      <c r="N562" s="56"/>
      <c r="O562" s="28"/>
      <c r="P562" s="56"/>
      <c r="Q562" s="28"/>
      <c r="R562" s="184"/>
      <c r="S562" s="214"/>
      <c r="T562" s="286"/>
      <c r="U562" s="27"/>
      <c r="V562" s="186"/>
      <c r="W562" s="56"/>
      <c r="X562" s="189"/>
      <c r="Y562" s="189"/>
      <c r="Z562" s="189"/>
      <c r="AA562" s="56"/>
      <c r="AB562" s="56"/>
      <c r="AC562" s="188"/>
      <c r="AD562" s="259"/>
      <c r="AE562" s="259"/>
      <c r="AF562" s="56"/>
      <c r="AG562" s="28"/>
      <c r="AH562" s="56"/>
      <c r="AI562" s="28"/>
      <c r="AJ562" s="184"/>
      <c r="AK562" s="199"/>
      <c r="AL562" s="286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4"/>
      <c r="AT562" s="37"/>
    </row>
    <row r="563" spans="2:46" ht="13.5" customHeight="1" x14ac:dyDescent="0.15">
      <c r="B563" s="284" t="s">
        <v>175</v>
      </c>
      <c r="C563" s="25" t="s">
        <v>31</v>
      </c>
      <c r="D563" s="39"/>
      <c r="E563" s="55"/>
      <c r="F563" s="96"/>
      <c r="G563" s="96"/>
      <c r="H563" s="96"/>
      <c r="I563" s="60"/>
      <c r="J563" s="60"/>
      <c r="K563" s="61"/>
      <c r="L563" s="258"/>
      <c r="M563" s="258"/>
      <c r="N563" s="55"/>
      <c r="O563" s="26"/>
      <c r="P563" s="55"/>
      <c r="Q563" s="26"/>
      <c r="R563" s="131"/>
      <c r="S563" s="214"/>
      <c r="T563" s="284" t="s">
        <v>175</v>
      </c>
      <c r="U563" s="25" t="s">
        <v>31</v>
      </c>
      <c r="V563" s="39"/>
      <c r="W563" s="55"/>
      <c r="X563" s="96"/>
      <c r="Y563" s="96"/>
      <c r="Z563" s="96"/>
      <c r="AA563" s="60"/>
      <c r="AB563" s="60"/>
      <c r="AC563" s="61"/>
      <c r="AD563" s="258"/>
      <c r="AE563" s="258"/>
      <c r="AF563" s="55"/>
      <c r="AG563" s="26"/>
      <c r="AH563" s="55"/>
      <c r="AI563" s="26"/>
      <c r="AJ563" s="131"/>
      <c r="AK563" s="199"/>
      <c r="AL563" s="284" t="s">
        <v>175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4"/>
      <c r="AT563" s="37"/>
    </row>
    <row r="564" spans="2:46" ht="13.5" customHeight="1" x14ac:dyDescent="0.15">
      <c r="B564" s="285"/>
      <c r="C564" s="27" t="s">
        <v>32</v>
      </c>
      <c r="D564" s="186"/>
      <c r="E564" s="56"/>
      <c r="F564" s="187"/>
      <c r="G564" s="187"/>
      <c r="H564" s="187"/>
      <c r="I564" s="62"/>
      <c r="J564" s="62"/>
      <c r="K564" s="188"/>
      <c r="L564" s="259"/>
      <c r="M564" s="259"/>
      <c r="N564" s="56"/>
      <c r="O564" s="28"/>
      <c r="P564" s="56"/>
      <c r="Q564" s="28"/>
      <c r="R564" s="132"/>
      <c r="S564" s="214"/>
      <c r="T564" s="285"/>
      <c r="U564" s="27" t="s">
        <v>32</v>
      </c>
      <c r="V564" s="186"/>
      <c r="W564" s="56"/>
      <c r="X564" s="187"/>
      <c r="Y564" s="187"/>
      <c r="Z564" s="187"/>
      <c r="AA564" s="62"/>
      <c r="AB564" s="62"/>
      <c r="AC564" s="188"/>
      <c r="AD564" s="259"/>
      <c r="AE564" s="259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4"/>
      <c r="AT564" s="37"/>
    </row>
    <row r="565" spans="2:46" ht="13.5" customHeight="1" x14ac:dyDescent="0.15">
      <c r="B565" s="285"/>
      <c r="C565" s="27" t="s">
        <v>33</v>
      </c>
      <c r="D565" s="186"/>
      <c r="E565" s="56"/>
      <c r="F565" s="187"/>
      <c r="G565" s="187"/>
      <c r="H565" s="187"/>
      <c r="I565" s="62"/>
      <c r="J565" s="62"/>
      <c r="K565" s="188"/>
      <c r="L565" s="259"/>
      <c r="M565" s="259"/>
      <c r="N565" s="56"/>
      <c r="O565" s="28"/>
      <c r="P565" s="56"/>
      <c r="Q565" s="28"/>
      <c r="R565" s="132"/>
      <c r="S565" s="214"/>
      <c r="T565" s="285"/>
      <c r="U565" s="27" t="s">
        <v>33</v>
      </c>
      <c r="V565" s="186"/>
      <c r="W565" s="56"/>
      <c r="X565" s="187"/>
      <c r="Y565" s="187"/>
      <c r="Z565" s="187"/>
      <c r="AA565" s="62"/>
      <c r="AB565" s="62"/>
      <c r="AC565" s="188"/>
      <c r="AD565" s="259"/>
      <c r="AE565" s="259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4"/>
      <c r="AT565" s="37"/>
    </row>
    <row r="566" spans="2:46" ht="13.5" customHeight="1" x14ac:dyDescent="0.15">
      <c r="B566" s="285"/>
      <c r="C566" s="27" t="s">
        <v>35</v>
      </c>
      <c r="D566" s="186"/>
      <c r="E566" s="56"/>
      <c r="F566" s="187"/>
      <c r="G566" s="187"/>
      <c r="H566" s="187"/>
      <c r="I566" s="62"/>
      <c r="J566" s="62"/>
      <c r="K566" s="188"/>
      <c r="L566" s="259"/>
      <c r="M566" s="259"/>
      <c r="N566" s="56"/>
      <c r="O566" s="28"/>
      <c r="P566" s="56"/>
      <c r="Q566" s="28"/>
      <c r="R566" s="132"/>
      <c r="S566" s="214"/>
      <c r="T566" s="285"/>
      <c r="U566" s="27" t="s">
        <v>35</v>
      </c>
      <c r="V566" s="186"/>
      <c r="W566" s="56"/>
      <c r="X566" s="187"/>
      <c r="Y566" s="187"/>
      <c r="Z566" s="187"/>
      <c r="AA566" s="62"/>
      <c r="AB566" s="62"/>
      <c r="AC566" s="188"/>
      <c r="AD566" s="259"/>
      <c r="AE566" s="259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4"/>
      <c r="AT566" s="37"/>
    </row>
    <row r="567" spans="2:46" ht="13.5" customHeight="1" thickBot="1" x14ac:dyDescent="0.2">
      <c r="B567" s="286"/>
      <c r="C567" s="27"/>
      <c r="D567" s="186"/>
      <c r="E567" s="56"/>
      <c r="F567" s="189"/>
      <c r="G567" s="189"/>
      <c r="H567" s="189"/>
      <c r="I567" s="56"/>
      <c r="J567" s="56"/>
      <c r="K567" s="188"/>
      <c r="L567" s="259"/>
      <c r="M567" s="259"/>
      <c r="N567" s="56"/>
      <c r="O567" s="28"/>
      <c r="P567" s="56"/>
      <c r="Q567" s="28"/>
      <c r="R567" s="184"/>
      <c r="S567" s="214"/>
      <c r="T567" s="286"/>
      <c r="U567" s="27"/>
      <c r="V567" s="186"/>
      <c r="W567" s="56"/>
      <c r="X567" s="189"/>
      <c r="Y567" s="189"/>
      <c r="Z567" s="189"/>
      <c r="AA567" s="56"/>
      <c r="AB567" s="56"/>
      <c r="AC567" s="188"/>
      <c r="AD567" s="259"/>
      <c r="AE567" s="259"/>
      <c r="AF567" s="56"/>
      <c r="AG567" s="28"/>
      <c r="AH567" s="56"/>
      <c r="AI567" s="28"/>
      <c r="AJ567" s="184"/>
      <c r="AK567" s="199"/>
      <c r="AL567" s="286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4"/>
      <c r="AT567" s="37"/>
    </row>
    <row r="568" spans="2:46" ht="13.5" customHeight="1" x14ac:dyDescent="0.15">
      <c r="B568" s="284" t="s">
        <v>176</v>
      </c>
      <c r="C568" s="25" t="s">
        <v>31</v>
      </c>
      <c r="D568" s="39"/>
      <c r="E568" s="55"/>
      <c r="F568" s="96"/>
      <c r="G568" s="96"/>
      <c r="H568" s="96"/>
      <c r="I568" s="60"/>
      <c r="J568" s="60"/>
      <c r="K568" s="61"/>
      <c r="L568" s="258"/>
      <c r="M568" s="258"/>
      <c r="N568" s="55"/>
      <c r="O568" s="26"/>
      <c r="P568" s="55"/>
      <c r="Q568" s="26"/>
      <c r="R568" s="131"/>
      <c r="S568" s="214"/>
      <c r="T568" s="284" t="s">
        <v>176</v>
      </c>
      <c r="U568" s="25" t="s">
        <v>31</v>
      </c>
      <c r="V568" s="39"/>
      <c r="W568" s="55"/>
      <c r="X568" s="96"/>
      <c r="Y568" s="96"/>
      <c r="Z568" s="96"/>
      <c r="AA568" s="60"/>
      <c r="AB568" s="60"/>
      <c r="AC568" s="61"/>
      <c r="AD568" s="258"/>
      <c r="AE568" s="258"/>
      <c r="AF568" s="55"/>
      <c r="AG568" s="26"/>
      <c r="AH568" s="55"/>
      <c r="AI568" s="26"/>
      <c r="AJ568" s="131"/>
      <c r="AK568" s="199"/>
      <c r="AL568" s="284" t="s">
        <v>176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4"/>
      <c r="AT568" s="37"/>
    </row>
    <row r="569" spans="2:46" ht="13.5" customHeight="1" x14ac:dyDescent="0.15">
      <c r="B569" s="285"/>
      <c r="C569" s="27" t="s">
        <v>32</v>
      </c>
      <c r="D569" s="186"/>
      <c r="E569" s="56"/>
      <c r="F569" s="187"/>
      <c r="G569" s="187"/>
      <c r="H569" s="187"/>
      <c r="I569" s="62"/>
      <c r="J569" s="62"/>
      <c r="K569" s="188"/>
      <c r="L569" s="259"/>
      <c r="M569" s="259"/>
      <c r="N569" s="56"/>
      <c r="O569" s="28"/>
      <c r="P569" s="56"/>
      <c r="Q569" s="28"/>
      <c r="R569" s="132"/>
      <c r="S569" s="214"/>
      <c r="T569" s="285"/>
      <c r="U569" s="27" t="s">
        <v>32</v>
      </c>
      <c r="V569" s="186"/>
      <c r="W569" s="56"/>
      <c r="X569" s="187"/>
      <c r="Y569" s="187"/>
      <c r="Z569" s="187"/>
      <c r="AA569" s="62"/>
      <c r="AB569" s="62"/>
      <c r="AC569" s="188"/>
      <c r="AD569" s="259"/>
      <c r="AE569" s="259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4"/>
      <c r="AT569" s="37"/>
    </row>
    <row r="570" spans="2:46" ht="13.5" customHeight="1" x14ac:dyDescent="0.15">
      <c r="B570" s="285"/>
      <c r="C570" s="27" t="s">
        <v>33</v>
      </c>
      <c r="D570" s="186"/>
      <c r="E570" s="56"/>
      <c r="F570" s="187"/>
      <c r="G570" s="187"/>
      <c r="H570" s="187"/>
      <c r="I570" s="62"/>
      <c r="J570" s="62"/>
      <c r="K570" s="188"/>
      <c r="L570" s="259"/>
      <c r="M570" s="259"/>
      <c r="N570" s="56"/>
      <c r="O570" s="28"/>
      <c r="P570" s="56"/>
      <c r="Q570" s="28"/>
      <c r="R570" s="132"/>
      <c r="S570" s="214"/>
      <c r="T570" s="285"/>
      <c r="U570" s="27" t="s">
        <v>33</v>
      </c>
      <c r="V570" s="186"/>
      <c r="W570" s="56"/>
      <c r="X570" s="187"/>
      <c r="Y570" s="187"/>
      <c r="Z570" s="187"/>
      <c r="AA570" s="62"/>
      <c r="AB570" s="62"/>
      <c r="AC570" s="188"/>
      <c r="AD570" s="259"/>
      <c r="AE570" s="259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4"/>
      <c r="AT570" s="37"/>
    </row>
    <row r="571" spans="2:46" ht="13.5" customHeight="1" x14ac:dyDescent="0.15">
      <c r="B571" s="285"/>
      <c r="C571" s="27" t="s">
        <v>35</v>
      </c>
      <c r="D571" s="186"/>
      <c r="E571" s="56"/>
      <c r="F571" s="187"/>
      <c r="G571" s="187"/>
      <c r="H571" s="187"/>
      <c r="I571" s="62"/>
      <c r="J571" s="62"/>
      <c r="K571" s="188"/>
      <c r="L571" s="259"/>
      <c r="M571" s="259"/>
      <c r="N571" s="56"/>
      <c r="O571" s="28"/>
      <c r="P571" s="56"/>
      <c r="Q571" s="28"/>
      <c r="R571" s="132"/>
      <c r="S571" s="214"/>
      <c r="T571" s="285"/>
      <c r="U571" s="27" t="s">
        <v>35</v>
      </c>
      <c r="V571" s="186"/>
      <c r="W571" s="56"/>
      <c r="X571" s="187"/>
      <c r="Y571" s="187"/>
      <c r="Z571" s="187"/>
      <c r="AA571" s="62"/>
      <c r="AB571" s="62"/>
      <c r="AC571" s="188"/>
      <c r="AD571" s="259"/>
      <c r="AE571" s="259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4"/>
      <c r="AT571" s="37"/>
    </row>
    <row r="572" spans="2:46" ht="13.5" customHeight="1" thickBot="1" x14ac:dyDescent="0.2">
      <c r="B572" s="286"/>
      <c r="C572" s="27"/>
      <c r="D572" s="186"/>
      <c r="E572" s="56"/>
      <c r="F572" s="189"/>
      <c r="G572" s="189"/>
      <c r="H572" s="189"/>
      <c r="I572" s="56"/>
      <c r="J572" s="56"/>
      <c r="K572" s="188"/>
      <c r="L572" s="259"/>
      <c r="M572" s="259"/>
      <c r="N572" s="56"/>
      <c r="O572" s="28"/>
      <c r="P572" s="56"/>
      <c r="Q572" s="28"/>
      <c r="R572" s="184"/>
      <c r="S572" s="214"/>
      <c r="T572" s="286"/>
      <c r="U572" s="27"/>
      <c r="V572" s="186"/>
      <c r="W572" s="56"/>
      <c r="X572" s="189"/>
      <c r="Y572" s="189"/>
      <c r="Z572" s="189"/>
      <c r="AA572" s="56"/>
      <c r="AB572" s="56"/>
      <c r="AC572" s="188"/>
      <c r="AD572" s="259"/>
      <c r="AE572" s="259"/>
      <c r="AF572" s="56"/>
      <c r="AG572" s="28"/>
      <c r="AH572" s="56"/>
      <c r="AI572" s="28"/>
      <c r="AJ572" s="184"/>
      <c r="AK572" s="199"/>
      <c r="AL572" s="286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4"/>
      <c r="AT572" s="37"/>
    </row>
    <row r="573" spans="2:46" ht="13.5" customHeight="1" x14ac:dyDescent="0.15">
      <c r="B573" s="284" t="s">
        <v>177</v>
      </c>
      <c r="C573" s="25" t="s">
        <v>31</v>
      </c>
      <c r="D573" s="39"/>
      <c r="E573" s="55"/>
      <c r="F573" s="96"/>
      <c r="G573" s="96"/>
      <c r="H573" s="96"/>
      <c r="I573" s="60"/>
      <c r="J573" s="60"/>
      <c r="K573" s="61"/>
      <c r="L573" s="258"/>
      <c r="M573" s="258"/>
      <c r="N573" s="55"/>
      <c r="O573" s="26"/>
      <c r="P573" s="55"/>
      <c r="Q573" s="26"/>
      <c r="R573" s="131"/>
      <c r="S573" s="214"/>
      <c r="T573" s="284" t="s">
        <v>177</v>
      </c>
      <c r="U573" s="25" t="s">
        <v>31</v>
      </c>
      <c r="V573" s="39"/>
      <c r="W573" s="55"/>
      <c r="X573" s="96"/>
      <c r="Y573" s="96"/>
      <c r="Z573" s="96"/>
      <c r="AA573" s="60"/>
      <c r="AB573" s="60"/>
      <c r="AC573" s="61"/>
      <c r="AD573" s="258"/>
      <c r="AE573" s="258"/>
      <c r="AF573" s="55"/>
      <c r="AG573" s="26"/>
      <c r="AH573" s="55"/>
      <c r="AI573" s="26"/>
      <c r="AJ573" s="131"/>
      <c r="AK573" s="199"/>
      <c r="AL573" s="284" t="s">
        <v>177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4"/>
      <c r="AT573" s="37"/>
    </row>
    <row r="574" spans="2:46" ht="13.5" customHeight="1" x14ac:dyDescent="0.15">
      <c r="B574" s="285"/>
      <c r="C574" s="27" t="s">
        <v>32</v>
      </c>
      <c r="D574" s="186"/>
      <c r="E574" s="56"/>
      <c r="F574" s="187"/>
      <c r="G574" s="187"/>
      <c r="H574" s="187"/>
      <c r="I574" s="62"/>
      <c r="J574" s="62"/>
      <c r="K574" s="188"/>
      <c r="L574" s="259"/>
      <c r="M574" s="259"/>
      <c r="N574" s="56"/>
      <c r="O574" s="28"/>
      <c r="P574" s="56"/>
      <c r="Q574" s="28"/>
      <c r="R574" s="132"/>
      <c r="S574" s="214"/>
      <c r="T574" s="285"/>
      <c r="U574" s="27" t="s">
        <v>32</v>
      </c>
      <c r="V574" s="186"/>
      <c r="W574" s="56"/>
      <c r="X574" s="187"/>
      <c r="Y574" s="187"/>
      <c r="Z574" s="187"/>
      <c r="AA574" s="62"/>
      <c r="AB574" s="62"/>
      <c r="AC574" s="188"/>
      <c r="AD574" s="259"/>
      <c r="AE574" s="259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4"/>
      <c r="AT574" s="37"/>
    </row>
    <row r="575" spans="2:46" ht="13.5" customHeight="1" x14ac:dyDescent="0.15">
      <c r="B575" s="285"/>
      <c r="C575" s="27" t="s">
        <v>33</v>
      </c>
      <c r="D575" s="186"/>
      <c r="E575" s="56"/>
      <c r="F575" s="187"/>
      <c r="G575" s="187"/>
      <c r="H575" s="187"/>
      <c r="I575" s="62"/>
      <c r="J575" s="62"/>
      <c r="K575" s="188"/>
      <c r="L575" s="259"/>
      <c r="M575" s="259"/>
      <c r="N575" s="56"/>
      <c r="O575" s="28"/>
      <c r="P575" s="56"/>
      <c r="Q575" s="28"/>
      <c r="R575" s="132"/>
      <c r="S575" s="214"/>
      <c r="T575" s="285"/>
      <c r="U575" s="27" t="s">
        <v>33</v>
      </c>
      <c r="V575" s="186"/>
      <c r="W575" s="56"/>
      <c r="X575" s="187"/>
      <c r="Y575" s="187"/>
      <c r="Z575" s="187"/>
      <c r="AA575" s="62"/>
      <c r="AB575" s="62"/>
      <c r="AC575" s="188"/>
      <c r="AD575" s="259"/>
      <c r="AE575" s="259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4"/>
      <c r="AT575" s="37"/>
    </row>
    <row r="576" spans="2:46" ht="13.5" customHeight="1" x14ac:dyDescent="0.15">
      <c r="B576" s="285"/>
      <c r="C576" s="27" t="s">
        <v>35</v>
      </c>
      <c r="D576" s="186"/>
      <c r="E576" s="56"/>
      <c r="F576" s="187"/>
      <c r="G576" s="187"/>
      <c r="H576" s="187"/>
      <c r="I576" s="62"/>
      <c r="J576" s="62"/>
      <c r="K576" s="188"/>
      <c r="L576" s="259"/>
      <c r="M576" s="259"/>
      <c r="N576" s="56"/>
      <c r="O576" s="28"/>
      <c r="P576" s="56"/>
      <c r="Q576" s="28"/>
      <c r="R576" s="132"/>
      <c r="S576" s="214"/>
      <c r="T576" s="285"/>
      <c r="U576" s="27" t="s">
        <v>35</v>
      </c>
      <c r="V576" s="186"/>
      <c r="W576" s="56"/>
      <c r="X576" s="187"/>
      <c r="Y576" s="187"/>
      <c r="Z576" s="187"/>
      <c r="AA576" s="62"/>
      <c r="AB576" s="62"/>
      <c r="AC576" s="188"/>
      <c r="AD576" s="259"/>
      <c r="AE576" s="259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4"/>
      <c r="AT576" s="37"/>
    </row>
    <row r="577" spans="2:46" ht="13.5" customHeight="1" thickBot="1" x14ac:dyDescent="0.2">
      <c r="B577" s="286"/>
      <c r="C577" s="27"/>
      <c r="D577" s="186"/>
      <c r="E577" s="56"/>
      <c r="F577" s="189"/>
      <c r="G577" s="189"/>
      <c r="H577" s="189"/>
      <c r="I577" s="56"/>
      <c r="J577" s="56"/>
      <c r="K577" s="188"/>
      <c r="L577" s="259"/>
      <c r="M577" s="259"/>
      <c r="N577" s="56"/>
      <c r="O577" s="28"/>
      <c r="P577" s="56"/>
      <c r="Q577" s="28"/>
      <c r="R577" s="184"/>
      <c r="S577" s="214"/>
      <c r="T577" s="286"/>
      <c r="U577" s="27"/>
      <c r="V577" s="186"/>
      <c r="W577" s="56"/>
      <c r="X577" s="189"/>
      <c r="Y577" s="189"/>
      <c r="Z577" s="189"/>
      <c r="AA577" s="56"/>
      <c r="AB577" s="56"/>
      <c r="AC577" s="188"/>
      <c r="AD577" s="259"/>
      <c r="AE577" s="259"/>
      <c r="AF577" s="56"/>
      <c r="AG577" s="28"/>
      <c r="AH577" s="56"/>
      <c r="AI577" s="28"/>
      <c r="AJ577" s="184"/>
      <c r="AK577" s="199"/>
      <c r="AL577" s="286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4"/>
      <c r="AT577" s="37"/>
    </row>
    <row r="578" spans="2:46" ht="13.5" customHeight="1" x14ac:dyDescent="0.15">
      <c r="B578" s="284" t="s">
        <v>178</v>
      </c>
      <c r="C578" s="25" t="s">
        <v>31</v>
      </c>
      <c r="D578" s="39"/>
      <c r="E578" s="55"/>
      <c r="F578" s="96"/>
      <c r="G578" s="96"/>
      <c r="H578" s="96"/>
      <c r="I578" s="60"/>
      <c r="J578" s="60"/>
      <c r="K578" s="61"/>
      <c r="L578" s="258"/>
      <c r="M578" s="258"/>
      <c r="N578" s="55"/>
      <c r="O578" s="26"/>
      <c r="P578" s="55"/>
      <c r="Q578" s="26"/>
      <c r="R578" s="131"/>
      <c r="S578" s="214"/>
      <c r="T578" s="284" t="s">
        <v>178</v>
      </c>
      <c r="U578" s="25" t="s">
        <v>31</v>
      </c>
      <c r="V578" s="39"/>
      <c r="W578" s="55"/>
      <c r="X578" s="96"/>
      <c r="Y578" s="96"/>
      <c r="Z578" s="96"/>
      <c r="AA578" s="60"/>
      <c r="AB578" s="60"/>
      <c r="AC578" s="61"/>
      <c r="AD578" s="258"/>
      <c r="AE578" s="258"/>
      <c r="AF578" s="55"/>
      <c r="AG578" s="26"/>
      <c r="AH578" s="55"/>
      <c r="AI578" s="26"/>
      <c r="AJ578" s="131"/>
      <c r="AK578" s="199"/>
      <c r="AL578" s="284" t="s">
        <v>178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4"/>
      <c r="AT578" s="37"/>
    </row>
    <row r="579" spans="2:46" ht="13.5" customHeight="1" x14ac:dyDescent="0.15">
      <c r="B579" s="285"/>
      <c r="C579" s="27" t="s">
        <v>32</v>
      </c>
      <c r="D579" s="186"/>
      <c r="E579" s="56"/>
      <c r="F579" s="187"/>
      <c r="G579" s="187"/>
      <c r="H579" s="187"/>
      <c r="I579" s="62"/>
      <c r="J579" s="62"/>
      <c r="K579" s="188"/>
      <c r="L579" s="259"/>
      <c r="M579" s="259"/>
      <c r="N579" s="56"/>
      <c r="O579" s="28"/>
      <c r="P579" s="56"/>
      <c r="Q579" s="28"/>
      <c r="R579" s="132"/>
      <c r="S579" s="214"/>
      <c r="T579" s="285"/>
      <c r="U579" s="27" t="s">
        <v>32</v>
      </c>
      <c r="V579" s="186"/>
      <c r="W579" s="56"/>
      <c r="X579" s="187"/>
      <c r="Y579" s="187"/>
      <c r="Z579" s="187"/>
      <c r="AA579" s="62"/>
      <c r="AB579" s="62"/>
      <c r="AC579" s="188"/>
      <c r="AD579" s="259"/>
      <c r="AE579" s="259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4"/>
      <c r="AT579" s="37"/>
    </row>
    <row r="580" spans="2:46" ht="13.5" customHeight="1" x14ac:dyDescent="0.15">
      <c r="B580" s="285"/>
      <c r="C580" s="27" t="s">
        <v>33</v>
      </c>
      <c r="D580" s="186"/>
      <c r="E580" s="56"/>
      <c r="F580" s="187"/>
      <c r="G580" s="187"/>
      <c r="H580" s="187"/>
      <c r="I580" s="62"/>
      <c r="J580" s="62"/>
      <c r="K580" s="188"/>
      <c r="L580" s="259"/>
      <c r="M580" s="259"/>
      <c r="N580" s="56"/>
      <c r="O580" s="28"/>
      <c r="P580" s="56"/>
      <c r="Q580" s="28"/>
      <c r="R580" s="132"/>
      <c r="S580" s="214"/>
      <c r="T580" s="285"/>
      <c r="U580" s="27" t="s">
        <v>33</v>
      </c>
      <c r="V580" s="186"/>
      <c r="W580" s="56"/>
      <c r="X580" s="187"/>
      <c r="Y580" s="187"/>
      <c r="Z580" s="187"/>
      <c r="AA580" s="62"/>
      <c r="AB580" s="62"/>
      <c r="AC580" s="188"/>
      <c r="AD580" s="259"/>
      <c r="AE580" s="259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4"/>
      <c r="AT580" s="37"/>
    </row>
    <row r="581" spans="2:46" ht="13.5" customHeight="1" x14ac:dyDescent="0.15">
      <c r="B581" s="285"/>
      <c r="C581" s="27" t="s">
        <v>35</v>
      </c>
      <c r="D581" s="186"/>
      <c r="E581" s="56"/>
      <c r="F581" s="187"/>
      <c r="G581" s="187"/>
      <c r="H581" s="187"/>
      <c r="I581" s="62"/>
      <c r="J581" s="62"/>
      <c r="K581" s="188"/>
      <c r="L581" s="259"/>
      <c r="M581" s="259"/>
      <c r="N581" s="56"/>
      <c r="O581" s="28"/>
      <c r="P581" s="56"/>
      <c r="Q581" s="28"/>
      <c r="R581" s="132"/>
      <c r="S581" s="214"/>
      <c r="T581" s="285"/>
      <c r="U581" s="27" t="s">
        <v>35</v>
      </c>
      <c r="V581" s="186"/>
      <c r="W581" s="56"/>
      <c r="X581" s="187"/>
      <c r="Y581" s="187"/>
      <c r="Z581" s="187"/>
      <c r="AA581" s="62"/>
      <c r="AB581" s="62"/>
      <c r="AC581" s="188"/>
      <c r="AD581" s="259"/>
      <c r="AE581" s="259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4"/>
      <c r="AT581" s="37"/>
    </row>
    <row r="582" spans="2:46" ht="13.5" customHeight="1" thickBot="1" x14ac:dyDescent="0.2">
      <c r="B582" s="286"/>
      <c r="C582" s="27"/>
      <c r="D582" s="186"/>
      <c r="E582" s="56"/>
      <c r="F582" s="189"/>
      <c r="G582" s="189"/>
      <c r="H582" s="189"/>
      <c r="I582" s="56"/>
      <c r="J582" s="56"/>
      <c r="K582" s="188"/>
      <c r="L582" s="259"/>
      <c r="M582" s="259"/>
      <c r="N582" s="56"/>
      <c r="O582" s="28"/>
      <c r="P582" s="56"/>
      <c r="Q582" s="28"/>
      <c r="R582" s="184"/>
      <c r="S582" s="214"/>
      <c r="T582" s="286"/>
      <c r="U582" s="27"/>
      <c r="V582" s="186"/>
      <c r="W582" s="56"/>
      <c r="X582" s="189"/>
      <c r="Y582" s="189"/>
      <c r="Z582" s="189"/>
      <c r="AA582" s="56"/>
      <c r="AB582" s="56"/>
      <c r="AC582" s="188"/>
      <c r="AD582" s="259"/>
      <c r="AE582" s="259"/>
      <c r="AF582" s="56"/>
      <c r="AG582" s="28"/>
      <c r="AH582" s="56"/>
      <c r="AI582" s="28"/>
      <c r="AJ582" s="184"/>
      <c r="AK582" s="199"/>
      <c r="AL582" s="286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4"/>
      <c r="AT582" s="37"/>
    </row>
    <row r="583" spans="2:46" ht="13.5" customHeight="1" x14ac:dyDescent="0.15">
      <c r="B583" s="284" t="s">
        <v>179</v>
      </c>
      <c r="C583" s="25" t="s">
        <v>31</v>
      </c>
      <c r="D583" s="39"/>
      <c r="E583" s="55"/>
      <c r="F583" s="96"/>
      <c r="G583" s="96"/>
      <c r="H583" s="96"/>
      <c r="I583" s="60"/>
      <c r="J583" s="60"/>
      <c r="K583" s="61"/>
      <c r="L583" s="258"/>
      <c r="M583" s="258"/>
      <c r="N583" s="55"/>
      <c r="O583" s="26"/>
      <c r="P583" s="55"/>
      <c r="Q583" s="26"/>
      <c r="R583" s="131"/>
      <c r="S583" s="214"/>
      <c r="T583" s="284" t="s">
        <v>179</v>
      </c>
      <c r="U583" s="25" t="s">
        <v>31</v>
      </c>
      <c r="V583" s="39"/>
      <c r="W583" s="55"/>
      <c r="X583" s="96"/>
      <c r="Y583" s="96"/>
      <c r="Z583" s="96"/>
      <c r="AA583" s="60"/>
      <c r="AB583" s="60"/>
      <c r="AC583" s="61"/>
      <c r="AD583" s="258"/>
      <c r="AE583" s="258"/>
      <c r="AF583" s="55"/>
      <c r="AG583" s="26"/>
      <c r="AH583" s="55"/>
      <c r="AI583" s="26"/>
      <c r="AJ583" s="131"/>
      <c r="AK583" s="199"/>
      <c r="AL583" s="284" t="s">
        <v>179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4"/>
      <c r="AT583" s="37"/>
    </row>
    <row r="584" spans="2:46" ht="13.5" customHeight="1" x14ac:dyDescent="0.15">
      <c r="B584" s="285"/>
      <c r="C584" s="27" t="s">
        <v>32</v>
      </c>
      <c r="D584" s="186"/>
      <c r="E584" s="56"/>
      <c r="F584" s="187"/>
      <c r="G584" s="187"/>
      <c r="H584" s="187"/>
      <c r="I584" s="62"/>
      <c r="J584" s="62"/>
      <c r="K584" s="188"/>
      <c r="L584" s="259"/>
      <c r="M584" s="259"/>
      <c r="N584" s="56"/>
      <c r="O584" s="28"/>
      <c r="P584" s="56"/>
      <c r="Q584" s="28"/>
      <c r="R584" s="132"/>
      <c r="S584" s="214"/>
      <c r="T584" s="285"/>
      <c r="U584" s="27" t="s">
        <v>32</v>
      </c>
      <c r="V584" s="186"/>
      <c r="W584" s="56"/>
      <c r="X584" s="187"/>
      <c r="Y584" s="187"/>
      <c r="Z584" s="187"/>
      <c r="AA584" s="62"/>
      <c r="AB584" s="62"/>
      <c r="AC584" s="188"/>
      <c r="AD584" s="259"/>
      <c r="AE584" s="259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4"/>
      <c r="AT584" s="37"/>
    </row>
    <row r="585" spans="2:46" ht="13.5" customHeight="1" x14ac:dyDescent="0.15">
      <c r="B585" s="285"/>
      <c r="C585" s="27" t="s">
        <v>33</v>
      </c>
      <c r="D585" s="186"/>
      <c r="E585" s="56"/>
      <c r="F585" s="187"/>
      <c r="G585" s="187"/>
      <c r="H585" s="187"/>
      <c r="I585" s="62"/>
      <c r="J585" s="62"/>
      <c r="K585" s="188"/>
      <c r="L585" s="259"/>
      <c r="M585" s="259"/>
      <c r="N585" s="56"/>
      <c r="O585" s="28"/>
      <c r="P585" s="56"/>
      <c r="Q585" s="28"/>
      <c r="R585" s="132"/>
      <c r="S585" s="214"/>
      <c r="T585" s="285"/>
      <c r="U585" s="27" t="s">
        <v>33</v>
      </c>
      <c r="V585" s="186"/>
      <c r="W585" s="56"/>
      <c r="X585" s="187"/>
      <c r="Y585" s="187"/>
      <c r="Z585" s="187"/>
      <c r="AA585" s="62"/>
      <c r="AB585" s="62"/>
      <c r="AC585" s="188"/>
      <c r="AD585" s="259"/>
      <c r="AE585" s="259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4"/>
      <c r="AT585" s="37"/>
    </row>
    <row r="586" spans="2:46" ht="13.5" customHeight="1" x14ac:dyDescent="0.15">
      <c r="B586" s="285"/>
      <c r="C586" s="27" t="s">
        <v>35</v>
      </c>
      <c r="D586" s="186"/>
      <c r="E586" s="56"/>
      <c r="F586" s="187"/>
      <c r="G586" s="187"/>
      <c r="H586" s="187"/>
      <c r="I586" s="62"/>
      <c r="J586" s="62"/>
      <c r="K586" s="188"/>
      <c r="L586" s="259"/>
      <c r="M586" s="259"/>
      <c r="N586" s="56"/>
      <c r="O586" s="28"/>
      <c r="P586" s="56"/>
      <c r="Q586" s="28"/>
      <c r="R586" s="132"/>
      <c r="S586" s="214"/>
      <c r="T586" s="285"/>
      <c r="U586" s="27" t="s">
        <v>35</v>
      </c>
      <c r="V586" s="186"/>
      <c r="W586" s="56"/>
      <c r="X586" s="187"/>
      <c r="Y586" s="187"/>
      <c r="Z586" s="187"/>
      <c r="AA586" s="62"/>
      <c r="AB586" s="62"/>
      <c r="AC586" s="188"/>
      <c r="AD586" s="259"/>
      <c r="AE586" s="259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4"/>
      <c r="AT586" s="37"/>
    </row>
    <row r="587" spans="2:46" ht="13.5" customHeight="1" thickBot="1" x14ac:dyDescent="0.2">
      <c r="B587" s="286"/>
      <c r="C587" s="27"/>
      <c r="D587" s="186"/>
      <c r="E587" s="56"/>
      <c r="F587" s="189"/>
      <c r="G587" s="189"/>
      <c r="H587" s="189"/>
      <c r="I587" s="56"/>
      <c r="J587" s="56"/>
      <c r="K587" s="188"/>
      <c r="L587" s="259"/>
      <c r="M587" s="259"/>
      <c r="N587" s="56"/>
      <c r="O587" s="28"/>
      <c r="P587" s="56"/>
      <c r="Q587" s="28"/>
      <c r="R587" s="184"/>
      <c r="S587" s="214"/>
      <c r="T587" s="286"/>
      <c r="U587" s="27"/>
      <c r="V587" s="186"/>
      <c r="W587" s="56"/>
      <c r="X587" s="189"/>
      <c r="Y587" s="189"/>
      <c r="Z587" s="189"/>
      <c r="AA587" s="56"/>
      <c r="AB587" s="56"/>
      <c r="AC587" s="188"/>
      <c r="AD587" s="259"/>
      <c r="AE587" s="259"/>
      <c r="AF587" s="56"/>
      <c r="AG587" s="28"/>
      <c r="AH587" s="56"/>
      <c r="AI587" s="28"/>
      <c r="AJ587" s="184"/>
      <c r="AK587" s="199"/>
      <c r="AL587" s="286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4"/>
      <c r="AT587" s="37"/>
    </row>
    <row r="588" spans="2:46" ht="13.5" customHeight="1" x14ac:dyDescent="0.15">
      <c r="B588" s="284" t="s">
        <v>180</v>
      </c>
      <c r="C588" s="25" t="s">
        <v>31</v>
      </c>
      <c r="D588" s="39"/>
      <c r="E588" s="55"/>
      <c r="F588" s="96"/>
      <c r="G588" s="96"/>
      <c r="H588" s="96"/>
      <c r="I588" s="60"/>
      <c r="J588" s="60"/>
      <c r="K588" s="61"/>
      <c r="L588" s="258"/>
      <c r="M588" s="258"/>
      <c r="N588" s="55"/>
      <c r="O588" s="26"/>
      <c r="P588" s="55"/>
      <c r="Q588" s="26"/>
      <c r="R588" s="131"/>
      <c r="S588" s="214"/>
      <c r="T588" s="284" t="s">
        <v>180</v>
      </c>
      <c r="U588" s="25" t="s">
        <v>31</v>
      </c>
      <c r="V588" s="39"/>
      <c r="W588" s="55"/>
      <c r="X588" s="96"/>
      <c r="Y588" s="96"/>
      <c r="Z588" s="96"/>
      <c r="AA588" s="60"/>
      <c r="AB588" s="60"/>
      <c r="AC588" s="61"/>
      <c r="AD588" s="258"/>
      <c r="AE588" s="258"/>
      <c r="AF588" s="55"/>
      <c r="AG588" s="26"/>
      <c r="AH588" s="55"/>
      <c r="AI588" s="26"/>
      <c r="AJ588" s="131"/>
      <c r="AK588" s="199"/>
      <c r="AL588" s="284" t="s">
        <v>180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4"/>
      <c r="AT588" s="37"/>
    </row>
    <row r="589" spans="2:46" ht="13.5" customHeight="1" x14ac:dyDescent="0.15">
      <c r="B589" s="285"/>
      <c r="C589" s="27" t="s">
        <v>32</v>
      </c>
      <c r="D589" s="186"/>
      <c r="E589" s="56"/>
      <c r="F589" s="187"/>
      <c r="G589" s="187"/>
      <c r="H589" s="187"/>
      <c r="I589" s="62"/>
      <c r="J589" s="62"/>
      <c r="K589" s="188"/>
      <c r="L589" s="259"/>
      <c r="M589" s="259"/>
      <c r="N589" s="56"/>
      <c r="O589" s="28"/>
      <c r="P589" s="56"/>
      <c r="Q589" s="28"/>
      <c r="R589" s="132"/>
      <c r="S589" s="214"/>
      <c r="T589" s="285"/>
      <c r="U589" s="27" t="s">
        <v>32</v>
      </c>
      <c r="V589" s="186"/>
      <c r="W589" s="56"/>
      <c r="X589" s="187"/>
      <c r="Y589" s="187"/>
      <c r="Z589" s="187"/>
      <c r="AA589" s="62"/>
      <c r="AB589" s="62"/>
      <c r="AC589" s="188"/>
      <c r="AD589" s="259"/>
      <c r="AE589" s="259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4"/>
      <c r="AT589" s="37"/>
    </row>
    <row r="590" spans="2:46" ht="13.5" customHeight="1" x14ac:dyDescent="0.15">
      <c r="B590" s="285"/>
      <c r="C590" s="27" t="s">
        <v>33</v>
      </c>
      <c r="D590" s="186"/>
      <c r="E590" s="56"/>
      <c r="F590" s="187"/>
      <c r="G590" s="187"/>
      <c r="H590" s="187"/>
      <c r="I590" s="62"/>
      <c r="J590" s="62"/>
      <c r="K590" s="188"/>
      <c r="L590" s="259"/>
      <c r="M590" s="259"/>
      <c r="N590" s="56"/>
      <c r="O590" s="28"/>
      <c r="P590" s="56"/>
      <c r="Q590" s="28"/>
      <c r="R590" s="132"/>
      <c r="S590" s="214"/>
      <c r="T590" s="285"/>
      <c r="U590" s="27" t="s">
        <v>33</v>
      </c>
      <c r="V590" s="186"/>
      <c r="W590" s="56"/>
      <c r="X590" s="187"/>
      <c r="Y590" s="187"/>
      <c r="Z590" s="187"/>
      <c r="AA590" s="62"/>
      <c r="AB590" s="62"/>
      <c r="AC590" s="188"/>
      <c r="AD590" s="259"/>
      <c r="AE590" s="259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4"/>
      <c r="AT590" s="37"/>
    </row>
    <row r="591" spans="2:46" ht="13.5" customHeight="1" x14ac:dyDescent="0.15">
      <c r="B591" s="285"/>
      <c r="C591" s="27" t="s">
        <v>35</v>
      </c>
      <c r="D591" s="186"/>
      <c r="E591" s="56"/>
      <c r="F591" s="187"/>
      <c r="G591" s="187"/>
      <c r="H591" s="187"/>
      <c r="I591" s="62"/>
      <c r="J591" s="62"/>
      <c r="K591" s="188"/>
      <c r="L591" s="259"/>
      <c r="M591" s="259"/>
      <c r="N591" s="56"/>
      <c r="O591" s="28"/>
      <c r="P591" s="56"/>
      <c r="Q591" s="28"/>
      <c r="R591" s="132"/>
      <c r="S591" s="214"/>
      <c r="T591" s="285"/>
      <c r="U591" s="27" t="s">
        <v>35</v>
      </c>
      <c r="V591" s="186"/>
      <c r="W591" s="56"/>
      <c r="X591" s="187"/>
      <c r="Y591" s="187"/>
      <c r="Z591" s="187"/>
      <c r="AA591" s="62"/>
      <c r="AB591" s="62"/>
      <c r="AC591" s="188"/>
      <c r="AD591" s="259"/>
      <c r="AE591" s="259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4"/>
      <c r="AT591" s="37"/>
    </row>
    <row r="592" spans="2:46" ht="13.5" customHeight="1" thickBot="1" x14ac:dyDescent="0.2">
      <c r="B592" s="286"/>
      <c r="C592" s="27"/>
      <c r="D592" s="186"/>
      <c r="E592" s="56"/>
      <c r="F592" s="189"/>
      <c r="G592" s="189"/>
      <c r="H592" s="189"/>
      <c r="I592" s="56"/>
      <c r="J592" s="56"/>
      <c r="K592" s="188"/>
      <c r="L592" s="259"/>
      <c r="M592" s="259"/>
      <c r="N592" s="56"/>
      <c r="O592" s="28"/>
      <c r="P592" s="56"/>
      <c r="Q592" s="28"/>
      <c r="R592" s="184"/>
      <c r="S592" s="214"/>
      <c r="T592" s="286"/>
      <c r="U592" s="27"/>
      <c r="V592" s="186"/>
      <c r="W592" s="56"/>
      <c r="X592" s="189"/>
      <c r="Y592" s="189"/>
      <c r="Z592" s="189"/>
      <c r="AA592" s="56"/>
      <c r="AB592" s="56"/>
      <c r="AC592" s="188"/>
      <c r="AD592" s="259"/>
      <c r="AE592" s="259"/>
      <c r="AF592" s="56"/>
      <c r="AG592" s="28"/>
      <c r="AH592" s="56"/>
      <c r="AI592" s="28"/>
      <c r="AJ592" s="184"/>
      <c r="AK592" s="199"/>
      <c r="AL592" s="286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4"/>
      <c r="AT592" s="37"/>
    </row>
    <row r="593" spans="2:46" ht="13.5" customHeight="1" x14ac:dyDescent="0.15">
      <c r="B593" s="284" t="s">
        <v>181</v>
      </c>
      <c r="C593" s="25" t="s">
        <v>31</v>
      </c>
      <c r="D593" s="39"/>
      <c r="E593" s="55"/>
      <c r="F593" s="96"/>
      <c r="G593" s="96"/>
      <c r="H593" s="96"/>
      <c r="I593" s="60"/>
      <c r="J593" s="60"/>
      <c r="K593" s="61"/>
      <c r="L593" s="258"/>
      <c r="M593" s="258"/>
      <c r="N593" s="55"/>
      <c r="O593" s="26"/>
      <c r="P593" s="55"/>
      <c r="Q593" s="26"/>
      <c r="R593" s="131"/>
      <c r="S593" s="214"/>
      <c r="T593" s="284" t="s">
        <v>181</v>
      </c>
      <c r="U593" s="25" t="s">
        <v>31</v>
      </c>
      <c r="V593" s="39"/>
      <c r="W593" s="55"/>
      <c r="X593" s="96"/>
      <c r="Y593" s="96"/>
      <c r="Z593" s="96"/>
      <c r="AA593" s="60"/>
      <c r="AB593" s="60"/>
      <c r="AC593" s="61"/>
      <c r="AD593" s="258"/>
      <c r="AE593" s="258"/>
      <c r="AF593" s="55"/>
      <c r="AG593" s="26"/>
      <c r="AH593" s="55"/>
      <c r="AI593" s="26"/>
      <c r="AJ593" s="131"/>
      <c r="AK593" s="199"/>
      <c r="AL593" s="284" t="s">
        <v>181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4"/>
      <c r="AT593" s="37"/>
    </row>
    <row r="594" spans="2:46" ht="13.5" customHeight="1" x14ac:dyDescent="0.15">
      <c r="B594" s="285"/>
      <c r="C594" s="27" t="s">
        <v>32</v>
      </c>
      <c r="D594" s="186"/>
      <c r="E594" s="56"/>
      <c r="F594" s="187"/>
      <c r="G594" s="187"/>
      <c r="H594" s="187"/>
      <c r="I594" s="62"/>
      <c r="J594" s="62"/>
      <c r="K594" s="188"/>
      <c r="L594" s="259"/>
      <c r="M594" s="259"/>
      <c r="N594" s="56"/>
      <c r="O594" s="28"/>
      <c r="P594" s="56"/>
      <c r="Q594" s="28"/>
      <c r="R594" s="132"/>
      <c r="S594" s="214"/>
      <c r="T594" s="285"/>
      <c r="U594" s="27" t="s">
        <v>32</v>
      </c>
      <c r="V594" s="186"/>
      <c r="W594" s="56"/>
      <c r="X594" s="187"/>
      <c r="Y594" s="187"/>
      <c r="Z594" s="187"/>
      <c r="AA594" s="62"/>
      <c r="AB594" s="62"/>
      <c r="AC594" s="188"/>
      <c r="AD594" s="259"/>
      <c r="AE594" s="259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4"/>
      <c r="AT594" s="37"/>
    </row>
    <row r="595" spans="2:46" ht="13.5" customHeight="1" x14ac:dyDescent="0.15">
      <c r="B595" s="285"/>
      <c r="C595" s="27" t="s">
        <v>33</v>
      </c>
      <c r="D595" s="186"/>
      <c r="E595" s="56"/>
      <c r="F595" s="187"/>
      <c r="G595" s="187"/>
      <c r="H595" s="187"/>
      <c r="I595" s="62"/>
      <c r="J595" s="62"/>
      <c r="K595" s="188"/>
      <c r="L595" s="259"/>
      <c r="M595" s="259"/>
      <c r="N595" s="56"/>
      <c r="O595" s="28"/>
      <c r="P595" s="56"/>
      <c r="Q595" s="28"/>
      <c r="R595" s="132"/>
      <c r="S595" s="214"/>
      <c r="T595" s="285"/>
      <c r="U595" s="27" t="s">
        <v>33</v>
      </c>
      <c r="V595" s="186"/>
      <c r="W595" s="56"/>
      <c r="X595" s="187"/>
      <c r="Y595" s="187"/>
      <c r="Z595" s="187"/>
      <c r="AA595" s="62"/>
      <c r="AB595" s="62"/>
      <c r="AC595" s="188"/>
      <c r="AD595" s="259"/>
      <c r="AE595" s="259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4"/>
      <c r="AT595" s="37"/>
    </row>
    <row r="596" spans="2:46" ht="13.5" customHeight="1" x14ac:dyDescent="0.15">
      <c r="B596" s="285"/>
      <c r="C596" s="27" t="s">
        <v>35</v>
      </c>
      <c r="D596" s="186"/>
      <c r="E596" s="56"/>
      <c r="F596" s="187"/>
      <c r="G596" s="187"/>
      <c r="H596" s="187"/>
      <c r="I596" s="62"/>
      <c r="J596" s="62"/>
      <c r="K596" s="188"/>
      <c r="L596" s="259"/>
      <c r="M596" s="259"/>
      <c r="N596" s="56"/>
      <c r="O596" s="28"/>
      <c r="P596" s="56"/>
      <c r="Q596" s="28"/>
      <c r="R596" s="132"/>
      <c r="S596" s="214"/>
      <c r="T596" s="285"/>
      <c r="U596" s="27" t="s">
        <v>35</v>
      </c>
      <c r="V596" s="186"/>
      <c r="W596" s="56"/>
      <c r="X596" s="187"/>
      <c r="Y596" s="187"/>
      <c r="Z596" s="187"/>
      <c r="AA596" s="62"/>
      <c r="AB596" s="62"/>
      <c r="AC596" s="188"/>
      <c r="AD596" s="259"/>
      <c r="AE596" s="259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4"/>
      <c r="AT596" s="37"/>
    </row>
    <row r="597" spans="2:46" ht="13.5" customHeight="1" thickBot="1" x14ac:dyDescent="0.2">
      <c r="B597" s="286"/>
      <c r="C597" s="27"/>
      <c r="D597" s="186"/>
      <c r="E597" s="56"/>
      <c r="F597" s="189"/>
      <c r="G597" s="189"/>
      <c r="H597" s="189"/>
      <c r="I597" s="56"/>
      <c r="J597" s="56"/>
      <c r="K597" s="188"/>
      <c r="L597" s="259"/>
      <c r="M597" s="259"/>
      <c r="N597" s="56"/>
      <c r="O597" s="28"/>
      <c r="P597" s="56"/>
      <c r="Q597" s="28"/>
      <c r="R597" s="184"/>
      <c r="S597" s="214"/>
      <c r="T597" s="286"/>
      <c r="U597" s="27"/>
      <c r="V597" s="186"/>
      <c r="W597" s="56"/>
      <c r="X597" s="189"/>
      <c r="Y597" s="189"/>
      <c r="Z597" s="189"/>
      <c r="AA597" s="56"/>
      <c r="AB597" s="56"/>
      <c r="AC597" s="188"/>
      <c r="AD597" s="259"/>
      <c r="AE597" s="259"/>
      <c r="AF597" s="56"/>
      <c r="AG597" s="28"/>
      <c r="AH597" s="56"/>
      <c r="AI597" s="28"/>
      <c r="AJ597" s="184"/>
      <c r="AK597" s="199"/>
      <c r="AL597" s="286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4"/>
      <c r="AT597" s="37"/>
    </row>
    <row r="598" spans="2:46" ht="13.5" customHeight="1" x14ac:dyDescent="0.15">
      <c r="B598" s="284" t="s">
        <v>182</v>
      </c>
      <c r="C598" s="25" t="s">
        <v>31</v>
      </c>
      <c r="D598" s="39"/>
      <c r="E598" s="55"/>
      <c r="F598" s="96"/>
      <c r="G598" s="96"/>
      <c r="H598" s="96"/>
      <c r="I598" s="60"/>
      <c r="J598" s="60"/>
      <c r="K598" s="61"/>
      <c r="L598" s="258"/>
      <c r="M598" s="258"/>
      <c r="N598" s="55"/>
      <c r="O598" s="26"/>
      <c r="P598" s="55"/>
      <c r="Q598" s="26"/>
      <c r="R598" s="131"/>
      <c r="S598" s="214"/>
      <c r="T598" s="284" t="s">
        <v>182</v>
      </c>
      <c r="U598" s="25" t="s">
        <v>31</v>
      </c>
      <c r="V598" s="39"/>
      <c r="W598" s="55"/>
      <c r="X598" s="96"/>
      <c r="Y598" s="96"/>
      <c r="Z598" s="96"/>
      <c r="AA598" s="60"/>
      <c r="AB598" s="60"/>
      <c r="AC598" s="61"/>
      <c r="AD598" s="258"/>
      <c r="AE598" s="258"/>
      <c r="AF598" s="55"/>
      <c r="AG598" s="26"/>
      <c r="AH598" s="55"/>
      <c r="AI598" s="26"/>
      <c r="AJ598" s="131"/>
      <c r="AK598" s="199"/>
      <c r="AL598" s="284" t="s">
        <v>182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4"/>
      <c r="AT598" s="37"/>
    </row>
    <row r="599" spans="2:46" ht="13.5" customHeight="1" x14ac:dyDescent="0.15">
      <c r="B599" s="285"/>
      <c r="C599" s="27" t="s">
        <v>32</v>
      </c>
      <c r="D599" s="186"/>
      <c r="E599" s="56"/>
      <c r="F599" s="187"/>
      <c r="G599" s="187"/>
      <c r="H599" s="187"/>
      <c r="I599" s="62"/>
      <c r="J599" s="62"/>
      <c r="K599" s="188"/>
      <c r="L599" s="259"/>
      <c r="M599" s="259"/>
      <c r="N599" s="56"/>
      <c r="O599" s="28"/>
      <c r="P599" s="56"/>
      <c r="Q599" s="28"/>
      <c r="R599" s="132"/>
      <c r="S599" s="214"/>
      <c r="T599" s="285"/>
      <c r="U599" s="27" t="s">
        <v>32</v>
      </c>
      <c r="V599" s="186"/>
      <c r="W599" s="56"/>
      <c r="X599" s="187"/>
      <c r="Y599" s="187"/>
      <c r="Z599" s="187"/>
      <c r="AA599" s="62"/>
      <c r="AB599" s="62"/>
      <c r="AC599" s="188"/>
      <c r="AD599" s="259"/>
      <c r="AE599" s="259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4"/>
      <c r="AT599" s="37"/>
    </row>
    <row r="600" spans="2:46" ht="13.5" customHeight="1" x14ac:dyDescent="0.15">
      <c r="B600" s="285"/>
      <c r="C600" s="27" t="s">
        <v>33</v>
      </c>
      <c r="D600" s="186"/>
      <c r="E600" s="56"/>
      <c r="F600" s="187"/>
      <c r="G600" s="187"/>
      <c r="H600" s="187"/>
      <c r="I600" s="62"/>
      <c r="J600" s="62"/>
      <c r="K600" s="188"/>
      <c r="L600" s="259"/>
      <c r="M600" s="259"/>
      <c r="N600" s="56"/>
      <c r="O600" s="28"/>
      <c r="P600" s="56"/>
      <c r="Q600" s="28"/>
      <c r="R600" s="132"/>
      <c r="S600" s="214"/>
      <c r="T600" s="285"/>
      <c r="U600" s="27" t="s">
        <v>33</v>
      </c>
      <c r="V600" s="186"/>
      <c r="W600" s="56"/>
      <c r="X600" s="187"/>
      <c r="Y600" s="187"/>
      <c r="Z600" s="187"/>
      <c r="AA600" s="62"/>
      <c r="AB600" s="62"/>
      <c r="AC600" s="188"/>
      <c r="AD600" s="259"/>
      <c r="AE600" s="259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4"/>
      <c r="AT600" s="37"/>
    </row>
    <row r="601" spans="2:46" ht="13.5" customHeight="1" x14ac:dyDescent="0.15">
      <c r="B601" s="285"/>
      <c r="C601" s="27" t="s">
        <v>35</v>
      </c>
      <c r="D601" s="186"/>
      <c r="E601" s="56"/>
      <c r="F601" s="187"/>
      <c r="G601" s="187"/>
      <c r="H601" s="187"/>
      <c r="I601" s="62"/>
      <c r="J601" s="62"/>
      <c r="K601" s="188"/>
      <c r="L601" s="259"/>
      <c r="M601" s="259"/>
      <c r="N601" s="56"/>
      <c r="O601" s="28"/>
      <c r="P601" s="56"/>
      <c r="Q601" s="28"/>
      <c r="R601" s="132"/>
      <c r="S601" s="214"/>
      <c r="T601" s="285"/>
      <c r="U601" s="27" t="s">
        <v>35</v>
      </c>
      <c r="V601" s="186"/>
      <c r="W601" s="56"/>
      <c r="X601" s="187"/>
      <c r="Y601" s="187"/>
      <c r="Z601" s="187"/>
      <c r="AA601" s="62"/>
      <c r="AB601" s="62"/>
      <c r="AC601" s="188"/>
      <c r="AD601" s="259"/>
      <c r="AE601" s="259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4"/>
      <c r="AT601" s="37"/>
    </row>
    <row r="602" spans="2:46" ht="13.5" customHeight="1" thickBot="1" x14ac:dyDescent="0.2">
      <c r="B602" s="286"/>
      <c r="C602" s="27"/>
      <c r="D602" s="186"/>
      <c r="E602" s="56"/>
      <c r="F602" s="189"/>
      <c r="G602" s="189"/>
      <c r="H602" s="189"/>
      <c r="I602" s="56"/>
      <c r="J602" s="56"/>
      <c r="K602" s="188"/>
      <c r="L602" s="259"/>
      <c r="M602" s="259"/>
      <c r="N602" s="56"/>
      <c r="O602" s="28"/>
      <c r="P602" s="56"/>
      <c r="Q602" s="28"/>
      <c r="R602" s="184"/>
      <c r="S602" s="214"/>
      <c r="T602" s="286"/>
      <c r="U602" s="27"/>
      <c r="V602" s="186"/>
      <c r="W602" s="56"/>
      <c r="X602" s="189"/>
      <c r="Y602" s="189"/>
      <c r="Z602" s="189"/>
      <c r="AA602" s="56"/>
      <c r="AB602" s="56"/>
      <c r="AC602" s="188"/>
      <c r="AD602" s="259"/>
      <c r="AE602" s="259"/>
      <c r="AF602" s="56"/>
      <c r="AG602" s="28"/>
      <c r="AH602" s="56"/>
      <c r="AI602" s="28"/>
      <c r="AJ602" s="184"/>
      <c r="AK602" s="199"/>
      <c r="AL602" s="286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4"/>
      <c r="AT602" s="37"/>
    </row>
    <row r="603" spans="2:46" ht="13.5" customHeight="1" x14ac:dyDescent="0.15">
      <c r="B603" s="284" t="s">
        <v>183</v>
      </c>
      <c r="C603" s="25" t="s">
        <v>31</v>
      </c>
      <c r="D603" s="39"/>
      <c r="E603" s="55"/>
      <c r="F603" s="96"/>
      <c r="G603" s="96"/>
      <c r="H603" s="96"/>
      <c r="I603" s="60"/>
      <c r="J603" s="60"/>
      <c r="K603" s="61"/>
      <c r="L603" s="258"/>
      <c r="M603" s="258"/>
      <c r="N603" s="55"/>
      <c r="O603" s="26"/>
      <c r="P603" s="55"/>
      <c r="Q603" s="26"/>
      <c r="R603" s="131"/>
      <c r="S603" s="214"/>
      <c r="T603" s="284" t="s">
        <v>183</v>
      </c>
      <c r="U603" s="25" t="s">
        <v>31</v>
      </c>
      <c r="V603" s="39"/>
      <c r="W603" s="55"/>
      <c r="X603" s="96"/>
      <c r="Y603" s="96"/>
      <c r="Z603" s="96"/>
      <c r="AA603" s="60"/>
      <c r="AB603" s="60"/>
      <c r="AC603" s="61"/>
      <c r="AD603" s="258"/>
      <c r="AE603" s="258"/>
      <c r="AF603" s="55"/>
      <c r="AG603" s="26"/>
      <c r="AH603" s="55"/>
      <c r="AI603" s="26"/>
      <c r="AJ603" s="131"/>
      <c r="AK603" s="199"/>
      <c r="AL603" s="284" t="s">
        <v>183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4"/>
      <c r="AT603" s="37"/>
    </row>
    <row r="604" spans="2:46" ht="13.5" customHeight="1" x14ac:dyDescent="0.15">
      <c r="B604" s="285"/>
      <c r="C604" s="27" t="s">
        <v>32</v>
      </c>
      <c r="D604" s="186"/>
      <c r="E604" s="56"/>
      <c r="F604" s="187"/>
      <c r="G604" s="187"/>
      <c r="H604" s="187"/>
      <c r="I604" s="62"/>
      <c r="J604" s="62"/>
      <c r="K604" s="188"/>
      <c r="L604" s="259"/>
      <c r="M604" s="259"/>
      <c r="N604" s="56"/>
      <c r="O604" s="28"/>
      <c r="P604" s="56"/>
      <c r="Q604" s="28"/>
      <c r="R604" s="132"/>
      <c r="S604" s="214"/>
      <c r="T604" s="285"/>
      <c r="U604" s="27" t="s">
        <v>32</v>
      </c>
      <c r="V604" s="186"/>
      <c r="W604" s="56"/>
      <c r="X604" s="187"/>
      <c r="Y604" s="187"/>
      <c r="Z604" s="187"/>
      <c r="AA604" s="62"/>
      <c r="AB604" s="62"/>
      <c r="AC604" s="188"/>
      <c r="AD604" s="259"/>
      <c r="AE604" s="259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4"/>
      <c r="AT604" s="37"/>
    </row>
    <row r="605" spans="2:46" ht="13.5" customHeight="1" x14ac:dyDescent="0.15">
      <c r="B605" s="285"/>
      <c r="C605" s="27" t="s">
        <v>33</v>
      </c>
      <c r="D605" s="186"/>
      <c r="E605" s="56"/>
      <c r="F605" s="187"/>
      <c r="G605" s="187"/>
      <c r="H605" s="187"/>
      <c r="I605" s="62"/>
      <c r="J605" s="62"/>
      <c r="K605" s="188"/>
      <c r="L605" s="259"/>
      <c r="M605" s="259"/>
      <c r="N605" s="56"/>
      <c r="O605" s="28"/>
      <c r="P605" s="56"/>
      <c r="Q605" s="28"/>
      <c r="R605" s="132"/>
      <c r="S605" s="214"/>
      <c r="T605" s="285"/>
      <c r="U605" s="27" t="s">
        <v>33</v>
      </c>
      <c r="V605" s="186"/>
      <c r="W605" s="56"/>
      <c r="X605" s="187"/>
      <c r="Y605" s="187"/>
      <c r="Z605" s="187"/>
      <c r="AA605" s="62"/>
      <c r="AB605" s="62"/>
      <c r="AC605" s="188"/>
      <c r="AD605" s="259"/>
      <c r="AE605" s="259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4"/>
      <c r="AT605" s="37"/>
    </row>
    <row r="606" spans="2:46" ht="13.5" customHeight="1" x14ac:dyDescent="0.15">
      <c r="B606" s="285"/>
      <c r="C606" s="27" t="s">
        <v>35</v>
      </c>
      <c r="D606" s="186"/>
      <c r="E606" s="56"/>
      <c r="F606" s="187"/>
      <c r="G606" s="187"/>
      <c r="H606" s="187"/>
      <c r="I606" s="62"/>
      <c r="J606" s="62"/>
      <c r="K606" s="188"/>
      <c r="L606" s="259"/>
      <c r="M606" s="259"/>
      <c r="N606" s="56"/>
      <c r="O606" s="28"/>
      <c r="P606" s="56"/>
      <c r="Q606" s="28"/>
      <c r="R606" s="132"/>
      <c r="S606" s="214"/>
      <c r="T606" s="285"/>
      <c r="U606" s="27" t="s">
        <v>35</v>
      </c>
      <c r="V606" s="186"/>
      <c r="W606" s="56"/>
      <c r="X606" s="187"/>
      <c r="Y606" s="187"/>
      <c r="Z606" s="187"/>
      <c r="AA606" s="62"/>
      <c r="AB606" s="62"/>
      <c r="AC606" s="188"/>
      <c r="AD606" s="259"/>
      <c r="AE606" s="259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4"/>
      <c r="AT606" s="37"/>
    </row>
    <row r="607" spans="2:46" ht="13.5" customHeight="1" thickBot="1" x14ac:dyDescent="0.2">
      <c r="B607" s="286"/>
      <c r="C607" s="27"/>
      <c r="D607" s="186"/>
      <c r="E607" s="56"/>
      <c r="F607" s="189"/>
      <c r="G607" s="189"/>
      <c r="H607" s="189"/>
      <c r="I607" s="56"/>
      <c r="J607" s="56"/>
      <c r="K607" s="188"/>
      <c r="L607" s="259"/>
      <c r="M607" s="259"/>
      <c r="N607" s="56"/>
      <c r="O607" s="28"/>
      <c r="P607" s="56"/>
      <c r="Q607" s="28"/>
      <c r="R607" s="184"/>
      <c r="S607" s="214"/>
      <c r="T607" s="286"/>
      <c r="U607" s="27"/>
      <c r="V607" s="186"/>
      <c r="W607" s="56"/>
      <c r="X607" s="189"/>
      <c r="Y607" s="189"/>
      <c r="Z607" s="189"/>
      <c r="AA607" s="56"/>
      <c r="AB607" s="56"/>
      <c r="AC607" s="188"/>
      <c r="AD607" s="259"/>
      <c r="AE607" s="259"/>
      <c r="AF607" s="56"/>
      <c r="AG607" s="28"/>
      <c r="AH607" s="56"/>
      <c r="AI607" s="28"/>
      <c r="AJ607" s="184"/>
      <c r="AK607" s="199"/>
      <c r="AL607" s="286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4"/>
      <c r="AT607" s="37"/>
    </row>
    <row r="608" spans="2:46" ht="13.5" customHeight="1" x14ac:dyDescent="0.15">
      <c r="B608" s="284" t="s">
        <v>184</v>
      </c>
      <c r="C608" s="25" t="s">
        <v>31</v>
      </c>
      <c r="D608" s="39"/>
      <c r="E608" s="55"/>
      <c r="F608" s="96"/>
      <c r="G608" s="96"/>
      <c r="H608" s="96"/>
      <c r="I608" s="60"/>
      <c r="J608" s="60"/>
      <c r="K608" s="61"/>
      <c r="L608" s="258"/>
      <c r="M608" s="258"/>
      <c r="N608" s="55"/>
      <c r="O608" s="26"/>
      <c r="P608" s="55"/>
      <c r="Q608" s="26"/>
      <c r="R608" s="131"/>
      <c r="S608" s="214"/>
      <c r="T608" s="284" t="s">
        <v>184</v>
      </c>
      <c r="U608" s="25" t="s">
        <v>31</v>
      </c>
      <c r="V608" s="39"/>
      <c r="W608" s="55"/>
      <c r="X608" s="96"/>
      <c r="Y608" s="96"/>
      <c r="Z608" s="96"/>
      <c r="AA608" s="60"/>
      <c r="AB608" s="60"/>
      <c r="AC608" s="61"/>
      <c r="AD608" s="258"/>
      <c r="AE608" s="258"/>
      <c r="AF608" s="55"/>
      <c r="AG608" s="26"/>
      <c r="AH608" s="55"/>
      <c r="AI608" s="26"/>
      <c r="AJ608" s="131"/>
      <c r="AK608" s="199"/>
      <c r="AL608" s="284" t="s">
        <v>184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4"/>
      <c r="AT608" s="37"/>
    </row>
    <row r="609" spans="2:46" ht="13.5" customHeight="1" x14ac:dyDescent="0.15">
      <c r="B609" s="285"/>
      <c r="C609" s="27" t="s">
        <v>32</v>
      </c>
      <c r="D609" s="186"/>
      <c r="E609" s="56"/>
      <c r="F609" s="187"/>
      <c r="G609" s="187"/>
      <c r="H609" s="187"/>
      <c r="I609" s="62"/>
      <c r="J609" s="62"/>
      <c r="K609" s="188"/>
      <c r="L609" s="259"/>
      <c r="M609" s="259"/>
      <c r="N609" s="56"/>
      <c r="O609" s="28"/>
      <c r="P609" s="56"/>
      <c r="Q609" s="28"/>
      <c r="R609" s="132"/>
      <c r="S609" s="214"/>
      <c r="T609" s="285"/>
      <c r="U609" s="27" t="s">
        <v>32</v>
      </c>
      <c r="V609" s="186"/>
      <c r="W609" s="56"/>
      <c r="X609" s="187"/>
      <c r="Y609" s="187"/>
      <c r="Z609" s="187"/>
      <c r="AA609" s="62"/>
      <c r="AB609" s="62"/>
      <c r="AC609" s="188"/>
      <c r="AD609" s="259"/>
      <c r="AE609" s="259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4"/>
      <c r="AT609" s="37"/>
    </row>
    <row r="610" spans="2:46" ht="13.5" customHeight="1" x14ac:dyDescent="0.15">
      <c r="B610" s="285"/>
      <c r="C610" s="27" t="s">
        <v>33</v>
      </c>
      <c r="D610" s="186"/>
      <c r="E610" s="56"/>
      <c r="F610" s="187"/>
      <c r="G610" s="187"/>
      <c r="H610" s="187"/>
      <c r="I610" s="62"/>
      <c r="J610" s="62"/>
      <c r="K610" s="188"/>
      <c r="L610" s="259"/>
      <c r="M610" s="259"/>
      <c r="N610" s="56"/>
      <c r="O610" s="28"/>
      <c r="P610" s="56"/>
      <c r="Q610" s="28"/>
      <c r="R610" s="132"/>
      <c r="S610" s="214"/>
      <c r="T610" s="285"/>
      <c r="U610" s="27" t="s">
        <v>33</v>
      </c>
      <c r="V610" s="186"/>
      <c r="W610" s="56"/>
      <c r="X610" s="187"/>
      <c r="Y610" s="187"/>
      <c r="Z610" s="187"/>
      <c r="AA610" s="62"/>
      <c r="AB610" s="62"/>
      <c r="AC610" s="188"/>
      <c r="AD610" s="259"/>
      <c r="AE610" s="259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4"/>
      <c r="AT610" s="37"/>
    </row>
    <row r="611" spans="2:46" ht="13.5" customHeight="1" x14ac:dyDescent="0.15">
      <c r="B611" s="285"/>
      <c r="C611" s="27" t="s">
        <v>35</v>
      </c>
      <c r="D611" s="186"/>
      <c r="E611" s="56"/>
      <c r="F611" s="187"/>
      <c r="G611" s="187"/>
      <c r="H611" s="187"/>
      <c r="I611" s="62"/>
      <c r="J611" s="62"/>
      <c r="K611" s="188"/>
      <c r="L611" s="259"/>
      <c r="M611" s="259"/>
      <c r="N611" s="56"/>
      <c r="O611" s="28"/>
      <c r="P611" s="56"/>
      <c r="Q611" s="28"/>
      <c r="R611" s="132"/>
      <c r="S611" s="214"/>
      <c r="T611" s="285"/>
      <c r="U611" s="27" t="s">
        <v>35</v>
      </c>
      <c r="V611" s="186"/>
      <c r="W611" s="56"/>
      <c r="X611" s="187"/>
      <c r="Y611" s="187"/>
      <c r="Z611" s="187"/>
      <c r="AA611" s="62"/>
      <c r="AB611" s="62"/>
      <c r="AC611" s="188"/>
      <c r="AD611" s="259"/>
      <c r="AE611" s="259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4"/>
      <c r="AT611" s="37"/>
    </row>
    <row r="612" spans="2:46" ht="13.5" customHeight="1" thickBot="1" x14ac:dyDescent="0.2">
      <c r="B612" s="286"/>
      <c r="C612" s="27"/>
      <c r="D612" s="186"/>
      <c r="E612" s="56"/>
      <c r="F612" s="189"/>
      <c r="G612" s="189"/>
      <c r="H612" s="189"/>
      <c r="I612" s="56"/>
      <c r="J612" s="56"/>
      <c r="K612" s="188"/>
      <c r="L612" s="259"/>
      <c r="M612" s="259"/>
      <c r="N612" s="56"/>
      <c r="O612" s="28"/>
      <c r="P612" s="56"/>
      <c r="Q612" s="28"/>
      <c r="R612" s="184"/>
      <c r="S612" s="214"/>
      <c r="T612" s="286"/>
      <c r="U612" s="27"/>
      <c r="V612" s="186"/>
      <c r="W612" s="56"/>
      <c r="X612" s="189"/>
      <c r="Y612" s="189"/>
      <c r="Z612" s="189"/>
      <c r="AA612" s="56"/>
      <c r="AB612" s="56"/>
      <c r="AC612" s="188"/>
      <c r="AD612" s="259"/>
      <c r="AE612" s="259"/>
      <c r="AF612" s="56"/>
      <c r="AG612" s="28"/>
      <c r="AH612" s="56"/>
      <c r="AI612" s="28"/>
      <c r="AJ612" s="184"/>
      <c r="AK612" s="199"/>
      <c r="AL612" s="286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4"/>
      <c r="AT612" s="37"/>
    </row>
    <row r="613" spans="2:46" ht="13.5" customHeight="1" x14ac:dyDescent="0.15">
      <c r="B613" s="284" t="s">
        <v>185</v>
      </c>
      <c r="C613" s="25" t="s">
        <v>31</v>
      </c>
      <c r="D613" s="39"/>
      <c r="E613" s="55"/>
      <c r="F613" s="96"/>
      <c r="G613" s="96"/>
      <c r="H613" s="96"/>
      <c r="I613" s="60"/>
      <c r="J613" s="60"/>
      <c r="K613" s="61"/>
      <c r="L613" s="258"/>
      <c r="M613" s="258"/>
      <c r="N613" s="55"/>
      <c r="O613" s="26"/>
      <c r="P613" s="55"/>
      <c r="Q613" s="26"/>
      <c r="R613" s="131"/>
      <c r="S613" s="214"/>
      <c r="T613" s="284" t="s">
        <v>185</v>
      </c>
      <c r="U613" s="25" t="s">
        <v>31</v>
      </c>
      <c r="V613" s="39"/>
      <c r="W613" s="55"/>
      <c r="X613" s="96"/>
      <c r="Y613" s="96"/>
      <c r="Z613" s="96"/>
      <c r="AA613" s="60"/>
      <c r="AB613" s="60"/>
      <c r="AC613" s="61"/>
      <c r="AD613" s="258"/>
      <c r="AE613" s="258"/>
      <c r="AF613" s="55"/>
      <c r="AG613" s="26"/>
      <c r="AH613" s="55"/>
      <c r="AI613" s="26"/>
      <c r="AJ613" s="131"/>
      <c r="AK613" s="199"/>
      <c r="AL613" s="284" t="s">
        <v>185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4"/>
      <c r="AT613" s="37"/>
    </row>
    <row r="614" spans="2:46" ht="13.5" customHeight="1" x14ac:dyDescent="0.15">
      <c r="B614" s="285"/>
      <c r="C614" s="27" t="s">
        <v>32</v>
      </c>
      <c r="D614" s="186"/>
      <c r="E614" s="56"/>
      <c r="F614" s="187"/>
      <c r="G614" s="187"/>
      <c r="H614" s="187"/>
      <c r="I614" s="62"/>
      <c r="J614" s="62"/>
      <c r="K614" s="188"/>
      <c r="L614" s="259"/>
      <c r="M614" s="259"/>
      <c r="N614" s="56"/>
      <c r="O614" s="28"/>
      <c r="P614" s="56"/>
      <c r="Q614" s="28"/>
      <c r="R614" s="132"/>
      <c r="S614" s="214"/>
      <c r="T614" s="285"/>
      <c r="U614" s="27" t="s">
        <v>32</v>
      </c>
      <c r="V614" s="186"/>
      <c r="W614" s="56"/>
      <c r="X614" s="187"/>
      <c r="Y614" s="187"/>
      <c r="Z614" s="187"/>
      <c r="AA614" s="62"/>
      <c r="AB614" s="62"/>
      <c r="AC614" s="188"/>
      <c r="AD614" s="259"/>
      <c r="AE614" s="259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4"/>
      <c r="AT614" s="37"/>
    </row>
    <row r="615" spans="2:46" ht="13.5" customHeight="1" x14ac:dyDescent="0.15">
      <c r="B615" s="285"/>
      <c r="C615" s="27" t="s">
        <v>33</v>
      </c>
      <c r="D615" s="186"/>
      <c r="E615" s="56"/>
      <c r="F615" s="187"/>
      <c r="G615" s="187"/>
      <c r="H615" s="187"/>
      <c r="I615" s="62"/>
      <c r="J615" s="62"/>
      <c r="K615" s="188"/>
      <c r="L615" s="259"/>
      <c r="M615" s="259"/>
      <c r="N615" s="56"/>
      <c r="O615" s="28"/>
      <c r="P615" s="56"/>
      <c r="Q615" s="28"/>
      <c r="R615" s="132"/>
      <c r="S615" s="214"/>
      <c r="T615" s="285"/>
      <c r="U615" s="27" t="s">
        <v>33</v>
      </c>
      <c r="V615" s="186"/>
      <c r="W615" s="56"/>
      <c r="X615" s="187"/>
      <c r="Y615" s="187"/>
      <c r="Z615" s="187"/>
      <c r="AA615" s="62"/>
      <c r="AB615" s="62"/>
      <c r="AC615" s="188"/>
      <c r="AD615" s="259"/>
      <c r="AE615" s="259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4"/>
      <c r="AT615" s="37"/>
    </row>
    <row r="616" spans="2:46" ht="13.5" customHeight="1" x14ac:dyDescent="0.15">
      <c r="B616" s="285"/>
      <c r="C616" s="27" t="s">
        <v>35</v>
      </c>
      <c r="D616" s="186"/>
      <c r="E616" s="56"/>
      <c r="F616" s="187"/>
      <c r="G616" s="187"/>
      <c r="H616" s="187"/>
      <c r="I616" s="62"/>
      <c r="J616" s="62"/>
      <c r="K616" s="188"/>
      <c r="L616" s="259"/>
      <c r="M616" s="259"/>
      <c r="N616" s="56"/>
      <c r="O616" s="28"/>
      <c r="P616" s="56"/>
      <c r="Q616" s="28"/>
      <c r="R616" s="132"/>
      <c r="S616" s="214"/>
      <c r="T616" s="285"/>
      <c r="U616" s="27" t="s">
        <v>35</v>
      </c>
      <c r="V616" s="186"/>
      <c r="W616" s="56"/>
      <c r="X616" s="187"/>
      <c r="Y616" s="187"/>
      <c r="Z616" s="187"/>
      <c r="AA616" s="62"/>
      <c r="AB616" s="62"/>
      <c r="AC616" s="188"/>
      <c r="AD616" s="259"/>
      <c r="AE616" s="259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4"/>
      <c r="AT616" s="37"/>
    </row>
    <row r="617" spans="2:46" ht="13.5" customHeight="1" thickBot="1" x14ac:dyDescent="0.2">
      <c r="B617" s="286"/>
      <c r="C617" s="27"/>
      <c r="D617" s="186"/>
      <c r="E617" s="56"/>
      <c r="F617" s="189"/>
      <c r="G617" s="189"/>
      <c r="H617" s="189"/>
      <c r="I617" s="56"/>
      <c r="J617" s="56"/>
      <c r="K617" s="188"/>
      <c r="L617" s="259"/>
      <c r="M617" s="259"/>
      <c r="N617" s="56"/>
      <c r="O617" s="28"/>
      <c r="P617" s="56"/>
      <c r="Q617" s="28"/>
      <c r="R617" s="184"/>
      <c r="S617" s="214"/>
      <c r="T617" s="286"/>
      <c r="U617" s="27"/>
      <c r="V617" s="186"/>
      <c r="W617" s="56"/>
      <c r="X617" s="189"/>
      <c r="Y617" s="189"/>
      <c r="Z617" s="189"/>
      <c r="AA617" s="56"/>
      <c r="AB617" s="56"/>
      <c r="AC617" s="188"/>
      <c r="AD617" s="259"/>
      <c r="AE617" s="259"/>
      <c r="AF617" s="56"/>
      <c r="AG617" s="28"/>
      <c r="AH617" s="56"/>
      <c r="AI617" s="28"/>
      <c r="AJ617" s="184"/>
      <c r="AK617" s="199"/>
      <c r="AL617" s="286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4"/>
      <c r="AT617" s="37"/>
    </row>
    <row r="618" spans="2:46" ht="13.5" customHeight="1" x14ac:dyDescent="0.15">
      <c r="B618" s="284" t="s">
        <v>186</v>
      </c>
      <c r="C618" s="25" t="s">
        <v>31</v>
      </c>
      <c r="D618" s="39"/>
      <c r="E618" s="55"/>
      <c r="F618" s="96"/>
      <c r="G618" s="96"/>
      <c r="H618" s="96"/>
      <c r="I618" s="60"/>
      <c r="J618" s="60"/>
      <c r="K618" s="61"/>
      <c r="L618" s="258"/>
      <c r="M618" s="258"/>
      <c r="N618" s="55"/>
      <c r="O618" s="26"/>
      <c r="P618" s="55"/>
      <c r="Q618" s="26"/>
      <c r="R618" s="131"/>
      <c r="S618" s="214"/>
      <c r="T618" s="284" t="s">
        <v>186</v>
      </c>
      <c r="U618" s="25" t="s">
        <v>31</v>
      </c>
      <c r="V618" s="39"/>
      <c r="W618" s="55"/>
      <c r="X618" s="96"/>
      <c r="Y618" s="96"/>
      <c r="Z618" s="96"/>
      <c r="AA618" s="60"/>
      <c r="AB618" s="60"/>
      <c r="AC618" s="61"/>
      <c r="AD618" s="258"/>
      <c r="AE618" s="258"/>
      <c r="AF618" s="55"/>
      <c r="AG618" s="26"/>
      <c r="AH618" s="55"/>
      <c r="AI618" s="26"/>
      <c r="AJ618" s="131"/>
      <c r="AK618" s="199"/>
      <c r="AL618" s="284" t="s">
        <v>186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4"/>
      <c r="AT618" s="37"/>
    </row>
    <row r="619" spans="2:46" ht="13.5" customHeight="1" x14ac:dyDescent="0.15">
      <c r="B619" s="285"/>
      <c r="C619" s="27" t="s">
        <v>32</v>
      </c>
      <c r="D619" s="186"/>
      <c r="E619" s="56"/>
      <c r="F619" s="187"/>
      <c r="G619" s="187"/>
      <c r="H619" s="187"/>
      <c r="I619" s="62"/>
      <c r="J619" s="62"/>
      <c r="K619" s="188"/>
      <c r="L619" s="259"/>
      <c r="M619" s="259"/>
      <c r="N619" s="56"/>
      <c r="O619" s="28"/>
      <c r="P619" s="56"/>
      <c r="Q619" s="28"/>
      <c r="R619" s="132"/>
      <c r="S619" s="214"/>
      <c r="T619" s="285"/>
      <c r="U619" s="27" t="s">
        <v>32</v>
      </c>
      <c r="V619" s="186"/>
      <c r="W619" s="56"/>
      <c r="X619" s="187"/>
      <c r="Y619" s="187"/>
      <c r="Z619" s="187"/>
      <c r="AA619" s="62"/>
      <c r="AB619" s="62"/>
      <c r="AC619" s="188"/>
      <c r="AD619" s="259"/>
      <c r="AE619" s="259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4"/>
      <c r="AT619" s="37"/>
    </row>
    <row r="620" spans="2:46" ht="13.5" customHeight="1" x14ac:dyDescent="0.15">
      <c r="B620" s="285"/>
      <c r="C620" s="27" t="s">
        <v>33</v>
      </c>
      <c r="D620" s="186"/>
      <c r="E620" s="56"/>
      <c r="F620" s="187"/>
      <c r="G620" s="187"/>
      <c r="H620" s="187"/>
      <c r="I620" s="62"/>
      <c r="J620" s="62"/>
      <c r="K620" s="188"/>
      <c r="L620" s="259"/>
      <c r="M620" s="259"/>
      <c r="N620" s="56"/>
      <c r="O620" s="28"/>
      <c r="P620" s="56"/>
      <c r="Q620" s="28"/>
      <c r="R620" s="132"/>
      <c r="S620" s="214"/>
      <c r="T620" s="285"/>
      <c r="U620" s="27" t="s">
        <v>33</v>
      </c>
      <c r="V620" s="186"/>
      <c r="W620" s="56"/>
      <c r="X620" s="187"/>
      <c r="Y620" s="187"/>
      <c r="Z620" s="187"/>
      <c r="AA620" s="62"/>
      <c r="AB620" s="62"/>
      <c r="AC620" s="188"/>
      <c r="AD620" s="259"/>
      <c r="AE620" s="259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4"/>
      <c r="AT620" s="37"/>
    </row>
    <row r="621" spans="2:46" ht="13.5" customHeight="1" x14ac:dyDescent="0.15">
      <c r="B621" s="285"/>
      <c r="C621" s="27" t="s">
        <v>35</v>
      </c>
      <c r="D621" s="186"/>
      <c r="E621" s="56"/>
      <c r="F621" s="187"/>
      <c r="G621" s="187"/>
      <c r="H621" s="187"/>
      <c r="I621" s="62"/>
      <c r="J621" s="62"/>
      <c r="K621" s="188"/>
      <c r="L621" s="259"/>
      <c r="M621" s="259"/>
      <c r="N621" s="56"/>
      <c r="O621" s="28"/>
      <c r="P621" s="56"/>
      <c r="Q621" s="28"/>
      <c r="R621" s="132"/>
      <c r="S621" s="214"/>
      <c r="T621" s="285"/>
      <c r="U621" s="27" t="s">
        <v>35</v>
      </c>
      <c r="V621" s="186"/>
      <c r="W621" s="56"/>
      <c r="X621" s="187"/>
      <c r="Y621" s="187"/>
      <c r="Z621" s="187"/>
      <c r="AA621" s="62"/>
      <c r="AB621" s="62"/>
      <c r="AC621" s="188"/>
      <c r="AD621" s="259"/>
      <c r="AE621" s="259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4"/>
      <c r="AT621" s="37"/>
    </row>
    <row r="622" spans="2:46" ht="13.5" customHeight="1" thickBot="1" x14ac:dyDescent="0.2">
      <c r="B622" s="286"/>
      <c r="C622" s="27"/>
      <c r="D622" s="186"/>
      <c r="E622" s="56"/>
      <c r="F622" s="189"/>
      <c r="G622" s="189"/>
      <c r="H622" s="189"/>
      <c r="I622" s="56"/>
      <c r="J622" s="56"/>
      <c r="K622" s="188"/>
      <c r="L622" s="259"/>
      <c r="M622" s="259"/>
      <c r="N622" s="56"/>
      <c r="O622" s="28"/>
      <c r="P622" s="56"/>
      <c r="Q622" s="28"/>
      <c r="R622" s="184"/>
      <c r="S622" s="214"/>
      <c r="T622" s="286"/>
      <c r="U622" s="27"/>
      <c r="V622" s="186"/>
      <c r="W622" s="56"/>
      <c r="X622" s="189"/>
      <c r="Y622" s="189"/>
      <c r="Z622" s="189"/>
      <c r="AA622" s="56"/>
      <c r="AB622" s="56"/>
      <c r="AC622" s="188"/>
      <c r="AD622" s="259"/>
      <c r="AE622" s="259"/>
      <c r="AF622" s="56"/>
      <c r="AG622" s="28"/>
      <c r="AH622" s="56"/>
      <c r="AI622" s="28"/>
      <c r="AJ622" s="184"/>
      <c r="AK622" s="199"/>
      <c r="AL622" s="286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4"/>
      <c r="AT622" s="37"/>
    </row>
    <row r="623" spans="2:46" ht="13.5" customHeight="1" x14ac:dyDescent="0.15">
      <c r="B623" s="284" t="s">
        <v>187</v>
      </c>
      <c r="C623" s="25" t="s">
        <v>31</v>
      </c>
      <c r="D623" s="39"/>
      <c r="E623" s="55"/>
      <c r="F623" s="96"/>
      <c r="G623" s="96"/>
      <c r="H623" s="96"/>
      <c r="I623" s="60"/>
      <c r="J623" s="60"/>
      <c r="K623" s="61"/>
      <c r="L623" s="258"/>
      <c r="M623" s="258"/>
      <c r="N623" s="55"/>
      <c r="O623" s="26"/>
      <c r="P623" s="55"/>
      <c r="Q623" s="26"/>
      <c r="R623" s="131"/>
      <c r="S623" s="214"/>
      <c r="T623" s="284" t="s">
        <v>187</v>
      </c>
      <c r="U623" s="25" t="s">
        <v>31</v>
      </c>
      <c r="V623" s="39"/>
      <c r="W623" s="55"/>
      <c r="X623" s="96"/>
      <c r="Y623" s="96"/>
      <c r="Z623" s="96"/>
      <c r="AA623" s="60"/>
      <c r="AB623" s="60"/>
      <c r="AC623" s="61"/>
      <c r="AD623" s="258"/>
      <c r="AE623" s="258"/>
      <c r="AF623" s="55"/>
      <c r="AG623" s="26"/>
      <c r="AH623" s="55"/>
      <c r="AI623" s="26"/>
      <c r="AJ623" s="131"/>
      <c r="AK623" s="199"/>
      <c r="AL623" s="284" t="s">
        <v>187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4"/>
      <c r="AT623" s="37"/>
    </row>
    <row r="624" spans="2:46" ht="13.5" customHeight="1" x14ac:dyDescent="0.15">
      <c r="B624" s="285"/>
      <c r="C624" s="27" t="s">
        <v>32</v>
      </c>
      <c r="D624" s="186"/>
      <c r="E624" s="56"/>
      <c r="F624" s="187"/>
      <c r="G624" s="187"/>
      <c r="H624" s="187"/>
      <c r="I624" s="62"/>
      <c r="J624" s="62"/>
      <c r="K624" s="188"/>
      <c r="L624" s="259"/>
      <c r="M624" s="259"/>
      <c r="N624" s="56"/>
      <c r="O624" s="28"/>
      <c r="P624" s="56"/>
      <c r="Q624" s="28"/>
      <c r="R624" s="132"/>
      <c r="S624" s="214"/>
      <c r="T624" s="285"/>
      <c r="U624" s="27" t="s">
        <v>32</v>
      </c>
      <c r="V624" s="186"/>
      <c r="W624" s="56"/>
      <c r="X624" s="187"/>
      <c r="Y624" s="187"/>
      <c r="Z624" s="187"/>
      <c r="AA624" s="62"/>
      <c r="AB624" s="62"/>
      <c r="AC624" s="188"/>
      <c r="AD624" s="259"/>
      <c r="AE624" s="259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4"/>
      <c r="AT624" s="37"/>
    </row>
    <row r="625" spans="2:46" ht="13.5" customHeight="1" x14ac:dyDescent="0.15">
      <c r="B625" s="285"/>
      <c r="C625" s="27" t="s">
        <v>33</v>
      </c>
      <c r="D625" s="186"/>
      <c r="E625" s="56"/>
      <c r="F625" s="187"/>
      <c r="G625" s="187"/>
      <c r="H625" s="187"/>
      <c r="I625" s="62"/>
      <c r="J625" s="62"/>
      <c r="K625" s="188"/>
      <c r="L625" s="259"/>
      <c r="M625" s="259"/>
      <c r="N625" s="56"/>
      <c r="O625" s="28"/>
      <c r="P625" s="56"/>
      <c r="Q625" s="28"/>
      <c r="R625" s="132"/>
      <c r="S625" s="214"/>
      <c r="T625" s="285"/>
      <c r="U625" s="27" t="s">
        <v>33</v>
      </c>
      <c r="V625" s="186"/>
      <c r="W625" s="56"/>
      <c r="X625" s="187"/>
      <c r="Y625" s="187"/>
      <c r="Z625" s="187"/>
      <c r="AA625" s="62"/>
      <c r="AB625" s="62"/>
      <c r="AC625" s="188"/>
      <c r="AD625" s="259"/>
      <c r="AE625" s="259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4"/>
      <c r="AT625" s="37"/>
    </row>
    <row r="626" spans="2:46" ht="13.5" customHeight="1" x14ac:dyDescent="0.15">
      <c r="B626" s="285"/>
      <c r="C626" s="27" t="s">
        <v>35</v>
      </c>
      <c r="D626" s="186"/>
      <c r="E626" s="56"/>
      <c r="F626" s="187"/>
      <c r="G626" s="187"/>
      <c r="H626" s="187"/>
      <c r="I626" s="62"/>
      <c r="J626" s="62"/>
      <c r="K626" s="188"/>
      <c r="L626" s="259"/>
      <c r="M626" s="259"/>
      <c r="N626" s="56"/>
      <c r="O626" s="28"/>
      <c r="P626" s="56"/>
      <c r="Q626" s="28"/>
      <c r="R626" s="132"/>
      <c r="S626" s="214"/>
      <c r="T626" s="285"/>
      <c r="U626" s="27" t="s">
        <v>35</v>
      </c>
      <c r="V626" s="186"/>
      <c r="W626" s="56"/>
      <c r="X626" s="187"/>
      <c r="Y626" s="187"/>
      <c r="Z626" s="187"/>
      <c r="AA626" s="62"/>
      <c r="AB626" s="62"/>
      <c r="AC626" s="188"/>
      <c r="AD626" s="259"/>
      <c r="AE626" s="259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4"/>
      <c r="AT626" s="37"/>
    </row>
    <row r="627" spans="2:46" ht="13.5" customHeight="1" thickBot="1" x14ac:dyDescent="0.2">
      <c r="B627" s="286"/>
      <c r="C627" s="27"/>
      <c r="D627" s="186"/>
      <c r="E627" s="56"/>
      <c r="F627" s="189"/>
      <c r="G627" s="189"/>
      <c r="H627" s="189"/>
      <c r="I627" s="56"/>
      <c r="J627" s="56"/>
      <c r="K627" s="188"/>
      <c r="L627" s="259"/>
      <c r="M627" s="259"/>
      <c r="N627" s="56"/>
      <c r="O627" s="28"/>
      <c r="P627" s="56"/>
      <c r="Q627" s="28"/>
      <c r="R627" s="184"/>
      <c r="S627" s="214"/>
      <c r="T627" s="286"/>
      <c r="U627" s="27"/>
      <c r="V627" s="186"/>
      <c r="W627" s="56"/>
      <c r="X627" s="189"/>
      <c r="Y627" s="189"/>
      <c r="Z627" s="189"/>
      <c r="AA627" s="56"/>
      <c r="AB627" s="56"/>
      <c r="AC627" s="188"/>
      <c r="AD627" s="259"/>
      <c r="AE627" s="259"/>
      <c r="AF627" s="56"/>
      <c r="AG627" s="28"/>
      <c r="AH627" s="56"/>
      <c r="AI627" s="28"/>
      <c r="AJ627" s="184"/>
      <c r="AK627" s="199"/>
      <c r="AL627" s="286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4"/>
      <c r="AT627" s="37"/>
    </row>
    <row r="628" spans="2:46" ht="13.5" customHeight="1" x14ac:dyDescent="0.15">
      <c r="B628" s="284" t="s">
        <v>188</v>
      </c>
      <c r="C628" s="25" t="s">
        <v>31</v>
      </c>
      <c r="D628" s="39"/>
      <c r="E628" s="55"/>
      <c r="F628" s="96"/>
      <c r="G628" s="96"/>
      <c r="H628" s="96"/>
      <c r="I628" s="60"/>
      <c r="J628" s="60"/>
      <c r="K628" s="61"/>
      <c r="L628" s="258"/>
      <c r="M628" s="258"/>
      <c r="N628" s="55"/>
      <c r="O628" s="26"/>
      <c r="P628" s="55"/>
      <c r="Q628" s="26"/>
      <c r="R628" s="131"/>
      <c r="S628" s="214"/>
      <c r="T628" s="284" t="s">
        <v>188</v>
      </c>
      <c r="U628" s="25" t="s">
        <v>31</v>
      </c>
      <c r="V628" s="39"/>
      <c r="W628" s="55"/>
      <c r="X628" s="96"/>
      <c r="Y628" s="96"/>
      <c r="Z628" s="96"/>
      <c r="AA628" s="60"/>
      <c r="AB628" s="60"/>
      <c r="AC628" s="61"/>
      <c r="AD628" s="258"/>
      <c r="AE628" s="258"/>
      <c r="AF628" s="55"/>
      <c r="AG628" s="26"/>
      <c r="AH628" s="55"/>
      <c r="AI628" s="26"/>
      <c r="AJ628" s="131"/>
      <c r="AK628" s="199"/>
      <c r="AL628" s="284" t="s">
        <v>188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4"/>
      <c r="AT628" s="37"/>
    </row>
    <row r="629" spans="2:46" ht="13.5" customHeight="1" x14ac:dyDescent="0.15">
      <c r="B629" s="285"/>
      <c r="C629" s="27" t="s">
        <v>32</v>
      </c>
      <c r="D629" s="186"/>
      <c r="E629" s="56"/>
      <c r="F629" s="187"/>
      <c r="G629" s="187"/>
      <c r="H629" s="187"/>
      <c r="I629" s="62"/>
      <c r="J629" s="62"/>
      <c r="K629" s="188"/>
      <c r="L629" s="259"/>
      <c r="M629" s="259"/>
      <c r="N629" s="56"/>
      <c r="O629" s="28"/>
      <c r="P629" s="56"/>
      <c r="Q629" s="28"/>
      <c r="R629" s="132"/>
      <c r="S629" s="214"/>
      <c r="T629" s="285"/>
      <c r="U629" s="27" t="s">
        <v>32</v>
      </c>
      <c r="V629" s="186"/>
      <c r="W629" s="56"/>
      <c r="X629" s="187"/>
      <c r="Y629" s="187"/>
      <c r="Z629" s="187"/>
      <c r="AA629" s="62"/>
      <c r="AB629" s="62"/>
      <c r="AC629" s="188"/>
      <c r="AD629" s="259"/>
      <c r="AE629" s="259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4"/>
      <c r="AT629" s="37"/>
    </row>
    <row r="630" spans="2:46" ht="13.5" customHeight="1" x14ac:dyDescent="0.15">
      <c r="B630" s="285"/>
      <c r="C630" s="27" t="s">
        <v>33</v>
      </c>
      <c r="D630" s="186"/>
      <c r="E630" s="56"/>
      <c r="F630" s="187"/>
      <c r="G630" s="187"/>
      <c r="H630" s="187"/>
      <c r="I630" s="62"/>
      <c r="J630" s="62"/>
      <c r="K630" s="188"/>
      <c r="L630" s="259"/>
      <c r="M630" s="259"/>
      <c r="N630" s="56"/>
      <c r="O630" s="28"/>
      <c r="P630" s="56"/>
      <c r="Q630" s="28"/>
      <c r="R630" s="132"/>
      <c r="S630" s="214"/>
      <c r="T630" s="285"/>
      <c r="U630" s="27" t="s">
        <v>33</v>
      </c>
      <c r="V630" s="186"/>
      <c r="W630" s="56"/>
      <c r="X630" s="187"/>
      <c r="Y630" s="187"/>
      <c r="Z630" s="187"/>
      <c r="AA630" s="62"/>
      <c r="AB630" s="62"/>
      <c r="AC630" s="188"/>
      <c r="AD630" s="259"/>
      <c r="AE630" s="259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4"/>
      <c r="AT630" s="37"/>
    </row>
    <row r="631" spans="2:46" ht="13.5" customHeight="1" x14ac:dyDescent="0.15">
      <c r="B631" s="285"/>
      <c r="C631" s="27" t="s">
        <v>35</v>
      </c>
      <c r="D631" s="186"/>
      <c r="E631" s="56"/>
      <c r="F631" s="187"/>
      <c r="G631" s="187"/>
      <c r="H631" s="187"/>
      <c r="I631" s="62"/>
      <c r="J631" s="62"/>
      <c r="K631" s="188"/>
      <c r="L631" s="259"/>
      <c r="M631" s="259"/>
      <c r="N631" s="56"/>
      <c r="O631" s="28"/>
      <c r="P631" s="56"/>
      <c r="Q631" s="28"/>
      <c r="R631" s="132"/>
      <c r="S631" s="214"/>
      <c r="T631" s="285"/>
      <c r="U631" s="27" t="s">
        <v>35</v>
      </c>
      <c r="V631" s="186"/>
      <c r="W631" s="56"/>
      <c r="X631" s="187"/>
      <c r="Y631" s="187"/>
      <c r="Z631" s="187"/>
      <c r="AA631" s="62"/>
      <c r="AB631" s="62"/>
      <c r="AC631" s="188"/>
      <c r="AD631" s="259"/>
      <c r="AE631" s="259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4"/>
      <c r="AT631" s="37"/>
    </row>
    <row r="632" spans="2:46" ht="13.5" customHeight="1" thickBot="1" x14ac:dyDescent="0.2">
      <c r="B632" s="286"/>
      <c r="C632" s="27"/>
      <c r="D632" s="186"/>
      <c r="E632" s="56"/>
      <c r="F632" s="189"/>
      <c r="G632" s="189"/>
      <c r="H632" s="189"/>
      <c r="I632" s="56"/>
      <c r="J632" s="56"/>
      <c r="K632" s="188"/>
      <c r="L632" s="259"/>
      <c r="M632" s="259"/>
      <c r="N632" s="56"/>
      <c r="O632" s="28"/>
      <c r="P632" s="56"/>
      <c r="Q632" s="28"/>
      <c r="R632" s="184"/>
      <c r="S632" s="214"/>
      <c r="T632" s="286"/>
      <c r="U632" s="27"/>
      <c r="V632" s="186"/>
      <c r="W632" s="56"/>
      <c r="X632" s="189"/>
      <c r="Y632" s="189"/>
      <c r="Z632" s="189"/>
      <c r="AA632" s="56"/>
      <c r="AB632" s="56"/>
      <c r="AC632" s="188"/>
      <c r="AD632" s="259"/>
      <c r="AE632" s="259"/>
      <c r="AF632" s="56"/>
      <c r="AG632" s="28"/>
      <c r="AH632" s="56"/>
      <c r="AI632" s="28"/>
      <c r="AJ632" s="184"/>
      <c r="AK632" s="199"/>
      <c r="AL632" s="286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4"/>
      <c r="AT632" s="37"/>
    </row>
    <row r="633" spans="2:46" ht="13.5" customHeight="1" x14ac:dyDescent="0.15">
      <c r="B633" s="284" t="s">
        <v>189</v>
      </c>
      <c r="C633" s="25" t="s">
        <v>31</v>
      </c>
      <c r="D633" s="39"/>
      <c r="E633" s="55"/>
      <c r="F633" s="96"/>
      <c r="G633" s="96"/>
      <c r="H633" s="96"/>
      <c r="I633" s="60"/>
      <c r="J633" s="60"/>
      <c r="K633" s="61"/>
      <c r="L633" s="258"/>
      <c r="M633" s="258"/>
      <c r="N633" s="55"/>
      <c r="O633" s="26"/>
      <c r="P633" s="55"/>
      <c r="Q633" s="26"/>
      <c r="R633" s="131"/>
      <c r="S633" s="214"/>
      <c r="T633" s="284" t="s">
        <v>189</v>
      </c>
      <c r="U633" s="25" t="s">
        <v>31</v>
      </c>
      <c r="V633" s="39"/>
      <c r="W633" s="55"/>
      <c r="X633" s="96"/>
      <c r="Y633" s="96"/>
      <c r="Z633" s="96"/>
      <c r="AA633" s="60"/>
      <c r="AB633" s="60"/>
      <c r="AC633" s="61"/>
      <c r="AD633" s="258"/>
      <c r="AE633" s="258"/>
      <c r="AF633" s="55"/>
      <c r="AG633" s="26"/>
      <c r="AH633" s="55"/>
      <c r="AI633" s="26"/>
      <c r="AJ633" s="131"/>
      <c r="AK633" s="199"/>
      <c r="AL633" s="284" t="s">
        <v>189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4"/>
      <c r="AT633" s="37"/>
    </row>
    <row r="634" spans="2:46" ht="13.5" customHeight="1" x14ac:dyDescent="0.15">
      <c r="B634" s="285"/>
      <c r="C634" s="27" t="s">
        <v>32</v>
      </c>
      <c r="D634" s="186"/>
      <c r="E634" s="56"/>
      <c r="F634" s="187"/>
      <c r="G634" s="187"/>
      <c r="H634" s="187"/>
      <c r="I634" s="62"/>
      <c r="J634" s="62"/>
      <c r="K634" s="188"/>
      <c r="L634" s="259"/>
      <c r="M634" s="259"/>
      <c r="N634" s="56"/>
      <c r="O634" s="28"/>
      <c r="P634" s="56"/>
      <c r="Q634" s="28"/>
      <c r="R634" s="132"/>
      <c r="S634" s="214"/>
      <c r="T634" s="285"/>
      <c r="U634" s="27" t="s">
        <v>32</v>
      </c>
      <c r="V634" s="186"/>
      <c r="W634" s="56"/>
      <c r="X634" s="187"/>
      <c r="Y634" s="187"/>
      <c r="Z634" s="187"/>
      <c r="AA634" s="62"/>
      <c r="AB634" s="62"/>
      <c r="AC634" s="188"/>
      <c r="AD634" s="259"/>
      <c r="AE634" s="259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4"/>
      <c r="AT634" s="37"/>
    </row>
    <row r="635" spans="2:46" ht="13.5" customHeight="1" x14ac:dyDescent="0.15">
      <c r="B635" s="285"/>
      <c r="C635" s="27" t="s">
        <v>33</v>
      </c>
      <c r="D635" s="186"/>
      <c r="E635" s="56"/>
      <c r="F635" s="187"/>
      <c r="G635" s="187"/>
      <c r="H635" s="187"/>
      <c r="I635" s="62"/>
      <c r="J635" s="62"/>
      <c r="K635" s="188"/>
      <c r="L635" s="259"/>
      <c r="M635" s="259"/>
      <c r="N635" s="56"/>
      <c r="O635" s="28"/>
      <c r="P635" s="56"/>
      <c r="Q635" s="28"/>
      <c r="R635" s="132"/>
      <c r="S635" s="214"/>
      <c r="T635" s="285"/>
      <c r="U635" s="27" t="s">
        <v>33</v>
      </c>
      <c r="V635" s="186"/>
      <c r="W635" s="56"/>
      <c r="X635" s="187"/>
      <c r="Y635" s="187"/>
      <c r="Z635" s="187"/>
      <c r="AA635" s="62"/>
      <c r="AB635" s="62"/>
      <c r="AC635" s="188"/>
      <c r="AD635" s="259"/>
      <c r="AE635" s="259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4"/>
      <c r="AT635" s="37"/>
    </row>
    <row r="636" spans="2:46" ht="13.5" customHeight="1" x14ac:dyDescent="0.15">
      <c r="B636" s="285"/>
      <c r="C636" s="27" t="s">
        <v>35</v>
      </c>
      <c r="D636" s="186"/>
      <c r="E636" s="56"/>
      <c r="F636" s="187"/>
      <c r="G636" s="187"/>
      <c r="H636" s="187"/>
      <c r="I636" s="62"/>
      <c r="J636" s="62"/>
      <c r="K636" s="188"/>
      <c r="L636" s="259"/>
      <c r="M636" s="259"/>
      <c r="N636" s="56"/>
      <c r="O636" s="28"/>
      <c r="P636" s="56"/>
      <c r="Q636" s="28"/>
      <c r="R636" s="132"/>
      <c r="S636" s="214"/>
      <c r="T636" s="285"/>
      <c r="U636" s="27" t="s">
        <v>35</v>
      </c>
      <c r="V636" s="186"/>
      <c r="W636" s="56"/>
      <c r="X636" s="187"/>
      <c r="Y636" s="187"/>
      <c r="Z636" s="187"/>
      <c r="AA636" s="62"/>
      <c r="AB636" s="62"/>
      <c r="AC636" s="188"/>
      <c r="AD636" s="259"/>
      <c r="AE636" s="259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4"/>
      <c r="AT636" s="37"/>
    </row>
    <row r="637" spans="2:46" ht="13.5" customHeight="1" thickBot="1" x14ac:dyDescent="0.2">
      <c r="B637" s="286"/>
      <c r="C637" s="29"/>
      <c r="D637" s="41"/>
      <c r="E637" s="58"/>
      <c r="F637" s="190"/>
      <c r="G637" s="190"/>
      <c r="H637" s="190"/>
      <c r="I637" s="58"/>
      <c r="J637" s="58"/>
      <c r="K637" s="63"/>
      <c r="L637" s="260"/>
      <c r="M637" s="260"/>
      <c r="N637" s="58"/>
      <c r="O637" s="35"/>
      <c r="P637" s="58"/>
      <c r="Q637" s="35"/>
      <c r="R637" s="180"/>
      <c r="S637" s="214"/>
      <c r="T637" s="286"/>
      <c r="U637" s="29"/>
      <c r="V637" s="41"/>
      <c r="W637" s="58"/>
      <c r="X637" s="190"/>
      <c r="Y637" s="190"/>
      <c r="Z637" s="190"/>
      <c r="AA637" s="58"/>
      <c r="AB637" s="58"/>
      <c r="AC637" s="63"/>
      <c r="AD637" s="260"/>
      <c r="AE637" s="260"/>
      <c r="AF637" s="58"/>
      <c r="AG637" s="35"/>
      <c r="AH637" s="58"/>
      <c r="AI637" s="35"/>
      <c r="AJ637" s="180"/>
      <c r="AK637" s="199"/>
      <c r="AL637" s="286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4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50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50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4"/>
      <c r="AT638" s="37"/>
    </row>
    <row r="639" spans="2:46" ht="13.95" customHeight="1" x14ac:dyDescent="0.15">
      <c r="B639" s="139"/>
      <c r="C639" s="202"/>
      <c r="D639" s="101"/>
      <c r="E639" s="261"/>
      <c r="F639" s="30" t="s">
        <v>48</v>
      </c>
      <c r="G639" s="203" t="s">
        <v>48</v>
      </c>
      <c r="H639" s="203" t="s">
        <v>48</v>
      </c>
      <c r="I639" s="203" t="s">
        <v>48</v>
      </c>
      <c r="J639" s="203" t="s">
        <v>48</v>
      </c>
      <c r="K639" s="102"/>
      <c r="L639" s="102"/>
      <c r="M639" s="102"/>
      <c r="N639" s="102"/>
      <c r="O639" s="252"/>
      <c r="P639" s="102"/>
      <c r="Q639" s="103"/>
      <c r="R639" s="104"/>
      <c r="T639" s="139"/>
      <c r="U639" s="202"/>
      <c r="V639" s="101"/>
      <c r="W639" s="261"/>
      <c r="X639" s="30" t="s">
        <v>48</v>
      </c>
      <c r="Y639" s="203" t="s">
        <v>48</v>
      </c>
      <c r="Z639" s="203" t="s">
        <v>48</v>
      </c>
      <c r="AA639" s="203" t="s">
        <v>48</v>
      </c>
      <c r="AB639" s="203" t="s">
        <v>48</v>
      </c>
      <c r="AC639" s="102"/>
      <c r="AD639" s="102"/>
      <c r="AE639" s="102"/>
      <c r="AF639" s="102"/>
      <c r="AG639" s="252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27</v>
      </c>
      <c r="G640" s="250" t="s">
        <v>38</v>
      </c>
      <c r="H640" s="250" t="s">
        <v>41</v>
      </c>
      <c r="I640" s="250" t="s">
        <v>44</v>
      </c>
      <c r="J640" s="250" t="s">
        <v>54</v>
      </c>
      <c r="R640" s="105"/>
      <c r="T640" s="140"/>
      <c r="U640" s="199"/>
      <c r="V640" s="8"/>
      <c r="W640" s="232"/>
      <c r="X640" s="90" t="s">
        <v>27</v>
      </c>
      <c r="Y640" s="250" t="s">
        <v>38</v>
      </c>
      <c r="Z640" s="250" t="s">
        <v>41</v>
      </c>
      <c r="AA640" s="250" t="s">
        <v>44</v>
      </c>
      <c r="AB640" s="250" t="s">
        <v>54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4" t="s">
        <v>190</v>
      </c>
      <c r="C641" s="25" t="s">
        <v>31</v>
      </c>
      <c r="D641" s="106"/>
      <c r="E641" s="262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28.831111</v>
      </c>
      <c r="G641" s="135">
        <f t="shared" si="59"/>
        <v>32.108215000000001</v>
      </c>
      <c r="H641" s="135">
        <f t="shared" si="59"/>
        <v>0.96204595999999998</v>
      </c>
      <c r="I641" s="135">
        <f t="shared" si="59"/>
        <v>0.96726049999999997</v>
      </c>
      <c r="J641" s="135">
        <f t="shared" si="59"/>
        <v>5.3604263999999999E-2</v>
      </c>
      <c r="K641" s="109"/>
      <c r="L641" s="109"/>
      <c r="M641" s="109"/>
      <c r="N641" s="109"/>
      <c r="O641" s="263"/>
      <c r="P641" s="109"/>
      <c r="Q641" s="110"/>
      <c r="R641" s="111"/>
      <c r="T641" s="284" t="s">
        <v>190</v>
      </c>
      <c r="U641" s="25" t="s">
        <v>31</v>
      </c>
      <c r="V641" s="106"/>
      <c r="W641" s="262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24.126608999999998</v>
      </c>
      <c r="Y641" s="135">
        <f t="shared" si="60"/>
        <v>28.29644</v>
      </c>
      <c r="Z641" s="135">
        <f t="shared" si="60"/>
        <v>0.89230390000000004</v>
      </c>
      <c r="AA641" s="135">
        <f t="shared" si="60"/>
        <v>0.92448889999999995</v>
      </c>
      <c r="AB641" s="135">
        <f t="shared" si="60"/>
        <v>0.15391244000000001</v>
      </c>
      <c r="AC641" s="109"/>
      <c r="AD641" s="109"/>
      <c r="AE641" s="109"/>
      <c r="AF641" s="109"/>
      <c r="AG641" s="263"/>
      <c r="AH641" s="109"/>
      <c r="AI641" s="110"/>
      <c r="AJ641" s="111"/>
    </row>
    <row r="642" spans="2:36" x14ac:dyDescent="0.15">
      <c r="B642" s="285"/>
      <c r="C642" s="27" t="s">
        <v>32</v>
      </c>
      <c r="D642" s="107"/>
      <c r="E642" s="264"/>
      <c r="F642" s="18">
        <f t="shared" si="59"/>
        <v>31.718585000000001</v>
      </c>
      <c r="G642" s="18">
        <f t="shared" si="59"/>
        <v>35.356662</v>
      </c>
      <c r="H642" s="18">
        <f t="shared" si="59"/>
        <v>0.97779764000000002</v>
      </c>
      <c r="I642" s="18">
        <f t="shared" si="59"/>
        <v>0.98146847000000004</v>
      </c>
      <c r="J642" s="18">
        <f t="shared" si="59"/>
        <v>3.3766795000000002E-2</v>
      </c>
      <c r="K642" s="112"/>
      <c r="L642" s="112"/>
      <c r="M642" s="112"/>
      <c r="N642" s="112"/>
      <c r="O642" s="265"/>
      <c r="P642" s="112"/>
      <c r="Q642" s="113"/>
      <c r="R642" s="114"/>
      <c r="T642" s="285"/>
      <c r="U642" s="27" t="s">
        <v>32</v>
      </c>
      <c r="V642" s="107"/>
      <c r="W642" s="264"/>
      <c r="X642" s="18">
        <f t="shared" si="60"/>
        <v>27.492697</v>
      </c>
      <c r="Y642" s="18">
        <f t="shared" si="60"/>
        <v>31.592487999999999</v>
      </c>
      <c r="Z642" s="18">
        <f t="shared" si="60"/>
        <v>0.94960675999999999</v>
      </c>
      <c r="AA642" s="18">
        <f t="shared" si="60"/>
        <v>0.95682829999999996</v>
      </c>
      <c r="AB642" s="18">
        <f t="shared" si="60"/>
        <v>6.6503660000000006E-2</v>
      </c>
      <c r="AC642" s="112"/>
      <c r="AD642" s="112"/>
      <c r="AE642" s="112"/>
      <c r="AF642" s="112"/>
      <c r="AG642" s="265"/>
      <c r="AH642" s="112"/>
      <c r="AI642" s="113"/>
      <c r="AJ642" s="114"/>
    </row>
    <row r="643" spans="2:36" x14ac:dyDescent="0.15">
      <c r="B643" s="285"/>
      <c r="C643" s="27" t="s">
        <v>33</v>
      </c>
      <c r="D643" s="107"/>
      <c r="E643" s="264"/>
      <c r="F643" s="18">
        <f t="shared" si="59"/>
        <v>34.631532</v>
      </c>
      <c r="G643" s="18">
        <f t="shared" si="59"/>
        <v>39.171264999999998</v>
      </c>
      <c r="H643" s="18">
        <f t="shared" si="59"/>
        <v>0.98839880000000002</v>
      </c>
      <c r="I643" s="18">
        <f t="shared" si="59"/>
        <v>0.99151511000000003</v>
      </c>
      <c r="J643" s="18">
        <f t="shared" si="59"/>
        <v>2.0964013E-2</v>
      </c>
      <c r="K643" s="112"/>
      <c r="L643" s="112"/>
      <c r="M643" s="112"/>
      <c r="N643" s="112"/>
      <c r="O643" s="265"/>
      <c r="P643" s="112"/>
      <c r="Q643" s="113"/>
      <c r="R643" s="114"/>
      <c r="T643" s="285"/>
      <c r="U643" s="27" t="s">
        <v>33</v>
      </c>
      <c r="V643" s="107"/>
      <c r="W643" s="264"/>
      <c r="X643" s="18">
        <f t="shared" si="60"/>
        <v>30.495892000000001</v>
      </c>
      <c r="Y643" s="18">
        <f t="shared" si="60"/>
        <v>34.066586999999998</v>
      </c>
      <c r="Z643" s="18">
        <f t="shared" si="60"/>
        <v>0.97015032000000001</v>
      </c>
      <c r="AA643" s="18">
        <f t="shared" si="60"/>
        <v>0.97367411000000004</v>
      </c>
      <c r="AB643" s="18">
        <f t="shared" si="60"/>
        <v>4.1565135000000003E-2</v>
      </c>
      <c r="AC643" s="112"/>
      <c r="AD643" s="112"/>
      <c r="AE643" s="112"/>
      <c r="AF643" s="112"/>
      <c r="AG643" s="265"/>
      <c r="AH643" s="112"/>
      <c r="AI643" s="113"/>
      <c r="AJ643" s="114"/>
    </row>
    <row r="644" spans="2:36" x14ac:dyDescent="0.15">
      <c r="B644" s="285"/>
      <c r="C644" s="27" t="s">
        <v>35</v>
      </c>
      <c r="D644" s="107"/>
      <c r="E644" s="264"/>
      <c r="F644" s="18">
        <f t="shared" si="59"/>
        <v>37.744433999999998</v>
      </c>
      <c r="G644" s="18">
        <f t="shared" si="59"/>
        <v>42.114986999999999</v>
      </c>
      <c r="H644" s="18">
        <f t="shared" si="59"/>
        <v>0.99339034999999998</v>
      </c>
      <c r="I644" s="18">
        <f t="shared" si="59"/>
        <v>0.99558453000000002</v>
      </c>
      <c r="J644" s="18">
        <f t="shared" si="59"/>
        <v>1.0668828999999999E-2</v>
      </c>
      <c r="K644" s="112"/>
      <c r="L644" s="112"/>
      <c r="M644" s="112"/>
      <c r="N644" s="112"/>
      <c r="O644" s="265"/>
      <c r="P644" s="112"/>
      <c r="Q644" s="113"/>
      <c r="R644" s="114"/>
      <c r="T644" s="285"/>
      <c r="U644" s="27" t="s">
        <v>35</v>
      </c>
      <c r="V644" s="107"/>
      <c r="W644" s="264"/>
      <c r="X644" s="18">
        <f t="shared" si="60"/>
        <v>34.461210000000001</v>
      </c>
      <c r="Y644" s="18">
        <f t="shared" si="60"/>
        <v>37.974670000000003</v>
      </c>
      <c r="Z644" s="18">
        <f t="shared" si="60"/>
        <v>0.98291766000000003</v>
      </c>
      <c r="AA644" s="18">
        <f t="shared" si="60"/>
        <v>0.98652229999999996</v>
      </c>
      <c r="AB644" s="18">
        <f t="shared" si="60"/>
        <v>2.6599080000000001E-2</v>
      </c>
      <c r="AC644" s="112"/>
      <c r="AD644" s="112"/>
      <c r="AE644" s="112"/>
      <c r="AF644" s="112"/>
      <c r="AG644" s="265"/>
      <c r="AH644" s="112"/>
      <c r="AI644" s="113"/>
      <c r="AJ644" s="114"/>
    </row>
    <row r="645" spans="2:36" ht="12.6" customHeight="1" thickBot="1" x14ac:dyDescent="0.2">
      <c r="B645" s="286"/>
      <c r="C645" s="29"/>
      <c r="D645" s="108"/>
      <c r="E645" s="266"/>
      <c r="F645" s="185"/>
      <c r="G645" s="185"/>
      <c r="H645" s="185"/>
      <c r="I645" s="185"/>
      <c r="J645" s="185"/>
      <c r="K645" s="115"/>
      <c r="L645" s="115"/>
      <c r="M645" s="115"/>
      <c r="N645" s="115"/>
      <c r="O645" s="267"/>
      <c r="P645" s="115"/>
      <c r="Q645" s="116"/>
      <c r="R645" s="117"/>
      <c r="T645" s="286"/>
      <c r="U645" s="29"/>
      <c r="V645" s="108"/>
      <c r="W645" s="266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7"/>
      <c r="AH645" s="115"/>
      <c r="AI645" s="116"/>
      <c r="AJ645" s="117"/>
    </row>
    <row r="646" spans="2:36" x14ac:dyDescent="0.15">
      <c r="B646" s="290" t="s">
        <v>191</v>
      </c>
      <c r="C646" s="25" t="s">
        <v>31</v>
      </c>
      <c r="D646" s="106"/>
      <c r="E646" s="262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32.380851</v>
      </c>
      <c r="G646" s="135">
        <f t="shared" si="61"/>
        <v>36.114572000000003</v>
      </c>
      <c r="H646" s="135">
        <f t="shared" si="61"/>
        <v>0.97445168000000004</v>
      </c>
      <c r="I646" s="135">
        <f t="shared" si="61"/>
        <v>0.98124447000000004</v>
      </c>
      <c r="J646" s="135">
        <f t="shared" si="61"/>
        <v>7.2763905000000004E-2</v>
      </c>
      <c r="K646" s="109"/>
      <c r="L646" s="109"/>
      <c r="M646" s="109"/>
      <c r="N646" s="109"/>
      <c r="O646" s="263"/>
      <c r="P646" s="109"/>
      <c r="Q646" s="110"/>
      <c r="R646" s="111"/>
      <c r="T646" s="290" t="s">
        <v>191</v>
      </c>
      <c r="U646" s="25" t="s">
        <v>31</v>
      </c>
      <c r="V646" s="106"/>
      <c r="W646" s="262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28.252946000000001</v>
      </c>
      <c r="Y646" s="135">
        <f t="shared" si="62"/>
        <v>32.312598999999999</v>
      </c>
      <c r="Z646" s="135">
        <f t="shared" si="62"/>
        <v>0.91982240000000004</v>
      </c>
      <c r="AA646" s="135">
        <f t="shared" si="62"/>
        <v>0.95874998</v>
      </c>
      <c r="AB646" s="135">
        <f t="shared" si="62"/>
        <v>0.18274647999999999</v>
      </c>
      <c r="AC646" s="109"/>
      <c r="AD646" s="109"/>
      <c r="AE646" s="109"/>
      <c r="AF646" s="109"/>
      <c r="AG646" s="263"/>
      <c r="AH646" s="109"/>
      <c r="AI646" s="110"/>
      <c r="AJ646" s="111"/>
    </row>
    <row r="647" spans="2:36" x14ac:dyDescent="0.15">
      <c r="B647" s="285"/>
      <c r="C647" s="27" t="s">
        <v>32</v>
      </c>
      <c r="D647" s="107"/>
      <c r="E647" s="264"/>
      <c r="F647" s="18">
        <f t="shared" si="61"/>
        <v>34.383892000000003</v>
      </c>
      <c r="G647" s="18">
        <f t="shared" si="61"/>
        <v>38.098208999999997</v>
      </c>
      <c r="H647" s="18">
        <f t="shared" si="61"/>
        <v>0.98321424999999996</v>
      </c>
      <c r="I647" s="18">
        <f t="shared" si="61"/>
        <v>0.98758179000000001</v>
      </c>
      <c r="J647" s="18">
        <f t="shared" si="61"/>
        <v>5.0956525000000003E-2</v>
      </c>
      <c r="K647" s="112"/>
      <c r="L647" s="112"/>
      <c r="M647" s="112"/>
      <c r="N647" s="112"/>
      <c r="O647" s="265"/>
      <c r="P647" s="112"/>
      <c r="Q647" s="113"/>
      <c r="R647" s="114"/>
      <c r="T647" s="285"/>
      <c r="U647" s="27" t="s">
        <v>32</v>
      </c>
      <c r="V647" s="107"/>
      <c r="W647" s="264"/>
      <c r="X647" s="18">
        <f t="shared" si="62"/>
        <v>31.716282</v>
      </c>
      <c r="Y647" s="18">
        <f t="shared" si="62"/>
        <v>35.596178000000002</v>
      </c>
      <c r="Z647" s="18">
        <f t="shared" si="62"/>
        <v>0.96534973000000002</v>
      </c>
      <c r="AA647" s="18">
        <f t="shared" si="62"/>
        <v>0.97682473999999997</v>
      </c>
      <c r="AB647" s="18">
        <f t="shared" si="62"/>
        <v>8.2296744000000005E-2</v>
      </c>
      <c r="AC647" s="112"/>
      <c r="AD647" s="112"/>
      <c r="AE647" s="112"/>
      <c r="AF647" s="112"/>
      <c r="AG647" s="265"/>
      <c r="AH647" s="112"/>
      <c r="AI647" s="113"/>
      <c r="AJ647" s="114"/>
    </row>
    <row r="648" spans="2:36" x14ac:dyDescent="0.15">
      <c r="B648" s="285"/>
      <c r="C648" s="27" t="s">
        <v>33</v>
      </c>
      <c r="D648" s="107"/>
      <c r="E648" s="264"/>
      <c r="F648" s="18">
        <f t="shared" si="61"/>
        <v>37.837319999999998</v>
      </c>
      <c r="G648" s="18">
        <f t="shared" si="61"/>
        <v>41.409244000000001</v>
      </c>
      <c r="H648" s="18">
        <f t="shared" si="61"/>
        <v>0.99004272000000004</v>
      </c>
      <c r="I648" s="18">
        <f t="shared" si="61"/>
        <v>0.99346027000000003</v>
      </c>
      <c r="J648" s="18">
        <f t="shared" si="61"/>
        <v>3.4025556999999998E-2</v>
      </c>
      <c r="K648" s="112"/>
      <c r="L648" s="112"/>
      <c r="M648" s="112"/>
      <c r="N648" s="112"/>
      <c r="O648" s="265"/>
      <c r="P648" s="112"/>
      <c r="Q648" s="113"/>
      <c r="R648" s="114"/>
      <c r="T648" s="285"/>
      <c r="U648" s="27" t="s">
        <v>33</v>
      </c>
      <c r="V648" s="107"/>
      <c r="W648" s="264"/>
      <c r="X648" s="18">
        <f t="shared" si="62"/>
        <v>34.024079</v>
      </c>
      <c r="Y648" s="18">
        <f t="shared" si="62"/>
        <v>37.715265000000002</v>
      </c>
      <c r="Z648" s="18">
        <f t="shared" si="62"/>
        <v>0.97876761000000001</v>
      </c>
      <c r="AA648" s="18">
        <f t="shared" si="62"/>
        <v>0.98450857999999997</v>
      </c>
      <c r="AB648" s="18">
        <f t="shared" si="62"/>
        <v>5.3351929999999999E-2</v>
      </c>
      <c r="AC648" s="112"/>
      <c r="AD648" s="112"/>
      <c r="AE648" s="112"/>
      <c r="AF648" s="112"/>
      <c r="AG648" s="265"/>
      <c r="AH648" s="112"/>
      <c r="AI648" s="113"/>
      <c r="AJ648" s="114"/>
    </row>
    <row r="649" spans="2:36" x14ac:dyDescent="0.15">
      <c r="B649" s="285"/>
      <c r="C649" s="27" t="s">
        <v>35</v>
      </c>
      <c r="D649" s="107"/>
      <c r="E649" s="264"/>
      <c r="F649" s="18">
        <f t="shared" si="61"/>
        <v>41.490552000000001</v>
      </c>
      <c r="G649" s="18">
        <f t="shared" si="61"/>
        <v>45.142463999999997</v>
      </c>
      <c r="H649" s="18">
        <f t="shared" si="61"/>
        <v>0.99425686000000002</v>
      </c>
      <c r="I649" s="18">
        <f t="shared" si="61"/>
        <v>0.99647744000000005</v>
      </c>
      <c r="J649" s="18">
        <f t="shared" si="61"/>
        <v>1.9337341000000001E-2</v>
      </c>
      <c r="K649" s="112"/>
      <c r="L649" s="112"/>
      <c r="M649" s="112"/>
      <c r="N649" s="112"/>
      <c r="O649" s="265"/>
      <c r="P649" s="112"/>
      <c r="Q649" s="113"/>
      <c r="R649" s="114"/>
      <c r="T649" s="285"/>
      <c r="U649" s="27" t="s">
        <v>35</v>
      </c>
      <c r="V649" s="107"/>
      <c r="W649" s="264"/>
      <c r="X649" s="18">
        <f t="shared" si="62"/>
        <v>36.547553999999998</v>
      </c>
      <c r="Y649" s="18">
        <f t="shared" si="62"/>
        <v>39.855265000000003</v>
      </c>
      <c r="Z649" s="18">
        <f t="shared" si="62"/>
        <v>0.98584850999999996</v>
      </c>
      <c r="AA649" s="18">
        <f t="shared" si="62"/>
        <v>0.99048285000000003</v>
      </c>
      <c r="AB649" s="18">
        <f t="shared" si="62"/>
        <v>3.2543602999999997E-2</v>
      </c>
      <c r="AC649" s="112"/>
      <c r="AD649" s="112"/>
      <c r="AE649" s="112"/>
      <c r="AF649" s="112"/>
      <c r="AG649" s="265"/>
      <c r="AH649" s="112"/>
      <c r="AI649" s="113"/>
      <c r="AJ649" s="114"/>
    </row>
    <row r="650" spans="2:36" ht="12.6" customHeight="1" thickBot="1" x14ac:dyDescent="0.2">
      <c r="B650" s="286"/>
      <c r="C650" s="29"/>
      <c r="D650" s="108"/>
      <c r="E650" s="266"/>
      <c r="F650" s="185"/>
      <c r="G650" s="185"/>
      <c r="H650" s="185"/>
      <c r="I650" s="185"/>
      <c r="J650" s="185"/>
      <c r="K650" s="115"/>
      <c r="L650" s="115"/>
      <c r="M650" s="115"/>
      <c r="N650" s="115"/>
      <c r="O650" s="267"/>
      <c r="P650" s="115"/>
      <c r="Q650" s="116"/>
      <c r="R650" s="117"/>
      <c r="T650" s="286"/>
      <c r="U650" s="29"/>
      <c r="V650" s="108"/>
      <c r="W650" s="266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7"/>
      <c r="AH650" s="115"/>
      <c r="AI650" s="116"/>
      <c r="AJ650" s="117"/>
    </row>
    <row r="651" spans="2:36" ht="13.95" customHeight="1" x14ac:dyDescent="0.15">
      <c r="B651" s="303" t="s">
        <v>192</v>
      </c>
      <c r="C651" s="25" t="s">
        <v>31</v>
      </c>
      <c r="D651" s="106"/>
      <c r="E651" s="262"/>
      <c r="F651" s="135">
        <f t="shared" ref="F651:J654" si="63">F646-F641</f>
        <v>3.5497399999999999</v>
      </c>
      <c r="G651" s="135">
        <f t="shared" si="63"/>
        <v>4.0063570000000013</v>
      </c>
      <c r="H651" s="135">
        <f t="shared" si="63"/>
        <v>1.2405720000000064E-2</v>
      </c>
      <c r="I651" s="135">
        <f t="shared" si="63"/>
        <v>1.3983970000000068E-2</v>
      </c>
      <c r="J651" s="135">
        <f t="shared" si="63"/>
        <v>1.9159641000000005E-2</v>
      </c>
      <c r="K651" s="109"/>
      <c r="L651" s="109"/>
      <c r="M651" s="109"/>
      <c r="N651" s="109"/>
      <c r="O651" s="263"/>
      <c r="P651" s="109"/>
      <c r="Q651" s="110"/>
      <c r="R651" s="111"/>
      <c r="T651" s="303" t="s">
        <v>192</v>
      </c>
      <c r="U651" s="25" t="s">
        <v>31</v>
      </c>
      <c r="V651" s="106"/>
      <c r="W651" s="262"/>
      <c r="X651" s="135">
        <f t="shared" ref="X651:AB654" si="64">X646-X641</f>
        <v>4.126337000000003</v>
      </c>
      <c r="Y651" s="135">
        <f t="shared" si="64"/>
        <v>4.0161589999999983</v>
      </c>
      <c r="Z651" s="135">
        <f t="shared" si="64"/>
        <v>2.7518500000000001E-2</v>
      </c>
      <c r="AA651" s="135">
        <f t="shared" si="64"/>
        <v>3.4261080000000055E-2</v>
      </c>
      <c r="AB651" s="135">
        <f t="shared" si="64"/>
        <v>2.8834039999999977E-2</v>
      </c>
      <c r="AC651" s="109"/>
      <c r="AD651" s="109"/>
      <c r="AE651" s="109"/>
      <c r="AF651" s="109"/>
      <c r="AG651" s="263"/>
      <c r="AH651" s="109"/>
      <c r="AI651" s="110"/>
      <c r="AJ651" s="111"/>
    </row>
    <row r="652" spans="2:36" x14ac:dyDescent="0.15">
      <c r="B652" s="285"/>
      <c r="C652" s="27" t="s">
        <v>32</v>
      </c>
      <c r="D652" s="107"/>
      <c r="E652" s="264"/>
      <c r="F652" s="18">
        <f t="shared" si="63"/>
        <v>2.6653070000000021</v>
      </c>
      <c r="G652" s="18">
        <f t="shared" si="63"/>
        <v>2.7415469999999971</v>
      </c>
      <c r="H652" s="18">
        <f t="shared" si="63"/>
        <v>5.4166099999999329E-3</v>
      </c>
      <c r="I652" s="18">
        <f t="shared" si="63"/>
        <v>6.1133199999999777E-3</v>
      </c>
      <c r="J652" s="18">
        <f t="shared" si="63"/>
        <v>1.718973E-2</v>
      </c>
      <c r="K652" s="112"/>
      <c r="L652" s="112"/>
      <c r="M652" s="112"/>
      <c r="N652" s="112"/>
      <c r="O652" s="265"/>
      <c r="P652" s="112"/>
      <c r="Q652" s="113"/>
      <c r="R652" s="114"/>
      <c r="T652" s="285"/>
      <c r="U652" s="27" t="s">
        <v>32</v>
      </c>
      <c r="V652" s="107"/>
      <c r="W652" s="264"/>
      <c r="X652" s="18">
        <f t="shared" si="64"/>
        <v>4.2235849999999999</v>
      </c>
      <c r="Y652" s="18">
        <f t="shared" si="64"/>
        <v>4.0036900000000024</v>
      </c>
      <c r="Z652" s="18">
        <f t="shared" si="64"/>
        <v>1.5742970000000023E-2</v>
      </c>
      <c r="AA652" s="18">
        <f t="shared" si="64"/>
        <v>1.9996440000000004E-2</v>
      </c>
      <c r="AB652" s="18">
        <f t="shared" si="64"/>
        <v>1.5793083999999999E-2</v>
      </c>
      <c r="AC652" s="112"/>
      <c r="AD652" s="112"/>
      <c r="AE652" s="112"/>
      <c r="AF652" s="112"/>
      <c r="AG652" s="265"/>
      <c r="AH652" s="112"/>
      <c r="AI652" s="113"/>
      <c r="AJ652" s="114"/>
    </row>
    <row r="653" spans="2:36" x14ac:dyDescent="0.15">
      <c r="B653" s="285"/>
      <c r="C653" s="27" t="s">
        <v>33</v>
      </c>
      <c r="D653" s="107"/>
      <c r="E653" s="264"/>
      <c r="F653" s="18">
        <f t="shared" si="63"/>
        <v>3.2057879999999983</v>
      </c>
      <c r="G653" s="18">
        <f t="shared" si="63"/>
        <v>2.2379790000000028</v>
      </c>
      <c r="H653" s="18">
        <f t="shared" si="63"/>
        <v>1.6439200000000209E-3</v>
      </c>
      <c r="I653" s="18">
        <f t="shared" si="63"/>
        <v>1.9451600000000013E-3</v>
      </c>
      <c r="J653" s="18">
        <f t="shared" si="63"/>
        <v>1.3061543999999998E-2</v>
      </c>
      <c r="K653" s="112"/>
      <c r="L653" s="112"/>
      <c r="M653" s="112"/>
      <c r="N653" s="112"/>
      <c r="O653" s="265"/>
      <c r="P653" s="112"/>
      <c r="Q653" s="113"/>
      <c r="R653" s="114"/>
      <c r="T653" s="285"/>
      <c r="U653" s="27" t="s">
        <v>33</v>
      </c>
      <c r="V653" s="107"/>
      <c r="W653" s="264"/>
      <c r="X653" s="18">
        <f t="shared" si="64"/>
        <v>3.5281869999999991</v>
      </c>
      <c r="Y653" s="18">
        <f t="shared" si="64"/>
        <v>3.6486780000000039</v>
      </c>
      <c r="Z653" s="18">
        <f t="shared" si="64"/>
        <v>8.6172899999999997E-3</v>
      </c>
      <c r="AA653" s="18">
        <f t="shared" si="64"/>
        <v>1.0834469999999929E-2</v>
      </c>
      <c r="AB653" s="18">
        <f t="shared" si="64"/>
        <v>1.1786794999999996E-2</v>
      </c>
      <c r="AC653" s="112"/>
      <c r="AD653" s="112"/>
      <c r="AE653" s="112"/>
      <c r="AF653" s="112"/>
      <c r="AG653" s="265"/>
      <c r="AH653" s="112"/>
      <c r="AI653" s="113"/>
      <c r="AJ653" s="114"/>
    </row>
    <row r="654" spans="2:36" x14ac:dyDescent="0.15">
      <c r="B654" s="285"/>
      <c r="C654" s="27" t="s">
        <v>35</v>
      </c>
      <c r="D654" s="107"/>
      <c r="E654" s="264"/>
      <c r="F654" s="18">
        <f t="shared" si="63"/>
        <v>3.7461180000000027</v>
      </c>
      <c r="G654" s="18">
        <f t="shared" si="63"/>
        <v>3.0274769999999975</v>
      </c>
      <c r="H654" s="18">
        <f t="shared" si="63"/>
        <v>8.6651000000004252E-4</v>
      </c>
      <c r="I654" s="18">
        <f t="shared" si="63"/>
        <v>8.9291000000002452E-4</v>
      </c>
      <c r="J654" s="18">
        <f t="shared" si="63"/>
        <v>8.6685120000000015E-3</v>
      </c>
      <c r="K654" s="112"/>
      <c r="L654" s="112"/>
      <c r="M654" s="112"/>
      <c r="N654" s="112"/>
      <c r="O654" s="265"/>
      <c r="P654" s="112"/>
      <c r="Q654" s="113"/>
      <c r="R654" s="114"/>
      <c r="T654" s="285"/>
      <c r="U654" s="27" t="s">
        <v>35</v>
      </c>
      <c r="V654" s="107"/>
      <c r="W654" s="264"/>
      <c r="X654" s="18">
        <f t="shared" si="64"/>
        <v>2.0863439999999969</v>
      </c>
      <c r="Y654" s="18">
        <f t="shared" si="64"/>
        <v>1.8805949999999996</v>
      </c>
      <c r="Z654" s="18">
        <f t="shared" si="64"/>
        <v>2.9308499999999293E-3</v>
      </c>
      <c r="AA654" s="18">
        <f t="shared" si="64"/>
        <v>3.9605500000000626E-3</v>
      </c>
      <c r="AB654" s="18">
        <f t="shared" si="64"/>
        <v>5.9445229999999967E-3</v>
      </c>
      <c r="AC654" s="112"/>
      <c r="AD654" s="112"/>
      <c r="AE654" s="112"/>
      <c r="AF654" s="112"/>
      <c r="AG654" s="265"/>
      <c r="AH654" s="112"/>
      <c r="AI654" s="113"/>
      <c r="AJ654" s="114"/>
    </row>
    <row r="655" spans="2:36" ht="12.6" customHeight="1" thickBot="1" x14ac:dyDescent="0.2">
      <c r="B655" s="286"/>
      <c r="C655" s="29"/>
      <c r="D655" s="108"/>
      <c r="E655" s="266"/>
      <c r="F655" s="185"/>
      <c r="G655" s="185"/>
      <c r="H655" s="185"/>
      <c r="I655" s="185"/>
      <c r="J655" s="185"/>
      <c r="K655" s="115"/>
      <c r="L655" s="115"/>
      <c r="M655" s="115"/>
      <c r="N655" s="115"/>
      <c r="O655" s="267"/>
      <c r="P655" s="115"/>
      <c r="Q655" s="116"/>
      <c r="R655" s="117"/>
      <c r="T655" s="286"/>
      <c r="U655" s="29"/>
      <c r="V655" s="108"/>
      <c r="W655" s="266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7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AL208:AL2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418:T42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8" type="noConversion"/>
  <pageMargins left="0.7" right="0.7" top="0.75" bottom="0.75" header="0.3" footer="0.3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6"/>
  <dimension ref="A1:BF689"/>
  <sheetViews>
    <sheetView topLeftCell="A23" zoomScale="70" zoomScaleNormal="70" workbookViewId="0">
      <selection activeCell="L34" sqref="L34"/>
    </sheetView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2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3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3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2" width="9" style="212" customWidth="1"/>
    <col min="73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13</v>
      </c>
      <c r="C2" s="294" t="str">
        <f>CONCATENATE("Summary [ ",'Summary (auto)'!$C$3," ]")</f>
        <v>Summary [ 12bit-quantize-raht-15-bit ]</v>
      </c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1"/>
      <c r="S2" s="214"/>
      <c r="T2" s="141" t="str">
        <f>$B$2</f>
        <v>cinema_semitrack</v>
      </c>
      <c r="U2" s="288" t="str">
        <f>CONCATENATE("Summary [ ",'Summary (auto)'!$C$4," ]")</f>
        <v>Summary [ 10bit-quantize-raht-15-bit ]</v>
      </c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89"/>
      <c r="AK2" s="199"/>
      <c r="AL2" s="161" t="str">
        <f>$B$2</f>
        <v>cinema_semitrack</v>
      </c>
      <c r="AM2" s="304" t="s">
        <v>47</v>
      </c>
      <c r="AN2" s="269"/>
      <c r="AO2" s="269"/>
      <c r="AP2" s="269"/>
      <c r="AQ2" s="289"/>
      <c r="AR2" s="37"/>
      <c r="AS2" s="234"/>
      <c r="AT2" s="37"/>
    </row>
    <row r="3" spans="1:58" ht="13.5" customHeight="1" x14ac:dyDescent="0.3">
      <c r="B3" s="155"/>
      <c r="C3" s="202"/>
      <c r="D3" s="93"/>
      <c r="E3" s="235" t="s">
        <v>29</v>
      </c>
      <c r="F3" s="30" t="s">
        <v>48</v>
      </c>
      <c r="G3" s="203" t="s">
        <v>48</v>
      </c>
      <c r="H3" s="203" t="s">
        <v>48</v>
      </c>
      <c r="I3" s="203" t="s">
        <v>48</v>
      </c>
      <c r="J3" s="203" t="s">
        <v>48</v>
      </c>
      <c r="K3" s="203"/>
      <c r="L3" s="203"/>
      <c r="M3" s="203"/>
      <c r="N3" s="203"/>
      <c r="O3" s="236"/>
      <c r="P3" s="299" t="s">
        <v>49</v>
      </c>
      <c r="Q3" s="299" t="s">
        <v>50</v>
      </c>
      <c r="R3" s="301" t="s">
        <v>51</v>
      </c>
      <c r="S3" s="214"/>
      <c r="T3" s="139"/>
      <c r="U3" s="202"/>
      <c r="V3" s="93"/>
      <c r="W3" s="235" t="s">
        <v>29</v>
      </c>
      <c r="X3" s="30" t="s">
        <v>48</v>
      </c>
      <c r="Y3" s="203" t="s">
        <v>48</v>
      </c>
      <c r="Z3" s="203" t="s">
        <v>48</v>
      </c>
      <c r="AA3" s="203" t="s">
        <v>48</v>
      </c>
      <c r="AB3" s="203" t="s">
        <v>48</v>
      </c>
      <c r="AC3" s="203"/>
      <c r="AD3" s="203"/>
      <c r="AE3" s="203"/>
      <c r="AF3" s="203"/>
      <c r="AG3" s="236"/>
      <c r="AH3" s="299" t="s">
        <v>49</v>
      </c>
      <c r="AI3" s="299" t="s">
        <v>50</v>
      </c>
      <c r="AJ3" s="301" t="s">
        <v>51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52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7" t="s">
        <v>53</v>
      </c>
      <c r="F4" s="33" t="s">
        <v>27</v>
      </c>
      <c r="G4" s="238" t="s">
        <v>38</v>
      </c>
      <c r="H4" s="238" t="s">
        <v>41</v>
      </c>
      <c r="I4" s="238" t="s">
        <v>44</v>
      </c>
      <c r="J4" s="238" t="s">
        <v>54</v>
      </c>
      <c r="K4" s="238"/>
      <c r="L4" s="118"/>
      <c r="M4" s="118"/>
      <c r="N4" s="91"/>
      <c r="O4" s="238"/>
      <c r="P4" s="272"/>
      <c r="Q4" s="272"/>
      <c r="R4" s="302"/>
      <c r="S4" s="214"/>
      <c r="T4" s="140"/>
      <c r="U4" s="199"/>
      <c r="V4" s="32"/>
      <c r="W4" s="237" t="s">
        <v>53</v>
      </c>
      <c r="X4" s="33" t="s">
        <v>27</v>
      </c>
      <c r="Y4" s="238" t="s">
        <v>38</v>
      </c>
      <c r="Z4" s="238" t="s">
        <v>41</v>
      </c>
      <c r="AA4" s="238" t="s">
        <v>44</v>
      </c>
      <c r="AB4" s="238" t="s">
        <v>54</v>
      </c>
      <c r="AC4" s="238"/>
      <c r="AD4" s="238"/>
      <c r="AE4" s="238"/>
      <c r="AF4" s="91"/>
      <c r="AG4" s="238"/>
      <c r="AH4" s="272"/>
      <c r="AI4" s="272"/>
      <c r="AJ4" s="302"/>
      <c r="AK4" s="214"/>
      <c r="AL4" s="201"/>
      <c r="AM4" s="90" t="s">
        <v>27</v>
      </c>
      <c r="AN4" s="90" t="s">
        <v>38</v>
      </c>
      <c r="AO4" s="90" t="s">
        <v>41</v>
      </c>
      <c r="AP4" s="90" t="s">
        <v>44</v>
      </c>
      <c r="AQ4" s="164" t="s">
        <v>54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0"/>
      <c r="C5" s="25" t="s">
        <v>31</v>
      </c>
      <c r="D5" s="26"/>
      <c r="E5" s="125">
        <f>E23</f>
        <v>28316.847999999998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30.541978380952383</v>
      </c>
      <c r="G5" s="30">
        <f t="shared" si="0"/>
        <v>34.175089714285711</v>
      </c>
      <c r="H5" s="30">
        <f t="shared" si="0"/>
        <v>0.96755116761904758</v>
      </c>
      <c r="I5" s="90">
        <f t="shared" si="0"/>
        <v>0.97329683999999994</v>
      </c>
      <c r="J5" s="90">
        <f t="shared" si="0"/>
        <v>6.3508869333333329E-2</v>
      </c>
      <c r="K5" s="55"/>
      <c r="L5" s="55"/>
      <c r="M5" s="55"/>
      <c r="N5" s="26"/>
      <c r="O5" s="56"/>
      <c r="P5" s="130">
        <f t="shared" ref="P5:Q8" si="1">P16</f>
        <v>25.702999999999999</v>
      </c>
      <c r="Q5" s="151">
        <f t="shared" si="1"/>
        <v>8.4529999999999994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298"/>
      <c r="U5" s="25" t="s">
        <v>31</v>
      </c>
      <c r="V5" s="26"/>
      <c r="W5" s="126">
        <f>W23</f>
        <v>16871.536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25.930066</v>
      </c>
      <c r="Y5" s="30">
        <f t="shared" si="2"/>
        <v>30.328469714285717</v>
      </c>
      <c r="Z5" s="30">
        <f t="shared" si="2"/>
        <v>0.90607712714285715</v>
      </c>
      <c r="AA5" s="90">
        <f t="shared" si="2"/>
        <v>0.9381745528571428</v>
      </c>
      <c r="AB5" s="90">
        <f t="shared" si="2"/>
        <v>0.16116501142857145</v>
      </c>
      <c r="AC5" s="55"/>
      <c r="AD5" s="55"/>
      <c r="AE5" s="55"/>
      <c r="AF5" s="26"/>
      <c r="AG5" s="239"/>
      <c r="AH5" s="130">
        <f t="shared" ref="AH5:AI8" si="3">AH16</f>
        <v>23.5</v>
      </c>
      <c r="AI5" s="151">
        <f t="shared" si="3"/>
        <v>8.5310000000000006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40">
        <f>bdrate($E5:$E8,F5:F8,$W5:$W8,X5:X8)</f>
        <v>-8.3039030573066608E-2</v>
      </c>
      <c r="AN5" s="241">
        <f>bdrate($E5:$E8,G5:G8,$W5:$W8,Y5:Y8)</f>
        <v>-7.881342738625996E-2</v>
      </c>
      <c r="AO5" s="241">
        <f>bdrate($E5:$E8,H5:H8,$W5:$W8,Z5:Z8)</f>
        <v>9.7572873040567831E-3</v>
      </c>
      <c r="AP5" s="241">
        <f>bdrate($E5:$E8,I5:I8,$W5:$W8,AA5:AA8)</f>
        <v>-5.0465814535906039E-3</v>
      </c>
      <c r="AQ5" s="242">
        <f>bdrateInverted($E5:$E8,J5:J8,$W5:$W8,AB5:AB8)</f>
        <v>-0.10541485218131619</v>
      </c>
      <c r="AR5" s="243"/>
      <c r="AS5" s="51"/>
      <c r="AT5" s="19" t="s">
        <v>55</v>
      </c>
      <c r="AV5" s="244"/>
      <c r="AW5" s="244"/>
      <c r="AX5" s="244"/>
      <c r="AY5" s="244"/>
      <c r="AZ5" s="244"/>
      <c r="BA5" s="244"/>
      <c r="BB5" s="244"/>
      <c r="BF5" s="12"/>
    </row>
    <row r="6" spans="1:58" ht="13.5" customHeight="1" x14ac:dyDescent="0.15">
      <c r="B6" s="285"/>
      <c r="C6" s="27" t="s">
        <v>32</v>
      </c>
      <c r="D6" s="28"/>
      <c r="E6" s="156">
        <f>E24</f>
        <v>41126.480000000003</v>
      </c>
      <c r="F6" s="90">
        <f t="shared" si="0"/>
        <v>33.228850857142866</v>
      </c>
      <c r="G6" s="90">
        <f t="shared" si="0"/>
        <v>36.840509571428569</v>
      </c>
      <c r="H6" s="90">
        <f t="shared" si="0"/>
        <v>0.97986977619047599</v>
      </c>
      <c r="I6" s="90">
        <f t="shared" si="0"/>
        <v>0.98444683619047624</v>
      </c>
      <c r="J6" s="90">
        <f t="shared" si="0"/>
        <v>4.2858485857142858E-2</v>
      </c>
      <c r="K6" s="56"/>
      <c r="L6" s="56"/>
      <c r="M6" s="56"/>
      <c r="N6" s="28"/>
      <c r="O6" s="56"/>
      <c r="P6" s="130">
        <f t="shared" si="1"/>
        <v>25.905999999999999</v>
      </c>
      <c r="Q6" s="130">
        <f t="shared" si="1"/>
        <v>8.5779999999999994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5"/>
      <c r="U6" s="27" t="s">
        <v>32</v>
      </c>
      <c r="V6" s="28"/>
      <c r="W6" s="127">
        <f>W24</f>
        <v>23892.504000000004</v>
      </c>
      <c r="X6" s="90">
        <f t="shared" si="2"/>
        <v>29.665216952380952</v>
      </c>
      <c r="Y6" s="90">
        <f t="shared" si="2"/>
        <v>33.60680957142857</v>
      </c>
      <c r="Z6" s="90">
        <f t="shared" si="2"/>
        <v>0.95682563238095242</v>
      </c>
      <c r="AA6" s="90">
        <f t="shared" si="2"/>
        <v>0.96748753238095242</v>
      </c>
      <c r="AB6" s="90">
        <f t="shared" si="2"/>
        <v>7.293544985714287E-2</v>
      </c>
      <c r="AC6" s="56"/>
      <c r="AD6" s="56"/>
      <c r="AE6" s="56"/>
      <c r="AF6" s="28"/>
      <c r="AG6" s="239"/>
      <c r="AH6" s="130">
        <f t="shared" si="3"/>
        <v>23.577999999999999</v>
      </c>
      <c r="AI6" s="130">
        <f t="shared" si="3"/>
        <v>8.75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5"/>
      <c r="AN6" s="246"/>
      <c r="AO6" s="159"/>
      <c r="AP6" s="159"/>
      <c r="AQ6" s="43"/>
      <c r="AR6" s="243"/>
      <c r="AS6" s="243"/>
      <c r="AT6" s="36"/>
      <c r="AV6" s="244"/>
      <c r="AW6" s="244"/>
      <c r="AX6" s="9"/>
      <c r="AY6" s="244"/>
      <c r="AZ6" s="244"/>
      <c r="BA6" s="244"/>
      <c r="BB6" s="9"/>
      <c r="BF6" s="12"/>
    </row>
    <row r="7" spans="1:58" ht="12.75" customHeight="1" x14ac:dyDescent="0.15">
      <c r="B7" s="285"/>
      <c r="C7" s="27" t="s">
        <v>33</v>
      </c>
      <c r="D7" s="28"/>
      <c r="E7" s="156">
        <f>E25</f>
        <v>61865.04</v>
      </c>
      <c r="F7" s="90">
        <f t="shared" si="0"/>
        <v>36.326138</v>
      </c>
      <c r="G7" s="90">
        <f t="shared" si="0"/>
        <v>40.399201142857144</v>
      </c>
      <c r="H7" s="90">
        <f t="shared" si="0"/>
        <v>0.98891836142857159</v>
      </c>
      <c r="I7" s="90">
        <f t="shared" si="0"/>
        <v>0.99233596333333352</v>
      </c>
      <c r="J7" s="90">
        <f t="shared" si="0"/>
        <v>2.7275866380952384E-2</v>
      </c>
      <c r="K7" s="56"/>
      <c r="L7" s="56"/>
      <c r="M7" s="56"/>
      <c r="N7" s="28"/>
      <c r="O7" s="56"/>
      <c r="P7" s="130">
        <f t="shared" si="1"/>
        <v>25.984000000000002</v>
      </c>
      <c r="Q7" s="130">
        <f t="shared" si="1"/>
        <v>8.89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5"/>
      <c r="U7" s="27" t="s">
        <v>33</v>
      </c>
      <c r="V7" s="28"/>
      <c r="W7" s="127">
        <f>W25</f>
        <v>33754.896000000001</v>
      </c>
      <c r="X7" s="90">
        <f t="shared" si="2"/>
        <v>32.387450190476187</v>
      </c>
      <c r="Y7" s="90">
        <f t="shared" si="2"/>
        <v>36.026294999999998</v>
      </c>
      <c r="Z7" s="90">
        <f t="shared" si="2"/>
        <v>0.97400515095238116</v>
      </c>
      <c r="AA7" s="90">
        <f t="shared" si="2"/>
        <v>0.97951101142857144</v>
      </c>
      <c r="AB7" s="90">
        <f t="shared" si="2"/>
        <v>4.6372976285714289E-2</v>
      </c>
      <c r="AC7" s="56"/>
      <c r="AD7" s="56"/>
      <c r="AE7" s="56"/>
      <c r="AF7" s="28"/>
      <c r="AG7" s="239"/>
      <c r="AH7" s="130">
        <f t="shared" si="3"/>
        <v>24</v>
      </c>
      <c r="AI7" s="130">
        <f t="shared" si="3"/>
        <v>8.609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5"/>
      <c r="AN7" s="246"/>
      <c r="AO7" s="159"/>
      <c r="AP7" s="159"/>
      <c r="AQ7" s="43"/>
      <c r="AR7" s="243"/>
      <c r="AS7" s="52"/>
      <c r="AT7" s="19" t="s">
        <v>56</v>
      </c>
      <c r="AV7" s="244"/>
      <c r="AW7" s="244"/>
      <c r="AX7" s="9"/>
      <c r="AY7" s="244"/>
      <c r="AZ7" s="244"/>
      <c r="BA7" s="244"/>
      <c r="BB7" s="9"/>
      <c r="BF7" s="12"/>
    </row>
    <row r="8" spans="1:58" ht="12.75" customHeight="1" x14ac:dyDescent="0.15">
      <c r="B8" s="285"/>
      <c r="C8" s="27" t="s">
        <v>35</v>
      </c>
      <c r="D8" s="28"/>
      <c r="E8" s="156">
        <f>E26</f>
        <v>90416.760000000009</v>
      </c>
      <c r="F8" s="90">
        <f t="shared" si="0"/>
        <v>39.080388285714292</v>
      </c>
      <c r="G8" s="90">
        <f t="shared" si="0"/>
        <v>43.319599333333336</v>
      </c>
      <c r="H8" s="90">
        <f t="shared" si="0"/>
        <v>0.99346047666666659</v>
      </c>
      <c r="I8" s="90">
        <f t="shared" si="0"/>
        <v>0.99586930666666673</v>
      </c>
      <c r="J8" s="90">
        <f t="shared" si="0"/>
        <v>1.5456564333333332E-2</v>
      </c>
      <c r="K8" s="56"/>
      <c r="L8" s="56"/>
      <c r="M8" s="56"/>
      <c r="N8" s="28"/>
      <c r="O8" s="56"/>
      <c r="P8" s="130">
        <f t="shared" si="1"/>
        <v>26.280999999999999</v>
      </c>
      <c r="Q8" s="130">
        <f t="shared" si="1"/>
        <v>9.0779999999999994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5"/>
      <c r="U8" s="27" t="s">
        <v>35</v>
      </c>
      <c r="V8" s="28"/>
      <c r="W8" s="127">
        <f>W26</f>
        <v>50132.743999999999</v>
      </c>
      <c r="X8" s="90">
        <f t="shared" si="2"/>
        <v>35.493936809523809</v>
      </c>
      <c r="Y8" s="90">
        <f t="shared" si="2"/>
        <v>38.979763095238091</v>
      </c>
      <c r="Z8" s="90">
        <f t="shared" si="2"/>
        <v>0.9841991195238099</v>
      </c>
      <c r="AA8" s="90">
        <f t="shared" si="2"/>
        <v>0.9886036104761905</v>
      </c>
      <c r="AB8" s="90">
        <f t="shared" si="2"/>
        <v>3.0625192666666665E-2</v>
      </c>
      <c r="AC8" s="56"/>
      <c r="AD8" s="56"/>
      <c r="AE8" s="56"/>
      <c r="AF8" s="28"/>
      <c r="AG8" s="239"/>
      <c r="AH8" s="130">
        <f t="shared" si="3"/>
        <v>24</v>
      </c>
      <c r="AI8" s="130">
        <f t="shared" si="3"/>
        <v>8.968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6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9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57</v>
      </c>
      <c r="C10" s="136"/>
      <c r="D10" s="136"/>
      <c r="E10" s="247"/>
      <c r="F10" s="137"/>
      <c r="G10" s="137"/>
      <c r="H10" s="137"/>
      <c r="I10" s="137"/>
      <c r="J10" s="137"/>
      <c r="K10" s="137"/>
      <c r="L10" s="136"/>
      <c r="M10" s="138"/>
      <c r="N10" s="138"/>
      <c r="O10" s="248"/>
      <c r="P10" s="154">
        <f>GEOMEAN(P5:P8)</f>
        <v>25.967672053804421</v>
      </c>
      <c r="Q10" s="154">
        <f>GEOMEAN(Q5:Q8)</f>
        <v>8.7462565581368175</v>
      </c>
      <c r="R10" s="134" t="e">
        <f>AVERAGE(R5:R8)</f>
        <v>#DIV/0!</v>
      </c>
      <c r="S10" s="214"/>
      <c r="T10" s="153" t="s">
        <v>57</v>
      </c>
      <c r="U10" s="136"/>
      <c r="V10" s="136"/>
      <c r="W10" s="247"/>
      <c r="X10" s="137"/>
      <c r="Y10" s="137"/>
      <c r="Z10" s="137"/>
      <c r="AA10" s="137"/>
      <c r="AB10" s="137"/>
      <c r="AC10" s="137"/>
      <c r="AD10" s="136"/>
      <c r="AE10" s="138"/>
      <c r="AF10" s="138"/>
      <c r="AG10" s="248"/>
      <c r="AH10" s="154">
        <f>GEOMEAN(AH5:AH8)</f>
        <v>23.768366048288655</v>
      </c>
      <c r="AI10" s="154">
        <f>GEOMEAN(AI5:AI8)</f>
        <v>8.7129270044149134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9"/>
      <c r="F11" s="90"/>
      <c r="G11" s="90"/>
      <c r="H11" s="90"/>
      <c r="I11" s="90"/>
      <c r="J11" s="90"/>
      <c r="K11" s="90"/>
      <c r="L11" s="214"/>
      <c r="M11" s="91"/>
      <c r="N11" s="91"/>
      <c r="O11" s="250"/>
      <c r="P11" s="90"/>
      <c r="Q11" s="90"/>
      <c r="R11" s="130"/>
      <c r="S11" s="214"/>
      <c r="T11" s="214"/>
      <c r="U11" s="214"/>
      <c r="V11" s="214"/>
      <c r="W11" s="249"/>
      <c r="X11" s="90"/>
      <c r="Y11" s="90"/>
      <c r="Z11" s="90"/>
      <c r="AA11" s="90"/>
      <c r="AB11" s="90"/>
      <c r="AC11" s="90"/>
      <c r="AD11" s="214"/>
      <c r="AE11" s="91"/>
      <c r="AF11" s="91"/>
      <c r="AG11" s="250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9"/>
      <c r="F12" s="90"/>
      <c r="G12" s="90"/>
      <c r="H12" s="90"/>
      <c r="I12" s="90"/>
      <c r="J12" s="90"/>
      <c r="K12" s="90"/>
      <c r="L12" s="214"/>
      <c r="M12" s="91"/>
      <c r="N12" s="91"/>
      <c r="O12" s="250"/>
      <c r="P12" s="90"/>
      <c r="Q12" s="90"/>
      <c r="R12" s="130"/>
      <c r="S12" s="214"/>
      <c r="T12" s="214"/>
      <c r="U12" s="214"/>
      <c r="V12" s="214"/>
      <c r="W12" s="249"/>
      <c r="X12" s="90"/>
      <c r="Y12" s="90"/>
      <c r="Z12" s="90"/>
      <c r="AA12" s="90"/>
      <c r="AB12" s="90"/>
      <c r="AC12" s="90"/>
      <c r="AD12" s="214"/>
      <c r="AE12" s="91"/>
      <c r="AF12" s="91"/>
      <c r="AG12" s="250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8" t="str">
        <f>CONCATENATE("Encoding/Decoding [ ",'Summary (auto)'!$C$3," ]")</f>
        <v>Encoding/Decoding [ 12bit-quantize-raht-15-bit ]</v>
      </c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89"/>
      <c r="T13" s="21"/>
      <c r="U13" s="288" t="str">
        <f>CONCATENATE("Encoding [ ",'Summary (auto)'!$C$4," ]")</f>
        <v>Encoding [ 10bit-quantize-raht-15-bit ]</v>
      </c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89"/>
    </row>
    <row r="14" spans="1:58" ht="15.6" customHeight="1" x14ac:dyDescent="0.25">
      <c r="B14" s="155"/>
      <c r="C14" s="101"/>
      <c r="D14" s="101"/>
      <c r="E14" s="251" t="s">
        <v>58</v>
      </c>
      <c r="F14" s="135" t="s">
        <v>59</v>
      </c>
      <c r="G14" s="135" t="s">
        <v>60</v>
      </c>
      <c r="H14" s="135" t="s">
        <v>61</v>
      </c>
      <c r="I14" s="135" t="s">
        <v>62</v>
      </c>
      <c r="J14" s="135" t="s">
        <v>63</v>
      </c>
      <c r="K14" s="135" t="s">
        <v>64</v>
      </c>
      <c r="L14" s="135" t="s">
        <v>65</v>
      </c>
      <c r="M14" s="102" t="s">
        <v>66</v>
      </c>
      <c r="N14" s="102"/>
      <c r="O14" s="252"/>
      <c r="P14" s="102"/>
      <c r="Q14" s="103"/>
      <c r="R14" s="104"/>
      <c r="S14" s="199"/>
      <c r="T14" s="155"/>
      <c r="U14" s="101"/>
      <c r="V14" s="101"/>
      <c r="W14" s="251" t="s">
        <v>58</v>
      </c>
      <c r="X14" s="135" t="s">
        <v>59</v>
      </c>
      <c r="Y14" s="135" t="s">
        <v>60</v>
      </c>
      <c r="Z14" s="135" t="s">
        <v>61</v>
      </c>
      <c r="AA14" s="135" t="s">
        <v>62</v>
      </c>
      <c r="AB14" s="135" t="s">
        <v>63</v>
      </c>
      <c r="AC14" s="135" t="s">
        <v>64</v>
      </c>
      <c r="AD14" s="135" t="s">
        <v>65</v>
      </c>
      <c r="AE14" s="102" t="s">
        <v>66</v>
      </c>
      <c r="AF14" s="102"/>
      <c r="AG14" s="252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7" t="s">
        <v>53</v>
      </c>
      <c r="F15" s="237" t="s">
        <v>53</v>
      </c>
      <c r="G15" s="237" t="s">
        <v>53</v>
      </c>
      <c r="H15" s="237" t="s">
        <v>53</v>
      </c>
      <c r="I15" s="237" t="s">
        <v>53</v>
      </c>
      <c r="J15" s="237" t="s">
        <v>53</v>
      </c>
      <c r="K15" s="237" t="s">
        <v>53</v>
      </c>
      <c r="L15" s="237" t="s">
        <v>53</v>
      </c>
      <c r="M15" s="237" t="s">
        <v>53</v>
      </c>
      <c r="N15" s="33"/>
      <c r="O15" s="238"/>
      <c r="P15" s="204" t="s">
        <v>49</v>
      </c>
      <c r="Q15" s="204" t="s">
        <v>50</v>
      </c>
      <c r="R15" s="34"/>
      <c r="S15" s="214"/>
      <c r="T15" s="148"/>
      <c r="U15" s="32"/>
      <c r="V15" s="32"/>
      <c r="W15" s="237" t="s">
        <v>53</v>
      </c>
      <c r="X15" s="237" t="s">
        <v>53</v>
      </c>
      <c r="Y15" s="237" t="s">
        <v>53</v>
      </c>
      <c r="Z15" s="237" t="s">
        <v>53</v>
      </c>
      <c r="AA15" s="237" t="s">
        <v>53</v>
      </c>
      <c r="AB15" s="237" t="s">
        <v>53</v>
      </c>
      <c r="AC15" s="237" t="s">
        <v>53</v>
      </c>
      <c r="AD15" s="237" t="s">
        <v>53</v>
      </c>
      <c r="AE15" s="237" t="s">
        <v>53</v>
      </c>
      <c r="AF15" s="33"/>
      <c r="AG15" s="238"/>
      <c r="AH15" s="204" t="s">
        <v>49</v>
      </c>
      <c r="AI15" s="204" t="s">
        <v>50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0"/>
      <c r="C16" s="25" t="s">
        <v>31</v>
      </c>
      <c r="D16" s="26"/>
      <c r="E16" s="128">
        <v>4688.8959999999997</v>
      </c>
      <c r="F16" s="166">
        <v>6056.2079999999996</v>
      </c>
      <c r="G16" s="166">
        <v>1130.7760000000001</v>
      </c>
      <c r="H16" s="166">
        <v>388.36</v>
      </c>
      <c r="I16" s="166">
        <v>167.80799999999999</v>
      </c>
      <c r="J16" s="166">
        <v>8771.848</v>
      </c>
      <c r="K16" s="60">
        <v>5224.8</v>
      </c>
      <c r="L16" s="60">
        <v>1888.152</v>
      </c>
      <c r="M16" s="60">
        <v>7.8879999999999999</v>
      </c>
      <c r="N16" s="55"/>
      <c r="O16" s="253"/>
      <c r="P16" s="129">
        <v>25.702999999999999</v>
      </c>
      <c r="Q16" s="129">
        <v>8.4529999999999994</v>
      </c>
      <c r="R16" s="142"/>
      <c r="S16" s="214"/>
      <c r="T16" s="300"/>
      <c r="U16" s="25" t="s">
        <v>31</v>
      </c>
      <c r="V16" s="26"/>
      <c r="W16" s="128">
        <v>4688.8959999999997</v>
      </c>
      <c r="X16" s="166">
        <v>3348.056</v>
      </c>
      <c r="Y16" s="166">
        <v>57.576000000000001</v>
      </c>
      <c r="Z16" s="166">
        <v>14.391999999999999</v>
      </c>
      <c r="AA16" s="166">
        <v>4.5119999999999996</v>
      </c>
      <c r="AB16" s="166">
        <v>5129.28</v>
      </c>
      <c r="AC16" s="60">
        <v>2594.0720000000001</v>
      </c>
      <c r="AD16" s="60">
        <v>1034.752</v>
      </c>
      <c r="AE16" s="60">
        <v>7.8879999999999999</v>
      </c>
      <c r="AF16" s="55"/>
      <c r="AG16" s="253"/>
      <c r="AH16" s="129">
        <v>23.5</v>
      </c>
      <c r="AI16" s="129">
        <v>8.5310000000000006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32</v>
      </c>
      <c r="D17" s="28"/>
      <c r="E17" s="143">
        <v>4688.8959999999997</v>
      </c>
      <c r="F17" s="167">
        <v>7941.5919999999996</v>
      </c>
      <c r="G17" s="167">
        <v>4043.28</v>
      </c>
      <c r="H17" s="167">
        <v>2044.9680000000001</v>
      </c>
      <c r="I17" s="167">
        <v>1498.336</v>
      </c>
      <c r="J17" s="167">
        <v>11323.12</v>
      </c>
      <c r="K17" s="62">
        <v>7088.4719999999998</v>
      </c>
      <c r="L17" s="62">
        <v>2497.8159999999998</v>
      </c>
      <c r="M17" s="62">
        <v>7.88</v>
      </c>
      <c r="N17" s="56"/>
      <c r="O17" s="239"/>
      <c r="P17" s="144">
        <v>25.905999999999999</v>
      </c>
      <c r="Q17" s="144">
        <v>8.5779999999999994</v>
      </c>
      <c r="R17" s="145"/>
      <c r="S17" s="214"/>
      <c r="T17" s="285"/>
      <c r="U17" s="27" t="s">
        <v>32</v>
      </c>
      <c r="V17" s="28"/>
      <c r="W17" s="143">
        <v>4688.8959999999997</v>
      </c>
      <c r="X17" s="167">
        <v>5118.0320000000002</v>
      </c>
      <c r="Y17" s="167">
        <v>467.18400000000003</v>
      </c>
      <c r="Z17" s="167">
        <v>134.50399999999999</v>
      </c>
      <c r="AA17" s="167">
        <v>43.304000000000002</v>
      </c>
      <c r="AB17" s="167">
        <v>7525.0159999999996</v>
      </c>
      <c r="AC17" s="62">
        <v>4316.0079999999998</v>
      </c>
      <c r="AD17" s="62">
        <v>1599.56</v>
      </c>
      <c r="AE17" s="62">
        <v>7.88</v>
      </c>
      <c r="AF17" s="56"/>
      <c r="AG17" s="239"/>
      <c r="AH17" s="144">
        <v>23.577999999999999</v>
      </c>
      <c r="AI17" s="144">
        <v>8.75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33</v>
      </c>
      <c r="D18" s="28"/>
      <c r="E18" s="143">
        <v>4688.8959999999997</v>
      </c>
      <c r="F18" s="167">
        <v>9902.32</v>
      </c>
      <c r="G18" s="167">
        <v>8648.4</v>
      </c>
      <c r="H18" s="167">
        <v>6395.5360000000001</v>
      </c>
      <c r="I18" s="167">
        <v>6107.9359999999997</v>
      </c>
      <c r="J18" s="167">
        <v>13961.536</v>
      </c>
      <c r="K18" s="62">
        <v>9035.2880000000005</v>
      </c>
      <c r="L18" s="62">
        <v>3125.1280000000002</v>
      </c>
      <c r="M18" s="62">
        <v>7.8639999999999999</v>
      </c>
      <c r="N18" s="56"/>
      <c r="O18" s="239"/>
      <c r="P18" s="144">
        <v>25.984000000000002</v>
      </c>
      <c r="Q18" s="144">
        <v>8.89</v>
      </c>
      <c r="R18" s="145"/>
      <c r="S18" s="214"/>
      <c r="T18" s="285"/>
      <c r="U18" s="27" t="s">
        <v>33</v>
      </c>
      <c r="V18" s="28"/>
      <c r="W18" s="143">
        <v>4688.8959999999997</v>
      </c>
      <c r="X18" s="167">
        <v>6965.36</v>
      </c>
      <c r="Y18" s="167">
        <v>2279.7280000000001</v>
      </c>
      <c r="Z18" s="167">
        <v>927.46400000000006</v>
      </c>
      <c r="AA18" s="167">
        <v>548.12</v>
      </c>
      <c r="AB18" s="167">
        <v>10022.848</v>
      </c>
      <c r="AC18" s="62">
        <v>6132.8159999999998</v>
      </c>
      <c r="AD18" s="62">
        <v>2189.6640000000002</v>
      </c>
      <c r="AE18" s="62">
        <v>7.8639999999999999</v>
      </c>
      <c r="AF18" s="56"/>
      <c r="AG18" s="239"/>
      <c r="AH18" s="144">
        <v>24</v>
      </c>
      <c r="AI18" s="144">
        <v>8.609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35</v>
      </c>
      <c r="D19" s="28"/>
      <c r="E19" s="143">
        <v>4688.8959999999997</v>
      </c>
      <c r="F19" s="167">
        <v>11776.415999999999</v>
      </c>
      <c r="G19" s="167">
        <v>13866.175999999999</v>
      </c>
      <c r="H19" s="167">
        <v>13459.6</v>
      </c>
      <c r="I19" s="167">
        <v>15053.32</v>
      </c>
      <c r="J19" s="167">
        <v>16708.376</v>
      </c>
      <c r="K19" s="62">
        <v>11084.592000000001</v>
      </c>
      <c r="L19" s="62">
        <v>3779.384</v>
      </c>
      <c r="M19" s="62">
        <v>7.7359999999999998</v>
      </c>
      <c r="N19" s="56"/>
      <c r="O19" s="239"/>
      <c r="P19" s="144">
        <v>26.280999999999999</v>
      </c>
      <c r="Q19" s="144">
        <v>9.0779999999999994</v>
      </c>
      <c r="R19" s="145"/>
      <c r="S19" s="214"/>
      <c r="T19" s="285"/>
      <c r="U19" s="27" t="s">
        <v>35</v>
      </c>
      <c r="V19" s="28"/>
      <c r="W19" s="143">
        <v>4688.8959999999997</v>
      </c>
      <c r="X19" s="167">
        <v>8718.4</v>
      </c>
      <c r="Y19" s="167">
        <v>6054.9120000000003</v>
      </c>
      <c r="Z19" s="167">
        <v>3874.88</v>
      </c>
      <c r="AA19" s="167">
        <v>3332.4079999999999</v>
      </c>
      <c r="AB19" s="167">
        <v>12620.992</v>
      </c>
      <c r="AC19" s="62">
        <v>8036.2240000000002</v>
      </c>
      <c r="AD19" s="62">
        <v>2806.0320000000002</v>
      </c>
      <c r="AE19" s="62">
        <v>7.7359999999999998</v>
      </c>
      <c r="AF19" s="56"/>
      <c r="AG19" s="239"/>
      <c r="AH19" s="144">
        <v>24</v>
      </c>
      <c r="AI19" s="144">
        <v>8.968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4"/>
      <c r="P20" s="169"/>
      <c r="Q20" s="169"/>
      <c r="R20" s="146"/>
      <c r="S20" s="214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4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5" t="s">
        <v>29</v>
      </c>
      <c r="F21" s="30"/>
      <c r="G21" s="30"/>
      <c r="H21" s="30"/>
      <c r="I21" s="30"/>
      <c r="J21" s="30"/>
      <c r="K21" s="30"/>
      <c r="L21" s="30"/>
      <c r="M21" s="30"/>
      <c r="N21" s="30"/>
      <c r="O21" s="236"/>
      <c r="P21" s="30"/>
      <c r="Q21" s="203"/>
      <c r="R21" s="31"/>
      <c r="S21" s="214"/>
      <c r="T21" s="296"/>
      <c r="U21" s="93"/>
      <c r="V21" s="93"/>
      <c r="W21" s="255" t="s">
        <v>29</v>
      </c>
      <c r="X21" s="30"/>
      <c r="Y21" s="30"/>
      <c r="Z21" s="30"/>
      <c r="AA21" s="30"/>
      <c r="AB21" s="30"/>
      <c r="AC21" s="30"/>
      <c r="AD21" s="30"/>
      <c r="AE21" s="30"/>
      <c r="AF21" s="30"/>
      <c r="AG21" s="236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7" t="s">
        <v>53</v>
      </c>
      <c r="F22" s="33"/>
      <c r="G22" s="33"/>
      <c r="H22" s="33"/>
      <c r="I22" s="33"/>
      <c r="J22" s="33"/>
      <c r="K22" s="33"/>
      <c r="L22" s="33"/>
      <c r="M22" s="33"/>
      <c r="N22" s="33"/>
      <c r="O22" s="238"/>
      <c r="P22" s="33"/>
      <c r="Q22" s="204"/>
      <c r="R22" s="34"/>
      <c r="S22" s="214"/>
      <c r="T22" s="297"/>
      <c r="U22" s="32"/>
      <c r="V22" s="32"/>
      <c r="W22" s="256" t="s">
        <v>53</v>
      </c>
      <c r="X22" s="33"/>
      <c r="Y22" s="33"/>
      <c r="Z22" s="33"/>
      <c r="AA22" s="33"/>
      <c r="AB22" s="33"/>
      <c r="AC22" s="33"/>
      <c r="AD22" s="33"/>
      <c r="AE22" s="33"/>
      <c r="AF22" s="33"/>
      <c r="AG22" s="238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90"/>
      <c r="C23" s="25" t="s">
        <v>31</v>
      </c>
      <c r="D23" s="26"/>
      <c r="E23" s="127">
        <f>SUM(E16:L16)</f>
        <v>28316.847999999998</v>
      </c>
      <c r="F23" s="56"/>
      <c r="G23" s="56"/>
      <c r="H23" s="56"/>
      <c r="I23" s="56"/>
      <c r="J23" s="56"/>
      <c r="K23" s="56"/>
      <c r="L23" s="56"/>
      <c r="M23" s="56"/>
      <c r="N23" s="56"/>
      <c r="O23" s="239"/>
      <c r="P23" s="56"/>
      <c r="Q23" s="168"/>
      <c r="R23" s="57"/>
      <c r="S23" s="214"/>
      <c r="T23" s="290"/>
      <c r="U23" s="25" t="s">
        <v>31</v>
      </c>
      <c r="V23" s="26"/>
      <c r="W23" s="127">
        <f>SUM(W16:AD16)</f>
        <v>16871.536</v>
      </c>
      <c r="X23" s="56"/>
      <c r="Y23" s="56"/>
      <c r="Z23" s="56"/>
      <c r="AA23" s="56"/>
      <c r="AB23" s="56"/>
      <c r="AC23" s="56"/>
      <c r="AD23" s="56"/>
      <c r="AE23" s="56"/>
      <c r="AF23" s="56"/>
      <c r="AG23" s="239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32</v>
      </c>
      <c r="D24" s="28"/>
      <c r="E24" s="127">
        <f>SUM(E17:L17)</f>
        <v>41126.480000000003</v>
      </c>
      <c r="F24" s="56"/>
      <c r="G24" s="56"/>
      <c r="H24" s="56"/>
      <c r="I24" s="56"/>
      <c r="J24" s="56"/>
      <c r="K24" s="56"/>
      <c r="L24" s="56"/>
      <c r="M24" s="56"/>
      <c r="N24" s="56"/>
      <c r="O24" s="239"/>
      <c r="P24" s="56"/>
      <c r="Q24" s="168"/>
      <c r="R24" s="57"/>
      <c r="S24" s="214"/>
      <c r="T24" s="285"/>
      <c r="U24" s="27" t="s">
        <v>32</v>
      </c>
      <c r="V24" s="28"/>
      <c r="W24" s="127">
        <f>SUM(W17:AD17)</f>
        <v>23892.504000000004</v>
      </c>
      <c r="X24" s="56"/>
      <c r="Y24" s="56"/>
      <c r="Z24" s="56"/>
      <c r="AA24" s="56"/>
      <c r="AB24" s="56"/>
      <c r="AC24" s="56"/>
      <c r="AD24" s="56"/>
      <c r="AE24" s="56"/>
      <c r="AF24" s="56"/>
      <c r="AG24" s="239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33</v>
      </c>
      <c r="D25" s="28"/>
      <c r="E25" s="127">
        <f>SUM(E18:L18)</f>
        <v>61865.04</v>
      </c>
      <c r="F25" s="56"/>
      <c r="G25" s="56"/>
      <c r="H25" s="56"/>
      <c r="I25" s="56"/>
      <c r="J25" s="56"/>
      <c r="K25" s="56"/>
      <c r="L25" s="56"/>
      <c r="M25" s="56"/>
      <c r="N25" s="56"/>
      <c r="O25" s="239"/>
      <c r="P25" s="56"/>
      <c r="Q25" s="168"/>
      <c r="R25" s="57"/>
      <c r="S25" s="214"/>
      <c r="T25" s="285"/>
      <c r="U25" s="27" t="s">
        <v>33</v>
      </c>
      <c r="V25" s="28"/>
      <c r="W25" s="127">
        <f>SUM(W18:AD18)</f>
        <v>33754.896000000001</v>
      </c>
      <c r="X25" s="56"/>
      <c r="Y25" s="56"/>
      <c r="Z25" s="56"/>
      <c r="AA25" s="56"/>
      <c r="AB25" s="56"/>
      <c r="AC25" s="56"/>
      <c r="AD25" s="56"/>
      <c r="AE25" s="56"/>
      <c r="AF25" s="56"/>
      <c r="AG25" s="239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35</v>
      </c>
      <c r="D26" s="28"/>
      <c r="E26" s="127">
        <f>SUM(E19:L19)</f>
        <v>90416.760000000009</v>
      </c>
      <c r="F26" s="56"/>
      <c r="G26" s="56"/>
      <c r="H26" s="56"/>
      <c r="I26" s="56"/>
      <c r="J26" s="56"/>
      <c r="K26" s="56"/>
      <c r="L26" s="56"/>
      <c r="M26" s="56"/>
      <c r="N26" s="56"/>
      <c r="O26" s="239"/>
      <c r="P26" s="56"/>
      <c r="Q26" s="168"/>
      <c r="R26" s="57"/>
      <c r="S26" s="214"/>
      <c r="T26" s="285"/>
      <c r="U26" s="27" t="s">
        <v>35</v>
      </c>
      <c r="V26" s="28"/>
      <c r="W26" s="127">
        <f>SUM(W19:AD19)</f>
        <v>50132.743999999999</v>
      </c>
      <c r="X26" s="56"/>
      <c r="Y26" s="56"/>
      <c r="Z26" s="56"/>
      <c r="AA26" s="56"/>
      <c r="AB26" s="56"/>
      <c r="AC26" s="56"/>
      <c r="AD26" s="56"/>
      <c r="AE26" s="56"/>
      <c r="AF26" s="56"/>
      <c r="AG26" s="239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6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4"/>
      <c r="P27" s="58"/>
      <c r="Q27" s="169"/>
      <c r="R27" s="59"/>
      <c r="S27" s="214"/>
      <c r="T27" s="286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4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9"/>
      <c r="F28" s="90"/>
      <c r="G28" s="90"/>
      <c r="H28" s="90"/>
      <c r="I28" s="90"/>
      <c r="J28" s="90"/>
      <c r="K28" s="90"/>
      <c r="L28" s="90"/>
      <c r="M28" s="90"/>
      <c r="N28" s="90"/>
      <c r="O28" s="250"/>
      <c r="P28" s="90"/>
      <c r="Q28" s="91"/>
      <c r="R28" s="91"/>
      <c r="S28" s="214"/>
      <c r="T28" s="214"/>
      <c r="U28" s="214"/>
      <c r="V28" s="91"/>
      <c r="W28" s="249"/>
      <c r="X28" s="90"/>
      <c r="Y28" s="90"/>
      <c r="Z28" s="90"/>
      <c r="AA28" s="90"/>
      <c r="AB28" s="90"/>
      <c r="AC28" s="90"/>
      <c r="AD28" s="90"/>
      <c r="AE28" s="90"/>
      <c r="AF28" s="90"/>
      <c r="AG28" s="250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50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50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9"/>
      <c r="F30" s="214"/>
      <c r="G30" s="214"/>
      <c r="H30" s="214"/>
      <c r="I30" s="214"/>
      <c r="J30" s="214"/>
      <c r="K30" s="214"/>
      <c r="L30" s="214"/>
      <c r="M30" s="214"/>
      <c r="N30" s="214"/>
      <c r="O30" s="250"/>
      <c r="P30" s="214"/>
      <c r="Q30" s="214"/>
      <c r="R30" s="214"/>
      <c r="S30" s="214"/>
      <c r="T30" s="214"/>
      <c r="U30" s="214"/>
      <c r="V30" s="214"/>
      <c r="W30" s="249"/>
      <c r="X30" s="214"/>
      <c r="Y30" s="214"/>
      <c r="Z30" s="214"/>
      <c r="AA30" s="214"/>
      <c r="AB30" s="214"/>
      <c r="AC30" s="214"/>
      <c r="AD30" s="214"/>
      <c r="AE30" s="214"/>
      <c r="AF30" s="214"/>
      <c r="AG30" s="250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8" t="str">
        <f>CONCATENATE("View Synthesis [ ",'Summary (auto)'!$C$3," ]")</f>
        <v>View Synthesis [ 12bit-quantize-raht-15-bit ]</v>
      </c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89"/>
      <c r="S31" s="214"/>
      <c r="T31" s="21"/>
      <c r="U31" s="288" t="str">
        <f>CONCATENATE("View Synthesis [ ",'Summary (auto)'!$C$4," ]")</f>
        <v>View Synthesis [ 10bit-quantize-raht-15-bit ]</v>
      </c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89"/>
      <c r="AK31" s="199"/>
      <c r="AL31" s="199"/>
      <c r="AM31" s="295" t="s">
        <v>67</v>
      </c>
      <c r="AN31" s="280"/>
      <c r="AO31" s="280"/>
      <c r="AP31" s="280"/>
      <c r="AQ31" s="152"/>
      <c r="AR31" s="199"/>
      <c r="AS31" s="199"/>
      <c r="AT31" s="199"/>
    </row>
    <row r="32" spans="2:56" ht="13.5" customHeight="1" thickBot="1" x14ac:dyDescent="0.2">
      <c r="B32" s="24" t="s">
        <v>68</v>
      </c>
      <c r="C32" s="94"/>
      <c r="D32" s="94"/>
      <c r="E32" s="214"/>
      <c r="F32" s="22" t="s">
        <v>27</v>
      </c>
      <c r="G32" s="22" t="s">
        <v>38</v>
      </c>
      <c r="H32" s="22" t="s">
        <v>41</v>
      </c>
      <c r="I32" s="22" t="s">
        <v>44</v>
      </c>
      <c r="J32" s="22" t="s">
        <v>54</v>
      </c>
      <c r="K32" s="22"/>
      <c r="L32" s="118"/>
      <c r="M32" s="118"/>
      <c r="N32" s="22"/>
      <c r="O32" s="257"/>
      <c r="P32" s="22"/>
      <c r="Q32" s="22"/>
      <c r="R32" s="23" t="s">
        <v>51</v>
      </c>
      <c r="S32" s="214"/>
      <c r="T32" s="24" t="s">
        <v>68</v>
      </c>
      <c r="U32" s="94"/>
      <c r="V32" s="94"/>
      <c r="W32" s="214"/>
      <c r="X32" s="22" t="s">
        <v>27</v>
      </c>
      <c r="Y32" s="22" t="s">
        <v>38</v>
      </c>
      <c r="Z32" s="22" t="s">
        <v>41</v>
      </c>
      <c r="AA32" s="22" t="s">
        <v>44</v>
      </c>
      <c r="AB32" s="22" t="s">
        <v>54</v>
      </c>
      <c r="AC32" s="22"/>
      <c r="AD32" s="214"/>
      <c r="AE32" s="214"/>
      <c r="AF32" s="22"/>
      <c r="AG32" s="257"/>
      <c r="AH32" s="22"/>
      <c r="AI32" s="22"/>
      <c r="AJ32" s="23" t="s">
        <v>51</v>
      </c>
      <c r="AK32" s="199"/>
      <c r="AL32" s="24" t="s">
        <v>68</v>
      </c>
      <c r="AM32" s="98" t="s">
        <v>27</v>
      </c>
      <c r="AN32" s="30" t="s">
        <v>38</v>
      </c>
      <c r="AO32" s="30" t="s">
        <v>41</v>
      </c>
      <c r="AP32" s="30" t="s">
        <v>44</v>
      </c>
      <c r="AQ32" s="97" t="s">
        <v>54</v>
      </c>
      <c r="AR32" s="90"/>
      <c r="AS32" s="250"/>
      <c r="AT32" s="90"/>
    </row>
    <row r="33" spans="2:52" x14ac:dyDescent="0.15">
      <c r="B33" s="287" t="s">
        <v>69</v>
      </c>
      <c r="C33" s="25" t="s">
        <v>31</v>
      </c>
      <c r="D33" s="39"/>
      <c r="E33" s="55"/>
      <c r="F33" s="96">
        <v>28.818746999999998</v>
      </c>
      <c r="G33" s="96">
        <v>32.200892000000003</v>
      </c>
      <c r="H33" s="96">
        <v>0.96068324000000005</v>
      </c>
      <c r="I33" s="60">
        <v>0.96661253000000003</v>
      </c>
      <c r="J33" s="60">
        <v>7.4615849999999997E-2</v>
      </c>
      <c r="K33" s="61"/>
      <c r="L33" s="258"/>
      <c r="M33" s="258"/>
      <c r="N33" s="55"/>
      <c r="O33" s="26"/>
      <c r="P33" s="55"/>
      <c r="Q33" s="26"/>
      <c r="R33" s="131"/>
      <c r="S33" s="214"/>
      <c r="T33" s="287" t="s">
        <v>69</v>
      </c>
      <c r="U33" s="25" t="s">
        <v>31</v>
      </c>
      <c r="V33" s="39"/>
      <c r="W33" s="55"/>
      <c r="X33" s="96">
        <v>24.387008999999999</v>
      </c>
      <c r="Y33" s="96">
        <v>28.729624999999999</v>
      </c>
      <c r="Z33" s="96">
        <v>0.89179741999999995</v>
      </c>
      <c r="AA33" s="60">
        <v>0.92557964000000004</v>
      </c>
      <c r="AB33" s="60">
        <v>0.16273688</v>
      </c>
      <c r="AC33" s="61"/>
      <c r="AD33" s="258"/>
      <c r="AE33" s="258"/>
      <c r="AF33" s="55"/>
      <c r="AG33" s="26"/>
      <c r="AH33" s="55"/>
      <c r="AI33" s="26"/>
      <c r="AJ33" s="131"/>
      <c r="AK33" s="199"/>
      <c r="AL33" s="287" t="s">
        <v>69</v>
      </c>
      <c r="AM33" s="119">
        <f t="shared" ref="AM33:AM96" si="4">IF(OR(X33="",F33=""),"",X33-F33)</f>
        <v>-4.4317379999999993</v>
      </c>
      <c r="AN33" s="95">
        <f t="shared" ref="AN33:AN96" si="5">IF(OR(Y33="",G33=""),"",Y33-G33)</f>
        <v>-3.4712670000000045</v>
      </c>
      <c r="AO33" s="95">
        <f t="shared" ref="AO33:AO96" si="6">IF(OR(Z33="",H33=""),"",Z33-H33)</f>
        <v>-6.8885820000000098E-2</v>
      </c>
      <c r="AP33" s="95">
        <f t="shared" ref="AP33:AP96" si="7">IF(OR(AA33="",I33=""),"",AA33-I33)</f>
        <v>-4.1032889999999989E-2</v>
      </c>
      <c r="AQ33" s="120">
        <f t="shared" ref="AQ33:AQ96" si="8">IF(OR(AB33="",J33=""),"",AB33-J33)</f>
        <v>8.8121030000000003E-2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32</v>
      </c>
      <c r="D34" s="186"/>
      <c r="E34" s="56"/>
      <c r="F34" s="187">
        <v>31.583364</v>
      </c>
      <c r="G34" s="187">
        <v>35.219310999999998</v>
      </c>
      <c r="H34" s="187">
        <v>0.97632472999999997</v>
      </c>
      <c r="I34" s="62">
        <v>0.98005175</v>
      </c>
      <c r="J34" s="62">
        <v>4.9486235000000003E-2</v>
      </c>
      <c r="K34" s="188"/>
      <c r="L34" s="259"/>
      <c r="M34" s="259"/>
      <c r="N34" s="56"/>
      <c r="O34" s="28"/>
      <c r="P34" s="56"/>
      <c r="Q34" s="28"/>
      <c r="R34" s="132"/>
      <c r="S34" s="214"/>
      <c r="T34" s="285"/>
      <c r="U34" s="27" t="s">
        <v>32</v>
      </c>
      <c r="V34" s="186"/>
      <c r="W34" s="56"/>
      <c r="X34" s="187">
        <v>27.737349999999999</v>
      </c>
      <c r="Y34" s="187">
        <v>31.697493999999999</v>
      </c>
      <c r="Z34" s="187">
        <v>0.94709741999999997</v>
      </c>
      <c r="AA34" s="62">
        <v>0.95756452999999997</v>
      </c>
      <c r="AB34" s="62">
        <v>7.7157840000000005E-2</v>
      </c>
      <c r="AC34" s="188"/>
      <c r="AD34" s="259"/>
      <c r="AE34" s="259"/>
      <c r="AF34" s="56"/>
      <c r="AG34" s="28"/>
      <c r="AH34" s="56"/>
      <c r="AI34" s="28"/>
      <c r="AJ34" s="132"/>
      <c r="AK34" s="199"/>
      <c r="AL34" s="285"/>
      <c r="AM34" s="86">
        <f t="shared" si="4"/>
        <v>-3.8460140000000003</v>
      </c>
      <c r="AN34" s="121">
        <f t="shared" si="5"/>
        <v>-3.5218169999999986</v>
      </c>
      <c r="AO34" s="121">
        <f t="shared" si="6"/>
        <v>-2.9227310000000006E-2</v>
      </c>
      <c r="AP34" s="121">
        <f t="shared" si="7"/>
        <v>-2.248722000000003E-2</v>
      </c>
      <c r="AQ34" s="87">
        <f t="shared" si="8"/>
        <v>2.7671605000000002E-2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33</v>
      </c>
      <c r="D35" s="186"/>
      <c r="E35" s="56"/>
      <c r="F35" s="187">
        <v>34.495553000000001</v>
      </c>
      <c r="G35" s="187">
        <v>39.007229000000002</v>
      </c>
      <c r="H35" s="187">
        <v>0.98793613000000002</v>
      </c>
      <c r="I35" s="62">
        <v>0.99126462999999998</v>
      </c>
      <c r="J35" s="62">
        <v>3.3062264000000001E-2</v>
      </c>
      <c r="K35" s="188"/>
      <c r="L35" s="259"/>
      <c r="M35" s="259"/>
      <c r="N35" s="56"/>
      <c r="O35" s="28"/>
      <c r="P35" s="56"/>
      <c r="Q35" s="28"/>
      <c r="R35" s="132"/>
      <c r="S35" s="214"/>
      <c r="T35" s="285"/>
      <c r="U35" s="27" t="s">
        <v>33</v>
      </c>
      <c r="V35" s="186"/>
      <c r="W35" s="56"/>
      <c r="X35" s="187">
        <v>30.518156000000001</v>
      </c>
      <c r="Y35" s="187">
        <v>34.024690999999997</v>
      </c>
      <c r="Z35" s="187">
        <v>0.96830050000000001</v>
      </c>
      <c r="AA35" s="62">
        <v>0.9731187</v>
      </c>
      <c r="AB35" s="62">
        <v>5.1305040000000003E-2</v>
      </c>
      <c r="AC35" s="188"/>
      <c r="AD35" s="259"/>
      <c r="AE35" s="259"/>
      <c r="AF35" s="56"/>
      <c r="AG35" s="28"/>
      <c r="AH35" s="56"/>
      <c r="AI35" s="28"/>
      <c r="AJ35" s="132"/>
      <c r="AK35" s="199"/>
      <c r="AL35" s="285"/>
      <c r="AM35" s="86">
        <f t="shared" si="4"/>
        <v>-3.9773969999999998</v>
      </c>
      <c r="AN35" s="121">
        <f t="shared" si="5"/>
        <v>-4.9825380000000052</v>
      </c>
      <c r="AO35" s="121">
        <f t="shared" si="6"/>
        <v>-1.9635630000000015E-2</v>
      </c>
      <c r="AP35" s="121">
        <f t="shared" si="7"/>
        <v>-1.8145929999999977E-2</v>
      </c>
      <c r="AQ35" s="87">
        <f t="shared" si="8"/>
        <v>1.8242776000000002E-2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35</v>
      </c>
      <c r="D36" s="186"/>
      <c r="E36" s="56"/>
      <c r="F36" s="187">
        <v>37.158614</v>
      </c>
      <c r="G36" s="187">
        <v>41.629274000000002</v>
      </c>
      <c r="H36" s="187">
        <v>0.99306117999999999</v>
      </c>
      <c r="I36" s="62">
        <v>0.99534520999999998</v>
      </c>
      <c r="J36" s="62">
        <v>1.8377432999999999E-2</v>
      </c>
      <c r="K36" s="188"/>
      <c r="L36" s="259"/>
      <c r="M36" s="259"/>
      <c r="N36" s="56"/>
      <c r="O36" s="28"/>
      <c r="P36" s="56"/>
      <c r="Q36" s="28"/>
      <c r="R36" s="132"/>
      <c r="S36" s="214"/>
      <c r="T36" s="285"/>
      <c r="U36" s="27" t="s">
        <v>35</v>
      </c>
      <c r="V36" s="186"/>
      <c r="W36" s="56"/>
      <c r="X36" s="187">
        <v>34.333713000000003</v>
      </c>
      <c r="Y36" s="187">
        <v>37.850436000000002</v>
      </c>
      <c r="Z36" s="187">
        <v>0.98202847999999998</v>
      </c>
      <c r="AA36" s="62">
        <v>0.98613614999999999</v>
      </c>
      <c r="AB36" s="62">
        <v>3.2358557000000003E-2</v>
      </c>
      <c r="AC36" s="188"/>
      <c r="AD36" s="259"/>
      <c r="AE36" s="259"/>
      <c r="AF36" s="56"/>
      <c r="AG36" s="28"/>
      <c r="AH36" s="56"/>
      <c r="AI36" s="28"/>
      <c r="AJ36" s="132"/>
      <c r="AK36" s="199"/>
      <c r="AL36" s="285"/>
      <c r="AM36" s="86">
        <f t="shared" si="4"/>
        <v>-2.824900999999997</v>
      </c>
      <c r="AN36" s="121">
        <f t="shared" si="5"/>
        <v>-3.7788380000000004</v>
      </c>
      <c r="AO36" s="121">
        <f t="shared" si="6"/>
        <v>-1.1032700000000006E-2</v>
      </c>
      <c r="AP36" s="121">
        <f t="shared" si="7"/>
        <v>-9.2090599999999911E-3</v>
      </c>
      <c r="AQ36" s="87">
        <f t="shared" si="8"/>
        <v>1.3981124000000004E-2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9"/>
      <c r="M37" s="259"/>
      <c r="N37" s="56"/>
      <c r="O37" s="28"/>
      <c r="P37" s="56"/>
      <c r="Q37" s="28"/>
      <c r="R37" s="184"/>
      <c r="S37" s="214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9"/>
      <c r="AE37" s="259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7" t="s">
        <v>70</v>
      </c>
      <c r="C38" s="25" t="s">
        <v>31</v>
      </c>
      <c r="D38" s="39"/>
      <c r="E38" s="55"/>
      <c r="F38" s="96">
        <v>29.084140000000001</v>
      </c>
      <c r="G38" s="96">
        <v>32.853051000000001</v>
      </c>
      <c r="H38" s="96">
        <v>0.96232108000000005</v>
      </c>
      <c r="I38" s="60">
        <v>0.96624730999999997</v>
      </c>
      <c r="J38" s="60">
        <v>6.5691169999999993E-2</v>
      </c>
      <c r="K38" s="61"/>
      <c r="L38" s="258"/>
      <c r="M38" s="258"/>
      <c r="N38" s="55"/>
      <c r="O38" s="26"/>
      <c r="P38" s="55"/>
      <c r="Q38" s="26"/>
      <c r="R38" s="131"/>
      <c r="S38" s="214"/>
      <c r="T38" s="287" t="s">
        <v>70</v>
      </c>
      <c r="U38" s="25" t="s">
        <v>31</v>
      </c>
      <c r="V38" s="39"/>
      <c r="W38" s="55"/>
      <c r="X38" s="96">
        <v>24.584492000000001</v>
      </c>
      <c r="Y38" s="96">
        <v>29.174776000000001</v>
      </c>
      <c r="Z38" s="96">
        <v>0.89651926000000004</v>
      </c>
      <c r="AA38" s="60">
        <v>0.92815139000000002</v>
      </c>
      <c r="AB38" s="60">
        <v>0.15382984</v>
      </c>
      <c r="AC38" s="61"/>
      <c r="AD38" s="258"/>
      <c r="AE38" s="258"/>
      <c r="AF38" s="55"/>
      <c r="AG38" s="26"/>
      <c r="AH38" s="55"/>
      <c r="AI38" s="26"/>
      <c r="AJ38" s="131"/>
      <c r="AK38" s="199"/>
      <c r="AL38" s="287" t="s">
        <v>70</v>
      </c>
      <c r="AM38" s="119">
        <f t="shared" si="4"/>
        <v>-4.4996480000000005</v>
      </c>
      <c r="AN38" s="95">
        <f t="shared" si="5"/>
        <v>-3.6782749999999993</v>
      </c>
      <c r="AO38" s="95">
        <f t="shared" si="6"/>
        <v>-6.5801820000000011E-2</v>
      </c>
      <c r="AP38" s="95">
        <f t="shared" si="7"/>
        <v>-3.809591999999995E-2</v>
      </c>
      <c r="AQ38" s="120">
        <f t="shared" si="8"/>
        <v>8.8138670000000002E-2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32</v>
      </c>
      <c r="D39" s="186"/>
      <c r="E39" s="56"/>
      <c r="F39" s="187">
        <v>31.739260999999999</v>
      </c>
      <c r="G39" s="187">
        <v>35.525033000000001</v>
      </c>
      <c r="H39" s="187">
        <v>0.97729938999999999</v>
      </c>
      <c r="I39" s="62">
        <v>0.98002224000000004</v>
      </c>
      <c r="J39" s="62">
        <v>4.3748860000000001E-2</v>
      </c>
      <c r="K39" s="188"/>
      <c r="L39" s="259"/>
      <c r="M39" s="259"/>
      <c r="N39" s="56"/>
      <c r="O39" s="28"/>
      <c r="P39" s="56"/>
      <c r="Q39" s="28"/>
      <c r="R39" s="132"/>
      <c r="S39" s="214"/>
      <c r="T39" s="285"/>
      <c r="U39" s="27" t="s">
        <v>32</v>
      </c>
      <c r="V39" s="186"/>
      <c r="W39" s="56"/>
      <c r="X39" s="187">
        <v>28.000827000000001</v>
      </c>
      <c r="Y39" s="187">
        <v>32.258738999999998</v>
      </c>
      <c r="Z39" s="187">
        <v>0.94982012000000005</v>
      </c>
      <c r="AA39" s="62">
        <v>0.95829001999999996</v>
      </c>
      <c r="AB39" s="62">
        <v>7.1654170000000003E-2</v>
      </c>
      <c r="AC39" s="188"/>
      <c r="AD39" s="259"/>
      <c r="AE39" s="259"/>
      <c r="AF39" s="56"/>
      <c r="AG39" s="28"/>
      <c r="AH39" s="56"/>
      <c r="AI39" s="28"/>
      <c r="AJ39" s="132"/>
      <c r="AK39" s="199"/>
      <c r="AL39" s="285"/>
      <c r="AM39" s="86">
        <f t="shared" si="4"/>
        <v>-3.738433999999998</v>
      </c>
      <c r="AN39" s="121">
        <f t="shared" si="5"/>
        <v>-3.266294000000002</v>
      </c>
      <c r="AO39" s="121">
        <f t="shared" si="6"/>
        <v>-2.7479269999999945E-2</v>
      </c>
      <c r="AP39" s="121">
        <f t="shared" si="7"/>
        <v>-2.173222000000008E-2</v>
      </c>
      <c r="AQ39" s="87">
        <f t="shared" si="8"/>
        <v>2.7905310000000003E-2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33</v>
      </c>
      <c r="D40" s="186"/>
      <c r="E40" s="56"/>
      <c r="F40" s="187">
        <v>35.538941000000001</v>
      </c>
      <c r="G40" s="187">
        <v>39.660981</v>
      </c>
      <c r="H40" s="187">
        <v>0.98827408000000005</v>
      </c>
      <c r="I40" s="62">
        <v>0.99129193999999998</v>
      </c>
      <c r="J40" s="62">
        <v>2.6661714999999999E-2</v>
      </c>
      <c r="K40" s="188"/>
      <c r="L40" s="259"/>
      <c r="M40" s="259"/>
      <c r="N40" s="56"/>
      <c r="O40" s="28"/>
      <c r="P40" s="56"/>
      <c r="Q40" s="28"/>
      <c r="R40" s="132"/>
      <c r="S40" s="214"/>
      <c r="T40" s="285"/>
      <c r="U40" s="27" t="s">
        <v>33</v>
      </c>
      <c r="V40" s="186"/>
      <c r="W40" s="56"/>
      <c r="X40" s="187">
        <v>30.805713000000001</v>
      </c>
      <c r="Y40" s="187">
        <v>34.566349000000002</v>
      </c>
      <c r="Z40" s="187">
        <v>0.96983744000000005</v>
      </c>
      <c r="AA40" s="62">
        <v>0.97345320999999996</v>
      </c>
      <c r="AB40" s="62">
        <v>4.6152890000000002E-2</v>
      </c>
      <c r="AC40" s="188"/>
      <c r="AD40" s="259"/>
      <c r="AE40" s="259"/>
      <c r="AF40" s="56"/>
      <c r="AG40" s="28"/>
      <c r="AH40" s="56"/>
      <c r="AI40" s="28"/>
      <c r="AJ40" s="132"/>
      <c r="AK40" s="199"/>
      <c r="AL40" s="285"/>
      <c r="AM40" s="86">
        <f t="shared" si="4"/>
        <v>-4.7332280000000004</v>
      </c>
      <c r="AN40" s="121">
        <f t="shared" si="5"/>
        <v>-5.0946319999999972</v>
      </c>
      <c r="AO40" s="121">
        <f t="shared" si="6"/>
        <v>-1.8436640000000004E-2</v>
      </c>
      <c r="AP40" s="121">
        <f t="shared" si="7"/>
        <v>-1.7838730000000025E-2</v>
      </c>
      <c r="AQ40" s="87">
        <f t="shared" si="8"/>
        <v>1.9491175000000003E-2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35</v>
      </c>
      <c r="D41" s="186"/>
      <c r="E41" s="56"/>
      <c r="F41" s="187">
        <v>37.375146999999998</v>
      </c>
      <c r="G41" s="187">
        <v>41.750042000000001</v>
      </c>
      <c r="H41" s="187">
        <v>0.99319710999999999</v>
      </c>
      <c r="I41" s="62">
        <v>0.99542768000000004</v>
      </c>
      <c r="J41" s="62">
        <v>1.7905933999999998E-2</v>
      </c>
      <c r="K41" s="188"/>
      <c r="L41" s="259"/>
      <c r="M41" s="259"/>
      <c r="N41" s="56"/>
      <c r="O41" s="28"/>
      <c r="P41" s="56"/>
      <c r="Q41" s="28"/>
      <c r="R41" s="132"/>
      <c r="S41" s="214"/>
      <c r="T41" s="285"/>
      <c r="U41" s="27" t="s">
        <v>35</v>
      </c>
      <c r="V41" s="186"/>
      <c r="W41" s="56"/>
      <c r="X41" s="187">
        <v>34.289740000000002</v>
      </c>
      <c r="Y41" s="187">
        <v>37.850807000000003</v>
      </c>
      <c r="Z41" s="187">
        <v>0.98262300999999996</v>
      </c>
      <c r="AA41" s="62">
        <v>0.98613837000000004</v>
      </c>
      <c r="AB41" s="62">
        <v>3.109255E-2</v>
      </c>
      <c r="AC41" s="188"/>
      <c r="AD41" s="259"/>
      <c r="AE41" s="259"/>
      <c r="AF41" s="56"/>
      <c r="AG41" s="28"/>
      <c r="AH41" s="56"/>
      <c r="AI41" s="28"/>
      <c r="AJ41" s="132"/>
      <c r="AK41" s="199"/>
      <c r="AL41" s="285"/>
      <c r="AM41" s="86">
        <f t="shared" si="4"/>
        <v>-3.0854069999999965</v>
      </c>
      <c r="AN41" s="121">
        <f t="shared" si="5"/>
        <v>-3.8992349999999973</v>
      </c>
      <c r="AO41" s="121">
        <f t="shared" si="6"/>
        <v>-1.0574100000000031E-2</v>
      </c>
      <c r="AP41" s="121">
        <f t="shared" si="7"/>
        <v>-9.2893099999999951E-3</v>
      </c>
      <c r="AQ41" s="87">
        <f t="shared" si="8"/>
        <v>1.3186616000000002E-2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9"/>
      <c r="M42" s="259"/>
      <c r="N42" s="56"/>
      <c r="O42" s="28"/>
      <c r="P42" s="56"/>
      <c r="Q42" s="28"/>
      <c r="R42" s="184"/>
      <c r="S42" s="214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9"/>
      <c r="AE42" s="259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7" t="s">
        <v>71</v>
      </c>
      <c r="C43" s="25" t="s">
        <v>31</v>
      </c>
      <c r="D43" s="39"/>
      <c r="E43" s="55"/>
      <c r="F43" s="96">
        <v>29.259215999999999</v>
      </c>
      <c r="G43" s="96">
        <v>33.006571000000001</v>
      </c>
      <c r="H43" s="96">
        <v>0.96376516999999995</v>
      </c>
      <c r="I43" s="60">
        <v>0.96816756000000004</v>
      </c>
      <c r="J43" s="60">
        <v>6.7913959999999995E-2</v>
      </c>
      <c r="K43" s="61"/>
      <c r="L43" s="258"/>
      <c r="M43" s="258"/>
      <c r="N43" s="55"/>
      <c r="O43" s="26"/>
      <c r="P43" s="55"/>
      <c r="Q43" s="26"/>
      <c r="R43" s="131"/>
      <c r="S43" s="214"/>
      <c r="T43" s="287" t="s">
        <v>71</v>
      </c>
      <c r="U43" s="25" t="s">
        <v>31</v>
      </c>
      <c r="V43" s="39"/>
      <c r="W43" s="55"/>
      <c r="X43" s="96">
        <v>24.729590000000002</v>
      </c>
      <c r="Y43" s="96">
        <v>29.154996000000001</v>
      </c>
      <c r="Z43" s="96">
        <v>0.90012614000000002</v>
      </c>
      <c r="AA43" s="60">
        <v>0.92887613000000002</v>
      </c>
      <c r="AB43" s="60">
        <v>0.15092420000000001</v>
      </c>
      <c r="AC43" s="61"/>
      <c r="AD43" s="258"/>
      <c r="AE43" s="258"/>
      <c r="AF43" s="55"/>
      <c r="AG43" s="26"/>
      <c r="AH43" s="55"/>
      <c r="AI43" s="26"/>
      <c r="AJ43" s="131"/>
      <c r="AK43" s="199"/>
      <c r="AL43" s="287" t="s">
        <v>71</v>
      </c>
      <c r="AM43" s="119">
        <f t="shared" si="4"/>
        <v>-4.5296259999999968</v>
      </c>
      <c r="AN43" s="95">
        <f t="shared" si="5"/>
        <v>-3.8515750000000004</v>
      </c>
      <c r="AO43" s="95">
        <f t="shared" si="6"/>
        <v>-6.363902999999993E-2</v>
      </c>
      <c r="AP43" s="95">
        <f t="shared" si="7"/>
        <v>-3.9291430000000016E-2</v>
      </c>
      <c r="AQ43" s="120">
        <f t="shared" si="8"/>
        <v>8.3010240000000013E-2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32</v>
      </c>
      <c r="D44" s="186"/>
      <c r="E44" s="56"/>
      <c r="F44" s="187">
        <v>31.904036000000001</v>
      </c>
      <c r="G44" s="187">
        <v>35.766978000000002</v>
      </c>
      <c r="H44" s="187">
        <v>0.97800014999999996</v>
      </c>
      <c r="I44" s="62">
        <v>0.98113289000000004</v>
      </c>
      <c r="J44" s="62">
        <v>4.4537798000000003E-2</v>
      </c>
      <c r="K44" s="188"/>
      <c r="L44" s="259"/>
      <c r="M44" s="259"/>
      <c r="N44" s="56"/>
      <c r="O44" s="28"/>
      <c r="P44" s="56"/>
      <c r="Q44" s="28"/>
      <c r="R44" s="132"/>
      <c r="S44" s="214"/>
      <c r="T44" s="285"/>
      <c r="U44" s="27" t="s">
        <v>32</v>
      </c>
      <c r="V44" s="186"/>
      <c r="W44" s="56"/>
      <c r="X44" s="187">
        <v>28.358051</v>
      </c>
      <c r="Y44" s="187">
        <v>32.322285000000001</v>
      </c>
      <c r="Z44" s="187">
        <v>0.95156867999999994</v>
      </c>
      <c r="AA44" s="62">
        <v>0.96081240000000001</v>
      </c>
      <c r="AB44" s="62">
        <v>7.1043364999999997E-2</v>
      </c>
      <c r="AC44" s="188"/>
      <c r="AD44" s="259"/>
      <c r="AE44" s="259"/>
      <c r="AF44" s="56"/>
      <c r="AG44" s="28"/>
      <c r="AH44" s="56"/>
      <c r="AI44" s="28"/>
      <c r="AJ44" s="132"/>
      <c r="AK44" s="199"/>
      <c r="AL44" s="285"/>
      <c r="AM44" s="86">
        <f t="shared" si="4"/>
        <v>-3.5459850000000017</v>
      </c>
      <c r="AN44" s="121">
        <f t="shared" si="5"/>
        <v>-3.4446930000000009</v>
      </c>
      <c r="AO44" s="121">
        <f t="shared" si="6"/>
        <v>-2.6431470000000012E-2</v>
      </c>
      <c r="AP44" s="121">
        <f t="shared" si="7"/>
        <v>-2.0320490000000024E-2</v>
      </c>
      <c r="AQ44" s="87">
        <f t="shared" si="8"/>
        <v>2.6505566999999994E-2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33</v>
      </c>
      <c r="D45" s="186"/>
      <c r="E45" s="56"/>
      <c r="F45" s="187">
        <v>35.028714000000001</v>
      </c>
      <c r="G45" s="187">
        <v>39.400536000000002</v>
      </c>
      <c r="H45" s="187">
        <v>0.98830549000000001</v>
      </c>
      <c r="I45" s="62">
        <v>0.99141362</v>
      </c>
      <c r="J45" s="62">
        <v>3.0707844000000001E-2</v>
      </c>
      <c r="K45" s="188"/>
      <c r="L45" s="259"/>
      <c r="M45" s="259"/>
      <c r="N45" s="56"/>
      <c r="O45" s="28"/>
      <c r="P45" s="56"/>
      <c r="Q45" s="28"/>
      <c r="R45" s="132"/>
      <c r="S45" s="214"/>
      <c r="T45" s="285"/>
      <c r="U45" s="27" t="s">
        <v>33</v>
      </c>
      <c r="V45" s="186"/>
      <c r="W45" s="56"/>
      <c r="X45" s="187">
        <v>31.110424999999999</v>
      </c>
      <c r="Y45" s="187">
        <v>34.696992000000002</v>
      </c>
      <c r="Z45" s="187">
        <v>0.97117021999999997</v>
      </c>
      <c r="AA45" s="62">
        <v>0.97471059999999998</v>
      </c>
      <c r="AB45" s="62">
        <v>4.7026551999999999E-2</v>
      </c>
      <c r="AC45" s="188"/>
      <c r="AD45" s="259"/>
      <c r="AE45" s="259"/>
      <c r="AF45" s="56"/>
      <c r="AG45" s="28"/>
      <c r="AH45" s="56"/>
      <c r="AI45" s="28"/>
      <c r="AJ45" s="132"/>
      <c r="AK45" s="199"/>
      <c r="AL45" s="285"/>
      <c r="AM45" s="86">
        <f t="shared" si="4"/>
        <v>-3.9182890000000015</v>
      </c>
      <c r="AN45" s="121">
        <f t="shared" si="5"/>
        <v>-4.7035440000000008</v>
      </c>
      <c r="AO45" s="121">
        <f t="shared" si="6"/>
        <v>-1.7135270000000036E-2</v>
      </c>
      <c r="AP45" s="121">
        <f t="shared" si="7"/>
        <v>-1.6703020000000013E-2</v>
      </c>
      <c r="AQ45" s="87">
        <f t="shared" si="8"/>
        <v>1.6318707999999998E-2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35</v>
      </c>
      <c r="D46" s="186"/>
      <c r="E46" s="56"/>
      <c r="F46" s="187">
        <v>37.935676999999998</v>
      </c>
      <c r="G46" s="187">
        <v>42.325519</v>
      </c>
      <c r="H46" s="187">
        <v>0.99320596000000005</v>
      </c>
      <c r="I46" s="62">
        <v>0.99546802999999995</v>
      </c>
      <c r="J46" s="62">
        <v>1.6462862000000002E-2</v>
      </c>
      <c r="K46" s="188"/>
      <c r="L46" s="259"/>
      <c r="M46" s="259"/>
      <c r="N46" s="56"/>
      <c r="O46" s="28"/>
      <c r="P46" s="56"/>
      <c r="Q46" s="28"/>
      <c r="R46" s="132"/>
      <c r="S46" s="214"/>
      <c r="T46" s="285"/>
      <c r="U46" s="27" t="s">
        <v>35</v>
      </c>
      <c r="V46" s="186"/>
      <c r="W46" s="56"/>
      <c r="X46" s="187">
        <v>34.317549</v>
      </c>
      <c r="Y46" s="187">
        <v>37.977882000000001</v>
      </c>
      <c r="Z46" s="187">
        <v>0.98306537000000005</v>
      </c>
      <c r="AA46" s="62">
        <v>0.98669130000000005</v>
      </c>
      <c r="AB46" s="62">
        <v>3.1527260000000001E-2</v>
      </c>
      <c r="AC46" s="188"/>
      <c r="AD46" s="259"/>
      <c r="AE46" s="259"/>
      <c r="AF46" s="56"/>
      <c r="AG46" s="28"/>
      <c r="AH46" s="56"/>
      <c r="AI46" s="28"/>
      <c r="AJ46" s="132"/>
      <c r="AK46" s="199"/>
      <c r="AL46" s="285"/>
      <c r="AM46" s="86">
        <f t="shared" si="4"/>
        <v>-3.6181279999999987</v>
      </c>
      <c r="AN46" s="121">
        <f t="shared" si="5"/>
        <v>-4.3476369999999989</v>
      </c>
      <c r="AO46" s="121">
        <f t="shared" si="6"/>
        <v>-1.0140590000000005E-2</v>
      </c>
      <c r="AP46" s="121">
        <f t="shared" si="7"/>
        <v>-8.7767299999998993E-3</v>
      </c>
      <c r="AQ46" s="87">
        <f t="shared" si="8"/>
        <v>1.5064398E-2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9"/>
      <c r="M47" s="259"/>
      <c r="N47" s="56"/>
      <c r="O47" s="28"/>
      <c r="P47" s="56"/>
      <c r="Q47" s="28"/>
      <c r="R47" s="184"/>
      <c r="S47" s="214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9"/>
      <c r="AE47" s="259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7" t="s">
        <v>72</v>
      </c>
      <c r="C48" s="25" t="s">
        <v>31</v>
      </c>
      <c r="D48" s="39"/>
      <c r="E48" s="55"/>
      <c r="F48" s="96">
        <v>29.930365999999999</v>
      </c>
      <c r="G48" s="96">
        <v>33.415371</v>
      </c>
      <c r="H48" s="96">
        <v>0.96533714999999998</v>
      </c>
      <c r="I48" s="60">
        <v>0.96953449999999997</v>
      </c>
      <c r="J48" s="60">
        <v>6.2998890000000002E-2</v>
      </c>
      <c r="K48" s="61"/>
      <c r="L48" s="258"/>
      <c r="M48" s="258"/>
      <c r="N48" s="55"/>
      <c r="O48" s="26"/>
      <c r="P48" s="55"/>
      <c r="Q48" s="26"/>
      <c r="R48" s="131"/>
      <c r="S48" s="214"/>
      <c r="T48" s="287" t="s">
        <v>72</v>
      </c>
      <c r="U48" s="25" t="s">
        <v>31</v>
      </c>
      <c r="V48" s="39"/>
      <c r="W48" s="55"/>
      <c r="X48" s="96">
        <v>24.870743999999998</v>
      </c>
      <c r="Y48" s="96">
        <v>29.412282000000001</v>
      </c>
      <c r="Z48" s="96">
        <v>0.90126187999999996</v>
      </c>
      <c r="AA48" s="60">
        <v>0.92937375</v>
      </c>
      <c r="AB48" s="60">
        <v>0.15285314999999999</v>
      </c>
      <c r="AC48" s="61"/>
      <c r="AD48" s="258"/>
      <c r="AE48" s="258"/>
      <c r="AF48" s="55"/>
      <c r="AG48" s="26"/>
      <c r="AH48" s="55"/>
      <c r="AI48" s="26"/>
      <c r="AJ48" s="131"/>
      <c r="AK48" s="199"/>
      <c r="AL48" s="287" t="s">
        <v>72</v>
      </c>
      <c r="AM48" s="119">
        <f t="shared" si="4"/>
        <v>-5.059622000000001</v>
      </c>
      <c r="AN48" s="95">
        <f t="shared" si="5"/>
        <v>-4.0030889999999992</v>
      </c>
      <c r="AO48" s="95">
        <f t="shared" si="6"/>
        <v>-6.4075270000000017E-2</v>
      </c>
      <c r="AP48" s="95">
        <f t="shared" si="7"/>
        <v>-4.0160749999999967E-2</v>
      </c>
      <c r="AQ48" s="120">
        <f t="shared" si="8"/>
        <v>8.9854259999999991E-2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32</v>
      </c>
      <c r="D49" s="186"/>
      <c r="E49" s="56"/>
      <c r="F49" s="187">
        <v>32.750329999999998</v>
      </c>
      <c r="G49" s="187">
        <v>36.338805000000001</v>
      </c>
      <c r="H49" s="187">
        <v>0.97853129000000005</v>
      </c>
      <c r="I49" s="62">
        <v>0.98251858000000003</v>
      </c>
      <c r="J49" s="62">
        <v>4.0571645000000003E-2</v>
      </c>
      <c r="K49" s="188"/>
      <c r="L49" s="259"/>
      <c r="M49" s="259"/>
      <c r="N49" s="56"/>
      <c r="O49" s="28"/>
      <c r="P49" s="56"/>
      <c r="Q49" s="28"/>
      <c r="R49" s="132"/>
      <c r="S49" s="214"/>
      <c r="T49" s="285"/>
      <c r="U49" s="27" t="s">
        <v>32</v>
      </c>
      <c r="V49" s="186"/>
      <c r="W49" s="56"/>
      <c r="X49" s="187">
        <v>28.720165000000001</v>
      </c>
      <c r="Y49" s="187">
        <v>32.762132000000001</v>
      </c>
      <c r="Z49" s="187">
        <v>0.95337077000000003</v>
      </c>
      <c r="AA49" s="62">
        <v>0.96296130000000002</v>
      </c>
      <c r="AB49" s="62">
        <v>7.0174575000000003E-2</v>
      </c>
      <c r="AC49" s="188"/>
      <c r="AD49" s="259"/>
      <c r="AE49" s="259"/>
      <c r="AF49" s="56"/>
      <c r="AG49" s="28"/>
      <c r="AH49" s="56"/>
      <c r="AI49" s="28"/>
      <c r="AJ49" s="132"/>
      <c r="AK49" s="199"/>
      <c r="AL49" s="285"/>
      <c r="AM49" s="86">
        <f t="shared" si="4"/>
        <v>-4.0301649999999967</v>
      </c>
      <c r="AN49" s="121">
        <f t="shared" si="5"/>
        <v>-3.5766729999999995</v>
      </c>
      <c r="AO49" s="121">
        <f t="shared" si="6"/>
        <v>-2.516052000000002E-2</v>
      </c>
      <c r="AP49" s="121">
        <f t="shared" si="7"/>
        <v>-1.955728000000001E-2</v>
      </c>
      <c r="AQ49" s="87">
        <f t="shared" si="8"/>
        <v>2.960293E-2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33</v>
      </c>
      <c r="D50" s="186"/>
      <c r="E50" s="56"/>
      <c r="F50" s="187">
        <v>36.009870999999997</v>
      </c>
      <c r="G50" s="187">
        <v>40.140203</v>
      </c>
      <c r="H50" s="187">
        <v>0.98812352000000003</v>
      </c>
      <c r="I50" s="62">
        <v>0.99147052000000002</v>
      </c>
      <c r="J50" s="62">
        <v>2.5385646000000001E-2</v>
      </c>
      <c r="K50" s="188"/>
      <c r="L50" s="259"/>
      <c r="M50" s="259"/>
      <c r="N50" s="56"/>
      <c r="O50" s="28"/>
      <c r="P50" s="56"/>
      <c r="Q50" s="28"/>
      <c r="R50" s="132"/>
      <c r="S50" s="214"/>
      <c r="T50" s="285"/>
      <c r="U50" s="27" t="s">
        <v>33</v>
      </c>
      <c r="V50" s="186"/>
      <c r="W50" s="56"/>
      <c r="X50" s="187">
        <v>31.769874999999999</v>
      </c>
      <c r="Y50" s="187">
        <v>35.260272000000001</v>
      </c>
      <c r="Z50" s="187">
        <v>0.97233908999999996</v>
      </c>
      <c r="AA50" s="62">
        <v>0.9769274</v>
      </c>
      <c r="AB50" s="62">
        <v>4.3954479999999997E-2</v>
      </c>
      <c r="AC50" s="188"/>
      <c r="AD50" s="259"/>
      <c r="AE50" s="259"/>
      <c r="AF50" s="56"/>
      <c r="AG50" s="28"/>
      <c r="AH50" s="56"/>
      <c r="AI50" s="28"/>
      <c r="AJ50" s="132"/>
      <c r="AK50" s="199"/>
      <c r="AL50" s="285"/>
      <c r="AM50" s="86">
        <f t="shared" si="4"/>
        <v>-4.2399959999999979</v>
      </c>
      <c r="AN50" s="121">
        <f t="shared" si="5"/>
        <v>-4.8799309999999991</v>
      </c>
      <c r="AO50" s="121">
        <f t="shared" si="6"/>
        <v>-1.5784430000000071E-2</v>
      </c>
      <c r="AP50" s="121">
        <f t="shared" si="7"/>
        <v>-1.454312000000002E-2</v>
      </c>
      <c r="AQ50" s="87">
        <f t="shared" si="8"/>
        <v>1.8568833999999996E-2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35</v>
      </c>
      <c r="D51" s="186"/>
      <c r="E51" s="56"/>
      <c r="F51" s="187">
        <v>38.300071000000003</v>
      </c>
      <c r="G51" s="187">
        <v>42.688710999999998</v>
      </c>
      <c r="H51" s="187">
        <v>0.99318448000000004</v>
      </c>
      <c r="I51" s="62">
        <v>0.99551701000000004</v>
      </c>
      <c r="J51" s="62">
        <v>1.5156411E-2</v>
      </c>
      <c r="K51" s="188"/>
      <c r="L51" s="259"/>
      <c r="M51" s="259"/>
      <c r="N51" s="56"/>
      <c r="O51" s="28"/>
      <c r="P51" s="56"/>
      <c r="Q51" s="28"/>
      <c r="R51" s="132"/>
      <c r="S51" s="214"/>
      <c r="T51" s="285"/>
      <c r="U51" s="27" t="s">
        <v>35</v>
      </c>
      <c r="V51" s="186"/>
      <c r="W51" s="56"/>
      <c r="X51" s="187">
        <v>35.050393999999997</v>
      </c>
      <c r="Y51" s="187">
        <v>38.508871999999997</v>
      </c>
      <c r="Z51" s="187">
        <v>0.98322246000000002</v>
      </c>
      <c r="AA51" s="62">
        <v>0.98734690999999997</v>
      </c>
      <c r="AB51" s="62">
        <v>2.9391576999999999E-2</v>
      </c>
      <c r="AC51" s="188"/>
      <c r="AD51" s="259"/>
      <c r="AE51" s="259"/>
      <c r="AF51" s="56"/>
      <c r="AG51" s="28"/>
      <c r="AH51" s="56"/>
      <c r="AI51" s="28"/>
      <c r="AJ51" s="132"/>
      <c r="AK51" s="199"/>
      <c r="AL51" s="285"/>
      <c r="AM51" s="86">
        <f t="shared" si="4"/>
        <v>-3.2496770000000055</v>
      </c>
      <c r="AN51" s="121">
        <f t="shared" si="5"/>
        <v>-4.1798390000000012</v>
      </c>
      <c r="AO51" s="121">
        <f t="shared" si="6"/>
        <v>-9.9620200000000159E-3</v>
      </c>
      <c r="AP51" s="121">
        <f t="shared" si="7"/>
        <v>-8.170100000000069E-3</v>
      </c>
      <c r="AQ51" s="87">
        <f t="shared" si="8"/>
        <v>1.4235165999999999E-2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9"/>
      <c r="M52" s="259"/>
      <c r="N52" s="56"/>
      <c r="O52" s="28"/>
      <c r="P52" s="56"/>
      <c r="Q52" s="28"/>
      <c r="R52" s="184"/>
      <c r="S52" s="214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9"/>
      <c r="AE52" s="259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7" t="s">
        <v>73</v>
      </c>
      <c r="C53" s="25" t="s">
        <v>31</v>
      </c>
      <c r="D53" s="39"/>
      <c r="E53" s="55"/>
      <c r="F53" s="96">
        <v>29.786857999999999</v>
      </c>
      <c r="G53" s="96">
        <v>33.472369999999998</v>
      </c>
      <c r="H53" s="96">
        <v>0.96572557999999997</v>
      </c>
      <c r="I53" s="60">
        <v>0.96993227000000004</v>
      </c>
      <c r="J53" s="60">
        <v>6.3023689999999993E-2</v>
      </c>
      <c r="K53" s="61"/>
      <c r="L53" s="258"/>
      <c r="M53" s="258"/>
      <c r="N53" s="55"/>
      <c r="O53" s="26"/>
      <c r="P53" s="55"/>
      <c r="Q53" s="26"/>
      <c r="R53" s="131"/>
      <c r="S53" s="214"/>
      <c r="T53" s="287" t="s">
        <v>73</v>
      </c>
      <c r="U53" s="25" t="s">
        <v>31</v>
      </c>
      <c r="V53" s="39"/>
      <c r="W53" s="55"/>
      <c r="X53" s="96">
        <v>24.768194999999999</v>
      </c>
      <c r="Y53" s="96">
        <v>29.390481999999999</v>
      </c>
      <c r="Z53" s="96">
        <v>0.90170386999999996</v>
      </c>
      <c r="AA53" s="60">
        <v>0.92763490000000004</v>
      </c>
      <c r="AB53" s="60">
        <v>0.15511614000000001</v>
      </c>
      <c r="AC53" s="61"/>
      <c r="AD53" s="258"/>
      <c r="AE53" s="258"/>
      <c r="AF53" s="55"/>
      <c r="AG53" s="26"/>
      <c r="AH53" s="55"/>
      <c r="AI53" s="26"/>
      <c r="AJ53" s="131"/>
      <c r="AK53" s="199"/>
      <c r="AL53" s="287" t="s">
        <v>73</v>
      </c>
      <c r="AM53" s="119">
        <f t="shared" si="4"/>
        <v>-5.0186630000000001</v>
      </c>
      <c r="AN53" s="95">
        <f t="shared" si="5"/>
        <v>-4.0818879999999993</v>
      </c>
      <c r="AO53" s="95">
        <f t="shared" si="6"/>
        <v>-6.4021710000000009E-2</v>
      </c>
      <c r="AP53" s="95">
        <f t="shared" si="7"/>
        <v>-4.2297370000000001E-2</v>
      </c>
      <c r="AQ53" s="120">
        <f t="shared" si="8"/>
        <v>9.209245000000002E-2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32</v>
      </c>
      <c r="D54" s="186"/>
      <c r="E54" s="56"/>
      <c r="F54" s="187">
        <v>32.976242999999997</v>
      </c>
      <c r="G54" s="187">
        <v>36.547199999999997</v>
      </c>
      <c r="H54" s="187">
        <v>0.97889009000000005</v>
      </c>
      <c r="I54" s="62">
        <v>0.98295288000000003</v>
      </c>
      <c r="J54" s="62">
        <v>3.961804E-2</v>
      </c>
      <c r="K54" s="188"/>
      <c r="L54" s="259"/>
      <c r="M54" s="259"/>
      <c r="N54" s="56"/>
      <c r="O54" s="28"/>
      <c r="P54" s="56"/>
      <c r="Q54" s="28"/>
      <c r="R54" s="132"/>
      <c r="S54" s="214"/>
      <c r="T54" s="285"/>
      <c r="U54" s="27" t="s">
        <v>32</v>
      </c>
      <c r="V54" s="186"/>
      <c r="W54" s="56"/>
      <c r="X54" s="187">
        <v>28.895384</v>
      </c>
      <c r="Y54" s="187">
        <v>32.905228000000001</v>
      </c>
      <c r="Z54" s="187">
        <v>0.95441412000000003</v>
      </c>
      <c r="AA54" s="62">
        <v>0.96412945999999999</v>
      </c>
      <c r="AB54" s="62">
        <v>6.9642880000000004E-2</v>
      </c>
      <c r="AC54" s="188"/>
      <c r="AD54" s="259"/>
      <c r="AE54" s="259"/>
      <c r="AF54" s="56"/>
      <c r="AG54" s="28"/>
      <c r="AH54" s="56"/>
      <c r="AI54" s="28"/>
      <c r="AJ54" s="132"/>
      <c r="AK54" s="199"/>
      <c r="AL54" s="285"/>
      <c r="AM54" s="86">
        <f t="shared" si="4"/>
        <v>-4.0808589999999967</v>
      </c>
      <c r="AN54" s="121">
        <f t="shared" si="5"/>
        <v>-3.6419719999999955</v>
      </c>
      <c r="AO54" s="121">
        <f t="shared" si="6"/>
        <v>-2.4475970000000014E-2</v>
      </c>
      <c r="AP54" s="121">
        <f t="shared" si="7"/>
        <v>-1.8823420000000035E-2</v>
      </c>
      <c r="AQ54" s="87">
        <f t="shared" si="8"/>
        <v>3.0024840000000004E-2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33</v>
      </c>
      <c r="D55" s="186"/>
      <c r="E55" s="56"/>
      <c r="F55" s="187">
        <v>36.220312</v>
      </c>
      <c r="G55" s="187">
        <v>40.234537000000003</v>
      </c>
      <c r="H55" s="187">
        <v>0.98813965000000004</v>
      </c>
      <c r="I55" s="62">
        <v>0.99156407000000002</v>
      </c>
      <c r="J55" s="62">
        <v>2.4408374E-2</v>
      </c>
      <c r="K55" s="188"/>
      <c r="L55" s="259"/>
      <c r="M55" s="259"/>
      <c r="N55" s="56"/>
      <c r="O55" s="28"/>
      <c r="P55" s="56"/>
      <c r="Q55" s="28"/>
      <c r="R55" s="132"/>
      <c r="S55" s="214"/>
      <c r="T55" s="285"/>
      <c r="U55" s="27" t="s">
        <v>33</v>
      </c>
      <c r="V55" s="186"/>
      <c r="W55" s="56"/>
      <c r="X55" s="187">
        <v>31.829484000000001</v>
      </c>
      <c r="Y55" s="187">
        <v>35.470367000000003</v>
      </c>
      <c r="Z55" s="187">
        <v>0.97294800000000004</v>
      </c>
      <c r="AA55" s="62">
        <v>0.97752006999999996</v>
      </c>
      <c r="AB55" s="62">
        <v>4.4316840000000003E-2</v>
      </c>
      <c r="AC55" s="188"/>
      <c r="AD55" s="259"/>
      <c r="AE55" s="259"/>
      <c r="AF55" s="56"/>
      <c r="AG55" s="28"/>
      <c r="AH55" s="56"/>
      <c r="AI55" s="28"/>
      <c r="AJ55" s="132"/>
      <c r="AK55" s="199"/>
      <c r="AL55" s="285"/>
      <c r="AM55" s="86">
        <f t="shared" si="4"/>
        <v>-4.3908279999999991</v>
      </c>
      <c r="AN55" s="121">
        <f t="shared" si="5"/>
        <v>-4.76417</v>
      </c>
      <c r="AO55" s="121">
        <f t="shared" si="6"/>
        <v>-1.5191650000000001E-2</v>
      </c>
      <c r="AP55" s="121">
        <f t="shared" si="7"/>
        <v>-1.4044000000000056E-2</v>
      </c>
      <c r="AQ55" s="87">
        <f t="shared" si="8"/>
        <v>1.9908466000000003E-2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35</v>
      </c>
      <c r="D56" s="186"/>
      <c r="E56" s="56"/>
      <c r="F56" s="187">
        <v>38.847813000000002</v>
      </c>
      <c r="G56" s="187">
        <v>43.047051000000003</v>
      </c>
      <c r="H56" s="187">
        <v>0.99320883999999998</v>
      </c>
      <c r="I56" s="62">
        <v>0.99554569000000004</v>
      </c>
      <c r="J56" s="62">
        <v>1.3243685E-2</v>
      </c>
      <c r="K56" s="188"/>
      <c r="L56" s="259"/>
      <c r="M56" s="259"/>
      <c r="N56" s="56"/>
      <c r="O56" s="28"/>
      <c r="P56" s="56"/>
      <c r="Q56" s="28"/>
      <c r="R56" s="132"/>
      <c r="S56" s="214"/>
      <c r="T56" s="285"/>
      <c r="U56" s="27" t="s">
        <v>35</v>
      </c>
      <c r="V56" s="186"/>
      <c r="W56" s="56"/>
      <c r="X56" s="187">
        <v>34.978450000000002</v>
      </c>
      <c r="Y56" s="187">
        <v>38.521022000000002</v>
      </c>
      <c r="Z56" s="187">
        <v>0.98343895000000003</v>
      </c>
      <c r="AA56" s="62">
        <v>0.98739571999999998</v>
      </c>
      <c r="AB56" s="62">
        <v>2.9874545999999998E-2</v>
      </c>
      <c r="AC56" s="188"/>
      <c r="AD56" s="259"/>
      <c r="AE56" s="259"/>
      <c r="AF56" s="56"/>
      <c r="AG56" s="28"/>
      <c r="AH56" s="56"/>
      <c r="AI56" s="28"/>
      <c r="AJ56" s="132"/>
      <c r="AK56" s="199"/>
      <c r="AL56" s="285"/>
      <c r="AM56" s="86">
        <f t="shared" si="4"/>
        <v>-3.8693629999999999</v>
      </c>
      <c r="AN56" s="121">
        <f t="shared" si="5"/>
        <v>-4.5260290000000012</v>
      </c>
      <c r="AO56" s="121">
        <f t="shared" si="6"/>
        <v>-9.7698899999999478E-3</v>
      </c>
      <c r="AP56" s="121">
        <f t="shared" si="7"/>
        <v>-8.1499700000000619E-3</v>
      </c>
      <c r="AQ56" s="87">
        <f t="shared" si="8"/>
        <v>1.6630860999999997E-2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9"/>
      <c r="M57" s="259"/>
      <c r="N57" s="56"/>
      <c r="O57" s="28"/>
      <c r="P57" s="56"/>
      <c r="Q57" s="28"/>
      <c r="R57" s="184"/>
      <c r="S57" s="214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9"/>
      <c r="AE57" s="259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7" t="s">
        <v>74</v>
      </c>
      <c r="C58" s="25" t="s">
        <v>31</v>
      </c>
      <c r="D58" s="39"/>
      <c r="E58" s="55"/>
      <c r="F58" s="96">
        <v>29.870191999999999</v>
      </c>
      <c r="G58" s="96">
        <v>33.667624000000004</v>
      </c>
      <c r="H58" s="96">
        <v>0.96581329999999999</v>
      </c>
      <c r="I58" s="60">
        <v>0.97067614999999996</v>
      </c>
      <c r="J58" s="60">
        <v>6.2726359999999995E-2</v>
      </c>
      <c r="K58" s="61"/>
      <c r="L58" s="258"/>
      <c r="M58" s="258"/>
      <c r="N58" s="55"/>
      <c r="O58" s="26"/>
      <c r="P58" s="55"/>
      <c r="Q58" s="26"/>
      <c r="R58" s="131"/>
      <c r="S58" s="214"/>
      <c r="T58" s="287" t="s">
        <v>74</v>
      </c>
      <c r="U58" s="25" t="s">
        <v>31</v>
      </c>
      <c r="V58" s="39"/>
      <c r="W58" s="55"/>
      <c r="X58" s="96">
        <v>24.766881999999999</v>
      </c>
      <c r="Y58" s="96">
        <v>29.381157999999999</v>
      </c>
      <c r="Z58" s="96">
        <v>0.90295417</v>
      </c>
      <c r="AA58" s="60">
        <v>0.92751085</v>
      </c>
      <c r="AB58" s="60">
        <v>0.15680218000000001</v>
      </c>
      <c r="AC58" s="61"/>
      <c r="AD58" s="258"/>
      <c r="AE58" s="258"/>
      <c r="AF58" s="55"/>
      <c r="AG58" s="26"/>
      <c r="AH58" s="55"/>
      <c r="AI58" s="26"/>
      <c r="AJ58" s="131"/>
      <c r="AK58" s="199"/>
      <c r="AL58" s="287" t="s">
        <v>74</v>
      </c>
      <c r="AM58" s="119">
        <f t="shared" si="4"/>
        <v>-5.1033100000000005</v>
      </c>
      <c r="AN58" s="95">
        <f t="shared" si="5"/>
        <v>-4.2864660000000043</v>
      </c>
      <c r="AO58" s="95">
        <f t="shared" si="6"/>
        <v>-6.2859129999999985E-2</v>
      </c>
      <c r="AP58" s="95">
        <f t="shared" si="7"/>
        <v>-4.3165299999999962E-2</v>
      </c>
      <c r="AQ58" s="120">
        <f t="shared" si="8"/>
        <v>9.4075820000000018E-2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32</v>
      </c>
      <c r="D59" s="186"/>
      <c r="E59" s="56"/>
      <c r="F59" s="187">
        <v>32.992421</v>
      </c>
      <c r="G59" s="187">
        <v>36.710701999999998</v>
      </c>
      <c r="H59" s="187">
        <v>0.97887455999999995</v>
      </c>
      <c r="I59" s="62">
        <v>0.98357523999999996</v>
      </c>
      <c r="J59" s="62">
        <v>4.0222686000000001E-2</v>
      </c>
      <c r="K59" s="188"/>
      <c r="L59" s="259"/>
      <c r="M59" s="259"/>
      <c r="N59" s="56"/>
      <c r="O59" s="28"/>
      <c r="P59" s="56"/>
      <c r="Q59" s="28"/>
      <c r="R59" s="132"/>
      <c r="S59" s="214"/>
      <c r="T59" s="285"/>
      <c r="U59" s="27" t="s">
        <v>32</v>
      </c>
      <c r="V59" s="186"/>
      <c r="W59" s="56"/>
      <c r="X59" s="187">
        <v>28.931281999999999</v>
      </c>
      <c r="Y59" s="187">
        <v>32.877811000000001</v>
      </c>
      <c r="Z59" s="187">
        <v>0.95488872000000002</v>
      </c>
      <c r="AA59" s="62">
        <v>0.96461295000000002</v>
      </c>
      <c r="AB59" s="62">
        <v>7.2079160000000003E-2</v>
      </c>
      <c r="AC59" s="188"/>
      <c r="AD59" s="259"/>
      <c r="AE59" s="259"/>
      <c r="AF59" s="56"/>
      <c r="AG59" s="28"/>
      <c r="AH59" s="56"/>
      <c r="AI59" s="28"/>
      <c r="AJ59" s="132"/>
      <c r="AK59" s="199"/>
      <c r="AL59" s="285"/>
      <c r="AM59" s="86">
        <f t="shared" si="4"/>
        <v>-4.0611390000000007</v>
      </c>
      <c r="AN59" s="121">
        <f t="shared" si="5"/>
        <v>-3.8328909999999965</v>
      </c>
      <c r="AO59" s="121">
        <f t="shared" si="6"/>
        <v>-2.3985839999999925E-2</v>
      </c>
      <c r="AP59" s="121">
        <f t="shared" si="7"/>
        <v>-1.8962289999999937E-2</v>
      </c>
      <c r="AQ59" s="87">
        <f t="shared" si="8"/>
        <v>3.1856474000000003E-2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33</v>
      </c>
      <c r="D60" s="186"/>
      <c r="E60" s="56"/>
      <c r="F60" s="187">
        <v>36.436751999999998</v>
      </c>
      <c r="G60" s="187">
        <v>40.372681999999998</v>
      </c>
      <c r="H60" s="187">
        <v>0.98825531</v>
      </c>
      <c r="I60" s="62">
        <v>0.99170961999999996</v>
      </c>
      <c r="J60" s="62">
        <v>2.4153464999999999E-2</v>
      </c>
      <c r="K60" s="188"/>
      <c r="L60" s="259"/>
      <c r="M60" s="259"/>
      <c r="N60" s="56"/>
      <c r="O60" s="28"/>
      <c r="P60" s="56"/>
      <c r="Q60" s="28"/>
      <c r="R60" s="132"/>
      <c r="S60" s="214"/>
      <c r="T60" s="285"/>
      <c r="U60" s="27" t="s">
        <v>33</v>
      </c>
      <c r="V60" s="186"/>
      <c r="W60" s="56"/>
      <c r="X60" s="187">
        <v>32.035898000000003</v>
      </c>
      <c r="Y60" s="187">
        <v>35.662246000000003</v>
      </c>
      <c r="Z60" s="187">
        <v>0.97285650000000001</v>
      </c>
      <c r="AA60" s="62">
        <v>0.97863462999999995</v>
      </c>
      <c r="AB60" s="62">
        <v>4.5744456000000003E-2</v>
      </c>
      <c r="AC60" s="188"/>
      <c r="AD60" s="259"/>
      <c r="AE60" s="259"/>
      <c r="AF60" s="56"/>
      <c r="AG60" s="28"/>
      <c r="AH60" s="56"/>
      <c r="AI60" s="28"/>
      <c r="AJ60" s="132"/>
      <c r="AK60" s="199"/>
      <c r="AL60" s="285"/>
      <c r="AM60" s="86">
        <f t="shared" si="4"/>
        <v>-4.4008539999999954</v>
      </c>
      <c r="AN60" s="121">
        <f t="shared" si="5"/>
        <v>-4.7104359999999943</v>
      </c>
      <c r="AO60" s="121">
        <f t="shared" si="6"/>
        <v>-1.5398809999999985E-2</v>
      </c>
      <c r="AP60" s="121">
        <f t="shared" si="7"/>
        <v>-1.3074990000000009E-2</v>
      </c>
      <c r="AQ60" s="87">
        <f t="shared" si="8"/>
        <v>2.1590991000000004E-2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35</v>
      </c>
      <c r="D61" s="186"/>
      <c r="E61" s="56"/>
      <c r="F61" s="187">
        <v>39.398786000000001</v>
      </c>
      <c r="G61" s="187">
        <v>43.528267</v>
      </c>
      <c r="H61" s="187">
        <v>0.99331163</v>
      </c>
      <c r="I61" s="62">
        <v>0.99556401000000005</v>
      </c>
      <c r="J61" s="62">
        <v>1.2412869999999999E-2</v>
      </c>
      <c r="K61" s="188"/>
      <c r="L61" s="259"/>
      <c r="M61" s="259"/>
      <c r="N61" s="56"/>
      <c r="O61" s="28"/>
      <c r="P61" s="56"/>
      <c r="Q61" s="28"/>
      <c r="R61" s="132"/>
      <c r="S61" s="214"/>
      <c r="T61" s="285"/>
      <c r="U61" s="27" t="s">
        <v>35</v>
      </c>
      <c r="V61" s="186"/>
      <c r="W61" s="56"/>
      <c r="X61" s="187">
        <v>35.044074000000002</v>
      </c>
      <c r="Y61" s="187">
        <v>38.569077</v>
      </c>
      <c r="Z61" s="187">
        <v>0.98341177000000002</v>
      </c>
      <c r="AA61" s="62">
        <v>0.98766898000000003</v>
      </c>
      <c r="AB61" s="62">
        <v>3.0802375E-2</v>
      </c>
      <c r="AC61" s="188"/>
      <c r="AD61" s="259"/>
      <c r="AE61" s="259"/>
      <c r="AF61" s="56"/>
      <c r="AG61" s="28"/>
      <c r="AH61" s="56"/>
      <c r="AI61" s="28"/>
      <c r="AJ61" s="132"/>
      <c r="AK61" s="199"/>
      <c r="AL61" s="285"/>
      <c r="AM61" s="86">
        <f t="shared" si="4"/>
        <v>-4.3547119999999993</v>
      </c>
      <c r="AN61" s="121">
        <f t="shared" si="5"/>
        <v>-4.9591899999999995</v>
      </c>
      <c r="AO61" s="121">
        <f t="shared" si="6"/>
        <v>-9.8998599999999826E-3</v>
      </c>
      <c r="AP61" s="121">
        <f t="shared" si="7"/>
        <v>-7.8950300000000251E-3</v>
      </c>
      <c r="AQ61" s="87">
        <f t="shared" si="8"/>
        <v>1.8389505E-2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9"/>
      <c r="M62" s="259"/>
      <c r="N62" s="56"/>
      <c r="O62" s="28"/>
      <c r="P62" s="56"/>
      <c r="Q62" s="28"/>
      <c r="R62" s="184"/>
      <c r="S62" s="214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9"/>
      <c r="AE62" s="259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7" t="s">
        <v>75</v>
      </c>
      <c r="C63" s="25" t="s">
        <v>31</v>
      </c>
      <c r="D63" s="39"/>
      <c r="E63" s="55"/>
      <c r="F63" s="96">
        <v>30.408636000000001</v>
      </c>
      <c r="G63" s="96">
        <v>34.406965999999997</v>
      </c>
      <c r="H63" s="96">
        <v>0.96479351999999996</v>
      </c>
      <c r="I63" s="60">
        <v>0.97062282</v>
      </c>
      <c r="J63" s="60">
        <v>5.8849789999999999E-2</v>
      </c>
      <c r="K63" s="61"/>
      <c r="L63" s="258"/>
      <c r="M63" s="258"/>
      <c r="N63" s="55"/>
      <c r="O63" s="26"/>
      <c r="P63" s="55"/>
      <c r="Q63" s="26"/>
      <c r="R63" s="131"/>
      <c r="S63" s="214"/>
      <c r="T63" s="287" t="s">
        <v>75</v>
      </c>
      <c r="U63" s="25" t="s">
        <v>31</v>
      </c>
      <c r="V63" s="39"/>
      <c r="W63" s="55"/>
      <c r="X63" s="96">
        <v>24.650701999999999</v>
      </c>
      <c r="Y63" s="96">
        <v>29.465415</v>
      </c>
      <c r="Z63" s="96">
        <v>0.90246448000000001</v>
      </c>
      <c r="AA63" s="60">
        <v>0.92802903000000003</v>
      </c>
      <c r="AB63" s="60">
        <v>0.15980077000000001</v>
      </c>
      <c r="AC63" s="61"/>
      <c r="AD63" s="258"/>
      <c r="AE63" s="258"/>
      <c r="AF63" s="55"/>
      <c r="AG63" s="26"/>
      <c r="AH63" s="55"/>
      <c r="AI63" s="26"/>
      <c r="AJ63" s="131"/>
      <c r="AK63" s="199"/>
      <c r="AL63" s="287" t="s">
        <v>75</v>
      </c>
      <c r="AM63" s="119">
        <f t="shared" si="4"/>
        <v>-5.7579340000000023</v>
      </c>
      <c r="AN63" s="95">
        <f t="shared" si="5"/>
        <v>-4.9415509999999969</v>
      </c>
      <c r="AO63" s="95">
        <f t="shared" si="6"/>
        <v>-6.2329039999999947E-2</v>
      </c>
      <c r="AP63" s="95">
        <f t="shared" si="7"/>
        <v>-4.2593789999999965E-2</v>
      </c>
      <c r="AQ63" s="120">
        <f t="shared" si="8"/>
        <v>0.10095098000000001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32</v>
      </c>
      <c r="D64" s="186"/>
      <c r="E64" s="56"/>
      <c r="F64" s="187">
        <v>33.863810999999998</v>
      </c>
      <c r="G64" s="187">
        <v>37.476340999999998</v>
      </c>
      <c r="H64" s="187">
        <v>0.97892908999999995</v>
      </c>
      <c r="I64" s="62">
        <v>0.98376565000000005</v>
      </c>
      <c r="J64" s="62">
        <v>3.7166020000000001E-2</v>
      </c>
      <c r="K64" s="188"/>
      <c r="L64" s="259"/>
      <c r="M64" s="259"/>
      <c r="N64" s="56"/>
      <c r="O64" s="28"/>
      <c r="P64" s="56"/>
      <c r="Q64" s="28"/>
      <c r="R64" s="132"/>
      <c r="S64" s="214"/>
      <c r="T64" s="285"/>
      <c r="U64" s="27" t="s">
        <v>32</v>
      </c>
      <c r="V64" s="186"/>
      <c r="W64" s="56"/>
      <c r="X64" s="187">
        <v>29.007802000000002</v>
      </c>
      <c r="Y64" s="187">
        <v>33.234726000000002</v>
      </c>
      <c r="Z64" s="187">
        <v>0.95437267999999997</v>
      </c>
      <c r="AA64" s="62">
        <v>0.96429279999999995</v>
      </c>
      <c r="AB64" s="62">
        <v>7.3636549999999995E-2</v>
      </c>
      <c r="AC64" s="188"/>
      <c r="AD64" s="259"/>
      <c r="AE64" s="259"/>
      <c r="AF64" s="56"/>
      <c r="AG64" s="28"/>
      <c r="AH64" s="56"/>
      <c r="AI64" s="28"/>
      <c r="AJ64" s="132"/>
      <c r="AK64" s="199"/>
      <c r="AL64" s="285"/>
      <c r="AM64" s="86">
        <f t="shared" si="4"/>
        <v>-4.8560089999999967</v>
      </c>
      <c r="AN64" s="121">
        <f t="shared" si="5"/>
        <v>-4.2416149999999959</v>
      </c>
      <c r="AO64" s="121">
        <f t="shared" si="6"/>
        <v>-2.4556409999999973E-2</v>
      </c>
      <c r="AP64" s="121">
        <f t="shared" si="7"/>
        <v>-1.9472850000000097E-2</v>
      </c>
      <c r="AQ64" s="87">
        <f t="shared" si="8"/>
        <v>3.6470529999999994E-2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33</v>
      </c>
      <c r="D65" s="186"/>
      <c r="E65" s="56"/>
      <c r="F65" s="187">
        <v>37.069468000000001</v>
      </c>
      <c r="G65" s="187">
        <v>40.810727</v>
      </c>
      <c r="H65" s="187">
        <v>0.98845517999999999</v>
      </c>
      <c r="I65" s="62">
        <v>0.99198277999999995</v>
      </c>
      <c r="J65" s="62">
        <v>2.352218E-2</v>
      </c>
      <c r="K65" s="188"/>
      <c r="L65" s="259"/>
      <c r="M65" s="259"/>
      <c r="N65" s="56"/>
      <c r="O65" s="28"/>
      <c r="P65" s="56"/>
      <c r="Q65" s="28"/>
      <c r="R65" s="132"/>
      <c r="S65" s="214"/>
      <c r="T65" s="285"/>
      <c r="U65" s="27" t="s">
        <v>33</v>
      </c>
      <c r="V65" s="186"/>
      <c r="W65" s="56"/>
      <c r="X65" s="187">
        <v>32.346635999999997</v>
      </c>
      <c r="Y65" s="187">
        <v>36.114153999999999</v>
      </c>
      <c r="Z65" s="187">
        <v>0.97239054000000003</v>
      </c>
      <c r="AA65" s="62">
        <v>0.97867210999999998</v>
      </c>
      <c r="AB65" s="62">
        <v>4.6137053999999997E-2</v>
      </c>
      <c r="AC65" s="188"/>
      <c r="AD65" s="259"/>
      <c r="AE65" s="259"/>
      <c r="AF65" s="56"/>
      <c r="AG65" s="28"/>
      <c r="AH65" s="56"/>
      <c r="AI65" s="28"/>
      <c r="AJ65" s="132"/>
      <c r="AK65" s="199"/>
      <c r="AL65" s="285"/>
      <c r="AM65" s="86">
        <f t="shared" si="4"/>
        <v>-4.7228320000000039</v>
      </c>
      <c r="AN65" s="121">
        <f t="shared" si="5"/>
        <v>-4.6965730000000008</v>
      </c>
      <c r="AO65" s="121">
        <f t="shared" si="6"/>
        <v>-1.6064639999999963E-2</v>
      </c>
      <c r="AP65" s="121">
        <f t="shared" si="7"/>
        <v>-1.3310669999999969E-2</v>
      </c>
      <c r="AQ65" s="87">
        <f t="shared" si="8"/>
        <v>2.2614873999999997E-2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35</v>
      </c>
      <c r="D66" s="186"/>
      <c r="E66" s="56"/>
      <c r="F66" s="187">
        <v>40.155445</v>
      </c>
      <c r="G66" s="187">
        <v>44.040661</v>
      </c>
      <c r="H66" s="187">
        <v>0.99336248000000005</v>
      </c>
      <c r="I66" s="62">
        <v>0.99563531999999999</v>
      </c>
      <c r="J66" s="62">
        <v>1.2118741000000001E-2</v>
      </c>
      <c r="K66" s="188"/>
      <c r="L66" s="259"/>
      <c r="M66" s="259"/>
      <c r="N66" s="56"/>
      <c r="O66" s="28"/>
      <c r="P66" s="56"/>
      <c r="Q66" s="28"/>
      <c r="R66" s="132"/>
      <c r="S66" s="214"/>
      <c r="T66" s="285"/>
      <c r="U66" s="27" t="s">
        <v>35</v>
      </c>
      <c r="V66" s="186"/>
      <c r="W66" s="56"/>
      <c r="X66" s="187">
        <v>35.711199000000001</v>
      </c>
      <c r="Y66" s="187">
        <v>39.142707999999999</v>
      </c>
      <c r="Z66" s="187">
        <v>0.98352861000000003</v>
      </c>
      <c r="AA66" s="62">
        <v>0.98801181000000005</v>
      </c>
      <c r="AB66" s="62">
        <v>3.0466156000000001E-2</v>
      </c>
      <c r="AC66" s="188"/>
      <c r="AD66" s="259"/>
      <c r="AE66" s="259"/>
      <c r="AF66" s="56"/>
      <c r="AG66" s="28"/>
      <c r="AH66" s="56"/>
      <c r="AI66" s="28"/>
      <c r="AJ66" s="132"/>
      <c r="AK66" s="199"/>
      <c r="AL66" s="285"/>
      <c r="AM66" s="86">
        <f t="shared" si="4"/>
        <v>-4.4442459999999997</v>
      </c>
      <c r="AN66" s="121">
        <f t="shared" si="5"/>
        <v>-4.8979530000000011</v>
      </c>
      <c r="AO66" s="121">
        <f t="shared" si="6"/>
        <v>-9.8338700000000223E-3</v>
      </c>
      <c r="AP66" s="121">
        <f t="shared" si="7"/>
        <v>-7.6235099999999445E-3</v>
      </c>
      <c r="AQ66" s="87">
        <f t="shared" si="8"/>
        <v>1.8347414999999999E-2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9"/>
      <c r="M67" s="259"/>
      <c r="N67" s="56"/>
      <c r="O67" s="28"/>
      <c r="P67" s="56"/>
      <c r="Q67" s="28"/>
      <c r="R67" s="184"/>
      <c r="S67" s="214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9"/>
      <c r="AE67" s="259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7" t="s">
        <v>76</v>
      </c>
      <c r="C68" s="25" t="s">
        <v>31</v>
      </c>
      <c r="D68" s="39"/>
      <c r="E68" s="55"/>
      <c r="F68" s="96">
        <v>29.353612999999999</v>
      </c>
      <c r="G68" s="96">
        <v>32.798175000000001</v>
      </c>
      <c r="H68" s="96">
        <v>0.96301937000000004</v>
      </c>
      <c r="I68" s="60">
        <v>0.96971162</v>
      </c>
      <c r="J68" s="60">
        <v>7.4325815000000003E-2</v>
      </c>
      <c r="K68" s="61"/>
      <c r="L68" s="258"/>
      <c r="M68" s="258"/>
      <c r="N68" s="55"/>
      <c r="O68" s="26"/>
      <c r="P68" s="55"/>
      <c r="Q68" s="26"/>
      <c r="R68" s="131"/>
      <c r="S68" s="214"/>
      <c r="T68" s="287" t="s">
        <v>76</v>
      </c>
      <c r="U68" s="25" t="s">
        <v>31</v>
      </c>
      <c r="V68" s="39"/>
      <c r="W68" s="55"/>
      <c r="X68" s="96">
        <v>24.988509000000001</v>
      </c>
      <c r="Y68" s="96">
        <v>29.313510999999998</v>
      </c>
      <c r="Z68" s="96">
        <v>0.89224011999999997</v>
      </c>
      <c r="AA68" s="60">
        <v>0.92843288000000002</v>
      </c>
      <c r="AB68" s="60">
        <v>0.17371441000000001</v>
      </c>
      <c r="AC68" s="61"/>
      <c r="AD68" s="258"/>
      <c r="AE68" s="258"/>
      <c r="AF68" s="55"/>
      <c r="AG68" s="26"/>
      <c r="AH68" s="55"/>
      <c r="AI68" s="26"/>
      <c r="AJ68" s="131"/>
      <c r="AK68" s="199"/>
      <c r="AL68" s="287" t="s">
        <v>76</v>
      </c>
      <c r="AM68" s="119">
        <f t="shared" si="4"/>
        <v>-4.3651039999999988</v>
      </c>
      <c r="AN68" s="95">
        <f t="shared" si="5"/>
        <v>-3.4846640000000022</v>
      </c>
      <c r="AO68" s="95">
        <f t="shared" si="6"/>
        <v>-7.0779250000000071E-2</v>
      </c>
      <c r="AP68" s="95">
        <f t="shared" si="7"/>
        <v>-4.127873999999998E-2</v>
      </c>
      <c r="AQ68" s="120">
        <f t="shared" si="8"/>
        <v>9.938859500000001E-2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32</v>
      </c>
      <c r="D69" s="186"/>
      <c r="E69" s="56"/>
      <c r="F69" s="187">
        <v>32.154023000000002</v>
      </c>
      <c r="G69" s="187">
        <v>35.756872000000001</v>
      </c>
      <c r="H69" s="187">
        <v>0.97788317000000002</v>
      </c>
      <c r="I69" s="62">
        <v>0.98231738000000002</v>
      </c>
      <c r="J69" s="62">
        <v>4.9389016000000001E-2</v>
      </c>
      <c r="K69" s="188"/>
      <c r="L69" s="259"/>
      <c r="M69" s="259"/>
      <c r="N69" s="56"/>
      <c r="O69" s="28"/>
      <c r="P69" s="56"/>
      <c r="Q69" s="28"/>
      <c r="R69" s="132"/>
      <c r="S69" s="214"/>
      <c r="T69" s="285"/>
      <c r="U69" s="27" t="s">
        <v>32</v>
      </c>
      <c r="V69" s="186"/>
      <c r="W69" s="56"/>
      <c r="X69" s="187">
        <v>28.382684000000001</v>
      </c>
      <c r="Y69" s="187">
        <v>32.400379000000001</v>
      </c>
      <c r="Z69" s="187">
        <v>0.95043354999999996</v>
      </c>
      <c r="AA69" s="62">
        <v>0.96095989000000004</v>
      </c>
      <c r="AB69" s="62">
        <v>7.9639790000000002E-2</v>
      </c>
      <c r="AC69" s="188"/>
      <c r="AD69" s="259"/>
      <c r="AE69" s="259"/>
      <c r="AF69" s="56"/>
      <c r="AG69" s="28"/>
      <c r="AH69" s="56"/>
      <c r="AI69" s="28"/>
      <c r="AJ69" s="132"/>
      <c r="AK69" s="199"/>
      <c r="AL69" s="285"/>
      <c r="AM69" s="86">
        <f t="shared" si="4"/>
        <v>-3.7713390000000011</v>
      </c>
      <c r="AN69" s="121">
        <f t="shared" si="5"/>
        <v>-3.3564930000000004</v>
      </c>
      <c r="AO69" s="121">
        <f t="shared" si="6"/>
        <v>-2.7449620000000063E-2</v>
      </c>
      <c r="AP69" s="121">
        <f t="shared" si="7"/>
        <v>-2.1357489999999979E-2</v>
      </c>
      <c r="AQ69" s="87">
        <f t="shared" si="8"/>
        <v>3.0250774000000001E-2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33</v>
      </c>
      <c r="D70" s="186"/>
      <c r="E70" s="56"/>
      <c r="F70" s="187">
        <v>34.619188999999999</v>
      </c>
      <c r="G70" s="187">
        <v>39.226379000000001</v>
      </c>
      <c r="H70" s="187">
        <v>0.98859264000000002</v>
      </c>
      <c r="I70" s="62">
        <v>0.99193927999999998</v>
      </c>
      <c r="J70" s="62">
        <v>3.4937485999999997E-2</v>
      </c>
      <c r="K70" s="188"/>
      <c r="L70" s="259"/>
      <c r="M70" s="259"/>
      <c r="N70" s="56"/>
      <c r="O70" s="28"/>
      <c r="P70" s="56"/>
      <c r="Q70" s="28"/>
      <c r="R70" s="132"/>
      <c r="S70" s="214"/>
      <c r="T70" s="285"/>
      <c r="U70" s="27" t="s">
        <v>33</v>
      </c>
      <c r="V70" s="186"/>
      <c r="W70" s="56"/>
      <c r="X70" s="187">
        <v>31.358070999999999</v>
      </c>
      <c r="Y70" s="187">
        <v>34.933128000000004</v>
      </c>
      <c r="Z70" s="187">
        <v>0.97083284000000003</v>
      </c>
      <c r="AA70" s="62">
        <v>0.97642644999999995</v>
      </c>
      <c r="AB70" s="62">
        <v>5.0913266999999998E-2</v>
      </c>
      <c r="AC70" s="188"/>
      <c r="AD70" s="259"/>
      <c r="AE70" s="259"/>
      <c r="AF70" s="56"/>
      <c r="AG70" s="28"/>
      <c r="AH70" s="56"/>
      <c r="AI70" s="28"/>
      <c r="AJ70" s="132"/>
      <c r="AK70" s="199"/>
      <c r="AL70" s="285"/>
      <c r="AM70" s="86">
        <f t="shared" si="4"/>
        <v>-3.2611179999999997</v>
      </c>
      <c r="AN70" s="121">
        <f t="shared" si="5"/>
        <v>-4.2932509999999979</v>
      </c>
      <c r="AO70" s="121">
        <f t="shared" si="6"/>
        <v>-1.7759799999999992E-2</v>
      </c>
      <c r="AP70" s="121">
        <f t="shared" si="7"/>
        <v>-1.5512830000000033E-2</v>
      </c>
      <c r="AQ70" s="87">
        <f t="shared" si="8"/>
        <v>1.5975781000000001E-2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35</v>
      </c>
      <c r="D71" s="186"/>
      <c r="E71" s="56"/>
      <c r="F71" s="187">
        <v>37.422527000000002</v>
      </c>
      <c r="G71" s="187">
        <v>41.940469999999998</v>
      </c>
      <c r="H71" s="187">
        <v>0.99331849999999999</v>
      </c>
      <c r="I71" s="62">
        <v>0.99567368999999994</v>
      </c>
      <c r="J71" s="62">
        <v>1.8927988E-2</v>
      </c>
      <c r="K71" s="188"/>
      <c r="L71" s="259"/>
      <c r="M71" s="259"/>
      <c r="N71" s="56"/>
      <c r="O71" s="28"/>
      <c r="P71" s="56"/>
      <c r="Q71" s="28"/>
      <c r="R71" s="132"/>
      <c r="S71" s="214"/>
      <c r="T71" s="285"/>
      <c r="U71" s="27" t="s">
        <v>35</v>
      </c>
      <c r="V71" s="186"/>
      <c r="W71" s="56"/>
      <c r="X71" s="187">
        <v>34.729430000000001</v>
      </c>
      <c r="Y71" s="187">
        <v>38.353006000000001</v>
      </c>
      <c r="Z71" s="187">
        <v>0.98330885999999995</v>
      </c>
      <c r="AA71" s="62">
        <v>0.98777831999999999</v>
      </c>
      <c r="AB71" s="62">
        <v>3.2139136999999998E-2</v>
      </c>
      <c r="AC71" s="188"/>
      <c r="AD71" s="259"/>
      <c r="AE71" s="259"/>
      <c r="AF71" s="56"/>
      <c r="AG71" s="28"/>
      <c r="AH71" s="56"/>
      <c r="AI71" s="28"/>
      <c r="AJ71" s="132"/>
      <c r="AK71" s="199"/>
      <c r="AL71" s="285"/>
      <c r="AM71" s="86">
        <f t="shared" si="4"/>
        <v>-2.6930970000000016</v>
      </c>
      <c r="AN71" s="121">
        <f t="shared" si="5"/>
        <v>-3.5874639999999971</v>
      </c>
      <c r="AO71" s="121">
        <f t="shared" si="6"/>
        <v>-1.0009640000000042E-2</v>
      </c>
      <c r="AP71" s="121">
        <f t="shared" si="7"/>
        <v>-7.8953699999999571E-3</v>
      </c>
      <c r="AQ71" s="87">
        <f t="shared" si="8"/>
        <v>1.3211148999999998E-2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9"/>
      <c r="M72" s="259"/>
      <c r="N72" s="56"/>
      <c r="O72" s="28"/>
      <c r="P72" s="56"/>
      <c r="Q72" s="28"/>
      <c r="R72" s="184"/>
      <c r="S72" s="214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9"/>
      <c r="AE72" s="259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7" t="s">
        <v>77</v>
      </c>
      <c r="C73" s="25" t="s">
        <v>31</v>
      </c>
      <c r="D73" s="39"/>
      <c r="E73" s="55"/>
      <c r="F73" s="96">
        <v>30.051462000000001</v>
      </c>
      <c r="G73" s="96">
        <v>33.486944999999999</v>
      </c>
      <c r="H73" s="96">
        <v>0.96527907999999996</v>
      </c>
      <c r="I73" s="60">
        <v>0.97150265999999996</v>
      </c>
      <c r="J73" s="60">
        <v>6.5174399999999993E-2</v>
      </c>
      <c r="K73" s="61"/>
      <c r="L73" s="258"/>
      <c r="M73" s="258"/>
      <c r="N73" s="55"/>
      <c r="O73" s="26"/>
      <c r="P73" s="55"/>
      <c r="Q73" s="26"/>
      <c r="R73" s="131"/>
      <c r="S73" s="214"/>
      <c r="T73" s="287" t="s">
        <v>77</v>
      </c>
      <c r="U73" s="25" t="s">
        <v>31</v>
      </c>
      <c r="V73" s="39"/>
      <c r="W73" s="55"/>
      <c r="X73" s="96">
        <v>25.100746000000001</v>
      </c>
      <c r="Y73" s="96">
        <v>29.646090000000001</v>
      </c>
      <c r="Z73" s="96">
        <v>0.89856095000000002</v>
      </c>
      <c r="AA73" s="60">
        <v>0.93208228000000004</v>
      </c>
      <c r="AB73" s="60">
        <v>0.16342407</v>
      </c>
      <c r="AC73" s="61"/>
      <c r="AD73" s="258"/>
      <c r="AE73" s="258"/>
      <c r="AF73" s="55"/>
      <c r="AG73" s="26"/>
      <c r="AH73" s="55"/>
      <c r="AI73" s="26"/>
      <c r="AJ73" s="131"/>
      <c r="AK73" s="199"/>
      <c r="AL73" s="287" t="s">
        <v>77</v>
      </c>
      <c r="AM73" s="119">
        <f t="shared" si="4"/>
        <v>-4.9507159999999999</v>
      </c>
      <c r="AN73" s="95">
        <f t="shared" si="5"/>
        <v>-3.8408549999999977</v>
      </c>
      <c r="AO73" s="95">
        <f t="shared" si="6"/>
        <v>-6.6718129999999931E-2</v>
      </c>
      <c r="AP73" s="95">
        <f t="shared" si="7"/>
        <v>-3.9420379999999922E-2</v>
      </c>
      <c r="AQ73" s="120">
        <f t="shared" si="8"/>
        <v>9.8249670000000011E-2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32</v>
      </c>
      <c r="D74" s="186"/>
      <c r="E74" s="56"/>
      <c r="F74" s="187">
        <v>32.932971999999999</v>
      </c>
      <c r="G74" s="187">
        <v>36.264169000000003</v>
      </c>
      <c r="H74" s="187">
        <v>0.97884895000000005</v>
      </c>
      <c r="I74" s="62">
        <v>0.98328609</v>
      </c>
      <c r="J74" s="62">
        <v>4.3979388000000001E-2</v>
      </c>
      <c r="K74" s="188"/>
      <c r="L74" s="259"/>
      <c r="M74" s="259"/>
      <c r="N74" s="56"/>
      <c r="O74" s="28"/>
      <c r="P74" s="56"/>
      <c r="Q74" s="28"/>
      <c r="R74" s="132"/>
      <c r="S74" s="214"/>
      <c r="T74" s="285"/>
      <c r="U74" s="27" t="s">
        <v>32</v>
      </c>
      <c r="V74" s="186"/>
      <c r="W74" s="56"/>
      <c r="X74" s="187">
        <v>28.605267999999999</v>
      </c>
      <c r="Y74" s="187">
        <v>32.752388000000003</v>
      </c>
      <c r="Z74" s="187">
        <v>0.95368251000000004</v>
      </c>
      <c r="AA74" s="62">
        <v>0.96375588000000001</v>
      </c>
      <c r="AB74" s="62">
        <v>7.5018989999999994E-2</v>
      </c>
      <c r="AC74" s="188"/>
      <c r="AD74" s="259"/>
      <c r="AE74" s="259"/>
      <c r="AF74" s="56"/>
      <c r="AG74" s="28"/>
      <c r="AH74" s="56"/>
      <c r="AI74" s="28"/>
      <c r="AJ74" s="132"/>
      <c r="AK74" s="199"/>
      <c r="AL74" s="285"/>
      <c r="AM74" s="86">
        <f t="shared" si="4"/>
        <v>-4.3277040000000007</v>
      </c>
      <c r="AN74" s="121">
        <f t="shared" si="5"/>
        <v>-3.5117809999999992</v>
      </c>
      <c r="AO74" s="121">
        <f t="shared" si="6"/>
        <v>-2.5166440000000012E-2</v>
      </c>
      <c r="AP74" s="121">
        <f t="shared" si="7"/>
        <v>-1.9530209999999992E-2</v>
      </c>
      <c r="AQ74" s="87">
        <f t="shared" si="8"/>
        <v>3.1039601999999993E-2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33</v>
      </c>
      <c r="D75" s="186"/>
      <c r="E75" s="56"/>
      <c r="F75" s="187">
        <v>36.520218999999997</v>
      </c>
      <c r="G75" s="187">
        <v>40.565897</v>
      </c>
      <c r="H75" s="187">
        <v>0.98884675</v>
      </c>
      <c r="I75" s="62">
        <v>0.99215723</v>
      </c>
      <c r="J75" s="62">
        <v>2.5557024000000001E-2</v>
      </c>
      <c r="K75" s="188"/>
      <c r="L75" s="259"/>
      <c r="M75" s="259"/>
      <c r="N75" s="56"/>
      <c r="O75" s="28"/>
      <c r="P75" s="56"/>
      <c r="Q75" s="28"/>
      <c r="R75" s="132"/>
      <c r="S75" s="214"/>
      <c r="T75" s="285"/>
      <c r="U75" s="27" t="s">
        <v>33</v>
      </c>
      <c r="V75" s="186"/>
      <c r="W75" s="56"/>
      <c r="X75" s="187">
        <v>31.787217999999999</v>
      </c>
      <c r="Y75" s="187">
        <v>35.376753000000001</v>
      </c>
      <c r="Z75" s="187">
        <v>0.97257969</v>
      </c>
      <c r="AA75" s="62">
        <v>0.97808600999999995</v>
      </c>
      <c r="AB75" s="62">
        <v>4.7161309999999998E-2</v>
      </c>
      <c r="AC75" s="188"/>
      <c r="AD75" s="259"/>
      <c r="AE75" s="259"/>
      <c r="AF75" s="56"/>
      <c r="AG75" s="28"/>
      <c r="AH75" s="56"/>
      <c r="AI75" s="28"/>
      <c r="AJ75" s="132"/>
      <c r="AK75" s="199"/>
      <c r="AL75" s="285"/>
      <c r="AM75" s="86">
        <f t="shared" si="4"/>
        <v>-4.733000999999998</v>
      </c>
      <c r="AN75" s="121">
        <f t="shared" si="5"/>
        <v>-5.1891439999999989</v>
      </c>
      <c r="AO75" s="121">
        <f t="shared" si="6"/>
        <v>-1.626706E-2</v>
      </c>
      <c r="AP75" s="121">
        <f t="shared" si="7"/>
        <v>-1.4071220000000051E-2</v>
      </c>
      <c r="AQ75" s="87">
        <f t="shared" si="8"/>
        <v>2.1604285999999997E-2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35</v>
      </c>
      <c r="D76" s="186"/>
      <c r="E76" s="56"/>
      <c r="F76" s="187">
        <v>38.013106000000001</v>
      </c>
      <c r="G76" s="187">
        <v>42.569353</v>
      </c>
      <c r="H76" s="187">
        <v>0.99342501999999999</v>
      </c>
      <c r="I76" s="62">
        <v>0.99569934000000004</v>
      </c>
      <c r="J76" s="62">
        <v>1.8705263999999999E-2</v>
      </c>
      <c r="K76" s="188"/>
      <c r="L76" s="259"/>
      <c r="M76" s="259"/>
      <c r="N76" s="56"/>
      <c r="O76" s="28"/>
      <c r="P76" s="56"/>
      <c r="Q76" s="28"/>
      <c r="R76" s="132"/>
      <c r="S76" s="214"/>
      <c r="T76" s="285"/>
      <c r="U76" s="27" t="s">
        <v>35</v>
      </c>
      <c r="V76" s="186"/>
      <c r="W76" s="56"/>
      <c r="X76" s="187">
        <v>35.426485</v>
      </c>
      <c r="Y76" s="187">
        <v>38.779522999999998</v>
      </c>
      <c r="Z76" s="187">
        <v>0.98381236999999999</v>
      </c>
      <c r="AA76" s="62">
        <v>0.98804491000000005</v>
      </c>
      <c r="AB76" s="62">
        <v>3.0165478999999999E-2</v>
      </c>
      <c r="AC76" s="188"/>
      <c r="AD76" s="259"/>
      <c r="AE76" s="259"/>
      <c r="AF76" s="56"/>
      <c r="AG76" s="28"/>
      <c r="AH76" s="56"/>
      <c r="AI76" s="28"/>
      <c r="AJ76" s="132"/>
      <c r="AK76" s="199"/>
      <c r="AL76" s="285"/>
      <c r="AM76" s="86">
        <f t="shared" si="4"/>
        <v>-2.5866210000000009</v>
      </c>
      <c r="AN76" s="121">
        <f t="shared" si="5"/>
        <v>-3.789830000000002</v>
      </c>
      <c r="AO76" s="121">
        <f t="shared" si="6"/>
        <v>-9.6126500000000004E-3</v>
      </c>
      <c r="AP76" s="121">
        <f t="shared" si="7"/>
        <v>-7.6544299999999899E-3</v>
      </c>
      <c r="AQ76" s="87">
        <f t="shared" si="8"/>
        <v>1.1460214999999999E-2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9"/>
      <c r="M77" s="259"/>
      <c r="N77" s="56"/>
      <c r="O77" s="28"/>
      <c r="P77" s="56"/>
      <c r="Q77" s="28"/>
      <c r="R77" s="184"/>
      <c r="S77" s="214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9"/>
      <c r="AE77" s="259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7" t="s">
        <v>78</v>
      </c>
      <c r="C78" s="25" t="s">
        <v>31</v>
      </c>
      <c r="D78" s="39"/>
      <c r="E78" s="55"/>
      <c r="F78" s="96">
        <v>29.744796000000001</v>
      </c>
      <c r="G78" s="96">
        <v>33.278528000000001</v>
      </c>
      <c r="H78" s="96">
        <v>0.96680200999999999</v>
      </c>
      <c r="I78" s="60">
        <v>0.97227973000000001</v>
      </c>
      <c r="J78" s="60">
        <v>6.9280900000000006E-2</v>
      </c>
      <c r="K78" s="61"/>
      <c r="L78" s="258"/>
      <c r="M78" s="258"/>
      <c r="N78" s="55"/>
      <c r="O78" s="26"/>
      <c r="P78" s="55"/>
      <c r="Q78" s="26"/>
      <c r="R78" s="131"/>
      <c r="S78" s="214"/>
      <c r="T78" s="287" t="s">
        <v>78</v>
      </c>
      <c r="U78" s="25" t="s">
        <v>31</v>
      </c>
      <c r="V78" s="39"/>
      <c r="W78" s="55"/>
      <c r="X78" s="96">
        <v>25.341349000000001</v>
      </c>
      <c r="Y78" s="96">
        <v>29.520533</v>
      </c>
      <c r="Z78" s="96">
        <v>0.90239753</v>
      </c>
      <c r="AA78" s="60">
        <v>0.93420811999999998</v>
      </c>
      <c r="AB78" s="60">
        <v>0.16032228000000001</v>
      </c>
      <c r="AC78" s="61"/>
      <c r="AD78" s="258"/>
      <c r="AE78" s="258"/>
      <c r="AF78" s="55"/>
      <c r="AG78" s="26"/>
      <c r="AH78" s="55"/>
      <c r="AI78" s="26"/>
      <c r="AJ78" s="131"/>
      <c r="AK78" s="199"/>
      <c r="AL78" s="287" t="s">
        <v>78</v>
      </c>
      <c r="AM78" s="119">
        <f t="shared" si="4"/>
        <v>-4.4034469999999999</v>
      </c>
      <c r="AN78" s="95">
        <f t="shared" si="5"/>
        <v>-3.7579950000000011</v>
      </c>
      <c r="AO78" s="95">
        <f t="shared" si="6"/>
        <v>-6.4404479999999986E-2</v>
      </c>
      <c r="AP78" s="95">
        <f t="shared" si="7"/>
        <v>-3.8071610000000033E-2</v>
      </c>
      <c r="AQ78" s="120">
        <f t="shared" si="8"/>
        <v>9.1041380000000005E-2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32</v>
      </c>
      <c r="D79" s="186"/>
      <c r="E79" s="56"/>
      <c r="F79" s="187">
        <v>32.184254000000003</v>
      </c>
      <c r="G79" s="187">
        <v>35.981895999999999</v>
      </c>
      <c r="H79" s="187">
        <v>0.97958864000000001</v>
      </c>
      <c r="I79" s="62">
        <v>0.98376565999999999</v>
      </c>
      <c r="J79" s="62">
        <v>5.0248615000000003E-2</v>
      </c>
      <c r="K79" s="188"/>
      <c r="L79" s="259"/>
      <c r="M79" s="259"/>
      <c r="N79" s="56"/>
      <c r="O79" s="28"/>
      <c r="P79" s="56"/>
      <c r="Q79" s="28"/>
      <c r="R79" s="132"/>
      <c r="S79" s="214"/>
      <c r="T79" s="285"/>
      <c r="U79" s="27" t="s">
        <v>32</v>
      </c>
      <c r="V79" s="186"/>
      <c r="W79" s="56"/>
      <c r="X79" s="187">
        <v>28.863251000000002</v>
      </c>
      <c r="Y79" s="187">
        <v>32.596518000000003</v>
      </c>
      <c r="Z79" s="187">
        <v>0.95532930999999999</v>
      </c>
      <c r="AA79" s="62">
        <v>0.96516860000000004</v>
      </c>
      <c r="AB79" s="62">
        <v>7.4917935000000005E-2</v>
      </c>
      <c r="AC79" s="188"/>
      <c r="AD79" s="259"/>
      <c r="AE79" s="259"/>
      <c r="AF79" s="56"/>
      <c r="AG79" s="28"/>
      <c r="AH79" s="56"/>
      <c r="AI79" s="28"/>
      <c r="AJ79" s="132"/>
      <c r="AK79" s="199"/>
      <c r="AL79" s="285"/>
      <c r="AM79" s="86">
        <f t="shared" si="4"/>
        <v>-3.321003000000001</v>
      </c>
      <c r="AN79" s="121">
        <f t="shared" si="5"/>
        <v>-3.3853779999999958</v>
      </c>
      <c r="AO79" s="121">
        <f t="shared" si="6"/>
        <v>-2.4259330000000023E-2</v>
      </c>
      <c r="AP79" s="121">
        <f t="shared" si="7"/>
        <v>-1.8597059999999943E-2</v>
      </c>
      <c r="AQ79" s="87">
        <f t="shared" si="8"/>
        <v>2.4669320000000002E-2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33</v>
      </c>
      <c r="D80" s="186"/>
      <c r="E80" s="56"/>
      <c r="F80" s="187">
        <v>35.333415000000002</v>
      </c>
      <c r="G80" s="187">
        <v>39.844900000000003</v>
      </c>
      <c r="H80" s="187">
        <v>0.98892066000000001</v>
      </c>
      <c r="I80" s="62">
        <v>0.99222615000000003</v>
      </c>
      <c r="J80" s="62">
        <v>3.1817577999999999E-2</v>
      </c>
      <c r="K80" s="188"/>
      <c r="L80" s="259"/>
      <c r="M80" s="259"/>
      <c r="N80" s="56"/>
      <c r="O80" s="28"/>
      <c r="P80" s="56"/>
      <c r="Q80" s="28"/>
      <c r="R80" s="132"/>
      <c r="S80" s="214"/>
      <c r="T80" s="285"/>
      <c r="U80" s="27" t="s">
        <v>33</v>
      </c>
      <c r="V80" s="186"/>
      <c r="W80" s="56"/>
      <c r="X80" s="187">
        <v>31.764759999999999</v>
      </c>
      <c r="Y80" s="187">
        <v>35.200436000000003</v>
      </c>
      <c r="Z80" s="187">
        <v>0.97348014999999999</v>
      </c>
      <c r="AA80" s="62">
        <v>0.97881014</v>
      </c>
      <c r="AB80" s="62">
        <v>4.8049389999999997E-2</v>
      </c>
      <c r="AC80" s="188"/>
      <c r="AD80" s="259"/>
      <c r="AE80" s="259"/>
      <c r="AF80" s="56"/>
      <c r="AG80" s="28"/>
      <c r="AH80" s="56"/>
      <c r="AI80" s="28"/>
      <c r="AJ80" s="132"/>
      <c r="AK80" s="199"/>
      <c r="AL80" s="285"/>
      <c r="AM80" s="86">
        <f t="shared" si="4"/>
        <v>-3.5686550000000032</v>
      </c>
      <c r="AN80" s="121">
        <f t="shared" si="5"/>
        <v>-4.6444639999999993</v>
      </c>
      <c r="AO80" s="121">
        <f t="shared" si="6"/>
        <v>-1.5440510000000018E-2</v>
      </c>
      <c r="AP80" s="121">
        <f t="shared" si="7"/>
        <v>-1.3416010000000034E-2</v>
      </c>
      <c r="AQ80" s="87">
        <f t="shared" si="8"/>
        <v>1.6231811999999998E-2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35</v>
      </c>
      <c r="D81" s="186"/>
      <c r="E81" s="56"/>
      <c r="F81" s="187">
        <v>38.310194000000003</v>
      </c>
      <c r="G81" s="187">
        <v>42.722912000000001</v>
      </c>
      <c r="H81" s="187">
        <v>0.99344955000000001</v>
      </c>
      <c r="I81" s="62">
        <v>0.99583312000000002</v>
      </c>
      <c r="J81" s="62">
        <v>1.6570519999999998E-2</v>
      </c>
      <c r="K81" s="188"/>
      <c r="L81" s="259"/>
      <c r="M81" s="259"/>
      <c r="N81" s="56"/>
      <c r="O81" s="28"/>
      <c r="P81" s="56"/>
      <c r="Q81" s="28"/>
      <c r="R81" s="132"/>
      <c r="S81" s="214"/>
      <c r="T81" s="285"/>
      <c r="U81" s="27" t="s">
        <v>35</v>
      </c>
      <c r="V81" s="186"/>
      <c r="W81" s="56"/>
      <c r="X81" s="187">
        <v>34.814478000000001</v>
      </c>
      <c r="Y81" s="187">
        <v>38.477238999999997</v>
      </c>
      <c r="Z81" s="187">
        <v>0.98414484000000002</v>
      </c>
      <c r="AA81" s="62">
        <v>0.98846714000000002</v>
      </c>
      <c r="AB81" s="62">
        <v>3.2549179999999997E-2</v>
      </c>
      <c r="AC81" s="188"/>
      <c r="AD81" s="259"/>
      <c r="AE81" s="259"/>
      <c r="AF81" s="56"/>
      <c r="AG81" s="28"/>
      <c r="AH81" s="56"/>
      <c r="AI81" s="28"/>
      <c r="AJ81" s="132"/>
      <c r="AK81" s="199"/>
      <c r="AL81" s="285"/>
      <c r="AM81" s="86">
        <f t="shared" si="4"/>
        <v>-3.4957160000000016</v>
      </c>
      <c r="AN81" s="121">
        <f t="shared" si="5"/>
        <v>-4.2456730000000036</v>
      </c>
      <c r="AO81" s="121">
        <f t="shared" si="6"/>
        <v>-9.3047099999999938E-3</v>
      </c>
      <c r="AP81" s="121">
        <f t="shared" si="7"/>
        <v>-7.3659799999999942E-3</v>
      </c>
      <c r="AQ81" s="87">
        <f t="shared" si="8"/>
        <v>1.5978659999999999E-2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9"/>
      <c r="M82" s="259"/>
      <c r="N82" s="56"/>
      <c r="O82" s="28"/>
      <c r="P82" s="56"/>
      <c r="Q82" s="28"/>
      <c r="R82" s="184"/>
      <c r="S82" s="214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9"/>
      <c r="AE82" s="259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4" t="s">
        <v>79</v>
      </c>
      <c r="C83" s="25" t="s">
        <v>31</v>
      </c>
      <c r="D83" s="39"/>
      <c r="E83" s="55"/>
      <c r="F83" s="96">
        <v>30.355463</v>
      </c>
      <c r="G83" s="96">
        <v>33.710577000000001</v>
      </c>
      <c r="H83" s="96">
        <v>0.96799851000000003</v>
      </c>
      <c r="I83" s="60">
        <v>0.97355307000000002</v>
      </c>
      <c r="J83" s="60">
        <v>6.4931630000000004E-2</v>
      </c>
      <c r="K83" s="61"/>
      <c r="L83" s="258"/>
      <c r="M83" s="258"/>
      <c r="N83" s="55"/>
      <c r="O83" s="26"/>
      <c r="P83" s="55"/>
      <c r="Q83" s="26"/>
      <c r="R83" s="131"/>
      <c r="S83" s="214"/>
      <c r="T83" s="284" t="s">
        <v>79</v>
      </c>
      <c r="U83" s="25" t="s">
        <v>31</v>
      </c>
      <c r="V83" s="39"/>
      <c r="W83" s="55"/>
      <c r="X83" s="96">
        <v>25.277128999999999</v>
      </c>
      <c r="Y83" s="96">
        <v>29.667179000000001</v>
      </c>
      <c r="Z83" s="96">
        <v>0.90468386999999995</v>
      </c>
      <c r="AA83" s="60">
        <v>0.93474020999999996</v>
      </c>
      <c r="AB83" s="60">
        <v>0.15998108999999999</v>
      </c>
      <c r="AC83" s="61"/>
      <c r="AD83" s="258"/>
      <c r="AE83" s="258"/>
      <c r="AF83" s="55"/>
      <c r="AG83" s="26"/>
      <c r="AH83" s="55"/>
      <c r="AI83" s="26"/>
      <c r="AJ83" s="131"/>
      <c r="AK83" s="199"/>
      <c r="AL83" s="284" t="s">
        <v>79</v>
      </c>
      <c r="AM83" s="119">
        <f t="shared" si="4"/>
        <v>-5.0783340000000017</v>
      </c>
      <c r="AN83" s="95">
        <f t="shared" si="5"/>
        <v>-4.0433979999999998</v>
      </c>
      <c r="AO83" s="95">
        <f t="shared" si="6"/>
        <v>-6.3314640000000089E-2</v>
      </c>
      <c r="AP83" s="95">
        <f t="shared" si="7"/>
        <v>-3.881286000000006E-2</v>
      </c>
      <c r="AQ83" s="120">
        <f t="shared" si="8"/>
        <v>9.5049459999999988E-2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32</v>
      </c>
      <c r="D84" s="186"/>
      <c r="E84" s="56"/>
      <c r="F84" s="187">
        <v>33.028872999999997</v>
      </c>
      <c r="G84" s="187">
        <v>36.712259000000003</v>
      </c>
      <c r="H84" s="187">
        <v>0.98015123999999998</v>
      </c>
      <c r="I84" s="62">
        <v>0.98509681999999998</v>
      </c>
      <c r="J84" s="62">
        <v>4.4527914000000002E-2</v>
      </c>
      <c r="K84" s="188"/>
      <c r="L84" s="259"/>
      <c r="M84" s="259"/>
      <c r="N84" s="56"/>
      <c r="O84" s="28"/>
      <c r="P84" s="56"/>
      <c r="Q84" s="28"/>
      <c r="R84" s="132"/>
      <c r="S84" s="214"/>
      <c r="T84" s="285"/>
      <c r="U84" s="27" t="s">
        <v>32</v>
      </c>
      <c r="V84" s="186"/>
      <c r="W84" s="56"/>
      <c r="X84" s="187">
        <v>29.332321</v>
      </c>
      <c r="Y84" s="187">
        <v>33.083053</v>
      </c>
      <c r="Z84" s="187">
        <v>0.95717041999999997</v>
      </c>
      <c r="AA84" s="62">
        <v>0.96666775999999999</v>
      </c>
      <c r="AB84" s="62">
        <v>7.1986649999999999E-2</v>
      </c>
      <c r="AC84" s="188"/>
      <c r="AD84" s="259"/>
      <c r="AE84" s="259"/>
      <c r="AF84" s="56"/>
      <c r="AG84" s="28"/>
      <c r="AH84" s="56"/>
      <c r="AI84" s="28"/>
      <c r="AJ84" s="132"/>
      <c r="AK84" s="199"/>
      <c r="AL84" s="285"/>
      <c r="AM84" s="86">
        <f t="shared" si="4"/>
        <v>-3.696551999999997</v>
      </c>
      <c r="AN84" s="121">
        <f t="shared" si="5"/>
        <v>-3.6292060000000035</v>
      </c>
      <c r="AO84" s="121">
        <f t="shared" si="6"/>
        <v>-2.2980820000000013E-2</v>
      </c>
      <c r="AP84" s="121">
        <f t="shared" si="7"/>
        <v>-1.8429059999999997E-2</v>
      </c>
      <c r="AQ84" s="87">
        <f t="shared" si="8"/>
        <v>2.7458735999999997E-2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33</v>
      </c>
      <c r="D85" s="186"/>
      <c r="E85" s="56"/>
      <c r="F85" s="187">
        <v>36.300372000000003</v>
      </c>
      <c r="G85" s="187">
        <v>40.502598999999996</v>
      </c>
      <c r="H85" s="187">
        <v>0.98871635000000002</v>
      </c>
      <c r="I85" s="62">
        <v>0.99229754999999997</v>
      </c>
      <c r="J85" s="62">
        <v>2.7179816999999998E-2</v>
      </c>
      <c r="K85" s="188"/>
      <c r="L85" s="259"/>
      <c r="M85" s="259"/>
      <c r="N85" s="56"/>
      <c r="O85" s="28"/>
      <c r="P85" s="56"/>
      <c r="Q85" s="28"/>
      <c r="R85" s="132"/>
      <c r="S85" s="214"/>
      <c r="T85" s="285"/>
      <c r="U85" s="27" t="s">
        <v>33</v>
      </c>
      <c r="V85" s="186"/>
      <c r="W85" s="56"/>
      <c r="X85" s="187">
        <v>32.370137999999997</v>
      </c>
      <c r="Y85" s="187">
        <v>35.700836000000002</v>
      </c>
      <c r="Z85" s="187">
        <v>0.97436133999999996</v>
      </c>
      <c r="AA85" s="62">
        <v>0.97999736000000004</v>
      </c>
      <c r="AB85" s="62">
        <v>4.5847409999999998E-2</v>
      </c>
      <c r="AC85" s="188"/>
      <c r="AD85" s="259"/>
      <c r="AE85" s="259"/>
      <c r="AF85" s="56"/>
      <c r="AG85" s="28"/>
      <c r="AH85" s="56"/>
      <c r="AI85" s="28"/>
      <c r="AJ85" s="132"/>
      <c r="AK85" s="199"/>
      <c r="AL85" s="285"/>
      <c r="AM85" s="86">
        <f t="shared" si="4"/>
        <v>-3.9302340000000058</v>
      </c>
      <c r="AN85" s="121">
        <f t="shared" si="5"/>
        <v>-4.801762999999994</v>
      </c>
      <c r="AO85" s="121">
        <f t="shared" si="6"/>
        <v>-1.4355010000000057E-2</v>
      </c>
      <c r="AP85" s="121">
        <f t="shared" si="7"/>
        <v>-1.2300189999999933E-2</v>
      </c>
      <c r="AQ85" s="87">
        <f t="shared" si="8"/>
        <v>1.8667593E-2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35</v>
      </c>
      <c r="D86" s="186"/>
      <c r="E86" s="56"/>
      <c r="F86" s="187">
        <v>38.793725999999999</v>
      </c>
      <c r="G86" s="187">
        <v>43.140855000000002</v>
      </c>
      <c r="H86" s="187">
        <v>0.99332222000000003</v>
      </c>
      <c r="I86" s="62">
        <v>0.99576916000000004</v>
      </c>
      <c r="J86" s="62">
        <v>1.5562206E-2</v>
      </c>
      <c r="K86" s="188"/>
      <c r="L86" s="259"/>
      <c r="M86" s="259"/>
      <c r="N86" s="56"/>
      <c r="O86" s="28"/>
      <c r="P86" s="56"/>
      <c r="Q86" s="28"/>
      <c r="R86" s="132"/>
      <c r="S86" s="214"/>
      <c r="T86" s="285"/>
      <c r="U86" s="27" t="s">
        <v>35</v>
      </c>
      <c r="V86" s="186"/>
      <c r="W86" s="56"/>
      <c r="X86" s="187">
        <v>35.559572000000003</v>
      </c>
      <c r="Y86" s="187">
        <v>39.003847999999998</v>
      </c>
      <c r="Z86" s="187">
        <v>0.98414992000000001</v>
      </c>
      <c r="AA86" s="62">
        <v>0.98879795999999998</v>
      </c>
      <c r="AB86" s="62">
        <v>3.0591868000000001E-2</v>
      </c>
      <c r="AC86" s="188"/>
      <c r="AD86" s="259"/>
      <c r="AE86" s="259"/>
      <c r="AF86" s="56"/>
      <c r="AG86" s="28"/>
      <c r="AH86" s="56"/>
      <c r="AI86" s="28"/>
      <c r="AJ86" s="132"/>
      <c r="AK86" s="199"/>
      <c r="AL86" s="285"/>
      <c r="AM86" s="86">
        <f t="shared" si="4"/>
        <v>-3.2341539999999966</v>
      </c>
      <c r="AN86" s="121">
        <f t="shared" si="5"/>
        <v>-4.1370070000000041</v>
      </c>
      <c r="AO86" s="121">
        <f t="shared" si="6"/>
        <v>-9.1723000000000221E-3</v>
      </c>
      <c r="AP86" s="121">
        <f t="shared" si="7"/>
        <v>-6.9712000000000662E-3</v>
      </c>
      <c r="AQ86" s="87">
        <f t="shared" si="8"/>
        <v>1.5029662000000001E-2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6"/>
      <c r="C87" s="27"/>
      <c r="D87" s="186"/>
      <c r="E87" s="56"/>
      <c r="F87" s="189"/>
      <c r="G87" s="189"/>
      <c r="H87" s="189"/>
      <c r="I87" s="56"/>
      <c r="J87" s="56"/>
      <c r="K87" s="188"/>
      <c r="L87" s="259"/>
      <c r="M87" s="259"/>
      <c r="N87" s="56"/>
      <c r="O87" s="28"/>
      <c r="P87" s="56"/>
      <c r="Q87" s="28"/>
      <c r="R87" s="184"/>
      <c r="S87" s="214"/>
      <c r="T87" s="286"/>
      <c r="U87" s="27"/>
      <c r="V87" s="186"/>
      <c r="W87" s="56"/>
      <c r="X87" s="189"/>
      <c r="Y87" s="189"/>
      <c r="Z87" s="189"/>
      <c r="AA87" s="56"/>
      <c r="AB87" s="56"/>
      <c r="AC87" s="188"/>
      <c r="AD87" s="259"/>
      <c r="AE87" s="259"/>
      <c r="AF87" s="56"/>
      <c r="AG87" s="28"/>
      <c r="AH87" s="56"/>
      <c r="AI87" s="28"/>
      <c r="AJ87" s="184"/>
      <c r="AK87" s="199"/>
      <c r="AL87" s="286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4" t="s">
        <v>80</v>
      </c>
      <c r="C88" s="25" t="s">
        <v>31</v>
      </c>
      <c r="D88" s="39"/>
      <c r="E88" s="55"/>
      <c r="F88" s="96">
        <v>30.758167</v>
      </c>
      <c r="G88" s="96">
        <v>34.296464</v>
      </c>
      <c r="H88" s="96">
        <v>0.96957377</v>
      </c>
      <c r="I88" s="60">
        <v>0.97413525000000001</v>
      </c>
      <c r="J88" s="60">
        <v>5.9386689999999999E-2</v>
      </c>
      <c r="K88" s="61"/>
      <c r="L88" s="258"/>
      <c r="M88" s="258"/>
      <c r="N88" s="55"/>
      <c r="O88" s="26"/>
      <c r="P88" s="55"/>
      <c r="Q88" s="26"/>
      <c r="R88" s="131"/>
      <c r="S88" s="214"/>
      <c r="T88" s="284" t="s">
        <v>80</v>
      </c>
      <c r="U88" s="25" t="s">
        <v>31</v>
      </c>
      <c r="V88" s="39"/>
      <c r="W88" s="55"/>
      <c r="X88" s="96">
        <v>25.600708000000001</v>
      </c>
      <c r="Y88" s="96">
        <v>30.011112000000001</v>
      </c>
      <c r="Z88" s="96">
        <v>0.90944977000000005</v>
      </c>
      <c r="AA88" s="60">
        <v>0.93670604999999996</v>
      </c>
      <c r="AB88" s="60">
        <v>0.15911459999999999</v>
      </c>
      <c r="AC88" s="61"/>
      <c r="AD88" s="258"/>
      <c r="AE88" s="258"/>
      <c r="AF88" s="55"/>
      <c r="AG88" s="26"/>
      <c r="AH88" s="55"/>
      <c r="AI88" s="26"/>
      <c r="AJ88" s="131"/>
      <c r="AK88" s="199"/>
      <c r="AL88" s="284" t="s">
        <v>80</v>
      </c>
      <c r="AM88" s="119">
        <f t="shared" si="4"/>
        <v>-5.1574589999999993</v>
      </c>
      <c r="AN88" s="95">
        <f t="shared" si="5"/>
        <v>-4.2853519999999996</v>
      </c>
      <c r="AO88" s="95">
        <f t="shared" si="6"/>
        <v>-6.0123999999999955E-2</v>
      </c>
      <c r="AP88" s="95">
        <f t="shared" si="7"/>
        <v>-3.7429200000000051E-2</v>
      </c>
      <c r="AQ88" s="120">
        <f t="shared" si="8"/>
        <v>9.9727910000000003E-2</v>
      </c>
      <c r="AR88" s="37"/>
      <c r="AS88" s="234"/>
      <c r="AT88" s="37"/>
    </row>
    <row r="89" spans="2:52" ht="13.5" customHeight="1" x14ac:dyDescent="0.15">
      <c r="B89" s="285"/>
      <c r="C89" s="27" t="s">
        <v>32</v>
      </c>
      <c r="D89" s="186"/>
      <c r="E89" s="56"/>
      <c r="F89" s="187">
        <v>33.904403000000002</v>
      </c>
      <c r="G89" s="187">
        <v>37.198349</v>
      </c>
      <c r="H89" s="187">
        <v>0.98104066000000001</v>
      </c>
      <c r="I89" s="62">
        <v>0.98591390999999995</v>
      </c>
      <c r="J89" s="62">
        <v>3.9498146999999997E-2</v>
      </c>
      <c r="K89" s="188"/>
      <c r="L89" s="259"/>
      <c r="M89" s="259"/>
      <c r="N89" s="56"/>
      <c r="O89" s="28"/>
      <c r="P89" s="56"/>
      <c r="Q89" s="28"/>
      <c r="R89" s="132"/>
      <c r="S89" s="214"/>
      <c r="T89" s="285"/>
      <c r="U89" s="27" t="s">
        <v>32</v>
      </c>
      <c r="V89" s="186"/>
      <c r="W89" s="56"/>
      <c r="X89" s="187">
        <v>29.874642000000001</v>
      </c>
      <c r="Y89" s="187">
        <v>33.554744999999997</v>
      </c>
      <c r="Z89" s="187">
        <v>0.95956352</v>
      </c>
      <c r="AA89" s="62">
        <v>0.96867968000000004</v>
      </c>
      <c r="AB89" s="62">
        <v>6.9135409999999994E-2</v>
      </c>
      <c r="AC89" s="188"/>
      <c r="AD89" s="259"/>
      <c r="AE89" s="259"/>
      <c r="AF89" s="56"/>
      <c r="AG89" s="28"/>
      <c r="AH89" s="56"/>
      <c r="AI89" s="28"/>
      <c r="AJ89" s="132"/>
      <c r="AK89" s="199"/>
      <c r="AL89" s="285"/>
      <c r="AM89" s="86">
        <f t="shared" si="4"/>
        <v>-4.0297610000000006</v>
      </c>
      <c r="AN89" s="121">
        <f t="shared" si="5"/>
        <v>-3.6436040000000034</v>
      </c>
      <c r="AO89" s="121">
        <f t="shared" si="6"/>
        <v>-2.1477140000000006E-2</v>
      </c>
      <c r="AP89" s="121">
        <f t="shared" si="7"/>
        <v>-1.7234229999999906E-2</v>
      </c>
      <c r="AQ89" s="87">
        <f t="shared" si="8"/>
        <v>2.9637262999999997E-2</v>
      </c>
      <c r="AR89" s="37"/>
      <c r="AS89" s="234"/>
      <c r="AT89" s="37"/>
    </row>
    <row r="90" spans="2:52" ht="13.5" customHeight="1" x14ac:dyDescent="0.15">
      <c r="B90" s="285"/>
      <c r="C90" s="27" t="s">
        <v>33</v>
      </c>
      <c r="D90" s="186"/>
      <c r="E90" s="56"/>
      <c r="F90" s="187">
        <v>37.094664000000002</v>
      </c>
      <c r="G90" s="187">
        <v>41.057262999999999</v>
      </c>
      <c r="H90" s="187">
        <v>0.98923943999999997</v>
      </c>
      <c r="I90" s="62">
        <v>0.99266438999999995</v>
      </c>
      <c r="J90" s="62">
        <v>2.4802254999999999E-2</v>
      </c>
      <c r="K90" s="188"/>
      <c r="L90" s="259"/>
      <c r="M90" s="259"/>
      <c r="N90" s="56"/>
      <c r="O90" s="28"/>
      <c r="P90" s="56"/>
      <c r="Q90" s="28"/>
      <c r="R90" s="132"/>
      <c r="S90" s="214"/>
      <c r="T90" s="285"/>
      <c r="U90" s="27" t="s">
        <v>33</v>
      </c>
      <c r="V90" s="186"/>
      <c r="W90" s="56"/>
      <c r="X90" s="187">
        <v>32.807284000000003</v>
      </c>
      <c r="Y90" s="187">
        <v>36.259687999999997</v>
      </c>
      <c r="Z90" s="187">
        <v>0.97600039999999999</v>
      </c>
      <c r="AA90" s="62">
        <v>0.98143084000000003</v>
      </c>
      <c r="AB90" s="62">
        <v>4.3349249999999999E-2</v>
      </c>
      <c r="AC90" s="188"/>
      <c r="AD90" s="259"/>
      <c r="AE90" s="259"/>
      <c r="AF90" s="56"/>
      <c r="AG90" s="28"/>
      <c r="AH90" s="56"/>
      <c r="AI90" s="28"/>
      <c r="AJ90" s="132"/>
      <c r="AK90" s="199"/>
      <c r="AL90" s="285"/>
      <c r="AM90" s="86">
        <f t="shared" si="4"/>
        <v>-4.2873799999999989</v>
      </c>
      <c r="AN90" s="121">
        <f t="shared" si="5"/>
        <v>-4.7975750000000019</v>
      </c>
      <c r="AO90" s="121">
        <f t="shared" si="6"/>
        <v>-1.323903999999998E-2</v>
      </c>
      <c r="AP90" s="121">
        <f t="shared" si="7"/>
        <v>-1.1233549999999926E-2</v>
      </c>
      <c r="AQ90" s="87">
        <f t="shared" si="8"/>
        <v>1.8546995E-2</v>
      </c>
      <c r="AR90" s="37"/>
      <c r="AS90" s="234"/>
      <c r="AT90" s="37"/>
    </row>
    <row r="91" spans="2:52" ht="13.5" customHeight="1" x14ac:dyDescent="0.15">
      <c r="B91" s="285"/>
      <c r="C91" s="27" t="s">
        <v>35</v>
      </c>
      <c r="D91" s="186"/>
      <c r="E91" s="56"/>
      <c r="F91" s="187">
        <v>39.649124999999998</v>
      </c>
      <c r="G91" s="187">
        <v>43.906616999999997</v>
      </c>
      <c r="H91" s="187">
        <v>0.99371085999999997</v>
      </c>
      <c r="I91" s="62">
        <v>0.99592554</v>
      </c>
      <c r="J91" s="62">
        <v>1.3590507E-2</v>
      </c>
      <c r="K91" s="188"/>
      <c r="L91" s="259"/>
      <c r="M91" s="259"/>
      <c r="N91" s="56"/>
      <c r="O91" s="28"/>
      <c r="P91" s="56"/>
      <c r="Q91" s="28"/>
      <c r="R91" s="132"/>
      <c r="S91" s="214"/>
      <c r="T91" s="285"/>
      <c r="U91" s="27" t="s">
        <v>35</v>
      </c>
      <c r="V91" s="186"/>
      <c r="W91" s="56"/>
      <c r="X91" s="187">
        <v>35.993963999999998</v>
      </c>
      <c r="Y91" s="187">
        <v>39.357044999999999</v>
      </c>
      <c r="Z91" s="187">
        <v>0.98488936999999999</v>
      </c>
      <c r="AA91" s="62">
        <v>0.98938473000000005</v>
      </c>
      <c r="AB91" s="62">
        <v>2.896344E-2</v>
      </c>
      <c r="AC91" s="188"/>
      <c r="AD91" s="259"/>
      <c r="AE91" s="259"/>
      <c r="AF91" s="56"/>
      <c r="AG91" s="28"/>
      <c r="AH91" s="56"/>
      <c r="AI91" s="28"/>
      <c r="AJ91" s="132"/>
      <c r="AK91" s="199"/>
      <c r="AL91" s="285"/>
      <c r="AM91" s="86">
        <f t="shared" si="4"/>
        <v>-3.6551609999999997</v>
      </c>
      <c r="AN91" s="121">
        <f t="shared" si="5"/>
        <v>-4.5495719999999977</v>
      </c>
      <c r="AO91" s="121">
        <f t="shared" si="6"/>
        <v>-8.8214899999999874E-3</v>
      </c>
      <c r="AP91" s="121">
        <f t="shared" si="7"/>
        <v>-6.5408099999999525E-3</v>
      </c>
      <c r="AQ91" s="87">
        <f t="shared" si="8"/>
        <v>1.5372933E-2</v>
      </c>
      <c r="AR91" s="37"/>
      <c r="AS91" s="234"/>
      <c r="AT91" s="37"/>
    </row>
    <row r="92" spans="2:52" ht="13.5" customHeight="1" thickBot="1" x14ac:dyDescent="0.2">
      <c r="B92" s="286"/>
      <c r="C92" s="27"/>
      <c r="D92" s="186"/>
      <c r="E92" s="56"/>
      <c r="F92" s="189"/>
      <c r="G92" s="189"/>
      <c r="H92" s="189"/>
      <c r="I92" s="56"/>
      <c r="J92" s="56"/>
      <c r="K92" s="188"/>
      <c r="L92" s="259"/>
      <c r="M92" s="259"/>
      <c r="N92" s="56"/>
      <c r="O92" s="28"/>
      <c r="P92" s="56"/>
      <c r="Q92" s="28"/>
      <c r="R92" s="184"/>
      <c r="S92" s="214"/>
      <c r="T92" s="286"/>
      <c r="U92" s="27"/>
      <c r="V92" s="186"/>
      <c r="W92" s="56"/>
      <c r="X92" s="189"/>
      <c r="Y92" s="189"/>
      <c r="Z92" s="189"/>
      <c r="AA92" s="56"/>
      <c r="AB92" s="56"/>
      <c r="AC92" s="188"/>
      <c r="AD92" s="259"/>
      <c r="AE92" s="259"/>
      <c r="AF92" s="56"/>
      <c r="AG92" s="28"/>
      <c r="AH92" s="56"/>
      <c r="AI92" s="28"/>
      <c r="AJ92" s="184"/>
      <c r="AK92" s="199"/>
      <c r="AL92" s="286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4"/>
      <c r="AT92" s="37"/>
    </row>
    <row r="93" spans="2:52" ht="13.5" customHeight="1" x14ac:dyDescent="0.15">
      <c r="B93" s="284" t="s">
        <v>81</v>
      </c>
      <c r="C93" s="25" t="s">
        <v>31</v>
      </c>
      <c r="D93" s="39"/>
      <c r="E93" s="55"/>
      <c r="F93" s="96">
        <v>30.840989</v>
      </c>
      <c r="G93" s="96">
        <v>34.548257999999997</v>
      </c>
      <c r="H93" s="96">
        <v>0.96997834000000005</v>
      </c>
      <c r="I93" s="60">
        <v>0.97390661999999995</v>
      </c>
      <c r="J93" s="60">
        <v>5.8535433999999997E-2</v>
      </c>
      <c r="K93" s="61"/>
      <c r="L93" s="258"/>
      <c r="M93" s="258"/>
      <c r="N93" s="55"/>
      <c r="O93" s="26"/>
      <c r="P93" s="55"/>
      <c r="Q93" s="26"/>
      <c r="R93" s="131"/>
      <c r="S93" s="214"/>
      <c r="T93" s="284" t="s">
        <v>81</v>
      </c>
      <c r="U93" s="25" t="s">
        <v>31</v>
      </c>
      <c r="V93" s="39"/>
      <c r="W93" s="55"/>
      <c r="X93" s="96">
        <v>25.806925</v>
      </c>
      <c r="Y93" s="96">
        <v>30.147714000000001</v>
      </c>
      <c r="Z93" s="96">
        <v>0.91301860999999995</v>
      </c>
      <c r="AA93" s="60">
        <v>0.93653805999999995</v>
      </c>
      <c r="AB93" s="60">
        <v>0.15761277000000001</v>
      </c>
      <c r="AC93" s="61"/>
      <c r="AD93" s="258"/>
      <c r="AE93" s="258"/>
      <c r="AF93" s="55"/>
      <c r="AG93" s="26"/>
      <c r="AH93" s="55"/>
      <c r="AI93" s="26"/>
      <c r="AJ93" s="131"/>
      <c r="AK93" s="199"/>
      <c r="AL93" s="284" t="s">
        <v>81</v>
      </c>
      <c r="AM93" s="119">
        <f t="shared" si="4"/>
        <v>-5.0340640000000008</v>
      </c>
      <c r="AN93" s="95">
        <f t="shared" si="5"/>
        <v>-4.4005439999999965</v>
      </c>
      <c r="AO93" s="95">
        <f t="shared" si="6"/>
        <v>-5.6959730000000097E-2</v>
      </c>
      <c r="AP93" s="95">
        <f t="shared" si="7"/>
        <v>-3.7368559999999995E-2</v>
      </c>
      <c r="AQ93" s="120">
        <f t="shared" si="8"/>
        <v>9.9077336000000016E-2</v>
      </c>
      <c r="AR93" s="37"/>
      <c r="AS93" s="234"/>
      <c r="AT93" s="37"/>
    </row>
    <row r="94" spans="2:52" ht="13.5" customHeight="1" x14ac:dyDescent="0.15">
      <c r="B94" s="285"/>
      <c r="C94" s="27" t="s">
        <v>32</v>
      </c>
      <c r="D94" s="186"/>
      <c r="E94" s="56"/>
      <c r="F94" s="187">
        <v>33.899375999999997</v>
      </c>
      <c r="G94" s="187">
        <v>37.551504000000001</v>
      </c>
      <c r="H94" s="187">
        <v>0.98148462000000003</v>
      </c>
      <c r="I94" s="62">
        <v>0.98603457000000005</v>
      </c>
      <c r="J94" s="62">
        <v>3.8756609999999997E-2</v>
      </c>
      <c r="K94" s="188"/>
      <c r="L94" s="259"/>
      <c r="M94" s="259"/>
      <c r="N94" s="56"/>
      <c r="O94" s="28"/>
      <c r="P94" s="56"/>
      <c r="Q94" s="28"/>
      <c r="R94" s="132"/>
      <c r="S94" s="214"/>
      <c r="T94" s="285"/>
      <c r="U94" s="27" t="s">
        <v>32</v>
      </c>
      <c r="V94" s="186"/>
      <c r="W94" s="56"/>
      <c r="X94" s="187">
        <v>29.918493999999999</v>
      </c>
      <c r="Y94" s="187">
        <v>33.651201</v>
      </c>
      <c r="Z94" s="187">
        <v>0.96048332999999997</v>
      </c>
      <c r="AA94" s="62">
        <v>0.96900379000000003</v>
      </c>
      <c r="AB94" s="62">
        <v>6.9236636000000004E-2</v>
      </c>
      <c r="AC94" s="188"/>
      <c r="AD94" s="259"/>
      <c r="AE94" s="259"/>
      <c r="AF94" s="56"/>
      <c r="AG94" s="28"/>
      <c r="AH94" s="56"/>
      <c r="AI94" s="28"/>
      <c r="AJ94" s="132"/>
      <c r="AK94" s="199"/>
      <c r="AL94" s="285"/>
      <c r="AM94" s="86">
        <f t="shared" si="4"/>
        <v>-3.9808819999999976</v>
      </c>
      <c r="AN94" s="121">
        <f t="shared" si="5"/>
        <v>-3.900303000000001</v>
      </c>
      <c r="AO94" s="121">
        <f t="shared" si="6"/>
        <v>-2.1001290000000061E-2</v>
      </c>
      <c r="AP94" s="121">
        <f t="shared" si="7"/>
        <v>-1.7030780000000023E-2</v>
      </c>
      <c r="AQ94" s="87">
        <f t="shared" si="8"/>
        <v>3.0480026000000007E-2</v>
      </c>
      <c r="AR94" s="37"/>
      <c r="AS94" s="234"/>
      <c r="AT94" s="37"/>
    </row>
    <row r="95" spans="2:52" ht="13.5" customHeight="1" x14ac:dyDescent="0.15">
      <c r="B95" s="285"/>
      <c r="C95" s="27" t="s">
        <v>33</v>
      </c>
      <c r="D95" s="186"/>
      <c r="E95" s="56"/>
      <c r="F95" s="187">
        <v>37.236494999999998</v>
      </c>
      <c r="G95" s="187">
        <v>41.094045000000001</v>
      </c>
      <c r="H95" s="187">
        <v>0.98965983999999996</v>
      </c>
      <c r="I95" s="62">
        <v>0.99280106999999995</v>
      </c>
      <c r="J95" s="62">
        <v>2.39768E-2</v>
      </c>
      <c r="K95" s="188"/>
      <c r="L95" s="259"/>
      <c r="M95" s="259"/>
      <c r="N95" s="56"/>
      <c r="O95" s="28"/>
      <c r="P95" s="56"/>
      <c r="Q95" s="28"/>
      <c r="R95" s="132"/>
      <c r="S95" s="214"/>
      <c r="T95" s="285"/>
      <c r="U95" s="27" t="s">
        <v>33</v>
      </c>
      <c r="V95" s="186"/>
      <c r="W95" s="56"/>
      <c r="X95" s="187">
        <v>32.825485</v>
      </c>
      <c r="Y95" s="187">
        <v>36.365982000000002</v>
      </c>
      <c r="Z95" s="187">
        <v>0.97625837999999998</v>
      </c>
      <c r="AA95" s="62">
        <v>0.98110945000000005</v>
      </c>
      <c r="AB95" s="62">
        <v>4.3977354000000003E-2</v>
      </c>
      <c r="AC95" s="188"/>
      <c r="AD95" s="259"/>
      <c r="AE95" s="259"/>
      <c r="AF95" s="56"/>
      <c r="AG95" s="28"/>
      <c r="AH95" s="56"/>
      <c r="AI95" s="28"/>
      <c r="AJ95" s="132"/>
      <c r="AK95" s="199"/>
      <c r="AL95" s="285"/>
      <c r="AM95" s="86">
        <f t="shared" si="4"/>
        <v>-4.4110099999999974</v>
      </c>
      <c r="AN95" s="121">
        <f t="shared" si="5"/>
        <v>-4.7280629999999988</v>
      </c>
      <c r="AO95" s="121">
        <f t="shared" si="6"/>
        <v>-1.3401459999999976E-2</v>
      </c>
      <c r="AP95" s="121">
        <f t="shared" si="7"/>
        <v>-1.1691619999999903E-2</v>
      </c>
      <c r="AQ95" s="87">
        <f t="shared" si="8"/>
        <v>2.0000554000000004E-2</v>
      </c>
      <c r="AR95" s="37"/>
      <c r="AS95" s="234"/>
      <c r="AT95" s="37"/>
    </row>
    <row r="96" spans="2:52" ht="13.5" customHeight="1" x14ac:dyDescent="0.15">
      <c r="B96" s="285"/>
      <c r="C96" s="27" t="s">
        <v>35</v>
      </c>
      <c r="D96" s="186"/>
      <c r="E96" s="56"/>
      <c r="F96" s="187">
        <v>40.260080000000002</v>
      </c>
      <c r="G96" s="187">
        <v>44.383477999999997</v>
      </c>
      <c r="H96" s="187">
        <v>0.99399495999999998</v>
      </c>
      <c r="I96" s="62">
        <v>0.99613571999999995</v>
      </c>
      <c r="J96" s="62">
        <v>1.2660256E-2</v>
      </c>
      <c r="K96" s="188"/>
      <c r="L96" s="259"/>
      <c r="M96" s="259"/>
      <c r="N96" s="56"/>
      <c r="O96" s="28"/>
      <c r="P96" s="56"/>
      <c r="Q96" s="28"/>
      <c r="R96" s="132"/>
      <c r="S96" s="214"/>
      <c r="T96" s="285"/>
      <c r="U96" s="27" t="s">
        <v>35</v>
      </c>
      <c r="V96" s="186"/>
      <c r="W96" s="56"/>
      <c r="X96" s="187">
        <v>36.074579</v>
      </c>
      <c r="Y96" s="187">
        <v>39.477414000000003</v>
      </c>
      <c r="Z96" s="187">
        <v>0.98541060999999996</v>
      </c>
      <c r="AA96" s="62">
        <v>0.98952313999999997</v>
      </c>
      <c r="AB96" s="62">
        <v>2.8422082000000001E-2</v>
      </c>
      <c r="AC96" s="188"/>
      <c r="AD96" s="259"/>
      <c r="AE96" s="259"/>
      <c r="AF96" s="56"/>
      <c r="AG96" s="28"/>
      <c r="AH96" s="56"/>
      <c r="AI96" s="28"/>
      <c r="AJ96" s="132"/>
      <c r="AK96" s="199"/>
      <c r="AL96" s="285"/>
      <c r="AM96" s="86">
        <f t="shared" si="4"/>
        <v>-4.1855010000000021</v>
      </c>
      <c r="AN96" s="121">
        <f t="shared" si="5"/>
        <v>-4.9060639999999935</v>
      </c>
      <c r="AO96" s="121">
        <f t="shared" si="6"/>
        <v>-8.5843500000000184E-3</v>
      </c>
      <c r="AP96" s="121">
        <f t="shared" si="7"/>
        <v>-6.612579999999979E-3</v>
      </c>
      <c r="AQ96" s="87">
        <f t="shared" si="8"/>
        <v>1.5761826E-2</v>
      </c>
      <c r="AR96" s="37"/>
      <c r="AS96" s="234"/>
      <c r="AT96" s="37"/>
    </row>
    <row r="97" spans="2:46" ht="13.5" customHeight="1" thickBot="1" x14ac:dyDescent="0.2">
      <c r="B97" s="286"/>
      <c r="C97" s="27"/>
      <c r="D97" s="186"/>
      <c r="E97" s="56"/>
      <c r="F97" s="189"/>
      <c r="G97" s="189"/>
      <c r="H97" s="189"/>
      <c r="I97" s="56"/>
      <c r="J97" s="56"/>
      <c r="K97" s="188"/>
      <c r="L97" s="259"/>
      <c r="M97" s="259"/>
      <c r="N97" s="56"/>
      <c r="O97" s="28"/>
      <c r="P97" s="56"/>
      <c r="Q97" s="28"/>
      <c r="R97" s="184"/>
      <c r="S97" s="214"/>
      <c r="T97" s="286"/>
      <c r="U97" s="27"/>
      <c r="V97" s="186"/>
      <c r="W97" s="56"/>
      <c r="X97" s="189"/>
      <c r="Y97" s="189"/>
      <c r="Z97" s="189"/>
      <c r="AA97" s="56"/>
      <c r="AB97" s="56"/>
      <c r="AC97" s="188"/>
      <c r="AD97" s="259"/>
      <c r="AE97" s="259"/>
      <c r="AF97" s="56"/>
      <c r="AG97" s="28"/>
      <c r="AH97" s="56"/>
      <c r="AI97" s="28"/>
      <c r="AJ97" s="184"/>
      <c r="AK97" s="199"/>
      <c r="AL97" s="286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4"/>
      <c r="AT97" s="37"/>
    </row>
    <row r="98" spans="2:46" ht="13.5" customHeight="1" x14ac:dyDescent="0.15">
      <c r="B98" s="284" t="s">
        <v>82</v>
      </c>
      <c r="C98" s="25" t="s">
        <v>31</v>
      </c>
      <c r="D98" s="39"/>
      <c r="E98" s="55"/>
      <c r="F98" s="96">
        <v>31.034154999999998</v>
      </c>
      <c r="G98" s="96">
        <v>34.954855000000002</v>
      </c>
      <c r="H98" s="96">
        <v>0.96797299999999997</v>
      </c>
      <c r="I98" s="60">
        <v>0.97229242000000005</v>
      </c>
      <c r="J98" s="60">
        <v>5.6159183000000001E-2</v>
      </c>
      <c r="K98" s="61"/>
      <c r="L98" s="258"/>
      <c r="M98" s="258"/>
      <c r="N98" s="55"/>
      <c r="O98" s="26"/>
      <c r="P98" s="55"/>
      <c r="Q98" s="26"/>
      <c r="R98" s="131"/>
      <c r="S98" s="214"/>
      <c r="T98" s="284" t="s">
        <v>82</v>
      </c>
      <c r="U98" s="25" t="s">
        <v>31</v>
      </c>
      <c r="V98" s="39"/>
      <c r="W98" s="55"/>
      <c r="X98" s="96">
        <v>25.721822</v>
      </c>
      <c r="Y98" s="96">
        <v>30.359316</v>
      </c>
      <c r="Z98" s="96">
        <v>0.91093888000000001</v>
      </c>
      <c r="AA98" s="60">
        <v>0.93564621000000003</v>
      </c>
      <c r="AB98" s="60">
        <v>0.16032214</v>
      </c>
      <c r="AC98" s="61"/>
      <c r="AD98" s="258"/>
      <c r="AE98" s="258"/>
      <c r="AF98" s="55"/>
      <c r="AG98" s="26"/>
      <c r="AH98" s="55"/>
      <c r="AI98" s="26"/>
      <c r="AJ98" s="131"/>
      <c r="AK98" s="199"/>
      <c r="AL98" s="284" t="s">
        <v>82</v>
      </c>
      <c r="AM98" s="119">
        <f t="shared" si="14"/>
        <v>-5.3123329999999989</v>
      </c>
      <c r="AN98" s="95">
        <f t="shared" si="15"/>
        <v>-4.5955390000000023</v>
      </c>
      <c r="AO98" s="95">
        <f t="shared" si="16"/>
        <v>-5.7034119999999966E-2</v>
      </c>
      <c r="AP98" s="95">
        <f t="shared" si="17"/>
        <v>-3.6646210000000012E-2</v>
      </c>
      <c r="AQ98" s="120">
        <f t="shared" si="18"/>
        <v>0.104162957</v>
      </c>
      <c r="AR98" s="37"/>
      <c r="AS98" s="234"/>
      <c r="AT98" s="37"/>
    </row>
    <row r="99" spans="2:46" ht="13.5" customHeight="1" x14ac:dyDescent="0.15">
      <c r="B99" s="285"/>
      <c r="C99" s="27" t="s">
        <v>32</v>
      </c>
      <c r="D99" s="186"/>
      <c r="E99" s="56"/>
      <c r="F99" s="187">
        <v>34.274096</v>
      </c>
      <c r="G99" s="187">
        <v>37.888043000000003</v>
      </c>
      <c r="H99" s="187">
        <v>0.98065796000000005</v>
      </c>
      <c r="I99" s="62">
        <v>0.98510664000000003</v>
      </c>
      <c r="J99" s="62">
        <v>3.5572180000000002E-2</v>
      </c>
      <c r="K99" s="188"/>
      <c r="L99" s="259"/>
      <c r="M99" s="259"/>
      <c r="N99" s="56"/>
      <c r="O99" s="28"/>
      <c r="P99" s="56"/>
      <c r="Q99" s="28"/>
      <c r="R99" s="132"/>
      <c r="S99" s="214"/>
      <c r="T99" s="285"/>
      <c r="U99" s="27" t="s">
        <v>32</v>
      </c>
      <c r="V99" s="186"/>
      <c r="W99" s="56"/>
      <c r="X99" s="187">
        <v>29.78734</v>
      </c>
      <c r="Y99" s="187">
        <v>33.859802000000002</v>
      </c>
      <c r="Z99" s="187">
        <v>0.95822945999999998</v>
      </c>
      <c r="AA99" s="62">
        <v>0.96685953999999996</v>
      </c>
      <c r="AB99" s="62">
        <v>7.0224579999999995E-2</v>
      </c>
      <c r="AC99" s="188"/>
      <c r="AD99" s="259"/>
      <c r="AE99" s="259"/>
      <c r="AF99" s="56"/>
      <c r="AG99" s="28"/>
      <c r="AH99" s="56"/>
      <c r="AI99" s="28"/>
      <c r="AJ99" s="132"/>
      <c r="AK99" s="199"/>
      <c r="AL99" s="285"/>
      <c r="AM99" s="86">
        <f t="shared" si="14"/>
        <v>-4.4867559999999997</v>
      </c>
      <c r="AN99" s="121">
        <f t="shared" si="15"/>
        <v>-4.0282410000000013</v>
      </c>
      <c r="AO99" s="121">
        <f t="shared" si="16"/>
        <v>-2.2428500000000073E-2</v>
      </c>
      <c r="AP99" s="121">
        <f t="shared" si="17"/>
        <v>-1.8247100000000072E-2</v>
      </c>
      <c r="AQ99" s="87">
        <f t="shared" si="18"/>
        <v>3.4652399999999993E-2</v>
      </c>
      <c r="AR99" s="37"/>
      <c r="AS99" s="234"/>
      <c r="AT99" s="37"/>
    </row>
    <row r="100" spans="2:46" ht="13.5" customHeight="1" x14ac:dyDescent="0.15">
      <c r="B100" s="285"/>
      <c r="C100" s="27" t="s">
        <v>33</v>
      </c>
      <c r="D100" s="186"/>
      <c r="E100" s="56"/>
      <c r="F100" s="187">
        <v>37.582344999999997</v>
      </c>
      <c r="G100" s="187">
        <v>41.20091</v>
      </c>
      <c r="H100" s="187">
        <v>0.98960325999999998</v>
      </c>
      <c r="I100" s="62">
        <v>0.99278544000000002</v>
      </c>
      <c r="J100" s="62">
        <v>2.1662154999999999E-2</v>
      </c>
      <c r="K100" s="188"/>
      <c r="L100" s="259"/>
      <c r="M100" s="259"/>
      <c r="N100" s="56"/>
      <c r="O100" s="28"/>
      <c r="P100" s="56"/>
      <c r="Q100" s="28"/>
      <c r="R100" s="132"/>
      <c r="S100" s="214"/>
      <c r="T100" s="285"/>
      <c r="U100" s="27" t="s">
        <v>33</v>
      </c>
      <c r="V100" s="186"/>
      <c r="W100" s="56"/>
      <c r="X100" s="187">
        <v>32.873849999999997</v>
      </c>
      <c r="Y100" s="187">
        <v>36.565541000000003</v>
      </c>
      <c r="Z100" s="187">
        <v>0.97478889999999996</v>
      </c>
      <c r="AA100" s="62">
        <v>0.98009252999999996</v>
      </c>
      <c r="AB100" s="62">
        <v>4.4436469999999999E-2</v>
      </c>
      <c r="AC100" s="188"/>
      <c r="AD100" s="259"/>
      <c r="AE100" s="259"/>
      <c r="AF100" s="56"/>
      <c r="AG100" s="28"/>
      <c r="AH100" s="56"/>
      <c r="AI100" s="28"/>
      <c r="AJ100" s="132"/>
      <c r="AK100" s="199"/>
      <c r="AL100" s="285"/>
      <c r="AM100" s="86">
        <f t="shared" si="14"/>
        <v>-4.7084949999999992</v>
      </c>
      <c r="AN100" s="121">
        <f t="shared" si="15"/>
        <v>-4.6353689999999972</v>
      </c>
      <c r="AO100" s="121">
        <f t="shared" si="16"/>
        <v>-1.4814360000000026E-2</v>
      </c>
      <c r="AP100" s="121">
        <f t="shared" si="17"/>
        <v>-1.2692910000000057E-2</v>
      </c>
      <c r="AQ100" s="87">
        <f t="shared" si="18"/>
        <v>2.2774315E-2</v>
      </c>
      <c r="AR100" s="37"/>
      <c r="AS100" s="234"/>
      <c r="AT100" s="37"/>
    </row>
    <row r="101" spans="2:46" ht="13.5" customHeight="1" x14ac:dyDescent="0.15">
      <c r="B101" s="285"/>
      <c r="C101" s="27" t="s">
        <v>35</v>
      </c>
      <c r="D101" s="186"/>
      <c r="E101" s="56"/>
      <c r="F101" s="187">
        <v>40.816448000000001</v>
      </c>
      <c r="G101" s="187">
        <v>44.692314000000003</v>
      </c>
      <c r="H101" s="187">
        <v>0.99394828999999996</v>
      </c>
      <c r="I101" s="62">
        <v>0.99614237999999999</v>
      </c>
      <c r="J101" s="62">
        <v>1.1680774999999999E-2</v>
      </c>
      <c r="K101" s="188"/>
      <c r="L101" s="259"/>
      <c r="M101" s="259"/>
      <c r="N101" s="56"/>
      <c r="O101" s="28"/>
      <c r="P101" s="56"/>
      <c r="Q101" s="28"/>
      <c r="R101" s="132"/>
      <c r="S101" s="214"/>
      <c r="T101" s="285"/>
      <c r="U101" s="27" t="s">
        <v>35</v>
      </c>
      <c r="V101" s="186"/>
      <c r="W101" s="56"/>
      <c r="X101" s="187">
        <v>36.187945999999997</v>
      </c>
      <c r="Y101" s="187">
        <v>39.590069999999997</v>
      </c>
      <c r="Z101" s="187">
        <v>0.98495712000000002</v>
      </c>
      <c r="AA101" s="62">
        <v>0.98915363000000001</v>
      </c>
      <c r="AB101" s="62">
        <v>2.8530621999999999E-2</v>
      </c>
      <c r="AC101" s="188"/>
      <c r="AD101" s="259"/>
      <c r="AE101" s="259"/>
      <c r="AF101" s="56"/>
      <c r="AG101" s="28"/>
      <c r="AH101" s="56"/>
      <c r="AI101" s="28"/>
      <c r="AJ101" s="132"/>
      <c r="AK101" s="199"/>
      <c r="AL101" s="285"/>
      <c r="AM101" s="86">
        <f t="shared" si="14"/>
        <v>-4.6285020000000046</v>
      </c>
      <c r="AN101" s="121">
        <f t="shared" si="15"/>
        <v>-5.102244000000006</v>
      </c>
      <c r="AO101" s="121">
        <f t="shared" si="16"/>
        <v>-8.9911699999999373E-3</v>
      </c>
      <c r="AP101" s="121">
        <f t="shared" si="17"/>
        <v>-6.988749999999988E-3</v>
      </c>
      <c r="AQ101" s="87">
        <f t="shared" si="18"/>
        <v>1.6849847000000001E-2</v>
      </c>
      <c r="AR101" s="37"/>
      <c r="AS101" s="234"/>
      <c r="AT101" s="37"/>
    </row>
    <row r="102" spans="2:46" ht="13.5" customHeight="1" thickBot="1" x14ac:dyDescent="0.2">
      <c r="B102" s="286"/>
      <c r="C102" s="27"/>
      <c r="D102" s="186"/>
      <c r="E102" s="56"/>
      <c r="F102" s="189"/>
      <c r="G102" s="189"/>
      <c r="H102" s="189"/>
      <c r="I102" s="56"/>
      <c r="J102" s="56"/>
      <c r="K102" s="188"/>
      <c r="L102" s="259"/>
      <c r="M102" s="259"/>
      <c r="N102" s="56"/>
      <c r="O102" s="28"/>
      <c r="P102" s="56"/>
      <c r="Q102" s="28"/>
      <c r="R102" s="184"/>
      <c r="S102" s="214"/>
      <c r="T102" s="286"/>
      <c r="U102" s="27"/>
      <c r="V102" s="186"/>
      <c r="W102" s="56"/>
      <c r="X102" s="189"/>
      <c r="Y102" s="189"/>
      <c r="Z102" s="189"/>
      <c r="AA102" s="56"/>
      <c r="AB102" s="56"/>
      <c r="AC102" s="188"/>
      <c r="AD102" s="259"/>
      <c r="AE102" s="259"/>
      <c r="AF102" s="56"/>
      <c r="AG102" s="28"/>
      <c r="AH102" s="56"/>
      <c r="AI102" s="28"/>
      <c r="AJ102" s="184"/>
      <c r="AK102" s="199"/>
      <c r="AL102" s="286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4"/>
      <c r="AT102" s="37"/>
    </row>
    <row r="103" spans="2:46" ht="13.5" customHeight="1" x14ac:dyDescent="0.15">
      <c r="B103" s="284" t="s">
        <v>83</v>
      </c>
      <c r="C103" s="25" t="s">
        <v>31</v>
      </c>
      <c r="D103" s="39"/>
      <c r="E103" s="55"/>
      <c r="F103" s="96">
        <v>31.015951999999999</v>
      </c>
      <c r="G103" s="96">
        <v>34.640385999999999</v>
      </c>
      <c r="H103" s="96">
        <v>0.96940325999999999</v>
      </c>
      <c r="I103" s="60">
        <v>0.97709230000000002</v>
      </c>
      <c r="J103" s="60">
        <v>7.2736239999999994E-2</v>
      </c>
      <c r="K103" s="61"/>
      <c r="L103" s="258"/>
      <c r="M103" s="258"/>
      <c r="N103" s="55"/>
      <c r="O103" s="26"/>
      <c r="P103" s="55"/>
      <c r="Q103" s="26"/>
      <c r="R103" s="131"/>
      <c r="S103" s="214"/>
      <c r="T103" s="284" t="s">
        <v>83</v>
      </c>
      <c r="U103" s="25" t="s">
        <v>31</v>
      </c>
      <c r="V103" s="39"/>
      <c r="W103" s="55"/>
      <c r="X103" s="96">
        <v>26.534945</v>
      </c>
      <c r="Y103" s="96">
        <v>31.051521000000001</v>
      </c>
      <c r="Z103" s="96">
        <v>0.90559149999999999</v>
      </c>
      <c r="AA103" s="60">
        <v>0.94226319999999997</v>
      </c>
      <c r="AB103" s="60">
        <v>0.18210524</v>
      </c>
      <c r="AC103" s="61"/>
      <c r="AD103" s="258"/>
      <c r="AE103" s="258"/>
      <c r="AF103" s="55"/>
      <c r="AG103" s="26"/>
      <c r="AH103" s="55"/>
      <c r="AI103" s="26"/>
      <c r="AJ103" s="131"/>
      <c r="AK103" s="199"/>
      <c r="AL103" s="284" t="s">
        <v>83</v>
      </c>
      <c r="AM103" s="119">
        <f t="shared" si="14"/>
        <v>-4.4810069999999982</v>
      </c>
      <c r="AN103" s="95">
        <f t="shared" si="15"/>
        <v>-3.5888649999999984</v>
      </c>
      <c r="AO103" s="95">
        <f t="shared" si="16"/>
        <v>-6.3811759999999995E-2</v>
      </c>
      <c r="AP103" s="95">
        <f t="shared" si="17"/>
        <v>-3.4829100000000057E-2</v>
      </c>
      <c r="AQ103" s="120">
        <f t="shared" si="18"/>
        <v>0.10936900000000001</v>
      </c>
      <c r="AR103" s="37"/>
      <c r="AS103" s="234"/>
      <c r="AT103" s="37"/>
    </row>
    <row r="104" spans="2:46" ht="13.5" customHeight="1" x14ac:dyDescent="0.15">
      <c r="B104" s="285"/>
      <c r="C104" s="27" t="s">
        <v>32</v>
      </c>
      <c r="D104" s="186"/>
      <c r="E104" s="56"/>
      <c r="F104" s="187">
        <v>33.286907999999997</v>
      </c>
      <c r="G104" s="187">
        <v>36.818559</v>
      </c>
      <c r="H104" s="187">
        <v>0.9804929</v>
      </c>
      <c r="I104" s="62">
        <v>0.98623176000000001</v>
      </c>
      <c r="J104" s="62">
        <v>5.2415345000000002E-2</v>
      </c>
      <c r="K104" s="188"/>
      <c r="L104" s="259"/>
      <c r="M104" s="259"/>
      <c r="N104" s="56"/>
      <c r="O104" s="28"/>
      <c r="P104" s="56"/>
      <c r="Q104" s="28"/>
      <c r="R104" s="132"/>
      <c r="S104" s="214"/>
      <c r="T104" s="285"/>
      <c r="U104" s="27" t="s">
        <v>32</v>
      </c>
      <c r="V104" s="186"/>
      <c r="W104" s="56"/>
      <c r="X104" s="187">
        <v>30.502312</v>
      </c>
      <c r="Y104" s="187">
        <v>34.541736</v>
      </c>
      <c r="Z104" s="187">
        <v>0.95841911999999996</v>
      </c>
      <c r="AA104" s="62">
        <v>0.97096494</v>
      </c>
      <c r="AB104" s="62">
        <v>8.3842819999999998E-2</v>
      </c>
      <c r="AC104" s="188"/>
      <c r="AD104" s="259"/>
      <c r="AE104" s="259"/>
      <c r="AF104" s="56"/>
      <c r="AG104" s="28"/>
      <c r="AH104" s="56"/>
      <c r="AI104" s="28"/>
      <c r="AJ104" s="132"/>
      <c r="AK104" s="199"/>
      <c r="AL104" s="285"/>
      <c r="AM104" s="86">
        <f t="shared" si="14"/>
        <v>-2.784595999999997</v>
      </c>
      <c r="AN104" s="121">
        <f t="shared" si="15"/>
        <v>-2.2768230000000003</v>
      </c>
      <c r="AO104" s="121">
        <f t="shared" si="16"/>
        <v>-2.2073780000000043E-2</v>
      </c>
      <c r="AP104" s="121">
        <f t="shared" si="17"/>
        <v>-1.5266820000000014E-2</v>
      </c>
      <c r="AQ104" s="87">
        <f t="shared" si="18"/>
        <v>3.1427474999999996E-2</v>
      </c>
      <c r="AR104" s="37"/>
      <c r="AS104" s="234"/>
      <c r="AT104" s="37"/>
    </row>
    <row r="105" spans="2:46" ht="13.5" customHeight="1" x14ac:dyDescent="0.15">
      <c r="B105" s="285"/>
      <c r="C105" s="27" t="s">
        <v>33</v>
      </c>
      <c r="D105" s="186"/>
      <c r="E105" s="56"/>
      <c r="F105" s="187">
        <v>35.744208999999998</v>
      </c>
      <c r="G105" s="187">
        <v>40.066972999999997</v>
      </c>
      <c r="H105" s="187">
        <v>0.98941668999999999</v>
      </c>
      <c r="I105" s="62">
        <v>0.99312867999999999</v>
      </c>
      <c r="J105" s="62">
        <v>3.4699163999999998E-2</v>
      </c>
      <c r="K105" s="188"/>
      <c r="L105" s="259"/>
      <c r="M105" s="259"/>
      <c r="N105" s="56"/>
      <c r="O105" s="28"/>
      <c r="P105" s="56"/>
      <c r="Q105" s="28"/>
      <c r="R105" s="132"/>
      <c r="S105" s="214"/>
      <c r="T105" s="285"/>
      <c r="U105" s="27" t="s">
        <v>33</v>
      </c>
      <c r="V105" s="186"/>
      <c r="W105" s="56"/>
      <c r="X105" s="187">
        <v>32.813943000000002</v>
      </c>
      <c r="Y105" s="187">
        <v>36.756208000000001</v>
      </c>
      <c r="Z105" s="187">
        <v>0.97496044000000004</v>
      </c>
      <c r="AA105" s="62">
        <v>0.98163581</v>
      </c>
      <c r="AB105" s="62">
        <v>5.3430956000000002E-2</v>
      </c>
      <c r="AC105" s="188"/>
      <c r="AD105" s="259"/>
      <c r="AE105" s="259"/>
      <c r="AF105" s="56"/>
      <c r="AG105" s="28"/>
      <c r="AH105" s="56"/>
      <c r="AI105" s="28"/>
      <c r="AJ105" s="132"/>
      <c r="AK105" s="199"/>
      <c r="AL105" s="285"/>
      <c r="AM105" s="86">
        <f t="shared" si="14"/>
        <v>-2.930265999999996</v>
      </c>
      <c r="AN105" s="121">
        <f t="shared" si="15"/>
        <v>-3.3107649999999964</v>
      </c>
      <c r="AO105" s="121">
        <f t="shared" si="16"/>
        <v>-1.4456249999999948E-2</v>
      </c>
      <c r="AP105" s="121">
        <f t="shared" si="17"/>
        <v>-1.1492869999999988E-2</v>
      </c>
      <c r="AQ105" s="87">
        <f t="shared" si="18"/>
        <v>1.8731792000000004E-2</v>
      </c>
      <c r="AR105" s="37"/>
      <c r="AS105" s="234"/>
      <c r="AT105" s="37"/>
    </row>
    <row r="106" spans="2:46" ht="13.5" customHeight="1" x14ac:dyDescent="0.15">
      <c r="B106" s="285"/>
      <c r="C106" s="27" t="s">
        <v>35</v>
      </c>
      <c r="D106" s="186"/>
      <c r="E106" s="56"/>
      <c r="F106" s="187">
        <v>38.397843000000002</v>
      </c>
      <c r="G106" s="187">
        <v>42.823993000000002</v>
      </c>
      <c r="H106" s="187">
        <v>0.99348751999999996</v>
      </c>
      <c r="I106" s="62">
        <v>0.99611614000000004</v>
      </c>
      <c r="J106" s="62">
        <v>2.0614922000000001E-2</v>
      </c>
      <c r="K106" s="188"/>
      <c r="L106" s="259"/>
      <c r="M106" s="259"/>
      <c r="N106" s="56"/>
      <c r="O106" s="28"/>
      <c r="P106" s="56"/>
      <c r="Q106" s="28"/>
      <c r="R106" s="132"/>
      <c r="S106" s="214"/>
      <c r="T106" s="285"/>
      <c r="U106" s="27" t="s">
        <v>35</v>
      </c>
      <c r="V106" s="186"/>
      <c r="W106" s="56"/>
      <c r="X106" s="187">
        <v>35.573160999999999</v>
      </c>
      <c r="Y106" s="187">
        <v>39.187691000000001</v>
      </c>
      <c r="Z106" s="187">
        <v>0.98487144000000004</v>
      </c>
      <c r="AA106" s="62">
        <v>0.98985995999999998</v>
      </c>
      <c r="AB106" s="62">
        <v>3.4049085999999999E-2</v>
      </c>
      <c r="AC106" s="188"/>
      <c r="AD106" s="259"/>
      <c r="AE106" s="259"/>
      <c r="AF106" s="56"/>
      <c r="AG106" s="28"/>
      <c r="AH106" s="56"/>
      <c r="AI106" s="28"/>
      <c r="AJ106" s="132"/>
      <c r="AK106" s="199"/>
      <c r="AL106" s="285"/>
      <c r="AM106" s="86">
        <f t="shared" si="14"/>
        <v>-2.8246820000000028</v>
      </c>
      <c r="AN106" s="121">
        <f t="shared" si="15"/>
        <v>-3.6363020000000006</v>
      </c>
      <c r="AO106" s="121">
        <f t="shared" si="16"/>
        <v>-8.6160799999999149E-3</v>
      </c>
      <c r="AP106" s="121">
        <f t="shared" si="17"/>
        <v>-6.2561800000000556E-3</v>
      </c>
      <c r="AQ106" s="87">
        <f t="shared" si="18"/>
        <v>1.3434163999999998E-2</v>
      </c>
      <c r="AR106" s="37"/>
      <c r="AS106" s="234"/>
      <c r="AT106" s="37"/>
    </row>
    <row r="107" spans="2:46" ht="13.5" customHeight="1" thickBot="1" x14ac:dyDescent="0.2">
      <c r="B107" s="286"/>
      <c r="C107" s="27"/>
      <c r="D107" s="186"/>
      <c r="E107" s="56"/>
      <c r="F107" s="189"/>
      <c r="G107" s="189"/>
      <c r="H107" s="189"/>
      <c r="I107" s="56"/>
      <c r="J107" s="56"/>
      <c r="K107" s="188"/>
      <c r="L107" s="259"/>
      <c r="M107" s="259"/>
      <c r="N107" s="56"/>
      <c r="O107" s="28"/>
      <c r="P107" s="56"/>
      <c r="Q107" s="28"/>
      <c r="R107" s="184"/>
      <c r="S107" s="214"/>
      <c r="T107" s="286"/>
      <c r="U107" s="27"/>
      <c r="V107" s="186"/>
      <c r="W107" s="56"/>
      <c r="X107" s="189"/>
      <c r="Y107" s="189"/>
      <c r="Z107" s="189"/>
      <c r="AA107" s="56"/>
      <c r="AB107" s="56"/>
      <c r="AC107" s="188"/>
      <c r="AD107" s="259"/>
      <c r="AE107" s="259"/>
      <c r="AF107" s="56"/>
      <c r="AG107" s="28"/>
      <c r="AH107" s="56"/>
      <c r="AI107" s="28"/>
      <c r="AJ107" s="184"/>
      <c r="AK107" s="199"/>
      <c r="AL107" s="286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4"/>
      <c r="AT107" s="37"/>
    </row>
    <row r="108" spans="2:46" ht="13.5" customHeight="1" x14ac:dyDescent="0.15">
      <c r="B108" s="284" t="s">
        <v>84</v>
      </c>
      <c r="C108" s="25" t="s">
        <v>31</v>
      </c>
      <c r="D108" s="39"/>
      <c r="E108" s="55"/>
      <c r="F108" s="96">
        <v>31.305205999999998</v>
      </c>
      <c r="G108" s="96">
        <v>34.857950000000002</v>
      </c>
      <c r="H108" s="96">
        <v>0.97043756000000003</v>
      </c>
      <c r="I108" s="60">
        <v>0.97762055000000003</v>
      </c>
      <c r="J108" s="60">
        <v>6.4059204999999994E-2</v>
      </c>
      <c r="K108" s="61"/>
      <c r="L108" s="258"/>
      <c r="M108" s="258"/>
      <c r="N108" s="55"/>
      <c r="O108" s="26"/>
      <c r="P108" s="55"/>
      <c r="Q108" s="26"/>
      <c r="R108" s="131"/>
      <c r="S108" s="214"/>
      <c r="T108" s="284" t="s">
        <v>84</v>
      </c>
      <c r="U108" s="25" t="s">
        <v>31</v>
      </c>
      <c r="V108" s="39"/>
      <c r="W108" s="55"/>
      <c r="X108" s="96">
        <v>26.810531999999998</v>
      </c>
      <c r="Y108" s="96">
        <v>31.365376999999999</v>
      </c>
      <c r="Z108" s="96">
        <v>0.90988168000000003</v>
      </c>
      <c r="AA108" s="60">
        <v>0.94757373</v>
      </c>
      <c r="AB108" s="60">
        <v>0.17002608</v>
      </c>
      <c r="AC108" s="61"/>
      <c r="AD108" s="258"/>
      <c r="AE108" s="258"/>
      <c r="AF108" s="55"/>
      <c r="AG108" s="26"/>
      <c r="AH108" s="55"/>
      <c r="AI108" s="26"/>
      <c r="AJ108" s="131"/>
      <c r="AK108" s="199"/>
      <c r="AL108" s="284" t="s">
        <v>84</v>
      </c>
      <c r="AM108" s="119">
        <f t="shared" si="14"/>
        <v>-4.4946739999999998</v>
      </c>
      <c r="AN108" s="95">
        <f t="shared" si="15"/>
        <v>-3.4925730000000037</v>
      </c>
      <c r="AO108" s="95">
        <f t="shared" si="16"/>
        <v>-6.0555880000000006E-2</v>
      </c>
      <c r="AP108" s="95">
        <f t="shared" si="17"/>
        <v>-3.004682000000003E-2</v>
      </c>
      <c r="AQ108" s="120">
        <f t="shared" si="18"/>
        <v>0.105966875</v>
      </c>
      <c r="AR108" s="37"/>
      <c r="AS108" s="234"/>
      <c r="AT108" s="37"/>
    </row>
    <row r="109" spans="2:46" ht="13.5" customHeight="1" x14ac:dyDescent="0.15">
      <c r="B109" s="285"/>
      <c r="C109" s="27" t="s">
        <v>32</v>
      </c>
      <c r="D109" s="186"/>
      <c r="E109" s="56"/>
      <c r="F109" s="187">
        <v>33.734456999999999</v>
      </c>
      <c r="G109" s="187">
        <v>37.190606000000002</v>
      </c>
      <c r="H109" s="187">
        <v>0.98111696999999998</v>
      </c>
      <c r="I109" s="62">
        <v>0.98663115999999995</v>
      </c>
      <c r="J109" s="62">
        <v>4.4580522999999997E-2</v>
      </c>
      <c r="K109" s="188"/>
      <c r="L109" s="259"/>
      <c r="M109" s="259"/>
      <c r="N109" s="56"/>
      <c r="O109" s="28"/>
      <c r="P109" s="56"/>
      <c r="Q109" s="28"/>
      <c r="R109" s="132"/>
      <c r="S109" s="214"/>
      <c r="T109" s="285"/>
      <c r="U109" s="27" t="s">
        <v>32</v>
      </c>
      <c r="V109" s="186"/>
      <c r="W109" s="56"/>
      <c r="X109" s="187">
        <v>30.590488000000001</v>
      </c>
      <c r="Y109" s="187">
        <v>34.733555000000003</v>
      </c>
      <c r="Z109" s="187">
        <v>0.96060811000000002</v>
      </c>
      <c r="AA109" s="62">
        <v>0.97262901999999996</v>
      </c>
      <c r="AB109" s="62">
        <v>7.4282490000000007E-2</v>
      </c>
      <c r="AC109" s="188"/>
      <c r="AD109" s="259"/>
      <c r="AE109" s="259"/>
      <c r="AF109" s="56"/>
      <c r="AG109" s="28"/>
      <c r="AH109" s="56"/>
      <c r="AI109" s="28"/>
      <c r="AJ109" s="132"/>
      <c r="AK109" s="199"/>
      <c r="AL109" s="285"/>
      <c r="AM109" s="86">
        <f t="shared" si="14"/>
        <v>-3.1439689999999985</v>
      </c>
      <c r="AN109" s="121">
        <f t="shared" si="15"/>
        <v>-2.4570509999999999</v>
      </c>
      <c r="AO109" s="121">
        <f t="shared" si="16"/>
        <v>-2.0508859999999962E-2</v>
      </c>
      <c r="AP109" s="121">
        <f t="shared" si="17"/>
        <v>-1.4002139999999996E-2</v>
      </c>
      <c r="AQ109" s="87">
        <f t="shared" si="18"/>
        <v>2.970196700000001E-2</v>
      </c>
      <c r="AR109" s="37"/>
      <c r="AS109" s="234"/>
      <c r="AT109" s="37"/>
    </row>
    <row r="110" spans="2:46" ht="13.5" customHeight="1" x14ac:dyDescent="0.15">
      <c r="B110" s="285"/>
      <c r="C110" s="27" t="s">
        <v>33</v>
      </c>
      <c r="D110" s="186"/>
      <c r="E110" s="56"/>
      <c r="F110" s="187">
        <v>36.693485000000003</v>
      </c>
      <c r="G110" s="187">
        <v>40.744132</v>
      </c>
      <c r="H110" s="187">
        <v>0.98947726999999996</v>
      </c>
      <c r="I110" s="62">
        <v>0.99295365999999996</v>
      </c>
      <c r="J110" s="62">
        <v>2.761475E-2</v>
      </c>
      <c r="K110" s="188"/>
      <c r="L110" s="259"/>
      <c r="M110" s="259"/>
      <c r="N110" s="56"/>
      <c r="O110" s="28"/>
      <c r="P110" s="56"/>
      <c r="Q110" s="28"/>
      <c r="R110" s="132"/>
      <c r="S110" s="214"/>
      <c r="T110" s="285"/>
      <c r="U110" s="27" t="s">
        <v>33</v>
      </c>
      <c r="V110" s="186"/>
      <c r="W110" s="56"/>
      <c r="X110" s="187">
        <v>32.994694000000003</v>
      </c>
      <c r="Y110" s="187">
        <v>36.902230000000003</v>
      </c>
      <c r="Z110" s="187">
        <v>0.97591011000000005</v>
      </c>
      <c r="AA110" s="62">
        <v>0.98226020000000003</v>
      </c>
      <c r="AB110" s="62">
        <v>4.7388390000000002E-2</v>
      </c>
      <c r="AC110" s="188"/>
      <c r="AD110" s="259"/>
      <c r="AE110" s="259"/>
      <c r="AF110" s="56"/>
      <c r="AG110" s="28"/>
      <c r="AH110" s="56"/>
      <c r="AI110" s="28"/>
      <c r="AJ110" s="132"/>
      <c r="AK110" s="199"/>
      <c r="AL110" s="285"/>
      <c r="AM110" s="86">
        <f t="shared" si="14"/>
        <v>-3.6987909999999999</v>
      </c>
      <c r="AN110" s="121">
        <f t="shared" si="15"/>
        <v>-3.8419019999999975</v>
      </c>
      <c r="AO110" s="121">
        <f t="shared" si="16"/>
        <v>-1.3567159999999912E-2</v>
      </c>
      <c r="AP110" s="121">
        <f t="shared" si="17"/>
        <v>-1.0693459999999932E-2</v>
      </c>
      <c r="AQ110" s="87">
        <f t="shared" si="18"/>
        <v>1.9773640000000002E-2</v>
      </c>
      <c r="AR110" s="37"/>
      <c r="AS110" s="234"/>
      <c r="AT110" s="37"/>
    </row>
    <row r="111" spans="2:46" ht="13.5" customHeight="1" x14ac:dyDescent="0.15">
      <c r="B111" s="285"/>
      <c r="C111" s="27" t="s">
        <v>35</v>
      </c>
      <c r="D111" s="186"/>
      <c r="E111" s="56"/>
      <c r="F111" s="187">
        <v>38.680297000000003</v>
      </c>
      <c r="G111" s="187">
        <v>43.158586</v>
      </c>
      <c r="H111" s="187">
        <v>0.99350671000000002</v>
      </c>
      <c r="I111" s="62">
        <v>0.99607802000000001</v>
      </c>
      <c r="J111" s="62">
        <v>1.9729371999999998E-2</v>
      </c>
      <c r="K111" s="188"/>
      <c r="L111" s="259"/>
      <c r="M111" s="259"/>
      <c r="N111" s="56"/>
      <c r="O111" s="28"/>
      <c r="P111" s="56"/>
      <c r="Q111" s="28"/>
      <c r="R111" s="132"/>
      <c r="S111" s="214"/>
      <c r="T111" s="285"/>
      <c r="U111" s="27" t="s">
        <v>35</v>
      </c>
      <c r="V111" s="186"/>
      <c r="W111" s="56"/>
      <c r="X111" s="187">
        <v>35.968241999999996</v>
      </c>
      <c r="Y111" s="187">
        <v>39.430024000000003</v>
      </c>
      <c r="Z111" s="187">
        <v>0.98496048000000003</v>
      </c>
      <c r="AA111" s="62">
        <v>0.98968182999999998</v>
      </c>
      <c r="AB111" s="62">
        <v>3.1094275000000001E-2</v>
      </c>
      <c r="AC111" s="188"/>
      <c r="AD111" s="259"/>
      <c r="AE111" s="259"/>
      <c r="AF111" s="56"/>
      <c r="AG111" s="28"/>
      <c r="AH111" s="56"/>
      <c r="AI111" s="28"/>
      <c r="AJ111" s="132"/>
      <c r="AK111" s="199"/>
      <c r="AL111" s="285"/>
      <c r="AM111" s="86">
        <f t="shared" si="14"/>
        <v>-2.7120550000000065</v>
      </c>
      <c r="AN111" s="121">
        <f t="shared" si="15"/>
        <v>-3.7285619999999966</v>
      </c>
      <c r="AO111" s="121">
        <f t="shared" si="16"/>
        <v>-8.546229999999988E-3</v>
      </c>
      <c r="AP111" s="121">
        <f t="shared" si="17"/>
        <v>-6.3961900000000238E-3</v>
      </c>
      <c r="AQ111" s="87">
        <f t="shared" si="18"/>
        <v>1.1364903000000003E-2</v>
      </c>
      <c r="AR111" s="37"/>
      <c r="AS111" s="234"/>
      <c r="AT111" s="37"/>
    </row>
    <row r="112" spans="2:46" ht="13.5" customHeight="1" thickBot="1" x14ac:dyDescent="0.2">
      <c r="B112" s="286"/>
      <c r="C112" s="27"/>
      <c r="D112" s="186"/>
      <c r="E112" s="56"/>
      <c r="F112" s="189"/>
      <c r="G112" s="189"/>
      <c r="H112" s="189"/>
      <c r="I112" s="56"/>
      <c r="J112" s="56"/>
      <c r="K112" s="188"/>
      <c r="L112" s="259"/>
      <c r="M112" s="259"/>
      <c r="N112" s="56"/>
      <c r="O112" s="28"/>
      <c r="P112" s="56"/>
      <c r="Q112" s="28"/>
      <c r="R112" s="184"/>
      <c r="S112" s="214"/>
      <c r="T112" s="286"/>
      <c r="U112" s="27"/>
      <c r="V112" s="186"/>
      <c r="W112" s="56"/>
      <c r="X112" s="189"/>
      <c r="Y112" s="189"/>
      <c r="Z112" s="189"/>
      <c r="AA112" s="56"/>
      <c r="AB112" s="56"/>
      <c r="AC112" s="188"/>
      <c r="AD112" s="259"/>
      <c r="AE112" s="259"/>
      <c r="AF112" s="56"/>
      <c r="AG112" s="28"/>
      <c r="AH112" s="56"/>
      <c r="AI112" s="28"/>
      <c r="AJ112" s="184"/>
      <c r="AK112" s="199"/>
      <c r="AL112" s="286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4"/>
      <c r="AT112" s="37"/>
    </row>
    <row r="113" spans="2:46" ht="13.5" customHeight="1" x14ac:dyDescent="0.15">
      <c r="B113" s="284" t="s">
        <v>85</v>
      </c>
      <c r="C113" s="25" t="s">
        <v>31</v>
      </c>
      <c r="D113" s="39"/>
      <c r="E113" s="55"/>
      <c r="F113" s="96">
        <v>31.384671999999998</v>
      </c>
      <c r="G113" s="96">
        <v>35.239756</v>
      </c>
      <c r="H113" s="96">
        <v>0.97174992999999998</v>
      </c>
      <c r="I113" s="60">
        <v>0.97911945</v>
      </c>
      <c r="J113" s="60">
        <v>6.3150890000000001E-2</v>
      </c>
      <c r="K113" s="61"/>
      <c r="L113" s="258"/>
      <c r="M113" s="258"/>
      <c r="N113" s="55"/>
      <c r="O113" s="26"/>
      <c r="P113" s="55"/>
      <c r="Q113" s="26"/>
      <c r="R113" s="131"/>
      <c r="S113" s="214"/>
      <c r="T113" s="284" t="s">
        <v>85</v>
      </c>
      <c r="U113" s="25" t="s">
        <v>31</v>
      </c>
      <c r="V113" s="39"/>
      <c r="W113" s="55"/>
      <c r="X113" s="96">
        <v>27.646941999999999</v>
      </c>
      <c r="Y113" s="96">
        <v>31.851175000000001</v>
      </c>
      <c r="Z113" s="96">
        <v>0.91375790000000001</v>
      </c>
      <c r="AA113" s="60">
        <v>0.95313150000000002</v>
      </c>
      <c r="AB113" s="60">
        <v>0.16220699999999999</v>
      </c>
      <c r="AC113" s="61"/>
      <c r="AD113" s="258"/>
      <c r="AE113" s="258"/>
      <c r="AF113" s="55"/>
      <c r="AG113" s="26"/>
      <c r="AH113" s="55"/>
      <c r="AI113" s="26"/>
      <c r="AJ113" s="131"/>
      <c r="AK113" s="199"/>
      <c r="AL113" s="284" t="s">
        <v>85</v>
      </c>
      <c r="AM113" s="119">
        <f t="shared" si="14"/>
        <v>-3.7377299999999991</v>
      </c>
      <c r="AN113" s="95">
        <f t="shared" si="15"/>
        <v>-3.3885809999999985</v>
      </c>
      <c r="AO113" s="95">
        <f t="shared" si="16"/>
        <v>-5.7992029999999972E-2</v>
      </c>
      <c r="AP113" s="95">
        <f t="shared" si="17"/>
        <v>-2.5987949999999982E-2</v>
      </c>
      <c r="AQ113" s="120">
        <f t="shared" si="18"/>
        <v>9.9056109999999989E-2</v>
      </c>
      <c r="AR113" s="37"/>
      <c r="AS113" s="234"/>
      <c r="AT113" s="37"/>
    </row>
    <row r="114" spans="2:46" ht="13.5" customHeight="1" x14ac:dyDescent="0.15">
      <c r="B114" s="285"/>
      <c r="C114" s="27" t="s">
        <v>32</v>
      </c>
      <c r="D114" s="186"/>
      <c r="E114" s="56"/>
      <c r="F114" s="187">
        <v>33.621242000000002</v>
      </c>
      <c r="G114" s="187">
        <v>37.411309000000003</v>
      </c>
      <c r="H114" s="187">
        <v>0.98164912000000004</v>
      </c>
      <c r="I114" s="62">
        <v>0.98708501999999998</v>
      </c>
      <c r="J114" s="62">
        <v>4.48104E-2</v>
      </c>
      <c r="K114" s="188"/>
      <c r="L114" s="259"/>
      <c r="M114" s="259"/>
      <c r="N114" s="56"/>
      <c r="O114" s="28"/>
      <c r="P114" s="56"/>
      <c r="Q114" s="28"/>
      <c r="R114" s="132"/>
      <c r="S114" s="214"/>
      <c r="T114" s="285"/>
      <c r="U114" s="27" t="s">
        <v>32</v>
      </c>
      <c r="V114" s="186"/>
      <c r="W114" s="56"/>
      <c r="X114" s="187">
        <v>31.080627</v>
      </c>
      <c r="Y114" s="187">
        <v>34.990011000000003</v>
      </c>
      <c r="Z114" s="187">
        <v>0.96213844000000004</v>
      </c>
      <c r="AA114" s="62">
        <v>0.97513660999999996</v>
      </c>
      <c r="AB114" s="62">
        <v>7.3735519999999999E-2</v>
      </c>
      <c r="AC114" s="188"/>
      <c r="AD114" s="259"/>
      <c r="AE114" s="259"/>
      <c r="AF114" s="56"/>
      <c r="AG114" s="28"/>
      <c r="AH114" s="56"/>
      <c r="AI114" s="28"/>
      <c r="AJ114" s="132"/>
      <c r="AK114" s="199"/>
      <c r="AL114" s="285"/>
      <c r="AM114" s="86">
        <f t="shared" si="14"/>
        <v>-2.5406150000000025</v>
      </c>
      <c r="AN114" s="121">
        <f t="shared" si="15"/>
        <v>-2.4212980000000002</v>
      </c>
      <c r="AO114" s="121">
        <f t="shared" si="16"/>
        <v>-1.9510680000000002E-2</v>
      </c>
      <c r="AP114" s="121">
        <f t="shared" si="17"/>
        <v>-1.194841000000002E-2</v>
      </c>
      <c r="AQ114" s="87">
        <f t="shared" si="18"/>
        <v>2.8925119999999999E-2</v>
      </c>
      <c r="AR114" s="37"/>
      <c r="AS114" s="234"/>
      <c r="AT114" s="37"/>
    </row>
    <row r="115" spans="2:46" ht="13.5" customHeight="1" x14ac:dyDescent="0.15">
      <c r="B115" s="285"/>
      <c r="C115" s="27" t="s">
        <v>33</v>
      </c>
      <c r="D115" s="186"/>
      <c r="E115" s="56"/>
      <c r="F115" s="187">
        <v>36.233516000000002</v>
      </c>
      <c r="G115" s="187">
        <v>40.416677</v>
      </c>
      <c r="H115" s="187">
        <v>0.98952203999999999</v>
      </c>
      <c r="I115" s="62">
        <v>0.99321274000000004</v>
      </c>
      <c r="J115" s="62">
        <v>2.9976864999999998E-2</v>
      </c>
      <c r="K115" s="188"/>
      <c r="L115" s="259"/>
      <c r="M115" s="259"/>
      <c r="N115" s="56"/>
      <c r="O115" s="28"/>
      <c r="P115" s="56"/>
      <c r="Q115" s="28"/>
      <c r="R115" s="132"/>
      <c r="S115" s="214"/>
      <c r="T115" s="285"/>
      <c r="U115" s="27" t="s">
        <v>33</v>
      </c>
      <c r="V115" s="186"/>
      <c r="W115" s="56"/>
      <c r="X115" s="187">
        <v>33.352448000000003</v>
      </c>
      <c r="Y115" s="187">
        <v>37.114688000000001</v>
      </c>
      <c r="Z115" s="187">
        <v>0.97679284</v>
      </c>
      <c r="AA115" s="62">
        <v>0.98341129999999999</v>
      </c>
      <c r="AB115" s="62">
        <v>4.6171249999999997E-2</v>
      </c>
      <c r="AC115" s="188"/>
      <c r="AD115" s="259"/>
      <c r="AE115" s="259"/>
      <c r="AF115" s="56"/>
      <c r="AG115" s="28"/>
      <c r="AH115" s="56"/>
      <c r="AI115" s="28"/>
      <c r="AJ115" s="132"/>
      <c r="AK115" s="199"/>
      <c r="AL115" s="285"/>
      <c r="AM115" s="86">
        <f t="shared" si="14"/>
        <v>-2.8810679999999991</v>
      </c>
      <c r="AN115" s="121">
        <f t="shared" si="15"/>
        <v>-3.301988999999999</v>
      </c>
      <c r="AO115" s="121">
        <f t="shared" si="16"/>
        <v>-1.2729199999999996E-2</v>
      </c>
      <c r="AP115" s="121">
        <f t="shared" si="17"/>
        <v>-9.8014400000000501E-3</v>
      </c>
      <c r="AQ115" s="87">
        <f t="shared" si="18"/>
        <v>1.6194384999999999E-2</v>
      </c>
      <c r="AR115" s="37"/>
      <c r="AS115" s="234"/>
      <c r="AT115" s="37"/>
    </row>
    <row r="116" spans="2:46" ht="13.5" customHeight="1" x14ac:dyDescent="0.15">
      <c r="B116" s="285"/>
      <c r="C116" s="27" t="s">
        <v>35</v>
      </c>
      <c r="D116" s="186"/>
      <c r="E116" s="56"/>
      <c r="F116" s="187">
        <v>39.052709999999998</v>
      </c>
      <c r="G116" s="187">
        <v>43.323129000000002</v>
      </c>
      <c r="H116" s="187">
        <v>0.99352558000000002</v>
      </c>
      <c r="I116" s="62">
        <v>0.99627094999999999</v>
      </c>
      <c r="J116" s="62">
        <v>1.7525941E-2</v>
      </c>
      <c r="K116" s="188"/>
      <c r="L116" s="259"/>
      <c r="M116" s="259"/>
      <c r="N116" s="56"/>
      <c r="O116" s="28"/>
      <c r="P116" s="56"/>
      <c r="Q116" s="28"/>
      <c r="R116" s="132"/>
      <c r="S116" s="214"/>
      <c r="T116" s="285"/>
      <c r="U116" s="27" t="s">
        <v>35</v>
      </c>
      <c r="V116" s="186"/>
      <c r="W116" s="56"/>
      <c r="X116" s="187">
        <v>35.872926</v>
      </c>
      <c r="Y116" s="187">
        <v>39.525927000000003</v>
      </c>
      <c r="Z116" s="187">
        <v>0.98523097999999998</v>
      </c>
      <c r="AA116" s="62">
        <v>0.99007219999999996</v>
      </c>
      <c r="AB116" s="62">
        <v>3.1107446E-2</v>
      </c>
      <c r="AC116" s="188"/>
      <c r="AD116" s="259"/>
      <c r="AE116" s="259"/>
      <c r="AF116" s="56"/>
      <c r="AG116" s="28"/>
      <c r="AH116" s="56"/>
      <c r="AI116" s="28"/>
      <c r="AJ116" s="132"/>
      <c r="AK116" s="199"/>
      <c r="AL116" s="285"/>
      <c r="AM116" s="86">
        <f t="shared" si="14"/>
        <v>-3.1797839999999979</v>
      </c>
      <c r="AN116" s="121">
        <f t="shared" si="15"/>
        <v>-3.7972019999999986</v>
      </c>
      <c r="AO116" s="121">
        <f t="shared" si="16"/>
        <v>-8.2946000000000408E-3</v>
      </c>
      <c r="AP116" s="121">
        <f t="shared" si="17"/>
        <v>-6.1987500000000306E-3</v>
      </c>
      <c r="AQ116" s="87">
        <f t="shared" si="18"/>
        <v>1.3581505000000001E-2</v>
      </c>
      <c r="AR116" s="37"/>
      <c r="AS116" s="234"/>
      <c r="AT116" s="37"/>
    </row>
    <row r="117" spans="2:46" ht="13.5" customHeight="1" thickBot="1" x14ac:dyDescent="0.2">
      <c r="B117" s="286"/>
      <c r="C117" s="27"/>
      <c r="D117" s="186"/>
      <c r="E117" s="56"/>
      <c r="F117" s="189"/>
      <c r="G117" s="189"/>
      <c r="H117" s="189"/>
      <c r="I117" s="56"/>
      <c r="J117" s="56"/>
      <c r="K117" s="188"/>
      <c r="L117" s="259"/>
      <c r="M117" s="259"/>
      <c r="N117" s="56"/>
      <c r="O117" s="28"/>
      <c r="P117" s="56"/>
      <c r="Q117" s="28"/>
      <c r="R117" s="184"/>
      <c r="S117" s="214"/>
      <c r="T117" s="286"/>
      <c r="U117" s="27"/>
      <c r="V117" s="186"/>
      <c r="W117" s="56"/>
      <c r="X117" s="189"/>
      <c r="Y117" s="189"/>
      <c r="Z117" s="189"/>
      <c r="AA117" s="56"/>
      <c r="AB117" s="56"/>
      <c r="AC117" s="188"/>
      <c r="AD117" s="259"/>
      <c r="AE117" s="259"/>
      <c r="AF117" s="56"/>
      <c r="AG117" s="28"/>
      <c r="AH117" s="56"/>
      <c r="AI117" s="28"/>
      <c r="AJ117" s="184"/>
      <c r="AK117" s="199"/>
      <c r="AL117" s="286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4"/>
      <c r="AT117" s="37"/>
    </row>
    <row r="118" spans="2:46" ht="13.5" customHeight="1" x14ac:dyDescent="0.15">
      <c r="B118" s="284" t="s">
        <v>86</v>
      </c>
      <c r="C118" s="25" t="s">
        <v>31</v>
      </c>
      <c r="D118" s="39"/>
      <c r="E118" s="55"/>
      <c r="F118" s="96">
        <v>32.292934000000002</v>
      </c>
      <c r="G118" s="96">
        <v>36.023550999999998</v>
      </c>
      <c r="H118" s="96">
        <v>0.97323291000000001</v>
      </c>
      <c r="I118" s="60">
        <v>0.98057207000000002</v>
      </c>
      <c r="J118" s="60">
        <v>5.8314299999999999E-2</v>
      </c>
      <c r="K118" s="61"/>
      <c r="L118" s="258"/>
      <c r="M118" s="258"/>
      <c r="N118" s="55"/>
      <c r="O118" s="26"/>
      <c r="P118" s="55"/>
      <c r="Q118" s="26"/>
      <c r="R118" s="131"/>
      <c r="S118" s="214"/>
      <c r="T118" s="284" t="s">
        <v>86</v>
      </c>
      <c r="U118" s="25" t="s">
        <v>31</v>
      </c>
      <c r="V118" s="39"/>
      <c r="W118" s="55"/>
      <c r="X118" s="96">
        <v>28.348258999999999</v>
      </c>
      <c r="Y118" s="96">
        <v>32.507612999999999</v>
      </c>
      <c r="Z118" s="96">
        <v>0.91762703999999995</v>
      </c>
      <c r="AA118" s="60">
        <v>0.95788251000000002</v>
      </c>
      <c r="AB118" s="60">
        <v>0.1606833</v>
      </c>
      <c r="AC118" s="61"/>
      <c r="AD118" s="258"/>
      <c r="AE118" s="258"/>
      <c r="AF118" s="55"/>
      <c r="AG118" s="26"/>
      <c r="AH118" s="55"/>
      <c r="AI118" s="26"/>
      <c r="AJ118" s="131"/>
      <c r="AK118" s="199"/>
      <c r="AL118" s="284" t="s">
        <v>86</v>
      </c>
      <c r="AM118" s="119">
        <f t="shared" si="14"/>
        <v>-3.9446750000000037</v>
      </c>
      <c r="AN118" s="95">
        <f t="shared" si="15"/>
        <v>-3.5159379999999985</v>
      </c>
      <c r="AO118" s="95">
        <f t="shared" si="16"/>
        <v>-5.5605870000000057E-2</v>
      </c>
      <c r="AP118" s="95">
        <f t="shared" si="17"/>
        <v>-2.2689559999999998E-2</v>
      </c>
      <c r="AQ118" s="120">
        <f t="shared" si="18"/>
        <v>0.102369</v>
      </c>
      <c r="AR118" s="37"/>
      <c r="AS118" s="234"/>
      <c r="AT118" s="37"/>
    </row>
    <row r="119" spans="2:46" ht="13.5" customHeight="1" x14ac:dyDescent="0.15">
      <c r="B119" s="285"/>
      <c r="C119" s="27" t="s">
        <v>32</v>
      </c>
      <c r="D119" s="186"/>
      <c r="E119" s="56"/>
      <c r="F119" s="187">
        <v>34.198636999999998</v>
      </c>
      <c r="G119" s="187">
        <v>37.96405</v>
      </c>
      <c r="H119" s="187">
        <v>0.98243082999999998</v>
      </c>
      <c r="I119" s="62">
        <v>0.98775553000000005</v>
      </c>
      <c r="J119" s="62">
        <v>4.1562493999999998E-2</v>
      </c>
      <c r="K119" s="188"/>
      <c r="L119" s="259"/>
      <c r="M119" s="259"/>
      <c r="N119" s="56"/>
      <c r="O119" s="28"/>
      <c r="P119" s="56"/>
      <c r="Q119" s="28"/>
      <c r="R119" s="132"/>
      <c r="S119" s="214"/>
      <c r="T119" s="285"/>
      <c r="U119" s="27" t="s">
        <v>32</v>
      </c>
      <c r="V119" s="186"/>
      <c r="W119" s="56"/>
      <c r="X119" s="187">
        <v>31.882127000000001</v>
      </c>
      <c r="Y119" s="187">
        <v>35.706677999999997</v>
      </c>
      <c r="Z119" s="187">
        <v>0.96398304000000001</v>
      </c>
      <c r="AA119" s="62">
        <v>0.97743036000000005</v>
      </c>
      <c r="AB119" s="62">
        <v>7.2202444000000005E-2</v>
      </c>
      <c r="AC119" s="188"/>
      <c r="AD119" s="259"/>
      <c r="AE119" s="259"/>
      <c r="AF119" s="56"/>
      <c r="AG119" s="28"/>
      <c r="AH119" s="56"/>
      <c r="AI119" s="28"/>
      <c r="AJ119" s="132"/>
      <c r="AK119" s="199"/>
      <c r="AL119" s="285"/>
      <c r="AM119" s="86">
        <f t="shared" si="14"/>
        <v>-2.3165099999999974</v>
      </c>
      <c r="AN119" s="121">
        <f t="shared" si="15"/>
        <v>-2.2573720000000037</v>
      </c>
      <c r="AO119" s="121">
        <f t="shared" si="16"/>
        <v>-1.8447789999999964E-2</v>
      </c>
      <c r="AP119" s="121">
        <f t="shared" si="17"/>
        <v>-1.0325169999999995E-2</v>
      </c>
      <c r="AQ119" s="87">
        <f t="shared" si="18"/>
        <v>3.0639950000000006E-2</v>
      </c>
      <c r="AR119" s="37"/>
      <c r="AS119" s="234"/>
      <c r="AT119" s="37"/>
    </row>
    <row r="120" spans="2:46" ht="13.5" customHeight="1" x14ac:dyDescent="0.15">
      <c r="B120" s="285"/>
      <c r="C120" s="27" t="s">
        <v>33</v>
      </c>
      <c r="D120" s="186"/>
      <c r="E120" s="56"/>
      <c r="F120" s="187">
        <v>36.817754999999998</v>
      </c>
      <c r="G120" s="187">
        <v>40.849787999999997</v>
      </c>
      <c r="H120" s="187">
        <v>0.98947459999999998</v>
      </c>
      <c r="I120" s="62">
        <v>0.99318287000000005</v>
      </c>
      <c r="J120" s="62">
        <v>2.8942466E-2</v>
      </c>
      <c r="K120" s="188"/>
      <c r="L120" s="259"/>
      <c r="M120" s="259"/>
      <c r="N120" s="56"/>
      <c r="O120" s="28"/>
      <c r="P120" s="56"/>
      <c r="Q120" s="28"/>
      <c r="R120" s="132"/>
      <c r="S120" s="214"/>
      <c r="T120" s="285"/>
      <c r="U120" s="27" t="s">
        <v>33</v>
      </c>
      <c r="V120" s="186"/>
      <c r="W120" s="56"/>
      <c r="X120" s="187">
        <v>34.151846999999997</v>
      </c>
      <c r="Y120" s="187">
        <v>37.789706000000002</v>
      </c>
      <c r="Z120" s="187">
        <v>0.97799453999999997</v>
      </c>
      <c r="AA120" s="62">
        <v>0.98471872999999999</v>
      </c>
      <c r="AB120" s="62">
        <v>4.510989E-2</v>
      </c>
      <c r="AC120" s="188"/>
      <c r="AD120" s="259"/>
      <c r="AE120" s="259"/>
      <c r="AF120" s="56"/>
      <c r="AG120" s="28"/>
      <c r="AH120" s="56"/>
      <c r="AI120" s="28"/>
      <c r="AJ120" s="132"/>
      <c r="AK120" s="199"/>
      <c r="AL120" s="285"/>
      <c r="AM120" s="86">
        <f t="shared" si="14"/>
        <v>-2.6659080000000017</v>
      </c>
      <c r="AN120" s="121">
        <f t="shared" si="15"/>
        <v>-3.0600819999999942</v>
      </c>
      <c r="AO120" s="121">
        <f t="shared" si="16"/>
        <v>-1.1480060000000014E-2</v>
      </c>
      <c r="AP120" s="121">
        <f t="shared" si="17"/>
        <v>-8.4641400000000644E-3</v>
      </c>
      <c r="AQ120" s="87">
        <f t="shared" si="18"/>
        <v>1.6167424E-2</v>
      </c>
      <c r="AR120" s="37"/>
      <c r="AS120" s="234"/>
      <c r="AT120" s="37"/>
    </row>
    <row r="121" spans="2:46" ht="13.5" customHeight="1" x14ac:dyDescent="0.15">
      <c r="B121" s="285"/>
      <c r="C121" s="27" t="s">
        <v>35</v>
      </c>
      <c r="D121" s="186"/>
      <c r="E121" s="56"/>
      <c r="F121" s="187">
        <v>39.882727000000003</v>
      </c>
      <c r="G121" s="187">
        <v>43.988500999999999</v>
      </c>
      <c r="H121" s="187">
        <v>0.99352947000000003</v>
      </c>
      <c r="I121" s="62">
        <v>0.99627001999999998</v>
      </c>
      <c r="J121" s="62">
        <v>1.5660952999999998E-2</v>
      </c>
      <c r="K121" s="188"/>
      <c r="L121" s="259"/>
      <c r="M121" s="259"/>
      <c r="N121" s="56"/>
      <c r="O121" s="28"/>
      <c r="P121" s="56"/>
      <c r="Q121" s="28"/>
      <c r="R121" s="132"/>
      <c r="S121" s="214"/>
      <c r="T121" s="285"/>
      <c r="U121" s="27" t="s">
        <v>35</v>
      </c>
      <c r="V121" s="186"/>
      <c r="W121" s="56"/>
      <c r="X121" s="187">
        <v>36.447772000000001</v>
      </c>
      <c r="Y121" s="187">
        <v>39.955300000000001</v>
      </c>
      <c r="Z121" s="187">
        <v>0.98545134999999995</v>
      </c>
      <c r="AA121" s="62">
        <v>0.99053314000000003</v>
      </c>
      <c r="AB121" s="62">
        <v>3.0859702999999999E-2</v>
      </c>
      <c r="AC121" s="188"/>
      <c r="AD121" s="259"/>
      <c r="AE121" s="259"/>
      <c r="AF121" s="56"/>
      <c r="AG121" s="28"/>
      <c r="AH121" s="56"/>
      <c r="AI121" s="28"/>
      <c r="AJ121" s="132"/>
      <c r="AK121" s="199"/>
      <c r="AL121" s="285"/>
      <c r="AM121" s="86">
        <f t="shared" si="14"/>
        <v>-3.4349550000000022</v>
      </c>
      <c r="AN121" s="121">
        <f t="shared" si="15"/>
        <v>-4.0332009999999983</v>
      </c>
      <c r="AO121" s="121">
        <f t="shared" si="16"/>
        <v>-8.0781200000000775E-3</v>
      </c>
      <c r="AP121" s="121">
        <f t="shared" si="17"/>
        <v>-5.7368799999999442E-3</v>
      </c>
      <c r="AQ121" s="87">
        <f t="shared" si="18"/>
        <v>1.519875E-2</v>
      </c>
      <c r="AR121" s="37"/>
      <c r="AS121" s="234"/>
      <c r="AT121" s="37"/>
    </row>
    <row r="122" spans="2:46" ht="13.5" customHeight="1" thickBot="1" x14ac:dyDescent="0.2">
      <c r="B122" s="286"/>
      <c r="C122" s="27"/>
      <c r="D122" s="186"/>
      <c r="E122" s="56"/>
      <c r="F122" s="189"/>
      <c r="G122" s="189"/>
      <c r="H122" s="189"/>
      <c r="I122" s="56"/>
      <c r="J122" s="56"/>
      <c r="K122" s="188"/>
      <c r="L122" s="259"/>
      <c r="M122" s="259"/>
      <c r="N122" s="56"/>
      <c r="O122" s="28"/>
      <c r="P122" s="56"/>
      <c r="Q122" s="28"/>
      <c r="R122" s="184"/>
      <c r="S122" s="214"/>
      <c r="T122" s="286"/>
      <c r="U122" s="27"/>
      <c r="V122" s="186"/>
      <c r="W122" s="56"/>
      <c r="X122" s="189"/>
      <c r="Y122" s="189"/>
      <c r="Z122" s="189"/>
      <c r="AA122" s="56"/>
      <c r="AB122" s="56"/>
      <c r="AC122" s="188"/>
      <c r="AD122" s="259"/>
      <c r="AE122" s="259"/>
      <c r="AF122" s="56"/>
      <c r="AG122" s="28"/>
      <c r="AH122" s="56"/>
      <c r="AI122" s="28"/>
      <c r="AJ122" s="184"/>
      <c r="AK122" s="199"/>
      <c r="AL122" s="286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4"/>
      <c r="AT122" s="37"/>
    </row>
    <row r="123" spans="2:46" ht="13.5" customHeight="1" x14ac:dyDescent="0.15">
      <c r="B123" s="284" t="s">
        <v>87</v>
      </c>
      <c r="C123" s="25" t="s">
        <v>31</v>
      </c>
      <c r="D123" s="39"/>
      <c r="E123" s="55"/>
      <c r="F123" s="96">
        <v>32.220981999999999</v>
      </c>
      <c r="G123" s="96">
        <v>35.887962999999999</v>
      </c>
      <c r="H123" s="96">
        <v>0.97265369999999995</v>
      </c>
      <c r="I123" s="60">
        <v>0.97965639000000004</v>
      </c>
      <c r="J123" s="60">
        <v>5.5972500000000001E-2</v>
      </c>
      <c r="K123" s="61"/>
      <c r="L123" s="258"/>
      <c r="M123" s="258"/>
      <c r="N123" s="55"/>
      <c r="O123" s="26"/>
      <c r="P123" s="55"/>
      <c r="Q123" s="26"/>
      <c r="R123" s="131"/>
      <c r="S123" s="214"/>
      <c r="T123" s="284" t="s">
        <v>87</v>
      </c>
      <c r="U123" s="25" t="s">
        <v>31</v>
      </c>
      <c r="V123" s="39"/>
      <c r="W123" s="55"/>
      <c r="X123" s="96">
        <v>28.394826999999999</v>
      </c>
      <c r="Y123" s="96">
        <v>32.450512000000003</v>
      </c>
      <c r="Z123" s="96">
        <v>0.91737785000000005</v>
      </c>
      <c r="AA123" s="60">
        <v>0.95759642</v>
      </c>
      <c r="AB123" s="60">
        <v>0.15939927000000001</v>
      </c>
      <c r="AC123" s="61"/>
      <c r="AD123" s="258"/>
      <c r="AE123" s="258"/>
      <c r="AF123" s="55"/>
      <c r="AG123" s="26"/>
      <c r="AH123" s="55"/>
      <c r="AI123" s="26"/>
      <c r="AJ123" s="131"/>
      <c r="AK123" s="199"/>
      <c r="AL123" s="284" t="s">
        <v>87</v>
      </c>
      <c r="AM123" s="119">
        <f t="shared" si="14"/>
        <v>-3.826155</v>
      </c>
      <c r="AN123" s="95">
        <f t="shared" si="15"/>
        <v>-3.4374509999999958</v>
      </c>
      <c r="AO123" s="95">
        <f t="shared" si="16"/>
        <v>-5.5275849999999904E-2</v>
      </c>
      <c r="AP123" s="95">
        <f t="shared" si="17"/>
        <v>-2.205997000000004E-2</v>
      </c>
      <c r="AQ123" s="120">
        <f t="shared" si="18"/>
        <v>0.10342677</v>
      </c>
      <c r="AR123" s="37"/>
      <c r="AS123" s="234"/>
      <c r="AT123" s="37"/>
    </row>
    <row r="124" spans="2:46" ht="13.5" customHeight="1" x14ac:dyDescent="0.15">
      <c r="B124" s="285"/>
      <c r="C124" s="27" t="s">
        <v>32</v>
      </c>
      <c r="D124" s="186"/>
      <c r="E124" s="56"/>
      <c r="F124" s="187">
        <v>34.339772000000004</v>
      </c>
      <c r="G124" s="187">
        <v>37.766767999999999</v>
      </c>
      <c r="H124" s="187">
        <v>0.98208371000000005</v>
      </c>
      <c r="I124" s="62">
        <v>0.98721711000000001</v>
      </c>
      <c r="J124" s="62">
        <v>4.0057910000000002E-2</v>
      </c>
      <c r="K124" s="188"/>
      <c r="L124" s="259"/>
      <c r="M124" s="259"/>
      <c r="N124" s="56"/>
      <c r="O124" s="28"/>
      <c r="P124" s="56"/>
      <c r="Q124" s="28"/>
      <c r="R124" s="132"/>
      <c r="S124" s="214"/>
      <c r="T124" s="285"/>
      <c r="U124" s="27" t="s">
        <v>32</v>
      </c>
      <c r="V124" s="186"/>
      <c r="W124" s="56"/>
      <c r="X124" s="187">
        <v>31.746444</v>
      </c>
      <c r="Y124" s="187">
        <v>35.517592</v>
      </c>
      <c r="Z124" s="187">
        <v>0.96377473000000002</v>
      </c>
      <c r="AA124" s="62">
        <v>0.97688025000000001</v>
      </c>
      <c r="AB124" s="62">
        <v>6.8678359999999994E-2</v>
      </c>
      <c r="AC124" s="188"/>
      <c r="AD124" s="259"/>
      <c r="AE124" s="259"/>
      <c r="AF124" s="56"/>
      <c r="AG124" s="28"/>
      <c r="AH124" s="56"/>
      <c r="AI124" s="28"/>
      <c r="AJ124" s="132"/>
      <c r="AK124" s="199"/>
      <c r="AL124" s="285"/>
      <c r="AM124" s="86">
        <f t="shared" si="14"/>
        <v>-2.5933280000000032</v>
      </c>
      <c r="AN124" s="121">
        <f t="shared" si="15"/>
        <v>-2.2491759999999985</v>
      </c>
      <c r="AO124" s="121">
        <f t="shared" si="16"/>
        <v>-1.830898000000003E-2</v>
      </c>
      <c r="AP124" s="121">
        <f t="shared" si="17"/>
        <v>-1.0336860000000003E-2</v>
      </c>
      <c r="AQ124" s="87">
        <f t="shared" si="18"/>
        <v>2.8620449999999992E-2</v>
      </c>
      <c r="AR124" s="37"/>
      <c r="AS124" s="234"/>
      <c r="AT124" s="37"/>
    </row>
    <row r="125" spans="2:46" ht="13.5" customHeight="1" x14ac:dyDescent="0.15">
      <c r="B125" s="285"/>
      <c r="C125" s="27" t="s">
        <v>33</v>
      </c>
      <c r="D125" s="186"/>
      <c r="E125" s="56"/>
      <c r="F125" s="187">
        <v>37.029654000000001</v>
      </c>
      <c r="G125" s="187">
        <v>40.918188000000001</v>
      </c>
      <c r="H125" s="187">
        <v>0.98938696000000004</v>
      </c>
      <c r="I125" s="62">
        <v>0.99313013999999999</v>
      </c>
      <c r="J125" s="62">
        <v>2.6661552000000002E-2</v>
      </c>
      <c r="K125" s="188"/>
      <c r="L125" s="259"/>
      <c r="M125" s="259"/>
      <c r="N125" s="56"/>
      <c r="O125" s="28"/>
      <c r="P125" s="56"/>
      <c r="Q125" s="28"/>
      <c r="R125" s="132"/>
      <c r="S125" s="214"/>
      <c r="T125" s="285"/>
      <c r="U125" s="27" t="s">
        <v>33</v>
      </c>
      <c r="V125" s="186"/>
      <c r="W125" s="56"/>
      <c r="X125" s="187">
        <v>33.994444000000001</v>
      </c>
      <c r="Y125" s="187">
        <v>37.632451000000003</v>
      </c>
      <c r="Z125" s="187">
        <v>0.97766584000000001</v>
      </c>
      <c r="AA125" s="62">
        <v>0.98412964000000003</v>
      </c>
      <c r="AB125" s="62">
        <v>4.2982430000000002E-2</v>
      </c>
      <c r="AC125" s="188"/>
      <c r="AD125" s="259"/>
      <c r="AE125" s="259"/>
      <c r="AF125" s="56"/>
      <c r="AG125" s="28"/>
      <c r="AH125" s="56"/>
      <c r="AI125" s="28"/>
      <c r="AJ125" s="132"/>
      <c r="AK125" s="199"/>
      <c r="AL125" s="285"/>
      <c r="AM125" s="86">
        <f t="shared" si="14"/>
        <v>-3.0352099999999993</v>
      </c>
      <c r="AN125" s="121">
        <f t="shared" si="15"/>
        <v>-3.2857369999999975</v>
      </c>
      <c r="AO125" s="121">
        <f t="shared" si="16"/>
        <v>-1.1721120000000029E-2</v>
      </c>
      <c r="AP125" s="121">
        <f t="shared" si="17"/>
        <v>-9.0004999999999669E-3</v>
      </c>
      <c r="AQ125" s="87">
        <f t="shared" si="18"/>
        <v>1.6320878E-2</v>
      </c>
      <c r="AR125" s="37"/>
      <c r="AS125" s="234"/>
      <c r="AT125" s="37"/>
    </row>
    <row r="126" spans="2:46" ht="13.5" customHeight="1" x14ac:dyDescent="0.15">
      <c r="B126" s="285"/>
      <c r="C126" s="27" t="s">
        <v>35</v>
      </c>
      <c r="D126" s="186"/>
      <c r="E126" s="56"/>
      <c r="F126" s="187">
        <v>40.158783999999997</v>
      </c>
      <c r="G126" s="187">
        <v>44.233317</v>
      </c>
      <c r="H126" s="187">
        <v>0.99358848</v>
      </c>
      <c r="I126" s="62">
        <v>0.99615741000000002</v>
      </c>
      <c r="J126" s="62">
        <v>1.3965564E-2</v>
      </c>
      <c r="K126" s="188"/>
      <c r="L126" s="259"/>
      <c r="M126" s="259"/>
      <c r="N126" s="56"/>
      <c r="O126" s="28"/>
      <c r="P126" s="56"/>
      <c r="Q126" s="28"/>
      <c r="R126" s="132"/>
      <c r="S126" s="214"/>
      <c r="T126" s="285"/>
      <c r="U126" s="27" t="s">
        <v>35</v>
      </c>
      <c r="V126" s="186"/>
      <c r="W126" s="56"/>
      <c r="X126" s="187">
        <v>36.316254000000001</v>
      </c>
      <c r="Y126" s="187">
        <v>39.691347999999998</v>
      </c>
      <c r="Z126" s="187">
        <v>0.98531396999999998</v>
      </c>
      <c r="AA126" s="62">
        <v>0.99025554000000005</v>
      </c>
      <c r="AB126" s="62">
        <v>3.0334976E-2</v>
      </c>
      <c r="AC126" s="188"/>
      <c r="AD126" s="259"/>
      <c r="AE126" s="259"/>
      <c r="AF126" s="56"/>
      <c r="AG126" s="28"/>
      <c r="AH126" s="56"/>
      <c r="AI126" s="28"/>
      <c r="AJ126" s="132"/>
      <c r="AK126" s="199"/>
      <c r="AL126" s="285"/>
      <c r="AM126" s="86">
        <f t="shared" si="14"/>
        <v>-3.8425299999999964</v>
      </c>
      <c r="AN126" s="121">
        <f t="shared" si="15"/>
        <v>-4.5419690000000017</v>
      </c>
      <c r="AO126" s="121">
        <f t="shared" si="16"/>
        <v>-8.2745100000000127E-3</v>
      </c>
      <c r="AP126" s="121">
        <f t="shared" si="17"/>
        <v>-5.9018699999999757E-3</v>
      </c>
      <c r="AQ126" s="87">
        <f t="shared" si="18"/>
        <v>1.6369412E-2</v>
      </c>
      <c r="AR126" s="37"/>
      <c r="AS126" s="234"/>
      <c r="AT126" s="37"/>
    </row>
    <row r="127" spans="2:46" ht="13.5" customHeight="1" thickBot="1" x14ac:dyDescent="0.2">
      <c r="B127" s="286"/>
      <c r="C127" s="27"/>
      <c r="D127" s="186"/>
      <c r="E127" s="56"/>
      <c r="F127" s="189"/>
      <c r="G127" s="189"/>
      <c r="H127" s="189"/>
      <c r="I127" s="56"/>
      <c r="J127" s="56"/>
      <c r="K127" s="188"/>
      <c r="L127" s="259"/>
      <c r="M127" s="259"/>
      <c r="N127" s="56"/>
      <c r="O127" s="28"/>
      <c r="P127" s="56"/>
      <c r="Q127" s="28"/>
      <c r="R127" s="184"/>
      <c r="S127" s="214"/>
      <c r="T127" s="286"/>
      <c r="U127" s="27"/>
      <c r="V127" s="186"/>
      <c r="W127" s="56"/>
      <c r="X127" s="189"/>
      <c r="Y127" s="189"/>
      <c r="Z127" s="189"/>
      <c r="AA127" s="56"/>
      <c r="AB127" s="56"/>
      <c r="AC127" s="188"/>
      <c r="AD127" s="259"/>
      <c r="AE127" s="259"/>
      <c r="AF127" s="56"/>
      <c r="AG127" s="28"/>
      <c r="AH127" s="56"/>
      <c r="AI127" s="28"/>
      <c r="AJ127" s="184"/>
      <c r="AK127" s="199"/>
      <c r="AL127" s="286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4"/>
      <c r="AT127" s="37"/>
    </row>
    <row r="128" spans="2:46" ht="13.5" customHeight="1" x14ac:dyDescent="0.15">
      <c r="B128" s="284" t="s">
        <v>88</v>
      </c>
      <c r="C128" s="25" t="s">
        <v>31</v>
      </c>
      <c r="D128" s="39"/>
      <c r="E128" s="55"/>
      <c r="F128" s="96">
        <v>31.889797000000002</v>
      </c>
      <c r="G128" s="96">
        <v>35.429347</v>
      </c>
      <c r="H128" s="96">
        <v>0.97181448999999998</v>
      </c>
      <c r="I128" s="60">
        <v>0.97867930000000003</v>
      </c>
      <c r="J128" s="60">
        <v>5.8180936000000003E-2</v>
      </c>
      <c r="K128" s="61"/>
      <c r="L128" s="258"/>
      <c r="M128" s="258"/>
      <c r="N128" s="55"/>
      <c r="O128" s="26"/>
      <c r="P128" s="55"/>
      <c r="Q128" s="26"/>
      <c r="R128" s="131"/>
      <c r="S128" s="214"/>
      <c r="T128" s="284" t="s">
        <v>88</v>
      </c>
      <c r="U128" s="25" t="s">
        <v>31</v>
      </c>
      <c r="V128" s="39"/>
      <c r="W128" s="55"/>
      <c r="X128" s="96">
        <v>28.275286000000001</v>
      </c>
      <c r="Y128" s="96">
        <v>32.168053999999998</v>
      </c>
      <c r="Z128" s="96">
        <v>0.91813179</v>
      </c>
      <c r="AA128" s="60">
        <v>0.95589435</v>
      </c>
      <c r="AB128" s="60">
        <v>0.15962559000000001</v>
      </c>
      <c r="AC128" s="61"/>
      <c r="AD128" s="258"/>
      <c r="AE128" s="258"/>
      <c r="AF128" s="55"/>
      <c r="AG128" s="26"/>
      <c r="AH128" s="55"/>
      <c r="AI128" s="26"/>
      <c r="AJ128" s="131"/>
      <c r="AK128" s="199"/>
      <c r="AL128" s="284" t="s">
        <v>88</v>
      </c>
      <c r="AM128" s="119">
        <f t="shared" si="14"/>
        <v>-3.6145110000000003</v>
      </c>
      <c r="AN128" s="95">
        <f t="shared" si="15"/>
        <v>-3.261293000000002</v>
      </c>
      <c r="AO128" s="95">
        <f t="shared" si="16"/>
        <v>-5.3682699999999972E-2</v>
      </c>
      <c r="AP128" s="95">
        <f t="shared" si="17"/>
        <v>-2.2784950000000026E-2</v>
      </c>
      <c r="AQ128" s="120">
        <f t="shared" si="18"/>
        <v>0.10144465400000001</v>
      </c>
      <c r="AR128" s="37"/>
      <c r="AS128" s="234"/>
      <c r="AT128" s="37"/>
    </row>
    <row r="129" spans="2:46" ht="13.5" customHeight="1" x14ac:dyDescent="0.15">
      <c r="B129" s="285"/>
      <c r="C129" s="27" t="s">
        <v>32</v>
      </c>
      <c r="D129" s="186"/>
      <c r="E129" s="56"/>
      <c r="F129" s="187">
        <v>33.939517000000002</v>
      </c>
      <c r="G129" s="187">
        <v>37.521935999999997</v>
      </c>
      <c r="H129" s="187">
        <v>0.98180666000000005</v>
      </c>
      <c r="I129" s="62">
        <v>0.98673323999999996</v>
      </c>
      <c r="J129" s="62">
        <v>4.109078E-2</v>
      </c>
      <c r="K129" s="188"/>
      <c r="L129" s="259"/>
      <c r="M129" s="259"/>
      <c r="N129" s="56"/>
      <c r="O129" s="28"/>
      <c r="P129" s="56"/>
      <c r="Q129" s="28"/>
      <c r="R129" s="132"/>
      <c r="S129" s="214"/>
      <c r="T129" s="285"/>
      <c r="U129" s="27" t="s">
        <v>32</v>
      </c>
      <c r="V129" s="186"/>
      <c r="W129" s="56"/>
      <c r="X129" s="187">
        <v>31.441147000000001</v>
      </c>
      <c r="Y129" s="187">
        <v>35.148496999999999</v>
      </c>
      <c r="Z129" s="187">
        <v>0.96302511000000002</v>
      </c>
      <c r="AA129" s="62">
        <v>0.97601908000000004</v>
      </c>
      <c r="AB129" s="62">
        <v>7.0925935999999995E-2</v>
      </c>
      <c r="AC129" s="188"/>
      <c r="AD129" s="259"/>
      <c r="AE129" s="259"/>
      <c r="AF129" s="56"/>
      <c r="AG129" s="28"/>
      <c r="AH129" s="56"/>
      <c r="AI129" s="28"/>
      <c r="AJ129" s="132"/>
      <c r="AK129" s="199"/>
      <c r="AL129" s="285"/>
      <c r="AM129" s="86">
        <f t="shared" si="14"/>
        <v>-2.4983700000000013</v>
      </c>
      <c r="AN129" s="121">
        <f t="shared" si="15"/>
        <v>-2.3734389999999976</v>
      </c>
      <c r="AO129" s="121">
        <f t="shared" si="16"/>
        <v>-1.8781550000000036E-2</v>
      </c>
      <c r="AP129" s="121">
        <f t="shared" si="17"/>
        <v>-1.0714159999999917E-2</v>
      </c>
      <c r="AQ129" s="87">
        <f t="shared" si="18"/>
        <v>2.9835155999999995E-2</v>
      </c>
      <c r="AR129" s="37"/>
      <c r="AS129" s="234"/>
      <c r="AT129" s="37"/>
    </row>
    <row r="130" spans="2:46" ht="13.5" customHeight="1" x14ac:dyDescent="0.15">
      <c r="B130" s="285"/>
      <c r="C130" s="27" t="s">
        <v>33</v>
      </c>
      <c r="D130" s="186"/>
      <c r="E130" s="56"/>
      <c r="F130" s="187">
        <v>37.117356999999998</v>
      </c>
      <c r="G130" s="187">
        <v>40.950107000000003</v>
      </c>
      <c r="H130" s="187">
        <v>0.98947116999999996</v>
      </c>
      <c r="I130" s="62">
        <v>0.99291826000000005</v>
      </c>
      <c r="J130" s="62">
        <v>2.4179984000000002E-2</v>
      </c>
      <c r="K130" s="188"/>
      <c r="L130" s="259"/>
      <c r="M130" s="259"/>
      <c r="N130" s="56"/>
      <c r="O130" s="28"/>
      <c r="P130" s="56"/>
      <c r="Q130" s="28"/>
      <c r="R130" s="132"/>
      <c r="S130" s="214"/>
      <c r="T130" s="285"/>
      <c r="U130" s="27" t="s">
        <v>33</v>
      </c>
      <c r="V130" s="186"/>
      <c r="W130" s="56"/>
      <c r="X130" s="187">
        <v>33.441322999999997</v>
      </c>
      <c r="Y130" s="187">
        <v>37.075026000000001</v>
      </c>
      <c r="Z130" s="187">
        <v>0.97696594999999997</v>
      </c>
      <c r="AA130" s="62">
        <v>0.98297628999999997</v>
      </c>
      <c r="AB130" s="62">
        <v>4.4603713000000003E-2</v>
      </c>
      <c r="AC130" s="188"/>
      <c r="AD130" s="259"/>
      <c r="AE130" s="259"/>
      <c r="AF130" s="56"/>
      <c r="AG130" s="28"/>
      <c r="AH130" s="56"/>
      <c r="AI130" s="28"/>
      <c r="AJ130" s="132"/>
      <c r="AK130" s="199"/>
      <c r="AL130" s="285"/>
      <c r="AM130" s="86">
        <f t="shared" si="14"/>
        <v>-3.6760340000000014</v>
      </c>
      <c r="AN130" s="121">
        <f t="shared" si="15"/>
        <v>-3.8750810000000016</v>
      </c>
      <c r="AO130" s="121">
        <f t="shared" si="16"/>
        <v>-1.2505219999999984E-2</v>
      </c>
      <c r="AP130" s="121">
        <f t="shared" si="17"/>
        <v>-9.9419700000000777E-3</v>
      </c>
      <c r="AQ130" s="87">
        <f t="shared" si="18"/>
        <v>2.0423729000000002E-2</v>
      </c>
      <c r="AR130" s="37"/>
      <c r="AS130" s="234"/>
      <c r="AT130" s="37"/>
    </row>
    <row r="131" spans="2:46" ht="13.5" customHeight="1" x14ac:dyDescent="0.15">
      <c r="B131" s="285"/>
      <c r="C131" s="27" t="s">
        <v>35</v>
      </c>
      <c r="D131" s="186"/>
      <c r="E131" s="56"/>
      <c r="F131" s="187">
        <v>40.689825999999996</v>
      </c>
      <c r="G131" s="187">
        <v>44.666578000000001</v>
      </c>
      <c r="H131" s="187">
        <v>0.99367084999999999</v>
      </c>
      <c r="I131" s="62">
        <v>0.99630901999999999</v>
      </c>
      <c r="J131" s="62">
        <v>1.2087977E-2</v>
      </c>
      <c r="K131" s="188"/>
      <c r="L131" s="259"/>
      <c r="M131" s="259"/>
      <c r="N131" s="56"/>
      <c r="O131" s="28"/>
      <c r="P131" s="56"/>
      <c r="Q131" s="28"/>
      <c r="R131" s="132"/>
      <c r="S131" s="214"/>
      <c r="T131" s="285"/>
      <c r="U131" s="27" t="s">
        <v>35</v>
      </c>
      <c r="V131" s="186"/>
      <c r="W131" s="56"/>
      <c r="X131" s="187">
        <v>36.258197000000003</v>
      </c>
      <c r="Y131" s="187">
        <v>39.555796000000001</v>
      </c>
      <c r="Z131" s="187">
        <v>0.98528329000000003</v>
      </c>
      <c r="AA131" s="62">
        <v>0.98992590999999996</v>
      </c>
      <c r="AB131" s="62">
        <v>2.9521334999999999E-2</v>
      </c>
      <c r="AC131" s="188"/>
      <c r="AD131" s="259"/>
      <c r="AE131" s="259"/>
      <c r="AF131" s="56"/>
      <c r="AG131" s="28"/>
      <c r="AH131" s="56"/>
      <c r="AI131" s="28"/>
      <c r="AJ131" s="132"/>
      <c r="AK131" s="199"/>
      <c r="AL131" s="285"/>
      <c r="AM131" s="86">
        <f t="shared" si="14"/>
        <v>-4.4316289999999938</v>
      </c>
      <c r="AN131" s="121">
        <f t="shared" si="15"/>
        <v>-5.1107820000000004</v>
      </c>
      <c r="AO131" s="121">
        <f t="shared" si="16"/>
        <v>-8.3875599999999606E-3</v>
      </c>
      <c r="AP131" s="121">
        <f t="shared" si="17"/>
        <v>-6.3831100000000252E-3</v>
      </c>
      <c r="AQ131" s="87">
        <f t="shared" si="18"/>
        <v>1.7433357999999999E-2</v>
      </c>
      <c r="AR131" s="37"/>
      <c r="AS131" s="234"/>
      <c r="AT131" s="37"/>
    </row>
    <row r="132" spans="2:46" ht="13.5" customHeight="1" thickBot="1" x14ac:dyDescent="0.2">
      <c r="B132" s="286"/>
      <c r="C132" s="27"/>
      <c r="D132" s="186"/>
      <c r="E132" s="56"/>
      <c r="F132" s="189"/>
      <c r="G132" s="189"/>
      <c r="H132" s="189"/>
      <c r="I132" s="56"/>
      <c r="J132" s="56"/>
      <c r="K132" s="188"/>
      <c r="L132" s="259"/>
      <c r="M132" s="259"/>
      <c r="N132" s="56"/>
      <c r="O132" s="28"/>
      <c r="P132" s="56"/>
      <c r="Q132" s="28"/>
      <c r="R132" s="184"/>
      <c r="S132" s="214"/>
      <c r="T132" s="286"/>
      <c r="U132" s="27"/>
      <c r="V132" s="186"/>
      <c r="W132" s="56"/>
      <c r="X132" s="189"/>
      <c r="Y132" s="189"/>
      <c r="Z132" s="189"/>
      <c r="AA132" s="56"/>
      <c r="AB132" s="56"/>
      <c r="AC132" s="188"/>
      <c r="AD132" s="259"/>
      <c r="AE132" s="259"/>
      <c r="AF132" s="56"/>
      <c r="AG132" s="28"/>
      <c r="AH132" s="56"/>
      <c r="AI132" s="28"/>
      <c r="AJ132" s="184"/>
      <c r="AK132" s="199"/>
      <c r="AL132" s="286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4"/>
      <c r="AT132" s="37"/>
    </row>
    <row r="133" spans="2:46" ht="13.5" customHeight="1" x14ac:dyDescent="0.15">
      <c r="B133" s="284" t="s">
        <v>89</v>
      </c>
      <c r="C133" s="25" t="s">
        <v>31</v>
      </c>
      <c r="D133" s="39"/>
      <c r="E133" s="55"/>
      <c r="F133" s="96">
        <v>31.975203</v>
      </c>
      <c r="G133" s="96">
        <v>35.501283999999998</v>
      </c>
      <c r="H133" s="96">
        <v>0.97021955000000004</v>
      </c>
      <c r="I133" s="60">
        <v>0.97731906999999996</v>
      </c>
      <c r="J133" s="60">
        <v>5.7658423E-2</v>
      </c>
      <c r="K133" s="61"/>
      <c r="L133" s="258"/>
      <c r="M133" s="258"/>
      <c r="N133" s="55"/>
      <c r="O133" s="26"/>
      <c r="P133" s="55"/>
      <c r="Q133" s="26"/>
      <c r="R133" s="131"/>
      <c r="S133" s="214"/>
      <c r="T133" s="284" t="s">
        <v>89</v>
      </c>
      <c r="U133" s="25" t="s">
        <v>31</v>
      </c>
      <c r="V133" s="39"/>
      <c r="W133" s="55"/>
      <c r="X133" s="96">
        <v>27.925792999999999</v>
      </c>
      <c r="Y133" s="96">
        <v>32.129423000000003</v>
      </c>
      <c r="Z133" s="96">
        <v>0.91713496000000005</v>
      </c>
      <c r="AA133" s="60">
        <v>0.95381439999999995</v>
      </c>
      <c r="AB133" s="60">
        <v>0.16386423999999999</v>
      </c>
      <c r="AC133" s="61"/>
      <c r="AD133" s="258"/>
      <c r="AE133" s="258"/>
      <c r="AF133" s="55"/>
      <c r="AG133" s="26"/>
      <c r="AH133" s="55"/>
      <c r="AI133" s="26"/>
      <c r="AJ133" s="131"/>
      <c r="AK133" s="199"/>
      <c r="AL133" s="284" t="s">
        <v>89</v>
      </c>
      <c r="AM133" s="119">
        <f t="shared" si="14"/>
        <v>-4.0494100000000017</v>
      </c>
      <c r="AN133" s="95">
        <f t="shared" si="15"/>
        <v>-3.3718609999999956</v>
      </c>
      <c r="AO133" s="95">
        <f t="shared" si="16"/>
        <v>-5.3084589999999987E-2</v>
      </c>
      <c r="AP133" s="95">
        <f t="shared" si="17"/>
        <v>-2.3504670000000005E-2</v>
      </c>
      <c r="AQ133" s="120">
        <f t="shared" si="18"/>
        <v>0.10620581699999999</v>
      </c>
      <c r="AR133" s="37"/>
      <c r="AS133" s="234"/>
      <c r="AT133" s="37"/>
    </row>
    <row r="134" spans="2:46" ht="13.5" customHeight="1" x14ac:dyDescent="0.15">
      <c r="B134" s="285"/>
      <c r="C134" s="27" t="s">
        <v>32</v>
      </c>
      <c r="D134" s="186"/>
      <c r="E134" s="56"/>
      <c r="F134" s="187">
        <v>34.497872000000001</v>
      </c>
      <c r="G134" s="187">
        <v>38.040011</v>
      </c>
      <c r="H134" s="187">
        <v>0.98118057000000003</v>
      </c>
      <c r="I134" s="62">
        <v>0.98618943999999997</v>
      </c>
      <c r="J134" s="62">
        <v>3.8187596999999997E-2</v>
      </c>
      <c r="K134" s="188"/>
      <c r="L134" s="259"/>
      <c r="M134" s="259"/>
      <c r="N134" s="56"/>
      <c r="O134" s="28"/>
      <c r="P134" s="56"/>
      <c r="Q134" s="28"/>
      <c r="R134" s="132"/>
      <c r="S134" s="214"/>
      <c r="T134" s="285"/>
      <c r="U134" s="27" t="s">
        <v>32</v>
      </c>
      <c r="V134" s="186"/>
      <c r="W134" s="56"/>
      <c r="X134" s="187">
        <v>31.31155</v>
      </c>
      <c r="Y134" s="187">
        <v>35.148431000000002</v>
      </c>
      <c r="Z134" s="187">
        <v>0.96096512000000001</v>
      </c>
      <c r="AA134" s="62">
        <v>0.97441931999999998</v>
      </c>
      <c r="AB134" s="62">
        <v>7.2428346000000005E-2</v>
      </c>
      <c r="AC134" s="188"/>
      <c r="AD134" s="259"/>
      <c r="AE134" s="259"/>
      <c r="AF134" s="56"/>
      <c r="AG134" s="28"/>
      <c r="AH134" s="56"/>
      <c r="AI134" s="28"/>
      <c r="AJ134" s="132"/>
      <c r="AK134" s="199"/>
      <c r="AL134" s="285"/>
      <c r="AM134" s="86">
        <f t="shared" si="14"/>
        <v>-3.1863220000000005</v>
      </c>
      <c r="AN134" s="121">
        <f t="shared" si="15"/>
        <v>-2.8915799999999976</v>
      </c>
      <c r="AO134" s="121">
        <f t="shared" si="16"/>
        <v>-2.0215450000000024E-2</v>
      </c>
      <c r="AP134" s="121">
        <f t="shared" si="17"/>
        <v>-1.1770119999999995E-2</v>
      </c>
      <c r="AQ134" s="87">
        <f t="shared" si="18"/>
        <v>3.4240749000000008E-2</v>
      </c>
      <c r="AR134" s="37"/>
      <c r="AS134" s="234"/>
      <c r="AT134" s="37"/>
    </row>
    <row r="135" spans="2:46" ht="13.5" customHeight="1" x14ac:dyDescent="0.15">
      <c r="B135" s="285"/>
      <c r="C135" s="27" t="s">
        <v>33</v>
      </c>
      <c r="D135" s="186"/>
      <c r="E135" s="56"/>
      <c r="F135" s="187">
        <v>37.726612000000003</v>
      </c>
      <c r="G135" s="187">
        <v>41.318471000000002</v>
      </c>
      <c r="H135" s="187">
        <v>0.98946856000000005</v>
      </c>
      <c r="I135" s="62">
        <v>0.99296059000000003</v>
      </c>
      <c r="J135" s="62">
        <v>2.2883810000000001E-2</v>
      </c>
      <c r="K135" s="188"/>
      <c r="L135" s="259"/>
      <c r="M135" s="259"/>
      <c r="N135" s="56"/>
      <c r="O135" s="28"/>
      <c r="P135" s="56"/>
      <c r="Q135" s="28"/>
      <c r="R135" s="132"/>
      <c r="S135" s="214"/>
      <c r="T135" s="285"/>
      <c r="U135" s="27" t="s">
        <v>33</v>
      </c>
      <c r="V135" s="186"/>
      <c r="W135" s="56"/>
      <c r="X135" s="187">
        <v>33.184761999999999</v>
      </c>
      <c r="Y135" s="187">
        <v>37.084451000000001</v>
      </c>
      <c r="Z135" s="187">
        <v>0.97567446000000002</v>
      </c>
      <c r="AA135" s="62">
        <v>0.98160977000000005</v>
      </c>
      <c r="AB135" s="62">
        <v>4.577411E-2</v>
      </c>
      <c r="AC135" s="188"/>
      <c r="AD135" s="259"/>
      <c r="AE135" s="259"/>
      <c r="AF135" s="56"/>
      <c r="AG135" s="28"/>
      <c r="AH135" s="56"/>
      <c r="AI135" s="28"/>
      <c r="AJ135" s="132"/>
      <c r="AK135" s="199"/>
      <c r="AL135" s="285"/>
      <c r="AM135" s="86">
        <f t="shared" si="14"/>
        <v>-4.5418500000000037</v>
      </c>
      <c r="AN135" s="121">
        <f t="shared" si="15"/>
        <v>-4.234020000000001</v>
      </c>
      <c r="AO135" s="121">
        <f t="shared" si="16"/>
        <v>-1.3794100000000031E-2</v>
      </c>
      <c r="AP135" s="121">
        <f t="shared" si="17"/>
        <v>-1.1350819999999984E-2</v>
      </c>
      <c r="AQ135" s="87">
        <f t="shared" si="18"/>
        <v>2.2890299999999999E-2</v>
      </c>
      <c r="AR135" s="37"/>
      <c r="AS135" s="234"/>
      <c r="AT135" s="37"/>
    </row>
    <row r="136" spans="2:46" ht="13.5" customHeight="1" x14ac:dyDescent="0.15">
      <c r="B136" s="285"/>
      <c r="C136" s="27" t="s">
        <v>35</v>
      </c>
      <c r="D136" s="186"/>
      <c r="E136" s="56"/>
      <c r="F136" s="187">
        <v>41.389208000000004</v>
      </c>
      <c r="G136" s="187">
        <v>45.151958</v>
      </c>
      <c r="H136" s="187">
        <v>0.99366032000000004</v>
      </c>
      <c r="I136" s="62">
        <v>0.99637198000000005</v>
      </c>
      <c r="J136" s="62">
        <v>1.162767E-2</v>
      </c>
      <c r="K136" s="188"/>
      <c r="L136" s="259"/>
      <c r="M136" s="259"/>
      <c r="N136" s="56"/>
      <c r="O136" s="28"/>
      <c r="P136" s="56"/>
      <c r="Q136" s="28"/>
      <c r="R136" s="132"/>
      <c r="S136" s="214"/>
      <c r="T136" s="285"/>
      <c r="U136" s="27" t="s">
        <v>35</v>
      </c>
      <c r="V136" s="186"/>
      <c r="W136" s="56"/>
      <c r="X136" s="187">
        <v>36.424548000000001</v>
      </c>
      <c r="Y136" s="187">
        <v>39.76999</v>
      </c>
      <c r="Z136" s="187">
        <v>0.98507825999999998</v>
      </c>
      <c r="AA136" s="62">
        <v>0.98980816999999999</v>
      </c>
      <c r="AB136" s="62">
        <v>2.9287396E-2</v>
      </c>
      <c r="AC136" s="188"/>
      <c r="AD136" s="259"/>
      <c r="AE136" s="259"/>
      <c r="AF136" s="56"/>
      <c r="AG136" s="28"/>
      <c r="AH136" s="56"/>
      <c r="AI136" s="28"/>
      <c r="AJ136" s="132"/>
      <c r="AK136" s="199"/>
      <c r="AL136" s="285"/>
      <c r="AM136" s="86">
        <f t="shared" si="14"/>
        <v>-4.9646600000000021</v>
      </c>
      <c r="AN136" s="121">
        <f t="shared" si="15"/>
        <v>-5.3819680000000005</v>
      </c>
      <c r="AO136" s="121">
        <f t="shared" si="16"/>
        <v>-8.582060000000058E-3</v>
      </c>
      <c r="AP136" s="121">
        <f t="shared" si="17"/>
        <v>-6.5638100000000588E-3</v>
      </c>
      <c r="AQ136" s="87">
        <f t="shared" si="18"/>
        <v>1.7659726000000001E-2</v>
      </c>
      <c r="AR136" s="37"/>
      <c r="AS136" s="234"/>
      <c r="AT136" s="37"/>
    </row>
    <row r="137" spans="2:46" ht="13.5" customHeight="1" thickBot="1" x14ac:dyDescent="0.2">
      <c r="B137" s="286"/>
      <c r="C137" s="27"/>
      <c r="D137" s="186"/>
      <c r="E137" s="56"/>
      <c r="F137" s="189"/>
      <c r="G137" s="189"/>
      <c r="H137" s="189"/>
      <c r="I137" s="56"/>
      <c r="J137" s="56"/>
      <c r="K137" s="188"/>
      <c r="L137" s="259"/>
      <c r="M137" s="259"/>
      <c r="N137" s="56"/>
      <c r="O137" s="28"/>
      <c r="P137" s="56"/>
      <c r="Q137" s="28"/>
      <c r="R137" s="184"/>
      <c r="S137" s="214"/>
      <c r="T137" s="286"/>
      <c r="U137" s="27"/>
      <c r="V137" s="186"/>
      <c r="W137" s="56"/>
      <c r="X137" s="189"/>
      <c r="Y137" s="189"/>
      <c r="Z137" s="189"/>
      <c r="AA137" s="56"/>
      <c r="AB137" s="56"/>
      <c r="AC137" s="188"/>
      <c r="AD137" s="259"/>
      <c r="AE137" s="259"/>
      <c r="AF137" s="56"/>
      <c r="AG137" s="28"/>
      <c r="AH137" s="56"/>
      <c r="AI137" s="28"/>
      <c r="AJ137" s="184"/>
      <c r="AK137" s="199"/>
      <c r="AL137" s="286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4"/>
      <c r="AT137" s="37"/>
    </row>
    <row r="138" spans="2:46" ht="13.5" customHeight="1" x14ac:dyDescent="0.15">
      <c r="B138" s="284" t="s">
        <v>90</v>
      </c>
      <c r="C138" s="25" t="s">
        <v>31</v>
      </c>
      <c r="D138" s="39"/>
      <c r="E138" s="55"/>
      <c r="F138" s="96"/>
      <c r="G138" s="96"/>
      <c r="H138" s="96"/>
      <c r="I138" s="60"/>
      <c r="J138" s="60"/>
      <c r="K138" s="61"/>
      <c r="L138" s="258"/>
      <c r="M138" s="258"/>
      <c r="N138" s="55"/>
      <c r="O138" s="26"/>
      <c r="P138" s="55"/>
      <c r="Q138" s="26"/>
      <c r="R138" s="131"/>
      <c r="S138" s="214"/>
      <c r="T138" s="284" t="s">
        <v>90</v>
      </c>
      <c r="U138" s="25" t="s">
        <v>31</v>
      </c>
      <c r="V138" s="39"/>
      <c r="W138" s="55"/>
      <c r="X138" s="96"/>
      <c r="Y138" s="96"/>
      <c r="Z138" s="96"/>
      <c r="AA138" s="60"/>
      <c r="AB138" s="60"/>
      <c r="AC138" s="61"/>
      <c r="AD138" s="258"/>
      <c r="AE138" s="258"/>
      <c r="AF138" s="55"/>
      <c r="AG138" s="26"/>
      <c r="AH138" s="55"/>
      <c r="AI138" s="26"/>
      <c r="AJ138" s="131"/>
      <c r="AK138" s="199"/>
      <c r="AL138" s="284" t="s">
        <v>90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4"/>
      <c r="AT138" s="37"/>
    </row>
    <row r="139" spans="2:46" ht="13.5" customHeight="1" x14ac:dyDescent="0.15">
      <c r="B139" s="285"/>
      <c r="C139" s="27" t="s">
        <v>32</v>
      </c>
      <c r="D139" s="186"/>
      <c r="E139" s="56"/>
      <c r="F139" s="187"/>
      <c r="G139" s="187"/>
      <c r="H139" s="187"/>
      <c r="I139" s="62"/>
      <c r="J139" s="62"/>
      <c r="K139" s="188"/>
      <c r="L139" s="259"/>
      <c r="M139" s="259"/>
      <c r="N139" s="56"/>
      <c r="O139" s="28"/>
      <c r="P139" s="56"/>
      <c r="Q139" s="28"/>
      <c r="R139" s="132"/>
      <c r="S139" s="214"/>
      <c r="T139" s="285"/>
      <c r="U139" s="27" t="s">
        <v>32</v>
      </c>
      <c r="V139" s="186"/>
      <c r="W139" s="56"/>
      <c r="X139" s="187"/>
      <c r="Y139" s="187"/>
      <c r="Z139" s="187"/>
      <c r="AA139" s="62"/>
      <c r="AB139" s="62"/>
      <c r="AC139" s="188"/>
      <c r="AD139" s="259"/>
      <c r="AE139" s="259"/>
      <c r="AF139" s="56"/>
      <c r="AG139" s="28"/>
      <c r="AH139" s="56"/>
      <c r="AI139" s="28"/>
      <c r="AJ139" s="132"/>
      <c r="AK139" s="199"/>
      <c r="AL139" s="285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4"/>
      <c r="AT139" s="37"/>
    </row>
    <row r="140" spans="2:46" ht="13.5" customHeight="1" x14ac:dyDescent="0.15">
      <c r="B140" s="285"/>
      <c r="C140" s="27" t="s">
        <v>33</v>
      </c>
      <c r="D140" s="186"/>
      <c r="E140" s="56"/>
      <c r="F140" s="187"/>
      <c r="G140" s="187"/>
      <c r="H140" s="187"/>
      <c r="I140" s="62"/>
      <c r="J140" s="62"/>
      <c r="K140" s="188"/>
      <c r="L140" s="259"/>
      <c r="M140" s="259"/>
      <c r="N140" s="56"/>
      <c r="O140" s="28"/>
      <c r="P140" s="56"/>
      <c r="Q140" s="28"/>
      <c r="R140" s="132"/>
      <c r="S140" s="214"/>
      <c r="T140" s="285"/>
      <c r="U140" s="27" t="s">
        <v>33</v>
      </c>
      <c r="V140" s="186"/>
      <c r="W140" s="56"/>
      <c r="X140" s="187"/>
      <c r="Y140" s="187"/>
      <c r="Z140" s="187"/>
      <c r="AA140" s="62"/>
      <c r="AB140" s="62"/>
      <c r="AC140" s="188"/>
      <c r="AD140" s="259"/>
      <c r="AE140" s="259"/>
      <c r="AF140" s="56"/>
      <c r="AG140" s="28"/>
      <c r="AH140" s="56"/>
      <c r="AI140" s="28"/>
      <c r="AJ140" s="132"/>
      <c r="AK140" s="199"/>
      <c r="AL140" s="285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4"/>
      <c r="AT140" s="37"/>
    </row>
    <row r="141" spans="2:46" ht="13.5" customHeight="1" x14ac:dyDescent="0.15">
      <c r="B141" s="285"/>
      <c r="C141" s="27" t="s">
        <v>35</v>
      </c>
      <c r="D141" s="186"/>
      <c r="E141" s="56"/>
      <c r="F141" s="187"/>
      <c r="G141" s="187"/>
      <c r="H141" s="187"/>
      <c r="I141" s="62"/>
      <c r="J141" s="62"/>
      <c r="K141" s="188"/>
      <c r="L141" s="259"/>
      <c r="M141" s="259"/>
      <c r="N141" s="56"/>
      <c r="O141" s="28"/>
      <c r="P141" s="56"/>
      <c r="Q141" s="28"/>
      <c r="R141" s="132"/>
      <c r="S141" s="214"/>
      <c r="T141" s="285"/>
      <c r="U141" s="27" t="s">
        <v>35</v>
      </c>
      <c r="V141" s="186"/>
      <c r="W141" s="56"/>
      <c r="X141" s="187"/>
      <c r="Y141" s="187"/>
      <c r="Z141" s="187"/>
      <c r="AA141" s="62"/>
      <c r="AB141" s="62"/>
      <c r="AC141" s="188"/>
      <c r="AD141" s="259"/>
      <c r="AE141" s="259"/>
      <c r="AF141" s="56"/>
      <c r="AG141" s="28"/>
      <c r="AH141" s="56"/>
      <c r="AI141" s="28"/>
      <c r="AJ141" s="132"/>
      <c r="AK141" s="199"/>
      <c r="AL141" s="285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4"/>
      <c r="AT141" s="37"/>
    </row>
    <row r="142" spans="2:46" ht="13.5" customHeight="1" thickBot="1" x14ac:dyDescent="0.2">
      <c r="B142" s="286"/>
      <c r="C142" s="27"/>
      <c r="D142" s="186"/>
      <c r="E142" s="56"/>
      <c r="F142" s="189"/>
      <c r="G142" s="189"/>
      <c r="H142" s="189"/>
      <c r="I142" s="56"/>
      <c r="J142" s="56"/>
      <c r="K142" s="188"/>
      <c r="L142" s="259"/>
      <c r="M142" s="259"/>
      <c r="N142" s="56"/>
      <c r="O142" s="28"/>
      <c r="P142" s="56"/>
      <c r="Q142" s="28"/>
      <c r="R142" s="184"/>
      <c r="S142" s="214"/>
      <c r="T142" s="286"/>
      <c r="U142" s="27"/>
      <c r="V142" s="186"/>
      <c r="W142" s="56"/>
      <c r="X142" s="189"/>
      <c r="Y142" s="189"/>
      <c r="Z142" s="189"/>
      <c r="AA142" s="56"/>
      <c r="AB142" s="56"/>
      <c r="AC142" s="188"/>
      <c r="AD142" s="259"/>
      <c r="AE142" s="259"/>
      <c r="AF142" s="56"/>
      <c r="AG142" s="28"/>
      <c r="AH142" s="56"/>
      <c r="AI142" s="28"/>
      <c r="AJ142" s="184"/>
      <c r="AK142" s="199"/>
      <c r="AL142" s="286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4"/>
      <c r="AT142" s="37"/>
    </row>
    <row r="143" spans="2:46" ht="13.5" customHeight="1" x14ac:dyDescent="0.15">
      <c r="B143" s="284" t="s">
        <v>91</v>
      </c>
      <c r="C143" s="25" t="s">
        <v>31</v>
      </c>
      <c r="D143" s="39"/>
      <c r="E143" s="55"/>
      <c r="F143" s="96"/>
      <c r="G143" s="96"/>
      <c r="H143" s="96"/>
      <c r="I143" s="60"/>
      <c r="J143" s="60"/>
      <c r="K143" s="61"/>
      <c r="L143" s="258"/>
      <c r="M143" s="258"/>
      <c r="N143" s="55"/>
      <c r="O143" s="26"/>
      <c r="P143" s="55"/>
      <c r="Q143" s="26"/>
      <c r="R143" s="131"/>
      <c r="S143" s="214"/>
      <c r="T143" s="284" t="s">
        <v>91</v>
      </c>
      <c r="U143" s="25" t="s">
        <v>31</v>
      </c>
      <c r="V143" s="39"/>
      <c r="W143" s="55"/>
      <c r="X143" s="96"/>
      <c r="Y143" s="96"/>
      <c r="Z143" s="96"/>
      <c r="AA143" s="60"/>
      <c r="AB143" s="60"/>
      <c r="AC143" s="61"/>
      <c r="AD143" s="258"/>
      <c r="AE143" s="258"/>
      <c r="AF143" s="55"/>
      <c r="AG143" s="26"/>
      <c r="AH143" s="55"/>
      <c r="AI143" s="26"/>
      <c r="AJ143" s="131"/>
      <c r="AK143" s="199"/>
      <c r="AL143" s="284" t="s">
        <v>91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4"/>
      <c r="AT143" s="37"/>
    </row>
    <row r="144" spans="2:46" ht="13.5" customHeight="1" x14ac:dyDescent="0.15">
      <c r="B144" s="285"/>
      <c r="C144" s="27" t="s">
        <v>32</v>
      </c>
      <c r="D144" s="186"/>
      <c r="E144" s="56"/>
      <c r="F144" s="187"/>
      <c r="G144" s="187"/>
      <c r="H144" s="187"/>
      <c r="I144" s="62"/>
      <c r="J144" s="62"/>
      <c r="K144" s="188"/>
      <c r="L144" s="259"/>
      <c r="M144" s="259"/>
      <c r="N144" s="56"/>
      <c r="O144" s="28"/>
      <c r="P144" s="56"/>
      <c r="Q144" s="28"/>
      <c r="R144" s="132"/>
      <c r="S144" s="214"/>
      <c r="T144" s="285"/>
      <c r="U144" s="27" t="s">
        <v>32</v>
      </c>
      <c r="V144" s="186"/>
      <c r="W144" s="56"/>
      <c r="X144" s="187"/>
      <c r="Y144" s="187"/>
      <c r="Z144" s="187"/>
      <c r="AA144" s="62"/>
      <c r="AB144" s="62"/>
      <c r="AC144" s="188"/>
      <c r="AD144" s="259"/>
      <c r="AE144" s="259"/>
      <c r="AF144" s="56"/>
      <c r="AG144" s="28"/>
      <c r="AH144" s="56"/>
      <c r="AI144" s="28"/>
      <c r="AJ144" s="132"/>
      <c r="AK144" s="199"/>
      <c r="AL144" s="285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4"/>
      <c r="AT144" s="37"/>
    </row>
    <row r="145" spans="2:46" ht="13.5" customHeight="1" x14ac:dyDescent="0.15">
      <c r="B145" s="285"/>
      <c r="C145" s="27" t="s">
        <v>33</v>
      </c>
      <c r="D145" s="186"/>
      <c r="E145" s="56"/>
      <c r="F145" s="187"/>
      <c r="G145" s="187"/>
      <c r="H145" s="187"/>
      <c r="I145" s="62"/>
      <c r="J145" s="62"/>
      <c r="K145" s="188"/>
      <c r="L145" s="259"/>
      <c r="M145" s="259"/>
      <c r="N145" s="56"/>
      <c r="O145" s="28"/>
      <c r="P145" s="56"/>
      <c r="Q145" s="28"/>
      <c r="R145" s="132"/>
      <c r="S145" s="214"/>
      <c r="T145" s="285"/>
      <c r="U145" s="27" t="s">
        <v>33</v>
      </c>
      <c r="V145" s="186"/>
      <c r="W145" s="56"/>
      <c r="X145" s="187"/>
      <c r="Y145" s="187"/>
      <c r="Z145" s="187"/>
      <c r="AA145" s="62"/>
      <c r="AB145" s="62"/>
      <c r="AC145" s="188"/>
      <c r="AD145" s="259"/>
      <c r="AE145" s="259"/>
      <c r="AF145" s="56"/>
      <c r="AG145" s="28"/>
      <c r="AH145" s="56"/>
      <c r="AI145" s="28"/>
      <c r="AJ145" s="132"/>
      <c r="AK145" s="199"/>
      <c r="AL145" s="285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4"/>
      <c r="AT145" s="37"/>
    </row>
    <row r="146" spans="2:46" ht="13.5" customHeight="1" x14ac:dyDescent="0.15">
      <c r="B146" s="285"/>
      <c r="C146" s="27" t="s">
        <v>35</v>
      </c>
      <c r="D146" s="186"/>
      <c r="E146" s="56"/>
      <c r="F146" s="187"/>
      <c r="G146" s="187"/>
      <c r="H146" s="187"/>
      <c r="I146" s="62"/>
      <c r="J146" s="62"/>
      <c r="K146" s="188"/>
      <c r="L146" s="259"/>
      <c r="M146" s="259"/>
      <c r="N146" s="56"/>
      <c r="O146" s="28"/>
      <c r="P146" s="56"/>
      <c r="Q146" s="28"/>
      <c r="R146" s="132"/>
      <c r="S146" s="214"/>
      <c r="T146" s="285"/>
      <c r="U146" s="27" t="s">
        <v>35</v>
      </c>
      <c r="V146" s="186"/>
      <c r="W146" s="56"/>
      <c r="X146" s="187"/>
      <c r="Y146" s="187"/>
      <c r="Z146" s="187"/>
      <c r="AA146" s="62"/>
      <c r="AB146" s="62"/>
      <c r="AC146" s="188"/>
      <c r="AD146" s="259"/>
      <c r="AE146" s="259"/>
      <c r="AF146" s="56"/>
      <c r="AG146" s="28"/>
      <c r="AH146" s="56"/>
      <c r="AI146" s="28"/>
      <c r="AJ146" s="132"/>
      <c r="AK146" s="199"/>
      <c r="AL146" s="285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4"/>
      <c r="AT146" s="37"/>
    </row>
    <row r="147" spans="2:46" ht="13.5" customHeight="1" thickBot="1" x14ac:dyDescent="0.2">
      <c r="B147" s="286"/>
      <c r="C147" s="27"/>
      <c r="D147" s="186"/>
      <c r="E147" s="56"/>
      <c r="F147" s="189"/>
      <c r="G147" s="189"/>
      <c r="H147" s="189"/>
      <c r="I147" s="56"/>
      <c r="J147" s="56"/>
      <c r="K147" s="188"/>
      <c r="L147" s="259"/>
      <c r="M147" s="259"/>
      <c r="N147" s="56"/>
      <c r="O147" s="28"/>
      <c r="P147" s="56"/>
      <c r="Q147" s="28"/>
      <c r="R147" s="184"/>
      <c r="S147" s="214"/>
      <c r="T147" s="286"/>
      <c r="U147" s="27"/>
      <c r="V147" s="186"/>
      <c r="W147" s="56"/>
      <c r="X147" s="189"/>
      <c r="Y147" s="189"/>
      <c r="Z147" s="189"/>
      <c r="AA147" s="56"/>
      <c r="AB147" s="56"/>
      <c r="AC147" s="188"/>
      <c r="AD147" s="259"/>
      <c r="AE147" s="259"/>
      <c r="AF147" s="56"/>
      <c r="AG147" s="28"/>
      <c r="AH147" s="56"/>
      <c r="AI147" s="28"/>
      <c r="AJ147" s="184"/>
      <c r="AK147" s="199"/>
      <c r="AL147" s="286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4"/>
      <c r="AT147" s="37"/>
    </row>
    <row r="148" spans="2:46" ht="13.5" customHeight="1" x14ac:dyDescent="0.15">
      <c r="B148" s="284" t="s">
        <v>92</v>
      </c>
      <c r="C148" s="25" t="s">
        <v>31</v>
      </c>
      <c r="D148" s="39"/>
      <c r="E148" s="55"/>
      <c r="F148" s="96"/>
      <c r="G148" s="96"/>
      <c r="H148" s="96"/>
      <c r="I148" s="60"/>
      <c r="J148" s="60"/>
      <c r="K148" s="61"/>
      <c r="L148" s="258"/>
      <c r="M148" s="258"/>
      <c r="N148" s="55"/>
      <c r="O148" s="26"/>
      <c r="P148" s="55"/>
      <c r="Q148" s="26"/>
      <c r="R148" s="131"/>
      <c r="S148" s="214"/>
      <c r="T148" s="284" t="s">
        <v>92</v>
      </c>
      <c r="U148" s="25" t="s">
        <v>31</v>
      </c>
      <c r="V148" s="39"/>
      <c r="W148" s="55"/>
      <c r="X148" s="96"/>
      <c r="Y148" s="96"/>
      <c r="Z148" s="96"/>
      <c r="AA148" s="60"/>
      <c r="AB148" s="60"/>
      <c r="AC148" s="61"/>
      <c r="AD148" s="258"/>
      <c r="AE148" s="258"/>
      <c r="AF148" s="55"/>
      <c r="AG148" s="26"/>
      <c r="AH148" s="55"/>
      <c r="AI148" s="26"/>
      <c r="AJ148" s="131"/>
      <c r="AK148" s="199"/>
      <c r="AL148" s="284" t="s">
        <v>92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4"/>
      <c r="AT148" s="37"/>
    </row>
    <row r="149" spans="2:46" ht="13.5" customHeight="1" x14ac:dyDescent="0.15">
      <c r="B149" s="285"/>
      <c r="C149" s="27" t="s">
        <v>32</v>
      </c>
      <c r="D149" s="186"/>
      <c r="E149" s="56"/>
      <c r="F149" s="187"/>
      <c r="G149" s="187"/>
      <c r="H149" s="187"/>
      <c r="I149" s="62"/>
      <c r="J149" s="62"/>
      <c r="K149" s="188"/>
      <c r="L149" s="259"/>
      <c r="M149" s="259"/>
      <c r="N149" s="56"/>
      <c r="O149" s="28"/>
      <c r="P149" s="56"/>
      <c r="Q149" s="28"/>
      <c r="R149" s="132"/>
      <c r="S149" s="214"/>
      <c r="T149" s="285"/>
      <c r="U149" s="27" t="s">
        <v>32</v>
      </c>
      <c r="V149" s="186"/>
      <c r="W149" s="56"/>
      <c r="X149" s="187"/>
      <c r="Y149" s="187"/>
      <c r="Z149" s="187"/>
      <c r="AA149" s="62"/>
      <c r="AB149" s="62"/>
      <c r="AC149" s="188"/>
      <c r="AD149" s="259"/>
      <c r="AE149" s="259"/>
      <c r="AF149" s="56"/>
      <c r="AG149" s="28"/>
      <c r="AH149" s="56"/>
      <c r="AI149" s="28"/>
      <c r="AJ149" s="132"/>
      <c r="AK149" s="199"/>
      <c r="AL149" s="285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4"/>
      <c r="AT149" s="37"/>
    </row>
    <row r="150" spans="2:46" ht="13.5" customHeight="1" x14ac:dyDescent="0.15">
      <c r="B150" s="285"/>
      <c r="C150" s="27" t="s">
        <v>33</v>
      </c>
      <c r="D150" s="186"/>
      <c r="E150" s="56"/>
      <c r="F150" s="187"/>
      <c r="G150" s="187"/>
      <c r="H150" s="187"/>
      <c r="I150" s="62"/>
      <c r="J150" s="62"/>
      <c r="K150" s="188"/>
      <c r="L150" s="259"/>
      <c r="M150" s="259"/>
      <c r="N150" s="56"/>
      <c r="O150" s="28"/>
      <c r="P150" s="56"/>
      <c r="Q150" s="28"/>
      <c r="R150" s="132"/>
      <c r="S150" s="214"/>
      <c r="T150" s="285"/>
      <c r="U150" s="27" t="s">
        <v>33</v>
      </c>
      <c r="V150" s="186"/>
      <c r="W150" s="56"/>
      <c r="X150" s="187"/>
      <c r="Y150" s="187"/>
      <c r="Z150" s="187"/>
      <c r="AA150" s="62"/>
      <c r="AB150" s="62"/>
      <c r="AC150" s="188"/>
      <c r="AD150" s="259"/>
      <c r="AE150" s="259"/>
      <c r="AF150" s="56"/>
      <c r="AG150" s="28"/>
      <c r="AH150" s="56"/>
      <c r="AI150" s="28"/>
      <c r="AJ150" s="132"/>
      <c r="AK150" s="199"/>
      <c r="AL150" s="285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4"/>
      <c r="AT150" s="37"/>
    </row>
    <row r="151" spans="2:46" ht="13.5" customHeight="1" x14ac:dyDescent="0.15">
      <c r="B151" s="285"/>
      <c r="C151" s="27" t="s">
        <v>35</v>
      </c>
      <c r="D151" s="186"/>
      <c r="E151" s="56"/>
      <c r="F151" s="187"/>
      <c r="G151" s="187"/>
      <c r="H151" s="187"/>
      <c r="I151" s="62"/>
      <c r="J151" s="62"/>
      <c r="K151" s="188"/>
      <c r="L151" s="259"/>
      <c r="M151" s="259"/>
      <c r="N151" s="56"/>
      <c r="O151" s="28"/>
      <c r="P151" s="56"/>
      <c r="Q151" s="28"/>
      <c r="R151" s="132"/>
      <c r="S151" s="214"/>
      <c r="T151" s="285"/>
      <c r="U151" s="27" t="s">
        <v>35</v>
      </c>
      <c r="V151" s="186"/>
      <c r="W151" s="56"/>
      <c r="X151" s="187"/>
      <c r="Y151" s="187"/>
      <c r="Z151" s="187"/>
      <c r="AA151" s="62"/>
      <c r="AB151" s="62"/>
      <c r="AC151" s="188"/>
      <c r="AD151" s="259"/>
      <c r="AE151" s="259"/>
      <c r="AF151" s="56"/>
      <c r="AG151" s="28"/>
      <c r="AH151" s="56"/>
      <c r="AI151" s="28"/>
      <c r="AJ151" s="132"/>
      <c r="AK151" s="199"/>
      <c r="AL151" s="285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4"/>
      <c r="AT151" s="37"/>
    </row>
    <row r="152" spans="2:46" ht="13.5" customHeight="1" thickBot="1" x14ac:dyDescent="0.2">
      <c r="B152" s="286"/>
      <c r="C152" s="27"/>
      <c r="D152" s="186"/>
      <c r="E152" s="56"/>
      <c r="F152" s="189"/>
      <c r="G152" s="189"/>
      <c r="H152" s="189"/>
      <c r="I152" s="56"/>
      <c r="J152" s="56"/>
      <c r="K152" s="188"/>
      <c r="L152" s="259"/>
      <c r="M152" s="259"/>
      <c r="N152" s="56"/>
      <c r="O152" s="28"/>
      <c r="P152" s="56"/>
      <c r="Q152" s="28"/>
      <c r="R152" s="184"/>
      <c r="S152" s="214"/>
      <c r="T152" s="286"/>
      <c r="U152" s="27"/>
      <c r="V152" s="186"/>
      <c r="W152" s="56"/>
      <c r="X152" s="189"/>
      <c r="Y152" s="189"/>
      <c r="Z152" s="189"/>
      <c r="AA152" s="56"/>
      <c r="AB152" s="56"/>
      <c r="AC152" s="188"/>
      <c r="AD152" s="259"/>
      <c r="AE152" s="259"/>
      <c r="AF152" s="56"/>
      <c r="AG152" s="28"/>
      <c r="AH152" s="56"/>
      <c r="AI152" s="28"/>
      <c r="AJ152" s="184"/>
      <c r="AK152" s="199"/>
      <c r="AL152" s="286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4"/>
      <c r="AT152" s="37"/>
    </row>
    <row r="153" spans="2:46" ht="13.5" customHeight="1" x14ac:dyDescent="0.15">
      <c r="B153" s="284" t="s">
        <v>93</v>
      </c>
      <c r="C153" s="25" t="s">
        <v>31</v>
      </c>
      <c r="D153" s="39"/>
      <c r="E153" s="55"/>
      <c r="F153" s="96"/>
      <c r="G153" s="96"/>
      <c r="H153" s="96"/>
      <c r="I153" s="60"/>
      <c r="J153" s="60"/>
      <c r="K153" s="61"/>
      <c r="L153" s="258"/>
      <c r="M153" s="258"/>
      <c r="N153" s="55"/>
      <c r="O153" s="26"/>
      <c r="P153" s="55"/>
      <c r="Q153" s="26"/>
      <c r="R153" s="131"/>
      <c r="S153" s="214"/>
      <c r="T153" s="284" t="s">
        <v>93</v>
      </c>
      <c r="U153" s="25" t="s">
        <v>31</v>
      </c>
      <c r="V153" s="39"/>
      <c r="W153" s="55"/>
      <c r="X153" s="96"/>
      <c r="Y153" s="96"/>
      <c r="Z153" s="96"/>
      <c r="AA153" s="60"/>
      <c r="AB153" s="60"/>
      <c r="AC153" s="61"/>
      <c r="AD153" s="258"/>
      <c r="AE153" s="258"/>
      <c r="AF153" s="55"/>
      <c r="AG153" s="26"/>
      <c r="AH153" s="55"/>
      <c r="AI153" s="26"/>
      <c r="AJ153" s="131"/>
      <c r="AK153" s="199"/>
      <c r="AL153" s="284" t="s">
        <v>93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4"/>
      <c r="AT153" s="37"/>
    </row>
    <row r="154" spans="2:46" ht="13.5" customHeight="1" x14ac:dyDescent="0.15">
      <c r="B154" s="285"/>
      <c r="C154" s="27" t="s">
        <v>32</v>
      </c>
      <c r="D154" s="186"/>
      <c r="E154" s="56"/>
      <c r="F154" s="187"/>
      <c r="G154" s="187"/>
      <c r="H154" s="187"/>
      <c r="I154" s="62"/>
      <c r="J154" s="62"/>
      <c r="K154" s="188"/>
      <c r="L154" s="259"/>
      <c r="M154" s="259"/>
      <c r="N154" s="56"/>
      <c r="O154" s="28"/>
      <c r="P154" s="56"/>
      <c r="Q154" s="28"/>
      <c r="R154" s="132"/>
      <c r="S154" s="214"/>
      <c r="T154" s="285"/>
      <c r="U154" s="27" t="s">
        <v>32</v>
      </c>
      <c r="V154" s="186"/>
      <c r="W154" s="56"/>
      <c r="X154" s="187"/>
      <c r="Y154" s="187"/>
      <c r="Z154" s="187"/>
      <c r="AA154" s="62"/>
      <c r="AB154" s="62"/>
      <c r="AC154" s="188"/>
      <c r="AD154" s="259"/>
      <c r="AE154" s="259"/>
      <c r="AF154" s="56"/>
      <c r="AG154" s="28"/>
      <c r="AH154" s="56"/>
      <c r="AI154" s="28"/>
      <c r="AJ154" s="132"/>
      <c r="AK154" s="199"/>
      <c r="AL154" s="285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4"/>
      <c r="AT154" s="37"/>
    </row>
    <row r="155" spans="2:46" ht="13.5" customHeight="1" x14ac:dyDescent="0.15">
      <c r="B155" s="285"/>
      <c r="C155" s="27" t="s">
        <v>33</v>
      </c>
      <c r="D155" s="186"/>
      <c r="E155" s="56"/>
      <c r="F155" s="187"/>
      <c r="G155" s="187"/>
      <c r="H155" s="187"/>
      <c r="I155" s="62"/>
      <c r="J155" s="62"/>
      <c r="K155" s="188"/>
      <c r="L155" s="259"/>
      <c r="M155" s="259"/>
      <c r="N155" s="56"/>
      <c r="O155" s="28"/>
      <c r="P155" s="56"/>
      <c r="Q155" s="28"/>
      <c r="R155" s="132"/>
      <c r="S155" s="214"/>
      <c r="T155" s="285"/>
      <c r="U155" s="27" t="s">
        <v>33</v>
      </c>
      <c r="V155" s="186"/>
      <c r="W155" s="56"/>
      <c r="X155" s="187"/>
      <c r="Y155" s="187"/>
      <c r="Z155" s="187"/>
      <c r="AA155" s="62"/>
      <c r="AB155" s="62"/>
      <c r="AC155" s="188"/>
      <c r="AD155" s="259"/>
      <c r="AE155" s="259"/>
      <c r="AF155" s="56"/>
      <c r="AG155" s="28"/>
      <c r="AH155" s="56"/>
      <c r="AI155" s="28"/>
      <c r="AJ155" s="132"/>
      <c r="AK155" s="199"/>
      <c r="AL155" s="285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4"/>
      <c r="AT155" s="37"/>
    </row>
    <row r="156" spans="2:46" ht="13.5" customHeight="1" x14ac:dyDescent="0.15">
      <c r="B156" s="285"/>
      <c r="C156" s="27" t="s">
        <v>35</v>
      </c>
      <c r="D156" s="186"/>
      <c r="E156" s="56"/>
      <c r="F156" s="187"/>
      <c r="G156" s="187"/>
      <c r="H156" s="187"/>
      <c r="I156" s="62"/>
      <c r="J156" s="62"/>
      <c r="K156" s="188"/>
      <c r="L156" s="259"/>
      <c r="M156" s="259"/>
      <c r="N156" s="56"/>
      <c r="O156" s="28"/>
      <c r="P156" s="56"/>
      <c r="Q156" s="28"/>
      <c r="R156" s="132"/>
      <c r="S156" s="214"/>
      <c r="T156" s="285"/>
      <c r="U156" s="27" t="s">
        <v>35</v>
      </c>
      <c r="V156" s="186"/>
      <c r="W156" s="56"/>
      <c r="X156" s="187"/>
      <c r="Y156" s="187"/>
      <c r="Z156" s="187"/>
      <c r="AA156" s="62"/>
      <c r="AB156" s="62"/>
      <c r="AC156" s="188"/>
      <c r="AD156" s="259"/>
      <c r="AE156" s="259"/>
      <c r="AF156" s="56"/>
      <c r="AG156" s="28"/>
      <c r="AH156" s="56"/>
      <c r="AI156" s="28"/>
      <c r="AJ156" s="132"/>
      <c r="AK156" s="199"/>
      <c r="AL156" s="285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4"/>
      <c r="AT156" s="37"/>
    </row>
    <row r="157" spans="2:46" ht="13.5" customHeight="1" thickBot="1" x14ac:dyDescent="0.2">
      <c r="B157" s="286"/>
      <c r="C157" s="27"/>
      <c r="D157" s="186"/>
      <c r="E157" s="56"/>
      <c r="F157" s="189"/>
      <c r="G157" s="189"/>
      <c r="H157" s="189"/>
      <c r="I157" s="56"/>
      <c r="J157" s="56"/>
      <c r="K157" s="188"/>
      <c r="L157" s="259"/>
      <c r="M157" s="259"/>
      <c r="N157" s="56"/>
      <c r="O157" s="28"/>
      <c r="P157" s="56"/>
      <c r="Q157" s="28"/>
      <c r="R157" s="184"/>
      <c r="S157" s="214"/>
      <c r="T157" s="286"/>
      <c r="U157" s="27"/>
      <c r="V157" s="186"/>
      <c r="W157" s="56"/>
      <c r="X157" s="189"/>
      <c r="Y157" s="189"/>
      <c r="Z157" s="189"/>
      <c r="AA157" s="56"/>
      <c r="AB157" s="56"/>
      <c r="AC157" s="188"/>
      <c r="AD157" s="259"/>
      <c r="AE157" s="259"/>
      <c r="AF157" s="56"/>
      <c r="AG157" s="28"/>
      <c r="AH157" s="56"/>
      <c r="AI157" s="28"/>
      <c r="AJ157" s="184"/>
      <c r="AK157" s="199"/>
      <c r="AL157" s="286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4"/>
      <c r="AT157" s="37"/>
    </row>
    <row r="158" spans="2:46" ht="13.5" customHeight="1" x14ac:dyDescent="0.15">
      <c r="B158" s="284" t="s">
        <v>94</v>
      </c>
      <c r="C158" s="25" t="s">
        <v>31</v>
      </c>
      <c r="D158" s="39"/>
      <c r="E158" s="55"/>
      <c r="F158" s="96"/>
      <c r="G158" s="96"/>
      <c r="H158" s="96"/>
      <c r="I158" s="60"/>
      <c r="J158" s="60"/>
      <c r="K158" s="61"/>
      <c r="L158" s="258"/>
      <c r="M158" s="258"/>
      <c r="N158" s="55"/>
      <c r="O158" s="26"/>
      <c r="P158" s="55"/>
      <c r="Q158" s="26"/>
      <c r="R158" s="131"/>
      <c r="S158" s="214"/>
      <c r="T158" s="284" t="s">
        <v>94</v>
      </c>
      <c r="U158" s="25" t="s">
        <v>31</v>
      </c>
      <c r="V158" s="39"/>
      <c r="W158" s="55"/>
      <c r="X158" s="96"/>
      <c r="Y158" s="96"/>
      <c r="Z158" s="96"/>
      <c r="AA158" s="60"/>
      <c r="AB158" s="60"/>
      <c r="AC158" s="61"/>
      <c r="AD158" s="258"/>
      <c r="AE158" s="258"/>
      <c r="AF158" s="55"/>
      <c r="AG158" s="26"/>
      <c r="AH158" s="55"/>
      <c r="AI158" s="26"/>
      <c r="AJ158" s="131"/>
      <c r="AK158" s="199"/>
      <c r="AL158" s="284" t="s">
        <v>94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4"/>
      <c r="AT158" s="37"/>
    </row>
    <row r="159" spans="2:46" ht="13.5" customHeight="1" x14ac:dyDescent="0.15">
      <c r="B159" s="285"/>
      <c r="C159" s="27" t="s">
        <v>32</v>
      </c>
      <c r="D159" s="186"/>
      <c r="E159" s="56"/>
      <c r="F159" s="187"/>
      <c r="G159" s="187"/>
      <c r="H159" s="187"/>
      <c r="I159" s="62"/>
      <c r="J159" s="62"/>
      <c r="K159" s="188"/>
      <c r="L159" s="259"/>
      <c r="M159" s="259"/>
      <c r="N159" s="56"/>
      <c r="O159" s="28"/>
      <c r="P159" s="56"/>
      <c r="Q159" s="28"/>
      <c r="R159" s="132"/>
      <c r="S159" s="214"/>
      <c r="T159" s="285"/>
      <c r="U159" s="27" t="s">
        <v>32</v>
      </c>
      <c r="V159" s="186"/>
      <c r="W159" s="56"/>
      <c r="X159" s="187"/>
      <c r="Y159" s="187"/>
      <c r="Z159" s="187"/>
      <c r="AA159" s="62"/>
      <c r="AB159" s="62"/>
      <c r="AC159" s="188"/>
      <c r="AD159" s="259"/>
      <c r="AE159" s="259"/>
      <c r="AF159" s="56"/>
      <c r="AG159" s="28"/>
      <c r="AH159" s="56"/>
      <c r="AI159" s="28"/>
      <c r="AJ159" s="132"/>
      <c r="AK159" s="199"/>
      <c r="AL159" s="285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4"/>
      <c r="AT159" s="37"/>
    </row>
    <row r="160" spans="2:46" ht="13.5" customHeight="1" x14ac:dyDescent="0.15">
      <c r="B160" s="285"/>
      <c r="C160" s="27" t="s">
        <v>33</v>
      </c>
      <c r="D160" s="186"/>
      <c r="E160" s="56"/>
      <c r="F160" s="187"/>
      <c r="G160" s="187"/>
      <c r="H160" s="187"/>
      <c r="I160" s="62"/>
      <c r="J160" s="62"/>
      <c r="K160" s="188"/>
      <c r="L160" s="259"/>
      <c r="M160" s="259"/>
      <c r="N160" s="56"/>
      <c r="O160" s="28"/>
      <c r="P160" s="56"/>
      <c r="Q160" s="28"/>
      <c r="R160" s="132"/>
      <c r="S160" s="214"/>
      <c r="T160" s="285"/>
      <c r="U160" s="27" t="s">
        <v>33</v>
      </c>
      <c r="V160" s="186"/>
      <c r="W160" s="56"/>
      <c r="X160" s="187"/>
      <c r="Y160" s="187"/>
      <c r="Z160" s="187"/>
      <c r="AA160" s="62"/>
      <c r="AB160" s="62"/>
      <c r="AC160" s="188"/>
      <c r="AD160" s="259"/>
      <c r="AE160" s="259"/>
      <c r="AF160" s="56"/>
      <c r="AG160" s="28"/>
      <c r="AH160" s="56"/>
      <c r="AI160" s="28"/>
      <c r="AJ160" s="132"/>
      <c r="AK160" s="199"/>
      <c r="AL160" s="285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4"/>
      <c r="AT160" s="37"/>
    </row>
    <row r="161" spans="2:46" ht="13.5" customHeight="1" x14ac:dyDescent="0.15">
      <c r="B161" s="285"/>
      <c r="C161" s="27" t="s">
        <v>35</v>
      </c>
      <c r="D161" s="186"/>
      <c r="E161" s="56"/>
      <c r="F161" s="187"/>
      <c r="G161" s="187"/>
      <c r="H161" s="187"/>
      <c r="I161" s="62"/>
      <c r="J161" s="62"/>
      <c r="K161" s="188"/>
      <c r="L161" s="259"/>
      <c r="M161" s="259"/>
      <c r="N161" s="56"/>
      <c r="O161" s="28"/>
      <c r="P161" s="56"/>
      <c r="Q161" s="28"/>
      <c r="R161" s="132"/>
      <c r="S161" s="214"/>
      <c r="T161" s="285"/>
      <c r="U161" s="27" t="s">
        <v>35</v>
      </c>
      <c r="V161" s="186"/>
      <c r="W161" s="56"/>
      <c r="X161" s="187"/>
      <c r="Y161" s="187"/>
      <c r="Z161" s="187"/>
      <c r="AA161" s="62"/>
      <c r="AB161" s="62"/>
      <c r="AC161" s="188"/>
      <c r="AD161" s="259"/>
      <c r="AE161" s="259"/>
      <c r="AF161" s="56"/>
      <c r="AG161" s="28"/>
      <c r="AH161" s="56"/>
      <c r="AI161" s="28"/>
      <c r="AJ161" s="132"/>
      <c r="AK161" s="199"/>
      <c r="AL161" s="285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4"/>
      <c r="AT161" s="37"/>
    </row>
    <row r="162" spans="2:46" ht="13.5" customHeight="1" thickBot="1" x14ac:dyDescent="0.2">
      <c r="B162" s="286"/>
      <c r="C162" s="27"/>
      <c r="D162" s="186"/>
      <c r="E162" s="56"/>
      <c r="F162" s="189"/>
      <c r="G162" s="189"/>
      <c r="H162" s="189"/>
      <c r="I162" s="56"/>
      <c r="J162" s="56"/>
      <c r="K162" s="188"/>
      <c r="L162" s="259"/>
      <c r="M162" s="259"/>
      <c r="N162" s="56"/>
      <c r="O162" s="28"/>
      <c r="P162" s="56"/>
      <c r="Q162" s="28"/>
      <c r="R162" s="184"/>
      <c r="S162" s="214"/>
      <c r="T162" s="286"/>
      <c r="U162" s="27"/>
      <c r="V162" s="186"/>
      <c r="W162" s="56"/>
      <c r="X162" s="189"/>
      <c r="Y162" s="189"/>
      <c r="Z162" s="189"/>
      <c r="AA162" s="56"/>
      <c r="AB162" s="56"/>
      <c r="AC162" s="188"/>
      <c r="AD162" s="259"/>
      <c r="AE162" s="259"/>
      <c r="AF162" s="56"/>
      <c r="AG162" s="28"/>
      <c r="AH162" s="56"/>
      <c r="AI162" s="28"/>
      <c r="AJ162" s="184"/>
      <c r="AK162" s="199"/>
      <c r="AL162" s="286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4"/>
      <c r="AT162" s="37"/>
    </row>
    <row r="163" spans="2:46" ht="13.5" customHeight="1" x14ac:dyDescent="0.15">
      <c r="B163" s="284" t="s">
        <v>95</v>
      </c>
      <c r="C163" s="25" t="s">
        <v>31</v>
      </c>
      <c r="D163" s="39"/>
      <c r="E163" s="55"/>
      <c r="F163" s="96"/>
      <c r="G163" s="96"/>
      <c r="H163" s="96"/>
      <c r="I163" s="60"/>
      <c r="J163" s="60"/>
      <c r="K163" s="61"/>
      <c r="L163" s="258"/>
      <c r="M163" s="258"/>
      <c r="N163" s="55"/>
      <c r="O163" s="26"/>
      <c r="P163" s="55"/>
      <c r="Q163" s="26"/>
      <c r="R163" s="131"/>
      <c r="S163" s="214"/>
      <c r="T163" s="284" t="s">
        <v>95</v>
      </c>
      <c r="U163" s="25" t="s">
        <v>31</v>
      </c>
      <c r="V163" s="39"/>
      <c r="W163" s="55"/>
      <c r="X163" s="96"/>
      <c r="Y163" s="96"/>
      <c r="Z163" s="96"/>
      <c r="AA163" s="60"/>
      <c r="AB163" s="60"/>
      <c r="AC163" s="61"/>
      <c r="AD163" s="258"/>
      <c r="AE163" s="258"/>
      <c r="AF163" s="55"/>
      <c r="AG163" s="26"/>
      <c r="AH163" s="55"/>
      <c r="AI163" s="26"/>
      <c r="AJ163" s="131"/>
      <c r="AK163" s="199"/>
      <c r="AL163" s="284" t="s">
        <v>95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4"/>
      <c r="AT163" s="37"/>
    </row>
    <row r="164" spans="2:46" ht="13.5" customHeight="1" x14ac:dyDescent="0.15">
      <c r="B164" s="285"/>
      <c r="C164" s="27" t="s">
        <v>32</v>
      </c>
      <c r="D164" s="186"/>
      <c r="E164" s="56"/>
      <c r="F164" s="187"/>
      <c r="G164" s="187"/>
      <c r="H164" s="187"/>
      <c r="I164" s="62"/>
      <c r="J164" s="62"/>
      <c r="K164" s="188"/>
      <c r="L164" s="259"/>
      <c r="M164" s="259"/>
      <c r="N164" s="56"/>
      <c r="O164" s="28"/>
      <c r="P164" s="56"/>
      <c r="Q164" s="28"/>
      <c r="R164" s="132"/>
      <c r="S164" s="214"/>
      <c r="T164" s="285"/>
      <c r="U164" s="27" t="s">
        <v>32</v>
      </c>
      <c r="V164" s="186"/>
      <c r="W164" s="56"/>
      <c r="X164" s="187"/>
      <c r="Y164" s="187"/>
      <c r="Z164" s="187"/>
      <c r="AA164" s="62"/>
      <c r="AB164" s="62"/>
      <c r="AC164" s="188"/>
      <c r="AD164" s="259"/>
      <c r="AE164" s="259"/>
      <c r="AF164" s="56"/>
      <c r="AG164" s="28"/>
      <c r="AH164" s="56"/>
      <c r="AI164" s="28"/>
      <c r="AJ164" s="132"/>
      <c r="AK164" s="199"/>
      <c r="AL164" s="285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4"/>
      <c r="AT164" s="37"/>
    </row>
    <row r="165" spans="2:46" ht="13.5" customHeight="1" x14ac:dyDescent="0.15">
      <c r="B165" s="285"/>
      <c r="C165" s="27" t="s">
        <v>33</v>
      </c>
      <c r="D165" s="186"/>
      <c r="E165" s="56"/>
      <c r="F165" s="187"/>
      <c r="G165" s="187"/>
      <c r="H165" s="187"/>
      <c r="I165" s="62"/>
      <c r="J165" s="62"/>
      <c r="K165" s="188"/>
      <c r="L165" s="259"/>
      <c r="M165" s="259"/>
      <c r="N165" s="56"/>
      <c r="O165" s="28"/>
      <c r="P165" s="56"/>
      <c r="Q165" s="28"/>
      <c r="R165" s="132"/>
      <c r="S165" s="214"/>
      <c r="T165" s="285"/>
      <c r="U165" s="27" t="s">
        <v>33</v>
      </c>
      <c r="V165" s="186"/>
      <c r="W165" s="56"/>
      <c r="X165" s="187"/>
      <c r="Y165" s="187"/>
      <c r="Z165" s="187"/>
      <c r="AA165" s="62"/>
      <c r="AB165" s="62"/>
      <c r="AC165" s="188"/>
      <c r="AD165" s="259"/>
      <c r="AE165" s="259"/>
      <c r="AF165" s="56"/>
      <c r="AG165" s="28"/>
      <c r="AH165" s="56"/>
      <c r="AI165" s="28"/>
      <c r="AJ165" s="132"/>
      <c r="AK165" s="199"/>
      <c r="AL165" s="285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4"/>
      <c r="AT165" s="37"/>
    </row>
    <row r="166" spans="2:46" ht="13.5" customHeight="1" x14ac:dyDescent="0.15">
      <c r="B166" s="285"/>
      <c r="C166" s="27" t="s">
        <v>35</v>
      </c>
      <c r="D166" s="186"/>
      <c r="E166" s="56"/>
      <c r="F166" s="187"/>
      <c r="G166" s="187"/>
      <c r="H166" s="187"/>
      <c r="I166" s="62"/>
      <c r="J166" s="62"/>
      <c r="K166" s="188"/>
      <c r="L166" s="259"/>
      <c r="M166" s="259"/>
      <c r="N166" s="56"/>
      <c r="O166" s="28"/>
      <c r="P166" s="56"/>
      <c r="Q166" s="28"/>
      <c r="R166" s="132"/>
      <c r="S166" s="214"/>
      <c r="T166" s="285"/>
      <c r="U166" s="27" t="s">
        <v>35</v>
      </c>
      <c r="V166" s="186"/>
      <c r="W166" s="56"/>
      <c r="X166" s="187"/>
      <c r="Y166" s="187"/>
      <c r="Z166" s="187"/>
      <c r="AA166" s="62"/>
      <c r="AB166" s="62"/>
      <c r="AC166" s="188"/>
      <c r="AD166" s="259"/>
      <c r="AE166" s="259"/>
      <c r="AF166" s="56"/>
      <c r="AG166" s="28"/>
      <c r="AH166" s="56"/>
      <c r="AI166" s="28"/>
      <c r="AJ166" s="132"/>
      <c r="AK166" s="199"/>
      <c r="AL166" s="285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4"/>
      <c r="AT166" s="37"/>
    </row>
    <row r="167" spans="2:46" ht="13.5" customHeight="1" thickBot="1" x14ac:dyDescent="0.2">
      <c r="B167" s="286"/>
      <c r="C167" s="27"/>
      <c r="D167" s="186"/>
      <c r="E167" s="56"/>
      <c r="F167" s="189"/>
      <c r="G167" s="189"/>
      <c r="H167" s="189"/>
      <c r="I167" s="56"/>
      <c r="J167" s="56"/>
      <c r="K167" s="188"/>
      <c r="L167" s="259"/>
      <c r="M167" s="259"/>
      <c r="N167" s="56"/>
      <c r="O167" s="28"/>
      <c r="P167" s="56"/>
      <c r="Q167" s="28"/>
      <c r="R167" s="184"/>
      <c r="S167" s="214"/>
      <c r="T167" s="286"/>
      <c r="U167" s="27"/>
      <c r="V167" s="186"/>
      <c r="W167" s="56"/>
      <c r="X167" s="189"/>
      <c r="Y167" s="189"/>
      <c r="Z167" s="189"/>
      <c r="AA167" s="56"/>
      <c r="AB167" s="56"/>
      <c r="AC167" s="188"/>
      <c r="AD167" s="259"/>
      <c r="AE167" s="259"/>
      <c r="AF167" s="56"/>
      <c r="AG167" s="28"/>
      <c r="AH167" s="56"/>
      <c r="AI167" s="28"/>
      <c r="AJ167" s="184"/>
      <c r="AK167" s="199"/>
      <c r="AL167" s="286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4"/>
      <c r="AT167" s="37"/>
    </row>
    <row r="168" spans="2:46" ht="13.5" customHeight="1" x14ac:dyDescent="0.15">
      <c r="B168" s="284" t="s">
        <v>96</v>
      </c>
      <c r="C168" s="25" t="s">
        <v>31</v>
      </c>
      <c r="D168" s="39"/>
      <c r="E168" s="55"/>
      <c r="F168" s="96"/>
      <c r="G168" s="96"/>
      <c r="H168" s="96"/>
      <c r="I168" s="60"/>
      <c r="J168" s="60"/>
      <c r="K168" s="61"/>
      <c r="L168" s="258"/>
      <c r="M168" s="258"/>
      <c r="N168" s="55"/>
      <c r="O168" s="26"/>
      <c r="P168" s="55"/>
      <c r="Q168" s="26"/>
      <c r="R168" s="131"/>
      <c r="S168" s="214"/>
      <c r="T168" s="284" t="s">
        <v>96</v>
      </c>
      <c r="U168" s="25" t="s">
        <v>31</v>
      </c>
      <c r="V168" s="39"/>
      <c r="W168" s="55"/>
      <c r="X168" s="96"/>
      <c r="Y168" s="96"/>
      <c r="Z168" s="96"/>
      <c r="AA168" s="60"/>
      <c r="AB168" s="60"/>
      <c r="AC168" s="61"/>
      <c r="AD168" s="258"/>
      <c r="AE168" s="258"/>
      <c r="AF168" s="55"/>
      <c r="AG168" s="26"/>
      <c r="AH168" s="55"/>
      <c r="AI168" s="26"/>
      <c r="AJ168" s="131"/>
      <c r="AK168" s="199"/>
      <c r="AL168" s="284" t="s">
        <v>96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4"/>
      <c r="AT168" s="37"/>
    </row>
    <row r="169" spans="2:46" ht="13.5" customHeight="1" x14ac:dyDescent="0.15">
      <c r="B169" s="285"/>
      <c r="C169" s="27" t="s">
        <v>32</v>
      </c>
      <c r="D169" s="186"/>
      <c r="E169" s="56"/>
      <c r="F169" s="187"/>
      <c r="G169" s="187"/>
      <c r="H169" s="187"/>
      <c r="I169" s="62"/>
      <c r="J169" s="62"/>
      <c r="K169" s="188"/>
      <c r="L169" s="259"/>
      <c r="M169" s="259"/>
      <c r="N169" s="56"/>
      <c r="O169" s="28"/>
      <c r="P169" s="56"/>
      <c r="Q169" s="28"/>
      <c r="R169" s="132"/>
      <c r="S169" s="214"/>
      <c r="T169" s="285"/>
      <c r="U169" s="27" t="s">
        <v>32</v>
      </c>
      <c r="V169" s="186"/>
      <c r="W169" s="56"/>
      <c r="X169" s="187"/>
      <c r="Y169" s="187"/>
      <c r="Z169" s="187"/>
      <c r="AA169" s="62"/>
      <c r="AB169" s="62"/>
      <c r="AC169" s="188"/>
      <c r="AD169" s="259"/>
      <c r="AE169" s="259"/>
      <c r="AF169" s="56"/>
      <c r="AG169" s="28"/>
      <c r="AH169" s="56"/>
      <c r="AI169" s="28"/>
      <c r="AJ169" s="132"/>
      <c r="AK169" s="199"/>
      <c r="AL169" s="285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4"/>
      <c r="AT169" s="37"/>
    </row>
    <row r="170" spans="2:46" ht="13.5" customHeight="1" x14ac:dyDescent="0.15">
      <c r="B170" s="285"/>
      <c r="C170" s="27" t="s">
        <v>33</v>
      </c>
      <c r="D170" s="186"/>
      <c r="E170" s="56"/>
      <c r="F170" s="187"/>
      <c r="G170" s="187"/>
      <c r="H170" s="187"/>
      <c r="I170" s="62"/>
      <c r="J170" s="62"/>
      <c r="K170" s="188"/>
      <c r="L170" s="259"/>
      <c r="M170" s="259"/>
      <c r="N170" s="56"/>
      <c r="O170" s="28"/>
      <c r="P170" s="56"/>
      <c r="Q170" s="28"/>
      <c r="R170" s="132"/>
      <c r="S170" s="214"/>
      <c r="T170" s="285"/>
      <c r="U170" s="27" t="s">
        <v>33</v>
      </c>
      <c r="V170" s="186"/>
      <c r="W170" s="56"/>
      <c r="X170" s="187"/>
      <c r="Y170" s="187"/>
      <c r="Z170" s="187"/>
      <c r="AA170" s="62"/>
      <c r="AB170" s="62"/>
      <c r="AC170" s="188"/>
      <c r="AD170" s="259"/>
      <c r="AE170" s="259"/>
      <c r="AF170" s="56"/>
      <c r="AG170" s="28"/>
      <c r="AH170" s="56"/>
      <c r="AI170" s="28"/>
      <c r="AJ170" s="132"/>
      <c r="AK170" s="199"/>
      <c r="AL170" s="285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4"/>
      <c r="AT170" s="37"/>
    </row>
    <row r="171" spans="2:46" ht="13.5" customHeight="1" x14ac:dyDescent="0.15">
      <c r="B171" s="285"/>
      <c r="C171" s="27" t="s">
        <v>35</v>
      </c>
      <c r="D171" s="186"/>
      <c r="E171" s="56"/>
      <c r="F171" s="187"/>
      <c r="G171" s="187"/>
      <c r="H171" s="187"/>
      <c r="I171" s="62"/>
      <c r="J171" s="62"/>
      <c r="K171" s="188"/>
      <c r="L171" s="259"/>
      <c r="M171" s="259"/>
      <c r="N171" s="56"/>
      <c r="O171" s="28"/>
      <c r="P171" s="56"/>
      <c r="Q171" s="28"/>
      <c r="R171" s="132"/>
      <c r="S171" s="214"/>
      <c r="T171" s="285"/>
      <c r="U171" s="27" t="s">
        <v>35</v>
      </c>
      <c r="V171" s="186"/>
      <c r="W171" s="56"/>
      <c r="X171" s="187"/>
      <c r="Y171" s="187"/>
      <c r="Z171" s="187"/>
      <c r="AA171" s="62"/>
      <c r="AB171" s="62"/>
      <c r="AC171" s="188"/>
      <c r="AD171" s="259"/>
      <c r="AE171" s="259"/>
      <c r="AF171" s="56"/>
      <c r="AG171" s="28"/>
      <c r="AH171" s="56"/>
      <c r="AI171" s="28"/>
      <c r="AJ171" s="132"/>
      <c r="AK171" s="199"/>
      <c r="AL171" s="285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4"/>
      <c r="AT171" s="37"/>
    </row>
    <row r="172" spans="2:46" ht="13.5" customHeight="1" thickBot="1" x14ac:dyDescent="0.2">
      <c r="B172" s="286"/>
      <c r="C172" s="27"/>
      <c r="D172" s="186"/>
      <c r="E172" s="56"/>
      <c r="F172" s="189"/>
      <c r="G172" s="189"/>
      <c r="H172" s="189"/>
      <c r="I172" s="56"/>
      <c r="J172" s="56"/>
      <c r="K172" s="188"/>
      <c r="L172" s="259"/>
      <c r="M172" s="259"/>
      <c r="N172" s="56"/>
      <c r="O172" s="28"/>
      <c r="P172" s="56"/>
      <c r="Q172" s="28"/>
      <c r="R172" s="184"/>
      <c r="S172" s="214"/>
      <c r="T172" s="286"/>
      <c r="U172" s="27"/>
      <c r="V172" s="186"/>
      <c r="W172" s="56"/>
      <c r="X172" s="189"/>
      <c r="Y172" s="189"/>
      <c r="Z172" s="189"/>
      <c r="AA172" s="56"/>
      <c r="AB172" s="56"/>
      <c r="AC172" s="188"/>
      <c r="AD172" s="259"/>
      <c r="AE172" s="259"/>
      <c r="AF172" s="56"/>
      <c r="AG172" s="28"/>
      <c r="AH172" s="56"/>
      <c r="AI172" s="28"/>
      <c r="AJ172" s="184"/>
      <c r="AK172" s="199"/>
      <c r="AL172" s="286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4"/>
      <c r="AT172" s="37"/>
    </row>
    <row r="173" spans="2:46" ht="13.5" customHeight="1" x14ac:dyDescent="0.15">
      <c r="B173" s="284" t="s">
        <v>97</v>
      </c>
      <c r="C173" s="25" t="s">
        <v>31</v>
      </c>
      <c r="D173" s="39"/>
      <c r="E173" s="55"/>
      <c r="F173" s="96"/>
      <c r="G173" s="96"/>
      <c r="H173" s="96"/>
      <c r="I173" s="60"/>
      <c r="J173" s="60"/>
      <c r="K173" s="61"/>
      <c r="L173" s="258"/>
      <c r="M173" s="258"/>
      <c r="N173" s="55"/>
      <c r="O173" s="26"/>
      <c r="P173" s="55"/>
      <c r="Q173" s="26"/>
      <c r="R173" s="131"/>
      <c r="S173" s="214"/>
      <c r="T173" s="284" t="s">
        <v>97</v>
      </c>
      <c r="U173" s="25" t="s">
        <v>31</v>
      </c>
      <c r="V173" s="39"/>
      <c r="W173" s="55"/>
      <c r="X173" s="96"/>
      <c r="Y173" s="96"/>
      <c r="Z173" s="96"/>
      <c r="AA173" s="60"/>
      <c r="AB173" s="60"/>
      <c r="AC173" s="61"/>
      <c r="AD173" s="258"/>
      <c r="AE173" s="258"/>
      <c r="AF173" s="55"/>
      <c r="AG173" s="26"/>
      <c r="AH173" s="55"/>
      <c r="AI173" s="26"/>
      <c r="AJ173" s="131"/>
      <c r="AK173" s="199"/>
      <c r="AL173" s="284" t="s">
        <v>97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4"/>
      <c r="AT173" s="37"/>
    </row>
    <row r="174" spans="2:46" ht="13.5" customHeight="1" x14ac:dyDescent="0.15">
      <c r="B174" s="285"/>
      <c r="C174" s="27" t="s">
        <v>32</v>
      </c>
      <c r="D174" s="186"/>
      <c r="E174" s="56"/>
      <c r="F174" s="187"/>
      <c r="G174" s="187"/>
      <c r="H174" s="187"/>
      <c r="I174" s="62"/>
      <c r="J174" s="62"/>
      <c r="K174" s="188"/>
      <c r="L174" s="259"/>
      <c r="M174" s="259"/>
      <c r="N174" s="56"/>
      <c r="O174" s="28"/>
      <c r="P174" s="56"/>
      <c r="Q174" s="28"/>
      <c r="R174" s="132"/>
      <c r="S174" s="214"/>
      <c r="T174" s="285"/>
      <c r="U174" s="27" t="s">
        <v>32</v>
      </c>
      <c r="V174" s="186"/>
      <c r="W174" s="56"/>
      <c r="X174" s="187"/>
      <c r="Y174" s="187"/>
      <c r="Z174" s="187"/>
      <c r="AA174" s="62"/>
      <c r="AB174" s="62"/>
      <c r="AC174" s="188"/>
      <c r="AD174" s="259"/>
      <c r="AE174" s="259"/>
      <c r="AF174" s="56"/>
      <c r="AG174" s="28"/>
      <c r="AH174" s="56"/>
      <c r="AI174" s="28"/>
      <c r="AJ174" s="132"/>
      <c r="AK174" s="199"/>
      <c r="AL174" s="285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4"/>
      <c r="AT174" s="37"/>
    </row>
    <row r="175" spans="2:46" ht="13.5" customHeight="1" x14ac:dyDescent="0.15">
      <c r="B175" s="285"/>
      <c r="C175" s="27" t="s">
        <v>33</v>
      </c>
      <c r="D175" s="186"/>
      <c r="E175" s="56"/>
      <c r="F175" s="187"/>
      <c r="G175" s="187"/>
      <c r="H175" s="187"/>
      <c r="I175" s="62"/>
      <c r="J175" s="62"/>
      <c r="K175" s="188"/>
      <c r="L175" s="259"/>
      <c r="M175" s="259"/>
      <c r="N175" s="56"/>
      <c r="O175" s="28"/>
      <c r="P175" s="56"/>
      <c r="Q175" s="28"/>
      <c r="R175" s="132"/>
      <c r="S175" s="214"/>
      <c r="T175" s="285"/>
      <c r="U175" s="27" t="s">
        <v>33</v>
      </c>
      <c r="V175" s="186"/>
      <c r="W175" s="56"/>
      <c r="X175" s="187"/>
      <c r="Y175" s="187"/>
      <c r="Z175" s="187"/>
      <c r="AA175" s="62"/>
      <c r="AB175" s="62"/>
      <c r="AC175" s="188"/>
      <c r="AD175" s="259"/>
      <c r="AE175" s="259"/>
      <c r="AF175" s="56"/>
      <c r="AG175" s="28"/>
      <c r="AH175" s="56"/>
      <c r="AI175" s="28"/>
      <c r="AJ175" s="132"/>
      <c r="AK175" s="199"/>
      <c r="AL175" s="285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4"/>
      <c r="AT175" s="37"/>
    </row>
    <row r="176" spans="2:46" ht="13.5" customHeight="1" x14ac:dyDescent="0.15">
      <c r="B176" s="285"/>
      <c r="C176" s="27" t="s">
        <v>35</v>
      </c>
      <c r="D176" s="186"/>
      <c r="E176" s="56"/>
      <c r="F176" s="187"/>
      <c r="G176" s="187"/>
      <c r="H176" s="187"/>
      <c r="I176" s="62"/>
      <c r="J176" s="62"/>
      <c r="K176" s="188"/>
      <c r="L176" s="259"/>
      <c r="M176" s="259"/>
      <c r="N176" s="56"/>
      <c r="O176" s="28"/>
      <c r="P176" s="56"/>
      <c r="Q176" s="28"/>
      <c r="R176" s="132"/>
      <c r="S176" s="214"/>
      <c r="T176" s="285"/>
      <c r="U176" s="27" t="s">
        <v>35</v>
      </c>
      <c r="V176" s="186"/>
      <c r="W176" s="56"/>
      <c r="X176" s="187"/>
      <c r="Y176" s="187"/>
      <c r="Z176" s="187"/>
      <c r="AA176" s="62"/>
      <c r="AB176" s="62"/>
      <c r="AC176" s="188"/>
      <c r="AD176" s="259"/>
      <c r="AE176" s="259"/>
      <c r="AF176" s="56"/>
      <c r="AG176" s="28"/>
      <c r="AH176" s="56"/>
      <c r="AI176" s="28"/>
      <c r="AJ176" s="132"/>
      <c r="AK176" s="199"/>
      <c r="AL176" s="285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4"/>
      <c r="AT176" s="37"/>
    </row>
    <row r="177" spans="2:46" ht="13.5" customHeight="1" thickBot="1" x14ac:dyDescent="0.2">
      <c r="B177" s="286"/>
      <c r="C177" s="27"/>
      <c r="D177" s="186"/>
      <c r="E177" s="56"/>
      <c r="F177" s="189"/>
      <c r="G177" s="189"/>
      <c r="H177" s="189"/>
      <c r="I177" s="56"/>
      <c r="J177" s="56"/>
      <c r="K177" s="188"/>
      <c r="L177" s="259"/>
      <c r="M177" s="259"/>
      <c r="N177" s="56"/>
      <c r="O177" s="28"/>
      <c r="P177" s="56"/>
      <c r="Q177" s="28"/>
      <c r="R177" s="184"/>
      <c r="S177" s="214"/>
      <c r="T177" s="286"/>
      <c r="U177" s="27"/>
      <c r="V177" s="186"/>
      <c r="W177" s="56"/>
      <c r="X177" s="189"/>
      <c r="Y177" s="189"/>
      <c r="Z177" s="189"/>
      <c r="AA177" s="56"/>
      <c r="AB177" s="56"/>
      <c r="AC177" s="188"/>
      <c r="AD177" s="259"/>
      <c r="AE177" s="259"/>
      <c r="AF177" s="56"/>
      <c r="AG177" s="28"/>
      <c r="AH177" s="56"/>
      <c r="AI177" s="28"/>
      <c r="AJ177" s="184"/>
      <c r="AK177" s="199"/>
      <c r="AL177" s="286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4"/>
      <c r="AT177" s="37"/>
    </row>
    <row r="178" spans="2:46" ht="13.5" customHeight="1" x14ac:dyDescent="0.15">
      <c r="B178" s="284" t="s">
        <v>98</v>
      </c>
      <c r="C178" s="25" t="s">
        <v>31</v>
      </c>
      <c r="D178" s="39"/>
      <c r="E178" s="55"/>
      <c r="F178" s="96"/>
      <c r="G178" s="96"/>
      <c r="H178" s="96"/>
      <c r="I178" s="60"/>
      <c r="J178" s="60"/>
      <c r="K178" s="61"/>
      <c r="L178" s="258"/>
      <c r="M178" s="258"/>
      <c r="N178" s="55"/>
      <c r="O178" s="26"/>
      <c r="P178" s="55"/>
      <c r="Q178" s="26"/>
      <c r="R178" s="131"/>
      <c r="S178" s="214"/>
      <c r="T178" s="284" t="s">
        <v>98</v>
      </c>
      <c r="U178" s="25" t="s">
        <v>31</v>
      </c>
      <c r="V178" s="39"/>
      <c r="W178" s="55"/>
      <c r="X178" s="96"/>
      <c r="Y178" s="96"/>
      <c r="Z178" s="96"/>
      <c r="AA178" s="60"/>
      <c r="AB178" s="60"/>
      <c r="AC178" s="61"/>
      <c r="AD178" s="258"/>
      <c r="AE178" s="258"/>
      <c r="AF178" s="55"/>
      <c r="AG178" s="26"/>
      <c r="AH178" s="55"/>
      <c r="AI178" s="26"/>
      <c r="AJ178" s="131"/>
      <c r="AK178" s="199"/>
      <c r="AL178" s="284" t="s">
        <v>98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4"/>
      <c r="AT178" s="37"/>
    </row>
    <row r="179" spans="2:46" ht="13.5" customHeight="1" x14ac:dyDescent="0.15">
      <c r="B179" s="285"/>
      <c r="C179" s="27" t="s">
        <v>32</v>
      </c>
      <c r="D179" s="186"/>
      <c r="E179" s="56"/>
      <c r="F179" s="187"/>
      <c r="G179" s="187"/>
      <c r="H179" s="187"/>
      <c r="I179" s="62"/>
      <c r="J179" s="62"/>
      <c r="K179" s="188"/>
      <c r="L179" s="259"/>
      <c r="M179" s="259"/>
      <c r="N179" s="56"/>
      <c r="O179" s="28"/>
      <c r="P179" s="56"/>
      <c r="Q179" s="28"/>
      <c r="R179" s="132"/>
      <c r="S179" s="214"/>
      <c r="T179" s="285"/>
      <c r="U179" s="27" t="s">
        <v>32</v>
      </c>
      <c r="V179" s="186"/>
      <c r="W179" s="56"/>
      <c r="X179" s="187"/>
      <c r="Y179" s="187"/>
      <c r="Z179" s="187"/>
      <c r="AA179" s="62"/>
      <c r="AB179" s="62"/>
      <c r="AC179" s="188"/>
      <c r="AD179" s="259"/>
      <c r="AE179" s="259"/>
      <c r="AF179" s="56"/>
      <c r="AG179" s="28"/>
      <c r="AH179" s="56"/>
      <c r="AI179" s="28"/>
      <c r="AJ179" s="132"/>
      <c r="AK179" s="199"/>
      <c r="AL179" s="285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4"/>
      <c r="AT179" s="37"/>
    </row>
    <row r="180" spans="2:46" ht="13.5" customHeight="1" x14ac:dyDescent="0.15">
      <c r="B180" s="285"/>
      <c r="C180" s="27" t="s">
        <v>33</v>
      </c>
      <c r="D180" s="186"/>
      <c r="E180" s="56"/>
      <c r="F180" s="187"/>
      <c r="G180" s="187"/>
      <c r="H180" s="187"/>
      <c r="I180" s="62"/>
      <c r="J180" s="62"/>
      <c r="K180" s="188"/>
      <c r="L180" s="259"/>
      <c r="M180" s="259"/>
      <c r="N180" s="56"/>
      <c r="O180" s="28"/>
      <c r="P180" s="56"/>
      <c r="Q180" s="28"/>
      <c r="R180" s="132"/>
      <c r="S180" s="214"/>
      <c r="T180" s="285"/>
      <c r="U180" s="27" t="s">
        <v>33</v>
      </c>
      <c r="V180" s="186"/>
      <c r="W180" s="56"/>
      <c r="X180" s="187"/>
      <c r="Y180" s="187"/>
      <c r="Z180" s="187"/>
      <c r="AA180" s="62"/>
      <c r="AB180" s="62"/>
      <c r="AC180" s="188"/>
      <c r="AD180" s="259"/>
      <c r="AE180" s="259"/>
      <c r="AF180" s="56"/>
      <c r="AG180" s="28"/>
      <c r="AH180" s="56"/>
      <c r="AI180" s="28"/>
      <c r="AJ180" s="132"/>
      <c r="AK180" s="199"/>
      <c r="AL180" s="285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4"/>
      <c r="AT180" s="37"/>
    </row>
    <row r="181" spans="2:46" ht="13.5" customHeight="1" x14ac:dyDescent="0.15">
      <c r="B181" s="285"/>
      <c r="C181" s="27" t="s">
        <v>35</v>
      </c>
      <c r="D181" s="186"/>
      <c r="E181" s="56"/>
      <c r="F181" s="187"/>
      <c r="G181" s="187"/>
      <c r="H181" s="187"/>
      <c r="I181" s="62"/>
      <c r="J181" s="62"/>
      <c r="K181" s="188"/>
      <c r="L181" s="259"/>
      <c r="M181" s="259"/>
      <c r="N181" s="56"/>
      <c r="O181" s="28"/>
      <c r="P181" s="56"/>
      <c r="Q181" s="28"/>
      <c r="R181" s="132"/>
      <c r="S181" s="214"/>
      <c r="T181" s="285"/>
      <c r="U181" s="27" t="s">
        <v>35</v>
      </c>
      <c r="V181" s="186"/>
      <c r="W181" s="56"/>
      <c r="X181" s="187"/>
      <c r="Y181" s="187"/>
      <c r="Z181" s="187"/>
      <c r="AA181" s="62"/>
      <c r="AB181" s="62"/>
      <c r="AC181" s="188"/>
      <c r="AD181" s="259"/>
      <c r="AE181" s="259"/>
      <c r="AF181" s="56"/>
      <c r="AG181" s="28"/>
      <c r="AH181" s="56"/>
      <c r="AI181" s="28"/>
      <c r="AJ181" s="132"/>
      <c r="AK181" s="199"/>
      <c r="AL181" s="285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4"/>
      <c r="AT181" s="37"/>
    </row>
    <row r="182" spans="2:46" ht="13.5" customHeight="1" thickBot="1" x14ac:dyDescent="0.2">
      <c r="B182" s="286"/>
      <c r="C182" s="27"/>
      <c r="D182" s="186"/>
      <c r="E182" s="56"/>
      <c r="F182" s="189"/>
      <c r="G182" s="189"/>
      <c r="H182" s="189"/>
      <c r="I182" s="56"/>
      <c r="J182" s="56"/>
      <c r="K182" s="188"/>
      <c r="L182" s="259"/>
      <c r="M182" s="259"/>
      <c r="N182" s="56"/>
      <c r="O182" s="28"/>
      <c r="P182" s="56"/>
      <c r="Q182" s="28"/>
      <c r="R182" s="184"/>
      <c r="S182" s="214"/>
      <c r="T182" s="286"/>
      <c r="U182" s="27"/>
      <c r="V182" s="186"/>
      <c r="W182" s="56"/>
      <c r="X182" s="189"/>
      <c r="Y182" s="189"/>
      <c r="Z182" s="189"/>
      <c r="AA182" s="56"/>
      <c r="AB182" s="56"/>
      <c r="AC182" s="188"/>
      <c r="AD182" s="259"/>
      <c r="AE182" s="259"/>
      <c r="AF182" s="56"/>
      <c r="AG182" s="28"/>
      <c r="AH182" s="56"/>
      <c r="AI182" s="28"/>
      <c r="AJ182" s="184"/>
      <c r="AK182" s="199"/>
      <c r="AL182" s="286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4"/>
      <c r="AT182" s="37"/>
    </row>
    <row r="183" spans="2:46" ht="13.5" customHeight="1" x14ac:dyDescent="0.15">
      <c r="B183" s="284" t="s">
        <v>99</v>
      </c>
      <c r="C183" s="25" t="s">
        <v>31</v>
      </c>
      <c r="D183" s="39"/>
      <c r="E183" s="55"/>
      <c r="F183" s="96"/>
      <c r="G183" s="96"/>
      <c r="H183" s="96"/>
      <c r="I183" s="60"/>
      <c r="J183" s="60"/>
      <c r="K183" s="61"/>
      <c r="L183" s="258"/>
      <c r="M183" s="258"/>
      <c r="N183" s="55"/>
      <c r="O183" s="26"/>
      <c r="P183" s="55"/>
      <c r="Q183" s="26"/>
      <c r="R183" s="131"/>
      <c r="S183" s="214"/>
      <c r="T183" s="284" t="s">
        <v>99</v>
      </c>
      <c r="U183" s="25" t="s">
        <v>31</v>
      </c>
      <c r="V183" s="39"/>
      <c r="W183" s="55"/>
      <c r="X183" s="96"/>
      <c r="Y183" s="96"/>
      <c r="Z183" s="96"/>
      <c r="AA183" s="60"/>
      <c r="AB183" s="60"/>
      <c r="AC183" s="61"/>
      <c r="AD183" s="258"/>
      <c r="AE183" s="258"/>
      <c r="AF183" s="55"/>
      <c r="AG183" s="26"/>
      <c r="AH183" s="55"/>
      <c r="AI183" s="26"/>
      <c r="AJ183" s="131"/>
      <c r="AK183" s="199"/>
      <c r="AL183" s="284" t="s">
        <v>99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4"/>
      <c r="AT183" s="37"/>
    </row>
    <row r="184" spans="2:46" ht="13.5" customHeight="1" x14ac:dyDescent="0.15">
      <c r="B184" s="285"/>
      <c r="C184" s="27" t="s">
        <v>32</v>
      </c>
      <c r="D184" s="186"/>
      <c r="E184" s="56"/>
      <c r="F184" s="187"/>
      <c r="G184" s="187"/>
      <c r="H184" s="187"/>
      <c r="I184" s="62"/>
      <c r="J184" s="62"/>
      <c r="K184" s="188"/>
      <c r="L184" s="259"/>
      <c r="M184" s="259"/>
      <c r="N184" s="56"/>
      <c r="O184" s="28"/>
      <c r="P184" s="56"/>
      <c r="Q184" s="28"/>
      <c r="R184" s="132"/>
      <c r="S184" s="214"/>
      <c r="T184" s="285"/>
      <c r="U184" s="27" t="s">
        <v>32</v>
      </c>
      <c r="V184" s="186"/>
      <c r="W184" s="56"/>
      <c r="X184" s="187"/>
      <c r="Y184" s="187"/>
      <c r="Z184" s="187"/>
      <c r="AA184" s="62"/>
      <c r="AB184" s="62"/>
      <c r="AC184" s="188"/>
      <c r="AD184" s="259"/>
      <c r="AE184" s="259"/>
      <c r="AF184" s="56"/>
      <c r="AG184" s="28"/>
      <c r="AH184" s="56"/>
      <c r="AI184" s="28"/>
      <c r="AJ184" s="132"/>
      <c r="AK184" s="199"/>
      <c r="AL184" s="285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4"/>
      <c r="AT184" s="37"/>
    </row>
    <row r="185" spans="2:46" ht="13.5" customHeight="1" x14ac:dyDescent="0.15">
      <c r="B185" s="285"/>
      <c r="C185" s="27" t="s">
        <v>33</v>
      </c>
      <c r="D185" s="186"/>
      <c r="E185" s="56"/>
      <c r="F185" s="187"/>
      <c r="G185" s="187"/>
      <c r="H185" s="187"/>
      <c r="I185" s="62"/>
      <c r="J185" s="62"/>
      <c r="K185" s="188"/>
      <c r="L185" s="259"/>
      <c r="M185" s="259"/>
      <c r="N185" s="56"/>
      <c r="O185" s="28"/>
      <c r="P185" s="56"/>
      <c r="Q185" s="28"/>
      <c r="R185" s="132"/>
      <c r="S185" s="214"/>
      <c r="T185" s="285"/>
      <c r="U185" s="27" t="s">
        <v>33</v>
      </c>
      <c r="V185" s="186"/>
      <c r="W185" s="56"/>
      <c r="X185" s="187"/>
      <c r="Y185" s="187"/>
      <c r="Z185" s="187"/>
      <c r="AA185" s="62"/>
      <c r="AB185" s="62"/>
      <c r="AC185" s="188"/>
      <c r="AD185" s="259"/>
      <c r="AE185" s="259"/>
      <c r="AF185" s="56"/>
      <c r="AG185" s="28"/>
      <c r="AH185" s="56"/>
      <c r="AI185" s="28"/>
      <c r="AJ185" s="132"/>
      <c r="AK185" s="199"/>
      <c r="AL185" s="285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4"/>
      <c r="AT185" s="37"/>
    </row>
    <row r="186" spans="2:46" ht="13.5" customHeight="1" x14ac:dyDescent="0.15">
      <c r="B186" s="285"/>
      <c r="C186" s="27" t="s">
        <v>35</v>
      </c>
      <c r="D186" s="186"/>
      <c r="E186" s="56"/>
      <c r="F186" s="187"/>
      <c r="G186" s="187"/>
      <c r="H186" s="187"/>
      <c r="I186" s="62"/>
      <c r="J186" s="62"/>
      <c r="K186" s="188"/>
      <c r="L186" s="259"/>
      <c r="M186" s="259"/>
      <c r="N186" s="56"/>
      <c r="O186" s="28"/>
      <c r="P186" s="56"/>
      <c r="Q186" s="28"/>
      <c r="R186" s="132"/>
      <c r="S186" s="214"/>
      <c r="T186" s="285"/>
      <c r="U186" s="27" t="s">
        <v>35</v>
      </c>
      <c r="V186" s="186"/>
      <c r="W186" s="56"/>
      <c r="X186" s="187"/>
      <c r="Y186" s="187"/>
      <c r="Z186" s="187"/>
      <c r="AA186" s="62"/>
      <c r="AB186" s="62"/>
      <c r="AC186" s="188"/>
      <c r="AD186" s="259"/>
      <c r="AE186" s="259"/>
      <c r="AF186" s="56"/>
      <c r="AG186" s="28"/>
      <c r="AH186" s="56"/>
      <c r="AI186" s="28"/>
      <c r="AJ186" s="132"/>
      <c r="AK186" s="199"/>
      <c r="AL186" s="285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4"/>
      <c r="AT186" s="37"/>
    </row>
    <row r="187" spans="2:46" ht="13.5" customHeight="1" thickBot="1" x14ac:dyDescent="0.2">
      <c r="B187" s="286"/>
      <c r="C187" s="27"/>
      <c r="D187" s="186"/>
      <c r="E187" s="56"/>
      <c r="F187" s="189"/>
      <c r="G187" s="189"/>
      <c r="H187" s="189"/>
      <c r="I187" s="56"/>
      <c r="J187" s="56"/>
      <c r="K187" s="188"/>
      <c r="L187" s="259"/>
      <c r="M187" s="259"/>
      <c r="N187" s="56"/>
      <c r="O187" s="28"/>
      <c r="P187" s="56"/>
      <c r="Q187" s="28"/>
      <c r="R187" s="184"/>
      <c r="S187" s="214"/>
      <c r="T187" s="286"/>
      <c r="U187" s="27"/>
      <c r="V187" s="186"/>
      <c r="W187" s="56"/>
      <c r="X187" s="189"/>
      <c r="Y187" s="189"/>
      <c r="Z187" s="189"/>
      <c r="AA187" s="56"/>
      <c r="AB187" s="56"/>
      <c r="AC187" s="188"/>
      <c r="AD187" s="259"/>
      <c r="AE187" s="259"/>
      <c r="AF187" s="56"/>
      <c r="AG187" s="28"/>
      <c r="AH187" s="56"/>
      <c r="AI187" s="28"/>
      <c r="AJ187" s="184"/>
      <c r="AK187" s="199"/>
      <c r="AL187" s="286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4"/>
      <c r="AT187" s="37"/>
    </row>
    <row r="188" spans="2:46" ht="13.5" customHeight="1" x14ac:dyDescent="0.15">
      <c r="B188" s="284" t="s">
        <v>100</v>
      </c>
      <c r="C188" s="25" t="s">
        <v>31</v>
      </c>
      <c r="D188" s="39"/>
      <c r="E188" s="55"/>
      <c r="F188" s="96"/>
      <c r="G188" s="96"/>
      <c r="H188" s="96"/>
      <c r="I188" s="60"/>
      <c r="J188" s="60"/>
      <c r="K188" s="61"/>
      <c r="L188" s="258"/>
      <c r="M188" s="258"/>
      <c r="N188" s="55"/>
      <c r="O188" s="26"/>
      <c r="P188" s="55"/>
      <c r="Q188" s="26"/>
      <c r="R188" s="131"/>
      <c r="S188" s="214"/>
      <c r="T188" s="284" t="s">
        <v>100</v>
      </c>
      <c r="U188" s="25" t="s">
        <v>31</v>
      </c>
      <c r="V188" s="39"/>
      <c r="W188" s="55"/>
      <c r="X188" s="96"/>
      <c r="Y188" s="96"/>
      <c r="Z188" s="96"/>
      <c r="AA188" s="60"/>
      <c r="AB188" s="60"/>
      <c r="AC188" s="61"/>
      <c r="AD188" s="258"/>
      <c r="AE188" s="258"/>
      <c r="AF188" s="55"/>
      <c r="AG188" s="26"/>
      <c r="AH188" s="55"/>
      <c r="AI188" s="26"/>
      <c r="AJ188" s="131"/>
      <c r="AK188" s="199"/>
      <c r="AL188" s="284" t="s">
        <v>100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4"/>
      <c r="AT188" s="37"/>
    </row>
    <row r="189" spans="2:46" ht="13.5" customHeight="1" x14ac:dyDescent="0.15">
      <c r="B189" s="285"/>
      <c r="C189" s="27" t="s">
        <v>32</v>
      </c>
      <c r="D189" s="186"/>
      <c r="E189" s="56"/>
      <c r="F189" s="187"/>
      <c r="G189" s="187"/>
      <c r="H189" s="187"/>
      <c r="I189" s="62"/>
      <c r="J189" s="62"/>
      <c r="K189" s="188"/>
      <c r="L189" s="259"/>
      <c r="M189" s="259"/>
      <c r="N189" s="56"/>
      <c r="O189" s="28"/>
      <c r="P189" s="56"/>
      <c r="Q189" s="28"/>
      <c r="R189" s="132"/>
      <c r="S189" s="214"/>
      <c r="T189" s="285"/>
      <c r="U189" s="27" t="s">
        <v>32</v>
      </c>
      <c r="V189" s="186"/>
      <c r="W189" s="56"/>
      <c r="X189" s="187"/>
      <c r="Y189" s="187"/>
      <c r="Z189" s="187"/>
      <c r="AA189" s="62"/>
      <c r="AB189" s="62"/>
      <c r="AC189" s="188"/>
      <c r="AD189" s="259"/>
      <c r="AE189" s="259"/>
      <c r="AF189" s="56"/>
      <c r="AG189" s="28"/>
      <c r="AH189" s="56"/>
      <c r="AI189" s="28"/>
      <c r="AJ189" s="132"/>
      <c r="AK189" s="199"/>
      <c r="AL189" s="285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4"/>
      <c r="AT189" s="37"/>
    </row>
    <row r="190" spans="2:46" ht="13.5" customHeight="1" x14ac:dyDescent="0.15">
      <c r="B190" s="285"/>
      <c r="C190" s="27" t="s">
        <v>33</v>
      </c>
      <c r="D190" s="186"/>
      <c r="E190" s="56"/>
      <c r="F190" s="187"/>
      <c r="G190" s="187"/>
      <c r="H190" s="187"/>
      <c r="I190" s="62"/>
      <c r="J190" s="62"/>
      <c r="K190" s="188"/>
      <c r="L190" s="259"/>
      <c r="M190" s="259"/>
      <c r="N190" s="56"/>
      <c r="O190" s="28"/>
      <c r="P190" s="56"/>
      <c r="Q190" s="28"/>
      <c r="R190" s="132"/>
      <c r="S190" s="214"/>
      <c r="T190" s="285"/>
      <c r="U190" s="27" t="s">
        <v>33</v>
      </c>
      <c r="V190" s="186"/>
      <c r="W190" s="56"/>
      <c r="X190" s="187"/>
      <c r="Y190" s="187"/>
      <c r="Z190" s="187"/>
      <c r="AA190" s="62"/>
      <c r="AB190" s="62"/>
      <c r="AC190" s="188"/>
      <c r="AD190" s="259"/>
      <c r="AE190" s="259"/>
      <c r="AF190" s="56"/>
      <c r="AG190" s="28"/>
      <c r="AH190" s="56"/>
      <c r="AI190" s="28"/>
      <c r="AJ190" s="132"/>
      <c r="AK190" s="199"/>
      <c r="AL190" s="285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4"/>
      <c r="AT190" s="37"/>
    </row>
    <row r="191" spans="2:46" ht="13.5" customHeight="1" x14ac:dyDescent="0.15">
      <c r="B191" s="285"/>
      <c r="C191" s="27" t="s">
        <v>35</v>
      </c>
      <c r="D191" s="186"/>
      <c r="E191" s="56"/>
      <c r="F191" s="187"/>
      <c r="G191" s="187"/>
      <c r="H191" s="187"/>
      <c r="I191" s="62"/>
      <c r="J191" s="62"/>
      <c r="K191" s="188"/>
      <c r="L191" s="259"/>
      <c r="M191" s="259"/>
      <c r="N191" s="56"/>
      <c r="O191" s="28"/>
      <c r="P191" s="56"/>
      <c r="Q191" s="28"/>
      <c r="R191" s="132"/>
      <c r="S191" s="214"/>
      <c r="T191" s="285"/>
      <c r="U191" s="27" t="s">
        <v>35</v>
      </c>
      <c r="V191" s="186"/>
      <c r="W191" s="56"/>
      <c r="X191" s="187"/>
      <c r="Y191" s="187"/>
      <c r="Z191" s="187"/>
      <c r="AA191" s="62"/>
      <c r="AB191" s="62"/>
      <c r="AC191" s="188"/>
      <c r="AD191" s="259"/>
      <c r="AE191" s="259"/>
      <c r="AF191" s="56"/>
      <c r="AG191" s="28"/>
      <c r="AH191" s="56"/>
      <c r="AI191" s="28"/>
      <c r="AJ191" s="132"/>
      <c r="AK191" s="199"/>
      <c r="AL191" s="285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4"/>
      <c r="AT191" s="37"/>
    </row>
    <row r="192" spans="2:46" ht="13.5" customHeight="1" thickBot="1" x14ac:dyDescent="0.2">
      <c r="B192" s="286"/>
      <c r="C192" s="27"/>
      <c r="D192" s="186"/>
      <c r="E192" s="56"/>
      <c r="F192" s="189"/>
      <c r="G192" s="189"/>
      <c r="H192" s="189"/>
      <c r="I192" s="56"/>
      <c r="J192" s="56"/>
      <c r="K192" s="188"/>
      <c r="L192" s="259"/>
      <c r="M192" s="259"/>
      <c r="N192" s="56"/>
      <c r="O192" s="28"/>
      <c r="P192" s="56"/>
      <c r="Q192" s="28"/>
      <c r="R192" s="184"/>
      <c r="S192" s="214"/>
      <c r="T192" s="286"/>
      <c r="U192" s="27"/>
      <c r="V192" s="186"/>
      <c r="W192" s="56"/>
      <c r="X192" s="189"/>
      <c r="Y192" s="189"/>
      <c r="Z192" s="189"/>
      <c r="AA192" s="56"/>
      <c r="AB192" s="56"/>
      <c r="AC192" s="188"/>
      <c r="AD192" s="259"/>
      <c r="AE192" s="259"/>
      <c r="AF192" s="56"/>
      <c r="AG192" s="28"/>
      <c r="AH192" s="56"/>
      <c r="AI192" s="28"/>
      <c r="AJ192" s="184"/>
      <c r="AK192" s="199"/>
      <c r="AL192" s="286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4"/>
      <c r="AT192" s="37"/>
    </row>
    <row r="193" spans="2:46" ht="13.5" customHeight="1" x14ac:dyDescent="0.15">
      <c r="B193" s="284" t="s">
        <v>101</v>
      </c>
      <c r="C193" s="25" t="s">
        <v>31</v>
      </c>
      <c r="D193" s="39"/>
      <c r="E193" s="55"/>
      <c r="F193" s="96"/>
      <c r="G193" s="96"/>
      <c r="H193" s="96"/>
      <c r="I193" s="60"/>
      <c r="J193" s="60"/>
      <c r="K193" s="61"/>
      <c r="L193" s="258"/>
      <c r="M193" s="258"/>
      <c r="N193" s="55"/>
      <c r="O193" s="26"/>
      <c r="P193" s="55"/>
      <c r="Q193" s="26"/>
      <c r="R193" s="131"/>
      <c r="S193" s="214"/>
      <c r="T193" s="284" t="s">
        <v>101</v>
      </c>
      <c r="U193" s="25" t="s">
        <v>31</v>
      </c>
      <c r="V193" s="39"/>
      <c r="W193" s="55"/>
      <c r="X193" s="96"/>
      <c r="Y193" s="96"/>
      <c r="Z193" s="96"/>
      <c r="AA193" s="60"/>
      <c r="AB193" s="60"/>
      <c r="AC193" s="61"/>
      <c r="AD193" s="258"/>
      <c r="AE193" s="258"/>
      <c r="AF193" s="55"/>
      <c r="AG193" s="26"/>
      <c r="AH193" s="55"/>
      <c r="AI193" s="26"/>
      <c r="AJ193" s="131"/>
      <c r="AK193" s="199"/>
      <c r="AL193" s="284" t="s">
        <v>101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4"/>
      <c r="AT193" s="37"/>
    </row>
    <row r="194" spans="2:46" ht="13.5" customHeight="1" x14ac:dyDescent="0.15">
      <c r="B194" s="285"/>
      <c r="C194" s="27" t="s">
        <v>32</v>
      </c>
      <c r="D194" s="186"/>
      <c r="E194" s="56"/>
      <c r="F194" s="187"/>
      <c r="G194" s="187"/>
      <c r="H194" s="187"/>
      <c r="I194" s="62"/>
      <c r="J194" s="62"/>
      <c r="K194" s="188"/>
      <c r="L194" s="259"/>
      <c r="M194" s="259"/>
      <c r="N194" s="56"/>
      <c r="O194" s="28"/>
      <c r="P194" s="56"/>
      <c r="Q194" s="28"/>
      <c r="R194" s="132"/>
      <c r="S194" s="214"/>
      <c r="T194" s="285"/>
      <c r="U194" s="27" t="s">
        <v>32</v>
      </c>
      <c r="V194" s="186"/>
      <c r="W194" s="56"/>
      <c r="X194" s="187"/>
      <c r="Y194" s="187"/>
      <c r="Z194" s="187"/>
      <c r="AA194" s="62"/>
      <c r="AB194" s="62"/>
      <c r="AC194" s="188"/>
      <c r="AD194" s="259"/>
      <c r="AE194" s="259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4"/>
      <c r="AT194" s="37"/>
    </row>
    <row r="195" spans="2:46" ht="13.5" customHeight="1" x14ac:dyDescent="0.15">
      <c r="B195" s="285"/>
      <c r="C195" s="27" t="s">
        <v>33</v>
      </c>
      <c r="D195" s="186"/>
      <c r="E195" s="56"/>
      <c r="F195" s="187"/>
      <c r="G195" s="187"/>
      <c r="H195" s="187"/>
      <c r="I195" s="62"/>
      <c r="J195" s="62"/>
      <c r="K195" s="188"/>
      <c r="L195" s="259"/>
      <c r="M195" s="259"/>
      <c r="N195" s="56"/>
      <c r="O195" s="28"/>
      <c r="P195" s="56"/>
      <c r="Q195" s="28"/>
      <c r="R195" s="132"/>
      <c r="S195" s="214"/>
      <c r="T195" s="285"/>
      <c r="U195" s="27" t="s">
        <v>33</v>
      </c>
      <c r="V195" s="186"/>
      <c r="W195" s="56"/>
      <c r="X195" s="187"/>
      <c r="Y195" s="187"/>
      <c r="Z195" s="187"/>
      <c r="AA195" s="62"/>
      <c r="AB195" s="62"/>
      <c r="AC195" s="188"/>
      <c r="AD195" s="259"/>
      <c r="AE195" s="259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4"/>
      <c r="AT195" s="37"/>
    </row>
    <row r="196" spans="2:46" ht="13.5" customHeight="1" x14ac:dyDescent="0.15">
      <c r="B196" s="285"/>
      <c r="C196" s="27" t="s">
        <v>35</v>
      </c>
      <c r="D196" s="186"/>
      <c r="E196" s="56"/>
      <c r="F196" s="187"/>
      <c r="G196" s="187"/>
      <c r="H196" s="187"/>
      <c r="I196" s="62"/>
      <c r="J196" s="62"/>
      <c r="K196" s="188"/>
      <c r="L196" s="259"/>
      <c r="M196" s="259"/>
      <c r="N196" s="56"/>
      <c r="O196" s="28"/>
      <c r="P196" s="56"/>
      <c r="Q196" s="28"/>
      <c r="R196" s="132"/>
      <c r="S196" s="214"/>
      <c r="T196" s="285"/>
      <c r="U196" s="27" t="s">
        <v>35</v>
      </c>
      <c r="V196" s="186"/>
      <c r="W196" s="56"/>
      <c r="X196" s="187"/>
      <c r="Y196" s="187"/>
      <c r="Z196" s="187"/>
      <c r="AA196" s="62"/>
      <c r="AB196" s="62"/>
      <c r="AC196" s="188"/>
      <c r="AD196" s="259"/>
      <c r="AE196" s="259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4"/>
      <c r="AT196" s="37"/>
    </row>
    <row r="197" spans="2:46" ht="13.5" customHeight="1" thickBot="1" x14ac:dyDescent="0.2">
      <c r="B197" s="286"/>
      <c r="C197" s="27"/>
      <c r="D197" s="186"/>
      <c r="E197" s="56"/>
      <c r="F197" s="189"/>
      <c r="G197" s="189"/>
      <c r="H197" s="189"/>
      <c r="I197" s="56"/>
      <c r="J197" s="56"/>
      <c r="K197" s="188"/>
      <c r="L197" s="259"/>
      <c r="M197" s="259"/>
      <c r="N197" s="56"/>
      <c r="O197" s="28"/>
      <c r="P197" s="56"/>
      <c r="Q197" s="28"/>
      <c r="R197" s="184"/>
      <c r="S197" s="214"/>
      <c r="T197" s="286"/>
      <c r="U197" s="27"/>
      <c r="V197" s="186"/>
      <c r="W197" s="56"/>
      <c r="X197" s="189"/>
      <c r="Y197" s="189"/>
      <c r="Z197" s="189"/>
      <c r="AA197" s="56"/>
      <c r="AB197" s="56"/>
      <c r="AC197" s="188"/>
      <c r="AD197" s="259"/>
      <c r="AE197" s="259"/>
      <c r="AF197" s="56"/>
      <c r="AG197" s="28"/>
      <c r="AH197" s="56"/>
      <c r="AI197" s="28"/>
      <c r="AJ197" s="184"/>
      <c r="AK197" s="199"/>
      <c r="AL197" s="286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4"/>
      <c r="AT197" s="37"/>
    </row>
    <row r="198" spans="2:46" ht="13.5" customHeight="1" x14ac:dyDescent="0.15">
      <c r="B198" s="284" t="s">
        <v>102</v>
      </c>
      <c r="C198" s="25" t="s">
        <v>31</v>
      </c>
      <c r="D198" s="39"/>
      <c r="E198" s="55"/>
      <c r="F198" s="96"/>
      <c r="G198" s="96"/>
      <c r="H198" s="96"/>
      <c r="I198" s="60"/>
      <c r="J198" s="60"/>
      <c r="K198" s="61"/>
      <c r="L198" s="258"/>
      <c r="M198" s="258"/>
      <c r="N198" s="55"/>
      <c r="O198" s="26"/>
      <c r="P198" s="55"/>
      <c r="Q198" s="26"/>
      <c r="R198" s="131"/>
      <c r="S198" s="214"/>
      <c r="T198" s="284" t="s">
        <v>102</v>
      </c>
      <c r="U198" s="25" t="s">
        <v>31</v>
      </c>
      <c r="V198" s="39"/>
      <c r="W198" s="55"/>
      <c r="X198" s="96"/>
      <c r="Y198" s="96"/>
      <c r="Z198" s="96"/>
      <c r="AA198" s="60"/>
      <c r="AB198" s="60"/>
      <c r="AC198" s="61"/>
      <c r="AD198" s="258"/>
      <c r="AE198" s="258"/>
      <c r="AF198" s="55"/>
      <c r="AG198" s="26"/>
      <c r="AH198" s="55"/>
      <c r="AI198" s="26"/>
      <c r="AJ198" s="131"/>
      <c r="AK198" s="199"/>
      <c r="AL198" s="284" t="s">
        <v>102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4"/>
      <c r="AT198" s="37"/>
    </row>
    <row r="199" spans="2:46" ht="13.5" customHeight="1" x14ac:dyDescent="0.15">
      <c r="B199" s="285"/>
      <c r="C199" s="27" t="s">
        <v>32</v>
      </c>
      <c r="D199" s="186"/>
      <c r="E199" s="56"/>
      <c r="F199" s="187"/>
      <c r="G199" s="187"/>
      <c r="H199" s="187"/>
      <c r="I199" s="62"/>
      <c r="J199" s="62"/>
      <c r="K199" s="188"/>
      <c r="L199" s="259"/>
      <c r="M199" s="259"/>
      <c r="N199" s="56"/>
      <c r="O199" s="28"/>
      <c r="P199" s="56"/>
      <c r="Q199" s="28"/>
      <c r="R199" s="132"/>
      <c r="S199" s="214"/>
      <c r="T199" s="285"/>
      <c r="U199" s="27" t="s">
        <v>32</v>
      </c>
      <c r="V199" s="186"/>
      <c r="W199" s="56"/>
      <c r="X199" s="187"/>
      <c r="Y199" s="187"/>
      <c r="Z199" s="187"/>
      <c r="AA199" s="62"/>
      <c r="AB199" s="62"/>
      <c r="AC199" s="188"/>
      <c r="AD199" s="259"/>
      <c r="AE199" s="259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4"/>
      <c r="AT199" s="37"/>
    </row>
    <row r="200" spans="2:46" ht="13.5" customHeight="1" x14ac:dyDescent="0.15">
      <c r="B200" s="285"/>
      <c r="C200" s="27" t="s">
        <v>33</v>
      </c>
      <c r="D200" s="186"/>
      <c r="E200" s="56"/>
      <c r="F200" s="187"/>
      <c r="G200" s="187"/>
      <c r="H200" s="187"/>
      <c r="I200" s="62"/>
      <c r="J200" s="62"/>
      <c r="K200" s="188"/>
      <c r="L200" s="259"/>
      <c r="M200" s="259"/>
      <c r="N200" s="56"/>
      <c r="O200" s="28"/>
      <c r="P200" s="56"/>
      <c r="Q200" s="28"/>
      <c r="R200" s="132"/>
      <c r="S200" s="214"/>
      <c r="T200" s="285"/>
      <c r="U200" s="27" t="s">
        <v>33</v>
      </c>
      <c r="V200" s="186"/>
      <c r="W200" s="56"/>
      <c r="X200" s="187"/>
      <c r="Y200" s="187"/>
      <c r="Z200" s="187"/>
      <c r="AA200" s="62"/>
      <c r="AB200" s="62"/>
      <c r="AC200" s="188"/>
      <c r="AD200" s="259"/>
      <c r="AE200" s="259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4"/>
      <c r="AT200" s="37"/>
    </row>
    <row r="201" spans="2:46" ht="13.5" customHeight="1" x14ac:dyDescent="0.15">
      <c r="B201" s="285"/>
      <c r="C201" s="27" t="s">
        <v>35</v>
      </c>
      <c r="D201" s="186"/>
      <c r="E201" s="56"/>
      <c r="F201" s="187"/>
      <c r="G201" s="187"/>
      <c r="H201" s="187"/>
      <c r="I201" s="62"/>
      <c r="J201" s="62"/>
      <c r="K201" s="188"/>
      <c r="L201" s="259"/>
      <c r="M201" s="259"/>
      <c r="N201" s="56"/>
      <c r="O201" s="28"/>
      <c r="P201" s="56"/>
      <c r="Q201" s="28"/>
      <c r="R201" s="132"/>
      <c r="S201" s="214"/>
      <c r="T201" s="285"/>
      <c r="U201" s="27" t="s">
        <v>35</v>
      </c>
      <c r="V201" s="186"/>
      <c r="W201" s="56"/>
      <c r="X201" s="187"/>
      <c r="Y201" s="187"/>
      <c r="Z201" s="187"/>
      <c r="AA201" s="62"/>
      <c r="AB201" s="62"/>
      <c r="AC201" s="188"/>
      <c r="AD201" s="259"/>
      <c r="AE201" s="259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4"/>
      <c r="AT201" s="37"/>
    </row>
    <row r="202" spans="2:46" ht="13.5" customHeight="1" thickBot="1" x14ac:dyDescent="0.2">
      <c r="B202" s="286"/>
      <c r="C202" s="27"/>
      <c r="D202" s="186"/>
      <c r="E202" s="56"/>
      <c r="F202" s="189"/>
      <c r="G202" s="189"/>
      <c r="H202" s="189"/>
      <c r="I202" s="56"/>
      <c r="J202" s="56"/>
      <c r="K202" s="188"/>
      <c r="L202" s="259"/>
      <c r="M202" s="259"/>
      <c r="N202" s="56"/>
      <c r="O202" s="28"/>
      <c r="P202" s="56"/>
      <c r="Q202" s="28"/>
      <c r="R202" s="184"/>
      <c r="S202" s="214"/>
      <c r="T202" s="286"/>
      <c r="U202" s="27"/>
      <c r="V202" s="186"/>
      <c r="W202" s="56"/>
      <c r="X202" s="189"/>
      <c r="Y202" s="189"/>
      <c r="Z202" s="189"/>
      <c r="AA202" s="56"/>
      <c r="AB202" s="56"/>
      <c r="AC202" s="188"/>
      <c r="AD202" s="259"/>
      <c r="AE202" s="259"/>
      <c r="AF202" s="56"/>
      <c r="AG202" s="28"/>
      <c r="AH202" s="56"/>
      <c r="AI202" s="28"/>
      <c r="AJ202" s="184"/>
      <c r="AK202" s="199"/>
      <c r="AL202" s="286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4"/>
      <c r="AT202" s="37"/>
    </row>
    <row r="203" spans="2:46" ht="13.5" customHeight="1" x14ac:dyDescent="0.15">
      <c r="B203" s="284" t="s">
        <v>103</v>
      </c>
      <c r="C203" s="25" t="s">
        <v>31</v>
      </c>
      <c r="D203" s="39"/>
      <c r="E203" s="55"/>
      <c r="F203" s="96"/>
      <c r="G203" s="96"/>
      <c r="H203" s="96"/>
      <c r="I203" s="60"/>
      <c r="J203" s="60"/>
      <c r="K203" s="61"/>
      <c r="L203" s="258"/>
      <c r="M203" s="258"/>
      <c r="N203" s="55"/>
      <c r="O203" s="26"/>
      <c r="P203" s="55"/>
      <c r="Q203" s="26"/>
      <c r="R203" s="131"/>
      <c r="S203" s="214"/>
      <c r="T203" s="284" t="s">
        <v>103</v>
      </c>
      <c r="U203" s="25" t="s">
        <v>31</v>
      </c>
      <c r="V203" s="39"/>
      <c r="W203" s="55"/>
      <c r="X203" s="96"/>
      <c r="Y203" s="96"/>
      <c r="Z203" s="96"/>
      <c r="AA203" s="60"/>
      <c r="AB203" s="60"/>
      <c r="AC203" s="61"/>
      <c r="AD203" s="258"/>
      <c r="AE203" s="258"/>
      <c r="AF203" s="55"/>
      <c r="AG203" s="26"/>
      <c r="AH203" s="55"/>
      <c r="AI203" s="26"/>
      <c r="AJ203" s="131"/>
      <c r="AK203" s="199"/>
      <c r="AL203" s="284" t="s">
        <v>103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4"/>
      <c r="AT203" s="37"/>
    </row>
    <row r="204" spans="2:46" ht="13.5" customHeight="1" x14ac:dyDescent="0.15">
      <c r="B204" s="285"/>
      <c r="C204" s="27" t="s">
        <v>32</v>
      </c>
      <c r="D204" s="186"/>
      <c r="E204" s="56"/>
      <c r="F204" s="187"/>
      <c r="G204" s="187"/>
      <c r="H204" s="187"/>
      <c r="I204" s="62"/>
      <c r="J204" s="62"/>
      <c r="K204" s="188"/>
      <c r="L204" s="259"/>
      <c r="M204" s="259"/>
      <c r="N204" s="56"/>
      <c r="O204" s="28"/>
      <c r="P204" s="56"/>
      <c r="Q204" s="28"/>
      <c r="R204" s="132"/>
      <c r="S204" s="214"/>
      <c r="T204" s="285"/>
      <c r="U204" s="27" t="s">
        <v>32</v>
      </c>
      <c r="V204" s="186"/>
      <c r="W204" s="56"/>
      <c r="X204" s="187"/>
      <c r="Y204" s="187"/>
      <c r="Z204" s="187"/>
      <c r="AA204" s="62"/>
      <c r="AB204" s="62"/>
      <c r="AC204" s="188"/>
      <c r="AD204" s="259"/>
      <c r="AE204" s="259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4"/>
      <c r="AT204" s="37"/>
    </row>
    <row r="205" spans="2:46" ht="13.5" customHeight="1" x14ac:dyDescent="0.15">
      <c r="B205" s="285"/>
      <c r="C205" s="27" t="s">
        <v>33</v>
      </c>
      <c r="D205" s="186"/>
      <c r="E205" s="56"/>
      <c r="F205" s="187"/>
      <c r="G205" s="187"/>
      <c r="H205" s="187"/>
      <c r="I205" s="62"/>
      <c r="J205" s="62"/>
      <c r="K205" s="188"/>
      <c r="L205" s="259"/>
      <c r="M205" s="259"/>
      <c r="N205" s="56"/>
      <c r="O205" s="28"/>
      <c r="P205" s="56"/>
      <c r="Q205" s="28"/>
      <c r="R205" s="132"/>
      <c r="S205" s="214"/>
      <c r="T205" s="285"/>
      <c r="U205" s="27" t="s">
        <v>33</v>
      </c>
      <c r="V205" s="186"/>
      <c r="W205" s="56"/>
      <c r="X205" s="187"/>
      <c r="Y205" s="187"/>
      <c r="Z205" s="187"/>
      <c r="AA205" s="62"/>
      <c r="AB205" s="62"/>
      <c r="AC205" s="188"/>
      <c r="AD205" s="259"/>
      <c r="AE205" s="259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4"/>
      <c r="AT205" s="37"/>
    </row>
    <row r="206" spans="2:46" ht="13.5" customHeight="1" x14ac:dyDescent="0.15">
      <c r="B206" s="285"/>
      <c r="C206" s="27" t="s">
        <v>35</v>
      </c>
      <c r="D206" s="186"/>
      <c r="E206" s="56"/>
      <c r="F206" s="187"/>
      <c r="G206" s="187"/>
      <c r="H206" s="187"/>
      <c r="I206" s="62"/>
      <c r="J206" s="62"/>
      <c r="K206" s="188"/>
      <c r="L206" s="259"/>
      <c r="M206" s="259"/>
      <c r="N206" s="56"/>
      <c r="O206" s="28"/>
      <c r="P206" s="56"/>
      <c r="Q206" s="28"/>
      <c r="R206" s="132"/>
      <c r="S206" s="214"/>
      <c r="T206" s="285"/>
      <c r="U206" s="27" t="s">
        <v>35</v>
      </c>
      <c r="V206" s="186"/>
      <c r="W206" s="56"/>
      <c r="X206" s="187"/>
      <c r="Y206" s="187"/>
      <c r="Z206" s="187"/>
      <c r="AA206" s="62"/>
      <c r="AB206" s="62"/>
      <c r="AC206" s="188"/>
      <c r="AD206" s="259"/>
      <c r="AE206" s="259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4"/>
      <c r="AT206" s="37"/>
    </row>
    <row r="207" spans="2:46" ht="13.5" customHeight="1" thickBot="1" x14ac:dyDescent="0.2">
      <c r="B207" s="286"/>
      <c r="C207" s="27"/>
      <c r="D207" s="186"/>
      <c r="E207" s="56"/>
      <c r="F207" s="189"/>
      <c r="G207" s="189"/>
      <c r="H207" s="189"/>
      <c r="I207" s="56"/>
      <c r="J207" s="56"/>
      <c r="K207" s="188"/>
      <c r="L207" s="259"/>
      <c r="M207" s="259"/>
      <c r="N207" s="56"/>
      <c r="O207" s="28"/>
      <c r="P207" s="56"/>
      <c r="Q207" s="28"/>
      <c r="R207" s="184"/>
      <c r="S207" s="214"/>
      <c r="T207" s="286"/>
      <c r="U207" s="27"/>
      <c r="V207" s="186"/>
      <c r="W207" s="56"/>
      <c r="X207" s="189"/>
      <c r="Y207" s="189"/>
      <c r="Z207" s="189"/>
      <c r="AA207" s="56"/>
      <c r="AB207" s="56"/>
      <c r="AC207" s="188"/>
      <c r="AD207" s="259"/>
      <c r="AE207" s="259"/>
      <c r="AF207" s="56"/>
      <c r="AG207" s="28"/>
      <c r="AH207" s="56"/>
      <c r="AI207" s="28"/>
      <c r="AJ207" s="184"/>
      <c r="AK207" s="199"/>
      <c r="AL207" s="286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4"/>
      <c r="AT207" s="37"/>
    </row>
    <row r="208" spans="2:46" ht="13.5" customHeight="1" x14ac:dyDescent="0.15">
      <c r="B208" s="284" t="s">
        <v>104</v>
      </c>
      <c r="C208" s="25" t="s">
        <v>31</v>
      </c>
      <c r="D208" s="39"/>
      <c r="E208" s="55"/>
      <c r="F208" s="96"/>
      <c r="G208" s="96"/>
      <c r="H208" s="96"/>
      <c r="I208" s="60"/>
      <c r="J208" s="60"/>
      <c r="K208" s="61"/>
      <c r="L208" s="258"/>
      <c r="M208" s="258"/>
      <c r="N208" s="55"/>
      <c r="O208" s="26"/>
      <c r="P208" s="55"/>
      <c r="Q208" s="26"/>
      <c r="R208" s="131"/>
      <c r="S208" s="214"/>
      <c r="T208" s="284" t="s">
        <v>104</v>
      </c>
      <c r="U208" s="25" t="s">
        <v>31</v>
      </c>
      <c r="V208" s="39"/>
      <c r="W208" s="55"/>
      <c r="X208" s="96"/>
      <c r="Y208" s="96"/>
      <c r="Z208" s="96"/>
      <c r="AA208" s="60"/>
      <c r="AB208" s="60"/>
      <c r="AC208" s="61"/>
      <c r="AD208" s="258"/>
      <c r="AE208" s="258"/>
      <c r="AF208" s="55"/>
      <c r="AG208" s="26"/>
      <c r="AH208" s="55"/>
      <c r="AI208" s="26"/>
      <c r="AJ208" s="131"/>
      <c r="AK208" s="199"/>
      <c r="AL208" s="284" t="s">
        <v>104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4"/>
      <c r="AT208" s="37"/>
    </row>
    <row r="209" spans="2:46" ht="13.5" customHeight="1" x14ac:dyDescent="0.15">
      <c r="B209" s="285"/>
      <c r="C209" s="27" t="s">
        <v>32</v>
      </c>
      <c r="D209" s="186"/>
      <c r="E209" s="56"/>
      <c r="F209" s="187"/>
      <c r="G209" s="187"/>
      <c r="H209" s="187"/>
      <c r="I209" s="62"/>
      <c r="J209" s="62"/>
      <c r="K209" s="188"/>
      <c r="L209" s="259"/>
      <c r="M209" s="259"/>
      <c r="N209" s="56"/>
      <c r="O209" s="28"/>
      <c r="P209" s="56"/>
      <c r="Q209" s="28"/>
      <c r="R209" s="132"/>
      <c r="S209" s="214"/>
      <c r="T209" s="285"/>
      <c r="U209" s="27" t="s">
        <v>32</v>
      </c>
      <c r="V209" s="186"/>
      <c r="W209" s="56"/>
      <c r="X209" s="187"/>
      <c r="Y209" s="187"/>
      <c r="Z209" s="187"/>
      <c r="AA209" s="62"/>
      <c r="AB209" s="62"/>
      <c r="AC209" s="188"/>
      <c r="AD209" s="259"/>
      <c r="AE209" s="259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4"/>
      <c r="AT209" s="37"/>
    </row>
    <row r="210" spans="2:46" ht="13.5" customHeight="1" x14ac:dyDescent="0.15">
      <c r="B210" s="285"/>
      <c r="C210" s="27" t="s">
        <v>33</v>
      </c>
      <c r="D210" s="186"/>
      <c r="E210" s="56"/>
      <c r="F210" s="187"/>
      <c r="G210" s="187"/>
      <c r="H210" s="187"/>
      <c r="I210" s="62"/>
      <c r="J210" s="62"/>
      <c r="K210" s="188"/>
      <c r="L210" s="259"/>
      <c r="M210" s="259"/>
      <c r="N210" s="56"/>
      <c r="O210" s="28"/>
      <c r="P210" s="56"/>
      <c r="Q210" s="28"/>
      <c r="R210" s="132"/>
      <c r="S210" s="214"/>
      <c r="T210" s="285"/>
      <c r="U210" s="27" t="s">
        <v>33</v>
      </c>
      <c r="V210" s="186"/>
      <c r="W210" s="56"/>
      <c r="X210" s="187"/>
      <c r="Y210" s="187"/>
      <c r="Z210" s="187"/>
      <c r="AA210" s="62"/>
      <c r="AB210" s="62"/>
      <c r="AC210" s="188"/>
      <c r="AD210" s="259"/>
      <c r="AE210" s="259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4"/>
      <c r="AT210" s="37"/>
    </row>
    <row r="211" spans="2:46" ht="13.5" customHeight="1" x14ac:dyDescent="0.15">
      <c r="B211" s="285"/>
      <c r="C211" s="27" t="s">
        <v>35</v>
      </c>
      <c r="D211" s="186"/>
      <c r="E211" s="56"/>
      <c r="F211" s="187"/>
      <c r="G211" s="187"/>
      <c r="H211" s="187"/>
      <c r="I211" s="62"/>
      <c r="J211" s="62"/>
      <c r="K211" s="188"/>
      <c r="L211" s="259"/>
      <c r="M211" s="259"/>
      <c r="N211" s="56"/>
      <c r="O211" s="28"/>
      <c r="P211" s="56"/>
      <c r="Q211" s="28"/>
      <c r="R211" s="132"/>
      <c r="S211" s="214"/>
      <c r="T211" s="285"/>
      <c r="U211" s="27" t="s">
        <v>35</v>
      </c>
      <c r="V211" s="186"/>
      <c r="W211" s="56"/>
      <c r="X211" s="187"/>
      <c r="Y211" s="187"/>
      <c r="Z211" s="187"/>
      <c r="AA211" s="62"/>
      <c r="AB211" s="62"/>
      <c r="AC211" s="188"/>
      <c r="AD211" s="259"/>
      <c r="AE211" s="259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4"/>
      <c r="AT211" s="37"/>
    </row>
    <row r="212" spans="2:46" ht="13.5" customHeight="1" thickBot="1" x14ac:dyDescent="0.2">
      <c r="B212" s="286"/>
      <c r="C212" s="27"/>
      <c r="D212" s="186"/>
      <c r="E212" s="56"/>
      <c r="F212" s="189"/>
      <c r="G212" s="189"/>
      <c r="H212" s="189"/>
      <c r="I212" s="56"/>
      <c r="J212" s="56"/>
      <c r="K212" s="188"/>
      <c r="L212" s="259"/>
      <c r="M212" s="259"/>
      <c r="N212" s="56"/>
      <c r="O212" s="28"/>
      <c r="P212" s="56"/>
      <c r="Q212" s="28"/>
      <c r="R212" s="184"/>
      <c r="S212" s="214"/>
      <c r="T212" s="286"/>
      <c r="U212" s="27"/>
      <c r="V212" s="186"/>
      <c r="W212" s="56"/>
      <c r="X212" s="189"/>
      <c r="Y212" s="189"/>
      <c r="Z212" s="189"/>
      <c r="AA212" s="56"/>
      <c r="AB212" s="56"/>
      <c r="AC212" s="188"/>
      <c r="AD212" s="259"/>
      <c r="AE212" s="259"/>
      <c r="AF212" s="56"/>
      <c r="AG212" s="28"/>
      <c r="AH212" s="56"/>
      <c r="AI212" s="28"/>
      <c r="AJ212" s="184"/>
      <c r="AK212" s="199"/>
      <c r="AL212" s="286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4"/>
      <c r="AT212" s="37"/>
    </row>
    <row r="213" spans="2:46" ht="13.5" customHeight="1" x14ac:dyDescent="0.15">
      <c r="B213" s="284" t="s">
        <v>105</v>
      </c>
      <c r="C213" s="25" t="s">
        <v>31</v>
      </c>
      <c r="D213" s="39"/>
      <c r="E213" s="55"/>
      <c r="F213" s="96"/>
      <c r="G213" s="96"/>
      <c r="H213" s="96"/>
      <c r="I213" s="60"/>
      <c r="J213" s="60"/>
      <c r="K213" s="61"/>
      <c r="L213" s="258"/>
      <c r="M213" s="258"/>
      <c r="N213" s="55"/>
      <c r="O213" s="26"/>
      <c r="P213" s="55"/>
      <c r="Q213" s="26"/>
      <c r="R213" s="131"/>
      <c r="S213" s="214"/>
      <c r="T213" s="284" t="s">
        <v>105</v>
      </c>
      <c r="U213" s="25" t="s">
        <v>31</v>
      </c>
      <c r="V213" s="39"/>
      <c r="W213" s="55"/>
      <c r="X213" s="96"/>
      <c r="Y213" s="96"/>
      <c r="Z213" s="96"/>
      <c r="AA213" s="60"/>
      <c r="AB213" s="60"/>
      <c r="AC213" s="61"/>
      <c r="AD213" s="258"/>
      <c r="AE213" s="258"/>
      <c r="AF213" s="55"/>
      <c r="AG213" s="26"/>
      <c r="AH213" s="55"/>
      <c r="AI213" s="26"/>
      <c r="AJ213" s="131"/>
      <c r="AK213" s="199"/>
      <c r="AL213" s="284" t="s">
        <v>105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4"/>
      <c r="AT213" s="37"/>
    </row>
    <row r="214" spans="2:46" ht="13.5" customHeight="1" x14ac:dyDescent="0.15">
      <c r="B214" s="285"/>
      <c r="C214" s="27" t="s">
        <v>32</v>
      </c>
      <c r="D214" s="186"/>
      <c r="E214" s="56"/>
      <c r="F214" s="187"/>
      <c r="G214" s="187"/>
      <c r="H214" s="187"/>
      <c r="I214" s="62"/>
      <c r="J214" s="62"/>
      <c r="K214" s="188"/>
      <c r="L214" s="259"/>
      <c r="M214" s="259"/>
      <c r="N214" s="56"/>
      <c r="O214" s="28"/>
      <c r="P214" s="56"/>
      <c r="Q214" s="28"/>
      <c r="R214" s="132"/>
      <c r="S214" s="214"/>
      <c r="T214" s="285"/>
      <c r="U214" s="27" t="s">
        <v>32</v>
      </c>
      <c r="V214" s="186"/>
      <c r="W214" s="56"/>
      <c r="X214" s="187"/>
      <c r="Y214" s="187"/>
      <c r="Z214" s="187"/>
      <c r="AA214" s="62"/>
      <c r="AB214" s="62"/>
      <c r="AC214" s="188"/>
      <c r="AD214" s="259"/>
      <c r="AE214" s="259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4"/>
      <c r="AT214" s="37"/>
    </row>
    <row r="215" spans="2:46" ht="13.5" customHeight="1" x14ac:dyDescent="0.15">
      <c r="B215" s="285"/>
      <c r="C215" s="27" t="s">
        <v>33</v>
      </c>
      <c r="D215" s="186"/>
      <c r="E215" s="56"/>
      <c r="F215" s="187"/>
      <c r="G215" s="187"/>
      <c r="H215" s="187"/>
      <c r="I215" s="62"/>
      <c r="J215" s="62"/>
      <c r="K215" s="188"/>
      <c r="L215" s="259"/>
      <c r="M215" s="259"/>
      <c r="N215" s="56"/>
      <c r="O215" s="28"/>
      <c r="P215" s="56"/>
      <c r="Q215" s="28"/>
      <c r="R215" s="132"/>
      <c r="S215" s="214"/>
      <c r="T215" s="285"/>
      <c r="U215" s="27" t="s">
        <v>33</v>
      </c>
      <c r="V215" s="186"/>
      <c r="W215" s="56"/>
      <c r="X215" s="187"/>
      <c r="Y215" s="187"/>
      <c r="Z215" s="187"/>
      <c r="AA215" s="62"/>
      <c r="AB215" s="62"/>
      <c r="AC215" s="188"/>
      <c r="AD215" s="259"/>
      <c r="AE215" s="259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4"/>
      <c r="AT215" s="37"/>
    </row>
    <row r="216" spans="2:46" ht="13.5" customHeight="1" x14ac:dyDescent="0.15">
      <c r="B216" s="285"/>
      <c r="C216" s="27" t="s">
        <v>35</v>
      </c>
      <c r="D216" s="186"/>
      <c r="E216" s="56"/>
      <c r="F216" s="187"/>
      <c r="G216" s="187"/>
      <c r="H216" s="187"/>
      <c r="I216" s="62"/>
      <c r="J216" s="62"/>
      <c r="K216" s="188"/>
      <c r="L216" s="259"/>
      <c r="M216" s="259"/>
      <c r="N216" s="56"/>
      <c r="O216" s="28"/>
      <c r="P216" s="56"/>
      <c r="Q216" s="28"/>
      <c r="R216" s="132"/>
      <c r="S216" s="214"/>
      <c r="T216" s="285"/>
      <c r="U216" s="27" t="s">
        <v>35</v>
      </c>
      <c r="V216" s="186"/>
      <c r="W216" s="56"/>
      <c r="X216" s="187"/>
      <c r="Y216" s="187"/>
      <c r="Z216" s="187"/>
      <c r="AA216" s="62"/>
      <c r="AB216" s="62"/>
      <c r="AC216" s="188"/>
      <c r="AD216" s="259"/>
      <c r="AE216" s="259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4"/>
      <c r="AT216" s="37"/>
    </row>
    <row r="217" spans="2:46" ht="13.5" customHeight="1" thickBot="1" x14ac:dyDescent="0.2">
      <c r="B217" s="286"/>
      <c r="C217" s="27"/>
      <c r="D217" s="186"/>
      <c r="E217" s="56"/>
      <c r="F217" s="189"/>
      <c r="G217" s="189"/>
      <c r="H217" s="189"/>
      <c r="I217" s="56"/>
      <c r="J217" s="56"/>
      <c r="K217" s="188"/>
      <c r="L217" s="259"/>
      <c r="M217" s="259"/>
      <c r="N217" s="56"/>
      <c r="O217" s="28"/>
      <c r="P217" s="56"/>
      <c r="Q217" s="28"/>
      <c r="R217" s="184"/>
      <c r="S217" s="214"/>
      <c r="T217" s="286"/>
      <c r="U217" s="27"/>
      <c r="V217" s="186"/>
      <c r="W217" s="56"/>
      <c r="X217" s="189"/>
      <c r="Y217" s="189"/>
      <c r="Z217" s="189"/>
      <c r="AA217" s="56"/>
      <c r="AB217" s="56"/>
      <c r="AC217" s="188"/>
      <c r="AD217" s="259"/>
      <c r="AE217" s="259"/>
      <c r="AF217" s="56"/>
      <c r="AG217" s="28"/>
      <c r="AH217" s="56"/>
      <c r="AI217" s="28"/>
      <c r="AJ217" s="184"/>
      <c r="AK217" s="199"/>
      <c r="AL217" s="286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4"/>
      <c r="AT217" s="37"/>
    </row>
    <row r="218" spans="2:46" ht="13.5" customHeight="1" x14ac:dyDescent="0.15">
      <c r="B218" s="284" t="s">
        <v>106</v>
      </c>
      <c r="C218" s="25" t="s">
        <v>31</v>
      </c>
      <c r="D218" s="39"/>
      <c r="E218" s="55"/>
      <c r="F218" s="96"/>
      <c r="G218" s="96"/>
      <c r="H218" s="96"/>
      <c r="I218" s="60"/>
      <c r="J218" s="60"/>
      <c r="K218" s="61"/>
      <c r="L218" s="258"/>
      <c r="M218" s="258"/>
      <c r="N218" s="55"/>
      <c r="O218" s="26"/>
      <c r="P218" s="55"/>
      <c r="Q218" s="26"/>
      <c r="R218" s="131"/>
      <c r="S218" s="214"/>
      <c r="T218" s="284" t="s">
        <v>106</v>
      </c>
      <c r="U218" s="25" t="s">
        <v>31</v>
      </c>
      <c r="V218" s="39"/>
      <c r="W218" s="55"/>
      <c r="X218" s="96"/>
      <c r="Y218" s="96"/>
      <c r="Z218" s="96"/>
      <c r="AA218" s="60"/>
      <c r="AB218" s="60"/>
      <c r="AC218" s="61"/>
      <c r="AD218" s="258"/>
      <c r="AE218" s="258"/>
      <c r="AF218" s="55"/>
      <c r="AG218" s="26"/>
      <c r="AH218" s="55"/>
      <c r="AI218" s="26"/>
      <c r="AJ218" s="131"/>
      <c r="AK218" s="199"/>
      <c r="AL218" s="284" t="s">
        <v>106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4"/>
      <c r="AT218" s="37"/>
    </row>
    <row r="219" spans="2:46" ht="13.5" customHeight="1" x14ac:dyDescent="0.15">
      <c r="B219" s="285"/>
      <c r="C219" s="27" t="s">
        <v>32</v>
      </c>
      <c r="D219" s="186"/>
      <c r="E219" s="56"/>
      <c r="F219" s="187"/>
      <c r="G219" s="187"/>
      <c r="H219" s="187"/>
      <c r="I219" s="62"/>
      <c r="J219" s="62"/>
      <c r="K219" s="188"/>
      <c r="L219" s="259"/>
      <c r="M219" s="259"/>
      <c r="N219" s="56"/>
      <c r="O219" s="28"/>
      <c r="P219" s="56"/>
      <c r="Q219" s="28"/>
      <c r="R219" s="132"/>
      <c r="S219" s="214"/>
      <c r="T219" s="285"/>
      <c r="U219" s="27" t="s">
        <v>32</v>
      </c>
      <c r="V219" s="186"/>
      <c r="W219" s="56"/>
      <c r="X219" s="187"/>
      <c r="Y219" s="187"/>
      <c r="Z219" s="187"/>
      <c r="AA219" s="62"/>
      <c r="AB219" s="62"/>
      <c r="AC219" s="188"/>
      <c r="AD219" s="259"/>
      <c r="AE219" s="259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4"/>
      <c r="AT219" s="37"/>
    </row>
    <row r="220" spans="2:46" ht="13.5" customHeight="1" x14ac:dyDescent="0.15">
      <c r="B220" s="285"/>
      <c r="C220" s="27" t="s">
        <v>33</v>
      </c>
      <c r="D220" s="186"/>
      <c r="E220" s="56"/>
      <c r="F220" s="187"/>
      <c r="G220" s="187"/>
      <c r="H220" s="187"/>
      <c r="I220" s="62"/>
      <c r="J220" s="62"/>
      <c r="K220" s="188"/>
      <c r="L220" s="259"/>
      <c r="M220" s="259"/>
      <c r="N220" s="56"/>
      <c r="O220" s="28"/>
      <c r="P220" s="56"/>
      <c r="Q220" s="28"/>
      <c r="R220" s="132"/>
      <c r="S220" s="214"/>
      <c r="T220" s="285"/>
      <c r="U220" s="27" t="s">
        <v>33</v>
      </c>
      <c r="V220" s="186"/>
      <c r="W220" s="56"/>
      <c r="X220" s="187"/>
      <c r="Y220" s="187"/>
      <c r="Z220" s="187"/>
      <c r="AA220" s="62"/>
      <c r="AB220" s="62"/>
      <c r="AC220" s="188"/>
      <c r="AD220" s="259"/>
      <c r="AE220" s="259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4"/>
      <c r="AT220" s="37"/>
    </row>
    <row r="221" spans="2:46" ht="13.5" customHeight="1" x14ac:dyDescent="0.15">
      <c r="B221" s="285"/>
      <c r="C221" s="27" t="s">
        <v>35</v>
      </c>
      <c r="D221" s="186"/>
      <c r="E221" s="56"/>
      <c r="F221" s="187"/>
      <c r="G221" s="187"/>
      <c r="H221" s="187"/>
      <c r="I221" s="62"/>
      <c r="J221" s="62"/>
      <c r="K221" s="188"/>
      <c r="L221" s="259"/>
      <c r="M221" s="259"/>
      <c r="N221" s="56"/>
      <c r="O221" s="28"/>
      <c r="P221" s="56"/>
      <c r="Q221" s="28"/>
      <c r="R221" s="132"/>
      <c r="S221" s="214"/>
      <c r="T221" s="285"/>
      <c r="U221" s="27" t="s">
        <v>35</v>
      </c>
      <c r="V221" s="186"/>
      <c r="W221" s="56"/>
      <c r="X221" s="187"/>
      <c r="Y221" s="187"/>
      <c r="Z221" s="187"/>
      <c r="AA221" s="62"/>
      <c r="AB221" s="62"/>
      <c r="AC221" s="188"/>
      <c r="AD221" s="259"/>
      <c r="AE221" s="259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4"/>
      <c r="AT221" s="37"/>
    </row>
    <row r="222" spans="2:46" ht="13.5" customHeight="1" thickBot="1" x14ac:dyDescent="0.2">
      <c r="B222" s="286"/>
      <c r="C222" s="27"/>
      <c r="D222" s="186"/>
      <c r="E222" s="56"/>
      <c r="F222" s="189"/>
      <c r="G222" s="189"/>
      <c r="H222" s="189"/>
      <c r="I222" s="56"/>
      <c r="J222" s="56"/>
      <c r="K222" s="188"/>
      <c r="L222" s="259"/>
      <c r="M222" s="259"/>
      <c r="N222" s="56"/>
      <c r="O222" s="28"/>
      <c r="P222" s="56"/>
      <c r="Q222" s="28"/>
      <c r="R222" s="184"/>
      <c r="S222" s="214"/>
      <c r="T222" s="286"/>
      <c r="U222" s="27"/>
      <c r="V222" s="186"/>
      <c r="W222" s="56"/>
      <c r="X222" s="189"/>
      <c r="Y222" s="189"/>
      <c r="Z222" s="189"/>
      <c r="AA222" s="56"/>
      <c r="AB222" s="56"/>
      <c r="AC222" s="188"/>
      <c r="AD222" s="259"/>
      <c r="AE222" s="259"/>
      <c r="AF222" s="56"/>
      <c r="AG222" s="28"/>
      <c r="AH222" s="56"/>
      <c r="AI222" s="28"/>
      <c r="AJ222" s="184"/>
      <c r="AK222" s="199"/>
      <c r="AL222" s="286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4"/>
      <c r="AT222" s="37"/>
    </row>
    <row r="223" spans="2:46" ht="13.5" customHeight="1" x14ac:dyDescent="0.15">
      <c r="B223" s="284" t="s">
        <v>107</v>
      </c>
      <c r="C223" s="25" t="s">
        <v>31</v>
      </c>
      <c r="D223" s="39"/>
      <c r="E223" s="55"/>
      <c r="F223" s="96"/>
      <c r="G223" s="96"/>
      <c r="H223" s="96"/>
      <c r="I223" s="60"/>
      <c r="J223" s="60"/>
      <c r="K223" s="61"/>
      <c r="L223" s="258"/>
      <c r="M223" s="258"/>
      <c r="N223" s="55"/>
      <c r="O223" s="26"/>
      <c r="P223" s="55"/>
      <c r="Q223" s="26"/>
      <c r="R223" s="131"/>
      <c r="S223" s="214"/>
      <c r="T223" s="284" t="s">
        <v>107</v>
      </c>
      <c r="U223" s="25" t="s">
        <v>31</v>
      </c>
      <c r="V223" s="39"/>
      <c r="W223" s="55"/>
      <c r="X223" s="96"/>
      <c r="Y223" s="96"/>
      <c r="Z223" s="96"/>
      <c r="AA223" s="60"/>
      <c r="AB223" s="60"/>
      <c r="AC223" s="61"/>
      <c r="AD223" s="258"/>
      <c r="AE223" s="258"/>
      <c r="AF223" s="55"/>
      <c r="AG223" s="26"/>
      <c r="AH223" s="55"/>
      <c r="AI223" s="26"/>
      <c r="AJ223" s="131"/>
      <c r="AK223" s="199"/>
      <c r="AL223" s="284" t="s">
        <v>107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4"/>
      <c r="AT223" s="37"/>
    </row>
    <row r="224" spans="2:46" ht="13.5" customHeight="1" x14ac:dyDescent="0.15">
      <c r="B224" s="285"/>
      <c r="C224" s="27" t="s">
        <v>32</v>
      </c>
      <c r="D224" s="186"/>
      <c r="E224" s="56"/>
      <c r="F224" s="187"/>
      <c r="G224" s="187"/>
      <c r="H224" s="187"/>
      <c r="I224" s="62"/>
      <c r="J224" s="62"/>
      <c r="K224" s="188"/>
      <c r="L224" s="259"/>
      <c r="M224" s="259"/>
      <c r="N224" s="56"/>
      <c r="O224" s="28"/>
      <c r="P224" s="56"/>
      <c r="Q224" s="28"/>
      <c r="R224" s="132"/>
      <c r="S224" s="214"/>
      <c r="T224" s="285"/>
      <c r="U224" s="27" t="s">
        <v>32</v>
      </c>
      <c r="V224" s="186"/>
      <c r="W224" s="56"/>
      <c r="X224" s="187"/>
      <c r="Y224" s="187"/>
      <c r="Z224" s="187"/>
      <c r="AA224" s="62"/>
      <c r="AB224" s="62"/>
      <c r="AC224" s="188"/>
      <c r="AD224" s="259"/>
      <c r="AE224" s="259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4"/>
      <c r="AT224" s="37"/>
    </row>
    <row r="225" spans="2:46" ht="13.5" customHeight="1" x14ac:dyDescent="0.15">
      <c r="B225" s="285"/>
      <c r="C225" s="27" t="s">
        <v>33</v>
      </c>
      <c r="D225" s="186"/>
      <c r="E225" s="56"/>
      <c r="F225" s="187"/>
      <c r="G225" s="187"/>
      <c r="H225" s="187"/>
      <c r="I225" s="62"/>
      <c r="J225" s="62"/>
      <c r="K225" s="188"/>
      <c r="L225" s="259"/>
      <c r="M225" s="259"/>
      <c r="N225" s="56"/>
      <c r="O225" s="28"/>
      <c r="P225" s="56"/>
      <c r="Q225" s="28"/>
      <c r="R225" s="132"/>
      <c r="S225" s="214"/>
      <c r="T225" s="285"/>
      <c r="U225" s="27" t="s">
        <v>33</v>
      </c>
      <c r="V225" s="186"/>
      <c r="W225" s="56"/>
      <c r="X225" s="187"/>
      <c r="Y225" s="187"/>
      <c r="Z225" s="187"/>
      <c r="AA225" s="62"/>
      <c r="AB225" s="62"/>
      <c r="AC225" s="188"/>
      <c r="AD225" s="259"/>
      <c r="AE225" s="259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4"/>
      <c r="AT225" s="37"/>
    </row>
    <row r="226" spans="2:46" ht="13.5" customHeight="1" x14ac:dyDescent="0.15">
      <c r="B226" s="285"/>
      <c r="C226" s="27" t="s">
        <v>35</v>
      </c>
      <c r="D226" s="186"/>
      <c r="E226" s="56"/>
      <c r="F226" s="187"/>
      <c r="G226" s="187"/>
      <c r="H226" s="187"/>
      <c r="I226" s="62"/>
      <c r="J226" s="62"/>
      <c r="K226" s="188"/>
      <c r="L226" s="259"/>
      <c r="M226" s="259"/>
      <c r="N226" s="56"/>
      <c r="O226" s="28"/>
      <c r="P226" s="56"/>
      <c r="Q226" s="28"/>
      <c r="R226" s="132"/>
      <c r="S226" s="214"/>
      <c r="T226" s="285"/>
      <c r="U226" s="27" t="s">
        <v>35</v>
      </c>
      <c r="V226" s="186"/>
      <c r="W226" s="56"/>
      <c r="X226" s="187"/>
      <c r="Y226" s="187"/>
      <c r="Z226" s="187"/>
      <c r="AA226" s="62"/>
      <c r="AB226" s="62"/>
      <c r="AC226" s="188"/>
      <c r="AD226" s="259"/>
      <c r="AE226" s="259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4"/>
      <c r="AT226" s="37"/>
    </row>
    <row r="227" spans="2:46" ht="13.5" customHeight="1" thickBot="1" x14ac:dyDescent="0.2">
      <c r="B227" s="286"/>
      <c r="C227" s="27"/>
      <c r="D227" s="186"/>
      <c r="E227" s="56"/>
      <c r="F227" s="189"/>
      <c r="G227" s="189"/>
      <c r="H227" s="189"/>
      <c r="I227" s="56"/>
      <c r="J227" s="56"/>
      <c r="K227" s="188"/>
      <c r="L227" s="259"/>
      <c r="M227" s="259"/>
      <c r="N227" s="56"/>
      <c r="O227" s="28"/>
      <c r="P227" s="56"/>
      <c r="Q227" s="28"/>
      <c r="R227" s="184"/>
      <c r="S227" s="214"/>
      <c r="T227" s="286"/>
      <c r="U227" s="27"/>
      <c r="V227" s="186"/>
      <c r="W227" s="56"/>
      <c r="X227" s="189"/>
      <c r="Y227" s="189"/>
      <c r="Z227" s="189"/>
      <c r="AA227" s="56"/>
      <c r="AB227" s="56"/>
      <c r="AC227" s="188"/>
      <c r="AD227" s="259"/>
      <c r="AE227" s="259"/>
      <c r="AF227" s="56"/>
      <c r="AG227" s="28"/>
      <c r="AH227" s="56"/>
      <c r="AI227" s="28"/>
      <c r="AJ227" s="184"/>
      <c r="AK227" s="199"/>
      <c r="AL227" s="286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4"/>
      <c r="AT227" s="37"/>
    </row>
    <row r="228" spans="2:46" ht="13.5" customHeight="1" x14ac:dyDescent="0.15">
      <c r="B228" s="284" t="s">
        <v>108</v>
      </c>
      <c r="C228" s="25" t="s">
        <v>31</v>
      </c>
      <c r="D228" s="39"/>
      <c r="E228" s="55"/>
      <c r="F228" s="96"/>
      <c r="G228" s="96"/>
      <c r="H228" s="96"/>
      <c r="I228" s="60"/>
      <c r="J228" s="60"/>
      <c r="K228" s="61"/>
      <c r="L228" s="258"/>
      <c r="M228" s="258"/>
      <c r="N228" s="55"/>
      <c r="O228" s="26"/>
      <c r="P228" s="55"/>
      <c r="Q228" s="26"/>
      <c r="R228" s="131"/>
      <c r="S228" s="214"/>
      <c r="T228" s="284" t="s">
        <v>108</v>
      </c>
      <c r="U228" s="25" t="s">
        <v>31</v>
      </c>
      <c r="V228" s="39"/>
      <c r="W228" s="55"/>
      <c r="X228" s="96"/>
      <c r="Y228" s="96"/>
      <c r="Z228" s="96"/>
      <c r="AA228" s="60"/>
      <c r="AB228" s="60"/>
      <c r="AC228" s="61"/>
      <c r="AD228" s="258"/>
      <c r="AE228" s="258"/>
      <c r="AF228" s="55"/>
      <c r="AG228" s="26"/>
      <c r="AH228" s="55"/>
      <c r="AI228" s="26"/>
      <c r="AJ228" s="131"/>
      <c r="AK228" s="199"/>
      <c r="AL228" s="284" t="s">
        <v>108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4"/>
      <c r="AT228" s="37"/>
    </row>
    <row r="229" spans="2:46" ht="13.5" customHeight="1" x14ac:dyDescent="0.15">
      <c r="B229" s="285"/>
      <c r="C229" s="27" t="s">
        <v>32</v>
      </c>
      <c r="D229" s="186"/>
      <c r="E229" s="56"/>
      <c r="F229" s="187"/>
      <c r="G229" s="187"/>
      <c r="H229" s="187"/>
      <c r="I229" s="62"/>
      <c r="J229" s="62"/>
      <c r="K229" s="188"/>
      <c r="L229" s="259"/>
      <c r="M229" s="259"/>
      <c r="N229" s="56"/>
      <c r="O229" s="28"/>
      <c r="P229" s="56"/>
      <c r="Q229" s="28"/>
      <c r="R229" s="132"/>
      <c r="S229" s="214"/>
      <c r="T229" s="285"/>
      <c r="U229" s="27" t="s">
        <v>32</v>
      </c>
      <c r="V229" s="186"/>
      <c r="W229" s="56"/>
      <c r="X229" s="187"/>
      <c r="Y229" s="187"/>
      <c r="Z229" s="187"/>
      <c r="AA229" s="62"/>
      <c r="AB229" s="62"/>
      <c r="AC229" s="188"/>
      <c r="AD229" s="259"/>
      <c r="AE229" s="259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4"/>
      <c r="AT229" s="37"/>
    </row>
    <row r="230" spans="2:46" ht="13.5" customHeight="1" x14ac:dyDescent="0.15">
      <c r="B230" s="285"/>
      <c r="C230" s="27" t="s">
        <v>33</v>
      </c>
      <c r="D230" s="186"/>
      <c r="E230" s="56"/>
      <c r="F230" s="187"/>
      <c r="G230" s="187"/>
      <c r="H230" s="187"/>
      <c r="I230" s="62"/>
      <c r="J230" s="62"/>
      <c r="K230" s="188"/>
      <c r="L230" s="259"/>
      <c r="M230" s="259"/>
      <c r="N230" s="56"/>
      <c r="O230" s="28"/>
      <c r="P230" s="56"/>
      <c r="Q230" s="28"/>
      <c r="R230" s="132"/>
      <c r="S230" s="214"/>
      <c r="T230" s="285"/>
      <c r="U230" s="27" t="s">
        <v>33</v>
      </c>
      <c r="V230" s="186"/>
      <c r="W230" s="56"/>
      <c r="X230" s="187"/>
      <c r="Y230" s="187"/>
      <c r="Z230" s="187"/>
      <c r="AA230" s="62"/>
      <c r="AB230" s="62"/>
      <c r="AC230" s="188"/>
      <c r="AD230" s="259"/>
      <c r="AE230" s="259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4"/>
      <c r="AT230" s="37"/>
    </row>
    <row r="231" spans="2:46" ht="13.5" customHeight="1" x14ac:dyDescent="0.15">
      <c r="B231" s="285"/>
      <c r="C231" s="27" t="s">
        <v>35</v>
      </c>
      <c r="D231" s="186"/>
      <c r="E231" s="56"/>
      <c r="F231" s="187"/>
      <c r="G231" s="187"/>
      <c r="H231" s="187"/>
      <c r="I231" s="62"/>
      <c r="J231" s="62"/>
      <c r="K231" s="188"/>
      <c r="L231" s="259"/>
      <c r="M231" s="259"/>
      <c r="N231" s="56"/>
      <c r="O231" s="28"/>
      <c r="P231" s="56"/>
      <c r="Q231" s="28"/>
      <c r="R231" s="132"/>
      <c r="S231" s="214"/>
      <c r="T231" s="285"/>
      <c r="U231" s="27" t="s">
        <v>35</v>
      </c>
      <c r="V231" s="186"/>
      <c r="W231" s="56"/>
      <c r="X231" s="187"/>
      <c r="Y231" s="187"/>
      <c r="Z231" s="187"/>
      <c r="AA231" s="62"/>
      <c r="AB231" s="62"/>
      <c r="AC231" s="188"/>
      <c r="AD231" s="259"/>
      <c r="AE231" s="259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4"/>
      <c r="AT231" s="37"/>
    </row>
    <row r="232" spans="2:46" ht="13.5" customHeight="1" thickBot="1" x14ac:dyDescent="0.2">
      <c r="B232" s="286"/>
      <c r="C232" s="27"/>
      <c r="D232" s="186"/>
      <c r="E232" s="56"/>
      <c r="F232" s="189"/>
      <c r="G232" s="189"/>
      <c r="H232" s="189"/>
      <c r="I232" s="56"/>
      <c r="J232" s="56"/>
      <c r="K232" s="188"/>
      <c r="L232" s="259"/>
      <c r="M232" s="259"/>
      <c r="N232" s="56"/>
      <c r="O232" s="28"/>
      <c r="P232" s="56"/>
      <c r="Q232" s="28"/>
      <c r="R232" s="184"/>
      <c r="S232" s="214"/>
      <c r="T232" s="286"/>
      <c r="U232" s="27"/>
      <c r="V232" s="186"/>
      <c r="W232" s="56"/>
      <c r="X232" s="189"/>
      <c r="Y232" s="189"/>
      <c r="Z232" s="189"/>
      <c r="AA232" s="56"/>
      <c r="AB232" s="56"/>
      <c r="AC232" s="188"/>
      <c r="AD232" s="259"/>
      <c r="AE232" s="259"/>
      <c r="AF232" s="56"/>
      <c r="AG232" s="28"/>
      <c r="AH232" s="56"/>
      <c r="AI232" s="28"/>
      <c r="AJ232" s="184"/>
      <c r="AK232" s="199"/>
      <c r="AL232" s="286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4"/>
      <c r="AT232" s="37"/>
    </row>
    <row r="233" spans="2:46" ht="13.5" customHeight="1" x14ac:dyDescent="0.15">
      <c r="B233" s="284" t="s">
        <v>109</v>
      </c>
      <c r="C233" s="25" t="s">
        <v>31</v>
      </c>
      <c r="D233" s="39"/>
      <c r="E233" s="55"/>
      <c r="F233" s="96"/>
      <c r="G233" s="96"/>
      <c r="H233" s="96"/>
      <c r="I233" s="60"/>
      <c r="J233" s="60"/>
      <c r="K233" s="61"/>
      <c r="L233" s="258"/>
      <c r="M233" s="258"/>
      <c r="N233" s="55"/>
      <c r="O233" s="26"/>
      <c r="P233" s="55"/>
      <c r="Q233" s="26"/>
      <c r="R233" s="131"/>
      <c r="S233" s="214"/>
      <c r="T233" s="284" t="s">
        <v>109</v>
      </c>
      <c r="U233" s="25" t="s">
        <v>31</v>
      </c>
      <c r="V233" s="39"/>
      <c r="W233" s="55"/>
      <c r="X233" s="96"/>
      <c r="Y233" s="96"/>
      <c r="Z233" s="96"/>
      <c r="AA233" s="60"/>
      <c r="AB233" s="60"/>
      <c r="AC233" s="61"/>
      <c r="AD233" s="258"/>
      <c r="AE233" s="258"/>
      <c r="AF233" s="55"/>
      <c r="AG233" s="26"/>
      <c r="AH233" s="55"/>
      <c r="AI233" s="26"/>
      <c r="AJ233" s="131"/>
      <c r="AK233" s="199"/>
      <c r="AL233" s="284" t="s">
        <v>109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4"/>
      <c r="AT233" s="37"/>
    </row>
    <row r="234" spans="2:46" ht="13.5" customHeight="1" x14ac:dyDescent="0.15">
      <c r="B234" s="285"/>
      <c r="C234" s="27" t="s">
        <v>32</v>
      </c>
      <c r="D234" s="186"/>
      <c r="E234" s="56"/>
      <c r="F234" s="187"/>
      <c r="G234" s="187"/>
      <c r="H234" s="187"/>
      <c r="I234" s="62"/>
      <c r="J234" s="62"/>
      <c r="K234" s="188"/>
      <c r="L234" s="259"/>
      <c r="M234" s="259"/>
      <c r="N234" s="56"/>
      <c r="O234" s="28"/>
      <c r="P234" s="56"/>
      <c r="Q234" s="28"/>
      <c r="R234" s="132"/>
      <c r="S234" s="214"/>
      <c r="T234" s="285"/>
      <c r="U234" s="27" t="s">
        <v>32</v>
      </c>
      <c r="V234" s="186"/>
      <c r="W234" s="56"/>
      <c r="X234" s="187"/>
      <c r="Y234" s="187"/>
      <c r="Z234" s="187"/>
      <c r="AA234" s="62"/>
      <c r="AB234" s="62"/>
      <c r="AC234" s="188"/>
      <c r="AD234" s="259"/>
      <c r="AE234" s="259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4"/>
      <c r="AT234" s="37"/>
    </row>
    <row r="235" spans="2:46" ht="13.5" customHeight="1" x14ac:dyDescent="0.15">
      <c r="B235" s="285"/>
      <c r="C235" s="27" t="s">
        <v>33</v>
      </c>
      <c r="D235" s="186"/>
      <c r="E235" s="56"/>
      <c r="F235" s="187"/>
      <c r="G235" s="187"/>
      <c r="H235" s="187"/>
      <c r="I235" s="62"/>
      <c r="J235" s="62"/>
      <c r="K235" s="188"/>
      <c r="L235" s="259"/>
      <c r="M235" s="259"/>
      <c r="N235" s="56"/>
      <c r="O235" s="28"/>
      <c r="P235" s="56"/>
      <c r="Q235" s="28"/>
      <c r="R235" s="132"/>
      <c r="S235" s="214"/>
      <c r="T235" s="285"/>
      <c r="U235" s="27" t="s">
        <v>33</v>
      </c>
      <c r="V235" s="186"/>
      <c r="W235" s="56"/>
      <c r="X235" s="187"/>
      <c r="Y235" s="187"/>
      <c r="Z235" s="187"/>
      <c r="AA235" s="62"/>
      <c r="AB235" s="62"/>
      <c r="AC235" s="188"/>
      <c r="AD235" s="259"/>
      <c r="AE235" s="259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4"/>
      <c r="AT235" s="37"/>
    </row>
    <row r="236" spans="2:46" ht="13.5" customHeight="1" x14ac:dyDescent="0.15">
      <c r="B236" s="285"/>
      <c r="C236" s="27" t="s">
        <v>35</v>
      </c>
      <c r="D236" s="186"/>
      <c r="E236" s="56"/>
      <c r="F236" s="187"/>
      <c r="G236" s="187"/>
      <c r="H236" s="187"/>
      <c r="I236" s="62"/>
      <c r="J236" s="62"/>
      <c r="K236" s="188"/>
      <c r="L236" s="259"/>
      <c r="M236" s="259"/>
      <c r="N236" s="56"/>
      <c r="O236" s="28"/>
      <c r="P236" s="56"/>
      <c r="Q236" s="28"/>
      <c r="R236" s="132"/>
      <c r="S236" s="214"/>
      <c r="T236" s="285"/>
      <c r="U236" s="27" t="s">
        <v>35</v>
      </c>
      <c r="V236" s="186"/>
      <c r="W236" s="56"/>
      <c r="X236" s="187"/>
      <c r="Y236" s="187"/>
      <c r="Z236" s="187"/>
      <c r="AA236" s="62"/>
      <c r="AB236" s="62"/>
      <c r="AC236" s="188"/>
      <c r="AD236" s="259"/>
      <c r="AE236" s="259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4"/>
      <c r="AT236" s="37"/>
    </row>
    <row r="237" spans="2:46" ht="13.5" customHeight="1" thickBot="1" x14ac:dyDescent="0.2">
      <c r="B237" s="286"/>
      <c r="C237" s="27"/>
      <c r="D237" s="186"/>
      <c r="E237" s="56"/>
      <c r="F237" s="189"/>
      <c r="G237" s="189"/>
      <c r="H237" s="189"/>
      <c r="I237" s="56"/>
      <c r="J237" s="56"/>
      <c r="K237" s="188"/>
      <c r="L237" s="259"/>
      <c r="M237" s="259"/>
      <c r="N237" s="56"/>
      <c r="O237" s="28"/>
      <c r="P237" s="56"/>
      <c r="Q237" s="28"/>
      <c r="R237" s="184"/>
      <c r="S237" s="214"/>
      <c r="T237" s="286"/>
      <c r="U237" s="27"/>
      <c r="V237" s="186"/>
      <c r="W237" s="56"/>
      <c r="X237" s="189"/>
      <c r="Y237" s="189"/>
      <c r="Z237" s="189"/>
      <c r="AA237" s="56"/>
      <c r="AB237" s="56"/>
      <c r="AC237" s="188"/>
      <c r="AD237" s="259"/>
      <c r="AE237" s="259"/>
      <c r="AF237" s="56"/>
      <c r="AG237" s="28"/>
      <c r="AH237" s="56"/>
      <c r="AI237" s="28"/>
      <c r="AJ237" s="184"/>
      <c r="AK237" s="199"/>
      <c r="AL237" s="286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4"/>
      <c r="AT237" s="37"/>
    </row>
    <row r="238" spans="2:46" ht="13.5" customHeight="1" x14ac:dyDescent="0.15">
      <c r="B238" s="284" t="s">
        <v>110</v>
      </c>
      <c r="C238" s="25" t="s">
        <v>31</v>
      </c>
      <c r="D238" s="39"/>
      <c r="E238" s="55"/>
      <c r="F238" s="96"/>
      <c r="G238" s="96"/>
      <c r="H238" s="96"/>
      <c r="I238" s="60"/>
      <c r="J238" s="60"/>
      <c r="K238" s="61"/>
      <c r="L238" s="258"/>
      <c r="M238" s="258"/>
      <c r="N238" s="55"/>
      <c r="O238" s="26"/>
      <c r="P238" s="55"/>
      <c r="Q238" s="26"/>
      <c r="R238" s="131"/>
      <c r="S238" s="214"/>
      <c r="T238" s="284" t="s">
        <v>110</v>
      </c>
      <c r="U238" s="25" t="s">
        <v>31</v>
      </c>
      <c r="V238" s="39"/>
      <c r="W238" s="55"/>
      <c r="X238" s="96"/>
      <c r="Y238" s="96"/>
      <c r="Z238" s="96"/>
      <c r="AA238" s="60"/>
      <c r="AB238" s="60"/>
      <c r="AC238" s="61"/>
      <c r="AD238" s="258"/>
      <c r="AE238" s="258"/>
      <c r="AF238" s="55"/>
      <c r="AG238" s="26"/>
      <c r="AH238" s="55"/>
      <c r="AI238" s="26"/>
      <c r="AJ238" s="131"/>
      <c r="AK238" s="199"/>
      <c r="AL238" s="284" t="s">
        <v>110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4"/>
      <c r="AT238" s="37"/>
    </row>
    <row r="239" spans="2:46" ht="13.5" customHeight="1" x14ac:dyDescent="0.15">
      <c r="B239" s="285"/>
      <c r="C239" s="27" t="s">
        <v>32</v>
      </c>
      <c r="D239" s="186"/>
      <c r="E239" s="56"/>
      <c r="F239" s="187"/>
      <c r="G239" s="187"/>
      <c r="H239" s="187"/>
      <c r="I239" s="62"/>
      <c r="J239" s="62"/>
      <c r="K239" s="188"/>
      <c r="L239" s="259"/>
      <c r="M239" s="259"/>
      <c r="N239" s="56"/>
      <c r="O239" s="28"/>
      <c r="P239" s="56"/>
      <c r="Q239" s="28"/>
      <c r="R239" s="132"/>
      <c r="S239" s="214"/>
      <c r="T239" s="285"/>
      <c r="U239" s="27" t="s">
        <v>32</v>
      </c>
      <c r="V239" s="186"/>
      <c r="W239" s="56"/>
      <c r="X239" s="187"/>
      <c r="Y239" s="187"/>
      <c r="Z239" s="187"/>
      <c r="AA239" s="62"/>
      <c r="AB239" s="62"/>
      <c r="AC239" s="188"/>
      <c r="AD239" s="259"/>
      <c r="AE239" s="259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4"/>
      <c r="AT239" s="37"/>
    </row>
    <row r="240" spans="2:46" ht="13.5" customHeight="1" x14ac:dyDescent="0.15">
      <c r="B240" s="285"/>
      <c r="C240" s="27" t="s">
        <v>33</v>
      </c>
      <c r="D240" s="186"/>
      <c r="E240" s="56"/>
      <c r="F240" s="187"/>
      <c r="G240" s="187"/>
      <c r="H240" s="187"/>
      <c r="I240" s="62"/>
      <c r="J240" s="62"/>
      <c r="K240" s="188"/>
      <c r="L240" s="259"/>
      <c r="M240" s="259"/>
      <c r="N240" s="56"/>
      <c r="O240" s="28"/>
      <c r="P240" s="56"/>
      <c r="Q240" s="28"/>
      <c r="R240" s="132"/>
      <c r="S240" s="214"/>
      <c r="T240" s="285"/>
      <c r="U240" s="27" t="s">
        <v>33</v>
      </c>
      <c r="V240" s="186"/>
      <c r="W240" s="56"/>
      <c r="X240" s="187"/>
      <c r="Y240" s="187"/>
      <c r="Z240" s="187"/>
      <c r="AA240" s="62"/>
      <c r="AB240" s="62"/>
      <c r="AC240" s="188"/>
      <c r="AD240" s="259"/>
      <c r="AE240" s="259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4"/>
      <c r="AT240" s="37"/>
    </row>
    <row r="241" spans="2:46" ht="13.5" customHeight="1" x14ac:dyDescent="0.15">
      <c r="B241" s="285"/>
      <c r="C241" s="27" t="s">
        <v>35</v>
      </c>
      <c r="D241" s="186"/>
      <c r="E241" s="56"/>
      <c r="F241" s="187"/>
      <c r="G241" s="187"/>
      <c r="H241" s="187"/>
      <c r="I241" s="62"/>
      <c r="J241" s="62"/>
      <c r="K241" s="188"/>
      <c r="L241" s="259"/>
      <c r="M241" s="259"/>
      <c r="N241" s="56"/>
      <c r="O241" s="28"/>
      <c r="P241" s="56"/>
      <c r="Q241" s="28"/>
      <c r="R241" s="132"/>
      <c r="S241" s="214"/>
      <c r="T241" s="285"/>
      <c r="U241" s="27" t="s">
        <v>35</v>
      </c>
      <c r="V241" s="186"/>
      <c r="W241" s="56"/>
      <c r="X241" s="187"/>
      <c r="Y241" s="187"/>
      <c r="Z241" s="187"/>
      <c r="AA241" s="62"/>
      <c r="AB241" s="62"/>
      <c r="AC241" s="188"/>
      <c r="AD241" s="259"/>
      <c r="AE241" s="259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4"/>
      <c r="AT241" s="37"/>
    </row>
    <row r="242" spans="2:46" ht="13.5" customHeight="1" thickBot="1" x14ac:dyDescent="0.2">
      <c r="B242" s="286"/>
      <c r="C242" s="27"/>
      <c r="D242" s="186"/>
      <c r="E242" s="56"/>
      <c r="F242" s="189"/>
      <c r="G242" s="189"/>
      <c r="H242" s="189"/>
      <c r="I242" s="56"/>
      <c r="J242" s="56"/>
      <c r="K242" s="188"/>
      <c r="L242" s="259"/>
      <c r="M242" s="259"/>
      <c r="N242" s="56"/>
      <c r="O242" s="28"/>
      <c r="P242" s="56"/>
      <c r="Q242" s="28"/>
      <c r="R242" s="184"/>
      <c r="S242" s="214"/>
      <c r="T242" s="286"/>
      <c r="U242" s="27"/>
      <c r="V242" s="186"/>
      <c r="W242" s="56"/>
      <c r="X242" s="189"/>
      <c r="Y242" s="189"/>
      <c r="Z242" s="189"/>
      <c r="AA242" s="56"/>
      <c r="AB242" s="56"/>
      <c r="AC242" s="188"/>
      <c r="AD242" s="259"/>
      <c r="AE242" s="259"/>
      <c r="AF242" s="56"/>
      <c r="AG242" s="28"/>
      <c r="AH242" s="56"/>
      <c r="AI242" s="28"/>
      <c r="AJ242" s="184"/>
      <c r="AK242" s="199"/>
      <c r="AL242" s="286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4"/>
      <c r="AT242" s="37"/>
    </row>
    <row r="243" spans="2:46" ht="13.5" customHeight="1" x14ac:dyDescent="0.15">
      <c r="B243" s="284" t="s">
        <v>111</v>
      </c>
      <c r="C243" s="25" t="s">
        <v>31</v>
      </c>
      <c r="D243" s="39"/>
      <c r="E243" s="55"/>
      <c r="F243" s="96"/>
      <c r="G243" s="96"/>
      <c r="H243" s="96"/>
      <c r="I243" s="60"/>
      <c r="J243" s="60"/>
      <c r="K243" s="61"/>
      <c r="L243" s="258"/>
      <c r="M243" s="258"/>
      <c r="N243" s="55"/>
      <c r="O243" s="26"/>
      <c r="P243" s="55"/>
      <c r="Q243" s="26"/>
      <c r="R243" s="131"/>
      <c r="S243" s="214"/>
      <c r="T243" s="284" t="s">
        <v>111</v>
      </c>
      <c r="U243" s="25" t="s">
        <v>31</v>
      </c>
      <c r="V243" s="39"/>
      <c r="W243" s="55"/>
      <c r="X243" s="96"/>
      <c r="Y243" s="96"/>
      <c r="Z243" s="96"/>
      <c r="AA243" s="60"/>
      <c r="AB243" s="60"/>
      <c r="AC243" s="61"/>
      <c r="AD243" s="258"/>
      <c r="AE243" s="258"/>
      <c r="AF243" s="55"/>
      <c r="AG243" s="26"/>
      <c r="AH243" s="55"/>
      <c r="AI243" s="26"/>
      <c r="AJ243" s="131"/>
      <c r="AK243" s="199"/>
      <c r="AL243" s="284" t="s">
        <v>111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4"/>
      <c r="AT243" s="37"/>
    </row>
    <row r="244" spans="2:46" ht="13.5" customHeight="1" x14ac:dyDescent="0.15">
      <c r="B244" s="285"/>
      <c r="C244" s="27" t="s">
        <v>32</v>
      </c>
      <c r="D244" s="186"/>
      <c r="E244" s="56"/>
      <c r="F244" s="187"/>
      <c r="G244" s="187"/>
      <c r="H244" s="187"/>
      <c r="I244" s="62"/>
      <c r="J244" s="62"/>
      <c r="K244" s="188"/>
      <c r="L244" s="259"/>
      <c r="M244" s="259"/>
      <c r="N244" s="56"/>
      <c r="O244" s="28"/>
      <c r="P244" s="56"/>
      <c r="Q244" s="28"/>
      <c r="R244" s="132"/>
      <c r="S244" s="214"/>
      <c r="T244" s="285"/>
      <c r="U244" s="27" t="s">
        <v>32</v>
      </c>
      <c r="V244" s="186"/>
      <c r="W244" s="56"/>
      <c r="X244" s="187"/>
      <c r="Y244" s="187"/>
      <c r="Z244" s="187"/>
      <c r="AA244" s="62"/>
      <c r="AB244" s="62"/>
      <c r="AC244" s="188"/>
      <c r="AD244" s="259"/>
      <c r="AE244" s="259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4"/>
      <c r="AT244" s="37"/>
    </row>
    <row r="245" spans="2:46" ht="13.5" customHeight="1" x14ac:dyDescent="0.15">
      <c r="B245" s="285"/>
      <c r="C245" s="27" t="s">
        <v>33</v>
      </c>
      <c r="D245" s="186"/>
      <c r="E245" s="56"/>
      <c r="F245" s="187"/>
      <c r="G245" s="187"/>
      <c r="H245" s="187"/>
      <c r="I245" s="62"/>
      <c r="J245" s="62"/>
      <c r="K245" s="188"/>
      <c r="L245" s="259"/>
      <c r="M245" s="259"/>
      <c r="N245" s="56"/>
      <c r="O245" s="28"/>
      <c r="P245" s="56"/>
      <c r="Q245" s="28"/>
      <c r="R245" s="132"/>
      <c r="S245" s="214"/>
      <c r="T245" s="285"/>
      <c r="U245" s="27" t="s">
        <v>33</v>
      </c>
      <c r="V245" s="186"/>
      <c r="W245" s="56"/>
      <c r="X245" s="187"/>
      <c r="Y245" s="187"/>
      <c r="Z245" s="187"/>
      <c r="AA245" s="62"/>
      <c r="AB245" s="62"/>
      <c r="AC245" s="188"/>
      <c r="AD245" s="259"/>
      <c r="AE245" s="259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4"/>
      <c r="AT245" s="37"/>
    </row>
    <row r="246" spans="2:46" ht="13.5" customHeight="1" x14ac:dyDescent="0.15">
      <c r="B246" s="285"/>
      <c r="C246" s="27" t="s">
        <v>35</v>
      </c>
      <c r="D246" s="186"/>
      <c r="E246" s="56"/>
      <c r="F246" s="187"/>
      <c r="G246" s="187"/>
      <c r="H246" s="187"/>
      <c r="I246" s="62"/>
      <c r="J246" s="62"/>
      <c r="K246" s="188"/>
      <c r="L246" s="259"/>
      <c r="M246" s="259"/>
      <c r="N246" s="56"/>
      <c r="O246" s="28"/>
      <c r="P246" s="56"/>
      <c r="Q246" s="28"/>
      <c r="R246" s="132"/>
      <c r="S246" s="214"/>
      <c r="T246" s="285"/>
      <c r="U246" s="27" t="s">
        <v>35</v>
      </c>
      <c r="V246" s="186"/>
      <c r="W246" s="56"/>
      <c r="X246" s="187"/>
      <c r="Y246" s="187"/>
      <c r="Z246" s="187"/>
      <c r="AA246" s="62"/>
      <c r="AB246" s="62"/>
      <c r="AC246" s="188"/>
      <c r="AD246" s="259"/>
      <c r="AE246" s="259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4"/>
      <c r="AT246" s="37"/>
    </row>
    <row r="247" spans="2:46" ht="13.5" customHeight="1" thickBot="1" x14ac:dyDescent="0.2">
      <c r="B247" s="286"/>
      <c r="C247" s="27"/>
      <c r="D247" s="186"/>
      <c r="E247" s="56"/>
      <c r="F247" s="189"/>
      <c r="G247" s="189"/>
      <c r="H247" s="189"/>
      <c r="I247" s="56"/>
      <c r="J247" s="56"/>
      <c r="K247" s="188"/>
      <c r="L247" s="259"/>
      <c r="M247" s="259"/>
      <c r="N247" s="56"/>
      <c r="O247" s="28"/>
      <c r="P247" s="56"/>
      <c r="Q247" s="28"/>
      <c r="R247" s="184"/>
      <c r="S247" s="214"/>
      <c r="T247" s="286"/>
      <c r="U247" s="27"/>
      <c r="V247" s="186"/>
      <c r="W247" s="56"/>
      <c r="X247" s="189"/>
      <c r="Y247" s="189"/>
      <c r="Z247" s="189"/>
      <c r="AA247" s="56"/>
      <c r="AB247" s="56"/>
      <c r="AC247" s="188"/>
      <c r="AD247" s="259"/>
      <c r="AE247" s="259"/>
      <c r="AF247" s="56"/>
      <c r="AG247" s="28"/>
      <c r="AH247" s="56"/>
      <c r="AI247" s="28"/>
      <c r="AJ247" s="184"/>
      <c r="AK247" s="199"/>
      <c r="AL247" s="286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4"/>
      <c r="AT247" s="37"/>
    </row>
    <row r="248" spans="2:46" ht="13.5" customHeight="1" x14ac:dyDescent="0.15">
      <c r="B248" s="284" t="s">
        <v>112</v>
      </c>
      <c r="C248" s="25" t="s">
        <v>31</v>
      </c>
      <c r="D248" s="39"/>
      <c r="E248" s="55"/>
      <c r="F248" s="96"/>
      <c r="G248" s="96"/>
      <c r="H248" s="96"/>
      <c r="I248" s="60"/>
      <c r="J248" s="60"/>
      <c r="K248" s="61"/>
      <c r="L248" s="258"/>
      <c r="M248" s="258"/>
      <c r="N248" s="55"/>
      <c r="O248" s="26"/>
      <c r="P248" s="55"/>
      <c r="Q248" s="26"/>
      <c r="R248" s="131"/>
      <c r="S248" s="214"/>
      <c r="T248" s="284" t="s">
        <v>112</v>
      </c>
      <c r="U248" s="25" t="s">
        <v>31</v>
      </c>
      <c r="V248" s="39"/>
      <c r="W248" s="55"/>
      <c r="X248" s="96"/>
      <c r="Y248" s="96"/>
      <c r="Z248" s="96"/>
      <c r="AA248" s="60"/>
      <c r="AB248" s="60"/>
      <c r="AC248" s="61"/>
      <c r="AD248" s="258"/>
      <c r="AE248" s="258"/>
      <c r="AF248" s="55"/>
      <c r="AG248" s="26"/>
      <c r="AH248" s="55"/>
      <c r="AI248" s="26"/>
      <c r="AJ248" s="131"/>
      <c r="AK248" s="199"/>
      <c r="AL248" s="284" t="s">
        <v>112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4"/>
      <c r="AT248" s="37"/>
    </row>
    <row r="249" spans="2:46" ht="13.5" customHeight="1" x14ac:dyDescent="0.15">
      <c r="B249" s="285"/>
      <c r="C249" s="27" t="s">
        <v>32</v>
      </c>
      <c r="D249" s="186"/>
      <c r="E249" s="56"/>
      <c r="F249" s="187"/>
      <c r="G249" s="187"/>
      <c r="H249" s="187"/>
      <c r="I249" s="62"/>
      <c r="J249" s="62"/>
      <c r="K249" s="188"/>
      <c r="L249" s="259"/>
      <c r="M249" s="259"/>
      <c r="N249" s="56"/>
      <c r="O249" s="28"/>
      <c r="P249" s="56"/>
      <c r="Q249" s="28"/>
      <c r="R249" s="132"/>
      <c r="S249" s="214"/>
      <c r="T249" s="285"/>
      <c r="U249" s="27" t="s">
        <v>32</v>
      </c>
      <c r="V249" s="186"/>
      <c r="W249" s="56"/>
      <c r="X249" s="187"/>
      <c r="Y249" s="187"/>
      <c r="Z249" s="187"/>
      <c r="AA249" s="62"/>
      <c r="AB249" s="62"/>
      <c r="AC249" s="188"/>
      <c r="AD249" s="259"/>
      <c r="AE249" s="259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4"/>
      <c r="AT249" s="37"/>
    </row>
    <row r="250" spans="2:46" ht="13.5" customHeight="1" x14ac:dyDescent="0.15">
      <c r="B250" s="285"/>
      <c r="C250" s="27" t="s">
        <v>33</v>
      </c>
      <c r="D250" s="186"/>
      <c r="E250" s="56"/>
      <c r="F250" s="187"/>
      <c r="G250" s="187"/>
      <c r="H250" s="187"/>
      <c r="I250" s="62"/>
      <c r="J250" s="62"/>
      <c r="K250" s="188"/>
      <c r="L250" s="259"/>
      <c r="M250" s="259"/>
      <c r="N250" s="56"/>
      <c r="O250" s="28"/>
      <c r="P250" s="56"/>
      <c r="Q250" s="28"/>
      <c r="R250" s="132"/>
      <c r="S250" s="214"/>
      <c r="T250" s="285"/>
      <c r="U250" s="27" t="s">
        <v>33</v>
      </c>
      <c r="V250" s="186"/>
      <c r="W250" s="56"/>
      <c r="X250" s="187"/>
      <c r="Y250" s="187"/>
      <c r="Z250" s="187"/>
      <c r="AA250" s="62"/>
      <c r="AB250" s="62"/>
      <c r="AC250" s="188"/>
      <c r="AD250" s="259"/>
      <c r="AE250" s="259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4"/>
      <c r="AT250" s="37"/>
    </row>
    <row r="251" spans="2:46" ht="13.5" customHeight="1" x14ac:dyDescent="0.15">
      <c r="B251" s="285"/>
      <c r="C251" s="27" t="s">
        <v>35</v>
      </c>
      <c r="D251" s="186"/>
      <c r="E251" s="56"/>
      <c r="F251" s="187"/>
      <c r="G251" s="187"/>
      <c r="H251" s="187"/>
      <c r="I251" s="62"/>
      <c r="J251" s="62"/>
      <c r="K251" s="188"/>
      <c r="L251" s="259"/>
      <c r="M251" s="259"/>
      <c r="N251" s="56"/>
      <c r="O251" s="28"/>
      <c r="P251" s="56"/>
      <c r="Q251" s="28"/>
      <c r="R251" s="132"/>
      <c r="S251" s="214"/>
      <c r="T251" s="285"/>
      <c r="U251" s="27" t="s">
        <v>35</v>
      </c>
      <c r="V251" s="186"/>
      <c r="W251" s="56"/>
      <c r="X251" s="187"/>
      <c r="Y251" s="187"/>
      <c r="Z251" s="187"/>
      <c r="AA251" s="62"/>
      <c r="AB251" s="62"/>
      <c r="AC251" s="188"/>
      <c r="AD251" s="259"/>
      <c r="AE251" s="259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4"/>
      <c r="AT251" s="37"/>
    </row>
    <row r="252" spans="2:46" ht="13.5" customHeight="1" thickBot="1" x14ac:dyDescent="0.2">
      <c r="B252" s="286"/>
      <c r="C252" s="27"/>
      <c r="D252" s="186"/>
      <c r="E252" s="56"/>
      <c r="F252" s="189"/>
      <c r="G252" s="189"/>
      <c r="H252" s="189"/>
      <c r="I252" s="56"/>
      <c r="J252" s="56"/>
      <c r="K252" s="188"/>
      <c r="L252" s="259"/>
      <c r="M252" s="259"/>
      <c r="N252" s="56"/>
      <c r="O252" s="28"/>
      <c r="P252" s="56"/>
      <c r="Q252" s="28"/>
      <c r="R252" s="184"/>
      <c r="S252" s="214"/>
      <c r="T252" s="286"/>
      <c r="U252" s="27"/>
      <c r="V252" s="186"/>
      <c r="W252" s="56"/>
      <c r="X252" s="189"/>
      <c r="Y252" s="189"/>
      <c r="Z252" s="189"/>
      <c r="AA252" s="56"/>
      <c r="AB252" s="56"/>
      <c r="AC252" s="188"/>
      <c r="AD252" s="259"/>
      <c r="AE252" s="259"/>
      <c r="AF252" s="56"/>
      <c r="AG252" s="28"/>
      <c r="AH252" s="56"/>
      <c r="AI252" s="28"/>
      <c r="AJ252" s="184"/>
      <c r="AK252" s="199"/>
      <c r="AL252" s="286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4"/>
      <c r="AT252" s="37"/>
    </row>
    <row r="253" spans="2:46" ht="13.5" customHeight="1" x14ac:dyDescent="0.15">
      <c r="B253" s="284" t="s">
        <v>113</v>
      </c>
      <c r="C253" s="25" t="s">
        <v>31</v>
      </c>
      <c r="D253" s="39"/>
      <c r="E253" s="55"/>
      <c r="F253" s="96"/>
      <c r="G253" s="96"/>
      <c r="H253" s="96"/>
      <c r="I253" s="60"/>
      <c r="J253" s="60"/>
      <c r="K253" s="61"/>
      <c r="L253" s="258"/>
      <c r="M253" s="258"/>
      <c r="N253" s="55"/>
      <c r="O253" s="26"/>
      <c r="P253" s="55"/>
      <c r="Q253" s="26"/>
      <c r="R253" s="131"/>
      <c r="S253" s="214"/>
      <c r="T253" s="284" t="s">
        <v>113</v>
      </c>
      <c r="U253" s="25" t="s">
        <v>31</v>
      </c>
      <c r="V253" s="39"/>
      <c r="W253" s="55"/>
      <c r="X253" s="96"/>
      <c r="Y253" s="96"/>
      <c r="Z253" s="96"/>
      <c r="AA253" s="60"/>
      <c r="AB253" s="60"/>
      <c r="AC253" s="61"/>
      <c r="AD253" s="258"/>
      <c r="AE253" s="258"/>
      <c r="AF253" s="55"/>
      <c r="AG253" s="26"/>
      <c r="AH253" s="55"/>
      <c r="AI253" s="26"/>
      <c r="AJ253" s="131"/>
      <c r="AK253" s="199"/>
      <c r="AL253" s="284" t="s">
        <v>113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4"/>
      <c r="AT253" s="37"/>
    </row>
    <row r="254" spans="2:46" ht="13.5" customHeight="1" x14ac:dyDescent="0.15">
      <c r="B254" s="285"/>
      <c r="C254" s="27" t="s">
        <v>32</v>
      </c>
      <c r="D254" s="186"/>
      <c r="E254" s="56"/>
      <c r="F254" s="187"/>
      <c r="G254" s="187"/>
      <c r="H254" s="187"/>
      <c r="I254" s="62"/>
      <c r="J254" s="62"/>
      <c r="K254" s="188"/>
      <c r="L254" s="259"/>
      <c r="M254" s="259"/>
      <c r="N254" s="56"/>
      <c r="O254" s="28"/>
      <c r="P254" s="56"/>
      <c r="Q254" s="28"/>
      <c r="R254" s="132"/>
      <c r="S254" s="214"/>
      <c r="T254" s="285"/>
      <c r="U254" s="27" t="s">
        <v>32</v>
      </c>
      <c r="V254" s="186"/>
      <c r="W254" s="56"/>
      <c r="X254" s="187"/>
      <c r="Y254" s="187"/>
      <c r="Z254" s="187"/>
      <c r="AA254" s="62"/>
      <c r="AB254" s="62"/>
      <c r="AC254" s="188"/>
      <c r="AD254" s="259"/>
      <c r="AE254" s="259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4"/>
      <c r="AT254" s="37"/>
    </row>
    <row r="255" spans="2:46" ht="13.5" customHeight="1" x14ac:dyDescent="0.15">
      <c r="B255" s="285"/>
      <c r="C255" s="27" t="s">
        <v>33</v>
      </c>
      <c r="D255" s="186"/>
      <c r="E255" s="56"/>
      <c r="F255" s="187"/>
      <c r="G255" s="187"/>
      <c r="H255" s="187"/>
      <c r="I255" s="62"/>
      <c r="J255" s="62"/>
      <c r="K255" s="188"/>
      <c r="L255" s="259"/>
      <c r="M255" s="259"/>
      <c r="N255" s="56"/>
      <c r="O255" s="28"/>
      <c r="P255" s="56"/>
      <c r="Q255" s="28"/>
      <c r="R255" s="132"/>
      <c r="S255" s="214"/>
      <c r="T255" s="285"/>
      <c r="U255" s="27" t="s">
        <v>33</v>
      </c>
      <c r="V255" s="186"/>
      <c r="W255" s="56"/>
      <c r="X255" s="187"/>
      <c r="Y255" s="187"/>
      <c r="Z255" s="187"/>
      <c r="AA255" s="62"/>
      <c r="AB255" s="62"/>
      <c r="AC255" s="188"/>
      <c r="AD255" s="259"/>
      <c r="AE255" s="259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4"/>
      <c r="AT255" s="37"/>
    </row>
    <row r="256" spans="2:46" ht="13.5" customHeight="1" x14ac:dyDescent="0.15">
      <c r="B256" s="285"/>
      <c r="C256" s="27" t="s">
        <v>35</v>
      </c>
      <c r="D256" s="186"/>
      <c r="E256" s="56"/>
      <c r="F256" s="187"/>
      <c r="G256" s="187"/>
      <c r="H256" s="187"/>
      <c r="I256" s="62"/>
      <c r="J256" s="62"/>
      <c r="K256" s="188"/>
      <c r="L256" s="259"/>
      <c r="M256" s="259"/>
      <c r="N256" s="56"/>
      <c r="O256" s="28"/>
      <c r="P256" s="56"/>
      <c r="Q256" s="28"/>
      <c r="R256" s="132"/>
      <c r="S256" s="214"/>
      <c r="T256" s="285"/>
      <c r="U256" s="27" t="s">
        <v>35</v>
      </c>
      <c r="V256" s="186"/>
      <c r="W256" s="56"/>
      <c r="X256" s="187"/>
      <c r="Y256" s="187"/>
      <c r="Z256" s="187"/>
      <c r="AA256" s="62"/>
      <c r="AB256" s="62"/>
      <c r="AC256" s="188"/>
      <c r="AD256" s="259"/>
      <c r="AE256" s="259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4"/>
      <c r="AT256" s="37"/>
    </row>
    <row r="257" spans="2:46" ht="13.5" customHeight="1" thickBot="1" x14ac:dyDescent="0.2">
      <c r="B257" s="286"/>
      <c r="C257" s="27"/>
      <c r="D257" s="186"/>
      <c r="E257" s="56"/>
      <c r="F257" s="189"/>
      <c r="G257" s="189"/>
      <c r="H257" s="189"/>
      <c r="I257" s="56"/>
      <c r="J257" s="56"/>
      <c r="K257" s="188"/>
      <c r="L257" s="259"/>
      <c r="M257" s="259"/>
      <c r="N257" s="56"/>
      <c r="O257" s="28"/>
      <c r="P257" s="56"/>
      <c r="Q257" s="28"/>
      <c r="R257" s="184"/>
      <c r="S257" s="214"/>
      <c r="T257" s="286"/>
      <c r="U257" s="27"/>
      <c r="V257" s="186"/>
      <c r="W257" s="56"/>
      <c r="X257" s="189"/>
      <c r="Y257" s="189"/>
      <c r="Z257" s="189"/>
      <c r="AA257" s="56"/>
      <c r="AB257" s="56"/>
      <c r="AC257" s="188"/>
      <c r="AD257" s="259"/>
      <c r="AE257" s="259"/>
      <c r="AF257" s="56"/>
      <c r="AG257" s="28"/>
      <c r="AH257" s="56"/>
      <c r="AI257" s="28"/>
      <c r="AJ257" s="184"/>
      <c r="AK257" s="199"/>
      <c r="AL257" s="286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4"/>
      <c r="AT257" s="37"/>
    </row>
    <row r="258" spans="2:46" ht="13.5" customHeight="1" x14ac:dyDescent="0.15">
      <c r="B258" s="284" t="s">
        <v>114</v>
      </c>
      <c r="C258" s="25" t="s">
        <v>31</v>
      </c>
      <c r="D258" s="39"/>
      <c r="E258" s="55"/>
      <c r="F258" s="96"/>
      <c r="G258" s="96"/>
      <c r="H258" s="96"/>
      <c r="I258" s="60"/>
      <c r="J258" s="60"/>
      <c r="K258" s="61"/>
      <c r="L258" s="258"/>
      <c r="M258" s="258"/>
      <c r="N258" s="55"/>
      <c r="O258" s="26"/>
      <c r="P258" s="55"/>
      <c r="Q258" s="26"/>
      <c r="R258" s="131"/>
      <c r="S258" s="214"/>
      <c r="T258" s="284" t="s">
        <v>114</v>
      </c>
      <c r="U258" s="25" t="s">
        <v>31</v>
      </c>
      <c r="V258" s="39"/>
      <c r="W258" s="55"/>
      <c r="X258" s="96"/>
      <c r="Y258" s="96"/>
      <c r="Z258" s="96"/>
      <c r="AA258" s="60"/>
      <c r="AB258" s="60"/>
      <c r="AC258" s="61"/>
      <c r="AD258" s="258"/>
      <c r="AE258" s="258"/>
      <c r="AF258" s="55"/>
      <c r="AG258" s="26"/>
      <c r="AH258" s="55"/>
      <c r="AI258" s="26"/>
      <c r="AJ258" s="131"/>
      <c r="AK258" s="199"/>
      <c r="AL258" s="284" t="s">
        <v>114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4"/>
      <c r="AT258" s="37"/>
    </row>
    <row r="259" spans="2:46" ht="13.5" customHeight="1" x14ac:dyDescent="0.15">
      <c r="B259" s="285"/>
      <c r="C259" s="27" t="s">
        <v>32</v>
      </c>
      <c r="D259" s="186"/>
      <c r="E259" s="56"/>
      <c r="F259" s="187"/>
      <c r="G259" s="187"/>
      <c r="H259" s="187"/>
      <c r="I259" s="62"/>
      <c r="J259" s="62"/>
      <c r="K259" s="188"/>
      <c r="L259" s="259"/>
      <c r="M259" s="259"/>
      <c r="N259" s="56"/>
      <c r="O259" s="28"/>
      <c r="P259" s="56"/>
      <c r="Q259" s="28"/>
      <c r="R259" s="132"/>
      <c r="S259" s="214"/>
      <c r="T259" s="285"/>
      <c r="U259" s="27" t="s">
        <v>32</v>
      </c>
      <c r="V259" s="186"/>
      <c r="W259" s="56"/>
      <c r="X259" s="187"/>
      <c r="Y259" s="187"/>
      <c r="Z259" s="187"/>
      <c r="AA259" s="62"/>
      <c r="AB259" s="62"/>
      <c r="AC259" s="188"/>
      <c r="AD259" s="259"/>
      <c r="AE259" s="259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4"/>
      <c r="AT259" s="37"/>
    </row>
    <row r="260" spans="2:46" ht="13.5" customHeight="1" x14ac:dyDescent="0.15">
      <c r="B260" s="285"/>
      <c r="C260" s="27" t="s">
        <v>33</v>
      </c>
      <c r="D260" s="186"/>
      <c r="E260" s="56"/>
      <c r="F260" s="187"/>
      <c r="G260" s="187"/>
      <c r="H260" s="187"/>
      <c r="I260" s="62"/>
      <c r="J260" s="62"/>
      <c r="K260" s="188"/>
      <c r="L260" s="259"/>
      <c r="M260" s="259"/>
      <c r="N260" s="56"/>
      <c r="O260" s="28"/>
      <c r="P260" s="56"/>
      <c r="Q260" s="28"/>
      <c r="R260" s="132"/>
      <c r="S260" s="214"/>
      <c r="T260" s="285"/>
      <c r="U260" s="27" t="s">
        <v>33</v>
      </c>
      <c r="V260" s="186"/>
      <c r="W260" s="56"/>
      <c r="X260" s="187"/>
      <c r="Y260" s="187"/>
      <c r="Z260" s="187"/>
      <c r="AA260" s="62"/>
      <c r="AB260" s="62"/>
      <c r="AC260" s="188"/>
      <c r="AD260" s="259"/>
      <c r="AE260" s="259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4"/>
      <c r="AT260" s="37"/>
    </row>
    <row r="261" spans="2:46" ht="13.5" customHeight="1" x14ac:dyDescent="0.15">
      <c r="B261" s="285"/>
      <c r="C261" s="27" t="s">
        <v>35</v>
      </c>
      <c r="D261" s="186"/>
      <c r="E261" s="56"/>
      <c r="F261" s="187"/>
      <c r="G261" s="187"/>
      <c r="H261" s="187"/>
      <c r="I261" s="62"/>
      <c r="J261" s="62"/>
      <c r="K261" s="188"/>
      <c r="L261" s="259"/>
      <c r="M261" s="259"/>
      <c r="N261" s="56"/>
      <c r="O261" s="28"/>
      <c r="P261" s="56"/>
      <c r="Q261" s="28"/>
      <c r="R261" s="132"/>
      <c r="S261" s="214"/>
      <c r="T261" s="285"/>
      <c r="U261" s="27" t="s">
        <v>35</v>
      </c>
      <c r="V261" s="186"/>
      <c r="W261" s="56"/>
      <c r="X261" s="187"/>
      <c r="Y261" s="187"/>
      <c r="Z261" s="187"/>
      <c r="AA261" s="62"/>
      <c r="AB261" s="62"/>
      <c r="AC261" s="188"/>
      <c r="AD261" s="259"/>
      <c r="AE261" s="259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4"/>
      <c r="AT261" s="37"/>
    </row>
    <row r="262" spans="2:46" ht="13.5" customHeight="1" thickBot="1" x14ac:dyDescent="0.2">
      <c r="B262" s="286"/>
      <c r="C262" s="27"/>
      <c r="D262" s="186"/>
      <c r="E262" s="56"/>
      <c r="F262" s="189"/>
      <c r="G262" s="189"/>
      <c r="H262" s="189"/>
      <c r="I262" s="56"/>
      <c r="J262" s="56"/>
      <c r="K262" s="188"/>
      <c r="L262" s="259"/>
      <c r="M262" s="259"/>
      <c r="N262" s="56"/>
      <c r="O262" s="28"/>
      <c r="P262" s="56"/>
      <c r="Q262" s="28"/>
      <c r="R262" s="184"/>
      <c r="S262" s="214"/>
      <c r="T262" s="286"/>
      <c r="U262" s="27"/>
      <c r="V262" s="186"/>
      <c r="W262" s="56"/>
      <c r="X262" s="189"/>
      <c r="Y262" s="189"/>
      <c r="Z262" s="189"/>
      <c r="AA262" s="56"/>
      <c r="AB262" s="56"/>
      <c r="AC262" s="188"/>
      <c r="AD262" s="259"/>
      <c r="AE262" s="259"/>
      <c r="AF262" s="56"/>
      <c r="AG262" s="28"/>
      <c r="AH262" s="56"/>
      <c r="AI262" s="28"/>
      <c r="AJ262" s="184"/>
      <c r="AK262" s="199"/>
      <c r="AL262" s="286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4"/>
      <c r="AT262" s="37"/>
    </row>
    <row r="263" spans="2:46" ht="13.5" customHeight="1" x14ac:dyDescent="0.15">
      <c r="B263" s="284" t="s">
        <v>115</v>
      </c>
      <c r="C263" s="25" t="s">
        <v>31</v>
      </c>
      <c r="D263" s="39"/>
      <c r="E263" s="55"/>
      <c r="F263" s="96"/>
      <c r="G263" s="96"/>
      <c r="H263" s="96"/>
      <c r="I263" s="60"/>
      <c r="J263" s="60"/>
      <c r="K263" s="61"/>
      <c r="L263" s="258"/>
      <c r="M263" s="258"/>
      <c r="N263" s="55"/>
      <c r="O263" s="26"/>
      <c r="P263" s="55"/>
      <c r="Q263" s="26"/>
      <c r="R263" s="131"/>
      <c r="S263" s="214"/>
      <c r="T263" s="284" t="s">
        <v>115</v>
      </c>
      <c r="U263" s="25" t="s">
        <v>31</v>
      </c>
      <c r="V263" s="39"/>
      <c r="W263" s="55"/>
      <c r="X263" s="96"/>
      <c r="Y263" s="96"/>
      <c r="Z263" s="96"/>
      <c r="AA263" s="60"/>
      <c r="AB263" s="60"/>
      <c r="AC263" s="61"/>
      <c r="AD263" s="258"/>
      <c r="AE263" s="258"/>
      <c r="AF263" s="55"/>
      <c r="AG263" s="26"/>
      <c r="AH263" s="55"/>
      <c r="AI263" s="26"/>
      <c r="AJ263" s="131"/>
      <c r="AK263" s="199"/>
      <c r="AL263" s="284" t="s">
        <v>115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4"/>
      <c r="AT263" s="37"/>
    </row>
    <row r="264" spans="2:46" ht="13.5" customHeight="1" x14ac:dyDescent="0.15">
      <c r="B264" s="285"/>
      <c r="C264" s="27" t="s">
        <v>32</v>
      </c>
      <c r="D264" s="186"/>
      <c r="E264" s="56"/>
      <c r="F264" s="187"/>
      <c r="G264" s="187"/>
      <c r="H264" s="187"/>
      <c r="I264" s="62"/>
      <c r="J264" s="62"/>
      <c r="K264" s="188"/>
      <c r="L264" s="259"/>
      <c r="M264" s="259"/>
      <c r="N264" s="56"/>
      <c r="O264" s="28"/>
      <c r="P264" s="56"/>
      <c r="Q264" s="28"/>
      <c r="R264" s="132"/>
      <c r="S264" s="214"/>
      <c r="T264" s="285"/>
      <c r="U264" s="27" t="s">
        <v>32</v>
      </c>
      <c r="V264" s="186"/>
      <c r="W264" s="56"/>
      <c r="X264" s="187"/>
      <c r="Y264" s="187"/>
      <c r="Z264" s="187"/>
      <c r="AA264" s="62"/>
      <c r="AB264" s="62"/>
      <c r="AC264" s="188"/>
      <c r="AD264" s="259"/>
      <c r="AE264" s="259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4"/>
      <c r="AT264" s="37"/>
    </row>
    <row r="265" spans="2:46" ht="13.5" customHeight="1" x14ac:dyDescent="0.15">
      <c r="B265" s="285"/>
      <c r="C265" s="27" t="s">
        <v>33</v>
      </c>
      <c r="D265" s="186"/>
      <c r="E265" s="56"/>
      <c r="F265" s="187"/>
      <c r="G265" s="187"/>
      <c r="H265" s="187"/>
      <c r="I265" s="62"/>
      <c r="J265" s="62"/>
      <c r="K265" s="188"/>
      <c r="L265" s="259"/>
      <c r="M265" s="259"/>
      <c r="N265" s="56"/>
      <c r="O265" s="28"/>
      <c r="P265" s="56"/>
      <c r="Q265" s="28"/>
      <c r="R265" s="132"/>
      <c r="S265" s="214"/>
      <c r="T265" s="285"/>
      <c r="U265" s="27" t="s">
        <v>33</v>
      </c>
      <c r="V265" s="186"/>
      <c r="W265" s="56"/>
      <c r="X265" s="187"/>
      <c r="Y265" s="187"/>
      <c r="Z265" s="187"/>
      <c r="AA265" s="62"/>
      <c r="AB265" s="62"/>
      <c r="AC265" s="188"/>
      <c r="AD265" s="259"/>
      <c r="AE265" s="259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4"/>
      <c r="AT265" s="37"/>
    </row>
    <row r="266" spans="2:46" ht="13.5" customHeight="1" x14ac:dyDescent="0.15">
      <c r="B266" s="285"/>
      <c r="C266" s="27" t="s">
        <v>35</v>
      </c>
      <c r="D266" s="186"/>
      <c r="E266" s="56"/>
      <c r="F266" s="187"/>
      <c r="G266" s="187"/>
      <c r="H266" s="187"/>
      <c r="I266" s="62"/>
      <c r="J266" s="62"/>
      <c r="K266" s="188"/>
      <c r="L266" s="259"/>
      <c r="M266" s="259"/>
      <c r="N266" s="56"/>
      <c r="O266" s="28"/>
      <c r="P266" s="56"/>
      <c r="Q266" s="28"/>
      <c r="R266" s="132"/>
      <c r="S266" s="214"/>
      <c r="T266" s="285"/>
      <c r="U266" s="27" t="s">
        <v>35</v>
      </c>
      <c r="V266" s="186"/>
      <c r="W266" s="56"/>
      <c r="X266" s="187"/>
      <c r="Y266" s="187"/>
      <c r="Z266" s="187"/>
      <c r="AA266" s="62"/>
      <c r="AB266" s="62"/>
      <c r="AC266" s="188"/>
      <c r="AD266" s="259"/>
      <c r="AE266" s="259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4"/>
      <c r="AT266" s="37"/>
    </row>
    <row r="267" spans="2:46" ht="13.5" customHeight="1" thickBot="1" x14ac:dyDescent="0.2">
      <c r="B267" s="286"/>
      <c r="C267" s="27"/>
      <c r="D267" s="186"/>
      <c r="E267" s="56"/>
      <c r="F267" s="189"/>
      <c r="G267" s="189"/>
      <c r="H267" s="189"/>
      <c r="I267" s="56"/>
      <c r="J267" s="56"/>
      <c r="K267" s="188"/>
      <c r="L267" s="259"/>
      <c r="M267" s="259"/>
      <c r="N267" s="56"/>
      <c r="O267" s="28"/>
      <c r="P267" s="56"/>
      <c r="Q267" s="28"/>
      <c r="R267" s="184"/>
      <c r="S267" s="214"/>
      <c r="T267" s="286"/>
      <c r="U267" s="27"/>
      <c r="V267" s="186"/>
      <c r="W267" s="56"/>
      <c r="X267" s="189"/>
      <c r="Y267" s="189"/>
      <c r="Z267" s="189"/>
      <c r="AA267" s="56"/>
      <c r="AB267" s="56"/>
      <c r="AC267" s="188"/>
      <c r="AD267" s="259"/>
      <c r="AE267" s="259"/>
      <c r="AF267" s="56"/>
      <c r="AG267" s="28"/>
      <c r="AH267" s="56"/>
      <c r="AI267" s="28"/>
      <c r="AJ267" s="184"/>
      <c r="AK267" s="199"/>
      <c r="AL267" s="286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4"/>
      <c r="AT267" s="37"/>
    </row>
    <row r="268" spans="2:46" ht="13.5" customHeight="1" x14ac:dyDescent="0.15">
      <c r="B268" s="284" t="s">
        <v>116</v>
      </c>
      <c r="C268" s="25" t="s">
        <v>31</v>
      </c>
      <c r="D268" s="39"/>
      <c r="E268" s="55"/>
      <c r="F268" s="96"/>
      <c r="G268" s="96"/>
      <c r="H268" s="96"/>
      <c r="I268" s="60"/>
      <c r="J268" s="60"/>
      <c r="K268" s="61"/>
      <c r="L268" s="258"/>
      <c r="M268" s="258"/>
      <c r="N268" s="55"/>
      <c r="O268" s="26"/>
      <c r="P268" s="55"/>
      <c r="Q268" s="26"/>
      <c r="R268" s="131"/>
      <c r="S268" s="214"/>
      <c r="T268" s="284" t="s">
        <v>116</v>
      </c>
      <c r="U268" s="25" t="s">
        <v>31</v>
      </c>
      <c r="V268" s="39"/>
      <c r="W268" s="55"/>
      <c r="X268" s="96"/>
      <c r="Y268" s="96"/>
      <c r="Z268" s="96"/>
      <c r="AA268" s="60"/>
      <c r="AB268" s="60"/>
      <c r="AC268" s="61"/>
      <c r="AD268" s="258"/>
      <c r="AE268" s="258"/>
      <c r="AF268" s="55"/>
      <c r="AG268" s="26"/>
      <c r="AH268" s="55"/>
      <c r="AI268" s="26"/>
      <c r="AJ268" s="131"/>
      <c r="AK268" s="199"/>
      <c r="AL268" s="284" t="s">
        <v>116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4"/>
      <c r="AT268" s="37"/>
    </row>
    <row r="269" spans="2:46" ht="13.5" customHeight="1" x14ac:dyDescent="0.15">
      <c r="B269" s="285"/>
      <c r="C269" s="27" t="s">
        <v>32</v>
      </c>
      <c r="D269" s="186"/>
      <c r="E269" s="56"/>
      <c r="F269" s="187"/>
      <c r="G269" s="187"/>
      <c r="H269" s="187"/>
      <c r="I269" s="62"/>
      <c r="J269" s="62"/>
      <c r="K269" s="188"/>
      <c r="L269" s="259"/>
      <c r="M269" s="259"/>
      <c r="N269" s="56"/>
      <c r="O269" s="28"/>
      <c r="P269" s="56"/>
      <c r="Q269" s="28"/>
      <c r="R269" s="132"/>
      <c r="S269" s="214"/>
      <c r="T269" s="285"/>
      <c r="U269" s="27" t="s">
        <v>32</v>
      </c>
      <c r="V269" s="186"/>
      <c r="W269" s="56"/>
      <c r="X269" s="187"/>
      <c r="Y269" s="187"/>
      <c r="Z269" s="187"/>
      <c r="AA269" s="62"/>
      <c r="AB269" s="62"/>
      <c r="AC269" s="188"/>
      <c r="AD269" s="259"/>
      <c r="AE269" s="259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4"/>
      <c r="AT269" s="37"/>
    </row>
    <row r="270" spans="2:46" ht="13.5" customHeight="1" x14ac:dyDescent="0.15">
      <c r="B270" s="285"/>
      <c r="C270" s="27" t="s">
        <v>33</v>
      </c>
      <c r="D270" s="186"/>
      <c r="E270" s="56"/>
      <c r="F270" s="187"/>
      <c r="G270" s="187"/>
      <c r="H270" s="187"/>
      <c r="I270" s="62"/>
      <c r="J270" s="62"/>
      <c r="K270" s="188"/>
      <c r="L270" s="259"/>
      <c r="M270" s="259"/>
      <c r="N270" s="56"/>
      <c r="O270" s="28"/>
      <c r="P270" s="56"/>
      <c r="Q270" s="28"/>
      <c r="R270" s="132"/>
      <c r="S270" s="214"/>
      <c r="T270" s="285"/>
      <c r="U270" s="27" t="s">
        <v>33</v>
      </c>
      <c r="V270" s="186"/>
      <c r="W270" s="56"/>
      <c r="X270" s="187"/>
      <c r="Y270" s="187"/>
      <c r="Z270" s="187"/>
      <c r="AA270" s="62"/>
      <c r="AB270" s="62"/>
      <c r="AC270" s="188"/>
      <c r="AD270" s="259"/>
      <c r="AE270" s="259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4"/>
      <c r="AT270" s="37"/>
    </row>
    <row r="271" spans="2:46" ht="13.5" customHeight="1" x14ac:dyDescent="0.15">
      <c r="B271" s="285"/>
      <c r="C271" s="27" t="s">
        <v>35</v>
      </c>
      <c r="D271" s="186"/>
      <c r="E271" s="56"/>
      <c r="F271" s="187"/>
      <c r="G271" s="187"/>
      <c r="H271" s="187"/>
      <c r="I271" s="62"/>
      <c r="J271" s="62"/>
      <c r="K271" s="188"/>
      <c r="L271" s="259"/>
      <c r="M271" s="259"/>
      <c r="N271" s="56"/>
      <c r="O271" s="28"/>
      <c r="P271" s="56"/>
      <c r="Q271" s="28"/>
      <c r="R271" s="132"/>
      <c r="S271" s="214"/>
      <c r="T271" s="285"/>
      <c r="U271" s="27" t="s">
        <v>35</v>
      </c>
      <c r="V271" s="186"/>
      <c r="W271" s="56"/>
      <c r="X271" s="187"/>
      <c r="Y271" s="187"/>
      <c r="Z271" s="187"/>
      <c r="AA271" s="62"/>
      <c r="AB271" s="62"/>
      <c r="AC271" s="188"/>
      <c r="AD271" s="259"/>
      <c r="AE271" s="259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4"/>
      <c r="AT271" s="37"/>
    </row>
    <row r="272" spans="2:46" ht="13.5" customHeight="1" thickBot="1" x14ac:dyDescent="0.2">
      <c r="B272" s="286"/>
      <c r="C272" s="27"/>
      <c r="D272" s="186"/>
      <c r="E272" s="56"/>
      <c r="F272" s="189"/>
      <c r="G272" s="189"/>
      <c r="H272" s="189"/>
      <c r="I272" s="56"/>
      <c r="J272" s="56"/>
      <c r="K272" s="188"/>
      <c r="L272" s="259"/>
      <c r="M272" s="259"/>
      <c r="N272" s="56"/>
      <c r="O272" s="28"/>
      <c r="P272" s="56"/>
      <c r="Q272" s="28"/>
      <c r="R272" s="184"/>
      <c r="S272" s="214"/>
      <c r="T272" s="286"/>
      <c r="U272" s="27"/>
      <c r="V272" s="186"/>
      <c r="W272" s="56"/>
      <c r="X272" s="189"/>
      <c r="Y272" s="189"/>
      <c r="Z272" s="189"/>
      <c r="AA272" s="56"/>
      <c r="AB272" s="56"/>
      <c r="AC272" s="188"/>
      <c r="AD272" s="259"/>
      <c r="AE272" s="259"/>
      <c r="AF272" s="56"/>
      <c r="AG272" s="28"/>
      <c r="AH272" s="56"/>
      <c r="AI272" s="28"/>
      <c r="AJ272" s="184"/>
      <c r="AK272" s="199"/>
      <c r="AL272" s="286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4"/>
      <c r="AT272" s="37"/>
    </row>
    <row r="273" spans="2:46" ht="13.5" customHeight="1" x14ac:dyDescent="0.15">
      <c r="B273" s="284" t="s">
        <v>117</v>
      </c>
      <c r="C273" s="25" t="s">
        <v>31</v>
      </c>
      <c r="D273" s="39"/>
      <c r="E273" s="55"/>
      <c r="F273" s="96"/>
      <c r="G273" s="96"/>
      <c r="H273" s="96"/>
      <c r="I273" s="60"/>
      <c r="J273" s="60"/>
      <c r="K273" s="61"/>
      <c r="L273" s="258"/>
      <c r="M273" s="258"/>
      <c r="N273" s="55"/>
      <c r="O273" s="26"/>
      <c r="P273" s="55"/>
      <c r="Q273" s="26"/>
      <c r="R273" s="131"/>
      <c r="S273" s="214"/>
      <c r="T273" s="284" t="s">
        <v>117</v>
      </c>
      <c r="U273" s="25" t="s">
        <v>31</v>
      </c>
      <c r="V273" s="39"/>
      <c r="W273" s="55"/>
      <c r="X273" s="96"/>
      <c r="Y273" s="96"/>
      <c r="Z273" s="96"/>
      <c r="AA273" s="60"/>
      <c r="AB273" s="60"/>
      <c r="AC273" s="61"/>
      <c r="AD273" s="258"/>
      <c r="AE273" s="258"/>
      <c r="AF273" s="55"/>
      <c r="AG273" s="26"/>
      <c r="AH273" s="55"/>
      <c r="AI273" s="26"/>
      <c r="AJ273" s="131"/>
      <c r="AK273" s="199"/>
      <c r="AL273" s="284" t="s">
        <v>117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4"/>
      <c r="AT273" s="37"/>
    </row>
    <row r="274" spans="2:46" ht="13.5" customHeight="1" x14ac:dyDescent="0.15">
      <c r="B274" s="285"/>
      <c r="C274" s="27" t="s">
        <v>32</v>
      </c>
      <c r="D274" s="186"/>
      <c r="E274" s="56"/>
      <c r="F274" s="187"/>
      <c r="G274" s="187"/>
      <c r="H274" s="187"/>
      <c r="I274" s="62"/>
      <c r="J274" s="62"/>
      <c r="K274" s="188"/>
      <c r="L274" s="259"/>
      <c r="M274" s="259"/>
      <c r="N274" s="56"/>
      <c r="O274" s="28"/>
      <c r="P274" s="56"/>
      <c r="Q274" s="28"/>
      <c r="R274" s="132"/>
      <c r="S274" s="214"/>
      <c r="T274" s="285"/>
      <c r="U274" s="27" t="s">
        <v>32</v>
      </c>
      <c r="V274" s="186"/>
      <c r="W274" s="56"/>
      <c r="X274" s="187"/>
      <c r="Y274" s="187"/>
      <c r="Z274" s="187"/>
      <c r="AA274" s="62"/>
      <c r="AB274" s="62"/>
      <c r="AC274" s="188"/>
      <c r="AD274" s="259"/>
      <c r="AE274" s="259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4"/>
      <c r="AT274" s="37"/>
    </row>
    <row r="275" spans="2:46" ht="13.5" customHeight="1" x14ac:dyDescent="0.15">
      <c r="B275" s="285"/>
      <c r="C275" s="27" t="s">
        <v>33</v>
      </c>
      <c r="D275" s="186"/>
      <c r="E275" s="56"/>
      <c r="F275" s="187"/>
      <c r="G275" s="187"/>
      <c r="H275" s="187"/>
      <c r="I275" s="62"/>
      <c r="J275" s="62"/>
      <c r="K275" s="188"/>
      <c r="L275" s="259"/>
      <c r="M275" s="259"/>
      <c r="N275" s="56"/>
      <c r="O275" s="28"/>
      <c r="P275" s="56"/>
      <c r="Q275" s="28"/>
      <c r="R275" s="132"/>
      <c r="S275" s="214"/>
      <c r="T275" s="285"/>
      <c r="U275" s="27" t="s">
        <v>33</v>
      </c>
      <c r="V275" s="186"/>
      <c r="W275" s="56"/>
      <c r="X275" s="187"/>
      <c r="Y275" s="187"/>
      <c r="Z275" s="187"/>
      <c r="AA275" s="62"/>
      <c r="AB275" s="62"/>
      <c r="AC275" s="188"/>
      <c r="AD275" s="259"/>
      <c r="AE275" s="259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4"/>
      <c r="AT275" s="37"/>
    </row>
    <row r="276" spans="2:46" ht="13.5" customHeight="1" x14ac:dyDescent="0.15">
      <c r="B276" s="285"/>
      <c r="C276" s="27" t="s">
        <v>35</v>
      </c>
      <c r="D276" s="186"/>
      <c r="E276" s="56"/>
      <c r="F276" s="187"/>
      <c r="G276" s="187"/>
      <c r="H276" s="187"/>
      <c r="I276" s="62"/>
      <c r="J276" s="62"/>
      <c r="K276" s="188"/>
      <c r="L276" s="259"/>
      <c r="M276" s="259"/>
      <c r="N276" s="56"/>
      <c r="O276" s="28"/>
      <c r="P276" s="56"/>
      <c r="Q276" s="28"/>
      <c r="R276" s="132"/>
      <c r="S276" s="214"/>
      <c r="T276" s="285"/>
      <c r="U276" s="27" t="s">
        <v>35</v>
      </c>
      <c r="V276" s="186"/>
      <c r="W276" s="56"/>
      <c r="X276" s="187"/>
      <c r="Y276" s="187"/>
      <c r="Z276" s="187"/>
      <c r="AA276" s="62"/>
      <c r="AB276" s="62"/>
      <c r="AC276" s="188"/>
      <c r="AD276" s="259"/>
      <c r="AE276" s="259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4"/>
      <c r="AT276" s="37"/>
    </row>
    <row r="277" spans="2:46" ht="13.5" customHeight="1" thickBot="1" x14ac:dyDescent="0.2">
      <c r="B277" s="286"/>
      <c r="C277" s="27"/>
      <c r="D277" s="186"/>
      <c r="E277" s="56"/>
      <c r="F277" s="189"/>
      <c r="G277" s="189"/>
      <c r="H277" s="189"/>
      <c r="I277" s="56"/>
      <c r="J277" s="56"/>
      <c r="K277" s="188"/>
      <c r="L277" s="259"/>
      <c r="M277" s="259"/>
      <c r="N277" s="56"/>
      <c r="O277" s="28"/>
      <c r="P277" s="56"/>
      <c r="Q277" s="28"/>
      <c r="R277" s="184"/>
      <c r="S277" s="214"/>
      <c r="T277" s="286"/>
      <c r="U277" s="27"/>
      <c r="V277" s="186"/>
      <c r="W277" s="56"/>
      <c r="X277" s="189"/>
      <c r="Y277" s="189"/>
      <c r="Z277" s="189"/>
      <c r="AA277" s="56"/>
      <c r="AB277" s="56"/>
      <c r="AC277" s="188"/>
      <c r="AD277" s="259"/>
      <c r="AE277" s="259"/>
      <c r="AF277" s="56"/>
      <c r="AG277" s="28"/>
      <c r="AH277" s="56"/>
      <c r="AI277" s="28"/>
      <c r="AJ277" s="184"/>
      <c r="AK277" s="199"/>
      <c r="AL277" s="286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4"/>
      <c r="AT277" s="37"/>
    </row>
    <row r="278" spans="2:46" ht="13.5" customHeight="1" x14ac:dyDescent="0.15">
      <c r="B278" s="284" t="s">
        <v>118</v>
      </c>
      <c r="C278" s="25" t="s">
        <v>31</v>
      </c>
      <c r="D278" s="39"/>
      <c r="E278" s="55"/>
      <c r="F278" s="96"/>
      <c r="G278" s="96"/>
      <c r="H278" s="96"/>
      <c r="I278" s="60"/>
      <c r="J278" s="60"/>
      <c r="K278" s="61"/>
      <c r="L278" s="258"/>
      <c r="M278" s="258"/>
      <c r="N278" s="55"/>
      <c r="O278" s="26"/>
      <c r="P278" s="55"/>
      <c r="Q278" s="26"/>
      <c r="R278" s="131"/>
      <c r="S278" s="214"/>
      <c r="T278" s="284" t="s">
        <v>118</v>
      </c>
      <c r="U278" s="25" t="s">
        <v>31</v>
      </c>
      <c r="V278" s="39"/>
      <c r="W278" s="55"/>
      <c r="X278" s="96"/>
      <c r="Y278" s="96"/>
      <c r="Z278" s="96"/>
      <c r="AA278" s="60"/>
      <c r="AB278" s="60"/>
      <c r="AC278" s="61"/>
      <c r="AD278" s="258"/>
      <c r="AE278" s="258"/>
      <c r="AF278" s="55"/>
      <c r="AG278" s="26"/>
      <c r="AH278" s="55"/>
      <c r="AI278" s="26"/>
      <c r="AJ278" s="131"/>
      <c r="AK278" s="199"/>
      <c r="AL278" s="284" t="s">
        <v>118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4"/>
      <c r="AT278" s="37"/>
    </row>
    <row r="279" spans="2:46" ht="13.5" customHeight="1" x14ac:dyDescent="0.15">
      <c r="B279" s="285"/>
      <c r="C279" s="27" t="s">
        <v>32</v>
      </c>
      <c r="D279" s="186"/>
      <c r="E279" s="56"/>
      <c r="F279" s="187"/>
      <c r="G279" s="187"/>
      <c r="H279" s="187"/>
      <c r="I279" s="62"/>
      <c r="J279" s="62"/>
      <c r="K279" s="188"/>
      <c r="L279" s="259"/>
      <c r="M279" s="259"/>
      <c r="N279" s="56"/>
      <c r="O279" s="28"/>
      <c r="P279" s="56"/>
      <c r="Q279" s="28"/>
      <c r="R279" s="132"/>
      <c r="S279" s="214"/>
      <c r="T279" s="285"/>
      <c r="U279" s="27" t="s">
        <v>32</v>
      </c>
      <c r="V279" s="186"/>
      <c r="W279" s="56"/>
      <c r="X279" s="187"/>
      <c r="Y279" s="187"/>
      <c r="Z279" s="187"/>
      <c r="AA279" s="62"/>
      <c r="AB279" s="62"/>
      <c r="AC279" s="188"/>
      <c r="AD279" s="259"/>
      <c r="AE279" s="259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4"/>
      <c r="AT279" s="37"/>
    </row>
    <row r="280" spans="2:46" ht="13.5" customHeight="1" x14ac:dyDescent="0.15">
      <c r="B280" s="285"/>
      <c r="C280" s="27" t="s">
        <v>33</v>
      </c>
      <c r="D280" s="186"/>
      <c r="E280" s="56"/>
      <c r="F280" s="187"/>
      <c r="G280" s="187"/>
      <c r="H280" s="187"/>
      <c r="I280" s="62"/>
      <c r="J280" s="62"/>
      <c r="K280" s="188"/>
      <c r="L280" s="259"/>
      <c r="M280" s="259"/>
      <c r="N280" s="56"/>
      <c r="O280" s="28"/>
      <c r="P280" s="56"/>
      <c r="Q280" s="28"/>
      <c r="R280" s="132"/>
      <c r="S280" s="214"/>
      <c r="T280" s="285"/>
      <c r="U280" s="27" t="s">
        <v>33</v>
      </c>
      <c r="V280" s="186"/>
      <c r="W280" s="56"/>
      <c r="X280" s="187"/>
      <c r="Y280" s="187"/>
      <c r="Z280" s="187"/>
      <c r="AA280" s="62"/>
      <c r="AB280" s="62"/>
      <c r="AC280" s="188"/>
      <c r="AD280" s="259"/>
      <c r="AE280" s="259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4"/>
      <c r="AT280" s="37"/>
    </row>
    <row r="281" spans="2:46" ht="13.5" customHeight="1" x14ac:dyDescent="0.15">
      <c r="B281" s="285"/>
      <c r="C281" s="27" t="s">
        <v>35</v>
      </c>
      <c r="D281" s="186"/>
      <c r="E281" s="56"/>
      <c r="F281" s="187"/>
      <c r="G281" s="187"/>
      <c r="H281" s="187"/>
      <c r="I281" s="62"/>
      <c r="J281" s="62"/>
      <c r="K281" s="188"/>
      <c r="L281" s="259"/>
      <c r="M281" s="259"/>
      <c r="N281" s="56"/>
      <c r="O281" s="28"/>
      <c r="P281" s="56"/>
      <c r="Q281" s="28"/>
      <c r="R281" s="132"/>
      <c r="S281" s="214"/>
      <c r="T281" s="285"/>
      <c r="U281" s="27" t="s">
        <v>35</v>
      </c>
      <c r="V281" s="186"/>
      <c r="W281" s="56"/>
      <c r="X281" s="187"/>
      <c r="Y281" s="187"/>
      <c r="Z281" s="187"/>
      <c r="AA281" s="62"/>
      <c r="AB281" s="62"/>
      <c r="AC281" s="188"/>
      <c r="AD281" s="259"/>
      <c r="AE281" s="259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4"/>
      <c r="AT281" s="37"/>
    </row>
    <row r="282" spans="2:46" ht="13.5" customHeight="1" thickBot="1" x14ac:dyDescent="0.2">
      <c r="B282" s="286"/>
      <c r="C282" s="27"/>
      <c r="D282" s="186"/>
      <c r="E282" s="56"/>
      <c r="F282" s="189"/>
      <c r="G282" s="189"/>
      <c r="H282" s="189"/>
      <c r="I282" s="56"/>
      <c r="J282" s="56"/>
      <c r="K282" s="188"/>
      <c r="L282" s="259"/>
      <c r="M282" s="259"/>
      <c r="N282" s="56"/>
      <c r="O282" s="28"/>
      <c r="P282" s="56"/>
      <c r="Q282" s="28"/>
      <c r="R282" s="184"/>
      <c r="S282" s="214"/>
      <c r="T282" s="286"/>
      <c r="U282" s="27"/>
      <c r="V282" s="186"/>
      <c r="W282" s="56"/>
      <c r="X282" s="189"/>
      <c r="Y282" s="189"/>
      <c r="Z282" s="189"/>
      <c r="AA282" s="56"/>
      <c r="AB282" s="56"/>
      <c r="AC282" s="188"/>
      <c r="AD282" s="259"/>
      <c r="AE282" s="259"/>
      <c r="AF282" s="56"/>
      <c r="AG282" s="28"/>
      <c r="AH282" s="56"/>
      <c r="AI282" s="28"/>
      <c r="AJ282" s="184"/>
      <c r="AK282" s="199"/>
      <c r="AL282" s="286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4"/>
      <c r="AT282" s="37"/>
    </row>
    <row r="283" spans="2:46" ht="13.5" customHeight="1" x14ac:dyDescent="0.15">
      <c r="B283" s="284" t="s">
        <v>119</v>
      </c>
      <c r="C283" s="25" t="s">
        <v>31</v>
      </c>
      <c r="D283" s="39"/>
      <c r="E283" s="55"/>
      <c r="F283" s="96"/>
      <c r="G283" s="96"/>
      <c r="H283" s="96"/>
      <c r="I283" s="60"/>
      <c r="J283" s="60"/>
      <c r="K283" s="61"/>
      <c r="L283" s="258"/>
      <c r="M283" s="258"/>
      <c r="N283" s="55"/>
      <c r="O283" s="26"/>
      <c r="P283" s="55"/>
      <c r="Q283" s="26"/>
      <c r="R283" s="131"/>
      <c r="S283" s="214"/>
      <c r="T283" s="284" t="s">
        <v>119</v>
      </c>
      <c r="U283" s="25" t="s">
        <v>31</v>
      </c>
      <c r="V283" s="39"/>
      <c r="W283" s="55"/>
      <c r="X283" s="96"/>
      <c r="Y283" s="96"/>
      <c r="Z283" s="96"/>
      <c r="AA283" s="60"/>
      <c r="AB283" s="60"/>
      <c r="AC283" s="61"/>
      <c r="AD283" s="258"/>
      <c r="AE283" s="258"/>
      <c r="AF283" s="55"/>
      <c r="AG283" s="26"/>
      <c r="AH283" s="55"/>
      <c r="AI283" s="26"/>
      <c r="AJ283" s="131"/>
      <c r="AK283" s="199"/>
      <c r="AL283" s="284" t="s">
        <v>119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4"/>
      <c r="AT283" s="37"/>
    </row>
    <row r="284" spans="2:46" ht="13.5" customHeight="1" x14ac:dyDescent="0.15">
      <c r="B284" s="285"/>
      <c r="C284" s="27" t="s">
        <v>32</v>
      </c>
      <c r="D284" s="186"/>
      <c r="E284" s="56"/>
      <c r="F284" s="187"/>
      <c r="G284" s="187"/>
      <c r="H284" s="187"/>
      <c r="I284" s="62"/>
      <c r="J284" s="62"/>
      <c r="K284" s="188"/>
      <c r="L284" s="259"/>
      <c r="M284" s="259"/>
      <c r="N284" s="56"/>
      <c r="O284" s="28"/>
      <c r="P284" s="56"/>
      <c r="Q284" s="28"/>
      <c r="R284" s="132"/>
      <c r="S284" s="214"/>
      <c r="T284" s="285"/>
      <c r="U284" s="27" t="s">
        <v>32</v>
      </c>
      <c r="V284" s="186"/>
      <c r="W284" s="56"/>
      <c r="X284" s="187"/>
      <c r="Y284" s="187"/>
      <c r="Z284" s="187"/>
      <c r="AA284" s="62"/>
      <c r="AB284" s="62"/>
      <c r="AC284" s="188"/>
      <c r="AD284" s="259"/>
      <c r="AE284" s="259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4"/>
      <c r="AT284" s="37"/>
    </row>
    <row r="285" spans="2:46" ht="13.5" customHeight="1" x14ac:dyDescent="0.15">
      <c r="B285" s="285"/>
      <c r="C285" s="27" t="s">
        <v>33</v>
      </c>
      <c r="D285" s="186"/>
      <c r="E285" s="56"/>
      <c r="F285" s="187"/>
      <c r="G285" s="187"/>
      <c r="H285" s="187"/>
      <c r="I285" s="62"/>
      <c r="J285" s="62"/>
      <c r="K285" s="188"/>
      <c r="L285" s="259"/>
      <c r="M285" s="259"/>
      <c r="N285" s="56"/>
      <c r="O285" s="28"/>
      <c r="P285" s="56"/>
      <c r="Q285" s="28"/>
      <c r="R285" s="132"/>
      <c r="S285" s="214"/>
      <c r="T285" s="285"/>
      <c r="U285" s="27" t="s">
        <v>33</v>
      </c>
      <c r="V285" s="186"/>
      <c r="W285" s="56"/>
      <c r="X285" s="187"/>
      <c r="Y285" s="187"/>
      <c r="Z285" s="187"/>
      <c r="AA285" s="62"/>
      <c r="AB285" s="62"/>
      <c r="AC285" s="188"/>
      <c r="AD285" s="259"/>
      <c r="AE285" s="259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4"/>
      <c r="AT285" s="37"/>
    </row>
    <row r="286" spans="2:46" ht="13.5" customHeight="1" x14ac:dyDescent="0.15">
      <c r="B286" s="285"/>
      <c r="C286" s="27" t="s">
        <v>35</v>
      </c>
      <c r="D286" s="186"/>
      <c r="E286" s="56"/>
      <c r="F286" s="187"/>
      <c r="G286" s="187"/>
      <c r="H286" s="187"/>
      <c r="I286" s="62"/>
      <c r="J286" s="62"/>
      <c r="K286" s="188"/>
      <c r="L286" s="259"/>
      <c r="M286" s="259"/>
      <c r="N286" s="56"/>
      <c r="O286" s="28"/>
      <c r="P286" s="56"/>
      <c r="Q286" s="28"/>
      <c r="R286" s="132"/>
      <c r="S286" s="214"/>
      <c r="T286" s="285"/>
      <c r="U286" s="27" t="s">
        <v>35</v>
      </c>
      <c r="V286" s="186"/>
      <c r="W286" s="56"/>
      <c r="X286" s="187"/>
      <c r="Y286" s="187"/>
      <c r="Z286" s="187"/>
      <c r="AA286" s="62"/>
      <c r="AB286" s="62"/>
      <c r="AC286" s="188"/>
      <c r="AD286" s="259"/>
      <c r="AE286" s="259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4"/>
      <c r="AT286" s="37"/>
    </row>
    <row r="287" spans="2:46" ht="13.5" customHeight="1" thickBot="1" x14ac:dyDescent="0.2">
      <c r="B287" s="286"/>
      <c r="C287" s="27"/>
      <c r="D287" s="186"/>
      <c r="E287" s="56"/>
      <c r="F287" s="189"/>
      <c r="G287" s="189"/>
      <c r="H287" s="189"/>
      <c r="I287" s="56"/>
      <c r="J287" s="56"/>
      <c r="K287" s="188"/>
      <c r="L287" s="259"/>
      <c r="M287" s="259"/>
      <c r="N287" s="56"/>
      <c r="O287" s="28"/>
      <c r="P287" s="56"/>
      <c r="Q287" s="28"/>
      <c r="R287" s="184"/>
      <c r="S287" s="214"/>
      <c r="T287" s="286"/>
      <c r="U287" s="27"/>
      <c r="V287" s="186"/>
      <c r="W287" s="56"/>
      <c r="X287" s="189"/>
      <c r="Y287" s="189"/>
      <c r="Z287" s="189"/>
      <c r="AA287" s="56"/>
      <c r="AB287" s="56"/>
      <c r="AC287" s="188"/>
      <c r="AD287" s="259"/>
      <c r="AE287" s="259"/>
      <c r="AF287" s="56"/>
      <c r="AG287" s="28"/>
      <c r="AH287" s="56"/>
      <c r="AI287" s="28"/>
      <c r="AJ287" s="184"/>
      <c r="AK287" s="199"/>
      <c r="AL287" s="286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4"/>
      <c r="AT287" s="37"/>
    </row>
    <row r="288" spans="2:46" ht="13.5" customHeight="1" x14ac:dyDescent="0.15">
      <c r="B288" s="284" t="s">
        <v>120</v>
      </c>
      <c r="C288" s="25" t="s">
        <v>31</v>
      </c>
      <c r="D288" s="39"/>
      <c r="E288" s="55"/>
      <c r="F288" s="96"/>
      <c r="G288" s="96"/>
      <c r="H288" s="96"/>
      <c r="I288" s="60"/>
      <c r="J288" s="60"/>
      <c r="K288" s="61"/>
      <c r="L288" s="258"/>
      <c r="M288" s="258"/>
      <c r="N288" s="55"/>
      <c r="O288" s="26"/>
      <c r="P288" s="55"/>
      <c r="Q288" s="26"/>
      <c r="R288" s="131"/>
      <c r="S288" s="214"/>
      <c r="T288" s="284" t="s">
        <v>120</v>
      </c>
      <c r="U288" s="25" t="s">
        <v>31</v>
      </c>
      <c r="V288" s="39"/>
      <c r="W288" s="55"/>
      <c r="X288" s="96"/>
      <c r="Y288" s="96"/>
      <c r="Z288" s="96"/>
      <c r="AA288" s="60"/>
      <c r="AB288" s="60"/>
      <c r="AC288" s="61"/>
      <c r="AD288" s="258"/>
      <c r="AE288" s="258"/>
      <c r="AF288" s="55"/>
      <c r="AG288" s="26"/>
      <c r="AH288" s="55"/>
      <c r="AI288" s="26"/>
      <c r="AJ288" s="131"/>
      <c r="AK288" s="199"/>
      <c r="AL288" s="284" t="s">
        <v>120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4"/>
      <c r="AT288" s="37"/>
    </row>
    <row r="289" spans="2:46" ht="13.5" customHeight="1" x14ac:dyDescent="0.15">
      <c r="B289" s="285"/>
      <c r="C289" s="27" t="s">
        <v>32</v>
      </c>
      <c r="D289" s="186"/>
      <c r="E289" s="56"/>
      <c r="F289" s="187"/>
      <c r="G289" s="187"/>
      <c r="H289" s="187"/>
      <c r="I289" s="62"/>
      <c r="J289" s="62"/>
      <c r="K289" s="188"/>
      <c r="L289" s="259"/>
      <c r="M289" s="259"/>
      <c r="N289" s="56"/>
      <c r="O289" s="28"/>
      <c r="P289" s="56"/>
      <c r="Q289" s="28"/>
      <c r="R289" s="132"/>
      <c r="S289" s="214"/>
      <c r="T289" s="285"/>
      <c r="U289" s="27" t="s">
        <v>32</v>
      </c>
      <c r="V289" s="186"/>
      <c r="W289" s="56"/>
      <c r="X289" s="187"/>
      <c r="Y289" s="187"/>
      <c r="Z289" s="187"/>
      <c r="AA289" s="62"/>
      <c r="AB289" s="62"/>
      <c r="AC289" s="188"/>
      <c r="AD289" s="259"/>
      <c r="AE289" s="259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4"/>
      <c r="AT289" s="37"/>
    </row>
    <row r="290" spans="2:46" ht="13.5" customHeight="1" x14ac:dyDescent="0.15">
      <c r="B290" s="285"/>
      <c r="C290" s="27" t="s">
        <v>33</v>
      </c>
      <c r="D290" s="186"/>
      <c r="E290" s="56"/>
      <c r="F290" s="187"/>
      <c r="G290" s="187"/>
      <c r="H290" s="187"/>
      <c r="I290" s="62"/>
      <c r="J290" s="62"/>
      <c r="K290" s="188"/>
      <c r="L290" s="259"/>
      <c r="M290" s="259"/>
      <c r="N290" s="56"/>
      <c r="O290" s="28"/>
      <c r="P290" s="56"/>
      <c r="Q290" s="28"/>
      <c r="R290" s="132"/>
      <c r="S290" s="214"/>
      <c r="T290" s="285"/>
      <c r="U290" s="27" t="s">
        <v>33</v>
      </c>
      <c r="V290" s="186"/>
      <c r="W290" s="56"/>
      <c r="X290" s="187"/>
      <c r="Y290" s="187"/>
      <c r="Z290" s="187"/>
      <c r="AA290" s="62"/>
      <c r="AB290" s="62"/>
      <c r="AC290" s="188"/>
      <c r="AD290" s="259"/>
      <c r="AE290" s="259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4"/>
      <c r="AT290" s="37"/>
    </row>
    <row r="291" spans="2:46" ht="13.5" customHeight="1" x14ac:dyDescent="0.15">
      <c r="B291" s="285"/>
      <c r="C291" s="27" t="s">
        <v>35</v>
      </c>
      <c r="D291" s="186"/>
      <c r="E291" s="56"/>
      <c r="F291" s="187"/>
      <c r="G291" s="187"/>
      <c r="H291" s="187"/>
      <c r="I291" s="62"/>
      <c r="J291" s="62"/>
      <c r="K291" s="188"/>
      <c r="L291" s="259"/>
      <c r="M291" s="259"/>
      <c r="N291" s="56"/>
      <c r="O291" s="28"/>
      <c r="P291" s="56"/>
      <c r="Q291" s="28"/>
      <c r="R291" s="132"/>
      <c r="S291" s="214"/>
      <c r="T291" s="285"/>
      <c r="U291" s="27" t="s">
        <v>35</v>
      </c>
      <c r="V291" s="186"/>
      <c r="W291" s="56"/>
      <c r="X291" s="187"/>
      <c r="Y291" s="187"/>
      <c r="Z291" s="187"/>
      <c r="AA291" s="62"/>
      <c r="AB291" s="62"/>
      <c r="AC291" s="188"/>
      <c r="AD291" s="259"/>
      <c r="AE291" s="259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4"/>
      <c r="AT291" s="37"/>
    </row>
    <row r="292" spans="2:46" ht="13.5" customHeight="1" thickBot="1" x14ac:dyDescent="0.2">
      <c r="B292" s="286"/>
      <c r="C292" s="27"/>
      <c r="D292" s="186"/>
      <c r="E292" s="56"/>
      <c r="F292" s="189"/>
      <c r="G292" s="189"/>
      <c r="H292" s="189"/>
      <c r="I292" s="56"/>
      <c r="J292" s="56"/>
      <c r="K292" s="188"/>
      <c r="L292" s="259"/>
      <c r="M292" s="259"/>
      <c r="N292" s="56"/>
      <c r="O292" s="28"/>
      <c r="P292" s="56"/>
      <c r="Q292" s="28"/>
      <c r="R292" s="184"/>
      <c r="S292" s="214"/>
      <c r="T292" s="286"/>
      <c r="U292" s="27"/>
      <c r="V292" s="186"/>
      <c r="W292" s="56"/>
      <c r="X292" s="189"/>
      <c r="Y292" s="189"/>
      <c r="Z292" s="189"/>
      <c r="AA292" s="56"/>
      <c r="AB292" s="56"/>
      <c r="AC292" s="188"/>
      <c r="AD292" s="259"/>
      <c r="AE292" s="259"/>
      <c r="AF292" s="56"/>
      <c r="AG292" s="28"/>
      <c r="AH292" s="56"/>
      <c r="AI292" s="28"/>
      <c r="AJ292" s="184"/>
      <c r="AK292" s="199"/>
      <c r="AL292" s="286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4"/>
      <c r="AT292" s="37"/>
    </row>
    <row r="293" spans="2:46" ht="13.5" customHeight="1" x14ac:dyDescent="0.15">
      <c r="B293" s="284" t="s">
        <v>121</v>
      </c>
      <c r="C293" s="25" t="s">
        <v>31</v>
      </c>
      <c r="D293" s="39"/>
      <c r="E293" s="55"/>
      <c r="F293" s="96"/>
      <c r="G293" s="96"/>
      <c r="H293" s="96"/>
      <c r="I293" s="60"/>
      <c r="J293" s="60"/>
      <c r="K293" s="61"/>
      <c r="L293" s="258"/>
      <c r="M293" s="258"/>
      <c r="N293" s="55"/>
      <c r="O293" s="26"/>
      <c r="P293" s="55"/>
      <c r="Q293" s="26"/>
      <c r="R293" s="131"/>
      <c r="S293" s="214"/>
      <c r="T293" s="284" t="s">
        <v>121</v>
      </c>
      <c r="U293" s="25" t="s">
        <v>31</v>
      </c>
      <c r="V293" s="39"/>
      <c r="W293" s="55"/>
      <c r="X293" s="96"/>
      <c r="Y293" s="96"/>
      <c r="Z293" s="96"/>
      <c r="AA293" s="60"/>
      <c r="AB293" s="60"/>
      <c r="AC293" s="61"/>
      <c r="AD293" s="258"/>
      <c r="AE293" s="258"/>
      <c r="AF293" s="55"/>
      <c r="AG293" s="26"/>
      <c r="AH293" s="55"/>
      <c r="AI293" s="26"/>
      <c r="AJ293" s="131"/>
      <c r="AK293" s="199"/>
      <c r="AL293" s="284" t="s">
        <v>121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4"/>
      <c r="AT293" s="37"/>
    </row>
    <row r="294" spans="2:46" ht="13.5" customHeight="1" x14ac:dyDescent="0.15">
      <c r="B294" s="285"/>
      <c r="C294" s="27" t="s">
        <v>32</v>
      </c>
      <c r="D294" s="186"/>
      <c r="E294" s="56"/>
      <c r="F294" s="187"/>
      <c r="G294" s="187"/>
      <c r="H294" s="187"/>
      <c r="I294" s="62"/>
      <c r="J294" s="62"/>
      <c r="K294" s="188"/>
      <c r="L294" s="259"/>
      <c r="M294" s="259"/>
      <c r="N294" s="56"/>
      <c r="O294" s="28"/>
      <c r="P294" s="56"/>
      <c r="Q294" s="28"/>
      <c r="R294" s="132"/>
      <c r="S294" s="214"/>
      <c r="T294" s="285"/>
      <c r="U294" s="27" t="s">
        <v>32</v>
      </c>
      <c r="V294" s="186"/>
      <c r="W294" s="56"/>
      <c r="X294" s="187"/>
      <c r="Y294" s="187"/>
      <c r="Z294" s="187"/>
      <c r="AA294" s="62"/>
      <c r="AB294" s="62"/>
      <c r="AC294" s="188"/>
      <c r="AD294" s="259"/>
      <c r="AE294" s="259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4"/>
      <c r="AT294" s="37"/>
    </row>
    <row r="295" spans="2:46" ht="13.5" customHeight="1" x14ac:dyDescent="0.15">
      <c r="B295" s="285"/>
      <c r="C295" s="27" t="s">
        <v>33</v>
      </c>
      <c r="D295" s="186"/>
      <c r="E295" s="56"/>
      <c r="F295" s="187"/>
      <c r="G295" s="187"/>
      <c r="H295" s="187"/>
      <c r="I295" s="62"/>
      <c r="J295" s="62"/>
      <c r="K295" s="188"/>
      <c r="L295" s="259"/>
      <c r="M295" s="259"/>
      <c r="N295" s="56"/>
      <c r="O295" s="28"/>
      <c r="P295" s="56"/>
      <c r="Q295" s="28"/>
      <c r="R295" s="132"/>
      <c r="S295" s="214"/>
      <c r="T295" s="285"/>
      <c r="U295" s="27" t="s">
        <v>33</v>
      </c>
      <c r="V295" s="186"/>
      <c r="W295" s="56"/>
      <c r="X295" s="187"/>
      <c r="Y295" s="187"/>
      <c r="Z295" s="187"/>
      <c r="AA295" s="62"/>
      <c r="AB295" s="62"/>
      <c r="AC295" s="188"/>
      <c r="AD295" s="259"/>
      <c r="AE295" s="259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4"/>
      <c r="AT295" s="37"/>
    </row>
    <row r="296" spans="2:46" ht="13.5" customHeight="1" x14ac:dyDescent="0.15">
      <c r="B296" s="285"/>
      <c r="C296" s="27" t="s">
        <v>35</v>
      </c>
      <c r="D296" s="186"/>
      <c r="E296" s="56"/>
      <c r="F296" s="187"/>
      <c r="G296" s="187"/>
      <c r="H296" s="187"/>
      <c r="I296" s="62"/>
      <c r="J296" s="62"/>
      <c r="K296" s="188"/>
      <c r="L296" s="259"/>
      <c r="M296" s="259"/>
      <c r="N296" s="56"/>
      <c r="O296" s="28"/>
      <c r="P296" s="56"/>
      <c r="Q296" s="28"/>
      <c r="R296" s="132"/>
      <c r="S296" s="214"/>
      <c r="T296" s="285"/>
      <c r="U296" s="27" t="s">
        <v>35</v>
      </c>
      <c r="V296" s="186"/>
      <c r="W296" s="56"/>
      <c r="X296" s="187"/>
      <c r="Y296" s="187"/>
      <c r="Z296" s="187"/>
      <c r="AA296" s="62"/>
      <c r="AB296" s="62"/>
      <c r="AC296" s="188"/>
      <c r="AD296" s="259"/>
      <c r="AE296" s="259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4"/>
      <c r="AT296" s="37"/>
    </row>
    <row r="297" spans="2:46" ht="13.5" customHeight="1" thickBot="1" x14ac:dyDescent="0.2">
      <c r="B297" s="286"/>
      <c r="C297" s="27"/>
      <c r="D297" s="186"/>
      <c r="E297" s="56"/>
      <c r="F297" s="189"/>
      <c r="G297" s="189"/>
      <c r="H297" s="189"/>
      <c r="I297" s="56"/>
      <c r="J297" s="56"/>
      <c r="K297" s="188"/>
      <c r="L297" s="259"/>
      <c r="M297" s="259"/>
      <c r="N297" s="56"/>
      <c r="O297" s="28"/>
      <c r="P297" s="56"/>
      <c r="Q297" s="28"/>
      <c r="R297" s="184"/>
      <c r="S297" s="214"/>
      <c r="T297" s="286"/>
      <c r="U297" s="27"/>
      <c r="V297" s="186"/>
      <c r="W297" s="56"/>
      <c r="X297" s="189"/>
      <c r="Y297" s="189"/>
      <c r="Z297" s="189"/>
      <c r="AA297" s="56"/>
      <c r="AB297" s="56"/>
      <c r="AC297" s="188"/>
      <c r="AD297" s="259"/>
      <c r="AE297" s="259"/>
      <c r="AF297" s="56"/>
      <c r="AG297" s="28"/>
      <c r="AH297" s="56"/>
      <c r="AI297" s="28"/>
      <c r="AJ297" s="184"/>
      <c r="AK297" s="199"/>
      <c r="AL297" s="286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4"/>
      <c r="AT297" s="37"/>
    </row>
    <row r="298" spans="2:46" ht="13.5" customHeight="1" x14ac:dyDescent="0.15">
      <c r="B298" s="284" t="s">
        <v>122</v>
      </c>
      <c r="C298" s="25" t="s">
        <v>31</v>
      </c>
      <c r="D298" s="39"/>
      <c r="E298" s="55"/>
      <c r="F298" s="96"/>
      <c r="G298" s="96"/>
      <c r="H298" s="96"/>
      <c r="I298" s="60"/>
      <c r="J298" s="60"/>
      <c r="K298" s="61"/>
      <c r="L298" s="258"/>
      <c r="M298" s="258"/>
      <c r="N298" s="55"/>
      <c r="O298" s="26"/>
      <c r="P298" s="55"/>
      <c r="Q298" s="26"/>
      <c r="R298" s="131"/>
      <c r="S298" s="214"/>
      <c r="T298" s="284" t="s">
        <v>122</v>
      </c>
      <c r="U298" s="25" t="s">
        <v>31</v>
      </c>
      <c r="V298" s="39"/>
      <c r="W298" s="55"/>
      <c r="X298" s="96"/>
      <c r="Y298" s="96"/>
      <c r="Z298" s="96"/>
      <c r="AA298" s="60"/>
      <c r="AB298" s="60"/>
      <c r="AC298" s="61"/>
      <c r="AD298" s="258"/>
      <c r="AE298" s="258"/>
      <c r="AF298" s="55"/>
      <c r="AG298" s="26"/>
      <c r="AH298" s="55"/>
      <c r="AI298" s="26"/>
      <c r="AJ298" s="131"/>
      <c r="AK298" s="199"/>
      <c r="AL298" s="284" t="s">
        <v>122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4"/>
      <c r="AT298" s="37"/>
    </row>
    <row r="299" spans="2:46" ht="13.5" customHeight="1" x14ac:dyDescent="0.15">
      <c r="B299" s="285"/>
      <c r="C299" s="27" t="s">
        <v>32</v>
      </c>
      <c r="D299" s="186"/>
      <c r="E299" s="56"/>
      <c r="F299" s="187"/>
      <c r="G299" s="187"/>
      <c r="H299" s="187"/>
      <c r="I299" s="62"/>
      <c r="J299" s="62"/>
      <c r="K299" s="188"/>
      <c r="L299" s="259"/>
      <c r="M299" s="259"/>
      <c r="N299" s="56"/>
      <c r="O299" s="28"/>
      <c r="P299" s="56"/>
      <c r="Q299" s="28"/>
      <c r="R299" s="132"/>
      <c r="S299" s="214"/>
      <c r="T299" s="285"/>
      <c r="U299" s="27" t="s">
        <v>32</v>
      </c>
      <c r="V299" s="186"/>
      <c r="W299" s="56"/>
      <c r="X299" s="187"/>
      <c r="Y299" s="187"/>
      <c r="Z299" s="187"/>
      <c r="AA299" s="62"/>
      <c r="AB299" s="62"/>
      <c r="AC299" s="188"/>
      <c r="AD299" s="259"/>
      <c r="AE299" s="259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4"/>
      <c r="AT299" s="37"/>
    </row>
    <row r="300" spans="2:46" ht="13.5" customHeight="1" x14ac:dyDescent="0.15">
      <c r="B300" s="285"/>
      <c r="C300" s="27" t="s">
        <v>33</v>
      </c>
      <c r="D300" s="186"/>
      <c r="E300" s="56"/>
      <c r="F300" s="187"/>
      <c r="G300" s="187"/>
      <c r="H300" s="187"/>
      <c r="I300" s="62"/>
      <c r="J300" s="62"/>
      <c r="K300" s="188"/>
      <c r="L300" s="259"/>
      <c r="M300" s="259"/>
      <c r="N300" s="56"/>
      <c r="O300" s="28"/>
      <c r="P300" s="56"/>
      <c r="Q300" s="28"/>
      <c r="R300" s="132"/>
      <c r="S300" s="214"/>
      <c r="T300" s="285"/>
      <c r="U300" s="27" t="s">
        <v>33</v>
      </c>
      <c r="V300" s="186"/>
      <c r="W300" s="56"/>
      <c r="X300" s="187"/>
      <c r="Y300" s="187"/>
      <c r="Z300" s="187"/>
      <c r="AA300" s="62"/>
      <c r="AB300" s="62"/>
      <c r="AC300" s="188"/>
      <c r="AD300" s="259"/>
      <c r="AE300" s="259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4"/>
      <c r="AT300" s="37"/>
    </row>
    <row r="301" spans="2:46" ht="13.5" customHeight="1" x14ac:dyDescent="0.15">
      <c r="B301" s="285"/>
      <c r="C301" s="27" t="s">
        <v>35</v>
      </c>
      <c r="D301" s="186"/>
      <c r="E301" s="56"/>
      <c r="F301" s="187"/>
      <c r="G301" s="187"/>
      <c r="H301" s="187"/>
      <c r="I301" s="62"/>
      <c r="J301" s="62"/>
      <c r="K301" s="188"/>
      <c r="L301" s="259"/>
      <c r="M301" s="259"/>
      <c r="N301" s="56"/>
      <c r="O301" s="28"/>
      <c r="P301" s="56"/>
      <c r="Q301" s="28"/>
      <c r="R301" s="132"/>
      <c r="S301" s="214"/>
      <c r="T301" s="285"/>
      <c r="U301" s="27" t="s">
        <v>35</v>
      </c>
      <c r="V301" s="186"/>
      <c r="W301" s="56"/>
      <c r="X301" s="187"/>
      <c r="Y301" s="187"/>
      <c r="Z301" s="187"/>
      <c r="AA301" s="62"/>
      <c r="AB301" s="62"/>
      <c r="AC301" s="188"/>
      <c r="AD301" s="259"/>
      <c r="AE301" s="259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4"/>
      <c r="AT301" s="37"/>
    </row>
    <row r="302" spans="2:46" ht="13.5" customHeight="1" thickBot="1" x14ac:dyDescent="0.2">
      <c r="B302" s="286"/>
      <c r="C302" s="27"/>
      <c r="D302" s="186"/>
      <c r="E302" s="56"/>
      <c r="F302" s="189"/>
      <c r="G302" s="189"/>
      <c r="H302" s="189"/>
      <c r="I302" s="56"/>
      <c r="J302" s="56"/>
      <c r="K302" s="188"/>
      <c r="L302" s="259"/>
      <c r="M302" s="259"/>
      <c r="N302" s="56"/>
      <c r="O302" s="28"/>
      <c r="P302" s="56"/>
      <c r="Q302" s="28"/>
      <c r="R302" s="184"/>
      <c r="S302" s="214"/>
      <c r="T302" s="286"/>
      <c r="U302" s="27"/>
      <c r="V302" s="186"/>
      <c r="W302" s="56"/>
      <c r="X302" s="189"/>
      <c r="Y302" s="189"/>
      <c r="Z302" s="189"/>
      <c r="AA302" s="56"/>
      <c r="AB302" s="56"/>
      <c r="AC302" s="188"/>
      <c r="AD302" s="259"/>
      <c r="AE302" s="259"/>
      <c r="AF302" s="56"/>
      <c r="AG302" s="28"/>
      <c r="AH302" s="56"/>
      <c r="AI302" s="28"/>
      <c r="AJ302" s="184"/>
      <c r="AK302" s="199"/>
      <c r="AL302" s="286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4"/>
      <c r="AT302" s="37"/>
    </row>
    <row r="303" spans="2:46" ht="13.5" customHeight="1" x14ac:dyDescent="0.15">
      <c r="B303" s="284" t="s">
        <v>123</v>
      </c>
      <c r="C303" s="25" t="s">
        <v>31</v>
      </c>
      <c r="D303" s="39"/>
      <c r="E303" s="55"/>
      <c r="F303" s="96"/>
      <c r="G303" s="96"/>
      <c r="H303" s="96"/>
      <c r="I303" s="60"/>
      <c r="J303" s="60"/>
      <c r="K303" s="61"/>
      <c r="L303" s="258"/>
      <c r="M303" s="258"/>
      <c r="N303" s="55"/>
      <c r="O303" s="26"/>
      <c r="P303" s="55"/>
      <c r="Q303" s="26"/>
      <c r="R303" s="131"/>
      <c r="S303" s="214"/>
      <c r="T303" s="284" t="s">
        <v>123</v>
      </c>
      <c r="U303" s="25" t="s">
        <v>31</v>
      </c>
      <c r="V303" s="39"/>
      <c r="W303" s="55"/>
      <c r="X303" s="96"/>
      <c r="Y303" s="96"/>
      <c r="Z303" s="96"/>
      <c r="AA303" s="60"/>
      <c r="AB303" s="60"/>
      <c r="AC303" s="61"/>
      <c r="AD303" s="258"/>
      <c r="AE303" s="258"/>
      <c r="AF303" s="55"/>
      <c r="AG303" s="26"/>
      <c r="AH303" s="55"/>
      <c r="AI303" s="26"/>
      <c r="AJ303" s="131"/>
      <c r="AK303" s="199"/>
      <c r="AL303" s="284" t="s">
        <v>123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4"/>
      <c r="AT303" s="37"/>
    </row>
    <row r="304" spans="2:46" ht="13.5" customHeight="1" x14ac:dyDescent="0.15">
      <c r="B304" s="285"/>
      <c r="C304" s="27" t="s">
        <v>32</v>
      </c>
      <c r="D304" s="186"/>
      <c r="E304" s="56"/>
      <c r="F304" s="187"/>
      <c r="G304" s="187"/>
      <c r="H304" s="187"/>
      <c r="I304" s="62"/>
      <c r="J304" s="62"/>
      <c r="K304" s="188"/>
      <c r="L304" s="259"/>
      <c r="M304" s="259"/>
      <c r="N304" s="56"/>
      <c r="O304" s="28"/>
      <c r="P304" s="56"/>
      <c r="Q304" s="28"/>
      <c r="R304" s="132"/>
      <c r="S304" s="214"/>
      <c r="T304" s="285"/>
      <c r="U304" s="27" t="s">
        <v>32</v>
      </c>
      <c r="V304" s="186"/>
      <c r="W304" s="56"/>
      <c r="X304" s="187"/>
      <c r="Y304" s="187"/>
      <c r="Z304" s="187"/>
      <c r="AA304" s="62"/>
      <c r="AB304" s="62"/>
      <c r="AC304" s="188"/>
      <c r="AD304" s="259"/>
      <c r="AE304" s="259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4"/>
      <c r="AT304" s="37"/>
    </row>
    <row r="305" spans="2:46" ht="13.5" customHeight="1" x14ac:dyDescent="0.15">
      <c r="B305" s="285"/>
      <c r="C305" s="27" t="s">
        <v>33</v>
      </c>
      <c r="D305" s="186"/>
      <c r="E305" s="56"/>
      <c r="F305" s="187"/>
      <c r="G305" s="187"/>
      <c r="H305" s="187"/>
      <c r="I305" s="62"/>
      <c r="J305" s="62"/>
      <c r="K305" s="188"/>
      <c r="L305" s="259"/>
      <c r="M305" s="259"/>
      <c r="N305" s="56"/>
      <c r="O305" s="28"/>
      <c r="P305" s="56"/>
      <c r="Q305" s="28"/>
      <c r="R305" s="132"/>
      <c r="S305" s="214"/>
      <c r="T305" s="285"/>
      <c r="U305" s="27" t="s">
        <v>33</v>
      </c>
      <c r="V305" s="186"/>
      <c r="W305" s="56"/>
      <c r="X305" s="187"/>
      <c r="Y305" s="187"/>
      <c r="Z305" s="187"/>
      <c r="AA305" s="62"/>
      <c r="AB305" s="62"/>
      <c r="AC305" s="188"/>
      <c r="AD305" s="259"/>
      <c r="AE305" s="259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4"/>
      <c r="AT305" s="37"/>
    </row>
    <row r="306" spans="2:46" ht="13.5" customHeight="1" x14ac:dyDescent="0.15">
      <c r="B306" s="285"/>
      <c r="C306" s="27" t="s">
        <v>35</v>
      </c>
      <c r="D306" s="186"/>
      <c r="E306" s="56"/>
      <c r="F306" s="187"/>
      <c r="G306" s="187"/>
      <c r="H306" s="187"/>
      <c r="I306" s="62"/>
      <c r="J306" s="62"/>
      <c r="K306" s="188"/>
      <c r="L306" s="259"/>
      <c r="M306" s="259"/>
      <c r="N306" s="56"/>
      <c r="O306" s="28"/>
      <c r="P306" s="56"/>
      <c r="Q306" s="28"/>
      <c r="R306" s="132"/>
      <c r="S306" s="214"/>
      <c r="T306" s="285"/>
      <c r="U306" s="27" t="s">
        <v>35</v>
      </c>
      <c r="V306" s="186"/>
      <c r="W306" s="56"/>
      <c r="X306" s="187"/>
      <c r="Y306" s="187"/>
      <c r="Z306" s="187"/>
      <c r="AA306" s="62"/>
      <c r="AB306" s="62"/>
      <c r="AC306" s="188"/>
      <c r="AD306" s="259"/>
      <c r="AE306" s="259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4"/>
      <c r="AT306" s="37"/>
    </row>
    <row r="307" spans="2:46" ht="13.5" customHeight="1" thickBot="1" x14ac:dyDescent="0.2">
      <c r="B307" s="286"/>
      <c r="C307" s="27"/>
      <c r="D307" s="186"/>
      <c r="E307" s="56"/>
      <c r="F307" s="189"/>
      <c r="G307" s="189"/>
      <c r="H307" s="189"/>
      <c r="I307" s="56"/>
      <c r="J307" s="56"/>
      <c r="K307" s="188"/>
      <c r="L307" s="259"/>
      <c r="M307" s="259"/>
      <c r="N307" s="56"/>
      <c r="O307" s="28"/>
      <c r="P307" s="56"/>
      <c r="Q307" s="28"/>
      <c r="R307" s="184"/>
      <c r="S307" s="214"/>
      <c r="T307" s="286"/>
      <c r="U307" s="27"/>
      <c r="V307" s="186"/>
      <c r="W307" s="56"/>
      <c r="X307" s="189"/>
      <c r="Y307" s="189"/>
      <c r="Z307" s="189"/>
      <c r="AA307" s="56"/>
      <c r="AB307" s="56"/>
      <c r="AC307" s="188"/>
      <c r="AD307" s="259"/>
      <c r="AE307" s="259"/>
      <c r="AF307" s="56"/>
      <c r="AG307" s="28"/>
      <c r="AH307" s="56"/>
      <c r="AI307" s="28"/>
      <c r="AJ307" s="184"/>
      <c r="AK307" s="199"/>
      <c r="AL307" s="286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4"/>
      <c r="AT307" s="37"/>
    </row>
    <row r="308" spans="2:46" ht="13.5" customHeight="1" x14ac:dyDescent="0.15">
      <c r="B308" s="284" t="s">
        <v>124</v>
      </c>
      <c r="C308" s="25" t="s">
        <v>31</v>
      </c>
      <c r="D308" s="39"/>
      <c r="E308" s="55"/>
      <c r="F308" s="96"/>
      <c r="G308" s="96"/>
      <c r="H308" s="96"/>
      <c r="I308" s="60"/>
      <c r="J308" s="60"/>
      <c r="K308" s="61"/>
      <c r="L308" s="258"/>
      <c r="M308" s="258"/>
      <c r="N308" s="55"/>
      <c r="O308" s="26"/>
      <c r="P308" s="55"/>
      <c r="Q308" s="26"/>
      <c r="R308" s="131"/>
      <c r="S308" s="214"/>
      <c r="T308" s="284" t="s">
        <v>124</v>
      </c>
      <c r="U308" s="25" t="s">
        <v>31</v>
      </c>
      <c r="V308" s="39"/>
      <c r="W308" s="55"/>
      <c r="X308" s="96"/>
      <c r="Y308" s="96"/>
      <c r="Z308" s="96"/>
      <c r="AA308" s="60"/>
      <c r="AB308" s="60"/>
      <c r="AC308" s="61"/>
      <c r="AD308" s="258"/>
      <c r="AE308" s="258"/>
      <c r="AF308" s="55"/>
      <c r="AG308" s="26"/>
      <c r="AH308" s="55"/>
      <c r="AI308" s="26"/>
      <c r="AJ308" s="131"/>
      <c r="AK308" s="199"/>
      <c r="AL308" s="284" t="s">
        <v>124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4"/>
      <c r="AT308" s="37"/>
    </row>
    <row r="309" spans="2:46" ht="13.5" customHeight="1" x14ac:dyDescent="0.15">
      <c r="B309" s="285"/>
      <c r="C309" s="27" t="s">
        <v>32</v>
      </c>
      <c r="D309" s="186"/>
      <c r="E309" s="56"/>
      <c r="F309" s="187"/>
      <c r="G309" s="187"/>
      <c r="H309" s="187"/>
      <c r="I309" s="62"/>
      <c r="J309" s="62"/>
      <c r="K309" s="188"/>
      <c r="L309" s="259"/>
      <c r="M309" s="259"/>
      <c r="N309" s="56"/>
      <c r="O309" s="28"/>
      <c r="P309" s="56"/>
      <c r="Q309" s="28"/>
      <c r="R309" s="132"/>
      <c r="S309" s="214"/>
      <c r="T309" s="285"/>
      <c r="U309" s="27" t="s">
        <v>32</v>
      </c>
      <c r="V309" s="186"/>
      <c r="W309" s="56"/>
      <c r="X309" s="187"/>
      <c r="Y309" s="187"/>
      <c r="Z309" s="187"/>
      <c r="AA309" s="62"/>
      <c r="AB309" s="62"/>
      <c r="AC309" s="188"/>
      <c r="AD309" s="259"/>
      <c r="AE309" s="259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4"/>
      <c r="AT309" s="37"/>
    </row>
    <row r="310" spans="2:46" ht="13.5" customHeight="1" x14ac:dyDescent="0.15">
      <c r="B310" s="285"/>
      <c r="C310" s="27" t="s">
        <v>33</v>
      </c>
      <c r="D310" s="186"/>
      <c r="E310" s="56"/>
      <c r="F310" s="187"/>
      <c r="G310" s="187"/>
      <c r="H310" s="187"/>
      <c r="I310" s="62"/>
      <c r="J310" s="62"/>
      <c r="K310" s="188"/>
      <c r="L310" s="259"/>
      <c r="M310" s="259"/>
      <c r="N310" s="56"/>
      <c r="O310" s="28"/>
      <c r="P310" s="56"/>
      <c r="Q310" s="28"/>
      <c r="R310" s="132"/>
      <c r="S310" s="214"/>
      <c r="T310" s="285"/>
      <c r="U310" s="27" t="s">
        <v>33</v>
      </c>
      <c r="V310" s="186"/>
      <c r="W310" s="56"/>
      <c r="X310" s="187"/>
      <c r="Y310" s="187"/>
      <c r="Z310" s="187"/>
      <c r="AA310" s="62"/>
      <c r="AB310" s="62"/>
      <c r="AC310" s="188"/>
      <c r="AD310" s="259"/>
      <c r="AE310" s="259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4"/>
      <c r="AT310" s="37"/>
    </row>
    <row r="311" spans="2:46" ht="13.5" customHeight="1" x14ac:dyDescent="0.15">
      <c r="B311" s="285"/>
      <c r="C311" s="27" t="s">
        <v>35</v>
      </c>
      <c r="D311" s="186"/>
      <c r="E311" s="56"/>
      <c r="F311" s="187"/>
      <c r="G311" s="187"/>
      <c r="H311" s="187"/>
      <c r="I311" s="62"/>
      <c r="J311" s="62"/>
      <c r="K311" s="188"/>
      <c r="L311" s="259"/>
      <c r="M311" s="259"/>
      <c r="N311" s="56"/>
      <c r="O311" s="28"/>
      <c r="P311" s="56"/>
      <c r="Q311" s="28"/>
      <c r="R311" s="132"/>
      <c r="S311" s="214"/>
      <c r="T311" s="285"/>
      <c r="U311" s="27" t="s">
        <v>35</v>
      </c>
      <c r="V311" s="186"/>
      <c r="W311" s="56"/>
      <c r="X311" s="187"/>
      <c r="Y311" s="187"/>
      <c r="Z311" s="187"/>
      <c r="AA311" s="62"/>
      <c r="AB311" s="62"/>
      <c r="AC311" s="188"/>
      <c r="AD311" s="259"/>
      <c r="AE311" s="259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4"/>
      <c r="AT311" s="37"/>
    </row>
    <row r="312" spans="2:46" ht="13.5" customHeight="1" thickBot="1" x14ac:dyDescent="0.2">
      <c r="B312" s="286"/>
      <c r="C312" s="27"/>
      <c r="D312" s="186"/>
      <c r="E312" s="56"/>
      <c r="F312" s="189"/>
      <c r="G312" s="189"/>
      <c r="H312" s="189"/>
      <c r="I312" s="56"/>
      <c r="J312" s="56"/>
      <c r="K312" s="188"/>
      <c r="L312" s="259"/>
      <c r="M312" s="259"/>
      <c r="N312" s="56"/>
      <c r="O312" s="28"/>
      <c r="P312" s="56"/>
      <c r="Q312" s="28"/>
      <c r="R312" s="184"/>
      <c r="S312" s="214"/>
      <c r="T312" s="286"/>
      <c r="U312" s="27"/>
      <c r="V312" s="186"/>
      <c r="W312" s="56"/>
      <c r="X312" s="189"/>
      <c r="Y312" s="189"/>
      <c r="Z312" s="189"/>
      <c r="AA312" s="56"/>
      <c r="AB312" s="56"/>
      <c r="AC312" s="188"/>
      <c r="AD312" s="259"/>
      <c r="AE312" s="259"/>
      <c r="AF312" s="56"/>
      <c r="AG312" s="28"/>
      <c r="AH312" s="56"/>
      <c r="AI312" s="28"/>
      <c r="AJ312" s="184"/>
      <c r="AK312" s="199"/>
      <c r="AL312" s="286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4"/>
      <c r="AT312" s="37"/>
    </row>
    <row r="313" spans="2:46" ht="13.5" customHeight="1" x14ac:dyDescent="0.15">
      <c r="B313" s="284" t="s">
        <v>125</v>
      </c>
      <c r="C313" s="25" t="s">
        <v>31</v>
      </c>
      <c r="D313" s="39"/>
      <c r="E313" s="55"/>
      <c r="F313" s="96"/>
      <c r="G313" s="96"/>
      <c r="H313" s="96"/>
      <c r="I313" s="60"/>
      <c r="J313" s="60"/>
      <c r="K313" s="61"/>
      <c r="L313" s="258"/>
      <c r="M313" s="258"/>
      <c r="N313" s="55"/>
      <c r="O313" s="26"/>
      <c r="P313" s="55"/>
      <c r="Q313" s="26"/>
      <c r="R313" s="131"/>
      <c r="S313" s="214"/>
      <c r="T313" s="284" t="s">
        <v>125</v>
      </c>
      <c r="U313" s="25" t="s">
        <v>31</v>
      </c>
      <c r="V313" s="39"/>
      <c r="W313" s="55"/>
      <c r="X313" s="96"/>
      <c r="Y313" s="96"/>
      <c r="Z313" s="96"/>
      <c r="AA313" s="60"/>
      <c r="AB313" s="60"/>
      <c r="AC313" s="61"/>
      <c r="AD313" s="258"/>
      <c r="AE313" s="258"/>
      <c r="AF313" s="55"/>
      <c r="AG313" s="26"/>
      <c r="AH313" s="55"/>
      <c r="AI313" s="26"/>
      <c r="AJ313" s="131"/>
      <c r="AK313" s="199"/>
      <c r="AL313" s="284" t="s">
        <v>125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4"/>
      <c r="AT313" s="37"/>
    </row>
    <row r="314" spans="2:46" ht="13.5" customHeight="1" x14ac:dyDescent="0.15">
      <c r="B314" s="285"/>
      <c r="C314" s="27" t="s">
        <v>32</v>
      </c>
      <c r="D314" s="186"/>
      <c r="E314" s="56"/>
      <c r="F314" s="187"/>
      <c r="G314" s="187"/>
      <c r="H314" s="187"/>
      <c r="I314" s="62"/>
      <c r="J314" s="62"/>
      <c r="K314" s="188"/>
      <c r="L314" s="259"/>
      <c r="M314" s="259"/>
      <c r="N314" s="56"/>
      <c r="O314" s="28"/>
      <c r="P314" s="56"/>
      <c r="Q314" s="28"/>
      <c r="R314" s="132"/>
      <c r="S314" s="214"/>
      <c r="T314" s="285"/>
      <c r="U314" s="27" t="s">
        <v>32</v>
      </c>
      <c r="V314" s="186"/>
      <c r="W314" s="56"/>
      <c r="X314" s="187"/>
      <c r="Y314" s="187"/>
      <c r="Z314" s="187"/>
      <c r="AA314" s="62"/>
      <c r="AB314" s="62"/>
      <c r="AC314" s="188"/>
      <c r="AD314" s="259"/>
      <c r="AE314" s="259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4"/>
      <c r="AT314" s="37"/>
    </row>
    <row r="315" spans="2:46" ht="13.5" customHeight="1" x14ac:dyDescent="0.15">
      <c r="B315" s="285"/>
      <c r="C315" s="27" t="s">
        <v>33</v>
      </c>
      <c r="D315" s="186"/>
      <c r="E315" s="56"/>
      <c r="F315" s="187"/>
      <c r="G315" s="187"/>
      <c r="H315" s="187"/>
      <c r="I315" s="62"/>
      <c r="J315" s="62"/>
      <c r="K315" s="188"/>
      <c r="L315" s="259"/>
      <c r="M315" s="259"/>
      <c r="N315" s="56"/>
      <c r="O315" s="28"/>
      <c r="P315" s="56"/>
      <c r="Q315" s="28"/>
      <c r="R315" s="132"/>
      <c r="S315" s="214"/>
      <c r="T315" s="285"/>
      <c r="U315" s="27" t="s">
        <v>33</v>
      </c>
      <c r="V315" s="186"/>
      <c r="W315" s="56"/>
      <c r="X315" s="187"/>
      <c r="Y315" s="187"/>
      <c r="Z315" s="187"/>
      <c r="AA315" s="62"/>
      <c r="AB315" s="62"/>
      <c r="AC315" s="188"/>
      <c r="AD315" s="259"/>
      <c r="AE315" s="259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4"/>
      <c r="AT315" s="37"/>
    </row>
    <row r="316" spans="2:46" ht="13.5" customHeight="1" x14ac:dyDescent="0.15">
      <c r="B316" s="285"/>
      <c r="C316" s="27" t="s">
        <v>35</v>
      </c>
      <c r="D316" s="186"/>
      <c r="E316" s="56"/>
      <c r="F316" s="187"/>
      <c r="G316" s="187"/>
      <c r="H316" s="187"/>
      <c r="I316" s="62"/>
      <c r="J316" s="62"/>
      <c r="K316" s="188"/>
      <c r="L316" s="259"/>
      <c r="M316" s="259"/>
      <c r="N316" s="56"/>
      <c r="O316" s="28"/>
      <c r="P316" s="56"/>
      <c r="Q316" s="28"/>
      <c r="R316" s="132"/>
      <c r="S316" s="214"/>
      <c r="T316" s="285"/>
      <c r="U316" s="27" t="s">
        <v>35</v>
      </c>
      <c r="V316" s="186"/>
      <c r="W316" s="56"/>
      <c r="X316" s="187"/>
      <c r="Y316" s="187"/>
      <c r="Z316" s="187"/>
      <c r="AA316" s="62"/>
      <c r="AB316" s="62"/>
      <c r="AC316" s="188"/>
      <c r="AD316" s="259"/>
      <c r="AE316" s="259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4"/>
      <c r="AT316" s="37"/>
    </row>
    <row r="317" spans="2:46" ht="13.5" customHeight="1" thickBot="1" x14ac:dyDescent="0.2">
      <c r="B317" s="286"/>
      <c r="C317" s="27"/>
      <c r="D317" s="186"/>
      <c r="E317" s="56"/>
      <c r="F317" s="189"/>
      <c r="G317" s="189"/>
      <c r="H317" s="189"/>
      <c r="I317" s="56"/>
      <c r="J317" s="56"/>
      <c r="K317" s="188"/>
      <c r="L317" s="259"/>
      <c r="M317" s="259"/>
      <c r="N317" s="56"/>
      <c r="O317" s="28"/>
      <c r="P317" s="56"/>
      <c r="Q317" s="28"/>
      <c r="R317" s="184"/>
      <c r="S317" s="214"/>
      <c r="T317" s="286"/>
      <c r="U317" s="27"/>
      <c r="V317" s="186"/>
      <c r="W317" s="56"/>
      <c r="X317" s="189"/>
      <c r="Y317" s="189"/>
      <c r="Z317" s="189"/>
      <c r="AA317" s="56"/>
      <c r="AB317" s="56"/>
      <c r="AC317" s="188"/>
      <c r="AD317" s="259"/>
      <c r="AE317" s="259"/>
      <c r="AF317" s="56"/>
      <c r="AG317" s="28"/>
      <c r="AH317" s="56"/>
      <c r="AI317" s="28"/>
      <c r="AJ317" s="184"/>
      <c r="AK317" s="199"/>
      <c r="AL317" s="286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4"/>
      <c r="AT317" s="37"/>
    </row>
    <row r="318" spans="2:46" ht="13.5" customHeight="1" x14ac:dyDescent="0.15">
      <c r="B318" s="284" t="s">
        <v>126</v>
      </c>
      <c r="C318" s="25" t="s">
        <v>31</v>
      </c>
      <c r="D318" s="39"/>
      <c r="E318" s="55"/>
      <c r="F318" s="96"/>
      <c r="G318" s="96"/>
      <c r="H318" s="96"/>
      <c r="I318" s="60"/>
      <c r="J318" s="60"/>
      <c r="K318" s="61"/>
      <c r="L318" s="258"/>
      <c r="M318" s="258"/>
      <c r="N318" s="55"/>
      <c r="O318" s="26"/>
      <c r="P318" s="55"/>
      <c r="Q318" s="26"/>
      <c r="R318" s="131"/>
      <c r="S318" s="214"/>
      <c r="T318" s="284" t="s">
        <v>126</v>
      </c>
      <c r="U318" s="25" t="s">
        <v>31</v>
      </c>
      <c r="V318" s="39"/>
      <c r="W318" s="55"/>
      <c r="X318" s="96"/>
      <c r="Y318" s="96"/>
      <c r="Z318" s="96"/>
      <c r="AA318" s="60"/>
      <c r="AB318" s="60"/>
      <c r="AC318" s="61"/>
      <c r="AD318" s="258"/>
      <c r="AE318" s="258"/>
      <c r="AF318" s="55"/>
      <c r="AG318" s="26"/>
      <c r="AH318" s="55"/>
      <c r="AI318" s="26"/>
      <c r="AJ318" s="131"/>
      <c r="AK318" s="199"/>
      <c r="AL318" s="284" t="s">
        <v>126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4"/>
      <c r="AT318" s="37"/>
    </row>
    <row r="319" spans="2:46" ht="13.5" customHeight="1" x14ac:dyDescent="0.15">
      <c r="B319" s="285"/>
      <c r="C319" s="27" t="s">
        <v>32</v>
      </c>
      <c r="D319" s="186"/>
      <c r="E319" s="56"/>
      <c r="F319" s="187"/>
      <c r="G319" s="187"/>
      <c r="H319" s="187"/>
      <c r="I319" s="62"/>
      <c r="J319" s="62"/>
      <c r="K319" s="188"/>
      <c r="L319" s="259"/>
      <c r="M319" s="259"/>
      <c r="N319" s="56"/>
      <c r="O319" s="28"/>
      <c r="P319" s="56"/>
      <c r="Q319" s="28"/>
      <c r="R319" s="132"/>
      <c r="S319" s="214"/>
      <c r="T319" s="285"/>
      <c r="U319" s="27" t="s">
        <v>32</v>
      </c>
      <c r="V319" s="186"/>
      <c r="W319" s="56"/>
      <c r="X319" s="187"/>
      <c r="Y319" s="187"/>
      <c r="Z319" s="187"/>
      <c r="AA319" s="62"/>
      <c r="AB319" s="62"/>
      <c r="AC319" s="188"/>
      <c r="AD319" s="259"/>
      <c r="AE319" s="259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4"/>
      <c r="AT319" s="37"/>
    </row>
    <row r="320" spans="2:46" ht="13.5" customHeight="1" x14ac:dyDescent="0.15">
      <c r="B320" s="285"/>
      <c r="C320" s="27" t="s">
        <v>33</v>
      </c>
      <c r="D320" s="186"/>
      <c r="E320" s="56"/>
      <c r="F320" s="187"/>
      <c r="G320" s="187"/>
      <c r="H320" s="187"/>
      <c r="I320" s="62"/>
      <c r="J320" s="62"/>
      <c r="K320" s="188"/>
      <c r="L320" s="259"/>
      <c r="M320" s="259"/>
      <c r="N320" s="56"/>
      <c r="O320" s="28"/>
      <c r="P320" s="56"/>
      <c r="Q320" s="28"/>
      <c r="R320" s="132"/>
      <c r="S320" s="214"/>
      <c r="T320" s="285"/>
      <c r="U320" s="27" t="s">
        <v>33</v>
      </c>
      <c r="V320" s="186"/>
      <c r="W320" s="56"/>
      <c r="X320" s="187"/>
      <c r="Y320" s="187"/>
      <c r="Z320" s="187"/>
      <c r="AA320" s="62"/>
      <c r="AB320" s="62"/>
      <c r="AC320" s="188"/>
      <c r="AD320" s="259"/>
      <c r="AE320" s="259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4"/>
      <c r="AT320" s="37"/>
    </row>
    <row r="321" spans="2:46" ht="13.5" customHeight="1" x14ac:dyDescent="0.15">
      <c r="B321" s="285"/>
      <c r="C321" s="27" t="s">
        <v>35</v>
      </c>
      <c r="D321" s="186"/>
      <c r="E321" s="56"/>
      <c r="F321" s="187"/>
      <c r="G321" s="187"/>
      <c r="H321" s="187"/>
      <c r="I321" s="62"/>
      <c r="J321" s="62"/>
      <c r="K321" s="188"/>
      <c r="L321" s="259"/>
      <c r="M321" s="259"/>
      <c r="N321" s="56"/>
      <c r="O321" s="28"/>
      <c r="P321" s="56"/>
      <c r="Q321" s="28"/>
      <c r="R321" s="132"/>
      <c r="S321" s="214"/>
      <c r="T321" s="285"/>
      <c r="U321" s="27" t="s">
        <v>35</v>
      </c>
      <c r="V321" s="186"/>
      <c r="W321" s="56"/>
      <c r="X321" s="187"/>
      <c r="Y321" s="187"/>
      <c r="Z321" s="187"/>
      <c r="AA321" s="62"/>
      <c r="AB321" s="62"/>
      <c r="AC321" s="188"/>
      <c r="AD321" s="259"/>
      <c r="AE321" s="259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4"/>
      <c r="AT321" s="37"/>
    </row>
    <row r="322" spans="2:46" ht="13.5" customHeight="1" thickBot="1" x14ac:dyDescent="0.2">
      <c r="B322" s="286"/>
      <c r="C322" s="27"/>
      <c r="D322" s="186"/>
      <c r="E322" s="56"/>
      <c r="F322" s="189"/>
      <c r="G322" s="189"/>
      <c r="H322" s="189"/>
      <c r="I322" s="56"/>
      <c r="J322" s="56"/>
      <c r="K322" s="188"/>
      <c r="L322" s="259"/>
      <c r="M322" s="259"/>
      <c r="N322" s="56"/>
      <c r="O322" s="28"/>
      <c r="P322" s="56"/>
      <c r="Q322" s="28"/>
      <c r="R322" s="184"/>
      <c r="S322" s="214"/>
      <c r="T322" s="286"/>
      <c r="U322" s="27"/>
      <c r="V322" s="186"/>
      <c r="W322" s="56"/>
      <c r="X322" s="189"/>
      <c r="Y322" s="189"/>
      <c r="Z322" s="189"/>
      <c r="AA322" s="56"/>
      <c r="AB322" s="56"/>
      <c r="AC322" s="188"/>
      <c r="AD322" s="259"/>
      <c r="AE322" s="259"/>
      <c r="AF322" s="56"/>
      <c r="AG322" s="28"/>
      <c r="AH322" s="56"/>
      <c r="AI322" s="28"/>
      <c r="AJ322" s="184"/>
      <c r="AK322" s="199"/>
      <c r="AL322" s="286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4"/>
      <c r="AT322" s="37"/>
    </row>
    <row r="323" spans="2:46" ht="13.5" customHeight="1" x14ac:dyDescent="0.15">
      <c r="B323" s="284" t="s">
        <v>127</v>
      </c>
      <c r="C323" s="25" t="s">
        <v>31</v>
      </c>
      <c r="D323" s="39"/>
      <c r="E323" s="55"/>
      <c r="F323" s="96"/>
      <c r="G323" s="96"/>
      <c r="H323" s="96"/>
      <c r="I323" s="60"/>
      <c r="J323" s="60"/>
      <c r="K323" s="61"/>
      <c r="L323" s="258"/>
      <c r="M323" s="258"/>
      <c r="N323" s="55"/>
      <c r="O323" s="26"/>
      <c r="P323" s="55"/>
      <c r="Q323" s="26"/>
      <c r="R323" s="131"/>
      <c r="S323" s="214"/>
      <c r="T323" s="284" t="s">
        <v>127</v>
      </c>
      <c r="U323" s="25" t="s">
        <v>31</v>
      </c>
      <c r="V323" s="39"/>
      <c r="W323" s="55"/>
      <c r="X323" s="96"/>
      <c r="Y323" s="96"/>
      <c r="Z323" s="96"/>
      <c r="AA323" s="60"/>
      <c r="AB323" s="60"/>
      <c r="AC323" s="61"/>
      <c r="AD323" s="258"/>
      <c r="AE323" s="258"/>
      <c r="AF323" s="55"/>
      <c r="AG323" s="26"/>
      <c r="AH323" s="55"/>
      <c r="AI323" s="26"/>
      <c r="AJ323" s="131"/>
      <c r="AK323" s="199"/>
      <c r="AL323" s="284" t="s">
        <v>127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4"/>
      <c r="AT323" s="37"/>
    </row>
    <row r="324" spans="2:46" ht="13.5" customHeight="1" x14ac:dyDescent="0.15">
      <c r="B324" s="285"/>
      <c r="C324" s="27" t="s">
        <v>32</v>
      </c>
      <c r="D324" s="186"/>
      <c r="E324" s="56"/>
      <c r="F324" s="187"/>
      <c r="G324" s="187"/>
      <c r="H324" s="187"/>
      <c r="I324" s="62"/>
      <c r="J324" s="62"/>
      <c r="K324" s="188"/>
      <c r="L324" s="259"/>
      <c r="M324" s="259"/>
      <c r="N324" s="56"/>
      <c r="O324" s="28"/>
      <c r="P324" s="56"/>
      <c r="Q324" s="28"/>
      <c r="R324" s="132"/>
      <c r="S324" s="214"/>
      <c r="T324" s="285"/>
      <c r="U324" s="27" t="s">
        <v>32</v>
      </c>
      <c r="V324" s="186"/>
      <c r="W324" s="56"/>
      <c r="X324" s="187"/>
      <c r="Y324" s="187"/>
      <c r="Z324" s="187"/>
      <c r="AA324" s="62"/>
      <c r="AB324" s="62"/>
      <c r="AC324" s="188"/>
      <c r="AD324" s="259"/>
      <c r="AE324" s="259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4"/>
      <c r="AT324" s="37"/>
    </row>
    <row r="325" spans="2:46" ht="13.5" customHeight="1" x14ac:dyDescent="0.15">
      <c r="B325" s="285"/>
      <c r="C325" s="27" t="s">
        <v>33</v>
      </c>
      <c r="D325" s="186"/>
      <c r="E325" s="56"/>
      <c r="F325" s="187"/>
      <c r="G325" s="187"/>
      <c r="H325" s="187"/>
      <c r="I325" s="62"/>
      <c r="J325" s="62"/>
      <c r="K325" s="188"/>
      <c r="L325" s="259"/>
      <c r="M325" s="259"/>
      <c r="N325" s="56"/>
      <c r="O325" s="28"/>
      <c r="P325" s="56"/>
      <c r="Q325" s="28"/>
      <c r="R325" s="132"/>
      <c r="S325" s="214"/>
      <c r="T325" s="285"/>
      <c r="U325" s="27" t="s">
        <v>33</v>
      </c>
      <c r="V325" s="186"/>
      <c r="W325" s="56"/>
      <c r="X325" s="187"/>
      <c r="Y325" s="187"/>
      <c r="Z325" s="187"/>
      <c r="AA325" s="62"/>
      <c r="AB325" s="62"/>
      <c r="AC325" s="188"/>
      <c r="AD325" s="259"/>
      <c r="AE325" s="259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4"/>
      <c r="AT325" s="37"/>
    </row>
    <row r="326" spans="2:46" ht="13.5" customHeight="1" x14ac:dyDescent="0.15">
      <c r="B326" s="285"/>
      <c r="C326" s="27" t="s">
        <v>35</v>
      </c>
      <c r="D326" s="186"/>
      <c r="E326" s="56"/>
      <c r="F326" s="187"/>
      <c r="G326" s="187"/>
      <c r="H326" s="187"/>
      <c r="I326" s="62"/>
      <c r="J326" s="62"/>
      <c r="K326" s="188"/>
      <c r="L326" s="259"/>
      <c r="M326" s="259"/>
      <c r="N326" s="56"/>
      <c r="O326" s="28"/>
      <c r="P326" s="56"/>
      <c r="Q326" s="28"/>
      <c r="R326" s="132"/>
      <c r="S326" s="214"/>
      <c r="T326" s="285"/>
      <c r="U326" s="27" t="s">
        <v>35</v>
      </c>
      <c r="V326" s="186"/>
      <c r="W326" s="56"/>
      <c r="X326" s="187"/>
      <c r="Y326" s="187"/>
      <c r="Z326" s="187"/>
      <c r="AA326" s="62"/>
      <c r="AB326" s="62"/>
      <c r="AC326" s="188"/>
      <c r="AD326" s="259"/>
      <c r="AE326" s="259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4"/>
      <c r="AT326" s="37"/>
    </row>
    <row r="327" spans="2:46" ht="13.5" customHeight="1" thickBot="1" x14ac:dyDescent="0.2">
      <c r="B327" s="286"/>
      <c r="C327" s="27"/>
      <c r="D327" s="186"/>
      <c r="E327" s="56"/>
      <c r="F327" s="189"/>
      <c r="G327" s="189"/>
      <c r="H327" s="189"/>
      <c r="I327" s="56"/>
      <c r="J327" s="56"/>
      <c r="K327" s="188"/>
      <c r="L327" s="259"/>
      <c r="M327" s="259"/>
      <c r="N327" s="56"/>
      <c r="O327" s="28"/>
      <c r="P327" s="56"/>
      <c r="Q327" s="28"/>
      <c r="R327" s="184"/>
      <c r="S327" s="214"/>
      <c r="T327" s="286"/>
      <c r="U327" s="27"/>
      <c r="V327" s="186"/>
      <c r="W327" s="56"/>
      <c r="X327" s="189"/>
      <c r="Y327" s="189"/>
      <c r="Z327" s="189"/>
      <c r="AA327" s="56"/>
      <c r="AB327" s="56"/>
      <c r="AC327" s="188"/>
      <c r="AD327" s="259"/>
      <c r="AE327" s="259"/>
      <c r="AF327" s="56"/>
      <c r="AG327" s="28"/>
      <c r="AH327" s="56"/>
      <c r="AI327" s="28"/>
      <c r="AJ327" s="184"/>
      <c r="AK327" s="199"/>
      <c r="AL327" s="286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4"/>
      <c r="AT327" s="37"/>
    </row>
    <row r="328" spans="2:46" ht="13.5" customHeight="1" x14ac:dyDescent="0.15">
      <c r="B328" s="284" t="s">
        <v>128</v>
      </c>
      <c r="C328" s="25" t="s">
        <v>31</v>
      </c>
      <c r="D328" s="39"/>
      <c r="E328" s="55"/>
      <c r="F328" s="96"/>
      <c r="G328" s="96"/>
      <c r="H328" s="96"/>
      <c r="I328" s="60"/>
      <c r="J328" s="60"/>
      <c r="K328" s="61"/>
      <c r="L328" s="258"/>
      <c r="M328" s="258"/>
      <c r="N328" s="55"/>
      <c r="O328" s="26"/>
      <c r="P328" s="55"/>
      <c r="Q328" s="26"/>
      <c r="R328" s="131"/>
      <c r="S328" s="214"/>
      <c r="T328" s="284" t="s">
        <v>128</v>
      </c>
      <c r="U328" s="25" t="s">
        <v>31</v>
      </c>
      <c r="V328" s="39"/>
      <c r="W328" s="55"/>
      <c r="X328" s="96"/>
      <c r="Y328" s="96"/>
      <c r="Z328" s="96"/>
      <c r="AA328" s="60"/>
      <c r="AB328" s="60"/>
      <c r="AC328" s="61"/>
      <c r="AD328" s="258"/>
      <c r="AE328" s="258"/>
      <c r="AF328" s="55"/>
      <c r="AG328" s="26"/>
      <c r="AH328" s="55"/>
      <c r="AI328" s="26"/>
      <c r="AJ328" s="131"/>
      <c r="AK328" s="199"/>
      <c r="AL328" s="284" t="s">
        <v>128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4"/>
      <c r="AT328" s="37"/>
    </row>
    <row r="329" spans="2:46" ht="13.5" customHeight="1" x14ac:dyDescent="0.15">
      <c r="B329" s="285"/>
      <c r="C329" s="27" t="s">
        <v>32</v>
      </c>
      <c r="D329" s="186"/>
      <c r="E329" s="56"/>
      <c r="F329" s="187"/>
      <c r="G329" s="187"/>
      <c r="H329" s="187"/>
      <c r="I329" s="62"/>
      <c r="J329" s="62"/>
      <c r="K329" s="188"/>
      <c r="L329" s="259"/>
      <c r="M329" s="259"/>
      <c r="N329" s="56"/>
      <c r="O329" s="28"/>
      <c r="P329" s="56"/>
      <c r="Q329" s="28"/>
      <c r="R329" s="132"/>
      <c r="S329" s="214"/>
      <c r="T329" s="285"/>
      <c r="U329" s="27" t="s">
        <v>32</v>
      </c>
      <c r="V329" s="186"/>
      <c r="W329" s="56"/>
      <c r="X329" s="187"/>
      <c r="Y329" s="187"/>
      <c r="Z329" s="187"/>
      <c r="AA329" s="62"/>
      <c r="AB329" s="62"/>
      <c r="AC329" s="188"/>
      <c r="AD329" s="259"/>
      <c r="AE329" s="259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4"/>
      <c r="AT329" s="37"/>
    </row>
    <row r="330" spans="2:46" ht="13.5" customHeight="1" x14ac:dyDescent="0.15">
      <c r="B330" s="285"/>
      <c r="C330" s="27" t="s">
        <v>33</v>
      </c>
      <c r="D330" s="186"/>
      <c r="E330" s="56"/>
      <c r="F330" s="187"/>
      <c r="G330" s="187"/>
      <c r="H330" s="187"/>
      <c r="I330" s="62"/>
      <c r="J330" s="62"/>
      <c r="K330" s="188"/>
      <c r="L330" s="259"/>
      <c r="M330" s="259"/>
      <c r="N330" s="56"/>
      <c r="O330" s="28"/>
      <c r="P330" s="56"/>
      <c r="Q330" s="28"/>
      <c r="R330" s="132"/>
      <c r="S330" s="214"/>
      <c r="T330" s="285"/>
      <c r="U330" s="27" t="s">
        <v>33</v>
      </c>
      <c r="V330" s="186"/>
      <c r="W330" s="56"/>
      <c r="X330" s="187"/>
      <c r="Y330" s="187"/>
      <c r="Z330" s="187"/>
      <c r="AA330" s="62"/>
      <c r="AB330" s="62"/>
      <c r="AC330" s="188"/>
      <c r="AD330" s="259"/>
      <c r="AE330" s="259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4"/>
      <c r="AT330" s="37"/>
    </row>
    <row r="331" spans="2:46" ht="13.5" customHeight="1" x14ac:dyDescent="0.15">
      <c r="B331" s="285"/>
      <c r="C331" s="27" t="s">
        <v>35</v>
      </c>
      <c r="D331" s="186"/>
      <c r="E331" s="56"/>
      <c r="F331" s="187"/>
      <c r="G331" s="187"/>
      <c r="H331" s="187"/>
      <c r="I331" s="62"/>
      <c r="J331" s="62"/>
      <c r="K331" s="188"/>
      <c r="L331" s="259"/>
      <c r="M331" s="259"/>
      <c r="N331" s="56"/>
      <c r="O331" s="28"/>
      <c r="P331" s="56"/>
      <c r="Q331" s="28"/>
      <c r="R331" s="132"/>
      <c r="S331" s="214"/>
      <c r="T331" s="285"/>
      <c r="U331" s="27" t="s">
        <v>35</v>
      </c>
      <c r="V331" s="186"/>
      <c r="W331" s="56"/>
      <c r="X331" s="187"/>
      <c r="Y331" s="187"/>
      <c r="Z331" s="187"/>
      <c r="AA331" s="62"/>
      <c r="AB331" s="62"/>
      <c r="AC331" s="188"/>
      <c r="AD331" s="259"/>
      <c r="AE331" s="259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4"/>
      <c r="AT331" s="37"/>
    </row>
    <row r="332" spans="2:46" ht="13.5" customHeight="1" thickBot="1" x14ac:dyDescent="0.2">
      <c r="B332" s="286"/>
      <c r="C332" s="27"/>
      <c r="D332" s="186"/>
      <c r="E332" s="56"/>
      <c r="F332" s="189"/>
      <c r="G332" s="189"/>
      <c r="H332" s="189"/>
      <c r="I332" s="56"/>
      <c r="J332" s="56"/>
      <c r="K332" s="188"/>
      <c r="L332" s="259"/>
      <c r="M332" s="259"/>
      <c r="N332" s="56"/>
      <c r="O332" s="28"/>
      <c r="P332" s="56"/>
      <c r="Q332" s="28"/>
      <c r="R332" s="184"/>
      <c r="S332" s="214"/>
      <c r="T332" s="286"/>
      <c r="U332" s="27"/>
      <c r="V332" s="186"/>
      <c r="W332" s="56"/>
      <c r="X332" s="189"/>
      <c r="Y332" s="189"/>
      <c r="Z332" s="189"/>
      <c r="AA332" s="56"/>
      <c r="AB332" s="56"/>
      <c r="AC332" s="188"/>
      <c r="AD332" s="259"/>
      <c r="AE332" s="259"/>
      <c r="AF332" s="56"/>
      <c r="AG332" s="28"/>
      <c r="AH332" s="56"/>
      <c r="AI332" s="28"/>
      <c r="AJ332" s="184"/>
      <c r="AK332" s="199"/>
      <c r="AL332" s="286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4"/>
      <c r="AT332" s="37"/>
    </row>
    <row r="333" spans="2:46" ht="13.5" customHeight="1" x14ac:dyDescent="0.15">
      <c r="B333" s="284" t="s">
        <v>129</v>
      </c>
      <c r="C333" s="25" t="s">
        <v>31</v>
      </c>
      <c r="D333" s="39"/>
      <c r="E333" s="55"/>
      <c r="F333" s="96"/>
      <c r="G333" s="96"/>
      <c r="H333" s="96"/>
      <c r="I333" s="60"/>
      <c r="J333" s="60"/>
      <c r="K333" s="61"/>
      <c r="L333" s="258"/>
      <c r="M333" s="258"/>
      <c r="N333" s="55"/>
      <c r="O333" s="26"/>
      <c r="P333" s="55"/>
      <c r="Q333" s="26"/>
      <c r="R333" s="131"/>
      <c r="S333" s="214"/>
      <c r="T333" s="284" t="s">
        <v>129</v>
      </c>
      <c r="U333" s="25" t="s">
        <v>31</v>
      </c>
      <c r="V333" s="39"/>
      <c r="W333" s="55"/>
      <c r="X333" s="96"/>
      <c r="Y333" s="96"/>
      <c r="Z333" s="96"/>
      <c r="AA333" s="60"/>
      <c r="AB333" s="60"/>
      <c r="AC333" s="61"/>
      <c r="AD333" s="258"/>
      <c r="AE333" s="258"/>
      <c r="AF333" s="55"/>
      <c r="AG333" s="26"/>
      <c r="AH333" s="55"/>
      <c r="AI333" s="26"/>
      <c r="AJ333" s="131"/>
      <c r="AK333" s="199"/>
      <c r="AL333" s="284" t="s">
        <v>129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4"/>
      <c r="AT333" s="37"/>
    </row>
    <row r="334" spans="2:46" ht="13.5" customHeight="1" x14ac:dyDescent="0.15">
      <c r="B334" s="285"/>
      <c r="C334" s="27" t="s">
        <v>32</v>
      </c>
      <c r="D334" s="186"/>
      <c r="E334" s="56"/>
      <c r="F334" s="187"/>
      <c r="G334" s="187"/>
      <c r="H334" s="187"/>
      <c r="I334" s="62"/>
      <c r="J334" s="62"/>
      <c r="K334" s="188"/>
      <c r="L334" s="259"/>
      <c r="M334" s="259"/>
      <c r="N334" s="56"/>
      <c r="O334" s="28"/>
      <c r="P334" s="56"/>
      <c r="Q334" s="28"/>
      <c r="R334" s="132"/>
      <c r="S334" s="214"/>
      <c r="T334" s="285"/>
      <c r="U334" s="27" t="s">
        <v>32</v>
      </c>
      <c r="V334" s="186"/>
      <c r="W334" s="56"/>
      <c r="X334" s="187"/>
      <c r="Y334" s="187"/>
      <c r="Z334" s="187"/>
      <c r="AA334" s="62"/>
      <c r="AB334" s="62"/>
      <c r="AC334" s="188"/>
      <c r="AD334" s="259"/>
      <c r="AE334" s="259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4"/>
      <c r="AT334" s="37"/>
    </row>
    <row r="335" spans="2:46" ht="13.5" customHeight="1" x14ac:dyDescent="0.15">
      <c r="B335" s="285"/>
      <c r="C335" s="27" t="s">
        <v>33</v>
      </c>
      <c r="D335" s="186"/>
      <c r="E335" s="56"/>
      <c r="F335" s="187"/>
      <c r="G335" s="187"/>
      <c r="H335" s="187"/>
      <c r="I335" s="62"/>
      <c r="J335" s="62"/>
      <c r="K335" s="188"/>
      <c r="L335" s="259"/>
      <c r="M335" s="259"/>
      <c r="N335" s="56"/>
      <c r="O335" s="28"/>
      <c r="P335" s="56"/>
      <c r="Q335" s="28"/>
      <c r="R335" s="132"/>
      <c r="S335" s="214"/>
      <c r="T335" s="285"/>
      <c r="U335" s="27" t="s">
        <v>33</v>
      </c>
      <c r="V335" s="186"/>
      <c r="W335" s="56"/>
      <c r="X335" s="187"/>
      <c r="Y335" s="187"/>
      <c r="Z335" s="187"/>
      <c r="AA335" s="62"/>
      <c r="AB335" s="62"/>
      <c r="AC335" s="188"/>
      <c r="AD335" s="259"/>
      <c r="AE335" s="259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4"/>
      <c r="AT335" s="37"/>
    </row>
    <row r="336" spans="2:46" ht="13.5" customHeight="1" x14ac:dyDescent="0.15">
      <c r="B336" s="285"/>
      <c r="C336" s="27" t="s">
        <v>35</v>
      </c>
      <c r="D336" s="186"/>
      <c r="E336" s="56"/>
      <c r="F336" s="187"/>
      <c r="G336" s="187"/>
      <c r="H336" s="187"/>
      <c r="I336" s="62"/>
      <c r="J336" s="62"/>
      <c r="K336" s="188"/>
      <c r="L336" s="259"/>
      <c r="M336" s="259"/>
      <c r="N336" s="56"/>
      <c r="O336" s="28"/>
      <c r="P336" s="56"/>
      <c r="Q336" s="28"/>
      <c r="R336" s="132"/>
      <c r="S336" s="214"/>
      <c r="T336" s="285"/>
      <c r="U336" s="27" t="s">
        <v>35</v>
      </c>
      <c r="V336" s="186"/>
      <c r="W336" s="56"/>
      <c r="X336" s="187"/>
      <c r="Y336" s="187"/>
      <c r="Z336" s="187"/>
      <c r="AA336" s="62"/>
      <c r="AB336" s="62"/>
      <c r="AC336" s="188"/>
      <c r="AD336" s="259"/>
      <c r="AE336" s="259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4"/>
      <c r="AT336" s="37"/>
    </row>
    <row r="337" spans="2:46" ht="13.5" customHeight="1" thickBot="1" x14ac:dyDescent="0.2">
      <c r="B337" s="286"/>
      <c r="C337" s="27"/>
      <c r="D337" s="186"/>
      <c r="E337" s="56"/>
      <c r="F337" s="189"/>
      <c r="G337" s="189"/>
      <c r="H337" s="189"/>
      <c r="I337" s="56"/>
      <c r="J337" s="56"/>
      <c r="K337" s="188"/>
      <c r="L337" s="259"/>
      <c r="M337" s="259"/>
      <c r="N337" s="56"/>
      <c r="O337" s="28"/>
      <c r="P337" s="56"/>
      <c r="Q337" s="28"/>
      <c r="R337" s="184"/>
      <c r="S337" s="214"/>
      <c r="T337" s="286"/>
      <c r="U337" s="27"/>
      <c r="V337" s="186"/>
      <c r="W337" s="56"/>
      <c r="X337" s="189"/>
      <c r="Y337" s="189"/>
      <c r="Z337" s="189"/>
      <c r="AA337" s="56"/>
      <c r="AB337" s="56"/>
      <c r="AC337" s="188"/>
      <c r="AD337" s="259"/>
      <c r="AE337" s="259"/>
      <c r="AF337" s="56"/>
      <c r="AG337" s="28"/>
      <c r="AH337" s="56"/>
      <c r="AI337" s="28"/>
      <c r="AJ337" s="184"/>
      <c r="AK337" s="199"/>
      <c r="AL337" s="286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4"/>
      <c r="AT337" s="37"/>
    </row>
    <row r="338" spans="2:46" ht="13.5" customHeight="1" x14ac:dyDescent="0.15">
      <c r="B338" s="284" t="s">
        <v>130</v>
      </c>
      <c r="C338" s="25" t="s">
        <v>31</v>
      </c>
      <c r="D338" s="39"/>
      <c r="E338" s="55"/>
      <c r="F338" s="96"/>
      <c r="G338" s="96"/>
      <c r="H338" s="96"/>
      <c r="I338" s="60"/>
      <c r="J338" s="60"/>
      <c r="K338" s="61"/>
      <c r="L338" s="258"/>
      <c r="M338" s="258"/>
      <c r="N338" s="55"/>
      <c r="O338" s="26"/>
      <c r="P338" s="55"/>
      <c r="Q338" s="26"/>
      <c r="R338" s="131"/>
      <c r="S338" s="214"/>
      <c r="T338" s="284" t="s">
        <v>130</v>
      </c>
      <c r="U338" s="25" t="s">
        <v>31</v>
      </c>
      <c r="V338" s="39"/>
      <c r="W338" s="55"/>
      <c r="X338" s="96"/>
      <c r="Y338" s="96"/>
      <c r="Z338" s="96"/>
      <c r="AA338" s="60"/>
      <c r="AB338" s="60"/>
      <c r="AC338" s="61"/>
      <c r="AD338" s="258"/>
      <c r="AE338" s="258"/>
      <c r="AF338" s="55"/>
      <c r="AG338" s="26"/>
      <c r="AH338" s="55"/>
      <c r="AI338" s="26"/>
      <c r="AJ338" s="131"/>
      <c r="AK338" s="199"/>
      <c r="AL338" s="284" t="s">
        <v>130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4"/>
      <c r="AT338" s="37"/>
    </row>
    <row r="339" spans="2:46" ht="13.5" customHeight="1" x14ac:dyDescent="0.15">
      <c r="B339" s="285"/>
      <c r="C339" s="27" t="s">
        <v>32</v>
      </c>
      <c r="D339" s="186"/>
      <c r="E339" s="56"/>
      <c r="F339" s="187"/>
      <c r="G339" s="187"/>
      <c r="H339" s="187"/>
      <c r="I339" s="62"/>
      <c r="J339" s="62"/>
      <c r="K339" s="188"/>
      <c r="L339" s="259"/>
      <c r="M339" s="259"/>
      <c r="N339" s="56"/>
      <c r="O339" s="28"/>
      <c r="P339" s="56"/>
      <c r="Q339" s="28"/>
      <c r="R339" s="132"/>
      <c r="S339" s="214"/>
      <c r="T339" s="285"/>
      <c r="U339" s="27" t="s">
        <v>32</v>
      </c>
      <c r="V339" s="186"/>
      <c r="W339" s="56"/>
      <c r="X339" s="187"/>
      <c r="Y339" s="187"/>
      <c r="Z339" s="187"/>
      <c r="AA339" s="62"/>
      <c r="AB339" s="62"/>
      <c r="AC339" s="188"/>
      <c r="AD339" s="259"/>
      <c r="AE339" s="259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4"/>
      <c r="AT339" s="37"/>
    </row>
    <row r="340" spans="2:46" ht="13.5" customHeight="1" x14ac:dyDescent="0.15">
      <c r="B340" s="285"/>
      <c r="C340" s="27" t="s">
        <v>33</v>
      </c>
      <c r="D340" s="186"/>
      <c r="E340" s="56"/>
      <c r="F340" s="187"/>
      <c r="G340" s="187"/>
      <c r="H340" s="187"/>
      <c r="I340" s="62"/>
      <c r="J340" s="62"/>
      <c r="K340" s="188"/>
      <c r="L340" s="259"/>
      <c r="M340" s="259"/>
      <c r="N340" s="56"/>
      <c r="O340" s="28"/>
      <c r="P340" s="56"/>
      <c r="Q340" s="28"/>
      <c r="R340" s="132"/>
      <c r="S340" s="214"/>
      <c r="T340" s="285"/>
      <c r="U340" s="27" t="s">
        <v>33</v>
      </c>
      <c r="V340" s="186"/>
      <c r="W340" s="56"/>
      <c r="X340" s="187"/>
      <c r="Y340" s="187"/>
      <c r="Z340" s="187"/>
      <c r="AA340" s="62"/>
      <c r="AB340" s="62"/>
      <c r="AC340" s="188"/>
      <c r="AD340" s="259"/>
      <c r="AE340" s="259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4"/>
      <c r="AT340" s="37"/>
    </row>
    <row r="341" spans="2:46" ht="13.5" customHeight="1" x14ac:dyDescent="0.15">
      <c r="B341" s="285"/>
      <c r="C341" s="27" t="s">
        <v>35</v>
      </c>
      <c r="D341" s="186"/>
      <c r="E341" s="56"/>
      <c r="F341" s="187"/>
      <c r="G341" s="187"/>
      <c r="H341" s="187"/>
      <c r="I341" s="62"/>
      <c r="J341" s="62"/>
      <c r="K341" s="188"/>
      <c r="L341" s="259"/>
      <c r="M341" s="259"/>
      <c r="N341" s="56"/>
      <c r="O341" s="28"/>
      <c r="P341" s="56"/>
      <c r="Q341" s="28"/>
      <c r="R341" s="132"/>
      <c r="S341" s="214"/>
      <c r="T341" s="285"/>
      <c r="U341" s="27" t="s">
        <v>35</v>
      </c>
      <c r="V341" s="186"/>
      <c r="W341" s="56"/>
      <c r="X341" s="187"/>
      <c r="Y341" s="187"/>
      <c r="Z341" s="187"/>
      <c r="AA341" s="62"/>
      <c r="AB341" s="62"/>
      <c r="AC341" s="188"/>
      <c r="AD341" s="259"/>
      <c r="AE341" s="259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4"/>
      <c r="AT341" s="37"/>
    </row>
    <row r="342" spans="2:46" ht="13.5" customHeight="1" thickBot="1" x14ac:dyDescent="0.2">
      <c r="B342" s="286"/>
      <c r="C342" s="27"/>
      <c r="D342" s="186"/>
      <c r="E342" s="56"/>
      <c r="F342" s="189"/>
      <c r="G342" s="189"/>
      <c r="H342" s="189"/>
      <c r="I342" s="56"/>
      <c r="J342" s="56"/>
      <c r="K342" s="188"/>
      <c r="L342" s="259"/>
      <c r="M342" s="259"/>
      <c r="N342" s="56"/>
      <c r="O342" s="28"/>
      <c r="P342" s="56"/>
      <c r="Q342" s="28"/>
      <c r="R342" s="184"/>
      <c r="S342" s="214"/>
      <c r="T342" s="286"/>
      <c r="U342" s="27"/>
      <c r="V342" s="186"/>
      <c r="W342" s="56"/>
      <c r="X342" s="189"/>
      <c r="Y342" s="189"/>
      <c r="Z342" s="189"/>
      <c r="AA342" s="56"/>
      <c r="AB342" s="56"/>
      <c r="AC342" s="188"/>
      <c r="AD342" s="259"/>
      <c r="AE342" s="259"/>
      <c r="AF342" s="56"/>
      <c r="AG342" s="28"/>
      <c r="AH342" s="56"/>
      <c r="AI342" s="28"/>
      <c r="AJ342" s="184"/>
      <c r="AK342" s="199"/>
      <c r="AL342" s="286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4"/>
      <c r="AT342" s="37"/>
    </row>
    <row r="343" spans="2:46" ht="13.5" customHeight="1" x14ac:dyDescent="0.15">
      <c r="B343" s="284" t="s">
        <v>131</v>
      </c>
      <c r="C343" s="25" t="s">
        <v>31</v>
      </c>
      <c r="D343" s="39"/>
      <c r="E343" s="55"/>
      <c r="F343" s="96"/>
      <c r="G343" s="96"/>
      <c r="H343" s="96"/>
      <c r="I343" s="60"/>
      <c r="J343" s="60"/>
      <c r="K343" s="61"/>
      <c r="L343" s="258"/>
      <c r="M343" s="258"/>
      <c r="N343" s="55"/>
      <c r="O343" s="26"/>
      <c r="P343" s="55"/>
      <c r="Q343" s="26"/>
      <c r="R343" s="131"/>
      <c r="S343" s="214"/>
      <c r="T343" s="284" t="s">
        <v>131</v>
      </c>
      <c r="U343" s="25" t="s">
        <v>31</v>
      </c>
      <c r="V343" s="39"/>
      <c r="W343" s="55"/>
      <c r="X343" s="96"/>
      <c r="Y343" s="96"/>
      <c r="Z343" s="96"/>
      <c r="AA343" s="60"/>
      <c r="AB343" s="60"/>
      <c r="AC343" s="61"/>
      <c r="AD343" s="258"/>
      <c r="AE343" s="258"/>
      <c r="AF343" s="55"/>
      <c r="AG343" s="26"/>
      <c r="AH343" s="55"/>
      <c r="AI343" s="26"/>
      <c r="AJ343" s="131"/>
      <c r="AK343" s="199"/>
      <c r="AL343" s="284" t="s">
        <v>131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4"/>
      <c r="AT343" s="37"/>
    </row>
    <row r="344" spans="2:46" ht="13.5" customHeight="1" x14ac:dyDescent="0.15">
      <c r="B344" s="285"/>
      <c r="C344" s="27" t="s">
        <v>32</v>
      </c>
      <c r="D344" s="186"/>
      <c r="E344" s="56"/>
      <c r="F344" s="187"/>
      <c r="G344" s="187"/>
      <c r="H344" s="187"/>
      <c r="I344" s="62"/>
      <c r="J344" s="62"/>
      <c r="K344" s="188"/>
      <c r="L344" s="259"/>
      <c r="M344" s="259"/>
      <c r="N344" s="56"/>
      <c r="O344" s="28"/>
      <c r="P344" s="56"/>
      <c r="Q344" s="28"/>
      <c r="R344" s="132"/>
      <c r="S344" s="214"/>
      <c r="T344" s="285"/>
      <c r="U344" s="27" t="s">
        <v>32</v>
      </c>
      <c r="V344" s="186"/>
      <c r="W344" s="56"/>
      <c r="X344" s="187"/>
      <c r="Y344" s="187"/>
      <c r="Z344" s="187"/>
      <c r="AA344" s="62"/>
      <c r="AB344" s="62"/>
      <c r="AC344" s="188"/>
      <c r="AD344" s="259"/>
      <c r="AE344" s="259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4"/>
      <c r="AT344" s="37"/>
    </row>
    <row r="345" spans="2:46" ht="13.5" customHeight="1" x14ac:dyDescent="0.15">
      <c r="B345" s="285"/>
      <c r="C345" s="27" t="s">
        <v>33</v>
      </c>
      <c r="D345" s="186"/>
      <c r="E345" s="56"/>
      <c r="F345" s="187"/>
      <c r="G345" s="187"/>
      <c r="H345" s="187"/>
      <c r="I345" s="62"/>
      <c r="J345" s="62"/>
      <c r="K345" s="188"/>
      <c r="L345" s="259"/>
      <c r="M345" s="259"/>
      <c r="N345" s="56"/>
      <c r="O345" s="28"/>
      <c r="P345" s="56"/>
      <c r="Q345" s="28"/>
      <c r="R345" s="132"/>
      <c r="S345" s="214"/>
      <c r="T345" s="285"/>
      <c r="U345" s="27" t="s">
        <v>33</v>
      </c>
      <c r="V345" s="186"/>
      <c r="W345" s="56"/>
      <c r="X345" s="187"/>
      <c r="Y345" s="187"/>
      <c r="Z345" s="187"/>
      <c r="AA345" s="62"/>
      <c r="AB345" s="62"/>
      <c r="AC345" s="188"/>
      <c r="AD345" s="259"/>
      <c r="AE345" s="259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4"/>
      <c r="AT345" s="37"/>
    </row>
    <row r="346" spans="2:46" ht="13.5" customHeight="1" x14ac:dyDescent="0.15">
      <c r="B346" s="285"/>
      <c r="C346" s="27" t="s">
        <v>35</v>
      </c>
      <c r="D346" s="186"/>
      <c r="E346" s="56"/>
      <c r="F346" s="187"/>
      <c r="G346" s="187"/>
      <c r="H346" s="187"/>
      <c r="I346" s="62"/>
      <c r="J346" s="62"/>
      <c r="K346" s="188"/>
      <c r="L346" s="259"/>
      <c r="M346" s="259"/>
      <c r="N346" s="56"/>
      <c r="O346" s="28"/>
      <c r="P346" s="56"/>
      <c r="Q346" s="28"/>
      <c r="R346" s="132"/>
      <c r="S346" s="214"/>
      <c r="T346" s="285"/>
      <c r="U346" s="27" t="s">
        <v>35</v>
      </c>
      <c r="V346" s="186"/>
      <c r="W346" s="56"/>
      <c r="X346" s="187"/>
      <c r="Y346" s="187"/>
      <c r="Z346" s="187"/>
      <c r="AA346" s="62"/>
      <c r="AB346" s="62"/>
      <c r="AC346" s="188"/>
      <c r="AD346" s="259"/>
      <c r="AE346" s="259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4"/>
      <c r="AT346" s="37"/>
    </row>
    <row r="347" spans="2:46" ht="13.5" customHeight="1" thickBot="1" x14ac:dyDescent="0.2">
      <c r="B347" s="286"/>
      <c r="C347" s="27"/>
      <c r="D347" s="186"/>
      <c r="E347" s="56"/>
      <c r="F347" s="189"/>
      <c r="G347" s="189"/>
      <c r="H347" s="189"/>
      <c r="I347" s="56"/>
      <c r="J347" s="56"/>
      <c r="K347" s="188"/>
      <c r="L347" s="259"/>
      <c r="M347" s="259"/>
      <c r="N347" s="56"/>
      <c r="O347" s="28"/>
      <c r="P347" s="56"/>
      <c r="Q347" s="28"/>
      <c r="R347" s="184"/>
      <c r="S347" s="214"/>
      <c r="T347" s="286"/>
      <c r="U347" s="27"/>
      <c r="V347" s="186"/>
      <c r="W347" s="56"/>
      <c r="X347" s="189"/>
      <c r="Y347" s="189"/>
      <c r="Z347" s="189"/>
      <c r="AA347" s="56"/>
      <c r="AB347" s="56"/>
      <c r="AC347" s="188"/>
      <c r="AD347" s="259"/>
      <c r="AE347" s="259"/>
      <c r="AF347" s="56"/>
      <c r="AG347" s="28"/>
      <c r="AH347" s="56"/>
      <c r="AI347" s="28"/>
      <c r="AJ347" s="184"/>
      <c r="AK347" s="199"/>
      <c r="AL347" s="286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4"/>
      <c r="AT347" s="37"/>
    </row>
    <row r="348" spans="2:46" ht="13.5" customHeight="1" x14ac:dyDescent="0.15">
      <c r="B348" s="284" t="s">
        <v>132</v>
      </c>
      <c r="C348" s="25" t="s">
        <v>31</v>
      </c>
      <c r="D348" s="39"/>
      <c r="E348" s="55"/>
      <c r="F348" s="96"/>
      <c r="G348" s="96"/>
      <c r="H348" s="96"/>
      <c r="I348" s="60"/>
      <c r="J348" s="60"/>
      <c r="K348" s="61"/>
      <c r="L348" s="258"/>
      <c r="M348" s="258"/>
      <c r="N348" s="55"/>
      <c r="O348" s="26"/>
      <c r="P348" s="55"/>
      <c r="Q348" s="26"/>
      <c r="R348" s="131"/>
      <c r="S348" s="214"/>
      <c r="T348" s="284" t="s">
        <v>132</v>
      </c>
      <c r="U348" s="25" t="s">
        <v>31</v>
      </c>
      <c r="V348" s="39"/>
      <c r="W348" s="55"/>
      <c r="X348" s="96"/>
      <c r="Y348" s="96"/>
      <c r="Z348" s="96"/>
      <c r="AA348" s="60"/>
      <c r="AB348" s="60"/>
      <c r="AC348" s="61"/>
      <c r="AD348" s="258"/>
      <c r="AE348" s="258"/>
      <c r="AF348" s="55"/>
      <c r="AG348" s="26"/>
      <c r="AH348" s="55"/>
      <c r="AI348" s="26"/>
      <c r="AJ348" s="131"/>
      <c r="AK348" s="199"/>
      <c r="AL348" s="284" t="s">
        <v>132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4"/>
      <c r="AT348" s="37"/>
    </row>
    <row r="349" spans="2:46" ht="13.5" customHeight="1" x14ac:dyDescent="0.15">
      <c r="B349" s="285"/>
      <c r="C349" s="27" t="s">
        <v>32</v>
      </c>
      <c r="D349" s="186"/>
      <c r="E349" s="56"/>
      <c r="F349" s="187"/>
      <c r="G349" s="187"/>
      <c r="H349" s="187"/>
      <c r="I349" s="62"/>
      <c r="J349" s="62"/>
      <c r="K349" s="188"/>
      <c r="L349" s="259"/>
      <c r="M349" s="259"/>
      <c r="N349" s="56"/>
      <c r="O349" s="28"/>
      <c r="P349" s="56"/>
      <c r="Q349" s="28"/>
      <c r="R349" s="132"/>
      <c r="S349" s="214"/>
      <c r="T349" s="285"/>
      <c r="U349" s="27" t="s">
        <v>32</v>
      </c>
      <c r="V349" s="186"/>
      <c r="W349" s="56"/>
      <c r="X349" s="187"/>
      <c r="Y349" s="187"/>
      <c r="Z349" s="187"/>
      <c r="AA349" s="62"/>
      <c r="AB349" s="62"/>
      <c r="AC349" s="188"/>
      <c r="AD349" s="259"/>
      <c r="AE349" s="259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4"/>
      <c r="AT349" s="37"/>
    </row>
    <row r="350" spans="2:46" ht="13.5" customHeight="1" x14ac:dyDescent="0.15">
      <c r="B350" s="285"/>
      <c r="C350" s="27" t="s">
        <v>33</v>
      </c>
      <c r="D350" s="186"/>
      <c r="E350" s="56"/>
      <c r="F350" s="187"/>
      <c r="G350" s="187"/>
      <c r="H350" s="187"/>
      <c r="I350" s="62"/>
      <c r="J350" s="62"/>
      <c r="K350" s="188"/>
      <c r="L350" s="259"/>
      <c r="M350" s="259"/>
      <c r="N350" s="56"/>
      <c r="O350" s="28"/>
      <c r="P350" s="56"/>
      <c r="Q350" s="28"/>
      <c r="R350" s="132"/>
      <c r="S350" s="214"/>
      <c r="T350" s="285"/>
      <c r="U350" s="27" t="s">
        <v>33</v>
      </c>
      <c r="V350" s="186"/>
      <c r="W350" s="56"/>
      <c r="X350" s="187"/>
      <c r="Y350" s="187"/>
      <c r="Z350" s="187"/>
      <c r="AA350" s="62"/>
      <c r="AB350" s="62"/>
      <c r="AC350" s="188"/>
      <c r="AD350" s="259"/>
      <c r="AE350" s="259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4"/>
      <c r="AT350" s="37"/>
    </row>
    <row r="351" spans="2:46" ht="13.5" customHeight="1" x14ac:dyDescent="0.15">
      <c r="B351" s="285"/>
      <c r="C351" s="27" t="s">
        <v>35</v>
      </c>
      <c r="D351" s="186"/>
      <c r="E351" s="56"/>
      <c r="F351" s="187"/>
      <c r="G351" s="187"/>
      <c r="H351" s="187"/>
      <c r="I351" s="62"/>
      <c r="J351" s="62"/>
      <c r="K351" s="188"/>
      <c r="L351" s="259"/>
      <c r="M351" s="259"/>
      <c r="N351" s="56"/>
      <c r="O351" s="28"/>
      <c r="P351" s="56"/>
      <c r="Q351" s="28"/>
      <c r="R351" s="132"/>
      <c r="S351" s="214"/>
      <c r="T351" s="285"/>
      <c r="U351" s="27" t="s">
        <v>35</v>
      </c>
      <c r="V351" s="186"/>
      <c r="W351" s="56"/>
      <c r="X351" s="187"/>
      <c r="Y351" s="187"/>
      <c r="Z351" s="187"/>
      <c r="AA351" s="62"/>
      <c r="AB351" s="62"/>
      <c r="AC351" s="188"/>
      <c r="AD351" s="259"/>
      <c r="AE351" s="259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4"/>
      <c r="AT351" s="37"/>
    </row>
    <row r="352" spans="2:46" ht="13.5" customHeight="1" thickBot="1" x14ac:dyDescent="0.2">
      <c r="B352" s="286"/>
      <c r="C352" s="27"/>
      <c r="D352" s="186"/>
      <c r="E352" s="56"/>
      <c r="F352" s="189"/>
      <c r="G352" s="189"/>
      <c r="H352" s="189"/>
      <c r="I352" s="56"/>
      <c r="J352" s="56"/>
      <c r="K352" s="188"/>
      <c r="L352" s="259"/>
      <c r="M352" s="259"/>
      <c r="N352" s="56"/>
      <c r="O352" s="28"/>
      <c r="P352" s="56"/>
      <c r="Q352" s="28"/>
      <c r="R352" s="184"/>
      <c r="S352" s="214"/>
      <c r="T352" s="286"/>
      <c r="U352" s="27"/>
      <c r="V352" s="186"/>
      <c r="W352" s="56"/>
      <c r="X352" s="189"/>
      <c r="Y352" s="189"/>
      <c r="Z352" s="189"/>
      <c r="AA352" s="56"/>
      <c r="AB352" s="56"/>
      <c r="AC352" s="188"/>
      <c r="AD352" s="259"/>
      <c r="AE352" s="259"/>
      <c r="AF352" s="56"/>
      <c r="AG352" s="28"/>
      <c r="AH352" s="56"/>
      <c r="AI352" s="28"/>
      <c r="AJ352" s="184"/>
      <c r="AK352" s="199"/>
      <c r="AL352" s="286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4"/>
      <c r="AT352" s="37"/>
    </row>
    <row r="353" spans="2:46" ht="13.5" customHeight="1" x14ac:dyDescent="0.15">
      <c r="B353" s="284" t="s">
        <v>133</v>
      </c>
      <c r="C353" s="25" t="s">
        <v>31</v>
      </c>
      <c r="D353" s="39"/>
      <c r="E353" s="55"/>
      <c r="F353" s="96"/>
      <c r="G353" s="96"/>
      <c r="H353" s="96"/>
      <c r="I353" s="60"/>
      <c r="J353" s="60"/>
      <c r="K353" s="61"/>
      <c r="L353" s="258"/>
      <c r="M353" s="258"/>
      <c r="N353" s="55"/>
      <c r="O353" s="26"/>
      <c r="P353" s="55"/>
      <c r="Q353" s="26"/>
      <c r="R353" s="131"/>
      <c r="S353" s="214"/>
      <c r="T353" s="284" t="s">
        <v>133</v>
      </c>
      <c r="U353" s="25" t="s">
        <v>31</v>
      </c>
      <c r="V353" s="39"/>
      <c r="W353" s="55"/>
      <c r="X353" s="96"/>
      <c r="Y353" s="96"/>
      <c r="Z353" s="96"/>
      <c r="AA353" s="60"/>
      <c r="AB353" s="60"/>
      <c r="AC353" s="61"/>
      <c r="AD353" s="258"/>
      <c r="AE353" s="258"/>
      <c r="AF353" s="55"/>
      <c r="AG353" s="26"/>
      <c r="AH353" s="55"/>
      <c r="AI353" s="26"/>
      <c r="AJ353" s="131"/>
      <c r="AK353" s="199"/>
      <c r="AL353" s="284" t="s">
        <v>133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4"/>
      <c r="AT353" s="37"/>
    </row>
    <row r="354" spans="2:46" ht="13.5" customHeight="1" x14ac:dyDescent="0.15">
      <c r="B354" s="285"/>
      <c r="C354" s="27" t="s">
        <v>32</v>
      </c>
      <c r="D354" s="186"/>
      <c r="E354" s="56"/>
      <c r="F354" s="187"/>
      <c r="G354" s="187"/>
      <c r="H354" s="187"/>
      <c r="I354" s="62"/>
      <c r="J354" s="62"/>
      <c r="K354" s="188"/>
      <c r="L354" s="259"/>
      <c r="M354" s="259"/>
      <c r="N354" s="56"/>
      <c r="O354" s="28"/>
      <c r="P354" s="56"/>
      <c r="Q354" s="28"/>
      <c r="R354" s="132"/>
      <c r="S354" s="214"/>
      <c r="T354" s="285"/>
      <c r="U354" s="27" t="s">
        <v>32</v>
      </c>
      <c r="V354" s="186"/>
      <c r="W354" s="56"/>
      <c r="X354" s="187"/>
      <c r="Y354" s="187"/>
      <c r="Z354" s="187"/>
      <c r="AA354" s="62"/>
      <c r="AB354" s="62"/>
      <c r="AC354" s="188"/>
      <c r="AD354" s="259"/>
      <c r="AE354" s="259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4"/>
      <c r="AT354" s="37"/>
    </row>
    <row r="355" spans="2:46" ht="13.5" customHeight="1" x14ac:dyDescent="0.15">
      <c r="B355" s="285"/>
      <c r="C355" s="27" t="s">
        <v>33</v>
      </c>
      <c r="D355" s="186"/>
      <c r="E355" s="56"/>
      <c r="F355" s="187"/>
      <c r="G355" s="187"/>
      <c r="H355" s="187"/>
      <c r="I355" s="62"/>
      <c r="J355" s="62"/>
      <c r="K355" s="188"/>
      <c r="L355" s="259"/>
      <c r="M355" s="259"/>
      <c r="N355" s="56"/>
      <c r="O355" s="28"/>
      <c r="P355" s="56"/>
      <c r="Q355" s="28"/>
      <c r="R355" s="132"/>
      <c r="S355" s="214"/>
      <c r="T355" s="285"/>
      <c r="U355" s="27" t="s">
        <v>33</v>
      </c>
      <c r="V355" s="186"/>
      <c r="W355" s="56"/>
      <c r="X355" s="187"/>
      <c r="Y355" s="187"/>
      <c r="Z355" s="187"/>
      <c r="AA355" s="62"/>
      <c r="AB355" s="62"/>
      <c r="AC355" s="188"/>
      <c r="AD355" s="259"/>
      <c r="AE355" s="259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4"/>
      <c r="AT355" s="37"/>
    </row>
    <row r="356" spans="2:46" ht="13.5" customHeight="1" x14ac:dyDescent="0.15">
      <c r="B356" s="285"/>
      <c r="C356" s="27" t="s">
        <v>35</v>
      </c>
      <c r="D356" s="186"/>
      <c r="E356" s="56"/>
      <c r="F356" s="187"/>
      <c r="G356" s="187"/>
      <c r="H356" s="187"/>
      <c r="I356" s="62"/>
      <c r="J356" s="62"/>
      <c r="K356" s="188"/>
      <c r="L356" s="259"/>
      <c r="M356" s="259"/>
      <c r="N356" s="56"/>
      <c r="O356" s="28"/>
      <c r="P356" s="56"/>
      <c r="Q356" s="28"/>
      <c r="R356" s="132"/>
      <c r="S356" s="214"/>
      <c r="T356" s="285"/>
      <c r="U356" s="27" t="s">
        <v>35</v>
      </c>
      <c r="V356" s="186"/>
      <c r="W356" s="56"/>
      <c r="X356" s="187"/>
      <c r="Y356" s="187"/>
      <c r="Z356" s="187"/>
      <c r="AA356" s="62"/>
      <c r="AB356" s="62"/>
      <c r="AC356" s="188"/>
      <c r="AD356" s="259"/>
      <c r="AE356" s="259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4"/>
      <c r="AT356" s="37"/>
    </row>
    <row r="357" spans="2:46" ht="13.5" customHeight="1" thickBot="1" x14ac:dyDescent="0.2">
      <c r="B357" s="286"/>
      <c r="C357" s="27"/>
      <c r="D357" s="186"/>
      <c r="E357" s="56"/>
      <c r="F357" s="189"/>
      <c r="G357" s="189"/>
      <c r="H357" s="189"/>
      <c r="I357" s="56"/>
      <c r="J357" s="56"/>
      <c r="K357" s="188"/>
      <c r="L357" s="259"/>
      <c r="M357" s="259"/>
      <c r="N357" s="56"/>
      <c r="O357" s="28"/>
      <c r="P357" s="56"/>
      <c r="Q357" s="28"/>
      <c r="R357" s="184"/>
      <c r="S357" s="214"/>
      <c r="T357" s="286"/>
      <c r="U357" s="27"/>
      <c r="V357" s="186"/>
      <c r="W357" s="56"/>
      <c r="X357" s="189"/>
      <c r="Y357" s="189"/>
      <c r="Z357" s="189"/>
      <c r="AA357" s="56"/>
      <c r="AB357" s="56"/>
      <c r="AC357" s="188"/>
      <c r="AD357" s="259"/>
      <c r="AE357" s="259"/>
      <c r="AF357" s="56"/>
      <c r="AG357" s="28"/>
      <c r="AH357" s="56"/>
      <c r="AI357" s="28"/>
      <c r="AJ357" s="184"/>
      <c r="AK357" s="199"/>
      <c r="AL357" s="286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4"/>
      <c r="AT357" s="37"/>
    </row>
    <row r="358" spans="2:46" ht="13.5" customHeight="1" x14ac:dyDescent="0.15">
      <c r="B358" s="284" t="s">
        <v>134</v>
      </c>
      <c r="C358" s="25" t="s">
        <v>31</v>
      </c>
      <c r="D358" s="39"/>
      <c r="E358" s="55"/>
      <c r="F358" s="96"/>
      <c r="G358" s="96"/>
      <c r="H358" s="96"/>
      <c r="I358" s="60"/>
      <c r="J358" s="60"/>
      <c r="K358" s="61"/>
      <c r="L358" s="258"/>
      <c r="M358" s="258"/>
      <c r="N358" s="55"/>
      <c r="O358" s="26"/>
      <c r="P358" s="55"/>
      <c r="Q358" s="26"/>
      <c r="R358" s="131"/>
      <c r="S358" s="214"/>
      <c r="T358" s="284" t="s">
        <v>134</v>
      </c>
      <c r="U358" s="25" t="s">
        <v>31</v>
      </c>
      <c r="V358" s="39"/>
      <c r="W358" s="55"/>
      <c r="X358" s="96"/>
      <c r="Y358" s="96"/>
      <c r="Z358" s="96"/>
      <c r="AA358" s="60"/>
      <c r="AB358" s="60"/>
      <c r="AC358" s="61"/>
      <c r="AD358" s="258"/>
      <c r="AE358" s="258"/>
      <c r="AF358" s="55"/>
      <c r="AG358" s="26"/>
      <c r="AH358" s="55"/>
      <c r="AI358" s="26"/>
      <c r="AJ358" s="131"/>
      <c r="AK358" s="199"/>
      <c r="AL358" s="284" t="s">
        <v>134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4"/>
      <c r="AT358" s="37"/>
    </row>
    <row r="359" spans="2:46" ht="13.5" customHeight="1" x14ac:dyDescent="0.15">
      <c r="B359" s="285"/>
      <c r="C359" s="27" t="s">
        <v>32</v>
      </c>
      <c r="D359" s="186"/>
      <c r="E359" s="56"/>
      <c r="F359" s="187"/>
      <c r="G359" s="187"/>
      <c r="H359" s="187"/>
      <c r="I359" s="62"/>
      <c r="J359" s="62"/>
      <c r="K359" s="188"/>
      <c r="L359" s="259"/>
      <c r="M359" s="259"/>
      <c r="N359" s="56"/>
      <c r="O359" s="28"/>
      <c r="P359" s="56"/>
      <c r="Q359" s="28"/>
      <c r="R359" s="132"/>
      <c r="S359" s="214"/>
      <c r="T359" s="285"/>
      <c r="U359" s="27" t="s">
        <v>32</v>
      </c>
      <c r="V359" s="186"/>
      <c r="W359" s="56"/>
      <c r="X359" s="187"/>
      <c r="Y359" s="187"/>
      <c r="Z359" s="187"/>
      <c r="AA359" s="62"/>
      <c r="AB359" s="62"/>
      <c r="AC359" s="188"/>
      <c r="AD359" s="259"/>
      <c r="AE359" s="259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4"/>
      <c r="AT359" s="37"/>
    </row>
    <row r="360" spans="2:46" ht="13.5" customHeight="1" x14ac:dyDescent="0.15">
      <c r="B360" s="285"/>
      <c r="C360" s="27" t="s">
        <v>33</v>
      </c>
      <c r="D360" s="186"/>
      <c r="E360" s="56"/>
      <c r="F360" s="187"/>
      <c r="G360" s="187"/>
      <c r="H360" s="187"/>
      <c r="I360" s="62"/>
      <c r="J360" s="62"/>
      <c r="K360" s="188"/>
      <c r="L360" s="259"/>
      <c r="M360" s="259"/>
      <c r="N360" s="56"/>
      <c r="O360" s="28"/>
      <c r="P360" s="56"/>
      <c r="Q360" s="28"/>
      <c r="R360" s="132"/>
      <c r="S360" s="214"/>
      <c r="T360" s="285"/>
      <c r="U360" s="27" t="s">
        <v>33</v>
      </c>
      <c r="V360" s="186"/>
      <c r="W360" s="56"/>
      <c r="X360" s="187"/>
      <c r="Y360" s="187"/>
      <c r="Z360" s="187"/>
      <c r="AA360" s="62"/>
      <c r="AB360" s="62"/>
      <c r="AC360" s="188"/>
      <c r="AD360" s="259"/>
      <c r="AE360" s="259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4"/>
      <c r="AT360" s="37"/>
    </row>
    <row r="361" spans="2:46" ht="13.5" customHeight="1" x14ac:dyDescent="0.15">
      <c r="B361" s="285"/>
      <c r="C361" s="27" t="s">
        <v>35</v>
      </c>
      <c r="D361" s="186"/>
      <c r="E361" s="56"/>
      <c r="F361" s="187"/>
      <c r="G361" s="187"/>
      <c r="H361" s="187"/>
      <c r="I361" s="62"/>
      <c r="J361" s="62"/>
      <c r="K361" s="188"/>
      <c r="L361" s="259"/>
      <c r="M361" s="259"/>
      <c r="N361" s="56"/>
      <c r="O361" s="28"/>
      <c r="P361" s="56"/>
      <c r="Q361" s="28"/>
      <c r="R361" s="132"/>
      <c r="S361" s="214"/>
      <c r="T361" s="285"/>
      <c r="U361" s="27" t="s">
        <v>35</v>
      </c>
      <c r="V361" s="186"/>
      <c r="W361" s="56"/>
      <c r="X361" s="187"/>
      <c r="Y361" s="187"/>
      <c r="Z361" s="187"/>
      <c r="AA361" s="62"/>
      <c r="AB361" s="62"/>
      <c r="AC361" s="188"/>
      <c r="AD361" s="259"/>
      <c r="AE361" s="259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4"/>
      <c r="AT361" s="37"/>
    </row>
    <row r="362" spans="2:46" ht="13.5" customHeight="1" thickBot="1" x14ac:dyDescent="0.2">
      <c r="B362" s="286"/>
      <c r="C362" s="27"/>
      <c r="D362" s="186"/>
      <c r="E362" s="56"/>
      <c r="F362" s="189"/>
      <c r="G362" s="189"/>
      <c r="H362" s="189"/>
      <c r="I362" s="56"/>
      <c r="J362" s="56"/>
      <c r="K362" s="188"/>
      <c r="L362" s="259"/>
      <c r="M362" s="259"/>
      <c r="N362" s="56"/>
      <c r="O362" s="28"/>
      <c r="P362" s="56"/>
      <c r="Q362" s="28"/>
      <c r="R362" s="184"/>
      <c r="S362" s="214"/>
      <c r="T362" s="286"/>
      <c r="U362" s="27"/>
      <c r="V362" s="186"/>
      <c r="W362" s="56"/>
      <c r="X362" s="189"/>
      <c r="Y362" s="189"/>
      <c r="Z362" s="189"/>
      <c r="AA362" s="56"/>
      <c r="AB362" s="56"/>
      <c r="AC362" s="188"/>
      <c r="AD362" s="259"/>
      <c r="AE362" s="259"/>
      <c r="AF362" s="56"/>
      <c r="AG362" s="28"/>
      <c r="AH362" s="56"/>
      <c r="AI362" s="28"/>
      <c r="AJ362" s="184"/>
      <c r="AK362" s="199"/>
      <c r="AL362" s="286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4"/>
      <c r="AT362" s="37"/>
    </row>
    <row r="363" spans="2:46" ht="13.5" customHeight="1" x14ac:dyDescent="0.15">
      <c r="B363" s="284" t="s">
        <v>135</v>
      </c>
      <c r="C363" s="25" t="s">
        <v>31</v>
      </c>
      <c r="D363" s="39"/>
      <c r="E363" s="55"/>
      <c r="F363" s="96"/>
      <c r="G363" s="96"/>
      <c r="H363" s="96"/>
      <c r="I363" s="60"/>
      <c r="J363" s="60"/>
      <c r="K363" s="61"/>
      <c r="L363" s="258"/>
      <c r="M363" s="258"/>
      <c r="N363" s="55"/>
      <c r="O363" s="26"/>
      <c r="P363" s="55"/>
      <c r="Q363" s="26"/>
      <c r="R363" s="131"/>
      <c r="S363" s="214"/>
      <c r="T363" s="284" t="s">
        <v>135</v>
      </c>
      <c r="U363" s="25" t="s">
        <v>31</v>
      </c>
      <c r="V363" s="39"/>
      <c r="W363" s="55"/>
      <c r="X363" s="96"/>
      <c r="Y363" s="96"/>
      <c r="Z363" s="96"/>
      <c r="AA363" s="60"/>
      <c r="AB363" s="60"/>
      <c r="AC363" s="61"/>
      <c r="AD363" s="258"/>
      <c r="AE363" s="258"/>
      <c r="AF363" s="55"/>
      <c r="AG363" s="26"/>
      <c r="AH363" s="55"/>
      <c r="AI363" s="26"/>
      <c r="AJ363" s="131"/>
      <c r="AK363" s="199"/>
      <c r="AL363" s="284" t="s">
        <v>135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4"/>
      <c r="AT363" s="37"/>
    </row>
    <row r="364" spans="2:46" ht="13.5" customHeight="1" x14ac:dyDescent="0.15">
      <c r="B364" s="285"/>
      <c r="C364" s="27" t="s">
        <v>32</v>
      </c>
      <c r="D364" s="186"/>
      <c r="E364" s="56"/>
      <c r="F364" s="187"/>
      <c r="G364" s="187"/>
      <c r="H364" s="187"/>
      <c r="I364" s="62"/>
      <c r="J364" s="62"/>
      <c r="K364" s="188"/>
      <c r="L364" s="259"/>
      <c r="M364" s="259"/>
      <c r="N364" s="56"/>
      <c r="O364" s="28"/>
      <c r="P364" s="56"/>
      <c r="Q364" s="28"/>
      <c r="R364" s="132"/>
      <c r="S364" s="214"/>
      <c r="T364" s="285"/>
      <c r="U364" s="27" t="s">
        <v>32</v>
      </c>
      <c r="V364" s="186"/>
      <c r="W364" s="56"/>
      <c r="X364" s="187"/>
      <c r="Y364" s="187"/>
      <c r="Z364" s="187"/>
      <c r="AA364" s="62"/>
      <c r="AB364" s="62"/>
      <c r="AC364" s="188"/>
      <c r="AD364" s="259"/>
      <c r="AE364" s="259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4"/>
      <c r="AT364" s="37"/>
    </row>
    <row r="365" spans="2:46" ht="13.5" customHeight="1" x14ac:dyDescent="0.15">
      <c r="B365" s="285"/>
      <c r="C365" s="27" t="s">
        <v>33</v>
      </c>
      <c r="D365" s="186"/>
      <c r="E365" s="56"/>
      <c r="F365" s="187"/>
      <c r="G365" s="187"/>
      <c r="H365" s="187"/>
      <c r="I365" s="62"/>
      <c r="J365" s="62"/>
      <c r="K365" s="188"/>
      <c r="L365" s="259"/>
      <c r="M365" s="259"/>
      <c r="N365" s="56"/>
      <c r="O365" s="28"/>
      <c r="P365" s="56"/>
      <c r="Q365" s="28"/>
      <c r="R365" s="132"/>
      <c r="S365" s="214"/>
      <c r="T365" s="285"/>
      <c r="U365" s="27" t="s">
        <v>33</v>
      </c>
      <c r="V365" s="186"/>
      <c r="W365" s="56"/>
      <c r="X365" s="187"/>
      <c r="Y365" s="187"/>
      <c r="Z365" s="187"/>
      <c r="AA365" s="62"/>
      <c r="AB365" s="62"/>
      <c r="AC365" s="188"/>
      <c r="AD365" s="259"/>
      <c r="AE365" s="259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4"/>
      <c r="AT365" s="37"/>
    </row>
    <row r="366" spans="2:46" ht="13.5" customHeight="1" x14ac:dyDescent="0.15">
      <c r="B366" s="285"/>
      <c r="C366" s="27" t="s">
        <v>35</v>
      </c>
      <c r="D366" s="186"/>
      <c r="E366" s="56"/>
      <c r="F366" s="187"/>
      <c r="G366" s="187"/>
      <c r="H366" s="187"/>
      <c r="I366" s="62"/>
      <c r="J366" s="62"/>
      <c r="K366" s="188"/>
      <c r="L366" s="259"/>
      <c r="M366" s="259"/>
      <c r="N366" s="56"/>
      <c r="O366" s="28"/>
      <c r="P366" s="56"/>
      <c r="Q366" s="28"/>
      <c r="R366" s="132"/>
      <c r="S366" s="214"/>
      <c r="T366" s="285"/>
      <c r="U366" s="27" t="s">
        <v>35</v>
      </c>
      <c r="V366" s="186"/>
      <c r="W366" s="56"/>
      <c r="X366" s="187"/>
      <c r="Y366" s="187"/>
      <c r="Z366" s="187"/>
      <c r="AA366" s="62"/>
      <c r="AB366" s="62"/>
      <c r="AC366" s="188"/>
      <c r="AD366" s="259"/>
      <c r="AE366" s="259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4"/>
      <c r="AT366" s="37"/>
    </row>
    <row r="367" spans="2:46" ht="13.5" customHeight="1" thickBot="1" x14ac:dyDescent="0.2">
      <c r="B367" s="286"/>
      <c r="C367" s="27"/>
      <c r="D367" s="186"/>
      <c r="E367" s="56"/>
      <c r="F367" s="189"/>
      <c r="G367" s="189"/>
      <c r="H367" s="189"/>
      <c r="I367" s="56"/>
      <c r="J367" s="56"/>
      <c r="K367" s="188"/>
      <c r="L367" s="259"/>
      <c r="M367" s="259"/>
      <c r="N367" s="56"/>
      <c r="O367" s="28"/>
      <c r="P367" s="56"/>
      <c r="Q367" s="28"/>
      <c r="R367" s="184"/>
      <c r="S367" s="214"/>
      <c r="T367" s="286"/>
      <c r="U367" s="27"/>
      <c r="V367" s="186"/>
      <c r="W367" s="56"/>
      <c r="X367" s="189"/>
      <c r="Y367" s="189"/>
      <c r="Z367" s="189"/>
      <c r="AA367" s="56"/>
      <c r="AB367" s="56"/>
      <c r="AC367" s="188"/>
      <c r="AD367" s="259"/>
      <c r="AE367" s="259"/>
      <c r="AF367" s="56"/>
      <c r="AG367" s="28"/>
      <c r="AH367" s="56"/>
      <c r="AI367" s="28"/>
      <c r="AJ367" s="184"/>
      <c r="AK367" s="199"/>
      <c r="AL367" s="286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4"/>
      <c r="AT367" s="37"/>
    </row>
    <row r="368" spans="2:46" ht="13.5" customHeight="1" x14ac:dyDescent="0.15">
      <c r="B368" s="284" t="s">
        <v>136</v>
      </c>
      <c r="C368" s="25" t="s">
        <v>31</v>
      </c>
      <c r="D368" s="39"/>
      <c r="E368" s="55"/>
      <c r="F368" s="96"/>
      <c r="G368" s="96"/>
      <c r="H368" s="96"/>
      <c r="I368" s="60"/>
      <c r="J368" s="60"/>
      <c r="K368" s="61"/>
      <c r="L368" s="258"/>
      <c r="M368" s="258"/>
      <c r="N368" s="55"/>
      <c r="O368" s="26"/>
      <c r="P368" s="55"/>
      <c r="Q368" s="26"/>
      <c r="R368" s="131"/>
      <c r="S368" s="214"/>
      <c r="T368" s="284" t="s">
        <v>136</v>
      </c>
      <c r="U368" s="25" t="s">
        <v>31</v>
      </c>
      <c r="V368" s="39"/>
      <c r="W368" s="55"/>
      <c r="X368" s="96"/>
      <c r="Y368" s="96"/>
      <c r="Z368" s="96"/>
      <c r="AA368" s="60"/>
      <c r="AB368" s="60"/>
      <c r="AC368" s="61"/>
      <c r="AD368" s="258"/>
      <c r="AE368" s="258"/>
      <c r="AF368" s="55"/>
      <c r="AG368" s="26"/>
      <c r="AH368" s="55"/>
      <c r="AI368" s="26"/>
      <c r="AJ368" s="131"/>
      <c r="AK368" s="199"/>
      <c r="AL368" s="284" t="s">
        <v>136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4"/>
      <c r="AT368" s="37"/>
    </row>
    <row r="369" spans="2:46" ht="13.5" customHeight="1" x14ac:dyDescent="0.15">
      <c r="B369" s="285"/>
      <c r="C369" s="27" t="s">
        <v>32</v>
      </c>
      <c r="D369" s="186"/>
      <c r="E369" s="56"/>
      <c r="F369" s="187"/>
      <c r="G369" s="187"/>
      <c r="H369" s="187"/>
      <c r="I369" s="62"/>
      <c r="J369" s="62"/>
      <c r="K369" s="188"/>
      <c r="L369" s="259"/>
      <c r="M369" s="259"/>
      <c r="N369" s="56"/>
      <c r="O369" s="28"/>
      <c r="P369" s="56"/>
      <c r="Q369" s="28"/>
      <c r="R369" s="132"/>
      <c r="S369" s="214"/>
      <c r="T369" s="285"/>
      <c r="U369" s="27" t="s">
        <v>32</v>
      </c>
      <c r="V369" s="186"/>
      <c r="W369" s="56"/>
      <c r="X369" s="187"/>
      <c r="Y369" s="187"/>
      <c r="Z369" s="187"/>
      <c r="AA369" s="62"/>
      <c r="AB369" s="62"/>
      <c r="AC369" s="188"/>
      <c r="AD369" s="259"/>
      <c r="AE369" s="259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4"/>
      <c r="AT369" s="37"/>
    </row>
    <row r="370" spans="2:46" ht="13.5" customHeight="1" x14ac:dyDescent="0.15">
      <c r="B370" s="285"/>
      <c r="C370" s="27" t="s">
        <v>33</v>
      </c>
      <c r="D370" s="186"/>
      <c r="E370" s="56"/>
      <c r="F370" s="187"/>
      <c r="G370" s="187"/>
      <c r="H370" s="187"/>
      <c r="I370" s="62"/>
      <c r="J370" s="62"/>
      <c r="K370" s="188"/>
      <c r="L370" s="259"/>
      <c r="M370" s="259"/>
      <c r="N370" s="56"/>
      <c r="O370" s="28"/>
      <c r="P370" s="56"/>
      <c r="Q370" s="28"/>
      <c r="R370" s="132"/>
      <c r="S370" s="214"/>
      <c r="T370" s="285"/>
      <c r="U370" s="27" t="s">
        <v>33</v>
      </c>
      <c r="V370" s="186"/>
      <c r="W370" s="56"/>
      <c r="X370" s="187"/>
      <c r="Y370" s="187"/>
      <c r="Z370" s="187"/>
      <c r="AA370" s="62"/>
      <c r="AB370" s="62"/>
      <c r="AC370" s="188"/>
      <c r="AD370" s="259"/>
      <c r="AE370" s="259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4"/>
      <c r="AT370" s="37"/>
    </row>
    <row r="371" spans="2:46" ht="13.5" customHeight="1" x14ac:dyDescent="0.15">
      <c r="B371" s="285"/>
      <c r="C371" s="27" t="s">
        <v>35</v>
      </c>
      <c r="D371" s="186"/>
      <c r="E371" s="56"/>
      <c r="F371" s="187"/>
      <c r="G371" s="187"/>
      <c r="H371" s="187"/>
      <c r="I371" s="62"/>
      <c r="J371" s="62"/>
      <c r="K371" s="188"/>
      <c r="L371" s="259"/>
      <c r="M371" s="259"/>
      <c r="N371" s="56"/>
      <c r="O371" s="28"/>
      <c r="P371" s="56"/>
      <c r="Q371" s="28"/>
      <c r="R371" s="132"/>
      <c r="S371" s="214"/>
      <c r="T371" s="285"/>
      <c r="U371" s="27" t="s">
        <v>35</v>
      </c>
      <c r="V371" s="186"/>
      <c r="W371" s="56"/>
      <c r="X371" s="187"/>
      <c r="Y371" s="187"/>
      <c r="Z371" s="187"/>
      <c r="AA371" s="62"/>
      <c r="AB371" s="62"/>
      <c r="AC371" s="188"/>
      <c r="AD371" s="259"/>
      <c r="AE371" s="259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4"/>
      <c r="AT371" s="37"/>
    </row>
    <row r="372" spans="2:46" ht="13.5" customHeight="1" thickBot="1" x14ac:dyDescent="0.2">
      <c r="B372" s="286"/>
      <c r="C372" s="27"/>
      <c r="D372" s="186"/>
      <c r="E372" s="56"/>
      <c r="F372" s="189"/>
      <c r="G372" s="189"/>
      <c r="H372" s="189"/>
      <c r="I372" s="56"/>
      <c r="J372" s="56"/>
      <c r="K372" s="188"/>
      <c r="L372" s="259"/>
      <c r="M372" s="259"/>
      <c r="N372" s="56"/>
      <c r="O372" s="28"/>
      <c r="P372" s="56"/>
      <c r="Q372" s="28"/>
      <c r="R372" s="184"/>
      <c r="S372" s="214"/>
      <c r="T372" s="286"/>
      <c r="U372" s="27"/>
      <c r="V372" s="186"/>
      <c r="W372" s="56"/>
      <c r="X372" s="189"/>
      <c r="Y372" s="189"/>
      <c r="Z372" s="189"/>
      <c r="AA372" s="56"/>
      <c r="AB372" s="56"/>
      <c r="AC372" s="188"/>
      <c r="AD372" s="259"/>
      <c r="AE372" s="259"/>
      <c r="AF372" s="56"/>
      <c r="AG372" s="28"/>
      <c r="AH372" s="56"/>
      <c r="AI372" s="28"/>
      <c r="AJ372" s="184"/>
      <c r="AK372" s="199"/>
      <c r="AL372" s="286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4"/>
      <c r="AT372" s="37"/>
    </row>
    <row r="373" spans="2:46" ht="13.5" customHeight="1" x14ac:dyDescent="0.15">
      <c r="B373" s="284" t="s">
        <v>137</v>
      </c>
      <c r="C373" s="25" t="s">
        <v>31</v>
      </c>
      <c r="D373" s="39"/>
      <c r="E373" s="55"/>
      <c r="F373" s="96"/>
      <c r="G373" s="96"/>
      <c r="H373" s="96"/>
      <c r="I373" s="60"/>
      <c r="J373" s="60"/>
      <c r="K373" s="61"/>
      <c r="L373" s="258"/>
      <c r="M373" s="258"/>
      <c r="N373" s="55"/>
      <c r="O373" s="26"/>
      <c r="P373" s="55"/>
      <c r="Q373" s="26"/>
      <c r="R373" s="131"/>
      <c r="S373" s="214"/>
      <c r="T373" s="284" t="s">
        <v>137</v>
      </c>
      <c r="U373" s="25" t="s">
        <v>31</v>
      </c>
      <c r="V373" s="39"/>
      <c r="W373" s="55"/>
      <c r="X373" s="96"/>
      <c r="Y373" s="96"/>
      <c r="Z373" s="96"/>
      <c r="AA373" s="60"/>
      <c r="AB373" s="60"/>
      <c r="AC373" s="61"/>
      <c r="AD373" s="258"/>
      <c r="AE373" s="258"/>
      <c r="AF373" s="55"/>
      <c r="AG373" s="26"/>
      <c r="AH373" s="55"/>
      <c r="AI373" s="26"/>
      <c r="AJ373" s="131"/>
      <c r="AK373" s="199"/>
      <c r="AL373" s="284" t="s">
        <v>137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4"/>
      <c r="AT373" s="37"/>
    </row>
    <row r="374" spans="2:46" ht="13.5" customHeight="1" x14ac:dyDescent="0.15">
      <c r="B374" s="285"/>
      <c r="C374" s="27" t="s">
        <v>32</v>
      </c>
      <c r="D374" s="186"/>
      <c r="E374" s="56"/>
      <c r="F374" s="187"/>
      <c r="G374" s="187"/>
      <c r="H374" s="187"/>
      <c r="I374" s="62"/>
      <c r="J374" s="62"/>
      <c r="K374" s="188"/>
      <c r="L374" s="259"/>
      <c r="M374" s="259"/>
      <c r="N374" s="56"/>
      <c r="O374" s="28"/>
      <c r="P374" s="56"/>
      <c r="Q374" s="28"/>
      <c r="R374" s="132"/>
      <c r="S374" s="214"/>
      <c r="T374" s="285"/>
      <c r="U374" s="27" t="s">
        <v>32</v>
      </c>
      <c r="V374" s="186"/>
      <c r="W374" s="56"/>
      <c r="X374" s="187"/>
      <c r="Y374" s="187"/>
      <c r="Z374" s="187"/>
      <c r="AA374" s="62"/>
      <c r="AB374" s="62"/>
      <c r="AC374" s="188"/>
      <c r="AD374" s="259"/>
      <c r="AE374" s="259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4"/>
      <c r="AT374" s="37"/>
    </row>
    <row r="375" spans="2:46" ht="13.5" customHeight="1" x14ac:dyDescent="0.15">
      <c r="B375" s="285"/>
      <c r="C375" s="27" t="s">
        <v>33</v>
      </c>
      <c r="D375" s="186"/>
      <c r="E375" s="56"/>
      <c r="F375" s="187"/>
      <c r="G375" s="187"/>
      <c r="H375" s="187"/>
      <c r="I375" s="62"/>
      <c r="J375" s="62"/>
      <c r="K375" s="188"/>
      <c r="L375" s="259"/>
      <c r="M375" s="259"/>
      <c r="N375" s="56"/>
      <c r="O375" s="28"/>
      <c r="P375" s="56"/>
      <c r="Q375" s="28"/>
      <c r="R375" s="132"/>
      <c r="S375" s="214"/>
      <c r="T375" s="285"/>
      <c r="U375" s="27" t="s">
        <v>33</v>
      </c>
      <c r="V375" s="186"/>
      <c r="W375" s="56"/>
      <c r="X375" s="187"/>
      <c r="Y375" s="187"/>
      <c r="Z375" s="187"/>
      <c r="AA375" s="62"/>
      <c r="AB375" s="62"/>
      <c r="AC375" s="188"/>
      <c r="AD375" s="259"/>
      <c r="AE375" s="259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4"/>
      <c r="AT375" s="37"/>
    </row>
    <row r="376" spans="2:46" ht="13.5" customHeight="1" x14ac:dyDescent="0.15">
      <c r="B376" s="285"/>
      <c r="C376" s="27" t="s">
        <v>35</v>
      </c>
      <c r="D376" s="186"/>
      <c r="E376" s="56"/>
      <c r="F376" s="187"/>
      <c r="G376" s="187"/>
      <c r="H376" s="187"/>
      <c r="I376" s="62"/>
      <c r="J376" s="62"/>
      <c r="K376" s="188"/>
      <c r="L376" s="259"/>
      <c r="M376" s="259"/>
      <c r="N376" s="56"/>
      <c r="O376" s="28"/>
      <c r="P376" s="56"/>
      <c r="Q376" s="28"/>
      <c r="R376" s="132"/>
      <c r="S376" s="214"/>
      <c r="T376" s="285"/>
      <c r="U376" s="27" t="s">
        <v>35</v>
      </c>
      <c r="V376" s="186"/>
      <c r="W376" s="56"/>
      <c r="X376" s="187"/>
      <c r="Y376" s="187"/>
      <c r="Z376" s="187"/>
      <c r="AA376" s="62"/>
      <c r="AB376" s="62"/>
      <c r="AC376" s="188"/>
      <c r="AD376" s="259"/>
      <c r="AE376" s="259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4"/>
      <c r="AT376" s="37"/>
    </row>
    <row r="377" spans="2:46" ht="13.5" customHeight="1" thickBot="1" x14ac:dyDescent="0.2">
      <c r="B377" s="286"/>
      <c r="C377" s="27"/>
      <c r="D377" s="186"/>
      <c r="E377" s="56"/>
      <c r="F377" s="189"/>
      <c r="G377" s="189"/>
      <c r="H377" s="189"/>
      <c r="I377" s="56"/>
      <c r="J377" s="56"/>
      <c r="K377" s="188"/>
      <c r="L377" s="259"/>
      <c r="M377" s="259"/>
      <c r="N377" s="56"/>
      <c r="O377" s="28"/>
      <c r="P377" s="56"/>
      <c r="Q377" s="28"/>
      <c r="R377" s="184"/>
      <c r="S377" s="214"/>
      <c r="T377" s="286"/>
      <c r="U377" s="27"/>
      <c r="V377" s="186"/>
      <c r="W377" s="56"/>
      <c r="X377" s="189"/>
      <c r="Y377" s="189"/>
      <c r="Z377" s="189"/>
      <c r="AA377" s="56"/>
      <c r="AB377" s="56"/>
      <c r="AC377" s="188"/>
      <c r="AD377" s="259"/>
      <c r="AE377" s="259"/>
      <c r="AF377" s="56"/>
      <c r="AG377" s="28"/>
      <c r="AH377" s="56"/>
      <c r="AI377" s="28"/>
      <c r="AJ377" s="184"/>
      <c r="AK377" s="199"/>
      <c r="AL377" s="286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4"/>
      <c r="AT377" s="37"/>
    </row>
    <row r="378" spans="2:46" ht="13.5" customHeight="1" x14ac:dyDescent="0.15">
      <c r="B378" s="284" t="s">
        <v>138</v>
      </c>
      <c r="C378" s="25" t="s">
        <v>31</v>
      </c>
      <c r="D378" s="39"/>
      <c r="E378" s="55"/>
      <c r="F378" s="96"/>
      <c r="G378" s="96"/>
      <c r="H378" s="96"/>
      <c r="I378" s="60"/>
      <c r="J378" s="60"/>
      <c r="K378" s="61"/>
      <c r="L378" s="258"/>
      <c r="M378" s="258"/>
      <c r="N378" s="55"/>
      <c r="O378" s="26"/>
      <c r="P378" s="55"/>
      <c r="Q378" s="26"/>
      <c r="R378" s="131"/>
      <c r="S378" s="214"/>
      <c r="T378" s="284" t="s">
        <v>138</v>
      </c>
      <c r="U378" s="25" t="s">
        <v>31</v>
      </c>
      <c r="V378" s="39"/>
      <c r="W378" s="55"/>
      <c r="X378" s="96"/>
      <c r="Y378" s="96"/>
      <c r="Z378" s="96"/>
      <c r="AA378" s="60"/>
      <c r="AB378" s="60"/>
      <c r="AC378" s="61"/>
      <c r="AD378" s="258"/>
      <c r="AE378" s="258"/>
      <c r="AF378" s="55"/>
      <c r="AG378" s="26"/>
      <c r="AH378" s="55"/>
      <c r="AI378" s="26"/>
      <c r="AJ378" s="131"/>
      <c r="AK378" s="199"/>
      <c r="AL378" s="284" t="s">
        <v>138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4"/>
      <c r="AT378" s="37"/>
    </row>
    <row r="379" spans="2:46" ht="13.5" customHeight="1" x14ac:dyDescent="0.15">
      <c r="B379" s="285"/>
      <c r="C379" s="27" t="s">
        <v>32</v>
      </c>
      <c r="D379" s="186"/>
      <c r="E379" s="56"/>
      <c r="F379" s="187"/>
      <c r="G379" s="187"/>
      <c r="H379" s="187"/>
      <c r="I379" s="62"/>
      <c r="J379" s="62"/>
      <c r="K379" s="188"/>
      <c r="L379" s="259"/>
      <c r="M379" s="259"/>
      <c r="N379" s="56"/>
      <c r="O379" s="28"/>
      <c r="P379" s="56"/>
      <c r="Q379" s="28"/>
      <c r="R379" s="132"/>
      <c r="S379" s="214"/>
      <c r="T379" s="285"/>
      <c r="U379" s="27" t="s">
        <v>32</v>
      </c>
      <c r="V379" s="186"/>
      <c r="W379" s="56"/>
      <c r="X379" s="187"/>
      <c r="Y379" s="187"/>
      <c r="Z379" s="187"/>
      <c r="AA379" s="62"/>
      <c r="AB379" s="62"/>
      <c r="AC379" s="188"/>
      <c r="AD379" s="259"/>
      <c r="AE379" s="259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4"/>
      <c r="AT379" s="37"/>
    </row>
    <row r="380" spans="2:46" ht="13.5" customHeight="1" x14ac:dyDescent="0.15">
      <c r="B380" s="285"/>
      <c r="C380" s="27" t="s">
        <v>33</v>
      </c>
      <c r="D380" s="186"/>
      <c r="E380" s="56"/>
      <c r="F380" s="187"/>
      <c r="G380" s="187"/>
      <c r="H380" s="187"/>
      <c r="I380" s="62"/>
      <c r="J380" s="62"/>
      <c r="K380" s="188"/>
      <c r="L380" s="259"/>
      <c r="M380" s="259"/>
      <c r="N380" s="56"/>
      <c r="O380" s="28"/>
      <c r="P380" s="56"/>
      <c r="Q380" s="28"/>
      <c r="R380" s="132"/>
      <c r="S380" s="214"/>
      <c r="T380" s="285"/>
      <c r="U380" s="27" t="s">
        <v>33</v>
      </c>
      <c r="V380" s="186"/>
      <c r="W380" s="56"/>
      <c r="X380" s="187"/>
      <c r="Y380" s="187"/>
      <c r="Z380" s="187"/>
      <c r="AA380" s="62"/>
      <c r="AB380" s="62"/>
      <c r="AC380" s="188"/>
      <c r="AD380" s="259"/>
      <c r="AE380" s="259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4"/>
      <c r="AT380" s="37"/>
    </row>
    <row r="381" spans="2:46" ht="13.5" customHeight="1" x14ac:dyDescent="0.15">
      <c r="B381" s="285"/>
      <c r="C381" s="27" t="s">
        <v>35</v>
      </c>
      <c r="D381" s="186"/>
      <c r="E381" s="56"/>
      <c r="F381" s="187"/>
      <c r="G381" s="187"/>
      <c r="H381" s="187"/>
      <c r="I381" s="62"/>
      <c r="J381" s="62"/>
      <c r="K381" s="188"/>
      <c r="L381" s="259"/>
      <c r="M381" s="259"/>
      <c r="N381" s="56"/>
      <c r="O381" s="28"/>
      <c r="P381" s="56"/>
      <c r="Q381" s="28"/>
      <c r="R381" s="132"/>
      <c r="S381" s="214"/>
      <c r="T381" s="285"/>
      <c r="U381" s="27" t="s">
        <v>35</v>
      </c>
      <c r="V381" s="186"/>
      <c r="W381" s="56"/>
      <c r="X381" s="187"/>
      <c r="Y381" s="187"/>
      <c r="Z381" s="187"/>
      <c r="AA381" s="62"/>
      <c r="AB381" s="62"/>
      <c r="AC381" s="188"/>
      <c r="AD381" s="259"/>
      <c r="AE381" s="259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4"/>
      <c r="AT381" s="37"/>
    </row>
    <row r="382" spans="2:46" ht="13.5" customHeight="1" thickBot="1" x14ac:dyDescent="0.2">
      <c r="B382" s="286"/>
      <c r="C382" s="27"/>
      <c r="D382" s="186"/>
      <c r="E382" s="56"/>
      <c r="F382" s="189"/>
      <c r="G382" s="189"/>
      <c r="H382" s="189"/>
      <c r="I382" s="56"/>
      <c r="J382" s="56"/>
      <c r="K382" s="188"/>
      <c r="L382" s="259"/>
      <c r="M382" s="259"/>
      <c r="N382" s="56"/>
      <c r="O382" s="28"/>
      <c r="P382" s="56"/>
      <c r="Q382" s="28"/>
      <c r="R382" s="184"/>
      <c r="S382" s="214"/>
      <c r="T382" s="286"/>
      <c r="U382" s="27"/>
      <c r="V382" s="186"/>
      <c r="W382" s="56"/>
      <c r="X382" s="189"/>
      <c r="Y382" s="189"/>
      <c r="Z382" s="189"/>
      <c r="AA382" s="56"/>
      <c r="AB382" s="56"/>
      <c r="AC382" s="188"/>
      <c r="AD382" s="259"/>
      <c r="AE382" s="259"/>
      <c r="AF382" s="56"/>
      <c r="AG382" s="28"/>
      <c r="AH382" s="56"/>
      <c r="AI382" s="28"/>
      <c r="AJ382" s="184"/>
      <c r="AK382" s="199"/>
      <c r="AL382" s="286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4"/>
      <c r="AT382" s="37"/>
    </row>
    <row r="383" spans="2:46" ht="13.5" customHeight="1" x14ac:dyDescent="0.15">
      <c r="B383" s="284" t="s">
        <v>139</v>
      </c>
      <c r="C383" s="25" t="s">
        <v>31</v>
      </c>
      <c r="D383" s="39"/>
      <c r="E383" s="55"/>
      <c r="F383" s="96"/>
      <c r="G383" s="96"/>
      <c r="H383" s="96"/>
      <c r="I383" s="60"/>
      <c r="J383" s="60"/>
      <c r="K383" s="61"/>
      <c r="L383" s="258"/>
      <c r="M383" s="258"/>
      <c r="N383" s="55"/>
      <c r="O383" s="26"/>
      <c r="P383" s="55"/>
      <c r="Q383" s="26"/>
      <c r="R383" s="131"/>
      <c r="S383" s="214"/>
      <c r="T383" s="284" t="s">
        <v>139</v>
      </c>
      <c r="U383" s="25" t="s">
        <v>31</v>
      </c>
      <c r="V383" s="39"/>
      <c r="W383" s="55"/>
      <c r="X383" s="96"/>
      <c r="Y383" s="96"/>
      <c r="Z383" s="96"/>
      <c r="AA383" s="60"/>
      <c r="AB383" s="60"/>
      <c r="AC383" s="61"/>
      <c r="AD383" s="258"/>
      <c r="AE383" s="258"/>
      <c r="AF383" s="55"/>
      <c r="AG383" s="26"/>
      <c r="AH383" s="55"/>
      <c r="AI383" s="26"/>
      <c r="AJ383" s="131"/>
      <c r="AK383" s="199"/>
      <c r="AL383" s="284" t="s">
        <v>139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4"/>
      <c r="AT383" s="37"/>
    </row>
    <row r="384" spans="2:46" ht="13.5" customHeight="1" x14ac:dyDescent="0.15">
      <c r="B384" s="285"/>
      <c r="C384" s="27" t="s">
        <v>32</v>
      </c>
      <c r="D384" s="186"/>
      <c r="E384" s="56"/>
      <c r="F384" s="187"/>
      <c r="G384" s="187"/>
      <c r="H384" s="187"/>
      <c r="I384" s="62"/>
      <c r="J384" s="62"/>
      <c r="K384" s="188"/>
      <c r="L384" s="259"/>
      <c r="M384" s="259"/>
      <c r="N384" s="56"/>
      <c r="O384" s="28"/>
      <c r="P384" s="56"/>
      <c r="Q384" s="28"/>
      <c r="R384" s="132"/>
      <c r="S384" s="214"/>
      <c r="T384" s="285"/>
      <c r="U384" s="27" t="s">
        <v>32</v>
      </c>
      <c r="V384" s="186"/>
      <c r="W384" s="56"/>
      <c r="X384" s="187"/>
      <c r="Y384" s="187"/>
      <c r="Z384" s="187"/>
      <c r="AA384" s="62"/>
      <c r="AB384" s="62"/>
      <c r="AC384" s="188"/>
      <c r="AD384" s="259"/>
      <c r="AE384" s="259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4"/>
      <c r="AT384" s="37"/>
    </row>
    <row r="385" spans="2:46" ht="13.5" customHeight="1" x14ac:dyDescent="0.15">
      <c r="B385" s="285"/>
      <c r="C385" s="27" t="s">
        <v>33</v>
      </c>
      <c r="D385" s="186"/>
      <c r="E385" s="56"/>
      <c r="F385" s="187"/>
      <c r="G385" s="187"/>
      <c r="H385" s="187"/>
      <c r="I385" s="62"/>
      <c r="J385" s="62"/>
      <c r="K385" s="188"/>
      <c r="L385" s="259"/>
      <c r="M385" s="259"/>
      <c r="N385" s="56"/>
      <c r="O385" s="28"/>
      <c r="P385" s="56"/>
      <c r="Q385" s="28"/>
      <c r="R385" s="132"/>
      <c r="S385" s="214"/>
      <c r="T385" s="285"/>
      <c r="U385" s="27" t="s">
        <v>33</v>
      </c>
      <c r="V385" s="186"/>
      <c r="W385" s="56"/>
      <c r="X385" s="187"/>
      <c r="Y385" s="187"/>
      <c r="Z385" s="187"/>
      <c r="AA385" s="62"/>
      <c r="AB385" s="62"/>
      <c r="AC385" s="188"/>
      <c r="AD385" s="259"/>
      <c r="AE385" s="259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4"/>
      <c r="AT385" s="37"/>
    </row>
    <row r="386" spans="2:46" ht="13.5" customHeight="1" x14ac:dyDescent="0.15">
      <c r="B386" s="285"/>
      <c r="C386" s="27" t="s">
        <v>35</v>
      </c>
      <c r="D386" s="186"/>
      <c r="E386" s="56"/>
      <c r="F386" s="187"/>
      <c r="G386" s="187"/>
      <c r="H386" s="187"/>
      <c r="I386" s="62"/>
      <c r="J386" s="62"/>
      <c r="K386" s="188"/>
      <c r="L386" s="259"/>
      <c r="M386" s="259"/>
      <c r="N386" s="56"/>
      <c r="O386" s="28"/>
      <c r="P386" s="56"/>
      <c r="Q386" s="28"/>
      <c r="R386" s="132"/>
      <c r="S386" s="214"/>
      <c r="T386" s="285"/>
      <c r="U386" s="27" t="s">
        <v>35</v>
      </c>
      <c r="V386" s="186"/>
      <c r="W386" s="56"/>
      <c r="X386" s="187"/>
      <c r="Y386" s="187"/>
      <c r="Z386" s="187"/>
      <c r="AA386" s="62"/>
      <c r="AB386" s="62"/>
      <c r="AC386" s="188"/>
      <c r="AD386" s="259"/>
      <c r="AE386" s="259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4"/>
      <c r="AT386" s="37"/>
    </row>
    <row r="387" spans="2:46" ht="13.5" customHeight="1" thickBot="1" x14ac:dyDescent="0.2">
      <c r="B387" s="286"/>
      <c r="C387" s="27"/>
      <c r="D387" s="186"/>
      <c r="E387" s="56"/>
      <c r="F387" s="189"/>
      <c r="G387" s="189"/>
      <c r="H387" s="189"/>
      <c r="I387" s="56"/>
      <c r="J387" s="56"/>
      <c r="K387" s="188"/>
      <c r="L387" s="259"/>
      <c r="M387" s="259"/>
      <c r="N387" s="56"/>
      <c r="O387" s="28"/>
      <c r="P387" s="56"/>
      <c r="Q387" s="28"/>
      <c r="R387" s="184"/>
      <c r="S387" s="214"/>
      <c r="T387" s="286"/>
      <c r="U387" s="27"/>
      <c r="V387" s="186"/>
      <c r="W387" s="56"/>
      <c r="X387" s="189"/>
      <c r="Y387" s="189"/>
      <c r="Z387" s="189"/>
      <c r="AA387" s="56"/>
      <c r="AB387" s="56"/>
      <c r="AC387" s="188"/>
      <c r="AD387" s="259"/>
      <c r="AE387" s="259"/>
      <c r="AF387" s="56"/>
      <c r="AG387" s="28"/>
      <c r="AH387" s="56"/>
      <c r="AI387" s="28"/>
      <c r="AJ387" s="184"/>
      <c r="AK387" s="199"/>
      <c r="AL387" s="286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4"/>
      <c r="AT387" s="37"/>
    </row>
    <row r="388" spans="2:46" ht="13.5" customHeight="1" x14ac:dyDescent="0.15">
      <c r="B388" s="284" t="s">
        <v>140</v>
      </c>
      <c r="C388" s="25" t="s">
        <v>31</v>
      </c>
      <c r="D388" s="39"/>
      <c r="E388" s="55"/>
      <c r="F388" s="96"/>
      <c r="G388" s="96"/>
      <c r="H388" s="96"/>
      <c r="I388" s="60"/>
      <c r="J388" s="60"/>
      <c r="K388" s="61"/>
      <c r="L388" s="258"/>
      <c r="M388" s="258"/>
      <c r="N388" s="55"/>
      <c r="O388" s="26"/>
      <c r="P388" s="55"/>
      <c r="Q388" s="26"/>
      <c r="R388" s="131"/>
      <c r="S388" s="214"/>
      <c r="T388" s="284" t="s">
        <v>140</v>
      </c>
      <c r="U388" s="25" t="s">
        <v>31</v>
      </c>
      <c r="V388" s="39"/>
      <c r="W388" s="55"/>
      <c r="X388" s="96"/>
      <c r="Y388" s="96"/>
      <c r="Z388" s="96"/>
      <c r="AA388" s="60"/>
      <c r="AB388" s="60"/>
      <c r="AC388" s="61"/>
      <c r="AD388" s="258"/>
      <c r="AE388" s="258"/>
      <c r="AF388" s="55"/>
      <c r="AG388" s="26"/>
      <c r="AH388" s="55"/>
      <c r="AI388" s="26"/>
      <c r="AJ388" s="131"/>
      <c r="AK388" s="199"/>
      <c r="AL388" s="284" t="s">
        <v>140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4"/>
      <c r="AT388" s="37"/>
    </row>
    <row r="389" spans="2:46" ht="13.5" customHeight="1" x14ac:dyDescent="0.15">
      <c r="B389" s="285"/>
      <c r="C389" s="27" t="s">
        <v>32</v>
      </c>
      <c r="D389" s="186"/>
      <c r="E389" s="56"/>
      <c r="F389" s="187"/>
      <c r="G389" s="187"/>
      <c r="H389" s="187"/>
      <c r="I389" s="62"/>
      <c r="J389" s="62"/>
      <c r="K389" s="188"/>
      <c r="L389" s="259"/>
      <c r="M389" s="259"/>
      <c r="N389" s="56"/>
      <c r="O389" s="28"/>
      <c r="P389" s="56"/>
      <c r="Q389" s="28"/>
      <c r="R389" s="132"/>
      <c r="S389" s="214"/>
      <c r="T389" s="285"/>
      <c r="U389" s="27" t="s">
        <v>32</v>
      </c>
      <c r="V389" s="186"/>
      <c r="W389" s="56"/>
      <c r="X389" s="187"/>
      <c r="Y389" s="187"/>
      <c r="Z389" s="187"/>
      <c r="AA389" s="62"/>
      <c r="AB389" s="62"/>
      <c r="AC389" s="188"/>
      <c r="AD389" s="259"/>
      <c r="AE389" s="259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4"/>
      <c r="AT389" s="37"/>
    </row>
    <row r="390" spans="2:46" ht="13.5" customHeight="1" x14ac:dyDescent="0.15">
      <c r="B390" s="285"/>
      <c r="C390" s="27" t="s">
        <v>33</v>
      </c>
      <c r="D390" s="186"/>
      <c r="E390" s="56"/>
      <c r="F390" s="187"/>
      <c r="G390" s="187"/>
      <c r="H390" s="187"/>
      <c r="I390" s="62"/>
      <c r="J390" s="62"/>
      <c r="K390" s="188"/>
      <c r="L390" s="259"/>
      <c r="M390" s="259"/>
      <c r="N390" s="56"/>
      <c r="O390" s="28"/>
      <c r="P390" s="56"/>
      <c r="Q390" s="28"/>
      <c r="R390" s="132"/>
      <c r="S390" s="214"/>
      <c r="T390" s="285"/>
      <c r="U390" s="27" t="s">
        <v>33</v>
      </c>
      <c r="V390" s="186"/>
      <c r="W390" s="56"/>
      <c r="X390" s="187"/>
      <c r="Y390" s="187"/>
      <c r="Z390" s="187"/>
      <c r="AA390" s="62"/>
      <c r="AB390" s="62"/>
      <c r="AC390" s="188"/>
      <c r="AD390" s="259"/>
      <c r="AE390" s="259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4"/>
      <c r="AT390" s="37"/>
    </row>
    <row r="391" spans="2:46" ht="13.5" customHeight="1" x14ac:dyDescent="0.15">
      <c r="B391" s="285"/>
      <c r="C391" s="27" t="s">
        <v>35</v>
      </c>
      <c r="D391" s="186"/>
      <c r="E391" s="56"/>
      <c r="F391" s="187"/>
      <c r="G391" s="187"/>
      <c r="H391" s="187"/>
      <c r="I391" s="62"/>
      <c r="J391" s="62"/>
      <c r="K391" s="188"/>
      <c r="L391" s="259"/>
      <c r="M391" s="259"/>
      <c r="N391" s="56"/>
      <c r="O391" s="28"/>
      <c r="P391" s="56"/>
      <c r="Q391" s="28"/>
      <c r="R391" s="132"/>
      <c r="S391" s="214"/>
      <c r="T391" s="285"/>
      <c r="U391" s="27" t="s">
        <v>35</v>
      </c>
      <c r="V391" s="186"/>
      <c r="W391" s="56"/>
      <c r="X391" s="187"/>
      <c r="Y391" s="187"/>
      <c r="Z391" s="187"/>
      <c r="AA391" s="62"/>
      <c r="AB391" s="62"/>
      <c r="AC391" s="188"/>
      <c r="AD391" s="259"/>
      <c r="AE391" s="259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4"/>
      <c r="AT391" s="37"/>
    </row>
    <row r="392" spans="2:46" ht="13.5" customHeight="1" thickBot="1" x14ac:dyDescent="0.2">
      <c r="B392" s="286"/>
      <c r="C392" s="27"/>
      <c r="D392" s="186"/>
      <c r="E392" s="56"/>
      <c r="F392" s="189"/>
      <c r="G392" s="189"/>
      <c r="H392" s="189"/>
      <c r="I392" s="56"/>
      <c r="J392" s="56"/>
      <c r="K392" s="188"/>
      <c r="L392" s="259"/>
      <c r="M392" s="259"/>
      <c r="N392" s="56"/>
      <c r="O392" s="28"/>
      <c r="P392" s="56"/>
      <c r="Q392" s="28"/>
      <c r="R392" s="184"/>
      <c r="S392" s="214"/>
      <c r="T392" s="286"/>
      <c r="U392" s="27"/>
      <c r="V392" s="186"/>
      <c r="W392" s="56"/>
      <c r="X392" s="189"/>
      <c r="Y392" s="189"/>
      <c r="Z392" s="189"/>
      <c r="AA392" s="56"/>
      <c r="AB392" s="56"/>
      <c r="AC392" s="188"/>
      <c r="AD392" s="259"/>
      <c r="AE392" s="259"/>
      <c r="AF392" s="56"/>
      <c r="AG392" s="28"/>
      <c r="AH392" s="56"/>
      <c r="AI392" s="28"/>
      <c r="AJ392" s="184"/>
      <c r="AK392" s="199"/>
      <c r="AL392" s="286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4"/>
      <c r="AT392" s="37"/>
    </row>
    <row r="393" spans="2:46" ht="13.5" customHeight="1" x14ac:dyDescent="0.15">
      <c r="B393" s="284" t="s">
        <v>141</v>
      </c>
      <c r="C393" s="25" t="s">
        <v>31</v>
      </c>
      <c r="D393" s="39"/>
      <c r="E393" s="55"/>
      <c r="F393" s="96"/>
      <c r="G393" s="96"/>
      <c r="H393" s="96"/>
      <c r="I393" s="60"/>
      <c r="J393" s="60"/>
      <c r="K393" s="61"/>
      <c r="L393" s="258"/>
      <c r="M393" s="258"/>
      <c r="N393" s="55"/>
      <c r="O393" s="26"/>
      <c r="P393" s="55"/>
      <c r="Q393" s="26"/>
      <c r="R393" s="131"/>
      <c r="S393" s="214"/>
      <c r="T393" s="284" t="s">
        <v>141</v>
      </c>
      <c r="U393" s="25" t="s">
        <v>31</v>
      </c>
      <c r="V393" s="39"/>
      <c r="W393" s="55"/>
      <c r="X393" s="96"/>
      <c r="Y393" s="96"/>
      <c r="Z393" s="96"/>
      <c r="AA393" s="60"/>
      <c r="AB393" s="60"/>
      <c r="AC393" s="61"/>
      <c r="AD393" s="258"/>
      <c r="AE393" s="258"/>
      <c r="AF393" s="55"/>
      <c r="AG393" s="26"/>
      <c r="AH393" s="55"/>
      <c r="AI393" s="26"/>
      <c r="AJ393" s="131"/>
      <c r="AK393" s="199"/>
      <c r="AL393" s="284" t="s">
        <v>141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4"/>
      <c r="AT393" s="37"/>
    </row>
    <row r="394" spans="2:46" ht="13.5" customHeight="1" x14ac:dyDescent="0.15">
      <c r="B394" s="285"/>
      <c r="C394" s="27" t="s">
        <v>32</v>
      </c>
      <c r="D394" s="186"/>
      <c r="E394" s="56"/>
      <c r="F394" s="187"/>
      <c r="G394" s="187"/>
      <c r="H394" s="187"/>
      <c r="I394" s="62"/>
      <c r="J394" s="62"/>
      <c r="K394" s="188"/>
      <c r="L394" s="259"/>
      <c r="M394" s="259"/>
      <c r="N394" s="56"/>
      <c r="O394" s="28"/>
      <c r="P394" s="56"/>
      <c r="Q394" s="28"/>
      <c r="R394" s="132"/>
      <c r="S394" s="214"/>
      <c r="T394" s="285"/>
      <c r="U394" s="27" t="s">
        <v>32</v>
      </c>
      <c r="V394" s="186"/>
      <c r="W394" s="56"/>
      <c r="X394" s="187"/>
      <c r="Y394" s="187"/>
      <c r="Z394" s="187"/>
      <c r="AA394" s="62"/>
      <c r="AB394" s="62"/>
      <c r="AC394" s="188"/>
      <c r="AD394" s="259"/>
      <c r="AE394" s="259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4"/>
      <c r="AT394" s="37"/>
    </row>
    <row r="395" spans="2:46" ht="13.5" customHeight="1" x14ac:dyDescent="0.15">
      <c r="B395" s="285"/>
      <c r="C395" s="27" t="s">
        <v>33</v>
      </c>
      <c r="D395" s="186"/>
      <c r="E395" s="56"/>
      <c r="F395" s="187"/>
      <c r="G395" s="187"/>
      <c r="H395" s="187"/>
      <c r="I395" s="62"/>
      <c r="J395" s="62"/>
      <c r="K395" s="188"/>
      <c r="L395" s="259"/>
      <c r="M395" s="259"/>
      <c r="N395" s="56"/>
      <c r="O395" s="28"/>
      <c r="P395" s="56"/>
      <c r="Q395" s="28"/>
      <c r="R395" s="132"/>
      <c r="S395" s="214"/>
      <c r="T395" s="285"/>
      <c r="U395" s="27" t="s">
        <v>33</v>
      </c>
      <c r="V395" s="186"/>
      <c r="W395" s="56"/>
      <c r="X395" s="187"/>
      <c r="Y395" s="187"/>
      <c r="Z395" s="187"/>
      <c r="AA395" s="62"/>
      <c r="AB395" s="62"/>
      <c r="AC395" s="188"/>
      <c r="AD395" s="259"/>
      <c r="AE395" s="259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4"/>
      <c r="AT395" s="37"/>
    </row>
    <row r="396" spans="2:46" ht="13.5" customHeight="1" x14ac:dyDescent="0.15">
      <c r="B396" s="285"/>
      <c r="C396" s="27" t="s">
        <v>35</v>
      </c>
      <c r="D396" s="186"/>
      <c r="E396" s="56"/>
      <c r="F396" s="187"/>
      <c r="G396" s="187"/>
      <c r="H396" s="187"/>
      <c r="I396" s="62"/>
      <c r="J396" s="62"/>
      <c r="K396" s="188"/>
      <c r="L396" s="259"/>
      <c r="M396" s="259"/>
      <c r="N396" s="56"/>
      <c r="O396" s="28"/>
      <c r="P396" s="56"/>
      <c r="Q396" s="28"/>
      <c r="R396" s="132"/>
      <c r="S396" s="214"/>
      <c r="T396" s="285"/>
      <c r="U396" s="27" t="s">
        <v>35</v>
      </c>
      <c r="V396" s="186"/>
      <c r="W396" s="56"/>
      <c r="X396" s="187"/>
      <c r="Y396" s="187"/>
      <c r="Z396" s="187"/>
      <c r="AA396" s="62"/>
      <c r="AB396" s="62"/>
      <c r="AC396" s="188"/>
      <c r="AD396" s="259"/>
      <c r="AE396" s="259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4"/>
      <c r="AT396" s="37"/>
    </row>
    <row r="397" spans="2:46" ht="13.5" customHeight="1" thickBot="1" x14ac:dyDescent="0.2">
      <c r="B397" s="286"/>
      <c r="C397" s="27"/>
      <c r="D397" s="186"/>
      <c r="E397" s="56"/>
      <c r="F397" s="189"/>
      <c r="G397" s="189"/>
      <c r="H397" s="189"/>
      <c r="I397" s="56"/>
      <c r="J397" s="56"/>
      <c r="K397" s="188"/>
      <c r="L397" s="259"/>
      <c r="M397" s="259"/>
      <c r="N397" s="56"/>
      <c r="O397" s="28"/>
      <c r="P397" s="56"/>
      <c r="Q397" s="28"/>
      <c r="R397" s="184"/>
      <c r="S397" s="214"/>
      <c r="T397" s="286"/>
      <c r="U397" s="27"/>
      <c r="V397" s="186"/>
      <c r="W397" s="56"/>
      <c r="X397" s="189"/>
      <c r="Y397" s="189"/>
      <c r="Z397" s="189"/>
      <c r="AA397" s="56"/>
      <c r="AB397" s="56"/>
      <c r="AC397" s="188"/>
      <c r="AD397" s="259"/>
      <c r="AE397" s="259"/>
      <c r="AF397" s="56"/>
      <c r="AG397" s="28"/>
      <c r="AH397" s="56"/>
      <c r="AI397" s="28"/>
      <c r="AJ397" s="184"/>
      <c r="AK397" s="199"/>
      <c r="AL397" s="286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4"/>
      <c r="AT397" s="37"/>
    </row>
    <row r="398" spans="2:46" ht="13.5" customHeight="1" x14ac:dyDescent="0.15">
      <c r="B398" s="284" t="s">
        <v>142</v>
      </c>
      <c r="C398" s="25" t="s">
        <v>31</v>
      </c>
      <c r="D398" s="39"/>
      <c r="E398" s="55"/>
      <c r="F398" s="96"/>
      <c r="G398" s="96"/>
      <c r="H398" s="96"/>
      <c r="I398" s="60"/>
      <c r="J398" s="60"/>
      <c r="K398" s="61"/>
      <c r="L398" s="258"/>
      <c r="M398" s="258"/>
      <c r="N398" s="55"/>
      <c r="O398" s="26"/>
      <c r="P398" s="55"/>
      <c r="Q398" s="26"/>
      <c r="R398" s="131"/>
      <c r="S398" s="214"/>
      <c r="T398" s="284" t="s">
        <v>142</v>
      </c>
      <c r="U398" s="25" t="s">
        <v>31</v>
      </c>
      <c r="V398" s="39"/>
      <c r="W398" s="55"/>
      <c r="X398" s="96"/>
      <c r="Y398" s="96"/>
      <c r="Z398" s="96"/>
      <c r="AA398" s="60"/>
      <c r="AB398" s="60"/>
      <c r="AC398" s="61"/>
      <c r="AD398" s="258"/>
      <c r="AE398" s="258"/>
      <c r="AF398" s="55"/>
      <c r="AG398" s="26"/>
      <c r="AH398" s="55"/>
      <c r="AI398" s="26"/>
      <c r="AJ398" s="131"/>
      <c r="AK398" s="199"/>
      <c r="AL398" s="284" t="s">
        <v>142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4"/>
      <c r="AT398" s="37"/>
    </row>
    <row r="399" spans="2:46" ht="13.5" customHeight="1" x14ac:dyDescent="0.15">
      <c r="B399" s="285"/>
      <c r="C399" s="27" t="s">
        <v>32</v>
      </c>
      <c r="D399" s="186"/>
      <c r="E399" s="56"/>
      <c r="F399" s="187"/>
      <c r="G399" s="187"/>
      <c r="H399" s="187"/>
      <c r="I399" s="62"/>
      <c r="J399" s="62"/>
      <c r="K399" s="188"/>
      <c r="L399" s="259"/>
      <c r="M399" s="259"/>
      <c r="N399" s="56"/>
      <c r="O399" s="28"/>
      <c r="P399" s="56"/>
      <c r="Q399" s="28"/>
      <c r="R399" s="132"/>
      <c r="S399" s="214"/>
      <c r="T399" s="285"/>
      <c r="U399" s="27" t="s">
        <v>32</v>
      </c>
      <c r="V399" s="186"/>
      <c r="W399" s="56"/>
      <c r="X399" s="187"/>
      <c r="Y399" s="187"/>
      <c r="Z399" s="187"/>
      <c r="AA399" s="62"/>
      <c r="AB399" s="62"/>
      <c r="AC399" s="188"/>
      <c r="AD399" s="259"/>
      <c r="AE399" s="259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4"/>
      <c r="AT399" s="37"/>
    </row>
    <row r="400" spans="2:46" ht="13.5" customHeight="1" x14ac:dyDescent="0.15">
      <c r="B400" s="285"/>
      <c r="C400" s="27" t="s">
        <v>33</v>
      </c>
      <c r="D400" s="186"/>
      <c r="E400" s="56"/>
      <c r="F400" s="187"/>
      <c r="G400" s="187"/>
      <c r="H400" s="187"/>
      <c r="I400" s="62"/>
      <c r="J400" s="62"/>
      <c r="K400" s="188"/>
      <c r="L400" s="259"/>
      <c r="M400" s="259"/>
      <c r="N400" s="56"/>
      <c r="O400" s="28"/>
      <c r="P400" s="56"/>
      <c r="Q400" s="28"/>
      <c r="R400" s="132"/>
      <c r="S400" s="214"/>
      <c r="T400" s="285"/>
      <c r="U400" s="27" t="s">
        <v>33</v>
      </c>
      <c r="V400" s="186"/>
      <c r="W400" s="56"/>
      <c r="X400" s="187"/>
      <c r="Y400" s="187"/>
      <c r="Z400" s="187"/>
      <c r="AA400" s="62"/>
      <c r="AB400" s="62"/>
      <c r="AC400" s="188"/>
      <c r="AD400" s="259"/>
      <c r="AE400" s="259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4"/>
      <c r="AT400" s="37"/>
    </row>
    <row r="401" spans="2:46" ht="13.5" customHeight="1" x14ac:dyDescent="0.15">
      <c r="B401" s="285"/>
      <c r="C401" s="27" t="s">
        <v>35</v>
      </c>
      <c r="D401" s="186"/>
      <c r="E401" s="56"/>
      <c r="F401" s="187"/>
      <c r="G401" s="187"/>
      <c r="H401" s="187"/>
      <c r="I401" s="62"/>
      <c r="J401" s="62"/>
      <c r="K401" s="188"/>
      <c r="L401" s="259"/>
      <c r="M401" s="259"/>
      <c r="N401" s="56"/>
      <c r="O401" s="28"/>
      <c r="P401" s="56"/>
      <c r="Q401" s="28"/>
      <c r="R401" s="132"/>
      <c r="S401" s="214"/>
      <c r="T401" s="285"/>
      <c r="U401" s="27" t="s">
        <v>35</v>
      </c>
      <c r="V401" s="186"/>
      <c r="W401" s="56"/>
      <c r="X401" s="187"/>
      <c r="Y401" s="187"/>
      <c r="Z401" s="187"/>
      <c r="AA401" s="62"/>
      <c r="AB401" s="62"/>
      <c r="AC401" s="188"/>
      <c r="AD401" s="259"/>
      <c r="AE401" s="259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4"/>
      <c r="AT401" s="37"/>
    </row>
    <row r="402" spans="2:46" ht="13.5" customHeight="1" thickBot="1" x14ac:dyDescent="0.2">
      <c r="B402" s="286"/>
      <c r="C402" s="27"/>
      <c r="D402" s="186"/>
      <c r="E402" s="56"/>
      <c r="F402" s="189"/>
      <c r="G402" s="189"/>
      <c r="H402" s="189"/>
      <c r="I402" s="56"/>
      <c r="J402" s="56"/>
      <c r="K402" s="188"/>
      <c r="L402" s="259"/>
      <c r="M402" s="259"/>
      <c r="N402" s="56"/>
      <c r="O402" s="28"/>
      <c r="P402" s="56"/>
      <c r="Q402" s="28"/>
      <c r="R402" s="184"/>
      <c r="S402" s="214"/>
      <c r="T402" s="286"/>
      <c r="U402" s="27"/>
      <c r="V402" s="186"/>
      <c r="W402" s="56"/>
      <c r="X402" s="189"/>
      <c r="Y402" s="189"/>
      <c r="Z402" s="189"/>
      <c r="AA402" s="56"/>
      <c r="AB402" s="56"/>
      <c r="AC402" s="188"/>
      <c r="AD402" s="259"/>
      <c r="AE402" s="259"/>
      <c r="AF402" s="56"/>
      <c r="AG402" s="28"/>
      <c r="AH402" s="56"/>
      <c r="AI402" s="28"/>
      <c r="AJ402" s="184"/>
      <c r="AK402" s="199"/>
      <c r="AL402" s="286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4"/>
      <c r="AT402" s="37"/>
    </row>
    <row r="403" spans="2:46" ht="13.5" customHeight="1" x14ac:dyDescent="0.15">
      <c r="B403" s="284" t="s">
        <v>143</v>
      </c>
      <c r="C403" s="25" t="s">
        <v>31</v>
      </c>
      <c r="D403" s="39"/>
      <c r="E403" s="55"/>
      <c r="F403" s="96"/>
      <c r="G403" s="96"/>
      <c r="H403" s="96"/>
      <c r="I403" s="60"/>
      <c r="J403" s="60"/>
      <c r="K403" s="61"/>
      <c r="L403" s="258"/>
      <c r="M403" s="258"/>
      <c r="N403" s="55"/>
      <c r="O403" s="26"/>
      <c r="P403" s="55"/>
      <c r="Q403" s="26"/>
      <c r="R403" s="131"/>
      <c r="S403" s="214"/>
      <c r="T403" s="284" t="s">
        <v>143</v>
      </c>
      <c r="U403" s="25" t="s">
        <v>31</v>
      </c>
      <c r="V403" s="39"/>
      <c r="W403" s="55"/>
      <c r="X403" s="96"/>
      <c r="Y403" s="96"/>
      <c r="Z403" s="96"/>
      <c r="AA403" s="60"/>
      <c r="AB403" s="60"/>
      <c r="AC403" s="61"/>
      <c r="AD403" s="258"/>
      <c r="AE403" s="258"/>
      <c r="AF403" s="55"/>
      <c r="AG403" s="26"/>
      <c r="AH403" s="55"/>
      <c r="AI403" s="26"/>
      <c r="AJ403" s="131"/>
      <c r="AK403" s="199"/>
      <c r="AL403" s="284" t="s">
        <v>143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4"/>
      <c r="AT403" s="37"/>
    </row>
    <row r="404" spans="2:46" ht="13.5" customHeight="1" x14ac:dyDescent="0.15">
      <c r="B404" s="285"/>
      <c r="C404" s="27" t="s">
        <v>32</v>
      </c>
      <c r="D404" s="186"/>
      <c r="E404" s="56"/>
      <c r="F404" s="187"/>
      <c r="G404" s="187"/>
      <c r="H404" s="187"/>
      <c r="I404" s="62"/>
      <c r="J404" s="62"/>
      <c r="K404" s="188"/>
      <c r="L404" s="259"/>
      <c r="M404" s="259"/>
      <c r="N404" s="56"/>
      <c r="O404" s="28"/>
      <c r="P404" s="56"/>
      <c r="Q404" s="28"/>
      <c r="R404" s="132"/>
      <c r="S404" s="214"/>
      <c r="T404" s="285"/>
      <c r="U404" s="27" t="s">
        <v>32</v>
      </c>
      <c r="V404" s="186"/>
      <c r="W404" s="56"/>
      <c r="X404" s="187"/>
      <c r="Y404" s="187"/>
      <c r="Z404" s="187"/>
      <c r="AA404" s="62"/>
      <c r="AB404" s="62"/>
      <c r="AC404" s="188"/>
      <c r="AD404" s="259"/>
      <c r="AE404" s="259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4"/>
      <c r="AT404" s="37"/>
    </row>
    <row r="405" spans="2:46" ht="13.5" customHeight="1" x14ac:dyDescent="0.15">
      <c r="B405" s="285"/>
      <c r="C405" s="27" t="s">
        <v>33</v>
      </c>
      <c r="D405" s="186"/>
      <c r="E405" s="56"/>
      <c r="F405" s="187"/>
      <c r="G405" s="187"/>
      <c r="H405" s="187"/>
      <c r="I405" s="62"/>
      <c r="J405" s="62"/>
      <c r="K405" s="188"/>
      <c r="L405" s="259"/>
      <c r="M405" s="259"/>
      <c r="N405" s="56"/>
      <c r="O405" s="28"/>
      <c r="P405" s="56"/>
      <c r="Q405" s="28"/>
      <c r="R405" s="132"/>
      <c r="S405" s="214"/>
      <c r="T405" s="285"/>
      <c r="U405" s="27" t="s">
        <v>33</v>
      </c>
      <c r="V405" s="186"/>
      <c r="W405" s="56"/>
      <c r="X405" s="187"/>
      <c r="Y405" s="187"/>
      <c r="Z405" s="187"/>
      <c r="AA405" s="62"/>
      <c r="AB405" s="62"/>
      <c r="AC405" s="188"/>
      <c r="AD405" s="259"/>
      <c r="AE405" s="259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4"/>
      <c r="AT405" s="37"/>
    </row>
    <row r="406" spans="2:46" ht="13.5" customHeight="1" x14ac:dyDescent="0.15">
      <c r="B406" s="285"/>
      <c r="C406" s="27" t="s">
        <v>35</v>
      </c>
      <c r="D406" s="186"/>
      <c r="E406" s="56"/>
      <c r="F406" s="187"/>
      <c r="G406" s="187"/>
      <c r="H406" s="187"/>
      <c r="I406" s="62"/>
      <c r="J406" s="62"/>
      <c r="K406" s="188"/>
      <c r="L406" s="259"/>
      <c r="M406" s="259"/>
      <c r="N406" s="56"/>
      <c r="O406" s="28"/>
      <c r="P406" s="56"/>
      <c r="Q406" s="28"/>
      <c r="R406" s="132"/>
      <c r="S406" s="214"/>
      <c r="T406" s="285"/>
      <c r="U406" s="27" t="s">
        <v>35</v>
      </c>
      <c r="V406" s="186"/>
      <c r="W406" s="56"/>
      <c r="X406" s="187"/>
      <c r="Y406" s="187"/>
      <c r="Z406" s="187"/>
      <c r="AA406" s="62"/>
      <c r="AB406" s="62"/>
      <c r="AC406" s="188"/>
      <c r="AD406" s="259"/>
      <c r="AE406" s="259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4"/>
      <c r="AT406" s="37"/>
    </row>
    <row r="407" spans="2:46" ht="13.5" customHeight="1" thickBot="1" x14ac:dyDescent="0.2">
      <c r="B407" s="286"/>
      <c r="C407" s="27"/>
      <c r="D407" s="186"/>
      <c r="E407" s="56"/>
      <c r="F407" s="189"/>
      <c r="G407" s="189"/>
      <c r="H407" s="189"/>
      <c r="I407" s="56"/>
      <c r="J407" s="56"/>
      <c r="K407" s="188"/>
      <c r="L407" s="259"/>
      <c r="M407" s="259"/>
      <c r="N407" s="56"/>
      <c r="O407" s="28"/>
      <c r="P407" s="56"/>
      <c r="Q407" s="28"/>
      <c r="R407" s="184"/>
      <c r="S407" s="214"/>
      <c r="T407" s="286"/>
      <c r="U407" s="27"/>
      <c r="V407" s="186"/>
      <c r="W407" s="56"/>
      <c r="X407" s="189"/>
      <c r="Y407" s="189"/>
      <c r="Z407" s="189"/>
      <c r="AA407" s="56"/>
      <c r="AB407" s="56"/>
      <c r="AC407" s="188"/>
      <c r="AD407" s="259"/>
      <c r="AE407" s="259"/>
      <c r="AF407" s="56"/>
      <c r="AG407" s="28"/>
      <c r="AH407" s="56"/>
      <c r="AI407" s="28"/>
      <c r="AJ407" s="184"/>
      <c r="AK407" s="199"/>
      <c r="AL407" s="286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4"/>
      <c r="AT407" s="37"/>
    </row>
    <row r="408" spans="2:46" ht="13.5" customHeight="1" x14ac:dyDescent="0.15">
      <c r="B408" s="284" t="s">
        <v>144</v>
      </c>
      <c r="C408" s="25" t="s">
        <v>31</v>
      </c>
      <c r="D408" s="39"/>
      <c r="E408" s="55"/>
      <c r="F408" s="96"/>
      <c r="G408" s="96"/>
      <c r="H408" s="96"/>
      <c r="I408" s="60"/>
      <c r="J408" s="60"/>
      <c r="K408" s="61"/>
      <c r="L408" s="258"/>
      <c r="M408" s="258"/>
      <c r="N408" s="55"/>
      <c r="O408" s="26"/>
      <c r="P408" s="55"/>
      <c r="Q408" s="26"/>
      <c r="R408" s="131"/>
      <c r="S408" s="214"/>
      <c r="T408" s="284" t="s">
        <v>144</v>
      </c>
      <c r="U408" s="25" t="s">
        <v>31</v>
      </c>
      <c r="V408" s="39"/>
      <c r="W408" s="55"/>
      <c r="X408" s="96"/>
      <c r="Y408" s="96"/>
      <c r="Z408" s="96"/>
      <c r="AA408" s="60"/>
      <c r="AB408" s="60"/>
      <c r="AC408" s="61"/>
      <c r="AD408" s="258"/>
      <c r="AE408" s="258"/>
      <c r="AF408" s="55"/>
      <c r="AG408" s="26"/>
      <c r="AH408" s="55"/>
      <c r="AI408" s="26"/>
      <c r="AJ408" s="131"/>
      <c r="AK408" s="199"/>
      <c r="AL408" s="284" t="s">
        <v>144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4"/>
      <c r="AT408" s="37"/>
    </row>
    <row r="409" spans="2:46" ht="13.5" customHeight="1" x14ac:dyDescent="0.15">
      <c r="B409" s="285"/>
      <c r="C409" s="27" t="s">
        <v>32</v>
      </c>
      <c r="D409" s="186"/>
      <c r="E409" s="56"/>
      <c r="F409" s="187"/>
      <c r="G409" s="187"/>
      <c r="H409" s="187"/>
      <c r="I409" s="62"/>
      <c r="J409" s="62"/>
      <c r="K409" s="188"/>
      <c r="L409" s="259"/>
      <c r="M409" s="259"/>
      <c r="N409" s="56"/>
      <c r="O409" s="28"/>
      <c r="P409" s="56"/>
      <c r="Q409" s="28"/>
      <c r="R409" s="132"/>
      <c r="S409" s="214"/>
      <c r="T409" s="285"/>
      <c r="U409" s="27" t="s">
        <v>32</v>
      </c>
      <c r="V409" s="186"/>
      <c r="W409" s="56"/>
      <c r="X409" s="187"/>
      <c r="Y409" s="187"/>
      <c r="Z409" s="187"/>
      <c r="AA409" s="62"/>
      <c r="AB409" s="62"/>
      <c r="AC409" s="188"/>
      <c r="AD409" s="259"/>
      <c r="AE409" s="259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4"/>
      <c r="AT409" s="37"/>
    </row>
    <row r="410" spans="2:46" ht="13.5" customHeight="1" x14ac:dyDescent="0.15">
      <c r="B410" s="285"/>
      <c r="C410" s="27" t="s">
        <v>33</v>
      </c>
      <c r="D410" s="186"/>
      <c r="E410" s="56"/>
      <c r="F410" s="187"/>
      <c r="G410" s="187"/>
      <c r="H410" s="187"/>
      <c r="I410" s="62"/>
      <c r="J410" s="62"/>
      <c r="K410" s="188"/>
      <c r="L410" s="259"/>
      <c r="M410" s="259"/>
      <c r="N410" s="56"/>
      <c r="O410" s="28"/>
      <c r="P410" s="56"/>
      <c r="Q410" s="28"/>
      <c r="R410" s="132"/>
      <c r="S410" s="214"/>
      <c r="T410" s="285"/>
      <c r="U410" s="27" t="s">
        <v>33</v>
      </c>
      <c r="V410" s="186"/>
      <c r="W410" s="56"/>
      <c r="X410" s="187"/>
      <c r="Y410" s="187"/>
      <c r="Z410" s="187"/>
      <c r="AA410" s="62"/>
      <c r="AB410" s="62"/>
      <c r="AC410" s="188"/>
      <c r="AD410" s="259"/>
      <c r="AE410" s="259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4"/>
      <c r="AT410" s="37"/>
    </row>
    <row r="411" spans="2:46" ht="13.5" customHeight="1" x14ac:dyDescent="0.15">
      <c r="B411" s="285"/>
      <c r="C411" s="27" t="s">
        <v>35</v>
      </c>
      <c r="D411" s="186"/>
      <c r="E411" s="56"/>
      <c r="F411" s="187"/>
      <c r="G411" s="187"/>
      <c r="H411" s="187"/>
      <c r="I411" s="62"/>
      <c r="J411" s="62"/>
      <c r="K411" s="188"/>
      <c r="L411" s="259"/>
      <c r="M411" s="259"/>
      <c r="N411" s="56"/>
      <c r="O411" s="28"/>
      <c r="P411" s="56"/>
      <c r="Q411" s="28"/>
      <c r="R411" s="132"/>
      <c r="S411" s="214"/>
      <c r="T411" s="285"/>
      <c r="U411" s="27" t="s">
        <v>35</v>
      </c>
      <c r="V411" s="186"/>
      <c r="W411" s="56"/>
      <c r="X411" s="187"/>
      <c r="Y411" s="187"/>
      <c r="Z411" s="187"/>
      <c r="AA411" s="62"/>
      <c r="AB411" s="62"/>
      <c r="AC411" s="188"/>
      <c r="AD411" s="259"/>
      <c r="AE411" s="259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4"/>
      <c r="AT411" s="37"/>
    </row>
    <row r="412" spans="2:46" ht="13.5" customHeight="1" thickBot="1" x14ac:dyDescent="0.2">
      <c r="B412" s="286"/>
      <c r="C412" s="27"/>
      <c r="D412" s="186"/>
      <c r="E412" s="56"/>
      <c r="F412" s="189"/>
      <c r="G412" s="189"/>
      <c r="H412" s="189"/>
      <c r="I412" s="56"/>
      <c r="J412" s="56"/>
      <c r="K412" s="188"/>
      <c r="L412" s="259"/>
      <c r="M412" s="259"/>
      <c r="N412" s="56"/>
      <c r="O412" s="28"/>
      <c r="P412" s="56"/>
      <c r="Q412" s="28"/>
      <c r="R412" s="184"/>
      <c r="S412" s="214"/>
      <c r="T412" s="286"/>
      <c r="U412" s="27"/>
      <c r="V412" s="186"/>
      <c r="W412" s="56"/>
      <c r="X412" s="189"/>
      <c r="Y412" s="189"/>
      <c r="Z412" s="189"/>
      <c r="AA412" s="56"/>
      <c r="AB412" s="56"/>
      <c r="AC412" s="188"/>
      <c r="AD412" s="259"/>
      <c r="AE412" s="259"/>
      <c r="AF412" s="56"/>
      <c r="AG412" s="28"/>
      <c r="AH412" s="56"/>
      <c r="AI412" s="28"/>
      <c r="AJ412" s="184"/>
      <c r="AK412" s="199"/>
      <c r="AL412" s="286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4"/>
      <c r="AT412" s="37"/>
    </row>
    <row r="413" spans="2:46" ht="13.5" customHeight="1" x14ac:dyDescent="0.15">
      <c r="B413" s="284" t="s">
        <v>145</v>
      </c>
      <c r="C413" s="25" t="s">
        <v>31</v>
      </c>
      <c r="D413" s="39"/>
      <c r="E413" s="55"/>
      <c r="F413" s="96"/>
      <c r="G413" s="96"/>
      <c r="H413" s="96"/>
      <c r="I413" s="60"/>
      <c r="J413" s="60"/>
      <c r="K413" s="61"/>
      <c r="L413" s="258"/>
      <c r="M413" s="258"/>
      <c r="N413" s="55"/>
      <c r="O413" s="26"/>
      <c r="P413" s="55"/>
      <c r="Q413" s="26"/>
      <c r="R413" s="131"/>
      <c r="S413" s="214"/>
      <c r="T413" s="284" t="s">
        <v>145</v>
      </c>
      <c r="U413" s="25" t="s">
        <v>31</v>
      </c>
      <c r="V413" s="39"/>
      <c r="W413" s="55"/>
      <c r="X413" s="96"/>
      <c r="Y413" s="96"/>
      <c r="Z413" s="96"/>
      <c r="AA413" s="60"/>
      <c r="AB413" s="60"/>
      <c r="AC413" s="61"/>
      <c r="AD413" s="258"/>
      <c r="AE413" s="258"/>
      <c r="AF413" s="55"/>
      <c r="AG413" s="26"/>
      <c r="AH413" s="55"/>
      <c r="AI413" s="26"/>
      <c r="AJ413" s="131"/>
      <c r="AK413" s="199"/>
      <c r="AL413" s="284" t="s">
        <v>145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4"/>
      <c r="AT413" s="37"/>
    </row>
    <row r="414" spans="2:46" ht="13.5" customHeight="1" x14ac:dyDescent="0.15">
      <c r="B414" s="285"/>
      <c r="C414" s="27" t="s">
        <v>32</v>
      </c>
      <c r="D414" s="186"/>
      <c r="E414" s="56"/>
      <c r="F414" s="187"/>
      <c r="G414" s="187"/>
      <c r="H414" s="187"/>
      <c r="I414" s="62"/>
      <c r="J414" s="62"/>
      <c r="K414" s="188"/>
      <c r="L414" s="259"/>
      <c r="M414" s="259"/>
      <c r="N414" s="56"/>
      <c r="O414" s="28"/>
      <c r="P414" s="56"/>
      <c r="Q414" s="28"/>
      <c r="R414" s="132"/>
      <c r="S414" s="214"/>
      <c r="T414" s="285"/>
      <c r="U414" s="27" t="s">
        <v>32</v>
      </c>
      <c r="V414" s="186"/>
      <c r="W414" s="56"/>
      <c r="X414" s="187"/>
      <c r="Y414" s="187"/>
      <c r="Z414" s="187"/>
      <c r="AA414" s="62"/>
      <c r="AB414" s="62"/>
      <c r="AC414" s="188"/>
      <c r="AD414" s="259"/>
      <c r="AE414" s="259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4"/>
      <c r="AT414" s="37"/>
    </row>
    <row r="415" spans="2:46" ht="13.5" customHeight="1" x14ac:dyDescent="0.15">
      <c r="B415" s="285"/>
      <c r="C415" s="27" t="s">
        <v>33</v>
      </c>
      <c r="D415" s="186"/>
      <c r="E415" s="56"/>
      <c r="F415" s="187"/>
      <c r="G415" s="187"/>
      <c r="H415" s="187"/>
      <c r="I415" s="62"/>
      <c r="J415" s="62"/>
      <c r="K415" s="188"/>
      <c r="L415" s="259"/>
      <c r="M415" s="259"/>
      <c r="N415" s="56"/>
      <c r="O415" s="28"/>
      <c r="P415" s="56"/>
      <c r="Q415" s="28"/>
      <c r="R415" s="132"/>
      <c r="S415" s="214"/>
      <c r="T415" s="285"/>
      <c r="U415" s="27" t="s">
        <v>33</v>
      </c>
      <c r="V415" s="186"/>
      <c r="W415" s="56"/>
      <c r="X415" s="187"/>
      <c r="Y415" s="187"/>
      <c r="Z415" s="187"/>
      <c r="AA415" s="62"/>
      <c r="AB415" s="62"/>
      <c r="AC415" s="188"/>
      <c r="AD415" s="259"/>
      <c r="AE415" s="259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4"/>
      <c r="AT415" s="37"/>
    </row>
    <row r="416" spans="2:46" ht="13.5" customHeight="1" x14ac:dyDescent="0.15">
      <c r="B416" s="285"/>
      <c r="C416" s="27" t="s">
        <v>35</v>
      </c>
      <c r="D416" s="186"/>
      <c r="E416" s="56"/>
      <c r="F416" s="187"/>
      <c r="G416" s="187"/>
      <c r="H416" s="187"/>
      <c r="I416" s="62"/>
      <c r="J416" s="62"/>
      <c r="K416" s="188"/>
      <c r="L416" s="259"/>
      <c r="M416" s="259"/>
      <c r="N416" s="56"/>
      <c r="O416" s="28"/>
      <c r="P416" s="56"/>
      <c r="Q416" s="28"/>
      <c r="R416" s="132"/>
      <c r="S416" s="214"/>
      <c r="T416" s="285"/>
      <c r="U416" s="27" t="s">
        <v>35</v>
      </c>
      <c r="V416" s="186"/>
      <c r="W416" s="56"/>
      <c r="X416" s="187"/>
      <c r="Y416" s="187"/>
      <c r="Z416" s="187"/>
      <c r="AA416" s="62"/>
      <c r="AB416" s="62"/>
      <c r="AC416" s="188"/>
      <c r="AD416" s="259"/>
      <c r="AE416" s="259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4"/>
      <c r="AT416" s="37"/>
    </row>
    <row r="417" spans="2:46" ht="13.5" customHeight="1" thickBot="1" x14ac:dyDescent="0.2">
      <c r="B417" s="286"/>
      <c r="C417" s="27"/>
      <c r="D417" s="186"/>
      <c r="E417" s="56"/>
      <c r="F417" s="189"/>
      <c r="G417" s="189"/>
      <c r="H417" s="189"/>
      <c r="I417" s="56"/>
      <c r="J417" s="56"/>
      <c r="K417" s="188"/>
      <c r="L417" s="259"/>
      <c r="M417" s="259"/>
      <c r="N417" s="56"/>
      <c r="O417" s="28"/>
      <c r="P417" s="56"/>
      <c r="Q417" s="28"/>
      <c r="R417" s="184"/>
      <c r="S417" s="214"/>
      <c r="T417" s="286"/>
      <c r="U417" s="27"/>
      <c r="V417" s="186"/>
      <c r="W417" s="56"/>
      <c r="X417" s="189"/>
      <c r="Y417" s="189"/>
      <c r="Z417" s="189"/>
      <c r="AA417" s="56"/>
      <c r="AB417" s="56"/>
      <c r="AC417" s="188"/>
      <c r="AD417" s="259"/>
      <c r="AE417" s="259"/>
      <c r="AF417" s="56"/>
      <c r="AG417" s="28"/>
      <c r="AH417" s="56"/>
      <c r="AI417" s="28"/>
      <c r="AJ417" s="184"/>
      <c r="AK417" s="199"/>
      <c r="AL417" s="286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4"/>
      <c r="AT417" s="37"/>
    </row>
    <row r="418" spans="2:46" ht="13.5" customHeight="1" x14ac:dyDescent="0.15">
      <c r="B418" s="284" t="s">
        <v>146</v>
      </c>
      <c r="C418" s="25" t="s">
        <v>31</v>
      </c>
      <c r="D418" s="39"/>
      <c r="E418" s="55"/>
      <c r="F418" s="96"/>
      <c r="G418" s="96"/>
      <c r="H418" s="96"/>
      <c r="I418" s="60"/>
      <c r="J418" s="60"/>
      <c r="K418" s="61"/>
      <c r="L418" s="258"/>
      <c r="M418" s="258"/>
      <c r="N418" s="55"/>
      <c r="O418" s="26"/>
      <c r="P418" s="55"/>
      <c r="Q418" s="26"/>
      <c r="R418" s="131"/>
      <c r="S418" s="214"/>
      <c r="T418" s="284" t="s">
        <v>146</v>
      </c>
      <c r="U418" s="25" t="s">
        <v>31</v>
      </c>
      <c r="V418" s="39"/>
      <c r="W418" s="55"/>
      <c r="X418" s="96"/>
      <c r="Y418" s="96"/>
      <c r="Z418" s="96"/>
      <c r="AA418" s="60"/>
      <c r="AB418" s="60"/>
      <c r="AC418" s="61"/>
      <c r="AD418" s="258"/>
      <c r="AE418" s="258"/>
      <c r="AF418" s="55"/>
      <c r="AG418" s="26"/>
      <c r="AH418" s="55"/>
      <c r="AI418" s="26"/>
      <c r="AJ418" s="131"/>
      <c r="AK418" s="199"/>
      <c r="AL418" s="284" t="s">
        <v>146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4"/>
      <c r="AT418" s="37"/>
    </row>
    <row r="419" spans="2:46" ht="13.5" customHeight="1" x14ac:dyDescent="0.15">
      <c r="B419" s="285"/>
      <c r="C419" s="27" t="s">
        <v>32</v>
      </c>
      <c r="D419" s="186"/>
      <c r="E419" s="56"/>
      <c r="F419" s="187"/>
      <c r="G419" s="187"/>
      <c r="H419" s="187"/>
      <c r="I419" s="62"/>
      <c r="J419" s="62"/>
      <c r="K419" s="188"/>
      <c r="L419" s="259"/>
      <c r="M419" s="259"/>
      <c r="N419" s="56"/>
      <c r="O419" s="28"/>
      <c r="P419" s="56"/>
      <c r="Q419" s="28"/>
      <c r="R419" s="132"/>
      <c r="S419" s="214"/>
      <c r="T419" s="285"/>
      <c r="U419" s="27" t="s">
        <v>32</v>
      </c>
      <c r="V419" s="186"/>
      <c r="W419" s="56"/>
      <c r="X419" s="187"/>
      <c r="Y419" s="187"/>
      <c r="Z419" s="187"/>
      <c r="AA419" s="62"/>
      <c r="AB419" s="62"/>
      <c r="AC419" s="188"/>
      <c r="AD419" s="259"/>
      <c r="AE419" s="259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4"/>
      <c r="AT419" s="37"/>
    </row>
    <row r="420" spans="2:46" ht="13.5" customHeight="1" x14ac:dyDescent="0.15">
      <c r="B420" s="285"/>
      <c r="C420" s="27" t="s">
        <v>33</v>
      </c>
      <c r="D420" s="186"/>
      <c r="E420" s="56"/>
      <c r="F420" s="187"/>
      <c r="G420" s="187"/>
      <c r="H420" s="187"/>
      <c r="I420" s="62"/>
      <c r="J420" s="62"/>
      <c r="K420" s="188"/>
      <c r="L420" s="259"/>
      <c r="M420" s="259"/>
      <c r="N420" s="56"/>
      <c r="O420" s="28"/>
      <c r="P420" s="56"/>
      <c r="Q420" s="28"/>
      <c r="R420" s="132"/>
      <c r="S420" s="214"/>
      <c r="T420" s="285"/>
      <c r="U420" s="27" t="s">
        <v>33</v>
      </c>
      <c r="V420" s="186"/>
      <c r="W420" s="56"/>
      <c r="X420" s="187"/>
      <c r="Y420" s="187"/>
      <c r="Z420" s="187"/>
      <c r="AA420" s="62"/>
      <c r="AB420" s="62"/>
      <c r="AC420" s="188"/>
      <c r="AD420" s="259"/>
      <c r="AE420" s="259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4"/>
      <c r="AT420" s="37"/>
    </row>
    <row r="421" spans="2:46" ht="13.5" customHeight="1" x14ac:dyDescent="0.15">
      <c r="B421" s="285"/>
      <c r="C421" s="27" t="s">
        <v>35</v>
      </c>
      <c r="D421" s="186"/>
      <c r="E421" s="56"/>
      <c r="F421" s="187"/>
      <c r="G421" s="187"/>
      <c r="H421" s="187"/>
      <c r="I421" s="62"/>
      <c r="J421" s="62"/>
      <c r="K421" s="188"/>
      <c r="L421" s="259"/>
      <c r="M421" s="259"/>
      <c r="N421" s="56"/>
      <c r="O421" s="28"/>
      <c r="P421" s="56"/>
      <c r="Q421" s="28"/>
      <c r="R421" s="132"/>
      <c r="S421" s="214"/>
      <c r="T421" s="285"/>
      <c r="U421" s="27" t="s">
        <v>35</v>
      </c>
      <c r="V421" s="186"/>
      <c r="W421" s="56"/>
      <c r="X421" s="187"/>
      <c r="Y421" s="187"/>
      <c r="Z421" s="187"/>
      <c r="AA421" s="62"/>
      <c r="AB421" s="62"/>
      <c r="AC421" s="188"/>
      <c r="AD421" s="259"/>
      <c r="AE421" s="259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4"/>
      <c r="AT421" s="37"/>
    </row>
    <row r="422" spans="2:46" ht="13.5" customHeight="1" thickBot="1" x14ac:dyDescent="0.2">
      <c r="B422" s="286"/>
      <c r="C422" s="27"/>
      <c r="D422" s="186"/>
      <c r="E422" s="56"/>
      <c r="F422" s="189"/>
      <c r="G422" s="189"/>
      <c r="H422" s="189"/>
      <c r="I422" s="56"/>
      <c r="J422" s="56"/>
      <c r="K422" s="188"/>
      <c r="L422" s="259"/>
      <c r="M422" s="259"/>
      <c r="N422" s="56"/>
      <c r="O422" s="28"/>
      <c r="P422" s="56"/>
      <c r="Q422" s="28"/>
      <c r="R422" s="184"/>
      <c r="S422" s="214"/>
      <c r="T422" s="286"/>
      <c r="U422" s="27"/>
      <c r="V422" s="186"/>
      <c r="W422" s="56"/>
      <c r="X422" s="189"/>
      <c r="Y422" s="189"/>
      <c r="Z422" s="189"/>
      <c r="AA422" s="56"/>
      <c r="AB422" s="56"/>
      <c r="AC422" s="188"/>
      <c r="AD422" s="259"/>
      <c r="AE422" s="259"/>
      <c r="AF422" s="56"/>
      <c r="AG422" s="28"/>
      <c r="AH422" s="56"/>
      <c r="AI422" s="28"/>
      <c r="AJ422" s="184"/>
      <c r="AK422" s="199"/>
      <c r="AL422" s="286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4"/>
      <c r="AT422" s="37"/>
    </row>
    <row r="423" spans="2:46" ht="13.5" customHeight="1" x14ac:dyDescent="0.15">
      <c r="B423" s="284" t="s">
        <v>147</v>
      </c>
      <c r="C423" s="25" t="s">
        <v>31</v>
      </c>
      <c r="D423" s="39"/>
      <c r="E423" s="55"/>
      <c r="F423" s="96"/>
      <c r="G423" s="96"/>
      <c r="H423" s="96"/>
      <c r="I423" s="60"/>
      <c r="J423" s="60"/>
      <c r="K423" s="61"/>
      <c r="L423" s="258"/>
      <c r="M423" s="258"/>
      <c r="N423" s="55"/>
      <c r="O423" s="26"/>
      <c r="P423" s="55"/>
      <c r="Q423" s="26"/>
      <c r="R423" s="131"/>
      <c r="S423" s="214"/>
      <c r="T423" s="284" t="s">
        <v>147</v>
      </c>
      <c r="U423" s="25" t="s">
        <v>31</v>
      </c>
      <c r="V423" s="39"/>
      <c r="W423" s="55"/>
      <c r="X423" s="96"/>
      <c r="Y423" s="96"/>
      <c r="Z423" s="96"/>
      <c r="AA423" s="60"/>
      <c r="AB423" s="60"/>
      <c r="AC423" s="61"/>
      <c r="AD423" s="258"/>
      <c r="AE423" s="258"/>
      <c r="AF423" s="55"/>
      <c r="AG423" s="26"/>
      <c r="AH423" s="55"/>
      <c r="AI423" s="26"/>
      <c r="AJ423" s="131"/>
      <c r="AK423" s="199"/>
      <c r="AL423" s="284" t="s">
        <v>147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4"/>
      <c r="AT423" s="37"/>
    </row>
    <row r="424" spans="2:46" ht="13.5" customHeight="1" x14ac:dyDescent="0.15">
      <c r="B424" s="285"/>
      <c r="C424" s="27" t="s">
        <v>32</v>
      </c>
      <c r="D424" s="186"/>
      <c r="E424" s="56"/>
      <c r="F424" s="187"/>
      <c r="G424" s="187"/>
      <c r="H424" s="187"/>
      <c r="I424" s="62"/>
      <c r="J424" s="62"/>
      <c r="K424" s="188"/>
      <c r="L424" s="259"/>
      <c r="M424" s="259"/>
      <c r="N424" s="56"/>
      <c r="O424" s="28"/>
      <c r="P424" s="56"/>
      <c r="Q424" s="28"/>
      <c r="R424" s="132"/>
      <c r="S424" s="214"/>
      <c r="T424" s="285"/>
      <c r="U424" s="27" t="s">
        <v>32</v>
      </c>
      <c r="V424" s="186"/>
      <c r="W424" s="56"/>
      <c r="X424" s="187"/>
      <c r="Y424" s="187"/>
      <c r="Z424" s="187"/>
      <c r="AA424" s="62"/>
      <c r="AB424" s="62"/>
      <c r="AC424" s="188"/>
      <c r="AD424" s="259"/>
      <c r="AE424" s="259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4"/>
      <c r="AT424" s="37"/>
    </row>
    <row r="425" spans="2:46" ht="13.5" customHeight="1" x14ac:dyDescent="0.15">
      <c r="B425" s="285"/>
      <c r="C425" s="27" t="s">
        <v>33</v>
      </c>
      <c r="D425" s="186"/>
      <c r="E425" s="56"/>
      <c r="F425" s="187"/>
      <c r="G425" s="187"/>
      <c r="H425" s="187"/>
      <c r="I425" s="62"/>
      <c r="J425" s="62"/>
      <c r="K425" s="188"/>
      <c r="L425" s="259"/>
      <c r="M425" s="259"/>
      <c r="N425" s="56"/>
      <c r="O425" s="28"/>
      <c r="P425" s="56"/>
      <c r="Q425" s="28"/>
      <c r="R425" s="132"/>
      <c r="S425" s="214"/>
      <c r="T425" s="285"/>
      <c r="U425" s="27" t="s">
        <v>33</v>
      </c>
      <c r="V425" s="186"/>
      <c r="W425" s="56"/>
      <c r="X425" s="187"/>
      <c r="Y425" s="187"/>
      <c r="Z425" s="187"/>
      <c r="AA425" s="62"/>
      <c r="AB425" s="62"/>
      <c r="AC425" s="188"/>
      <c r="AD425" s="259"/>
      <c r="AE425" s="259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4"/>
      <c r="AT425" s="37"/>
    </row>
    <row r="426" spans="2:46" ht="13.5" customHeight="1" x14ac:dyDescent="0.15">
      <c r="B426" s="285"/>
      <c r="C426" s="27" t="s">
        <v>35</v>
      </c>
      <c r="D426" s="186"/>
      <c r="E426" s="56"/>
      <c r="F426" s="187"/>
      <c r="G426" s="187"/>
      <c r="H426" s="187"/>
      <c r="I426" s="62"/>
      <c r="J426" s="62"/>
      <c r="K426" s="188"/>
      <c r="L426" s="259"/>
      <c r="M426" s="259"/>
      <c r="N426" s="56"/>
      <c r="O426" s="28"/>
      <c r="P426" s="56"/>
      <c r="Q426" s="28"/>
      <c r="R426" s="132"/>
      <c r="S426" s="214"/>
      <c r="T426" s="285"/>
      <c r="U426" s="27" t="s">
        <v>35</v>
      </c>
      <c r="V426" s="186"/>
      <c r="W426" s="56"/>
      <c r="X426" s="187"/>
      <c r="Y426" s="187"/>
      <c r="Z426" s="187"/>
      <c r="AA426" s="62"/>
      <c r="AB426" s="62"/>
      <c r="AC426" s="188"/>
      <c r="AD426" s="259"/>
      <c r="AE426" s="259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4"/>
      <c r="AT426" s="37"/>
    </row>
    <row r="427" spans="2:46" ht="13.5" customHeight="1" thickBot="1" x14ac:dyDescent="0.2">
      <c r="B427" s="286"/>
      <c r="C427" s="27"/>
      <c r="D427" s="186"/>
      <c r="E427" s="56"/>
      <c r="F427" s="189"/>
      <c r="G427" s="189"/>
      <c r="H427" s="189"/>
      <c r="I427" s="56"/>
      <c r="J427" s="56"/>
      <c r="K427" s="188"/>
      <c r="L427" s="259"/>
      <c r="M427" s="259"/>
      <c r="N427" s="56"/>
      <c r="O427" s="28"/>
      <c r="P427" s="56"/>
      <c r="Q427" s="28"/>
      <c r="R427" s="184"/>
      <c r="S427" s="214"/>
      <c r="T427" s="286"/>
      <c r="U427" s="27"/>
      <c r="V427" s="186"/>
      <c r="W427" s="56"/>
      <c r="X427" s="189"/>
      <c r="Y427" s="189"/>
      <c r="Z427" s="189"/>
      <c r="AA427" s="56"/>
      <c r="AB427" s="56"/>
      <c r="AC427" s="188"/>
      <c r="AD427" s="259"/>
      <c r="AE427" s="259"/>
      <c r="AF427" s="56"/>
      <c r="AG427" s="28"/>
      <c r="AH427" s="56"/>
      <c r="AI427" s="28"/>
      <c r="AJ427" s="184"/>
      <c r="AK427" s="199"/>
      <c r="AL427" s="286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4"/>
      <c r="AT427" s="37"/>
    </row>
    <row r="428" spans="2:46" ht="13.5" customHeight="1" x14ac:dyDescent="0.15">
      <c r="B428" s="284" t="s">
        <v>148</v>
      </c>
      <c r="C428" s="25" t="s">
        <v>31</v>
      </c>
      <c r="D428" s="39"/>
      <c r="E428" s="55"/>
      <c r="F428" s="96"/>
      <c r="G428" s="96"/>
      <c r="H428" s="96"/>
      <c r="I428" s="60"/>
      <c r="J428" s="60"/>
      <c r="K428" s="61"/>
      <c r="L428" s="258"/>
      <c r="M428" s="258"/>
      <c r="N428" s="55"/>
      <c r="O428" s="26"/>
      <c r="P428" s="55"/>
      <c r="Q428" s="26"/>
      <c r="R428" s="131"/>
      <c r="S428" s="214"/>
      <c r="T428" s="284" t="s">
        <v>148</v>
      </c>
      <c r="U428" s="25" t="s">
        <v>31</v>
      </c>
      <c r="V428" s="39"/>
      <c r="W428" s="55"/>
      <c r="X428" s="96"/>
      <c r="Y428" s="96"/>
      <c r="Z428" s="96"/>
      <c r="AA428" s="60"/>
      <c r="AB428" s="60"/>
      <c r="AC428" s="61"/>
      <c r="AD428" s="258"/>
      <c r="AE428" s="258"/>
      <c r="AF428" s="55"/>
      <c r="AG428" s="26"/>
      <c r="AH428" s="55"/>
      <c r="AI428" s="26"/>
      <c r="AJ428" s="131"/>
      <c r="AK428" s="199"/>
      <c r="AL428" s="284" t="s">
        <v>148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4"/>
      <c r="AT428" s="37"/>
    </row>
    <row r="429" spans="2:46" ht="13.5" customHeight="1" x14ac:dyDescent="0.15">
      <c r="B429" s="285"/>
      <c r="C429" s="27" t="s">
        <v>32</v>
      </c>
      <c r="D429" s="186"/>
      <c r="E429" s="56"/>
      <c r="F429" s="187"/>
      <c r="G429" s="187"/>
      <c r="H429" s="187"/>
      <c r="I429" s="62"/>
      <c r="J429" s="62"/>
      <c r="K429" s="188"/>
      <c r="L429" s="259"/>
      <c r="M429" s="259"/>
      <c r="N429" s="56"/>
      <c r="O429" s="28"/>
      <c r="P429" s="56"/>
      <c r="Q429" s="28"/>
      <c r="R429" s="132"/>
      <c r="S429" s="214"/>
      <c r="T429" s="285"/>
      <c r="U429" s="27" t="s">
        <v>32</v>
      </c>
      <c r="V429" s="186"/>
      <c r="W429" s="56"/>
      <c r="X429" s="187"/>
      <c r="Y429" s="187"/>
      <c r="Z429" s="187"/>
      <c r="AA429" s="62"/>
      <c r="AB429" s="62"/>
      <c r="AC429" s="188"/>
      <c r="AD429" s="259"/>
      <c r="AE429" s="259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4"/>
      <c r="AT429" s="37"/>
    </row>
    <row r="430" spans="2:46" ht="13.5" customHeight="1" x14ac:dyDescent="0.15">
      <c r="B430" s="285"/>
      <c r="C430" s="27" t="s">
        <v>33</v>
      </c>
      <c r="D430" s="186"/>
      <c r="E430" s="56"/>
      <c r="F430" s="187"/>
      <c r="G430" s="187"/>
      <c r="H430" s="187"/>
      <c r="I430" s="62"/>
      <c r="J430" s="62"/>
      <c r="K430" s="188"/>
      <c r="L430" s="259"/>
      <c r="M430" s="259"/>
      <c r="N430" s="56"/>
      <c r="O430" s="28"/>
      <c r="P430" s="56"/>
      <c r="Q430" s="28"/>
      <c r="R430" s="132"/>
      <c r="S430" s="214"/>
      <c r="T430" s="285"/>
      <c r="U430" s="27" t="s">
        <v>33</v>
      </c>
      <c r="V430" s="186"/>
      <c r="W430" s="56"/>
      <c r="X430" s="187"/>
      <c r="Y430" s="187"/>
      <c r="Z430" s="187"/>
      <c r="AA430" s="62"/>
      <c r="AB430" s="62"/>
      <c r="AC430" s="188"/>
      <c r="AD430" s="259"/>
      <c r="AE430" s="259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4"/>
      <c r="AT430" s="37"/>
    </row>
    <row r="431" spans="2:46" ht="13.5" customHeight="1" x14ac:dyDescent="0.15">
      <c r="B431" s="285"/>
      <c r="C431" s="27" t="s">
        <v>35</v>
      </c>
      <c r="D431" s="186"/>
      <c r="E431" s="56"/>
      <c r="F431" s="187"/>
      <c r="G431" s="187"/>
      <c r="H431" s="187"/>
      <c r="I431" s="62"/>
      <c r="J431" s="62"/>
      <c r="K431" s="188"/>
      <c r="L431" s="259"/>
      <c r="M431" s="259"/>
      <c r="N431" s="56"/>
      <c r="O431" s="28"/>
      <c r="P431" s="56"/>
      <c r="Q431" s="28"/>
      <c r="R431" s="132"/>
      <c r="S431" s="214"/>
      <c r="T431" s="285"/>
      <c r="U431" s="27" t="s">
        <v>35</v>
      </c>
      <c r="V431" s="186"/>
      <c r="W431" s="56"/>
      <c r="X431" s="187"/>
      <c r="Y431" s="187"/>
      <c r="Z431" s="187"/>
      <c r="AA431" s="62"/>
      <c r="AB431" s="62"/>
      <c r="AC431" s="188"/>
      <c r="AD431" s="259"/>
      <c r="AE431" s="259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4"/>
      <c r="AT431" s="37"/>
    </row>
    <row r="432" spans="2:46" ht="13.5" customHeight="1" thickBot="1" x14ac:dyDescent="0.2">
      <c r="B432" s="286"/>
      <c r="C432" s="27"/>
      <c r="D432" s="186"/>
      <c r="E432" s="56"/>
      <c r="F432" s="189"/>
      <c r="G432" s="189"/>
      <c r="H432" s="189"/>
      <c r="I432" s="56"/>
      <c r="J432" s="56"/>
      <c r="K432" s="188"/>
      <c r="L432" s="259"/>
      <c r="M432" s="259"/>
      <c r="N432" s="56"/>
      <c r="O432" s="28"/>
      <c r="P432" s="56"/>
      <c r="Q432" s="28"/>
      <c r="R432" s="184"/>
      <c r="S432" s="214"/>
      <c r="T432" s="286"/>
      <c r="U432" s="27"/>
      <c r="V432" s="186"/>
      <c r="W432" s="56"/>
      <c r="X432" s="189"/>
      <c r="Y432" s="189"/>
      <c r="Z432" s="189"/>
      <c r="AA432" s="56"/>
      <c r="AB432" s="56"/>
      <c r="AC432" s="188"/>
      <c r="AD432" s="259"/>
      <c r="AE432" s="259"/>
      <c r="AF432" s="56"/>
      <c r="AG432" s="28"/>
      <c r="AH432" s="56"/>
      <c r="AI432" s="28"/>
      <c r="AJ432" s="184"/>
      <c r="AK432" s="199"/>
      <c r="AL432" s="286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4"/>
      <c r="AT432" s="37"/>
    </row>
    <row r="433" spans="2:46" ht="13.5" customHeight="1" x14ac:dyDescent="0.15">
      <c r="B433" s="284" t="s">
        <v>149</v>
      </c>
      <c r="C433" s="25" t="s">
        <v>31</v>
      </c>
      <c r="D433" s="39"/>
      <c r="E433" s="55"/>
      <c r="F433" s="96"/>
      <c r="G433" s="96"/>
      <c r="H433" s="96"/>
      <c r="I433" s="60"/>
      <c r="J433" s="60"/>
      <c r="K433" s="61"/>
      <c r="L433" s="258"/>
      <c r="M433" s="258"/>
      <c r="N433" s="55"/>
      <c r="O433" s="26"/>
      <c r="P433" s="55"/>
      <c r="Q433" s="26"/>
      <c r="R433" s="131"/>
      <c r="S433" s="214"/>
      <c r="T433" s="284" t="s">
        <v>149</v>
      </c>
      <c r="U433" s="25" t="s">
        <v>31</v>
      </c>
      <c r="V433" s="39"/>
      <c r="W433" s="55"/>
      <c r="X433" s="96"/>
      <c r="Y433" s="96"/>
      <c r="Z433" s="96"/>
      <c r="AA433" s="60"/>
      <c r="AB433" s="60"/>
      <c r="AC433" s="61"/>
      <c r="AD433" s="258"/>
      <c r="AE433" s="258"/>
      <c r="AF433" s="55"/>
      <c r="AG433" s="26"/>
      <c r="AH433" s="55"/>
      <c r="AI433" s="26"/>
      <c r="AJ433" s="131"/>
      <c r="AK433" s="199"/>
      <c r="AL433" s="284" t="s">
        <v>149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4"/>
      <c r="AT433" s="37"/>
    </row>
    <row r="434" spans="2:46" ht="13.5" customHeight="1" x14ac:dyDescent="0.15">
      <c r="B434" s="285"/>
      <c r="C434" s="27" t="s">
        <v>32</v>
      </c>
      <c r="D434" s="186"/>
      <c r="E434" s="56"/>
      <c r="F434" s="187"/>
      <c r="G434" s="187"/>
      <c r="H434" s="187"/>
      <c r="I434" s="62"/>
      <c r="J434" s="62"/>
      <c r="K434" s="188"/>
      <c r="L434" s="259"/>
      <c r="M434" s="259"/>
      <c r="N434" s="56"/>
      <c r="O434" s="28"/>
      <c r="P434" s="56"/>
      <c r="Q434" s="28"/>
      <c r="R434" s="132"/>
      <c r="S434" s="214"/>
      <c r="T434" s="285"/>
      <c r="U434" s="27" t="s">
        <v>32</v>
      </c>
      <c r="V434" s="186"/>
      <c r="W434" s="56"/>
      <c r="X434" s="187"/>
      <c r="Y434" s="187"/>
      <c r="Z434" s="187"/>
      <c r="AA434" s="62"/>
      <c r="AB434" s="62"/>
      <c r="AC434" s="188"/>
      <c r="AD434" s="259"/>
      <c r="AE434" s="259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4"/>
      <c r="AT434" s="37"/>
    </row>
    <row r="435" spans="2:46" ht="13.5" customHeight="1" x14ac:dyDescent="0.15">
      <c r="B435" s="285"/>
      <c r="C435" s="27" t="s">
        <v>33</v>
      </c>
      <c r="D435" s="186"/>
      <c r="E435" s="56"/>
      <c r="F435" s="187"/>
      <c r="G435" s="187"/>
      <c r="H435" s="187"/>
      <c r="I435" s="62"/>
      <c r="J435" s="62"/>
      <c r="K435" s="188"/>
      <c r="L435" s="259"/>
      <c r="M435" s="259"/>
      <c r="N435" s="56"/>
      <c r="O435" s="28"/>
      <c r="P435" s="56"/>
      <c r="Q435" s="28"/>
      <c r="R435" s="132"/>
      <c r="S435" s="214"/>
      <c r="T435" s="285"/>
      <c r="U435" s="27" t="s">
        <v>33</v>
      </c>
      <c r="V435" s="186"/>
      <c r="W435" s="56"/>
      <c r="X435" s="187"/>
      <c r="Y435" s="187"/>
      <c r="Z435" s="187"/>
      <c r="AA435" s="62"/>
      <c r="AB435" s="62"/>
      <c r="AC435" s="188"/>
      <c r="AD435" s="259"/>
      <c r="AE435" s="259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4"/>
      <c r="AT435" s="37"/>
    </row>
    <row r="436" spans="2:46" ht="13.5" customHeight="1" x14ac:dyDescent="0.15">
      <c r="B436" s="285"/>
      <c r="C436" s="27" t="s">
        <v>35</v>
      </c>
      <c r="D436" s="186"/>
      <c r="E436" s="56"/>
      <c r="F436" s="187"/>
      <c r="G436" s="187"/>
      <c r="H436" s="187"/>
      <c r="I436" s="62"/>
      <c r="J436" s="62"/>
      <c r="K436" s="188"/>
      <c r="L436" s="259"/>
      <c r="M436" s="259"/>
      <c r="N436" s="56"/>
      <c r="O436" s="28"/>
      <c r="P436" s="56"/>
      <c r="Q436" s="28"/>
      <c r="R436" s="132"/>
      <c r="S436" s="214"/>
      <c r="T436" s="285"/>
      <c r="U436" s="27" t="s">
        <v>35</v>
      </c>
      <c r="V436" s="186"/>
      <c r="W436" s="56"/>
      <c r="X436" s="187"/>
      <c r="Y436" s="187"/>
      <c r="Z436" s="187"/>
      <c r="AA436" s="62"/>
      <c r="AB436" s="62"/>
      <c r="AC436" s="188"/>
      <c r="AD436" s="259"/>
      <c r="AE436" s="259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4"/>
      <c r="AT436" s="37"/>
    </row>
    <row r="437" spans="2:46" ht="13.5" customHeight="1" thickBot="1" x14ac:dyDescent="0.2">
      <c r="B437" s="286"/>
      <c r="C437" s="27"/>
      <c r="D437" s="186"/>
      <c r="E437" s="56"/>
      <c r="F437" s="189"/>
      <c r="G437" s="189"/>
      <c r="H437" s="189"/>
      <c r="I437" s="56"/>
      <c r="J437" s="56"/>
      <c r="K437" s="188"/>
      <c r="L437" s="259"/>
      <c r="M437" s="259"/>
      <c r="N437" s="56"/>
      <c r="O437" s="28"/>
      <c r="P437" s="56"/>
      <c r="Q437" s="28"/>
      <c r="R437" s="184"/>
      <c r="S437" s="214"/>
      <c r="T437" s="286"/>
      <c r="U437" s="27"/>
      <c r="V437" s="186"/>
      <c r="W437" s="56"/>
      <c r="X437" s="189"/>
      <c r="Y437" s="189"/>
      <c r="Z437" s="189"/>
      <c r="AA437" s="56"/>
      <c r="AB437" s="56"/>
      <c r="AC437" s="188"/>
      <c r="AD437" s="259"/>
      <c r="AE437" s="259"/>
      <c r="AF437" s="56"/>
      <c r="AG437" s="28"/>
      <c r="AH437" s="56"/>
      <c r="AI437" s="28"/>
      <c r="AJ437" s="184"/>
      <c r="AK437" s="199"/>
      <c r="AL437" s="286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4"/>
      <c r="AT437" s="37"/>
    </row>
    <row r="438" spans="2:46" ht="13.5" customHeight="1" x14ac:dyDescent="0.15">
      <c r="B438" s="284" t="s">
        <v>150</v>
      </c>
      <c r="C438" s="25" t="s">
        <v>31</v>
      </c>
      <c r="D438" s="39"/>
      <c r="E438" s="55"/>
      <c r="F438" s="96"/>
      <c r="G438" s="96"/>
      <c r="H438" s="96"/>
      <c r="I438" s="60"/>
      <c r="J438" s="60"/>
      <c r="K438" s="61"/>
      <c r="L438" s="258"/>
      <c r="M438" s="258"/>
      <c r="N438" s="55"/>
      <c r="O438" s="26"/>
      <c r="P438" s="55"/>
      <c r="Q438" s="26"/>
      <c r="R438" s="131"/>
      <c r="S438" s="214"/>
      <c r="T438" s="284" t="s">
        <v>150</v>
      </c>
      <c r="U438" s="25" t="s">
        <v>31</v>
      </c>
      <c r="V438" s="39"/>
      <c r="W438" s="55"/>
      <c r="X438" s="96"/>
      <c r="Y438" s="96"/>
      <c r="Z438" s="96"/>
      <c r="AA438" s="60"/>
      <c r="AB438" s="60"/>
      <c r="AC438" s="61"/>
      <c r="AD438" s="258"/>
      <c r="AE438" s="258"/>
      <c r="AF438" s="55"/>
      <c r="AG438" s="26"/>
      <c r="AH438" s="55"/>
      <c r="AI438" s="26"/>
      <c r="AJ438" s="131"/>
      <c r="AK438" s="199"/>
      <c r="AL438" s="284" t="s">
        <v>150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4"/>
      <c r="AT438" s="37"/>
    </row>
    <row r="439" spans="2:46" ht="13.5" customHeight="1" x14ac:dyDescent="0.15">
      <c r="B439" s="285"/>
      <c r="C439" s="27" t="s">
        <v>32</v>
      </c>
      <c r="D439" s="186"/>
      <c r="E439" s="56"/>
      <c r="F439" s="187"/>
      <c r="G439" s="187"/>
      <c r="H439" s="187"/>
      <c r="I439" s="62"/>
      <c r="J439" s="62"/>
      <c r="K439" s="188"/>
      <c r="L439" s="259"/>
      <c r="M439" s="259"/>
      <c r="N439" s="56"/>
      <c r="O439" s="28"/>
      <c r="P439" s="56"/>
      <c r="Q439" s="28"/>
      <c r="R439" s="132"/>
      <c r="S439" s="214"/>
      <c r="T439" s="285"/>
      <c r="U439" s="27" t="s">
        <v>32</v>
      </c>
      <c r="V439" s="186"/>
      <c r="W439" s="56"/>
      <c r="X439" s="187"/>
      <c r="Y439" s="187"/>
      <c r="Z439" s="187"/>
      <c r="AA439" s="62"/>
      <c r="AB439" s="62"/>
      <c r="AC439" s="188"/>
      <c r="AD439" s="259"/>
      <c r="AE439" s="259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4"/>
      <c r="AT439" s="37"/>
    </row>
    <row r="440" spans="2:46" ht="13.5" customHeight="1" x14ac:dyDescent="0.15">
      <c r="B440" s="285"/>
      <c r="C440" s="27" t="s">
        <v>33</v>
      </c>
      <c r="D440" s="186"/>
      <c r="E440" s="56"/>
      <c r="F440" s="187"/>
      <c r="G440" s="187"/>
      <c r="H440" s="187"/>
      <c r="I440" s="62"/>
      <c r="J440" s="62"/>
      <c r="K440" s="188"/>
      <c r="L440" s="259"/>
      <c r="M440" s="259"/>
      <c r="N440" s="56"/>
      <c r="O440" s="28"/>
      <c r="P440" s="56"/>
      <c r="Q440" s="28"/>
      <c r="R440" s="132"/>
      <c r="S440" s="214"/>
      <c r="T440" s="285"/>
      <c r="U440" s="27" t="s">
        <v>33</v>
      </c>
      <c r="V440" s="186"/>
      <c r="W440" s="56"/>
      <c r="X440" s="187"/>
      <c r="Y440" s="187"/>
      <c r="Z440" s="187"/>
      <c r="AA440" s="62"/>
      <c r="AB440" s="62"/>
      <c r="AC440" s="188"/>
      <c r="AD440" s="259"/>
      <c r="AE440" s="259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4"/>
      <c r="AT440" s="37"/>
    </row>
    <row r="441" spans="2:46" ht="13.5" customHeight="1" x14ac:dyDescent="0.15">
      <c r="B441" s="285"/>
      <c r="C441" s="27" t="s">
        <v>35</v>
      </c>
      <c r="D441" s="186"/>
      <c r="E441" s="56"/>
      <c r="F441" s="187"/>
      <c r="G441" s="187"/>
      <c r="H441" s="187"/>
      <c r="I441" s="62"/>
      <c r="J441" s="62"/>
      <c r="K441" s="188"/>
      <c r="L441" s="259"/>
      <c r="M441" s="259"/>
      <c r="N441" s="56"/>
      <c r="O441" s="28"/>
      <c r="P441" s="56"/>
      <c r="Q441" s="28"/>
      <c r="R441" s="132"/>
      <c r="S441" s="214"/>
      <c r="T441" s="285"/>
      <c r="U441" s="27" t="s">
        <v>35</v>
      </c>
      <c r="V441" s="186"/>
      <c r="W441" s="56"/>
      <c r="X441" s="187"/>
      <c r="Y441" s="187"/>
      <c r="Z441" s="187"/>
      <c r="AA441" s="62"/>
      <c r="AB441" s="62"/>
      <c r="AC441" s="188"/>
      <c r="AD441" s="259"/>
      <c r="AE441" s="259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4"/>
      <c r="AT441" s="37"/>
    </row>
    <row r="442" spans="2:46" ht="13.5" customHeight="1" thickBot="1" x14ac:dyDescent="0.2">
      <c r="B442" s="286"/>
      <c r="C442" s="27"/>
      <c r="D442" s="186"/>
      <c r="E442" s="56"/>
      <c r="F442" s="189"/>
      <c r="G442" s="189"/>
      <c r="H442" s="189"/>
      <c r="I442" s="56"/>
      <c r="J442" s="56"/>
      <c r="K442" s="188"/>
      <c r="L442" s="259"/>
      <c r="M442" s="259"/>
      <c r="N442" s="56"/>
      <c r="O442" s="28"/>
      <c r="P442" s="56"/>
      <c r="Q442" s="28"/>
      <c r="R442" s="184"/>
      <c r="S442" s="214"/>
      <c r="T442" s="286"/>
      <c r="U442" s="27"/>
      <c r="V442" s="186"/>
      <c r="W442" s="56"/>
      <c r="X442" s="189"/>
      <c r="Y442" s="189"/>
      <c r="Z442" s="189"/>
      <c r="AA442" s="56"/>
      <c r="AB442" s="56"/>
      <c r="AC442" s="188"/>
      <c r="AD442" s="259"/>
      <c r="AE442" s="259"/>
      <c r="AF442" s="56"/>
      <c r="AG442" s="28"/>
      <c r="AH442" s="56"/>
      <c r="AI442" s="28"/>
      <c r="AJ442" s="184"/>
      <c r="AK442" s="199"/>
      <c r="AL442" s="286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4"/>
      <c r="AT442" s="37"/>
    </row>
    <row r="443" spans="2:46" ht="13.5" customHeight="1" x14ac:dyDescent="0.15">
      <c r="B443" s="284" t="s">
        <v>151</v>
      </c>
      <c r="C443" s="25" t="s">
        <v>31</v>
      </c>
      <c r="D443" s="39"/>
      <c r="E443" s="55"/>
      <c r="F443" s="96"/>
      <c r="G443" s="96"/>
      <c r="H443" s="96"/>
      <c r="I443" s="60"/>
      <c r="J443" s="60"/>
      <c r="K443" s="61"/>
      <c r="L443" s="258"/>
      <c r="M443" s="258"/>
      <c r="N443" s="55"/>
      <c r="O443" s="26"/>
      <c r="P443" s="55"/>
      <c r="Q443" s="26"/>
      <c r="R443" s="131"/>
      <c r="S443" s="214"/>
      <c r="T443" s="284" t="s">
        <v>151</v>
      </c>
      <c r="U443" s="25" t="s">
        <v>31</v>
      </c>
      <c r="V443" s="39"/>
      <c r="W443" s="55"/>
      <c r="X443" s="96"/>
      <c r="Y443" s="96"/>
      <c r="Z443" s="96"/>
      <c r="AA443" s="60"/>
      <c r="AB443" s="60"/>
      <c r="AC443" s="61"/>
      <c r="AD443" s="258"/>
      <c r="AE443" s="258"/>
      <c r="AF443" s="55"/>
      <c r="AG443" s="26"/>
      <c r="AH443" s="55"/>
      <c r="AI443" s="26"/>
      <c r="AJ443" s="131"/>
      <c r="AK443" s="199"/>
      <c r="AL443" s="284" t="s">
        <v>151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4"/>
      <c r="AT443" s="37"/>
    </row>
    <row r="444" spans="2:46" ht="13.5" customHeight="1" x14ac:dyDescent="0.15">
      <c r="B444" s="285"/>
      <c r="C444" s="27" t="s">
        <v>32</v>
      </c>
      <c r="D444" s="186"/>
      <c r="E444" s="56"/>
      <c r="F444" s="187"/>
      <c r="G444" s="187"/>
      <c r="H444" s="187"/>
      <c r="I444" s="62"/>
      <c r="J444" s="62"/>
      <c r="K444" s="188"/>
      <c r="L444" s="259"/>
      <c r="M444" s="259"/>
      <c r="N444" s="56"/>
      <c r="O444" s="28"/>
      <c r="P444" s="56"/>
      <c r="Q444" s="28"/>
      <c r="R444" s="132"/>
      <c r="S444" s="214"/>
      <c r="T444" s="285"/>
      <c r="U444" s="27" t="s">
        <v>32</v>
      </c>
      <c r="V444" s="186"/>
      <c r="W444" s="56"/>
      <c r="X444" s="187"/>
      <c r="Y444" s="187"/>
      <c r="Z444" s="187"/>
      <c r="AA444" s="62"/>
      <c r="AB444" s="62"/>
      <c r="AC444" s="188"/>
      <c r="AD444" s="259"/>
      <c r="AE444" s="259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4"/>
      <c r="AT444" s="37"/>
    </row>
    <row r="445" spans="2:46" ht="13.5" customHeight="1" x14ac:dyDescent="0.15">
      <c r="B445" s="285"/>
      <c r="C445" s="27" t="s">
        <v>33</v>
      </c>
      <c r="D445" s="186"/>
      <c r="E445" s="56"/>
      <c r="F445" s="187"/>
      <c r="G445" s="187"/>
      <c r="H445" s="187"/>
      <c r="I445" s="62"/>
      <c r="J445" s="62"/>
      <c r="K445" s="188"/>
      <c r="L445" s="259"/>
      <c r="M445" s="259"/>
      <c r="N445" s="56"/>
      <c r="O445" s="28"/>
      <c r="P445" s="56"/>
      <c r="Q445" s="28"/>
      <c r="R445" s="132"/>
      <c r="S445" s="214"/>
      <c r="T445" s="285"/>
      <c r="U445" s="27" t="s">
        <v>33</v>
      </c>
      <c r="V445" s="186"/>
      <c r="W445" s="56"/>
      <c r="X445" s="187"/>
      <c r="Y445" s="187"/>
      <c r="Z445" s="187"/>
      <c r="AA445" s="62"/>
      <c r="AB445" s="62"/>
      <c r="AC445" s="188"/>
      <c r="AD445" s="259"/>
      <c r="AE445" s="259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4"/>
      <c r="AT445" s="37"/>
    </row>
    <row r="446" spans="2:46" ht="13.5" customHeight="1" x14ac:dyDescent="0.15">
      <c r="B446" s="285"/>
      <c r="C446" s="27" t="s">
        <v>35</v>
      </c>
      <c r="D446" s="186"/>
      <c r="E446" s="56"/>
      <c r="F446" s="187"/>
      <c r="G446" s="187"/>
      <c r="H446" s="187"/>
      <c r="I446" s="62"/>
      <c r="J446" s="62"/>
      <c r="K446" s="188"/>
      <c r="L446" s="259"/>
      <c r="M446" s="259"/>
      <c r="N446" s="56"/>
      <c r="O446" s="28"/>
      <c r="P446" s="56"/>
      <c r="Q446" s="28"/>
      <c r="R446" s="132"/>
      <c r="S446" s="214"/>
      <c r="T446" s="285"/>
      <c r="U446" s="27" t="s">
        <v>35</v>
      </c>
      <c r="V446" s="186"/>
      <c r="W446" s="56"/>
      <c r="X446" s="187"/>
      <c r="Y446" s="187"/>
      <c r="Z446" s="187"/>
      <c r="AA446" s="62"/>
      <c r="AB446" s="62"/>
      <c r="AC446" s="188"/>
      <c r="AD446" s="259"/>
      <c r="AE446" s="259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4"/>
      <c r="AT446" s="37"/>
    </row>
    <row r="447" spans="2:46" ht="13.5" customHeight="1" thickBot="1" x14ac:dyDescent="0.2">
      <c r="B447" s="286"/>
      <c r="C447" s="27"/>
      <c r="D447" s="186"/>
      <c r="E447" s="56"/>
      <c r="F447" s="189"/>
      <c r="G447" s="189"/>
      <c r="H447" s="189"/>
      <c r="I447" s="56"/>
      <c r="J447" s="56"/>
      <c r="K447" s="188"/>
      <c r="L447" s="259"/>
      <c r="M447" s="259"/>
      <c r="N447" s="56"/>
      <c r="O447" s="28"/>
      <c r="P447" s="56"/>
      <c r="Q447" s="28"/>
      <c r="R447" s="184"/>
      <c r="S447" s="214"/>
      <c r="T447" s="286"/>
      <c r="U447" s="27"/>
      <c r="V447" s="186"/>
      <c r="W447" s="56"/>
      <c r="X447" s="189"/>
      <c r="Y447" s="189"/>
      <c r="Z447" s="189"/>
      <c r="AA447" s="56"/>
      <c r="AB447" s="56"/>
      <c r="AC447" s="188"/>
      <c r="AD447" s="259"/>
      <c r="AE447" s="259"/>
      <c r="AF447" s="56"/>
      <c r="AG447" s="28"/>
      <c r="AH447" s="56"/>
      <c r="AI447" s="28"/>
      <c r="AJ447" s="184"/>
      <c r="AK447" s="199"/>
      <c r="AL447" s="286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4"/>
      <c r="AT447" s="37"/>
    </row>
    <row r="448" spans="2:46" ht="13.5" customHeight="1" x14ac:dyDescent="0.15">
      <c r="B448" s="284" t="s">
        <v>152</v>
      </c>
      <c r="C448" s="25" t="s">
        <v>31</v>
      </c>
      <c r="D448" s="39"/>
      <c r="E448" s="55"/>
      <c r="F448" s="96"/>
      <c r="G448" s="96"/>
      <c r="H448" s="96"/>
      <c r="I448" s="60"/>
      <c r="J448" s="60"/>
      <c r="K448" s="61"/>
      <c r="L448" s="258"/>
      <c r="M448" s="258"/>
      <c r="N448" s="55"/>
      <c r="O448" s="26"/>
      <c r="P448" s="55"/>
      <c r="Q448" s="26"/>
      <c r="R448" s="131"/>
      <c r="S448" s="214"/>
      <c r="T448" s="284" t="s">
        <v>152</v>
      </c>
      <c r="U448" s="25" t="s">
        <v>31</v>
      </c>
      <c r="V448" s="39"/>
      <c r="W448" s="55"/>
      <c r="X448" s="96"/>
      <c r="Y448" s="96"/>
      <c r="Z448" s="96"/>
      <c r="AA448" s="60"/>
      <c r="AB448" s="60"/>
      <c r="AC448" s="61"/>
      <c r="AD448" s="258"/>
      <c r="AE448" s="258"/>
      <c r="AF448" s="55"/>
      <c r="AG448" s="26"/>
      <c r="AH448" s="55"/>
      <c r="AI448" s="26"/>
      <c r="AJ448" s="131"/>
      <c r="AK448" s="199"/>
      <c r="AL448" s="284" t="s">
        <v>152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4"/>
      <c r="AT448" s="37"/>
    </row>
    <row r="449" spans="2:46" ht="13.5" customHeight="1" x14ac:dyDescent="0.15">
      <c r="B449" s="285"/>
      <c r="C449" s="27" t="s">
        <v>32</v>
      </c>
      <c r="D449" s="186"/>
      <c r="E449" s="56"/>
      <c r="F449" s="187"/>
      <c r="G449" s="187"/>
      <c r="H449" s="187"/>
      <c r="I449" s="62"/>
      <c r="J449" s="62"/>
      <c r="K449" s="188"/>
      <c r="L449" s="259"/>
      <c r="M449" s="259"/>
      <c r="N449" s="56"/>
      <c r="O449" s="28"/>
      <c r="P449" s="56"/>
      <c r="Q449" s="28"/>
      <c r="R449" s="132"/>
      <c r="S449" s="214"/>
      <c r="T449" s="285"/>
      <c r="U449" s="27" t="s">
        <v>32</v>
      </c>
      <c r="V449" s="186"/>
      <c r="W449" s="56"/>
      <c r="X449" s="187"/>
      <c r="Y449" s="187"/>
      <c r="Z449" s="187"/>
      <c r="AA449" s="62"/>
      <c r="AB449" s="62"/>
      <c r="AC449" s="188"/>
      <c r="AD449" s="259"/>
      <c r="AE449" s="259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4"/>
      <c r="AT449" s="37"/>
    </row>
    <row r="450" spans="2:46" ht="13.5" customHeight="1" x14ac:dyDescent="0.15">
      <c r="B450" s="285"/>
      <c r="C450" s="27" t="s">
        <v>33</v>
      </c>
      <c r="D450" s="186"/>
      <c r="E450" s="56"/>
      <c r="F450" s="187"/>
      <c r="G450" s="187"/>
      <c r="H450" s="187"/>
      <c r="I450" s="62"/>
      <c r="J450" s="62"/>
      <c r="K450" s="188"/>
      <c r="L450" s="259"/>
      <c r="M450" s="259"/>
      <c r="N450" s="56"/>
      <c r="O450" s="28"/>
      <c r="P450" s="56"/>
      <c r="Q450" s="28"/>
      <c r="R450" s="132"/>
      <c r="S450" s="214"/>
      <c r="T450" s="285"/>
      <c r="U450" s="27" t="s">
        <v>33</v>
      </c>
      <c r="V450" s="186"/>
      <c r="W450" s="56"/>
      <c r="X450" s="187"/>
      <c r="Y450" s="187"/>
      <c r="Z450" s="187"/>
      <c r="AA450" s="62"/>
      <c r="AB450" s="62"/>
      <c r="AC450" s="188"/>
      <c r="AD450" s="259"/>
      <c r="AE450" s="259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4"/>
      <c r="AT450" s="37"/>
    </row>
    <row r="451" spans="2:46" ht="13.5" customHeight="1" x14ac:dyDescent="0.15">
      <c r="B451" s="285"/>
      <c r="C451" s="27" t="s">
        <v>35</v>
      </c>
      <c r="D451" s="186"/>
      <c r="E451" s="56"/>
      <c r="F451" s="187"/>
      <c r="G451" s="187"/>
      <c r="H451" s="187"/>
      <c r="I451" s="62"/>
      <c r="J451" s="62"/>
      <c r="K451" s="188"/>
      <c r="L451" s="259"/>
      <c r="M451" s="259"/>
      <c r="N451" s="56"/>
      <c r="O451" s="28"/>
      <c r="P451" s="56"/>
      <c r="Q451" s="28"/>
      <c r="R451" s="132"/>
      <c r="S451" s="214"/>
      <c r="T451" s="285"/>
      <c r="U451" s="27" t="s">
        <v>35</v>
      </c>
      <c r="V451" s="186"/>
      <c r="W451" s="56"/>
      <c r="X451" s="187"/>
      <c r="Y451" s="187"/>
      <c r="Z451" s="187"/>
      <c r="AA451" s="62"/>
      <c r="AB451" s="62"/>
      <c r="AC451" s="188"/>
      <c r="AD451" s="259"/>
      <c r="AE451" s="259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4"/>
      <c r="AT451" s="37"/>
    </row>
    <row r="452" spans="2:46" ht="13.5" customHeight="1" thickBot="1" x14ac:dyDescent="0.2">
      <c r="B452" s="286"/>
      <c r="C452" s="27"/>
      <c r="D452" s="186"/>
      <c r="E452" s="56"/>
      <c r="F452" s="189"/>
      <c r="G452" s="189"/>
      <c r="H452" s="189"/>
      <c r="I452" s="56"/>
      <c r="J452" s="56"/>
      <c r="K452" s="188"/>
      <c r="L452" s="259"/>
      <c r="M452" s="259"/>
      <c r="N452" s="56"/>
      <c r="O452" s="28"/>
      <c r="P452" s="56"/>
      <c r="Q452" s="28"/>
      <c r="R452" s="184"/>
      <c r="S452" s="214"/>
      <c r="T452" s="286"/>
      <c r="U452" s="27"/>
      <c r="V452" s="186"/>
      <c r="W452" s="56"/>
      <c r="X452" s="189"/>
      <c r="Y452" s="189"/>
      <c r="Z452" s="189"/>
      <c r="AA452" s="56"/>
      <c r="AB452" s="56"/>
      <c r="AC452" s="188"/>
      <c r="AD452" s="259"/>
      <c r="AE452" s="259"/>
      <c r="AF452" s="56"/>
      <c r="AG452" s="28"/>
      <c r="AH452" s="56"/>
      <c r="AI452" s="28"/>
      <c r="AJ452" s="184"/>
      <c r="AK452" s="199"/>
      <c r="AL452" s="286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4"/>
      <c r="AT452" s="37"/>
    </row>
    <row r="453" spans="2:46" ht="13.5" customHeight="1" x14ac:dyDescent="0.15">
      <c r="B453" s="284" t="s">
        <v>153</v>
      </c>
      <c r="C453" s="25" t="s">
        <v>31</v>
      </c>
      <c r="D453" s="39"/>
      <c r="E453" s="55"/>
      <c r="F453" s="96"/>
      <c r="G453" s="96"/>
      <c r="H453" s="96"/>
      <c r="I453" s="60"/>
      <c r="J453" s="60"/>
      <c r="K453" s="61"/>
      <c r="L453" s="258"/>
      <c r="M453" s="258"/>
      <c r="N453" s="55"/>
      <c r="O453" s="26"/>
      <c r="P453" s="55"/>
      <c r="Q453" s="26"/>
      <c r="R453" s="131"/>
      <c r="S453" s="214"/>
      <c r="T453" s="284" t="s">
        <v>153</v>
      </c>
      <c r="U453" s="25" t="s">
        <v>31</v>
      </c>
      <c r="V453" s="39"/>
      <c r="W453" s="55"/>
      <c r="X453" s="96"/>
      <c r="Y453" s="96"/>
      <c r="Z453" s="96"/>
      <c r="AA453" s="60"/>
      <c r="AB453" s="60"/>
      <c r="AC453" s="61"/>
      <c r="AD453" s="258"/>
      <c r="AE453" s="258"/>
      <c r="AF453" s="55"/>
      <c r="AG453" s="26"/>
      <c r="AH453" s="55"/>
      <c r="AI453" s="26"/>
      <c r="AJ453" s="131"/>
      <c r="AK453" s="199"/>
      <c r="AL453" s="284" t="s">
        <v>153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4"/>
      <c r="AT453" s="37"/>
    </row>
    <row r="454" spans="2:46" ht="13.5" customHeight="1" x14ac:dyDescent="0.15">
      <c r="B454" s="285"/>
      <c r="C454" s="27" t="s">
        <v>32</v>
      </c>
      <c r="D454" s="186"/>
      <c r="E454" s="56"/>
      <c r="F454" s="187"/>
      <c r="G454" s="187"/>
      <c r="H454" s="187"/>
      <c r="I454" s="62"/>
      <c r="J454" s="62"/>
      <c r="K454" s="188"/>
      <c r="L454" s="259"/>
      <c r="M454" s="259"/>
      <c r="N454" s="56"/>
      <c r="O454" s="28"/>
      <c r="P454" s="56"/>
      <c r="Q454" s="28"/>
      <c r="R454" s="132"/>
      <c r="S454" s="214"/>
      <c r="T454" s="285"/>
      <c r="U454" s="27" t="s">
        <v>32</v>
      </c>
      <c r="V454" s="186"/>
      <c r="W454" s="56"/>
      <c r="X454" s="187"/>
      <c r="Y454" s="187"/>
      <c r="Z454" s="187"/>
      <c r="AA454" s="62"/>
      <c r="AB454" s="62"/>
      <c r="AC454" s="188"/>
      <c r="AD454" s="259"/>
      <c r="AE454" s="259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4"/>
      <c r="AT454" s="37"/>
    </row>
    <row r="455" spans="2:46" ht="13.5" customHeight="1" x14ac:dyDescent="0.15">
      <c r="B455" s="285"/>
      <c r="C455" s="27" t="s">
        <v>33</v>
      </c>
      <c r="D455" s="186"/>
      <c r="E455" s="56"/>
      <c r="F455" s="187"/>
      <c r="G455" s="187"/>
      <c r="H455" s="187"/>
      <c r="I455" s="62"/>
      <c r="J455" s="62"/>
      <c r="K455" s="188"/>
      <c r="L455" s="259"/>
      <c r="M455" s="259"/>
      <c r="N455" s="56"/>
      <c r="O455" s="28"/>
      <c r="P455" s="56"/>
      <c r="Q455" s="28"/>
      <c r="R455" s="132"/>
      <c r="S455" s="214"/>
      <c r="T455" s="285"/>
      <c r="U455" s="27" t="s">
        <v>33</v>
      </c>
      <c r="V455" s="186"/>
      <c r="W455" s="56"/>
      <c r="X455" s="187"/>
      <c r="Y455" s="187"/>
      <c r="Z455" s="187"/>
      <c r="AA455" s="62"/>
      <c r="AB455" s="62"/>
      <c r="AC455" s="188"/>
      <c r="AD455" s="259"/>
      <c r="AE455" s="259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4"/>
      <c r="AT455" s="37"/>
    </row>
    <row r="456" spans="2:46" ht="13.5" customHeight="1" x14ac:dyDescent="0.15">
      <c r="B456" s="285"/>
      <c r="C456" s="27" t="s">
        <v>35</v>
      </c>
      <c r="D456" s="186"/>
      <c r="E456" s="56"/>
      <c r="F456" s="187"/>
      <c r="G456" s="187"/>
      <c r="H456" s="187"/>
      <c r="I456" s="62"/>
      <c r="J456" s="62"/>
      <c r="K456" s="188"/>
      <c r="L456" s="259"/>
      <c r="M456" s="259"/>
      <c r="N456" s="56"/>
      <c r="O456" s="28"/>
      <c r="P456" s="56"/>
      <c r="Q456" s="28"/>
      <c r="R456" s="132"/>
      <c r="S456" s="214"/>
      <c r="T456" s="285"/>
      <c r="U456" s="27" t="s">
        <v>35</v>
      </c>
      <c r="V456" s="186"/>
      <c r="W456" s="56"/>
      <c r="X456" s="187"/>
      <c r="Y456" s="187"/>
      <c r="Z456" s="187"/>
      <c r="AA456" s="62"/>
      <c r="AB456" s="62"/>
      <c r="AC456" s="188"/>
      <c r="AD456" s="259"/>
      <c r="AE456" s="259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4"/>
      <c r="AT456" s="37"/>
    </row>
    <row r="457" spans="2:46" ht="13.5" customHeight="1" thickBot="1" x14ac:dyDescent="0.2">
      <c r="B457" s="286"/>
      <c r="C457" s="27"/>
      <c r="D457" s="186"/>
      <c r="E457" s="56"/>
      <c r="F457" s="189"/>
      <c r="G457" s="189"/>
      <c r="H457" s="189"/>
      <c r="I457" s="56"/>
      <c r="J457" s="56"/>
      <c r="K457" s="188"/>
      <c r="L457" s="259"/>
      <c r="M457" s="259"/>
      <c r="N457" s="56"/>
      <c r="O457" s="28"/>
      <c r="P457" s="56"/>
      <c r="Q457" s="28"/>
      <c r="R457" s="184"/>
      <c r="S457" s="214"/>
      <c r="T457" s="286"/>
      <c r="U457" s="27"/>
      <c r="V457" s="186"/>
      <c r="W457" s="56"/>
      <c r="X457" s="189"/>
      <c r="Y457" s="189"/>
      <c r="Z457" s="189"/>
      <c r="AA457" s="56"/>
      <c r="AB457" s="56"/>
      <c r="AC457" s="188"/>
      <c r="AD457" s="259"/>
      <c r="AE457" s="259"/>
      <c r="AF457" s="56"/>
      <c r="AG457" s="28"/>
      <c r="AH457" s="56"/>
      <c r="AI457" s="28"/>
      <c r="AJ457" s="184"/>
      <c r="AK457" s="199"/>
      <c r="AL457" s="286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4"/>
      <c r="AT457" s="37"/>
    </row>
    <row r="458" spans="2:46" ht="13.5" customHeight="1" x14ac:dyDescent="0.15">
      <c r="B458" s="284" t="s">
        <v>154</v>
      </c>
      <c r="C458" s="25" t="s">
        <v>31</v>
      </c>
      <c r="D458" s="39"/>
      <c r="E458" s="55"/>
      <c r="F458" s="96"/>
      <c r="G458" s="96"/>
      <c r="H458" s="96"/>
      <c r="I458" s="60"/>
      <c r="J458" s="60"/>
      <c r="K458" s="61"/>
      <c r="L458" s="258"/>
      <c r="M458" s="258"/>
      <c r="N458" s="55"/>
      <c r="O458" s="26"/>
      <c r="P458" s="55"/>
      <c r="Q458" s="26"/>
      <c r="R458" s="131"/>
      <c r="S458" s="214"/>
      <c r="T458" s="284" t="s">
        <v>154</v>
      </c>
      <c r="U458" s="25" t="s">
        <v>31</v>
      </c>
      <c r="V458" s="39"/>
      <c r="W458" s="55"/>
      <c r="X458" s="96"/>
      <c r="Y458" s="96"/>
      <c r="Z458" s="96"/>
      <c r="AA458" s="60"/>
      <c r="AB458" s="60"/>
      <c r="AC458" s="61"/>
      <c r="AD458" s="258"/>
      <c r="AE458" s="258"/>
      <c r="AF458" s="55"/>
      <c r="AG458" s="26"/>
      <c r="AH458" s="55"/>
      <c r="AI458" s="26"/>
      <c r="AJ458" s="131"/>
      <c r="AK458" s="199"/>
      <c r="AL458" s="284" t="s">
        <v>154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4"/>
      <c r="AT458" s="37"/>
    </row>
    <row r="459" spans="2:46" ht="13.5" customHeight="1" x14ac:dyDescent="0.15">
      <c r="B459" s="285"/>
      <c r="C459" s="27" t="s">
        <v>32</v>
      </c>
      <c r="D459" s="186"/>
      <c r="E459" s="56"/>
      <c r="F459" s="187"/>
      <c r="G459" s="187"/>
      <c r="H459" s="187"/>
      <c r="I459" s="62"/>
      <c r="J459" s="62"/>
      <c r="K459" s="188"/>
      <c r="L459" s="259"/>
      <c r="M459" s="259"/>
      <c r="N459" s="56"/>
      <c r="O459" s="28"/>
      <c r="P459" s="56"/>
      <c r="Q459" s="28"/>
      <c r="R459" s="132"/>
      <c r="S459" s="214"/>
      <c r="T459" s="285"/>
      <c r="U459" s="27" t="s">
        <v>32</v>
      </c>
      <c r="V459" s="186"/>
      <c r="W459" s="56"/>
      <c r="X459" s="187"/>
      <c r="Y459" s="187"/>
      <c r="Z459" s="187"/>
      <c r="AA459" s="62"/>
      <c r="AB459" s="62"/>
      <c r="AC459" s="188"/>
      <c r="AD459" s="259"/>
      <c r="AE459" s="259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4"/>
      <c r="AT459" s="37"/>
    </row>
    <row r="460" spans="2:46" ht="13.5" customHeight="1" x14ac:dyDescent="0.15">
      <c r="B460" s="285"/>
      <c r="C460" s="27" t="s">
        <v>33</v>
      </c>
      <c r="D460" s="186"/>
      <c r="E460" s="56"/>
      <c r="F460" s="187"/>
      <c r="G460" s="187"/>
      <c r="H460" s="187"/>
      <c r="I460" s="62"/>
      <c r="J460" s="62"/>
      <c r="K460" s="188"/>
      <c r="L460" s="259"/>
      <c r="M460" s="259"/>
      <c r="N460" s="56"/>
      <c r="O460" s="28"/>
      <c r="P460" s="56"/>
      <c r="Q460" s="28"/>
      <c r="R460" s="132"/>
      <c r="S460" s="214"/>
      <c r="T460" s="285"/>
      <c r="U460" s="27" t="s">
        <v>33</v>
      </c>
      <c r="V460" s="186"/>
      <c r="W460" s="56"/>
      <c r="X460" s="187"/>
      <c r="Y460" s="187"/>
      <c r="Z460" s="187"/>
      <c r="AA460" s="62"/>
      <c r="AB460" s="62"/>
      <c r="AC460" s="188"/>
      <c r="AD460" s="259"/>
      <c r="AE460" s="259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4"/>
      <c r="AT460" s="37"/>
    </row>
    <row r="461" spans="2:46" ht="13.5" customHeight="1" x14ac:dyDescent="0.15">
      <c r="B461" s="285"/>
      <c r="C461" s="27" t="s">
        <v>35</v>
      </c>
      <c r="D461" s="186"/>
      <c r="E461" s="56"/>
      <c r="F461" s="187"/>
      <c r="G461" s="187"/>
      <c r="H461" s="187"/>
      <c r="I461" s="62"/>
      <c r="J461" s="62"/>
      <c r="K461" s="188"/>
      <c r="L461" s="259"/>
      <c r="M461" s="259"/>
      <c r="N461" s="56"/>
      <c r="O461" s="28"/>
      <c r="P461" s="56"/>
      <c r="Q461" s="28"/>
      <c r="R461" s="132"/>
      <c r="S461" s="214"/>
      <c r="T461" s="285"/>
      <c r="U461" s="27" t="s">
        <v>35</v>
      </c>
      <c r="V461" s="186"/>
      <c r="W461" s="56"/>
      <c r="X461" s="187"/>
      <c r="Y461" s="187"/>
      <c r="Z461" s="187"/>
      <c r="AA461" s="62"/>
      <c r="AB461" s="62"/>
      <c r="AC461" s="188"/>
      <c r="AD461" s="259"/>
      <c r="AE461" s="259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4"/>
      <c r="AT461" s="37"/>
    </row>
    <row r="462" spans="2:46" ht="13.5" customHeight="1" thickBot="1" x14ac:dyDescent="0.2">
      <c r="B462" s="286"/>
      <c r="C462" s="27"/>
      <c r="D462" s="186"/>
      <c r="E462" s="56"/>
      <c r="F462" s="189"/>
      <c r="G462" s="189"/>
      <c r="H462" s="189"/>
      <c r="I462" s="56"/>
      <c r="J462" s="56"/>
      <c r="K462" s="188"/>
      <c r="L462" s="259"/>
      <c r="M462" s="259"/>
      <c r="N462" s="56"/>
      <c r="O462" s="28"/>
      <c r="P462" s="56"/>
      <c r="Q462" s="28"/>
      <c r="R462" s="184"/>
      <c r="S462" s="214"/>
      <c r="T462" s="286"/>
      <c r="U462" s="27"/>
      <c r="V462" s="186"/>
      <c r="W462" s="56"/>
      <c r="X462" s="189"/>
      <c r="Y462" s="189"/>
      <c r="Z462" s="189"/>
      <c r="AA462" s="56"/>
      <c r="AB462" s="56"/>
      <c r="AC462" s="188"/>
      <c r="AD462" s="259"/>
      <c r="AE462" s="259"/>
      <c r="AF462" s="56"/>
      <c r="AG462" s="28"/>
      <c r="AH462" s="56"/>
      <c r="AI462" s="28"/>
      <c r="AJ462" s="184"/>
      <c r="AK462" s="199"/>
      <c r="AL462" s="286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4"/>
      <c r="AT462" s="37"/>
    </row>
    <row r="463" spans="2:46" ht="13.5" customHeight="1" x14ac:dyDescent="0.15">
      <c r="B463" s="284" t="s">
        <v>155</v>
      </c>
      <c r="C463" s="25" t="s">
        <v>31</v>
      </c>
      <c r="D463" s="39"/>
      <c r="E463" s="55"/>
      <c r="F463" s="96"/>
      <c r="G463" s="96"/>
      <c r="H463" s="96"/>
      <c r="I463" s="60"/>
      <c r="J463" s="60"/>
      <c r="K463" s="61"/>
      <c r="L463" s="258"/>
      <c r="M463" s="258"/>
      <c r="N463" s="55"/>
      <c r="O463" s="26"/>
      <c r="P463" s="55"/>
      <c r="Q463" s="26"/>
      <c r="R463" s="131"/>
      <c r="S463" s="214"/>
      <c r="T463" s="284" t="s">
        <v>155</v>
      </c>
      <c r="U463" s="25" t="s">
        <v>31</v>
      </c>
      <c r="V463" s="39"/>
      <c r="W463" s="55"/>
      <c r="X463" s="96"/>
      <c r="Y463" s="96"/>
      <c r="Z463" s="96"/>
      <c r="AA463" s="60"/>
      <c r="AB463" s="60"/>
      <c r="AC463" s="61"/>
      <c r="AD463" s="258"/>
      <c r="AE463" s="258"/>
      <c r="AF463" s="55"/>
      <c r="AG463" s="26"/>
      <c r="AH463" s="55"/>
      <c r="AI463" s="26"/>
      <c r="AJ463" s="131"/>
      <c r="AK463" s="199"/>
      <c r="AL463" s="284" t="s">
        <v>155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4"/>
      <c r="AT463" s="37"/>
    </row>
    <row r="464" spans="2:46" ht="13.5" customHeight="1" x14ac:dyDescent="0.15">
      <c r="B464" s="285"/>
      <c r="C464" s="27" t="s">
        <v>32</v>
      </c>
      <c r="D464" s="186"/>
      <c r="E464" s="56"/>
      <c r="F464" s="187"/>
      <c r="G464" s="187"/>
      <c r="H464" s="187"/>
      <c r="I464" s="62"/>
      <c r="J464" s="62"/>
      <c r="K464" s="188"/>
      <c r="L464" s="259"/>
      <c r="M464" s="259"/>
      <c r="N464" s="56"/>
      <c r="O464" s="28"/>
      <c r="P464" s="56"/>
      <c r="Q464" s="28"/>
      <c r="R464" s="132"/>
      <c r="S464" s="214"/>
      <c r="T464" s="285"/>
      <c r="U464" s="27" t="s">
        <v>32</v>
      </c>
      <c r="V464" s="186"/>
      <c r="W464" s="56"/>
      <c r="X464" s="187"/>
      <c r="Y464" s="187"/>
      <c r="Z464" s="187"/>
      <c r="AA464" s="62"/>
      <c r="AB464" s="62"/>
      <c r="AC464" s="188"/>
      <c r="AD464" s="259"/>
      <c r="AE464" s="259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4"/>
      <c r="AT464" s="37"/>
    </row>
    <row r="465" spans="2:46" ht="13.5" customHeight="1" x14ac:dyDescent="0.15">
      <c r="B465" s="285"/>
      <c r="C465" s="27" t="s">
        <v>33</v>
      </c>
      <c r="D465" s="186"/>
      <c r="E465" s="56"/>
      <c r="F465" s="187"/>
      <c r="G465" s="187"/>
      <c r="H465" s="187"/>
      <c r="I465" s="62"/>
      <c r="J465" s="62"/>
      <c r="K465" s="188"/>
      <c r="L465" s="259"/>
      <c r="M465" s="259"/>
      <c r="N465" s="56"/>
      <c r="O465" s="28"/>
      <c r="P465" s="56"/>
      <c r="Q465" s="28"/>
      <c r="R465" s="132"/>
      <c r="S465" s="214"/>
      <c r="T465" s="285"/>
      <c r="U465" s="27" t="s">
        <v>33</v>
      </c>
      <c r="V465" s="186"/>
      <c r="W465" s="56"/>
      <c r="X465" s="187"/>
      <c r="Y465" s="187"/>
      <c r="Z465" s="187"/>
      <c r="AA465" s="62"/>
      <c r="AB465" s="62"/>
      <c r="AC465" s="188"/>
      <c r="AD465" s="259"/>
      <c r="AE465" s="259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4"/>
      <c r="AT465" s="37"/>
    </row>
    <row r="466" spans="2:46" ht="13.5" customHeight="1" x14ac:dyDescent="0.15">
      <c r="B466" s="285"/>
      <c r="C466" s="27" t="s">
        <v>35</v>
      </c>
      <c r="D466" s="186"/>
      <c r="E466" s="56"/>
      <c r="F466" s="187"/>
      <c r="G466" s="187"/>
      <c r="H466" s="187"/>
      <c r="I466" s="62"/>
      <c r="J466" s="62"/>
      <c r="K466" s="188"/>
      <c r="L466" s="259"/>
      <c r="M466" s="259"/>
      <c r="N466" s="56"/>
      <c r="O466" s="28"/>
      <c r="P466" s="56"/>
      <c r="Q466" s="28"/>
      <c r="R466" s="132"/>
      <c r="S466" s="214"/>
      <c r="T466" s="285"/>
      <c r="U466" s="27" t="s">
        <v>35</v>
      </c>
      <c r="V466" s="186"/>
      <c r="W466" s="56"/>
      <c r="X466" s="187"/>
      <c r="Y466" s="187"/>
      <c r="Z466" s="187"/>
      <c r="AA466" s="62"/>
      <c r="AB466" s="62"/>
      <c r="AC466" s="188"/>
      <c r="AD466" s="259"/>
      <c r="AE466" s="259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4"/>
      <c r="AT466" s="37"/>
    </row>
    <row r="467" spans="2:46" ht="13.5" customHeight="1" thickBot="1" x14ac:dyDescent="0.2">
      <c r="B467" s="286"/>
      <c r="C467" s="27"/>
      <c r="D467" s="186"/>
      <c r="E467" s="56"/>
      <c r="F467" s="189"/>
      <c r="G467" s="189"/>
      <c r="H467" s="189"/>
      <c r="I467" s="56"/>
      <c r="J467" s="56"/>
      <c r="K467" s="188"/>
      <c r="L467" s="259"/>
      <c r="M467" s="259"/>
      <c r="N467" s="56"/>
      <c r="O467" s="28"/>
      <c r="P467" s="56"/>
      <c r="Q467" s="28"/>
      <c r="R467" s="184"/>
      <c r="S467" s="214"/>
      <c r="T467" s="286"/>
      <c r="U467" s="27"/>
      <c r="V467" s="186"/>
      <c r="W467" s="56"/>
      <c r="X467" s="189"/>
      <c r="Y467" s="189"/>
      <c r="Z467" s="189"/>
      <c r="AA467" s="56"/>
      <c r="AB467" s="56"/>
      <c r="AC467" s="188"/>
      <c r="AD467" s="259"/>
      <c r="AE467" s="259"/>
      <c r="AF467" s="56"/>
      <c r="AG467" s="28"/>
      <c r="AH467" s="56"/>
      <c r="AI467" s="28"/>
      <c r="AJ467" s="184"/>
      <c r="AK467" s="199"/>
      <c r="AL467" s="286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4"/>
      <c r="AT467" s="37"/>
    </row>
    <row r="468" spans="2:46" ht="13.5" customHeight="1" x14ac:dyDescent="0.15">
      <c r="B468" s="284" t="s">
        <v>156</v>
      </c>
      <c r="C468" s="25" t="s">
        <v>31</v>
      </c>
      <c r="D468" s="39"/>
      <c r="E468" s="55"/>
      <c r="F468" s="96"/>
      <c r="G468" s="96"/>
      <c r="H468" s="96"/>
      <c r="I468" s="60"/>
      <c r="J468" s="60"/>
      <c r="K468" s="61"/>
      <c r="L468" s="258"/>
      <c r="M468" s="258"/>
      <c r="N468" s="55"/>
      <c r="O468" s="26"/>
      <c r="P468" s="55"/>
      <c r="Q468" s="26"/>
      <c r="R468" s="131"/>
      <c r="S468" s="214"/>
      <c r="T468" s="284" t="s">
        <v>156</v>
      </c>
      <c r="U468" s="25" t="s">
        <v>31</v>
      </c>
      <c r="V468" s="39"/>
      <c r="W468" s="55"/>
      <c r="X468" s="96"/>
      <c r="Y468" s="96"/>
      <c r="Z468" s="96"/>
      <c r="AA468" s="60"/>
      <c r="AB468" s="60"/>
      <c r="AC468" s="61"/>
      <c r="AD468" s="258"/>
      <c r="AE468" s="258"/>
      <c r="AF468" s="55"/>
      <c r="AG468" s="26"/>
      <c r="AH468" s="55"/>
      <c r="AI468" s="26"/>
      <c r="AJ468" s="131"/>
      <c r="AK468" s="199"/>
      <c r="AL468" s="284" t="s">
        <v>156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4"/>
      <c r="AT468" s="37"/>
    </row>
    <row r="469" spans="2:46" ht="13.5" customHeight="1" x14ac:dyDescent="0.15">
      <c r="B469" s="285"/>
      <c r="C469" s="27" t="s">
        <v>32</v>
      </c>
      <c r="D469" s="186"/>
      <c r="E469" s="56"/>
      <c r="F469" s="187"/>
      <c r="G469" s="187"/>
      <c r="H469" s="187"/>
      <c r="I469" s="62"/>
      <c r="J469" s="62"/>
      <c r="K469" s="188"/>
      <c r="L469" s="259"/>
      <c r="M469" s="259"/>
      <c r="N469" s="56"/>
      <c r="O469" s="28"/>
      <c r="P469" s="56"/>
      <c r="Q469" s="28"/>
      <c r="R469" s="132"/>
      <c r="S469" s="214"/>
      <c r="T469" s="285"/>
      <c r="U469" s="27" t="s">
        <v>32</v>
      </c>
      <c r="V469" s="186"/>
      <c r="W469" s="56"/>
      <c r="X469" s="187"/>
      <c r="Y469" s="187"/>
      <c r="Z469" s="187"/>
      <c r="AA469" s="62"/>
      <c r="AB469" s="62"/>
      <c r="AC469" s="188"/>
      <c r="AD469" s="259"/>
      <c r="AE469" s="259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4"/>
      <c r="AT469" s="37"/>
    </row>
    <row r="470" spans="2:46" ht="13.5" customHeight="1" x14ac:dyDescent="0.15">
      <c r="B470" s="285"/>
      <c r="C470" s="27" t="s">
        <v>33</v>
      </c>
      <c r="D470" s="186"/>
      <c r="E470" s="56"/>
      <c r="F470" s="187"/>
      <c r="G470" s="187"/>
      <c r="H470" s="187"/>
      <c r="I470" s="62"/>
      <c r="J470" s="62"/>
      <c r="K470" s="188"/>
      <c r="L470" s="259"/>
      <c r="M470" s="259"/>
      <c r="N470" s="56"/>
      <c r="O470" s="28"/>
      <c r="P470" s="56"/>
      <c r="Q470" s="28"/>
      <c r="R470" s="132"/>
      <c r="S470" s="214"/>
      <c r="T470" s="285"/>
      <c r="U470" s="27" t="s">
        <v>33</v>
      </c>
      <c r="V470" s="186"/>
      <c r="W470" s="56"/>
      <c r="X470" s="187"/>
      <c r="Y470" s="187"/>
      <c r="Z470" s="187"/>
      <c r="AA470" s="62"/>
      <c r="AB470" s="62"/>
      <c r="AC470" s="188"/>
      <c r="AD470" s="259"/>
      <c r="AE470" s="259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4"/>
      <c r="AT470" s="37"/>
    </row>
    <row r="471" spans="2:46" ht="13.5" customHeight="1" x14ac:dyDescent="0.15">
      <c r="B471" s="285"/>
      <c r="C471" s="27" t="s">
        <v>35</v>
      </c>
      <c r="D471" s="186"/>
      <c r="E471" s="56"/>
      <c r="F471" s="187"/>
      <c r="G471" s="187"/>
      <c r="H471" s="187"/>
      <c r="I471" s="62"/>
      <c r="J471" s="62"/>
      <c r="K471" s="188"/>
      <c r="L471" s="259"/>
      <c r="M471" s="259"/>
      <c r="N471" s="56"/>
      <c r="O471" s="28"/>
      <c r="P471" s="56"/>
      <c r="Q471" s="28"/>
      <c r="R471" s="132"/>
      <c r="S471" s="214"/>
      <c r="T471" s="285"/>
      <c r="U471" s="27" t="s">
        <v>35</v>
      </c>
      <c r="V471" s="186"/>
      <c r="W471" s="56"/>
      <c r="X471" s="187"/>
      <c r="Y471" s="187"/>
      <c r="Z471" s="187"/>
      <c r="AA471" s="62"/>
      <c r="AB471" s="62"/>
      <c r="AC471" s="188"/>
      <c r="AD471" s="259"/>
      <c r="AE471" s="259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4"/>
      <c r="AT471" s="37"/>
    </row>
    <row r="472" spans="2:46" ht="13.5" customHeight="1" thickBot="1" x14ac:dyDescent="0.2">
      <c r="B472" s="286"/>
      <c r="C472" s="27"/>
      <c r="D472" s="186"/>
      <c r="E472" s="56"/>
      <c r="F472" s="189"/>
      <c r="G472" s="189"/>
      <c r="H472" s="189"/>
      <c r="I472" s="56"/>
      <c r="J472" s="56"/>
      <c r="K472" s="188"/>
      <c r="L472" s="259"/>
      <c r="M472" s="259"/>
      <c r="N472" s="56"/>
      <c r="O472" s="28"/>
      <c r="P472" s="56"/>
      <c r="Q472" s="28"/>
      <c r="R472" s="184"/>
      <c r="S472" s="214"/>
      <c r="T472" s="286"/>
      <c r="U472" s="27"/>
      <c r="V472" s="186"/>
      <c r="W472" s="56"/>
      <c r="X472" s="189"/>
      <c r="Y472" s="189"/>
      <c r="Z472" s="189"/>
      <c r="AA472" s="56"/>
      <c r="AB472" s="56"/>
      <c r="AC472" s="188"/>
      <c r="AD472" s="259"/>
      <c r="AE472" s="259"/>
      <c r="AF472" s="56"/>
      <c r="AG472" s="28"/>
      <c r="AH472" s="56"/>
      <c r="AI472" s="28"/>
      <c r="AJ472" s="184"/>
      <c r="AK472" s="199"/>
      <c r="AL472" s="286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4"/>
      <c r="AT472" s="37"/>
    </row>
    <row r="473" spans="2:46" ht="13.5" customHeight="1" x14ac:dyDescent="0.15">
      <c r="B473" s="284" t="s">
        <v>157</v>
      </c>
      <c r="C473" s="25" t="s">
        <v>31</v>
      </c>
      <c r="D473" s="39"/>
      <c r="E473" s="55"/>
      <c r="F473" s="96"/>
      <c r="G473" s="96"/>
      <c r="H473" s="96"/>
      <c r="I473" s="60"/>
      <c r="J473" s="60"/>
      <c r="K473" s="61"/>
      <c r="L473" s="258"/>
      <c r="M473" s="258"/>
      <c r="N473" s="55"/>
      <c r="O473" s="26"/>
      <c r="P473" s="55"/>
      <c r="Q473" s="26"/>
      <c r="R473" s="131"/>
      <c r="S473" s="214"/>
      <c r="T473" s="284" t="s">
        <v>157</v>
      </c>
      <c r="U473" s="25" t="s">
        <v>31</v>
      </c>
      <c r="V473" s="39"/>
      <c r="W473" s="55"/>
      <c r="X473" s="96"/>
      <c r="Y473" s="96"/>
      <c r="Z473" s="96"/>
      <c r="AA473" s="60"/>
      <c r="AB473" s="60"/>
      <c r="AC473" s="61"/>
      <c r="AD473" s="258"/>
      <c r="AE473" s="258"/>
      <c r="AF473" s="55"/>
      <c r="AG473" s="26"/>
      <c r="AH473" s="55"/>
      <c r="AI473" s="26"/>
      <c r="AJ473" s="131"/>
      <c r="AK473" s="199"/>
      <c r="AL473" s="284" t="s">
        <v>157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4"/>
      <c r="AT473" s="37"/>
    </row>
    <row r="474" spans="2:46" ht="13.5" customHeight="1" x14ac:dyDescent="0.15">
      <c r="B474" s="285"/>
      <c r="C474" s="27" t="s">
        <v>32</v>
      </c>
      <c r="D474" s="186"/>
      <c r="E474" s="56"/>
      <c r="F474" s="187"/>
      <c r="G474" s="187"/>
      <c r="H474" s="187"/>
      <c r="I474" s="62"/>
      <c r="J474" s="62"/>
      <c r="K474" s="188"/>
      <c r="L474" s="259"/>
      <c r="M474" s="259"/>
      <c r="N474" s="56"/>
      <c r="O474" s="28"/>
      <c r="P474" s="56"/>
      <c r="Q474" s="28"/>
      <c r="R474" s="132"/>
      <c r="S474" s="214"/>
      <c r="T474" s="285"/>
      <c r="U474" s="27" t="s">
        <v>32</v>
      </c>
      <c r="V474" s="186"/>
      <c r="W474" s="56"/>
      <c r="X474" s="187"/>
      <c r="Y474" s="187"/>
      <c r="Z474" s="187"/>
      <c r="AA474" s="62"/>
      <c r="AB474" s="62"/>
      <c r="AC474" s="188"/>
      <c r="AD474" s="259"/>
      <c r="AE474" s="259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4"/>
      <c r="AT474" s="37"/>
    </row>
    <row r="475" spans="2:46" ht="13.5" customHeight="1" x14ac:dyDescent="0.15">
      <c r="B475" s="285"/>
      <c r="C475" s="27" t="s">
        <v>33</v>
      </c>
      <c r="D475" s="186"/>
      <c r="E475" s="56"/>
      <c r="F475" s="187"/>
      <c r="G475" s="187"/>
      <c r="H475" s="187"/>
      <c r="I475" s="62"/>
      <c r="J475" s="62"/>
      <c r="K475" s="188"/>
      <c r="L475" s="259"/>
      <c r="M475" s="259"/>
      <c r="N475" s="56"/>
      <c r="O475" s="28"/>
      <c r="P475" s="56"/>
      <c r="Q475" s="28"/>
      <c r="R475" s="132"/>
      <c r="S475" s="214"/>
      <c r="T475" s="285"/>
      <c r="U475" s="27" t="s">
        <v>33</v>
      </c>
      <c r="V475" s="186"/>
      <c r="W475" s="56"/>
      <c r="X475" s="187"/>
      <c r="Y475" s="187"/>
      <c r="Z475" s="187"/>
      <c r="AA475" s="62"/>
      <c r="AB475" s="62"/>
      <c r="AC475" s="188"/>
      <c r="AD475" s="259"/>
      <c r="AE475" s="259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4"/>
      <c r="AT475" s="37"/>
    </row>
    <row r="476" spans="2:46" ht="13.5" customHeight="1" x14ac:dyDescent="0.15">
      <c r="B476" s="285"/>
      <c r="C476" s="27" t="s">
        <v>35</v>
      </c>
      <c r="D476" s="186"/>
      <c r="E476" s="56"/>
      <c r="F476" s="187"/>
      <c r="G476" s="187"/>
      <c r="H476" s="187"/>
      <c r="I476" s="62"/>
      <c r="J476" s="62"/>
      <c r="K476" s="188"/>
      <c r="L476" s="259"/>
      <c r="M476" s="259"/>
      <c r="N476" s="56"/>
      <c r="O476" s="28"/>
      <c r="P476" s="56"/>
      <c r="Q476" s="28"/>
      <c r="R476" s="132"/>
      <c r="S476" s="214"/>
      <c r="T476" s="285"/>
      <c r="U476" s="27" t="s">
        <v>35</v>
      </c>
      <c r="V476" s="186"/>
      <c r="W476" s="56"/>
      <c r="X476" s="187"/>
      <c r="Y476" s="187"/>
      <c r="Z476" s="187"/>
      <c r="AA476" s="62"/>
      <c r="AB476" s="62"/>
      <c r="AC476" s="188"/>
      <c r="AD476" s="259"/>
      <c r="AE476" s="259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4"/>
      <c r="AT476" s="37"/>
    </row>
    <row r="477" spans="2:46" ht="13.5" customHeight="1" thickBot="1" x14ac:dyDescent="0.2">
      <c r="B477" s="286"/>
      <c r="C477" s="27"/>
      <c r="D477" s="186"/>
      <c r="E477" s="56"/>
      <c r="F477" s="189"/>
      <c r="G477" s="189"/>
      <c r="H477" s="189"/>
      <c r="I477" s="56"/>
      <c r="J477" s="56"/>
      <c r="K477" s="188"/>
      <c r="L477" s="259"/>
      <c r="M477" s="259"/>
      <c r="N477" s="56"/>
      <c r="O477" s="28"/>
      <c r="P477" s="56"/>
      <c r="Q477" s="28"/>
      <c r="R477" s="184"/>
      <c r="S477" s="214"/>
      <c r="T477" s="286"/>
      <c r="U477" s="27"/>
      <c r="V477" s="186"/>
      <c r="W477" s="56"/>
      <c r="X477" s="189"/>
      <c r="Y477" s="189"/>
      <c r="Z477" s="189"/>
      <c r="AA477" s="56"/>
      <c r="AB477" s="56"/>
      <c r="AC477" s="188"/>
      <c r="AD477" s="259"/>
      <c r="AE477" s="259"/>
      <c r="AF477" s="56"/>
      <c r="AG477" s="28"/>
      <c r="AH477" s="56"/>
      <c r="AI477" s="28"/>
      <c r="AJ477" s="184"/>
      <c r="AK477" s="199"/>
      <c r="AL477" s="286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4"/>
      <c r="AT477" s="37"/>
    </row>
    <row r="478" spans="2:46" ht="13.5" customHeight="1" x14ac:dyDescent="0.15">
      <c r="B478" s="284" t="s">
        <v>158</v>
      </c>
      <c r="C478" s="25" t="s">
        <v>31</v>
      </c>
      <c r="D478" s="39"/>
      <c r="E478" s="55"/>
      <c r="F478" s="96"/>
      <c r="G478" s="96"/>
      <c r="H478" s="96"/>
      <c r="I478" s="60"/>
      <c r="J478" s="60"/>
      <c r="K478" s="61"/>
      <c r="L478" s="258"/>
      <c r="M478" s="258"/>
      <c r="N478" s="55"/>
      <c r="O478" s="26"/>
      <c r="P478" s="55"/>
      <c r="Q478" s="26"/>
      <c r="R478" s="131"/>
      <c r="S478" s="214"/>
      <c r="T478" s="284" t="s">
        <v>158</v>
      </c>
      <c r="U478" s="25" t="s">
        <v>31</v>
      </c>
      <c r="V478" s="39"/>
      <c r="W478" s="55"/>
      <c r="X478" s="96"/>
      <c r="Y478" s="96"/>
      <c r="Z478" s="96"/>
      <c r="AA478" s="60"/>
      <c r="AB478" s="60"/>
      <c r="AC478" s="61"/>
      <c r="AD478" s="258"/>
      <c r="AE478" s="258"/>
      <c r="AF478" s="55"/>
      <c r="AG478" s="26"/>
      <c r="AH478" s="55"/>
      <c r="AI478" s="26"/>
      <c r="AJ478" s="131"/>
      <c r="AK478" s="199"/>
      <c r="AL478" s="284" t="s">
        <v>158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4"/>
      <c r="AT478" s="37"/>
    </row>
    <row r="479" spans="2:46" ht="13.5" customHeight="1" x14ac:dyDescent="0.15">
      <c r="B479" s="285"/>
      <c r="C479" s="27" t="s">
        <v>32</v>
      </c>
      <c r="D479" s="186"/>
      <c r="E479" s="56"/>
      <c r="F479" s="187"/>
      <c r="G479" s="187"/>
      <c r="H479" s="187"/>
      <c r="I479" s="62"/>
      <c r="J479" s="62"/>
      <c r="K479" s="188"/>
      <c r="L479" s="259"/>
      <c r="M479" s="259"/>
      <c r="N479" s="56"/>
      <c r="O479" s="28"/>
      <c r="P479" s="56"/>
      <c r="Q479" s="28"/>
      <c r="R479" s="132"/>
      <c r="S479" s="214"/>
      <c r="T479" s="285"/>
      <c r="U479" s="27" t="s">
        <v>32</v>
      </c>
      <c r="V479" s="186"/>
      <c r="W479" s="56"/>
      <c r="X479" s="187"/>
      <c r="Y479" s="187"/>
      <c r="Z479" s="187"/>
      <c r="AA479" s="62"/>
      <c r="AB479" s="62"/>
      <c r="AC479" s="188"/>
      <c r="AD479" s="259"/>
      <c r="AE479" s="259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4"/>
      <c r="AT479" s="37"/>
    </row>
    <row r="480" spans="2:46" ht="13.5" customHeight="1" x14ac:dyDescent="0.15">
      <c r="B480" s="285"/>
      <c r="C480" s="27" t="s">
        <v>33</v>
      </c>
      <c r="D480" s="186"/>
      <c r="E480" s="56"/>
      <c r="F480" s="187"/>
      <c r="G480" s="187"/>
      <c r="H480" s="187"/>
      <c r="I480" s="62"/>
      <c r="J480" s="62"/>
      <c r="K480" s="188"/>
      <c r="L480" s="259"/>
      <c r="M480" s="259"/>
      <c r="N480" s="56"/>
      <c r="O480" s="28"/>
      <c r="P480" s="56"/>
      <c r="Q480" s="28"/>
      <c r="R480" s="132"/>
      <c r="S480" s="214"/>
      <c r="T480" s="285"/>
      <c r="U480" s="27" t="s">
        <v>33</v>
      </c>
      <c r="V480" s="186"/>
      <c r="W480" s="56"/>
      <c r="X480" s="187"/>
      <c r="Y480" s="187"/>
      <c r="Z480" s="187"/>
      <c r="AA480" s="62"/>
      <c r="AB480" s="62"/>
      <c r="AC480" s="188"/>
      <c r="AD480" s="259"/>
      <c r="AE480" s="259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4"/>
      <c r="AT480" s="37"/>
    </row>
    <row r="481" spans="2:46" ht="13.5" customHeight="1" x14ac:dyDescent="0.15">
      <c r="B481" s="285"/>
      <c r="C481" s="27" t="s">
        <v>35</v>
      </c>
      <c r="D481" s="186"/>
      <c r="E481" s="56"/>
      <c r="F481" s="187"/>
      <c r="G481" s="187"/>
      <c r="H481" s="187"/>
      <c r="I481" s="62"/>
      <c r="J481" s="62"/>
      <c r="K481" s="188"/>
      <c r="L481" s="259"/>
      <c r="M481" s="259"/>
      <c r="N481" s="56"/>
      <c r="O481" s="28"/>
      <c r="P481" s="56"/>
      <c r="Q481" s="28"/>
      <c r="R481" s="132"/>
      <c r="S481" s="214"/>
      <c r="T481" s="285"/>
      <c r="U481" s="27" t="s">
        <v>35</v>
      </c>
      <c r="V481" s="186"/>
      <c r="W481" s="56"/>
      <c r="X481" s="187"/>
      <c r="Y481" s="187"/>
      <c r="Z481" s="187"/>
      <c r="AA481" s="62"/>
      <c r="AB481" s="62"/>
      <c r="AC481" s="188"/>
      <c r="AD481" s="259"/>
      <c r="AE481" s="259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4"/>
      <c r="AT481" s="37"/>
    </row>
    <row r="482" spans="2:46" ht="13.5" customHeight="1" thickBot="1" x14ac:dyDescent="0.2">
      <c r="B482" s="286"/>
      <c r="C482" s="27"/>
      <c r="D482" s="186"/>
      <c r="E482" s="56"/>
      <c r="F482" s="189"/>
      <c r="G482" s="189"/>
      <c r="H482" s="189"/>
      <c r="I482" s="56"/>
      <c r="J482" s="56"/>
      <c r="K482" s="188"/>
      <c r="L482" s="259"/>
      <c r="M482" s="259"/>
      <c r="N482" s="56"/>
      <c r="O482" s="28"/>
      <c r="P482" s="56"/>
      <c r="Q482" s="28"/>
      <c r="R482" s="184"/>
      <c r="S482" s="214"/>
      <c r="T482" s="286"/>
      <c r="U482" s="27"/>
      <c r="V482" s="186"/>
      <c r="W482" s="56"/>
      <c r="X482" s="189"/>
      <c r="Y482" s="189"/>
      <c r="Z482" s="189"/>
      <c r="AA482" s="56"/>
      <c r="AB482" s="56"/>
      <c r="AC482" s="188"/>
      <c r="AD482" s="259"/>
      <c r="AE482" s="259"/>
      <c r="AF482" s="56"/>
      <c r="AG482" s="28"/>
      <c r="AH482" s="56"/>
      <c r="AI482" s="28"/>
      <c r="AJ482" s="184"/>
      <c r="AK482" s="199"/>
      <c r="AL482" s="286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4"/>
      <c r="AT482" s="37"/>
    </row>
    <row r="483" spans="2:46" ht="13.5" customHeight="1" x14ac:dyDescent="0.15">
      <c r="B483" s="284" t="s">
        <v>159</v>
      </c>
      <c r="C483" s="25" t="s">
        <v>31</v>
      </c>
      <c r="D483" s="39"/>
      <c r="E483" s="55"/>
      <c r="F483" s="96"/>
      <c r="G483" s="96"/>
      <c r="H483" s="96"/>
      <c r="I483" s="60"/>
      <c r="J483" s="60"/>
      <c r="K483" s="61"/>
      <c r="L483" s="258"/>
      <c r="M483" s="258"/>
      <c r="N483" s="55"/>
      <c r="O483" s="26"/>
      <c r="P483" s="55"/>
      <c r="Q483" s="26"/>
      <c r="R483" s="131"/>
      <c r="S483" s="214"/>
      <c r="T483" s="284" t="s">
        <v>159</v>
      </c>
      <c r="U483" s="25" t="s">
        <v>31</v>
      </c>
      <c r="V483" s="39"/>
      <c r="W483" s="55"/>
      <c r="X483" s="96"/>
      <c r="Y483" s="96"/>
      <c r="Z483" s="96"/>
      <c r="AA483" s="60"/>
      <c r="AB483" s="60"/>
      <c r="AC483" s="61"/>
      <c r="AD483" s="258"/>
      <c r="AE483" s="258"/>
      <c r="AF483" s="55"/>
      <c r="AG483" s="26"/>
      <c r="AH483" s="55"/>
      <c r="AI483" s="26"/>
      <c r="AJ483" s="131"/>
      <c r="AK483" s="199"/>
      <c r="AL483" s="284" t="s">
        <v>159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4"/>
      <c r="AT483" s="37"/>
    </row>
    <row r="484" spans="2:46" ht="13.5" customHeight="1" x14ac:dyDescent="0.15">
      <c r="B484" s="285"/>
      <c r="C484" s="27" t="s">
        <v>32</v>
      </c>
      <c r="D484" s="186"/>
      <c r="E484" s="56"/>
      <c r="F484" s="187"/>
      <c r="G484" s="187"/>
      <c r="H484" s="187"/>
      <c r="I484" s="62"/>
      <c r="J484" s="62"/>
      <c r="K484" s="188"/>
      <c r="L484" s="259"/>
      <c r="M484" s="259"/>
      <c r="N484" s="56"/>
      <c r="O484" s="28"/>
      <c r="P484" s="56"/>
      <c r="Q484" s="28"/>
      <c r="R484" s="132"/>
      <c r="S484" s="214"/>
      <c r="T484" s="285"/>
      <c r="U484" s="27" t="s">
        <v>32</v>
      </c>
      <c r="V484" s="186"/>
      <c r="W484" s="56"/>
      <c r="X484" s="187"/>
      <c r="Y484" s="187"/>
      <c r="Z484" s="187"/>
      <c r="AA484" s="62"/>
      <c r="AB484" s="62"/>
      <c r="AC484" s="188"/>
      <c r="AD484" s="259"/>
      <c r="AE484" s="259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4"/>
      <c r="AT484" s="37"/>
    </row>
    <row r="485" spans="2:46" ht="13.5" customHeight="1" x14ac:dyDescent="0.15">
      <c r="B485" s="285"/>
      <c r="C485" s="27" t="s">
        <v>33</v>
      </c>
      <c r="D485" s="186"/>
      <c r="E485" s="56"/>
      <c r="F485" s="187"/>
      <c r="G485" s="187"/>
      <c r="H485" s="187"/>
      <c r="I485" s="62"/>
      <c r="J485" s="62"/>
      <c r="K485" s="188"/>
      <c r="L485" s="259"/>
      <c r="M485" s="259"/>
      <c r="N485" s="56"/>
      <c r="O485" s="28"/>
      <c r="P485" s="56"/>
      <c r="Q485" s="28"/>
      <c r="R485" s="132"/>
      <c r="S485" s="214"/>
      <c r="T485" s="285"/>
      <c r="U485" s="27" t="s">
        <v>33</v>
      </c>
      <c r="V485" s="186"/>
      <c r="W485" s="56"/>
      <c r="X485" s="187"/>
      <c r="Y485" s="187"/>
      <c r="Z485" s="187"/>
      <c r="AA485" s="62"/>
      <c r="AB485" s="62"/>
      <c r="AC485" s="188"/>
      <c r="AD485" s="259"/>
      <c r="AE485" s="259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4"/>
      <c r="AT485" s="37"/>
    </row>
    <row r="486" spans="2:46" ht="13.5" customHeight="1" x14ac:dyDescent="0.15">
      <c r="B486" s="285"/>
      <c r="C486" s="27" t="s">
        <v>35</v>
      </c>
      <c r="D486" s="186"/>
      <c r="E486" s="56"/>
      <c r="F486" s="187"/>
      <c r="G486" s="187"/>
      <c r="H486" s="187"/>
      <c r="I486" s="62"/>
      <c r="J486" s="62"/>
      <c r="K486" s="188"/>
      <c r="L486" s="259"/>
      <c r="M486" s="259"/>
      <c r="N486" s="56"/>
      <c r="O486" s="28"/>
      <c r="P486" s="56"/>
      <c r="Q486" s="28"/>
      <c r="R486" s="132"/>
      <c r="S486" s="214"/>
      <c r="T486" s="285"/>
      <c r="U486" s="27" t="s">
        <v>35</v>
      </c>
      <c r="V486" s="186"/>
      <c r="W486" s="56"/>
      <c r="X486" s="187"/>
      <c r="Y486" s="187"/>
      <c r="Z486" s="187"/>
      <c r="AA486" s="62"/>
      <c r="AB486" s="62"/>
      <c r="AC486" s="188"/>
      <c r="AD486" s="259"/>
      <c r="AE486" s="259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4"/>
      <c r="AT486" s="37"/>
    </row>
    <row r="487" spans="2:46" ht="13.5" customHeight="1" thickBot="1" x14ac:dyDescent="0.2">
      <c r="B487" s="286"/>
      <c r="C487" s="27"/>
      <c r="D487" s="186"/>
      <c r="E487" s="56"/>
      <c r="F487" s="189"/>
      <c r="G487" s="189"/>
      <c r="H487" s="189"/>
      <c r="I487" s="56"/>
      <c r="J487" s="56"/>
      <c r="K487" s="188"/>
      <c r="L487" s="259"/>
      <c r="M487" s="259"/>
      <c r="N487" s="56"/>
      <c r="O487" s="28"/>
      <c r="P487" s="56"/>
      <c r="Q487" s="28"/>
      <c r="R487" s="184"/>
      <c r="S487" s="214"/>
      <c r="T487" s="286"/>
      <c r="U487" s="27"/>
      <c r="V487" s="186"/>
      <c r="W487" s="56"/>
      <c r="X487" s="189"/>
      <c r="Y487" s="189"/>
      <c r="Z487" s="189"/>
      <c r="AA487" s="56"/>
      <c r="AB487" s="56"/>
      <c r="AC487" s="188"/>
      <c r="AD487" s="259"/>
      <c r="AE487" s="259"/>
      <c r="AF487" s="56"/>
      <c r="AG487" s="28"/>
      <c r="AH487" s="56"/>
      <c r="AI487" s="28"/>
      <c r="AJ487" s="184"/>
      <c r="AK487" s="199"/>
      <c r="AL487" s="286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4"/>
      <c r="AT487" s="37"/>
    </row>
    <row r="488" spans="2:46" ht="13.5" customHeight="1" x14ac:dyDescent="0.15">
      <c r="B488" s="284" t="s">
        <v>160</v>
      </c>
      <c r="C488" s="25" t="s">
        <v>31</v>
      </c>
      <c r="D488" s="39"/>
      <c r="E488" s="55"/>
      <c r="F488" s="96"/>
      <c r="G488" s="96"/>
      <c r="H488" s="96"/>
      <c r="I488" s="60"/>
      <c r="J488" s="60"/>
      <c r="K488" s="61"/>
      <c r="L488" s="258"/>
      <c r="M488" s="258"/>
      <c r="N488" s="55"/>
      <c r="O488" s="26"/>
      <c r="P488" s="55"/>
      <c r="Q488" s="26"/>
      <c r="R488" s="131"/>
      <c r="S488" s="214"/>
      <c r="T488" s="284" t="s">
        <v>160</v>
      </c>
      <c r="U488" s="25" t="s">
        <v>31</v>
      </c>
      <c r="V488" s="39"/>
      <c r="W488" s="55"/>
      <c r="X488" s="96"/>
      <c r="Y488" s="96"/>
      <c r="Z488" s="96"/>
      <c r="AA488" s="60"/>
      <c r="AB488" s="60"/>
      <c r="AC488" s="61"/>
      <c r="AD488" s="258"/>
      <c r="AE488" s="258"/>
      <c r="AF488" s="55"/>
      <c r="AG488" s="26"/>
      <c r="AH488" s="55"/>
      <c r="AI488" s="26"/>
      <c r="AJ488" s="131"/>
      <c r="AK488" s="199"/>
      <c r="AL488" s="284" t="s">
        <v>160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4"/>
      <c r="AT488" s="37"/>
    </row>
    <row r="489" spans="2:46" ht="13.5" customHeight="1" x14ac:dyDescent="0.15">
      <c r="B489" s="285"/>
      <c r="C489" s="27" t="s">
        <v>32</v>
      </c>
      <c r="D489" s="186"/>
      <c r="E489" s="56"/>
      <c r="F489" s="187"/>
      <c r="G489" s="187"/>
      <c r="H489" s="187"/>
      <c r="I489" s="62"/>
      <c r="J489" s="62"/>
      <c r="K489" s="188"/>
      <c r="L489" s="259"/>
      <c r="M489" s="259"/>
      <c r="N489" s="56"/>
      <c r="O489" s="28"/>
      <c r="P489" s="56"/>
      <c r="Q489" s="28"/>
      <c r="R489" s="132"/>
      <c r="S489" s="214"/>
      <c r="T489" s="285"/>
      <c r="U489" s="27" t="s">
        <v>32</v>
      </c>
      <c r="V489" s="186"/>
      <c r="W489" s="56"/>
      <c r="X489" s="187"/>
      <c r="Y489" s="187"/>
      <c r="Z489" s="187"/>
      <c r="AA489" s="62"/>
      <c r="AB489" s="62"/>
      <c r="AC489" s="188"/>
      <c r="AD489" s="259"/>
      <c r="AE489" s="259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4"/>
      <c r="AT489" s="37"/>
    </row>
    <row r="490" spans="2:46" ht="13.5" customHeight="1" x14ac:dyDescent="0.15">
      <c r="B490" s="285"/>
      <c r="C490" s="27" t="s">
        <v>33</v>
      </c>
      <c r="D490" s="186"/>
      <c r="E490" s="56"/>
      <c r="F490" s="187"/>
      <c r="G490" s="187"/>
      <c r="H490" s="187"/>
      <c r="I490" s="62"/>
      <c r="J490" s="62"/>
      <c r="K490" s="188"/>
      <c r="L490" s="259"/>
      <c r="M490" s="259"/>
      <c r="N490" s="56"/>
      <c r="O490" s="28"/>
      <c r="P490" s="56"/>
      <c r="Q490" s="28"/>
      <c r="R490" s="132"/>
      <c r="S490" s="214"/>
      <c r="T490" s="285"/>
      <c r="U490" s="27" t="s">
        <v>33</v>
      </c>
      <c r="V490" s="186"/>
      <c r="W490" s="56"/>
      <c r="X490" s="187"/>
      <c r="Y490" s="187"/>
      <c r="Z490" s="187"/>
      <c r="AA490" s="62"/>
      <c r="AB490" s="62"/>
      <c r="AC490" s="188"/>
      <c r="AD490" s="259"/>
      <c r="AE490" s="259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4"/>
      <c r="AT490" s="37"/>
    </row>
    <row r="491" spans="2:46" ht="13.5" customHeight="1" x14ac:dyDescent="0.15">
      <c r="B491" s="285"/>
      <c r="C491" s="27" t="s">
        <v>35</v>
      </c>
      <c r="D491" s="186"/>
      <c r="E491" s="56"/>
      <c r="F491" s="187"/>
      <c r="G491" s="187"/>
      <c r="H491" s="187"/>
      <c r="I491" s="62"/>
      <c r="J491" s="62"/>
      <c r="K491" s="188"/>
      <c r="L491" s="259"/>
      <c r="M491" s="259"/>
      <c r="N491" s="56"/>
      <c r="O491" s="28"/>
      <c r="P491" s="56"/>
      <c r="Q491" s="28"/>
      <c r="R491" s="132"/>
      <c r="S491" s="214"/>
      <c r="T491" s="285"/>
      <c r="U491" s="27" t="s">
        <v>35</v>
      </c>
      <c r="V491" s="186"/>
      <c r="W491" s="56"/>
      <c r="X491" s="187"/>
      <c r="Y491" s="187"/>
      <c r="Z491" s="187"/>
      <c r="AA491" s="62"/>
      <c r="AB491" s="62"/>
      <c r="AC491" s="188"/>
      <c r="AD491" s="259"/>
      <c r="AE491" s="259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4"/>
      <c r="AT491" s="37"/>
    </row>
    <row r="492" spans="2:46" ht="13.5" customHeight="1" thickBot="1" x14ac:dyDescent="0.2">
      <c r="B492" s="286"/>
      <c r="C492" s="27"/>
      <c r="D492" s="186"/>
      <c r="E492" s="56"/>
      <c r="F492" s="189"/>
      <c r="G492" s="189"/>
      <c r="H492" s="189"/>
      <c r="I492" s="56"/>
      <c r="J492" s="56"/>
      <c r="K492" s="188"/>
      <c r="L492" s="259"/>
      <c r="M492" s="259"/>
      <c r="N492" s="56"/>
      <c r="O492" s="28"/>
      <c r="P492" s="56"/>
      <c r="Q492" s="28"/>
      <c r="R492" s="184"/>
      <c r="S492" s="214"/>
      <c r="T492" s="286"/>
      <c r="U492" s="27"/>
      <c r="V492" s="186"/>
      <c r="W492" s="56"/>
      <c r="X492" s="189"/>
      <c r="Y492" s="189"/>
      <c r="Z492" s="189"/>
      <c r="AA492" s="56"/>
      <c r="AB492" s="56"/>
      <c r="AC492" s="188"/>
      <c r="AD492" s="259"/>
      <c r="AE492" s="259"/>
      <c r="AF492" s="56"/>
      <c r="AG492" s="28"/>
      <c r="AH492" s="56"/>
      <c r="AI492" s="28"/>
      <c r="AJ492" s="184"/>
      <c r="AK492" s="199"/>
      <c r="AL492" s="286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4"/>
      <c r="AT492" s="37"/>
    </row>
    <row r="493" spans="2:46" ht="13.5" customHeight="1" x14ac:dyDescent="0.15">
      <c r="B493" s="284" t="s">
        <v>161</v>
      </c>
      <c r="C493" s="25" t="s">
        <v>31</v>
      </c>
      <c r="D493" s="39"/>
      <c r="E493" s="55"/>
      <c r="F493" s="96"/>
      <c r="G493" s="96"/>
      <c r="H493" s="96"/>
      <c r="I493" s="60"/>
      <c r="J493" s="60"/>
      <c r="K493" s="61"/>
      <c r="L493" s="258"/>
      <c r="M493" s="258"/>
      <c r="N493" s="55"/>
      <c r="O493" s="26"/>
      <c r="P493" s="55"/>
      <c r="Q493" s="26"/>
      <c r="R493" s="131"/>
      <c r="S493" s="214"/>
      <c r="T493" s="284" t="s">
        <v>161</v>
      </c>
      <c r="U493" s="25" t="s">
        <v>31</v>
      </c>
      <c r="V493" s="39"/>
      <c r="W493" s="55"/>
      <c r="X493" s="96"/>
      <c r="Y493" s="96"/>
      <c r="Z493" s="96"/>
      <c r="AA493" s="60"/>
      <c r="AB493" s="60"/>
      <c r="AC493" s="61"/>
      <c r="AD493" s="258"/>
      <c r="AE493" s="258"/>
      <c r="AF493" s="55"/>
      <c r="AG493" s="26"/>
      <c r="AH493" s="55"/>
      <c r="AI493" s="26"/>
      <c r="AJ493" s="131"/>
      <c r="AK493" s="199"/>
      <c r="AL493" s="284" t="s">
        <v>161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4"/>
      <c r="AT493" s="37"/>
    </row>
    <row r="494" spans="2:46" ht="13.5" customHeight="1" x14ac:dyDescent="0.15">
      <c r="B494" s="285"/>
      <c r="C494" s="27" t="s">
        <v>32</v>
      </c>
      <c r="D494" s="186"/>
      <c r="E494" s="56"/>
      <c r="F494" s="187"/>
      <c r="G494" s="187"/>
      <c r="H494" s="187"/>
      <c r="I494" s="62"/>
      <c r="J494" s="62"/>
      <c r="K494" s="188"/>
      <c r="L494" s="259"/>
      <c r="M494" s="259"/>
      <c r="N494" s="56"/>
      <c r="O494" s="28"/>
      <c r="P494" s="56"/>
      <c r="Q494" s="28"/>
      <c r="R494" s="132"/>
      <c r="S494" s="214"/>
      <c r="T494" s="285"/>
      <c r="U494" s="27" t="s">
        <v>32</v>
      </c>
      <c r="V494" s="186"/>
      <c r="W494" s="56"/>
      <c r="X494" s="187"/>
      <c r="Y494" s="187"/>
      <c r="Z494" s="187"/>
      <c r="AA494" s="62"/>
      <c r="AB494" s="62"/>
      <c r="AC494" s="188"/>
      <c r="AD494" s="259"/>
      <c r="AE494" s="259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4"/>
      <c r="AT494" s="37"/>
    </row>
    <row r="495" spans="2:46" ht="13.5" customHeight="1" x14ac:dyDescent="0.15">
      <c r="B495" s="285"/>
      <c r="C495" s="27" t="s">
        <v>33</v>
      </c>
      <c r="D495" s="186"/>
      <c r="E495" s="56"/>
      <c r="F495" s="187"/>
      <c r="G495" s="187"/>
      <c r="H495" s="187"/>
      <c r="I495" s="62"/>
      <c r="J495" s="62"/>
      <c r="K495" s="188"/>
      <c r="L495" s="259"/>
      <c r="M495" s="259"/>
      <c r="N495" s="56"/>
      <c r="O495" s="28"/>
      <c r="P495" s="56"/>
      <c r="Q495" s="28"/>
      <c r="R495" s="132"/>
      <c r="S495" s="214"/>
      <c r="T495" s="285"/>
      <c r="U495" s="27" t="s">
        <v>33</v>
      </c>
      <c r="V495" s="186"/>
      <c r="W495" s="56"/>
      <c r="X495" s="187"/>
      <c r="Y495" s="187"/>
      <c r="Z495" s="187"/>
      <c r="AA495" s="62"/>
      <c r="AB495" s="62"/>
      <c r="AC495" s="188"/>
      <c r="AD495" s="259"/>
      <c r="AE495" s="259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4"/>
      <c r="AT495" s="37"/>
    </row>
    <row r="496" spans="2:46" ht="13.5" customHeight="1" x14ac:dyDescent="0.15">
      <c r="B496" s="285"/>
      <c r="C496" s="27" t="s">
        <v>35</v>
      </c>
      <c r="D496" s="186"/>
      <c r="E496" s="56"/>
      <c r="F496" s="187"/>
      <c r="G496" s="187"/>
      <c r="H496" s="187"/>
      <c r="I496" s="62"/>
      <c r="J496" s="62"/>
      <c r="K496" s="188"/>
      <c r="L496" s="259"/>
      <c r="M496" s="259"/>
      <c r="N496" s="56"/>
      <c r="O496" s="28"/>
      <c r="P496" s="56"/>
      <c r="Q496" s="28"/>
      <c r="R496" s="132"/>
      <c r="S496" s="214"/>
      <c r="T496" s="285"/>
      <c r="U496" s="27" t="s">
        <v>35</v>
      </c>
      <c r="V496" s="186"/>
      <c r="W496" s="56"/>
      <c r="X496" s="187"/>
      <c r="Y496" s="187"/>
      <c r="Z496" s="187"/>
      <c r="AA496" s="62"/>
      <c r="AB496" s="62"/>
      <c r="AC496" s="188"/>
      <c r="AD496" s="259"/>
      <c r="AE496" s="259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4"/>
      <c r="AT496" s="37"/>
    </row>
    <row r="497" spans="2:46" ht="13.5" customHeight="1" thickBot="1" x14ac:dyDescent="0.2">
      <c r="B497" s="286"/>
      <c r="C497" s="27"/>
      <c r="D497" s="186"/>
      <c r="E497" s="56"/>
      <c r="F497" s="189"/>
      <c r="G497" s="189"/>
      <c r="H497" s="189"/>
      <c r="I497" s="56"/>
      <c r="J497" s="56"/>
      <c r="K497" s="188"/>
      <c r="L497" s="259"/>
      <c r="M497" s="259"/>
      <c r="N497" s="56"/>
      <c r="O497" s="28"/>
      <c r="P497" s="56"/>
      <c r="Q497" s="28"/>
      <c r="R497" s="184"/>
      <c r="S497" s="214"/>
      <c r="T497" s="286"/>
      <c r="U497" s="27"/>
      <c r="V497" s="186"/>
      <c r="W497" s="56"/>
      <c r="X497" s="189"/>
      <c r="Y497" s="189"/>
      <c r="Z497" s="189"/>
      <c r="AA497" s="56"/>
      <c r="AB497" s="56"/>
      <c r="AC497" s="188"/>
      <c r="AD497" s="259"/>
      <c r="AE497" s="259"/>
      <c r="AF497" s="56"/>
      <c r="AG497" s="28"/>
      <c r="AH497" s="56"/>
      <c r="AI497" s="28"/>
      <c r="AJ497" s="184"/>
      <c r="AK497" s="199"/>
      <c r="AL497" s="286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4"/>
      <c r="AT497" s="37"/>
    </row>
    <row r="498" spans="2:46" ht="13.5" customHeight="1" x14ac:dyDescent="0.15">
      <c r="B498" s="284" t="s">
        <v>162</v>
      </c>
      <c r="C498" s="25" t="s">
        <v>31</v>
      </c>
      <c r="D498" s="39"/>
      <c r="E498" s="55"/>
      <c r="F498" s="96"/>
      <c r="G498" s="96"/>
      <c r="H498" s="96"/>
      <c r="I498" s="60"/>
      <c r="J498" s="60"/>
      <c r="K498" s="61"/>
      <c r="L498" s="258"/>
      <c r="M498" s="258"/>
      <c r="N498" s="55"/>
      <c r="O498" s="26"/>
      <c r="P498" s="55"/>
      <c r="Q498" s="26"/>
      <c r="R498" s="131"/>
      <c r="S498" s="214"/>
      <c r="T498" s="284" t="s">
        <v>162</v>
      </c>
      <c r="U498" s="25" t="s">
        <v>31</v>
      </c>
      <c r="V498" s="39"/>
      <c r="W498" s="55"/>
      <c r="X498" s="96"/>
      <c r="Y498" s="96"/>
      <c r="Z498" s="96"/>
      <c r="AA498" s="60"/>
      <c r="AB498" s="60"/>
      <c r="AC498" s="61"/>
      <c r="AD498" s="258"/>
      <c r="AE498" s="258"/>
      <c r="AF498" s="55"/>
      <c r="AG498" s="26"/>
      <c r="AH498" s="55"/>
      <c r="AI498" s="26"/>
      <c r="AJ498" s="131"/>
      <c r="AK498" s="199"/>
      <c r="AL498" s="284" t="s">
        <v>162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4"/>
      <c r="AT498" s="37"/>
    </row>
    <row r="499" spans="2:46" ht="13.5" customHeight="1" x14ac:dyDescent="0.15">
      <c r="B499" s="285"/>
      <c r="C499" s="27" t="s">
        <v>32</v>
      </c>
      <c r="D499" s="186"/>
      <c r="E499" s="56"/>
      <c r="F499" s="187"/>
      <c r="G499" s="187"/>
      <c r="H499" s="187"/>
      <c r="I499" s="62"/>
      <c r="J499" s="62"/>
      <c r="K499" s="188"/>
      <c r="L499" s="259"/>
      <c r="M499" s="259"/>
      <c r="N499" s="56"/>
      <c r="O499" s="28"/>
      <c r="P499" s="56"/>
      <c r="Q499" s="28"/>
      <c r="R499" s="132"/>
      <c r="S499" s="214"/>
      <c r="T499" s="285"/>
      <c r="U499" s="27" t="s">
        <v>32</v>
      </c>
      <c r="V499" s="186"/>
      <c r="W499" s="56"/>
      <c r="X499" s="187"/>
      <c r="Y499" s="187"/>
      <c r="Z499" s="187"/>
      <c r="AA499" s="62"/>
      <c r="AB499" s="62"/>
      <c r="AC499" s="188"/>
      <c r="AD499" s="259"/>
      <c r="AE499" s="259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4"/>
      <c r="AT499" s="37"/>
    </row>
    <row r="500" spans="2:46" ht="13.5" customHeight="1" x14ac:dyDescent="0.15">
      <c r="B500" s="285"/>
      <c r="C500" s="27" t="s">
        <v>33</v>
      </c>
      <c r="D500" s="186"/>
      <c r="E500" s="56"/>
      <c r="F500" s="187"/>
      <c r="G500" s="187"/>
      <c r="H500" s="187"/>
      <c r="I500" s="62"/>
      <c r="J500" s="62"/>
      <c r="K500" s="188"/>
      <c r="L500" s="259"/>
      <c r="M500" s="259"/>
      <c r="N500" s="56"/>
      <c r="O500" s="28"/>
      <c r="P500" s="56"/>
      <c r="Q500" s="28"/>
      <c r="R500" s="132"/>
      <c r="S500" s="214"/>
      <c r="T500" s="285"/>
      <c r="U500" s="27" t="s">
        <v>33</v>
      </c>
      <c r="V500" s="186"/>
      <c r="W500" s="56"/>
      <c r="X500" s="187"/>
      <c r="Y500" s="187"/>
      <c r="Z500" s="187"/>
      <c r="AA500" s="62"/>
      <c r="AB500" s="62"/>
      <c r="AC500" s="188"/>
      <c r="AD500" s="259"/>
      <c r="AE500" s="259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4"/>
      <c r="AT500" s="37"/>
    </row>
    <row r="501" spans="2:46" ht="13.5" customHeight="1" x14ac:dyDescent="0.15">
      <c r="B501" s="285"/>
      <c r="C501" s="27" t="s">
        <v>35</v>
      </c>
      <c r="D501" s="186"/>
      <c r="E501" s="56"/>
      <c r="F501" s="187"/>
      <c r="G501" s="187"/>
      <c r="H501" s="187"/>
      <c r="I501" s="62"/>
      <c r="J501" s="62"/>
      <c r="K501" s="188"/>
      <c r="L501" s="259"/>
      <c r="M501" s="259"/>
      <c r="N501" s="56"/>
      <c r="O501" s="28"/>
      <c r="P501" s="56"/>
      <c r="Q501" s="28"/>
      <c r="R501" s="132"/>
      <c r="S501" s="214"/>
      <c r="T501" s="285"/>
      <c r="U501" s="27" t="s">
        <v>35</v>
      </c>
      <c r="V501" s="186"/>
      <c r="W501" s="56"/>
      <c r="X501" s="187"/>
      <c r="Y501" s="187"/>
      <c r="Z501" s="187"/>
      <c r="AA501" s="62"/>
      <c r="AB501" s="62"/>
      <c r="AC501" s="188"/>
      <c r="AD501" s="259"/>
      <c r="AE501" s="259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4"/>
      <c r="AT501" s="37"/>
    </row>
    <row r="502" spans="2:46" ht="13.5" customHeight="1" thickBot="1" x14ac:dyDescent="0.2">
      <c r="B502" s="286"/>
      <c r="C502" s="27"/>
      <c r="D502" s="186"/>
      <c r="E502" s="56"/>
      <c r="F502" s="189"/>
      <c r="G502" s="189"/>
      <c r="H502" s="189"/>
      <c r="I502" s="56"/>
      <c r="J502" s="56"/>
      <c r="K502" s="188"/>
      <c r="L502" s="259"/>
      <c r="M502" s="259"/>
      <c r="N502" s="56"/>
      <c r="O502" s="28"/>
      <c r="P502" s="56"/>
      <c r="Q502" s="28"/>
      <c r="R502" s="184"/>
      <c r="S502" s="214"/>
      <c r="T502" s="286"/>
      <c r="U502" s="27"/>
      <c r="V502" s="186"/>
      <c r="W502" s="56"/>
      <c r="X502" s="189"/>
      <c r="Y502" s="189"/>
      <c r="Z502" s="189"/>
      <c r="AA502" s="56"/>
      <c r="AB502" s="56"/>
      <c r="AC502" s="188"/>
      <c r="AD502" s="259"/>
      <c r="AE502" s="259"/>
      <c r="AF502" s="56"/>
      <c r="AG502" s="28"/>
      <c r="AH502" s="56"/>
      <c r="AI502" s="28"/>
      <c r="AJ502" s="184"/>
      <c r="AK502" s="199"/>
      <c r="AL502" s="286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4"/>
      <c r="AT502" s="37"/>
    </row>
    <row r="503" spans="2:46" ht="13.5" customHeight="1" x14ac:dyDescent="0.15">
      <c r="B503" s="284" t="s">
        <v>163</v>
      </c>
      <c r="C503" s="25" t="s">
        <v>31</v>
      </c>
      <c r="D503" s="39"/>
      <c r="E503" s="55"/>
      <c r="F503" s="96"/>
      <c r="G503" s="96"/>
      <c r="H503" s="96"/>
      <c r="I503" s="60"/>
      <c r="J503" s="60"/>
      <c r="K503" s="61"/>
      <c r="L503" s="258"/>
      <c r="M503" s="258"/>
      <c r="N503" s="55"/>
      <c r="O503" s="26"/>
      <c r="P503" s="55"/>
      <c r="Q503" s="26"/>
      <c r="R503" s="131"/>
      <c r="S503" s="214"/>
      <c r="T503" s="284" t="s">
        <v>163</v>
      </c>
      <c r="U503" s="25" t="s">
        <v>31</v>
      </c>
      <c r="V503" s="39"/>
      <c r="W503" s="55"/>
      <c r="X503" s="96"/>
      <c r="Y503" s="96"/>
      <c r="Z503" s="96"/>
      <c r="AA503" s="60"/>
      <c r="AB503" s="60"/>
      <c r="AC503" s="61"/>
      <c r="AD503" s="258"/>
      <c r="AE503" s="258"/>
      <c r="AF503" s="55"/>
      <c r="AG503" s="26"/>
      <c r="AH503" s="55"/>
      <c r="AI503" s="26"/>
      <c r="AJ503" s="131"/>
      <c r="AK503" s="199"/>
      <c r="AL503" s="284" t="s">
        <v>163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4"/>
      <c r="AT503" s="37"/>
    </row>
    <row r="504" spans="2:46" ht="13.5" customHeight="1" x14ac:dyDescent="0.15">
      <c r="B504" s="285"/>
      <c r="C504" s="27" t="s">
        <v>32</v>
      </c>
      <c r="D504" s="186"/>
      <c r="E504" s="56"/>
      <c r="F504" s="187"/>
      <c r="G504" s="187"/>
      <c r="H504" s="187"/>
      <c r="I504" s="62"/>
      <c r="J504" s="62"/>
      <c r="K504" s="188"/>
      <c r="L504" s="259"/>
      <c r="M504" s="259"/>
      <c r="N504" s="56"/>
      <c r="O504" s="28"/>
      <c r="P504" s="56"/>
      <c r="Q504" s="28"/>
      <c r="R504" s="132"/>
      <c r="S504" s="214"/>
      <c r="T504" s="285"/>
      <c r="U504" s="27" t="s">
        <v>32</v>
      </c>
      <c r="V504" s="186"/>
      <c r="W504" s="56"/>
      <c r="X504" s="187"/>
      <c r="Y504" s="187"/>
      <c r="Z504" s="187"/>
      <c r="AA504" s="62"/>
      <c r="AB504" s="62"/>
      <c r="AC504" s="188"/>
      <c r="AD504" s="259"/>
      <c r="AE504" s="259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4"/>
      <c r="AT504" s="37"/>
    </row>
    <row r="505" spans="2:46" ht="13.5" customHeight="1" x14ac:dyDescent="0.15">
      <c r="B505" s="285"/>
      <c r="C505" s="27" t="s">
        <v>33</v>
      </c>
      <c r="D505" s="186"/>
      <c r="E505" s="56"/>
      <c r="F505" s="187"/>
      <c r="G505" s="187"/>
      <c r="H505" s="187"/>
      <c r="I505" s="62"/>
      <c r="J505" s="62"/>
      <c r="K505" s="188"/>
      <c r="L505" s="259"/>
      <c r="M505" s="259"/>
      <c r="N505" s="56"/>
      <c r="O505" s="28"/>
      <c r="P505" s="56"/>
      <c r="Q505" s="28"/>
      <c r="R505" s="132"/>
      <c r="S505" s="214"/>
      <c r="T505" s="285"/>
      <c r="U505" s="27" t="s">
        <v>33</v>
      </c>
      <c r="V505" s="186"/>
      <c r="W505" s="56"/>
      <c r="X505" s="187"/>
      <c r="Y505" s="187"/>
      <c r="Z505" s="187"/>
      <c r="AA505" s="62"/>
      <c r="AB505" s="62"/>
      <c r="AC505" s="188"/>
      <c r="AD505" s="259"/>
      <c r="AE505" s="259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4"/>
      <c r="AT505" s="37"/>
    </row>
    <row r="506" spans="2:46" ht="13.5" customHeight="1" x14ac:dyDescent="0.15">
      <c r="B506" s="285"/>
      <c r="C506" s="27" t="s">
        <v>35</v>
      </c>
      <c r="D506" s="186"/>
      <c r="E506" s="56"/>
      <c r="F506" s="187"/>
      <c r="G506" s="187"/>
      <c r="H506" s="187"/>
      <c r="I506" s="62"/>
      <c r="J506" s="62"/>
      <c r="K506" s="188"/>
      <c r="L506" s="259"/>
      <c r="M506" s="259"/>
      <c r="N506" s="56"/>
      <c r="O506" s="28"/>
      <c r="P506" s="56"/>
      <c r="Q506" s="28"/>
      <c r="R506" s="132"/>
      <c r="S506" s="214"/>
      <c r="T506" s="285"/>
      <c r="U506" s="27" t="s">
        <v>35</v>
      </c>
      <c r="V506" s="186"/>
      <c r="W506" s="56"/>
      <c r="X506" s="187"/>
      <c r="Y506" s="187"/>
      <c r="Z506" s="187"/>
      <c r="AA506" s="62"/>
      <c r="AB506" s="62"/>
      <c r="AC506" s="188"/>
      <c r="AD506" s="259"/>
      <c r="AE506" s="259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4"/>
      <c r="AT506" s="37"/>
    </row>
    <row r="507" spans="2:46" ht="13.5" customHeight="1" thickBot="1" x14ac:dyDescent="0.2">
      <c r="B507" s="286"/>
      <c r="C507" s="27"/>
      <c r="D507" s="186"/>
      <c r="E507" s="56"/>
      <c r="F507" s="189"/>
      <c r="G507" s="189"/>
      <c r="H507" s="189"/>
      <c r="I507" s="56"/>
      <c r="J507" s="56"/>
      <c r="K507" s="188"/>
      <c r="L507" s="259"/>
      <c r="M507" s="259"/>
      <c r="N507" s="56"/>
      <c r="O507" s="28"/>
      <c r="P507" s="56"/>
      <c r="Q507" s="28"/>
      <c r="R507" s="184"/>
      <c r="S507" s="214"/>
      <c r="T507" s="286"/>
      <c r="U507" s="27"/>
      <c r="V507" s="186"/>
      <c r="W507" s="56"/>
      <c r="X507" s="189"/>
      <c r="Y507" s="189"/>
      <c r="Z507" s="189"/>
      <c r="AA507" s="56"/>
      <c r="AB507" s="56"/>
      <c r="AC507" s="188"/>
      <c r="AD507" s="259"/>
      <c r="AE507" s="259"/>
      <c r="AF507" s="56"/>
      <c r="AG507" s="28"/>
      <c r="AH507" s="56"/>
      <c r="AI507" s="28"/>
      <c r="AJ507" s="184"/>
      <c r="AK507" s="199"/>
      <c r="AL507" s="286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4"/>
      <c r="AT507" s="37"/>
    </row>
    <row r="508" spans="2:46" ht="13.5" customHeight="1" x14ac:dyDescent="0.15">
      <c r="B508" s="284" t="s">
        <v>164</v>
      </c>
      <c r="C508" s="25" t="s">
        <v>31</v>
      </c>
      <c r="D508" s="39"/>
      <c r="E508" s="55"/>
      <c r="F508" s="96"/>
      <c r="G508" s="96"/>
      <c r="H508" s="96"/>
      <c r="I508" s="60"/>
      <c r="J508" s="60"/>
      <c r="K508" s="61"/>
      <c r="L508" s="258"/>
      <c r="M508" s="258"/>
      <c r="N508" s="55"/>
      <c r="O508" s="26"/>
      <c r="P508" s="55"/>
      <c r="Q508" s="26"/>
      <c r="R508" s="131"/>
      <c r="S508" s="214"/>
      <c r="T508" s="284" t="s">
        <v>164</v>
      </c>
      <c r="U508" s="25" t="s">
        <v>31</v>
      </c>
      <c r="V508" s="39"/>
      <c r="W508" s="55"/>
      <c r="X508" s="96"/>
      <c r="Y508" s="96"/>
      <c r="Z508" s="96"/>
      <c r="AA508" s="60"/>
      <c r="AB508" s="60"/>
      <c r="AC508" s="61"/>
      <c r="AD508" s="258"/>
      <c r="AE508" s="258"/>
      <c r="AF508" s="55"/>
      <c r="AG508" s="26"/>
      <c r="AH508" s="55"/>
      <c r="AI508" s="26"/>
      <c r="AJ508" s="131"/>
      <c r="AK508" s="199"/>
      <c r="AL508" s="284" t="s">
        <v>164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4"/>
      <c r="AT508" s="37"/>
    </row>
    <row r="509" spans="2:46" ht="13.5" customHeight="1" x14ac:dyDescent="0.15">
      <c r="B509" s="285"/>
      <c r="C509" s="27" t="s">
        <v>32</v>
      </c>
      <c r="D509" s="186"/>
      <c r="E509" s="56"/>
      <c r="F509" s="187"/>
      <c r="G509" s="187"/>
      <c r="H509" s="187"/>
      <c r="I509" s="62"/>
      <c r="J509" s="62"/>
      <c r="K509" s="188"/>
      <c r="L509" s="259"/>
      <c r="M509" s="259"/>
      <c r="N509" s="56"/>
      <c r="O509" s="28"/>
      <c r="P509" s="56"/>
      <c r="Q509" s="28"/>
      <c r="R509" s="132"/>
      <c r="S509" s="214"/>
      <c r="T509" s="285"/>
      <c r="U509" s="27" t="s">
        <v>32</v>
      </c>
      <c r="V509" s="186"/>
      <c r="W509" s="56"/>
      <c r="X509" s="187"/>
      <c r="Y509" s="187"/>
      <c r="Z509" s="187"/>
      <c r="AA509" s="62"/>
      <c r="AB509" s="62"/>
      <c r="AC509" s="188"/>
      <c r="AD509" s="259"/>
      <c r="AE509" s="259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4"/>
      <c r="AT509" s="37"/>
    </row>
    <row r="510" spans="2:46" ht="13.5" customHeight="1" x14ac:dyDescent="0.15">
      <c r="B510" s="285"/>
      <c r="C510" s="27" t="s">
        <v>33</v>
      </c>
      <c r="D510" s="186"/>
      <c r="E510" s="56"/>
      <c r="F510" s="187"/>
      <c r="G510" s="187"/>
      <c r="H510" s="187"/>
      <c r="I510" s="62"/>
      <c r="J510" s="62"/>
      <c r="K510" s="188"/>
      <c r="L510" s="259"/>
      <c r="M510" s="259"/>
      <c r="N510" s="56"/>
      <c r="O510" s="28"/>
      <c r="P510" s="56"/>
      <c r="Q510" s="28"/>
      <c r="R510" s="132"/>
      <c r="S510" s="214"/>
      <c r="T510" s="285"/>
      <c r="U510" s="27" t="s">
        <v>33</v>
      </c>
      <c r="V510" s="186"/>
      <c r="W510" s="56"/>
      <c r="X510" s="187"/>
      <c r="Y510" s="187"/>
      <c r="Z510" s="187"/>
      <c r="AA510" s="62"/>
      <c r="AB510" s="62"/>
      <c r="AC510" s="188"/>
      <c r="AD510" s="259"/>
      <c r="AE510" s="259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4"/>
      <c r="AT510" s="37"/>
    </row>
    <row r="511" spans="2:46" ht="13.5" customHeight="1" x14ac:dyDescent="0.15">
      <c r="B511" s="285"/>
      <c r="C511" s="27" t="s">
        <v>35</v>
      </c>
      <c r="D511" s="186"/>
      <c r="E511" s="56"/>
      <c r="F511" s="187"/>
      <c r="G511" s="187"/>
      <c r="H511" s="187"/>
      <c r="I511" s="62"/>
      <c r="J511" s="62"/>
      <c r="K511" s="188"/>
      <c r="L511" s="259"/>
      <c r="M511" s="259"/>
      <c r="N511" s="56"/>
      <c r="O511" s="28"/>
      <c r="P511" s="56"/>
      <c r="Q511" s="28"/>
      <c r="R511" s="132"/>
      <c r="S511" s="214"/>
      <c r="T511" s="285"/>
      <c r="U511" s="27" t="s">
        <v>35</v>
      </c>
      <c r="V511" s="186"/>
      <c r="W511" s="56"/>
      <c r="X511" s="187"/>
      <c r="Y511" s="187"/>
      <c r="Z511" s="187"/>
      <c r="AA511" s="62"/>
      <c r="AB511" s="62"/>
      <c r="AC511" s="188"/>
      <c r="AD511" s="259"/>
      <c r="AE511" s="259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4"/>
      <c r="AT511" s="37"/>
    </row>
    <row r="512" spans="2:46" ht="13.5" customHeight="1" thickBot="1" x14ac:dyDescent="0.2">
      <c r="B512" s="286"/>
      <c r="C512" s="27"/>
      <c r="D512" s="186"/>
      <c r="E512" s="56"/>
      <c r="F512" s="189"/>
      <c r="G512" s="189"/>
      <c r="H512" s="189"/>
      <c r="I512" s="56"/>
      <c r="J512" s="56"/>
      <c r="K512" s="188"/>
      <c r="L512" s="259"/>
      <c r="M512" s="259"/>
      <c r="N512" s="56"/>
      <c r="O512" s="28"/>
      <c r="P512" s="56"/>
      <c r="Q512" s="28"/>
      <c r="R512" s="184"/>
      <c r="S512" s="214"/>
      <c r="T512" s="286"/>
      <c r="U512" s="27"/>
      <c r="V512" s="186"/>
      <c r="W512" s="56"/>
      <c r="X512" s="189"/>
      <c r="Y512" s="189"/>
      <c r="Z512" s="189"/>
      <c r="AA512" s="56"/>
      <c r="AB512" s="56"/>
      <c r="AC512" s="188"/>
      <c r="AD512" s="259"/>
      <c r="AE512" s="259"/>
      <c r="AF512" s="56"/>
      <c r="AG512" s="28"/>
      <c r="AH512" s="56"/>
      <c r="AI512" s="28"/>
      <c r="AJ512" s="184"/>
      <c r="AK512" s="199"/>
      <c r="AL512" s="286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4"/>
      <c r="AT512" s="37"/>
    </row>
    <row r="513" spans="2:46" ht="13.5" customHeight="1" x14ac:dyDescent="0.15">
      <c r="B513" s="284" t="s">
        <v>165</v>
      </c>
      <c r="C513" s="25" t="s">
        <v>31</v>
      </c>
      <c r="D513" s="39"/>
      <c r="E513" s="55"/>
      <c r="F513" s="96"/>
      <c r="G513" s="96"/>
      <c r="H513" s="96"/>
      <c r="I513" s="60"/>
      <c r="J513" s="60"/>
      <c r="K513" s="61"/>
      <c r="L513" s="258"/>
      <c r="M513" s="258"/>
      <c r="N513" s="55"/>
      <c r="O513" s="26"/>
      <c r="P513" s="55"/>
      <c r="Q513" s="26"/>
      <c r="R513" s="131"/>
      <c r="S513" s="214"/>
      <c r="T513" s="284" t="s">
        <v>165</v>
      </c>
      <c r="U513" s="25" t="s">
        <v>31</v>
      </c>
      <c r="V513" s="39"/>
      <c r="W513" s="55"/>
      <c r="X513" s="96"/>
      <c r="Y513" s="96"/>
      <c r="Z513" s="96"/>
      <c r="AA513" s="60"/>
      <c r="AB513" s="60"/>
      <c r="AC513" s="61"/>
      <c r="AD513" s="258"/>
      <c r="AE513" s="258"/>
      <c r="AF513" s="55"/>
      <c r="AG513" s="26"/>
      <c r="AH513" s="55"/>
      <c r="AI513" s="26"/>
      <c r="AJ513" s="131"/>
      <c r="AK513" s="199"/>
      <c r="AL513" s="284" t="s">
        <v>165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4"/>
      <c r="AT513" s="37"/>
    </row>
    <row r="514" spans="2:46" ht="13.5" customHeight="1" x14ac:dyDescent="0.15">
      <c r="B514" s="285"/>
      <c r="C514" s="27" t="s">
        <v>32</v>
      </c>
      <c r="D514" s="186"/>
      <c r="E514" s="56"/>
      <c r="F514" s="187"/>
      <c r="G514" s="187"/>
      <c r="H514" s="187"/>
      <c r="I514" s="62"/>
      <c r="J514" s="62"/>
      <c r="K514" s="188"/>
      <c r="L514" s="259"/>
      <c r="M514" s="259"/>
      <c r="N514" s="56"/>
      <c r="O514" s="28"/>
      <c r="P514" s="56"/>
      <c r="Q514" s="28"/>
      <c r="R514" s="132"/>
      <c r="S514" s="214"/>
      <c r="T514" s="285"/>
      <c r="U514" s="27" t="s">
        <v>32</v>
      </c>
      <c r="V514" s="186"/>
      <c r="W514" s="56"/>
      <c r="X514" s="187"/>
      <c r="Y514" s="187"/>
      <c r="Z514" s="187"/>
      <c r="AA514" s="62"/>
      <c r="AB514" s="62"/>
      <c r="AC514" s="188"/>
      <c r="AD514" s="259"/>
      <c r="AE514" s="259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4"/>
      <c r="AT514" s="37"/>
    </row>
    <row r="515" spans="2:46" ht="13.5" customHeight="1" x14ac:dyDescent="0.15">
      <c r="B515" s="285"/>
      <c r="C515" s="27" t="s">
        <v>33</v>
      </c>
      <c r="D515" s="186"/>
      <c r="E515" s="56"/>
      <c r="F515" s="187"/>
      <c r="G515" s="187"/>
      <c r="H515" s="187"/>
      <c r="I515" s="62"/>
      <c r="J515" s="62"/>
      <c r="K515" s="188"/>
      <c r="L515" s="259"/>
      <c r="M515" s="259"/>
      <c r="N515" s="56"/>
      <c r="O515" s="28"/>
      <c r="P515" s="56"/>
      <c r="Q515" s="28"/>
      <c r="R515" s="132"/>
      <c r="S515" s="214"/>
      <c r="T515" s="285"/>
      <c r="U515" s="27" t="s">
        <v>33</v>
      </c>
      <c r="V515" s="186"/>
      <c r="W515" s="56"/>
      <c r="X515" s="187"/>
      <c r="Y515" s="187"/>
      <c r="Z515" s="187"/>
      <c r="AA515" s="62"/>
      <c r="AB515" s="62"/>
      <c r="AC515" s="188"/>
      <c r="AD515" s="259"/>
      <c r="AE515" s="259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4"/>
      <c r="AT515" s="37"/>
    </row>
    <row r="516" spans="2:46" ht="13.5" customHeight="1" x14ac:dyDescent="0.15">
      <c r="B516" s="285"/>
      <c r="C516" s="27" t="s">
        <v>35</v>
      </c>
      <c r="D516" s="186"/>
      <c r="E516" s="56"/>
      <c r="F516" s="187"/>
      <c r="G516" s="187"/>
      <c r="H516" s="187"/>
      <c r="I516" s="62"/>
      <c r="J516" s="62"/>
      <c r="K516" s="188"/>
      <c r="L516" s="259"/>
      <c r="M516" s="259"/>
      <c r="N516" s="56"/>
      <c r="O516" s="28"/>
      <c r="P516" s="56"/>
      <c r="Q516" s="28"/>
      <c r="R516" s="132"/>
      <c r="S516" s="214"/>
      <c r="T516" s="285"/>
      <c r="U516" s="27" t="s">
        <v>35</v>
      </c>
      <c r="V516" s="186"/>
      <c r="W516" s="56"/>
      <c r="X516" s="187"/>
      <c r="Y516" s="187"/>
      <c r="Z516" s="187"/>
      <c r="AA516" s="62"/>
      <c r="AB516" s="62"/>
      <c r="AC516" s="188"/>
      <c r="AD516" s="259"/>
      <c r="AE516" s="259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4"/>
      <c r="AT516" s="37"/>
    </row>
    <row r="517" spans="2:46" ht="13.5" customHeight="1" thickBot="1" x14ac:dyDescent="0.2">
      <c r="B517" s="286"/>
      <c r="C517" s="27"/>
      <c r="D517" s="186"/>
      <c r="E517" s="56"/>
      <c r="F517" s="189"/>
      <c r="G517" s="189"/>
      <c r="H517" s="189"/>
      <c r="I517" s="56"/>
      <c r="J517" s="56"/>
      <c r="K517" s="188"/>
      <c r="L517" s="259"/>
      <c r="M517" s="259"/>
      <c r="N517" s="56"/>
      <c r="O517" s="28"/>
      <c r="P517" s="56"/>
      <c r="Q517" s="28"/>
      <c r="R517" s="184"/>
      <c r="S517" s="214"/>
      <c r="T517" s="286"/>
      <c r="U517" s="27"/>
      <c r="V517" s="186"/>
      <c r="W517" s="56"/>
      <c r="X517" s="189"/>
      <c r="Y517" s="189"/>
      <c r="Z517" s="189"/>
      <c r="AA517" s="56"/>
      <c r="AB517" s="56"/>
      <c r="AC517" s="188"/>
      <c r="AD517" s="259"/>
      <c r="AE517" s="259"/>
      <c r="AF517" s="56"/>
      <c r="AG517" s="28"/>
      <c r="AH517" s="56"/>
      <c r="AI517" s="28"/>
      <c r="AJ517" s="184"/>
      <c r="AK517" s="199"/>
      <c r="AL517" s="286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4"/>
      <c r="AT517" s="37"/>
    </row>
    <row r="518" spans="2:46" ht="13.5" customHeight="1" x14ac:dyDescent="0.15">
      <c r="B518" s="284" t="s">
        <v>166</v>
      </c>
      <c r="C518" s="25" t="s">
        <v>31</v>
      </c>
      <c r="D518" s="39"/>
      <c r="E518" s="55"/>
      <c r="F518" s="96"/>
      <c r="G518" s="96"/>
      <c r="H518" s="96"/>
      <c r="I518" s="60"/>
      <c r="J518" s="60"/>
      <c r="K518" s="61"/>
      <c r="L518" s="258"/>
      <c r="M518" s="258"/>
      <c r="N518" s="55"/>
      <c r="O518" s="26"/>
      <c r="P518" s="55"/>
      <c r="Q518" s="26"/>
      <c r="R518" s="131"/>
      <c r="S518" s="214"/>
      <c r="T518" s="284" t="s">
        <v>166</v>
      </c>
      <c r="U518" s="25" t="s">
        <v>31</v>
      </c>
      <c r="V518" s="39"/>
      <c r="W518" s="55"/>
      <c r="X518" s="96"/>
      <c r="Y518" s="96"/>
      <c r="Z518" s="96"/>
      <c r="AA518" s="60"/>
      <c r="AB518" s="60"/>
      <c r="AC518" s="61"/>
      <c r="AD518" s="258"/>
      <c r="AE518" s="258"/>
      <c r="AF518" s="55"/>
      <c r="AG518" s="26"/>
      <c r="AH518" s="55"/>
      <c r="AI518" s="26"/>
      <c r="AJ518" s="131"/>
      <c r="AK518" s="199"/>
      <c r="AL518" s="284" t="s">
        <v>166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4"/>
      <c r="AT518" s="37"/>
    </row>
    <row r="519" spans="2:46" ht="13.5" customHeight="1" x14ac:dyDescent="0.15">
      <c r="B519" s="285"/>
      <c r="C519" s="27" t="s">
        <v>32</v>
      </c>
      <c r="D519" s="186"/>
      <c r="E519" s="56"/>
      <c r="F519" s="187"/>
      <c r="G519" s="187"/>
      <c r="H519" s="187"/>
      <c r="I519" s="62"/>
      <c r="J519" s="62"/>
      <c r="K519" s="188"/>
      <c r="L519" s="259"/>
      <c r="M519" s="259"/>
      <c r="N519" s="56"/>
      <c r="O519" s="28"/>
      <c r="P519" s="56"/>
      <c r="Q519" s="28"/>
      <c r="R519" s="132"/>
      <c r="S519" s="214"/>
      <c r="T519" s="285"/>
      <c r="U519" s="27" t="s">
        <v>32</v>
      </c>
      <c r="V519" s="186"/>
      <c r="W519" s="56"/>
      <c r="X519" s="187"/>
      <c r="Y519" s="187"/>
      <c r="Z519" s="187"/>
      <c r="AA519" s="62"/>
      <c r="AB519" s="62"/>
      <c r="AC519" s="188"/>
      <c r="AD519" s="259"/>
      <c r="AE519" s="259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4"/>
      <c r="AT519" s="37"/>
    </row>
    <row r="520" spans="2:46" ht="13.5" customHeight="1" x14ac:dyDescent="0.15">
      <c r="B520" s="285"/>
      <c r="C520" s="27" t="s">
        <v>33</v>
      </c>
      <c r="D520" s="186"/>
      <c r="E520" s="56"/>
      <c r="F520" s="187"/>
      <c r="G520" s="187"/>
      <c r="H520" s="187"/>
      <c r="I520" s="62"/>
      <c r="J520" s="62"/>
      <c r="K520" s="188"/>
      <c r="L520" s="259"/>
      <c r="M520" s="259"/>
      <c r="N520" s="56"/>
      <c r="O520" s="28"/>
      <c r="P520" s="56"/>
      <c r="Q520" s="28"/>
      <c r="R520" s="132"/>
      <c r="S520" s="214"/>
      <c r="T520" s="285"/>
      <c r="U520" s="27" t="s">
        <v>33</v>
      </c>
      <c r="V520" s="186"/>
      <c r="W520" s="56"/>
      <c r="X520" s="187"/>
      <c r="Y520" s="187"/>
      <c r="Z520" s="187"/>
      <c r="AA520" s="62"/>
      <c r="AB520" s="62"/>
      <c r="AC520" s="188"/>
      <c r="AD520" s="259"/>
      <c r="AE520" s="259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4"/>
      <c r="AT520" s="37"/>
    </row>
    <row r="521" spans="2:46" ht="13.5" customHeight="1" x14ac:dyDescent="0.15">
      <c r="B521" s="285"/>
      <c r="C521" s="27" t="s">
        <v>35</v>
      </c>
      <c r="D521" s="186"/>
      <c r="E521" s="56"/>
      <c r="F521" s="187"/>
      <c r="G521" s="187"/>
      <c r="H521" s="187"/>
      <c r="I521" s="62"/>
      <c r="J521" s="62"/>
      <c r="K521" s="188"/>
      <c r="L521" s="259"/>
      <c r="M521" s="259"/>
      <c r="N521" s="56"/>
      <c r="O521" s="28"/>
      <c r="P521" s="56"/>
      <c r="Q521" s="28"/>
      <c r="R521" s="132"/>
      <c r="S521" s="214"/>
      <c r="T521" s="285"/>
      <c r="U521" s="27" t="s">
        <v>35</v>
      </c>
      <c r="V521" s="186"/>
      <c r="W521" s="56"/>
      <c r="X521" s="187"/>
      <c r="Y521" s="187"/>
      <c r="Z521" s="187"/>
      <c r="AA521" s="62"/>
      <c r="AB521" s="62"/>
      <c r="AC521" s="188"/>
      <c r="AD521" s="259"/>
      <c r="AE521" s="259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4"/>
      <c r="AT521" s="37"/>
    </row>
    <row r="522" spans="2:46" ht="13.5" customHeight="1" thickBot="1" x14ac:dyDescent="0.2">
      <c r="B522" s="286"/>
      <c r="C522" s="27"/>
      <c r="D522" s="186"/>
      <c r="E522" s="56"/>
      <c r="F522" s="189"/>
      <c r="G522" s="189"/>
      <c r="H522" s="189"/>
      <c r="I522" s="56"/>
      <c r="J522" s="56"/>
      <c r="K522" s="188"/>
      <c r="L522" s="259"/>
      <c r="M522" s="259"/>
      <c r="N522" s="56"/>
      <c r="O522" s="28"/>
      <c r="P522" s="56"/>
      <c r="Q522" s="28"/>
      <c r="R522" s="184"/>
      <c r="S522" s="214"/>
      <c r="T522" s="286"/>
      <c r="U522" s="27"/>
      <c r="V522" s="186"/>
      <c r="W522" s="56"/>
      <c r="X522" s="189"/>
      <c r="Y522" s="189"/>
      <c r="Z522" s="189"/>
      <c r="AA522" s="56"/>
      <c r="AB522" s="56"/>
      <c r="AC522" s="188"/>
      <c r="AD522" s="259"/>
      <c r="AE522" s="259"/>
      <c r="AF522" s="56"/>
      <c r="AG522" s="28"/>
      <c r="AH522" s="56"/>
      <c r="AI522" s="28"/>
      <c r="AJ522" s="184"/>
      <c r="AK522" s="199"/>
      <c r="AL522" s="286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4"/>
      <c r="AT522" s="37"/>
    </row>
    <row r="523" spans="2:46" ht="13.5" customHeight="1" x14ac:dyDescent="0.15">
      <c r="B523" s="284" t="s">
        <v>167</v>
      </c>
      <c r="C523" s="25" t="s">
        <v>31</v>
      </c>
      <c r="D523" s="39"/>
      <c r="E523" s="55"/>
      <c r="F523" s="96"/>
      <c r="G523" s="96"/>
      <c r="H523" s="96"/>
      <c r="I523" s="60"/>
      <c r="J523" s="60"/>
      <c r="K523" s="61"/>
      <c r="L523" s="258"/>
      <c r="M523" s="258"/>
      <c r="N523" s="55"/>
      <c r="O523" s="26"/>
      <c r="P523" s="55"/>
      <c r="Q523" s="26"/>
      <c r="R523" s="131"/>
      <c r="S523" s="214"/>
      <c r="T523" s="284" t="s">
        <v>167</v>
      </c>
      <c r="U523" s="25" t="s">
        <v>31</v>
      </c>
      <c r="V523" s="39"/>
      <c r="W523" s="55"/>
      <c r="X523" s="96"/>
      <c r="Y523" s="96"/>
      <c r="Z523" s="96"/>
      <c r="AA523" s="60"/>
      <c r="AB523" s="60"/>
      <c r="AC523" s="61"/>
      <c r="AD523" s="258"/>
      <c r="AE523" s="258"/>
      <c r="AF523" s="55"/>
      <c r="AG523" s="26"/>
      <c r="AH523" s="55"/>
      <c r="AI523" s="26"/>
      <c r="AJ523" s="131"/>
      <c r="AK523" s="199"/>
      <c r="AL523" s="284" t="s">
        <v>167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4"/>
      <c r="AT523" s="37"/>
    </row>
    <row r="524" spans="2:46" ht="13.5" customHeight="1" x14ac:dyDescent="0.15">
      <c r="B524" s="285"/>
      <c r="C524" s="27" t="s">
        <v>32</v>
      </c>
      <c r="D524" s="186"/>
      <c r="E524" s="56"/>
      <c r="F524" s="187"/>
      <c r="G524" s="187"/>
      <c r="H524" s="187"/>
      <c r="I524" s="62"/>
      <c r="J524" s="62"/>
      <c r="K524" s="188"/>
      <c r="L524" s="259"/>
      <c r="M524" s="259"/>
      <c r="N524" s="56"/>
      <c r="O524" s="28"/>
      <c r="P524" s="56"/>
      <c r="Q524" s="28"/>
      <c r="R524" s="132"/>
      <c r="S524" s="214"/>
      <c r="T524" s="285"/>
      <c r="U524" s="27" t="s">
        <v>32</v>
      </c>
      <c r="V524" s="186"/>
      <c r="W524" s="56"/>
      <c r="X524" s="187"/>
      <c r="Y524" s="187"/>
      <c r="Z524" s="187"/>
      <c r="AA524" s="62"/>
      <c r="AB524" s="62"/>
      <c r="AC524" s="188"/>
      <c r="AD524" s="259"/>
      <c r="AE524" s="259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4"/>
      <c r="AT524" s="37"/>
    </row>
    <row r="525" spans="2:46" ht="13.5" customHeight="1" x14ac:dyDescent="0.15">
      <c r="B525" s="285"/>
      <c r="C525" s="27" t="s">
        <v>33</v>
      </c>
      <c r="D525" s="186"/>
      <c r="E525" s="56"/>
      <c r="F525" s="187"/>
      <c r="G525" s="187"/>
      <c r="H525" s="187"/>
      <c r="I525" s="62"/>
      <c r="J525" s="62"/>
      <c r="K525" s="188"/>
      <c r="L525" s="259"/>
      <c r="M525" s="259"/>
      <c r="N525" s="56"/>
      <c r="O525" s="28"/>
      <c r="P525" s="56"/>
      <c r="Q525" s="28"/>
      <c r="R525" s="132"/>
      <c r="S525" s="214"/>
      <c r="T525" s="285"/>
      <c r="U525" s="27" t="s">
        <v>33</v>
      </c>
      <c r="V525" s="186"/>
      <c r="W525" s="56"/>
      <c r="X525" s="187"/>
      <c r="Y525" s="187"/>
      <c r="Z525" s="187"/>
      <c r="AA525" s="62"/>
      <c r="AB525" s="62"/>
      <c r="AC525" s="188"/>
      <c r="AD525" s="259"/>
      <c r="AE525" s="259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4"/>
      <c r="AT525" s="37"/>
    </row>
    <row r="526" spans="2:46" ht="13.5" customHeight="1" x14ac:dyDescent="0.15">
      <c r="B526" s="285"/>
      <c r="C526" s="27" t="s">
        <v>35</v>
      </c>
      <c r="D526" s="186"/>
      <c r="E526" s="56"/>
      <c r="F526" s="187"/>
      <c r="G526" s="187"/>
      <c r="H526" s="187"/>
      <c r="I526" s="62"/>
      <c r="J526" s="62"/>
      <c r="K526" s="188"/>
      <c r="L526" s="259"/>
      <c r="M526" s="259"/>
      <c r="N526" s="56"/>
      <c r="O526" s="28"/>
      <c r="P526" s="56"/>
      <c r="Q526" s="28"/>
      <c r="R526" s="132"/>
      <c r="S526" s="214"/>
      <c r="T526" s="285"/>
      <c r="U526" s="27" t="s">
        <v>35</v>
      </c>
      <c r="V526" s="186"/>
      <c r="W526" s="56"/>
      <c r="X526" s="187"/>
      <c r="Y526" s="187"/>
      <c r="Z526" s="187"/>
      <c r="AA526" s="62"/>
      <c r="AB526" s="62"/>
      <c r="AC526" s="188"/>
      <c r="AD526" s="259"/>
      <c r="AE526" s="259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4"/>
      <c r="AT526" s="37"/>
    </row>
    <row r="527" spans="2:46" ht="13.5" customHeight="1" thickBot="1" x14ac:dyDescent="0.2">
      <c r="B527" s="286"/>
      <c r="C527" s="27"/>
      <c r="D527" s="186"/>
      <c r="E527" s="56"/>
      <c r="F527" s="189"/>
      <c r="G527" s="189"/>
      <c r="H527" s="189"/>
      <c r="I527" s="56"/>
      <c r="J527" s="56"/>
      <c r="K527" s="188"/>
      <c r="L527" s="259"/>
      <c r="M527" s="259"/>
      <c r="N527" s="56"/>
      <c r="O527" s="28"/>
      <c r="P527" s="56"/>
      <c r="Q527" s="28"/>
      <c r="R527" s="184"/>
      <c r="S527" s="214"/>
      <c r="T527" s="286"/>
      <c r="U527" s="27"/>
      <c r="V527" s="186"/>
      <c r="W527" s="56"/>
      <c r="X527" s="189"/>
      <c r="Y527" s="189"/>
      <c r="Z527" s="189"/>
      <c r="AA527" s="56"/>
      <c r="AB527" s="56"/>
      <c r="AC527" s="188"/>
      <c r="AD527" s="259"/>
      <c r="AE527" s="259"/>
      <c r="AF527" s="56"/>
      <c r="AG527" s="28"/>
      <c r="AH527" s="56"/>
      <c r="AI527" s="28"/>
      <c r="AJ527" s="184"/>
      <c r="AK527" s="199"/>
      <c r="AL527" s="286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4"/>
      <c r="AT527" s="37"/>
    </row>
    <row r="528" spans="2:46" ht="13.5" customHeight="1" x14ac:dyDescent="0.15">
      <c r="B528" s="284" t="s">
        <v>168</v>
      </c>
      <c r="C528" s="25" t="s">
        <v>31</v>
      </c>
      <c r="D528" s="39"/>
      <c r="E528" s="55"/>
      <c r="F528" s="96"/>
      <c r="G528" s="96"/>
      <c r="H528" s="96"/>
      <c r="I528" s="60"/>
      <c r="J528" s="60"/>
      <c r="K528" s="61"/>
      <c r="L528" s="258"/>
      <c r="M528" s="258"/>
      <c r="N528" s="55"/>
      <c r="O528" s="26"/>
      <c r="P528" s="55"/>
      <c r="Q528" s="26"/>
      <c r="R528" s="131"/>
      <c r="S528" s="214"/>
      <c r="T528" s="284" t="s">
        <v>168</v>
      </c>
      <c r="U528" s="25" t="s">
        <v>31</v>
      </c>
      <c r="V528" s="39"/>
      <c r="W528" s="55"/>
      <c r="X528" s="96"/>
      <c r="Y528" s="96"/>
      <c r="Z528" s="96"/>
      <c r="AA528" s="60"/>
      <c r="AB528" s="60"/>
      <c r="AC528" s="61"/>
      <c r="AD528" s="258"/>
      <c r="AE528" s="258"/>
      <c r="AF528" s="55"/>
      <c r="AG528" s="26"/>
      <c r="AH528" s="55"/>
      <c r="AI528" s="26"/>
      <c r="AJ528" s="131"/>
      <c r="AK528" s="199"/>
      <c r="AL528" s="284" t="s">
        <v>168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4"/>
      <c r="AT528" s="37"/>
    </row>
    <row r="529" spans="2:46" ht="13.5" customHeight="1" x14ac:dyDescent="0.15">
      <c r="B529" s="285"/>
      <c r="C529" s="27" t="s">
        <v>32</v>
      </c>
      <c r="D529" s="186"/>
      <c r="E529" s="56"/>
      <c r="F529" s="187"/>
      <c r="G529" s="187"/>
      <c r="H529" s="187"/>
      <c r="I529" s="62"/>
      <c r="J529" s="62"/>
      <c r="K529" s="188"/>
      <c r="L529" s="259"/>
      <c r="M529" s="259"/>
      <c r="N529" s="56"/>
      <c r="O529" s="28"/>
      <c r="P529" s="56"/>
      <c r="Q529" s="28"/>
      <c r="R529" s="132"/>
      <c r="S529" s="214"/>
      <c r="T529" s="285"/>
      <c r="U529" s="27" t="s">
        <v>32</v>
      </c>
      <c r="V529" s="186"/>
      <c r="W529" s="56"/>
      <c r="X529" s="187"/>
      <c r="Y529" s="187"/>
      <c r="Z529" s="187"/>
      <c r="AA529" s="62"/>
      <c r="AB529" s="62"/>
      <c r="AC529" s="188"/>
      <c r="AD529" s="259"/>
      <c r="AE529" s="259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4"/>
      <c r="AT529" s="37"/>
    </row>
    <row r="530" spans="2:46" ht="13.5" customHeight="1" x14ac:dyDescent="0.15">
      <c r="B530" s="285"/>
      <c r="C530" s="27" t="s">
        <v>33</v>
      </c>
      <c r="D530" s="186"/>
      <c r="E530" s="56"/>
      <c r="F530" s="187"/>
      <c r="G530" s="187"/>
      <c r="H530" s="187"/>
      <c r="I530" s="62"/>
      <c r="J530" s="62"/>
      <c r="K530" s="188"/>
      <c r="L530" s="259"/>
      <c r="M530" s="259"/>
      <c r="N530" s="56"/>
      <c r="O530" s="28"/>
      <c r="P530" s="56"/>
      <c r="Q530" s="28"/>
      <c r="R530" s="132"/>
      <c r="S530" s="214"/>
      <c r="T530" s="285"/>
      <c r="U530" s="27" t="s">
        <v>33</v>
      </c>
      <c r="V530" s="186"/>
      <c r="W530" s="56"/>
      <c r="X530" s="187"/>
      <c r="Y530" s="187"/>
      <c r="Z530" s="187"/>
      <c r="AA530" s="62"/>
      <c r="AB530" s="62"/>
      <c r="AC530" s="188"/>
      <c r="AD530" s="259"/>
      <c r="AE530" s="259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4"/>
      <c r="AT530" s="37"/>
    </row>
    <row r="531" spans="2:46" ht="13.5" customHeight="1" x14ac:dyDescent="0.15">
      <c r="B531" s="285"/>
      <c r="C531" s="27" t="s">
        <v>35</v>
      </c>
      <c r="D531" s="186"/>
      <c r="E531" s="56"/>
      <c r="F531" s="187"/>
      <c r="G531" s="187"/>
      <c r="H531" s="187"/>
      <c r="I531" s="62"/>
      <c r="J531" s="62"/>
      <c r="K531" s="188"/>
      <c r="L531" s="259"/>
      <c r="M531" s="259"/>
      <c r="N531" s="56"/>
      <c r="O531" s="28"/>
      <c r="P531" s="56"/>
      <c r="Q531" s="28"/>
      <c r="R531" s="132"/>
      <c r="S531" s="214"/>
      <c r="T531" s="285"/>
      <c r="U531" s="27" t="s">
        <v>35</v>
      </c>
      <c r="V531" s="186"/>
      <c r="W531" s="56"/>
      <c r="X531" s="187"/>
      <c r="Y531" s="187"/>
      <c r="Z531" s="187"/>
      <c r="AA531" s="62"/>
      <c r="AB531" s="62"/>
      <c r="AC531" s="188"/>
      <c r="AD531" s="259"/>
      <c r="AE531" s="259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4"/>
      <c r="AT531" s="37"/>
    </row>
    <row r="532" spans="2:46" ht="13.5" customHeight="1" thickBot="1" x14ac:dyDescent="0.2">
      <c r="B532" s="286"/>
      <c r="C532" s="27"/>
      <c r="D532" s="186"/>
      <c r="E532" s="56"/>
      <c r="F532" s="189"/>
      <c r="G532" s="189"/>
      <c r="H532" s="189"/>
      <c r="I532" s="56"/>
      <c r="J532" s="56"/>
      <c r="K532" s="188"/>
      <c r="L532" s="259"/>
      <c r="M532" s="259"/>
      <c r="N532" s="56"/>
      <c r="O532" s="28"/>
      <c r="P532" s="56"/>
      <c r="Q532" s="28"/>
      <c r="R532" s="184"/>
      <c r="S532" s="214"/>
      <c r="T532" s="286"/>
      <c r="U532" s="27"/>
      <c r="V532" s="186"/>
      <c r="W532" s="56"/>
      <c r="X532" s="189"/>
      <c r="Y532" s="189"/>
      <c r="Z532" s="189"/>
      <c r="AA532" s="56"/>
      <c r="AB532" s="56"/>
      <c r="AC532" s="188"/>
      <c r="AD532" s="259"/>
      <c r="AE532" s="259"/>
      <c r="AF532" s="56"/>
      <c r="AG532" s="28"/>
      <c r="AH532" s="56"/>
      <c r="AI532" s="28"/>
      <c r="AJ532" s="184"/>
      <c r="AK532" s="199"/>
      <c r="AL532" s="286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4"/>
      <c r="AT532" s="37"/>
    </row>
    <row r="533" spans="2:46" ht="13.5" customHeight="1" x14ac:dyDescent="0.15">
      <c r="B533" s="284" t="s">
        <v>169</v>
      </c>
      <c r="C533" s="25" t="s">
        <v>31</v>
      </c>
      <c r="D533" s="39"/>
      <c r="E533" s="55"/>
      <c r="F533" s="96"/>
      <c r="G533" s="96"/>
      <c r="H533" s="96"/>
      <c r="I533" s="60"/>
      <c r="J533" s="60"/>
      <c r="K533" s="61"/>
      <c r="L533" s="258"/>
      <c r="M533" s="258"/>
      <c r="N533" s="55"/>
      <c r="O533" s="26"/>
      <c r="P533" s="55"/>
      <c r="Q533" s="26"/>
      <c r="R533" s="131"/>
      <c r="S533" s="214"/>
      <c r="T533" s="284" t="s">
        <v>169</v>
      </c>
      <c r="U533" s="25" t="s">
        <v>31</v>
      </c>
      <c r="V533" s="39"/>
      <c r="W533" s="55"/>
      <c r="X533" s="96"/>
      <c r="Y533" s="96"/>
      <c r="Z533" s="96"/>
      <c r="AA533" s="60"/>
      <c r="AB533" s="60"/>
      <c r="AC533" s="61"/>
      <c r="AD533" s="258"/>
      <c r="AE533" s="258"/>
      <c r="AF533" s="55"/>
      <c r="AG533" s="26"/>
      <c r="AH533" s="55"/>
      <c r="AI533" s="26"/>
      <c r="AJ533" s="131"/>
      <c r="AK533" s="199"/>
      <c r="AL533" s="284" t="s">
        <v>169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4"/>
      <c r="AT533" s="37"/>
    </row>
    <row r="534" spans="2:46" ht="13.5" customHeight="1" x14ac:dyDescent="0.15">
      <c r="B534" s="285"/>
      <c r="C534" s="27" t="s">
        <v>32</v>
      </c>
      <c r="D534" s="186"/>
      <c r="E534" s="56"/>
      <c r="F534" s="187"/>
      <c r="G534" s="187"/>
      <c r="H534" s="187"/>
      <c r="I534" s="62"/>
      <c r="J534" s="62"/>
      <c r="K534" s="188"/>
      <c r="L534" s="259"/>
      <c r="M534" s="259"/>
      <c r="N534" s="56"/>
      <c r="O534" s="28"/>
      <c r="P534" s="56"/>
      <c r="Q534" s="28"/>
      <c r="R534" s="132"/>
      <c r="S534" s="214"/>
      <c r="T534" s="285"/>
      <c r="U534" s="27" t="s">
        <v>32</v>
      </c>
      <c r="V534" s="186"/>
      <c r="W534" s="56"/>
      <c r="X534" s="187"/>
      <c r="Y534" s="187"/>
      <c r="Z534" s="187"/>
      <c r="AA534" s="62"/>
      <c r="AB534" s="62"/>
      <c r="AC534" s="188"/>
      <c r="AD534" s="259"/>
      <c r="AE534" s="259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4"/>
      <c r="AT534" s="37"/>
    </row>
    <row r="535" spans="2:46" ht="13.5" customHeight="1" x14ac:dyDescent="0.15">
      <c r="B535" s="285"/>
      <c r="C535" s="27" t="s">
        <v>33</v>
      </c>
      <c r="D535" s="186"/>
      <c r="E535" s="56"/>
      <c r="F535" s="187"/>
      <c r="G535" s="187"/>
      <c r="H535" s="187"/>
      <c r="I535" s="62"/>
      <c r="J535" s="62"/>
      <c r="K535" s="188"/>
      <c r="L535" s="259"/>
      <c r="M535" s="259"/>
      <c r="N535" s="56"/>
      <c r="O535" s="28"/>
      <c r="P535" s="56"/>
      <c r="Q535" s="28"/>
      <c r="R535" s="132"/>
      <c r="S535" s="214"/>
      <c r="T535" s="285"/>
      <c r="U535" s="27" t="s">
        <v>33</v>
      </c>
      <c r="V535" s="186"/>
      <c r="W535" s="56"/>
      <c r="X535" s="187"/>
      <c r="Y535" s="187"/>
      <c r="Z535" s="187"/>
      <c r="AA535" s="62"/>
      <c r="AB535" s="62"/>
      <c r="AC535" s="188"/>
      <c r="AD535" s="259"/>
      <c r="AE535" s="259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4"/>
      <c r="AT535" s="37"/>
    </row>
    <row r="536" spans="2:46" ht="13.5" customHeight="1" x14ac:dyDescent="0.15">
      <c r="B536" s="285"/>
      <c r="C536" s="27" t="s">
        <v>35</v>
      </c>
      <c r="D536" s="186"/>
      <c r="E536" s="56"/>
      <c r="F536" s="187"/>
      <c r="G536" s="187"/>
      <c r="H536" s="187"/>
      <c r="I536" s="62"/>
      <c r="J536" s="62"/>
      <c r="K536" s="188"/>
      <c r="L536" s="259"/>
      <c r="M536" s="259"/>
      <c r="N536" s="56"/>
      <c r="O536" s="28"/>
      <c r="P536" s="56"/>
      <c r="Q536" s="28"/>
      <c r="R536" s="132"/>
      <c r="S536" s="214"/>
      <c r="T536" s="285"/>
      <c r="U536" s="27" t="s">
        <v>35</v>
      </c>
      <c r="V536" s="186"/>
      <c r="W536" s="56"/>
      <c r="X536" s="187"/>
      <c r="Y536" s="187"/>
      <c r="Z536" s="187"/>
      <c r="AA536" s="62"/>
      <c r="AB536" s="62"/>
      <c r="AC536" s="188"/>
      <c r="AD536" s="259"/>
      <c r="AE536" s="259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4"/>
      <c r="AT536" s="37"/>
    </row>
    <row r="537" spans="2:46" ht="13.5" customHeight="1" thickBot="1" x14ac:dyDescent="0.2">
      <c r="B537" s="286"/>
      <c r="C537" s="27"/>
      <c r="D537" s="186"/>
      <c r="E537" s="56"/>
      <c r="F537" s="189"/>
      <c r="G537" s="189"/>
      <c r="H537" s="189"/>
      <c r="I537" s="56"/>
      <c r="J537" s="56"/>
      <c r="K537" s="188"/>
      <c r="L537" s="259"/>
      <c r="M537" s="259"/>
      <c r="N537" s="56"/>
      <c r="O537" s="28"/>
      <c r="P537" s="56"/>
      <c r="Q537" s="28"/>
      <c r="R537" s="184"/>
      <c r="S537" s="214"/>
      <c r="T537" s="286"/>
      <c r="U537" s="27"/>
      <c r="V537" s="186"/>
      <c r="W537" s="56"/>
      <c r="X537" s="189"/>
      <c r="Y537" s="189"/>
      <c r="Z537" s="189"/>
      <c r="AA537" s="56"/>
      <c r="AB537" s="56"/>
      <c r="AC537" s="188"/>
      <c r="AD537" s="259"/>
      <c r="AE537" s="259"/>
      <c r="AF537" s="56"/>
      <c r="AG537" s="28"/>
      <c r="AH537" s="56"/>
      <c r="AI537" s="28"/>
      <c r="AJ537" s="184"/>
      <c r="AK537" s="199"/>
      <c r="AL537" s="286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4"/>
      <c r="AT537" s="37"/>
    </row>
    <row r="538" spans="2:46" ht="13.5" customHeight="1" x14ac:dyDescent="0.15">
      <c r="B538" s="284" t="s">
        <v>170</v>
      </c>
      <c r="C538" s="25" t="s">
        <v>31</v>
      </c>
      <c r="D538" s="39"/>
      <c r="E538" s="55"/>
      <c r="F538" s="96"/>
      <c r="G538" s="96"/>
      <c r="H538" s="96"/>
      <c r="I538" s="60"/>
      <c r="J538" s="60"/>
      <c r="K538" s="61"/>
      <c r="L538" s="258"/>
      <c r="M538" s="258"/>
      <c r="N538" s="55"/>
      <c r="O538" s="26"/>
      <c r="P538" s="55"/>
      <c r="Q538" s="26"/>
      <c r="R538" s="131"/>
      <c r="S538" s="214"/>
      <c r="T538" s="284" t="s">
        <v>170</v>
      </c>
      <c r="U538" s="25" t="s">
        <v>31</v>
      </c>
      <c r="V538" s="39"/>
      <c r="W538" s="55"/>
      <c r="X538" s="96"/>
      <c r="Y538" s="96"/>
      <c r="Z538" s="96"/>
      <c r="AA538" s="60"/>
      <c r="AB538" s="60"/>
      <c r="AC538" s="61"/>
      <c r="AD538" s="258"/>
      <c r="AE538" s="258"/>
      <c r="AF538" s="55"/>
      <c r="AG538" s="26"/>
      <c r="AH538" s="55"/>
      <c r="AI538" s="26"/>
      <c r="AJ538" s="131"/>
      <c r="AK538" s="199"/>
      <c r="AL538" s="284" t="s">
        <v>170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4"/>
      <c r="AT538" s="37"/>
    </row>
    <row r="539" spans="2:46" ht="13.5" customHeight="1" x14ac:dyDescent="0.15">
      <c r="B539" s="285"/>
      <c r="C539" s="27" t="s">
        <v>32</v>
      </c>
      <c r="D539" s="186"/>
      <c r="E539" s="56"/>
      <c r="F539" s="187"/>
      <c r="G539" s="187"/>
      <c r="H539" s="187"/>
      <c r="I539" s="62"/>
      <c r="J539" s="62"/>
      <c r="K539" s="188"/>
      <c r="L539" s="259"/>
      <c r="M539" s="259"/>
      <c r="N539" s="56"/>
      <c r="O539" s="28"/>
      <c r="P539" s="56"/>
      <c r="Q539" s="28"/>
      <c r="R539" s="132"/>
      <c r="S539" s="214"/>
      <c r="T539" s="285"/>
      <c r="U539" s="27" t="s">
        <v>32</v>
      </c>
      <c r="V539" s="186"/>
      <c r="W539" s="56"/>
      <c r="X539" s="187"/>
      <c r="Y539" s="187"/>
      <c r="Z539" s="187"/>
      <c r="AA539" s="62"/>
      <c r="AB539" s="62"/>
      <c r="AC539" s="188"/>
      <c r="AD539" s="259"/>
      <c r="AE539" s="259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4"/>
      <c r="AT539" s="37"/>
    </row>
    <row r="540" spans="2:46" ht="13.5" customHeight="1" x14ac:dyDescent="0.15">
      <c r="B540" s="285"/>
      <c r="C540" s="27" t="s">
        <v>33</v>
      </c>
      <c r="D540" s="186"/>
      <c r="E540" s="56"/>
      <c r="F540" s="187"/>
      <c r="G540" s="187"/>
      <c r="H540" s="187"/>
      <c r="I540" s="62"/>
      <c r="J540" s="62"/>
      <c r="K540" s="188"/>
      <c r="L540" s="259"/>
      <c r="M540" s="259"/>
      <c r="N540" s="56"/>
      <c r="O540" s="28"/>
      <c r="P540" s="56"/>
      <c r="Q540" s="28"/>
      <c r="R540" s="132"/>
      <c r="S540" s="214"/>
      <c r="T540" s="285"/>
      <c r="U540" s="27" t="s">
        <v>33</v>
      </c>
      <c r="V540" s="186"/>
      <c r="W540" s="56"/>
      <c r="X540" s="187"/>
      <c r="Y540" s="187"/>
      <c r="Z540" s="187"/>
      <c r="AA540" s="62"/>
      <c r="AB540" s="62"/>
      <c r="AC540" s="188"/>
      <c r="AD540" s="259"/>
      <c r="AE540" s="259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4"/>
      <c r="AT540" s="37"/>
    </row>
    <row r="541" spans="2:46" ht="13.5" customHeight="1" x14ac:dyDescent="0.15">
      <c r="B541" s="285"/>
      <c r="C541" s="27" t="s">
        <v>35</v>
      </c>
      <c r="D541" s="186"/>
      <c r="E541" s="56"/>
      <c r="F541" s="187"/>
      <c r="G541" s="187"/>
      <c r="H541" s="187"/>
      <c r="I541" s="62"/>
      <c r="J541" s="62"/>
      <c r="K541" s="188"/>
      <c r="L541" s="259"/>
      <c r="M541" s="259"/>
      <c r="N541" s="56"/>
      <c r="O541" s="28"/>
      <c r="P541" s="56"/>
      <c r="Q541" s="28"/>
      <c r="R541" s="132"/>
      <c r="S541" s="214"/>
      <c r="T541" s="285"/>
      <c r="U541" s="27" t="s">
        <v>35</v>
      </c>
      <c r="V541" s="186"/>
      <c r="W541" s="56"/>
      <c r="X541" s="187"/>
      <c r="Y541" s="187"/>
      <c r="Z541" s="187"/>
      <c r="AA541" s="62"/>
      <c r="AB541" s="62"/>
      <c r="AC541" s="188"/>
      <c r="AD541" s="259"/>
      <c r="AE541" s="259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4"/>
      <c r="AT541" s="37"/>
    </row>
    <row r="542" spans="2:46" ht="13.5" customHeight="1" thickBot="1" x14ac:dyDescent="0.2">
      <c r="B542" s="286"/>
      <c r="C542" s="27"/>
      <c r="D542" s="186"/>
      <c r="E542" s="56"/>
      <c r="F542" s="189"/>
      <c r="G542" s="189"/>
      <c r="H542" s="189"/>
      <c r="I542" s="56"/>
      <c r="J542" s="56"/>
      <c r="K542" s="188"/>
      <c r="L542" s="259"/>
      <c r="M542" s="259"/>
      <c r="N542" s="56"/>
      <c r="O542" s="28"/>
      <c r="P542" s="56"/>
      <c r="Q542" s="28"/>
      <c r="R542" s="184"/>
      <c r="S542" s="214"/>
      <c r="T542" s="286"/>
      <c r="U542" s="27"/>
      <c r="V542" s="186"/>
      <c r="W542" s="56"/>
      <c r="X542" s="189"/>
      <c r="Y542" s="189"/>
      <c r="Z542" s="189"/>
      <c r="AA542" s="56"/>
      <c r="AB542" s="56"/>
      <c r="AC542" s="188"/>
      <c r="AD542" s="259"/>
      <c r="AE542" s="259"/>
      <c r="AF542" s="56"/>
      <c r="AG542" s="28"/>
      <c r="AH542" s="56"/>
      <c r="AI542" s="28"/>
      <c r="AJ542" s="184"/>
      <c r="AK542" s="199"/>
      <c r="AL542" s="286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4"/>
      <c r="AT542" s="37"/>
    </row>
    <row r="543" spans="2:46" ht="13.5" customHeight="1" x14ac:dyDescent="0.15">
      <c r="B543" s="284" t="s">
        <v>171</v>
      </c>
      <c r="C543" s="25" t="s">
        <v>31</v>
      </c>
      <c r="D543" s="39"/>
      <c r="E543" s="55"/>
      <c r="F543" s="96"/>
      <c r="G543" s="96"/>
      <c r="H543" s="96"/>
      <c r="I543" s="60"/>
      <c r="J543" s="60"/>
      <c r="K543" s="61"/>
      <c r="L543" s="258"/>
      <c r="M543" s="258"/>
      <c r="N543" s="55"/>
      <c r="O543" s="26"/>
      <c r="P543" s="55"/>
      <c r="Q543" s="26"/>
      <c r="R543" s="131"/>
      <c r="S543" s="214"/>
      <c r="T543" s="284" t="s">
        <v>171</v>
      </c>
      <c r="U543" s="25" t="s">
        <v>31</v>
      </c>
      <c r="V543" s="39"/>
      <c r="W543" s="55"/>
      <c r="X543" s="96"/>
      <c r="Y543" s="96"/>
      <c r="Z543" s="96"/>
      <c r="AA543" s="60"/>
      <c r="AB543" s="60"/>
      <c r="AC543" s="61"/>
      <c r="AD543" s="258"/>
      <c r="AE543" s="258"/>
      <c r="AF543" s="55"/>
      <c r="AG543" s="26"/>
      <c r="AH543" s="55"/>
      <c r="AI543" s="26"/>
      <c r="AJ543" s="131"/>
      <c r="AK543" s="199"/>
      <c r="AL543" s="284" t="s">
        <v>171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4"/>
      <c r="AT543" s="37"/>
    </row>
    <row r="544" spans="2:46" ht="13.5" customHeight="1" x14ac:dyDescent="0.15">
      <c r="B544" s="285"/>
      <c r="C544" s="27" t="s">
        <v>32</v>
      </c>
      <c r="D544" s="186"/>
      <c r="E544" s="56"/>
      <c r="F544" s="187"/>
      <c r="G544" s="187"/>
      <c r="H544" s="187"/>
      <c r="I544" s="62"/>
      <c r="J544" s="62"/>
      <c r="K544" s="188"/>
      <c r="L544" s="259"/>
      <c r="M544" s="259"/>
      <c r="N544" s="56"/>
      <c r="O544" s="28"/>
      <c r="P544" s="56"/>
      <c r="Q544" s="28"/>
      <c r="R544" s="132"/>
      <c r="S544" s="214"/>
      <c r="T544" s="285"/>
      <c r="U544" s="27" t="s">
        <v>32</v>
      </c>
      <c r="V544" s="186"/>
      <c r="W544" s="56"/>
      <c r="X544" s="187"/>
      <c r="Y544" s="187"/>
      <c r="Z544" s="187"/>
      <c r="AA544" s="62"/>
      <c r="AB544" s="62"/>
      <c r="AC544" s="188"/>
      <c r="AD544" s="259"/>
      <c r="AE544" s="259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4"/>
      <c r="AT544" s="37"/>
    </row>
    <row r="545" spans="2:46" ht="13.5" customHeight="1" x14ac:dyDescent="0.15">
      <c r="B545" s="285"/>
      <c r="C545" s="27" t="s">
        <v>33</v>
      </c>
      <c r="D545" s="186"/>
      <c r="E545" s="56"/>
      <c r="F545" s="187"/>
      <c r="G545" s="187"/>
      <c r="H545" s="187"/>
      <c r="I545" s="62"/>
      <c r="J545" s="62"/>
      <c r="K545" s="188"/>
      <c r="L545" s="259"/>
      <c r="M545" s="259"/>
      <c r="N545" s="56"/>
      <c r="O545" s="28"/>
      <c r="P545" s="56"/>
      <c r="Q545" s="28"/>
      <c r="R545" s="132"/>
      <c r="S545" s="214"/>
      <c r="T545" s="285"/>
      <c r="U545" s="27" t="s">
        <v>33</v>
      </c>
      <c r="V545" s="186"/>
      <c r="W545" s="56"/>
      <c r="X545" s="187"/>
      <c r="Y545" s="187"/>
      <c r="Z545" s="187"/>
      <c r="AA545" s="62"/>
      <c r="AB545" s="62"/>
      <c r="AC545" s="188"/>
      <c r="AD545" s="259"/>
      <c r="AE545" s="259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4"/>
      <c r="AT545" s="37"/>
    </row>
    <row r="546" spans="2:46" ht="13.5" customHeight="1" x14ac:dyDescent="0.15">
      <c r="B546" s="285"/>
      <c r="C546" s="27" t="s">
        <v>35</v>
      </c>
      <c r="D546" s="186"/>
      <c r="E546" s="56"/>
      <c r="F546" s="187"/>
      <c r="G546" s="187"/>
      <c r="H546" s="187"/>
      <c r="I546" s="62"/>
      <c r="J546" s="62"/>
      <c r="K546" s="188"/>
      <c r="L546" s="259"/>
      <c r="M546" s="259"/>
      <c r="N546" s="56"/>
      <c r="O546" s="28"/>
      <c r="P546" s="56"/>
      <c r="Q546" s="28"/>
      <c r="R546" s="132"/>
      <c r="S546" s="214"/>
      <c r="T546" s="285"/>
      <c r="U546" s="27" t="s">
        <v>35</v>
      </c>
      <c r="V546" s="186"/>
      <c r="W546" s="56"/>
      <c r="X546" s="187"/>
      <c r="Y546" s="187"/>
      <c r="Z546" s="187"/>
      <c r="AA546" s="62"/>
      <c r="AB546" s="62"/>
      <c r="AC546" s="188"/>
      <c r="AD546" s="259"/>
      <c r="AE546" s="259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4"/>
      <c r="AT546" s="37"/>
    </row>
    <row r="547" spans="2:46" ht="13.5" customHeight="1" thickBot="1" x14ac:dyDescent="0.2">
      <c r="B547" s="286"/>
      <c r="C547" s="27"/>
      <c r="D547" s="186"/>
      <c r="E547" s="56"/>
      <c r="F547" s="189"/>
      <c r="G547" s="189"/>
      <c r="H547" s="189"/>
      <c r="I547" s="56"/>
      <c r="J547" s="56"/>
      <c r="K547" s="188"/>
      <c r="L547" s="259"/>
      <c r="M547" s="259"/>
      <c r="N547" s="56"/>
      <c r="O547" s="28"/>
      <c r="P547" s="56"/>
      <c r="Q547" s="28"/>
      <c r="R547" s="184"/>
      <c r="S547" s="214"/>
      <c r="T547" s="286"/>
      <c r="U547" s="27"/>
      <c r="V547" s="186"/>
      <c r="W547" s="56"/>
      <c r="X547" s="189"/>
      <c r="Y547" s="189"/>
      <c r="Z547" s="189"/>
      <c r="AA547" s="56"/>
      <c r="AB547" s="56"/>
      <c r="AC547" s="188"/>
      <c r="AD547" s="259"/>
      <c r="AE547" s="259"/>
      <c r="AF547" s="56"/>
      <c r="AG547" s="28"/>
      <c r="AH547" s="56"/>
      <c r="AI547" s="28"/>
      <c r="AJ547" s="184"/>
      <c r="AK547" s="199"/>
      <c r="AL547" s="286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4"/>
      <c r="AT547" s="37"/>
    </row>
    <row r="548" spans="2:46" ht="13.5" customHeight="1" x14ac:dyDescent="0.15">
      <c r="B548" s="284" t="s">
        <v>172</v>
      </c>
      <c r="C548" s="25" t="s">
        <v>31</v>
      </c>
      <c r="D548" s="39"/>
      <c r="E548" s="55"/>
      <c r="F548" s="96"/>
      <c r="G548" s="96"/>
      <c r="H548" s="96"/>
      <c r="I548" s="60"/>
      <c r="J548" s="60"/>
      <c r="K548" s="61"/>
      <c r="L548" s="258"/>
      <c r="M548" s="258"/>
      <c r="N548" s="55"/>
      <c r="O548" s="26"/>
      <c r="P548" s="55"/>
      <c r="Q548" s="26"/>
      <c r="R548" s="131"/>
      <c r="S548" s="214"/>
      <c r="T548" s="284" t="s">
        <v>172</v>
      </c>
      <c r="U548" s="25" t="s">
        <v>31</v>
      </c>
      <c r="V548" s="39"/>
      <c r="W548" s="55"/>
      <c r="X548" s="96"/>
      <c r="Y548" s="96"/>
      <c r="Z548" s="96"/>
      <c r="AA548" s="60"/>
      <c r="AB548" s="60"/>
      <c r="AC548" s="61"/>
      <c r="AD548" s="258"/>
      <c r="AE548" s="258"/>
      <c r="AF548" s="55"/>
      <c r="AG548" s="26"/>
      <c r="AH548" s="55"/>
      <c r="AI548" s="26"/>
      <c r="AJ548" s="131"/>
      <c r="AK548" s="199"/>
      <c r="AL548" s="284" t="s">
        <v>172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4"/>
      <c r="AT548" s="37"/>
    </row>
    <row r="549" spans="2:46" ht="13.5" customHeight="1" x14ac:dyDescent="0.15">
      <c r="B549" s="285"/>
      <c r="C549" s="27" t="s">
        <v>32</v>
      </c>
      <c r="D549" s="186"/>
      <c r="E549" s="56"/>
      <c r="F549" s="187"/>
      <c r="G549" s="187"/>
      <c r="H549" s="187"/>
      <c r="I549" s="62"/>
      <c r="J549" s="62"/>
      <c r="K549" s="188"/>
      <c r="L549" s="259"/>
      <c r="M549" s="259"/>
      <c r="N549" s="56"/>
      <c r="O549" s="28"/>
      <c r="P549" s="56"/>
      <c r="Q549" s="28"/>
      <c r="R549" s="132"/>
      <c r="S549" s="214"/>
      <c r="T549" s="285"/>
      <c r="U549" s="27" t="s">
        <v>32</v>
      </c>
      <c r="V549" s="186"/>
      <c r="W549" s="56"/>
      <c r="X549" s="187"/>
      <c r="Y549" s="187"/>
      <c r="Z549" s="187"/>
      <c r="AA549" s="62"/>
      <c r="AB549" s="62"/>
      <c r="AC549" s="188"/>
      <c r="AD549" s="259"/>
      <c r="AE549" s="259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4"/>
      <c r="AT549" s="37"/>
    </row>
    <row r="550" spans="2:46" ht="13.5" customHeight="1" x14ac:dyDescent="0.15">
      <c r="B550" s="285"/>
      <c r="C550" s="27" t="s">
        <v>33</v>
      </c>
      <c r="D550" s="186"/>
      <c r="E550" s="56"/>
      <c r="F550" s="187"/>
      <c r="G550" s="187"/>
      <c r="H550" s="187"/>
      <c r="I550" s="62"/>
      <c r="J550" s="62"/>
      <c r="K550" s="188"/>
      <c r="L550" s="259"/>
      <c r="M550" s="259"/>
      <c r="N550" s="56"/>
      <c r="O550" s="28"/>
      <c r="P550" s="56"/>
      <c r="Q550" s="28"/>
      <c r="R550" s="132"/>
      <c r="S550" s="214"/>
      <c r="T550" s="285"/>
      <c r="U550" s="27" t="s">
        <v>33</v>
      </c>
      <c r="V550" s="186"/>
      <c r="W550" s="56"/>
      <c r="X550" s="187"/>
      <c r="Y550" s="187"/>
      <c r="Z550" s="187"/>
      <c r="AA550" s="62"/>
      <c r="AB550" s="62"/>
      <c r="AC550" s="188"/>
      <c r="AD550" s="259"/>
      <c r="AE550" s="259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4"/>
      <c r="AT550" s="37"/>
    </row>
    <row r="551" spans="2:46" ht="13.5" customHeight="1" x14ac:dyDescent="0.15">
      <c r="B551" s="285"/>
      <c r="C551" s="27" t="s">
        <v>35</v>
      </c>
      <c r="D551" s="186"/>
      <c r="E551" s="56"/>
      <c r="F551" s="187"/>
      <c r="G551" s="187"/>
      <c r="H551" s="187"/>
      <c r="I551" s="62"/>
      <c r="J551" s="62"/>
      <c r="K551" s="188"/>
      <c r="L551" s="259"/>
      <c r="M551" s="259"/>
      <c r="N551" s="56"/>
      <c r="O551" s="28"/>
      <c r="P551" s="56"/>
      <c r="Q551" s="28"/>
      <c r="R551" s="132"/>
      <c r="S551" s="214"/>
      <c r="T551" s="285"/>
      <c r="U551" s="27" t="s">
        <v>35</v>
      </c>
      <c r="V551" s="186"/>
      <c r="W551" s="56"/>
      <c r="X551" s="187"/>
      <c r="Y551" s="187"/>
      <c r="Z551" s="187"/>
      <c r="AA551" s="62"/>
      <c r="AB551" s="62"/>
      <c r="AC551" s="188"/>
      <c r="AD551" s="259"/>
      <c r="AE551" s="259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4"/>
      <c r="AT551" s="37"/>
    </row>
    <row r="552" spans="2:46" ht="13.5" customHeight="1" thickBot="1" x14ac:dyDescent="0.2">
      <c r="B552" s="286"/>
      <c r="C552" s="27"/>
      <c r="D552" s="186"/>
      <c r="E552" s="56"/>
      <c r="F552" s="189"/>
      <c r="G552" s="189"/>
      <c r="H552" s="189"/>
      <c r="I552" s="56"/>
      <c r="J552" s="56"/>
      <c r="K552" s="188"/>
      <c r="L552" s="259"/>
      <c r="M552" s="259"/>
      <c r="N552" s="56"/>
      <c r="O552" s="28"/>
      <c r="P552" s="56"/>
      <c r="Q552" s="28"/>
      <c r="R552" s="184"/>
      <c r="S552" s="214"/>
      <c r="T552" s="286"/>
      <c r="U552" s="27"/>
      <c r="V552" s="186"/>
      <c r="W552" s="56"/>
      <c r="X552" s="189"/>
      <c r="Y552" s="189"/>
      <c r="Z552" s="189"/>
      <c r="AA552" s="56"/>
      <c r="AB552" s="56"/>
      <c r="AC552" s="188"/>
      <c r="AD552" s="259"/>
      <c r="AE552" s="259"/>
      <c r="AF552" s="56"/>
      <c r="AG552" s="28"/>
      <c r="AH552" s="56"/>
      <c r="AI552" s="28"/>
      <c r="AJ552" s="184"/>
      <c r="AK552" s="199"/>
      <c r="AL552" s="286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4"/>
      <c r="AT552" s="37"/>
    </row>
    <row r="553" spans="2:46" ht="13.5" customHeight="1" x14ac:dyDescent="0.15">
      <c r="B553" s="284" t="s">
        <v>173</v>
      </c>
      <c r="C553" s="25" t="s">
        <v>31</v>
      </c>
      <c r="D553" s="39"/>
      <c r="E553" s="55"/>
      <c r="F553" s="96"/>
      <c r="G553" s="96"/>
      <c r="H553" s="96"/>
      <c r="I553" s="60"/>
      <c r="J553" s="60"/>
      <c r="K553" s="61"/>
      <c r="L553" s="258"/>
      <c r="M553" s="258"/>
      <c r="N553" s="55"/>
      <c r="O553" s="26"/>
      <c r="P553" s="55"/>
      <c r="Q553" s="26"/>
      <c r="R553" s="131"/>
      <c r="S553" s="214"/>
      <c r="T553" s="284" t="s">
        <v>173</v>
      </c>
      <c r="U553" s="25" t="s">
        <v>31</v>
      </c>
      <c r="V553" s="39"/>
      <c r="W553" s="55"/>
      <c r="X553" s="96"/>
      <c r="Y553" s="96"/>
      <c r="Z553" s="96"/>
      <c r="AA553" s="60"/>
      <c r="AB553" s="60"/>
      <c r="AC553" s="61"/>
      <c r="AD553" s="258"/>
      <c r="AE553" s="258"/>
      <c r="AF553" s="55"/>
      <c r="AG553" s="26"/>
      <c r="AH553" s="55"/>
      <c r="AI553" s="26"/>
      <c r="AJ553" s="131"/>
      <c r="AK553" s="199"/>
      <c r="AL553" s="284" t="s">
        <v>173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4"/>
      <c r="AT553" s="37"/>
    </row>
    <row r="554" spans="2:46" ht="13.5" customHeight="1" x14ac:dyDescent="0.15">
      <c r="B554" s="285"/>
      <c r="C554" s="27" t="s">
        <v>32</v>
      </c>
      <c r="D554" s="186"/>
      <c r="E554" s="56"/>
      <c r="F554" s="187"/>
      <c r="G554" s="187"/>
      <c r="H554" s="187"/>
      <c r="I554" s="62"/>
      <c r="J554" s="62"/>
      <c r="K554" s="188"/>
      <c r="L554" s="259"/>
      <c r="M554" s="259"/>
      <c r="N554" s="56"/>
      <c r="O554" s="28"/>
      <c r="P554" s="56"/>
      <c r="Q554" s="28"/>
      <c r="R554" s="132"/>
      <c r="S554" s="214"/>
      <c r="T554" s="285"/>
      <c r="U554" s="27" t="s">
        <v>32</v>
      </c>
      <c r="V554" s="186"/>
      <c r="W554" s="56"/>
      <c r="X554" s="187"/>
      <c r="Y554" s="187"/>
      <c r="Z554" s="187"/>
      <c r="AA554" s="62"/>
      <c r="AB554" s="62"/>
      <c r="AC554" s="188"/>
      <c r="AD554" s="259"/>
      <c r="AE554" s="259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4"/>
      <c r="AT554" s="37"/>
    </row>
    <row r="555" spans="2:46" ht="13.5" customHeight="1" x14ac:dyDescent="0.15">
      <c r="B555" s="285"/>
      <c r="C555" s="27" t="s">
        <v>33</v>
      </c>
      <c r="D555" s="186"/>
      <c r="E555" s="56"/>
      <c r="F555" s="187"/>
      <c r="G555" s="187"/>
      <c r="H555" s="187"/>
      <c r="I555" s="62"/>
      <c r="J555" s="62"/>
      <c r="K555" s="188"/>
      <c r="L555" s="259"/>
      <c r="M555" s="259"/>
      <c r="N555" s="56"/>
      <c r="O555" s="28"/>
      <c r="P555" s="56"/>
      <c r="Q555" s="28"/>
      <c r="R555" s="132"/>
      <c r="S555" s="214"/>
      <c r="T555" s="285"/>
      <c r="U555" s="27" t="s">
        <v>33</v>
      </c>
      <c r="V555" s="186"/>
      <c r="W555" s="56"/>
      <c r="X555" s="187"/>
      <c r="Y555" s="187"/>
      <c r="Z555" s="187"/>
      <c r="AA555" s="62"/>
      <c r="AB555" s="62"/>
      <c r="AC555" s="188"/>
      <c r="AD555" s="259"/>
      <c r="AE555" s="259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4"/>
      <c r="AT555" s="37"/>
    </row>
    <row r="556" spans="2:46" ht="13.5" customHeight="1" x14ac:dyDescent="0.15">
      <c r="B556" s="285"/>
      <c r="C556" s="27" t="s">
        <v>35</v>
      </c>
      <c r="D556" s="186"/>
      <c r="E556" s="56"/>
      <c r="F556" s="187"/>
      <c r="G556" s="187"/>
      <c r="H556" s="187"/>
      <c r="I556" s="62"/>
      <c r="J556" s="62"/>
      <c r="K556" s="188"/>
      <c r="L556" s="259"/>
      <c r="M556" s="259"/>
      <c r="N556" s="56"/>
      <c r="O556" s="28"/>
      <c r="P556" s="56"/>
      <c r="Q556" s="28"/>
      <c r="R556" s="132"/>
      <c r="S556" s="214"/>
      <c r="T556" s="285"/>
      <c r="U556" s="27" t="s">
        <v>35</v>
      </c>
      <c r="V556" s="186"/>
      <c r="W556" s="56"/>
      <c r="X556" s="187"/>
      <c r="Y556" s="187"/>
      <c r="Z556" s="187"/>
      <c r="AA556" s="62"/>
      <c r="AB556" s="62"/>
      <c r="AC556" s="188"/>
      <c r="AD556" s="259"/>
      <c r="AE556" s="259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4"/>
      <c r="AT556" s="37"/>
    </row>
    <row r="557" spans="2:46" ht="13.5" customHeight="1" thickBot="1" x14ac:dyDescent="0.2">
      <c r="B557" s="286"/>
      <c r="C557" s="27"/>
      <c r="D557" s="186"/>
      <c r="E557" s="56"/>
      <c r="F557" s="189"/>
      <c r="G557" s="189"/>
      <c r="H557" s="189"/>
      <c r="I557" s="56"/>
      <c r="J557" s="56"/>
      <c r="K557" s="188"/>
      <c r="L557" s="259"/>
      <c r="M557" s="259"/>
      <c r="N557" s="56"/>
      <c r="O557" s="28"/>
      <c r="P557" s="56"/>
      <c r="Q557" s="28"/>
      <c r="R557" s="184"/>
      <c r="S557" s="214"/>
      <c r="T557" s="286"/>
      <c r="U557" s="27"/>
      <c r="V557" s="186"/>
      <c r="W557" s="56"/>
      <c r="X557" s="189"/>
      <c r="Y557" s="189"/>
      <c r="Z557" s="189"/>
      <c r="AA557" s="56"/>
      <c r="AB557" s="56"/>
      <c r="AC557" s="188"/>
      <c r="AD557" s="259"/>
      <c r="AE557" s="259"/>
      <c r="AF557" s="56"/>
      <c r="AG557" s="28"/>
      <c r="AH557" s="56"/>
      <c r="AI557" s="28"/>
      <c r="AJ557" s="184"/>
      <c r="AK557" s="199"/>
      <c r="AL557" s="286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4"/>
      <c r="AT557" s="37"/>
    </row>
    <row r="558" spans="2:46" ht="13.5" customHeight="1" x14ac:dyDescent="0.15">
      <c r="B558" s="284" t="s">
        <v>174</v>
      </c>
      <c r="C558" s="25" t="s">
        <v>31</v>
      </c>
      <c r="D558" s="39"/>
      <c r="E558" s="55"/>
      <c r="F558" s="96"/>
      <c r="G558" s="96"/>
      <c r="H558" s="96"/>
      <c r="I558" s="60"/>
      <c r="J558" s="60"/>
      <c r="K558" s="61"/>
      <c r="L558" s="258"/>
      <c r="M558" s="258"/>
      <c r="N558" s="55"/>
      <c r="O558" s="26"/>
      <c r="P558" s="55"/>
      <c r="Q558" s="26"/>
      <c r="R558" s="131"/>
      <c r="S558" s="214"/>
      <c r="T558" s="284" t="s">
        <v>174</v>
      </c>
      <c r="U558" s="25" t="s">
        <v>31</v>
      </c>
      <c r="V558" s="39"/>
      <c r="W558" s="55"/>
      <c r="X558" s="96"/>
      <c r="Y558" s="96"/>
      <c r="Z558" s="96"/>
      <c r="AA558" s="60"/>
      <c r="AB558" s="60"/>
      <c r="AC558" s="61"/>
      <c r="AD558" s="258"/>
      <c r="AE558" s="258"/>
      <c r="AF558" s="55"/>
      <c r="AG558" s="26"/>
      <c r="AH558" s="55"/>
      <c r="AI558" s="26"/>
      <c r="AJ558" s="131"/>
      <c r="AK558" s="199"/>
      <c r="AL558" s="284" t="s">
        <v>174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4"/>
      <c r="AT558" s="37"/>
    </row>
    <row r="559" spans="2:46" ht="13.5" customHeight="1" x14ac:dyDescent="0.15">
      <c r="B559" s="285"/>
      <c r="C559" s="27" t="s">
        <v>32</v>
      </c>
      <c r="D559" s="186"/>
      <c r="E559" s="56"/>
      <c r="F559" s="187"/>
      <c r="G559" s="187"/>
      <c r="H559" s="187"/>
      <c r="I559" s="62"/>
      <c r="J559" s="62"/>
      <c r="K559" s="188"/>
      <c r="L559" s="259"/>
      <c r="M559" s="259"/>
      <c r="N559" s="56"/>
      <c r="O559" s="28"/>
      <c r="P559" s="56"/>
      <c r="Q559" s="28"/>
      <c r="R559" s="132"/>
      <c r="S559" s="214"/>
      <c r="T559" s="285"/>
      <c r="U559" s="27" t="s">
        <v>32</v>
      </c>
      <c r="V559" s="186"/>
      <c r="W559" s="56"/>
      <c r="X559" s="187"/>
      <c r="Y559" s="187"/>
      <c r="Z559" s="187"/>
      <c r="AA559" s="62"/>
      <c r="AB559" s="62"/>
      <c r="AC559" s="188"/>
      <c r="AD559" s="259"/>
      <c r="AE559" s="259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4"/>
      <c r="AT559" s="37"/>
    </row>
    <row r="560" spans="2:46" ht="13.5" customHeight="1" x14ac:dyDescent="0.15">
      <c r="B560" s="285"/>
      <c r="C560" s="27" t="s">
        <v>33</v>
      </c>
      <c r="D560" s="186"/>
      <c r="E560" s="56"/>
      <c r="F560" s="187"/>
      <c r="G560" s="187"/>
      <c r="H560" s="187"/>
      <c r="I560" s="62"/>
      <c r="J560" s="62"/>
      <c r="K560" s="188"/>
      <c r="L560" s="259"/>
      <c r="M560" s="259"/>
      <c r="N560" s="56"/>
      <c r="O560" s="28"/>
      <c r="P560" s="56"/>
      <c r="Q560" s="28"/>
      <c r="R560" s="132"/>
      <c r="S560" s="214"/>
      <c r="T560" s="285"/>
      <c r="U560" s="27" t="s">
        <v>33</v>
      </c>
      <c r="V560" s="186"/>
      <c r="W560" s="56"/>
      <c r="X560" s="187"/>
      <c r="Y560" s="187"/>
      <c r="Z560" s="187"/>
      <c r="AA560" s="62"/>
      <c r="AB560" s="62"/>
      <c r="AC560" s="188"/>
      <c r="AD560" s="259"/>
      <c r="AE560" s="259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4"/>
      <c r="AT560" s="37"/>
    </row>
    <row r="561" spans="2:46" ht="13.5" customHeight="1" x14ac:dyDescent="0.15">
      <c r="B561" s="285"/>
      <c r="C561" s="27" t="s">
        <v>35</v>
      </c>
      <c r="D561" s="186"/>
      <c r="E561" s="56"/>
      <c r="F561" s="187"/>
      <c r="G561" s="187"/>
      <c r="H561" s="187"/>
      <c r="I561" s="62"/>
      <c r="J561" s="62"/>
      <c r="K561" s="188"/>
      <c r="L561" s="259"/>
      <c r="M561" s="259"/>
      <c r="N561" s="56"/>
      <c r="O561" s="28"/>
      <c r="P561" s="56"/>
      <c r="Q561" s="28"/>
      <c r="R561" s="132"/>
      <c r="S561" s="214"/>
      <c r="T561" s="285"/>
      <c r="U561" s="27" t="s">
        <v>35</v>
      </c>
      <c r="V561" s="186"/>
      <c r="W561" s="56"/>
      <c r="X561" s="187"/>
      <c r="Y561" s="187"/>
      <c r="Z561" s="187"/>
      <c r="AA561" s="62"/>
      <c r="AB561" s="62"/>
      <c r="AC561" s="188"/>
      <c r="AD561" s="259"/>
      <c r="AE561" s="259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4"/>
      <c r="AT561" s="37"/>
    </row>
    <row r="562" spans="2:46" ht="13.5" customHeight="1" thickBot="1" x14ac:dyDescent="0.2">
      <c r="B562" s="286"/>
      <c r="C562" s="27"/>
      <c r="D562" s="186"/>
      <c r="E562" s="56"/>
      <c r="F562" s="189"/>
      <c r="G562" s="189"/>
      <c r="H562" s="189"/>
      <c r="I562" s="56"/>
      <c r="J562" s="56"/>
      <c r="K562" s="188"/>
      <c r="L562" s="259"/>
      <c r="M562" s="259"/>
      <c r="N562" s="56"/>
      <c r="O562" s="28"/>
      <c r="P562" s="56"/>
      <c r="Q562" s="28"/>
      <c r="R562" s="184"/>
      <c r="S562" s="214"/>
      <c r="T562" s="286"/>
      <c r="U562" s="27"/>
      <c r="V562" s="186"/>
      <c r="W562" s="56"/>
      <c r="X562" s="189"/>
      <c r="Y562" s="189"/>
      <c r="Z562" s="189"/>
      <c r="AA562" s="56"/>
      <c r="AB562" s="56"/>
      <c r="AC562" s="188"/>
      <c r="AD562" s="259"/>
      <c r="AE562" s="259"/>
      <c r="AF562" s="56"/>
      <c r="AG562" s="28"/>
      <c r="AH562" s="56"/>
      <c r="AI562" s="28"/>
      <c r="AJ562" s="184"/>
      <c r="AK562" s="199"/>
      <c r="AL562" s="286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4"/>
      <c r="AT562" s="37"/>
    </row>
    <row r="563" spans="2:46" ht="13.5" customHeight="1" x14ac:dyDescent="0.15">
      <c r="B563" s="284" t="s">
        <v>175</v>
      </c>
      <c r="C563" s="25" t="s">
        <v>31</v>
      </c>
      <c r="D563" s="39"/>
      <c r="E563" s="55"/>
      <c r="F563" s="96"/>
      <c r="G563" s="96"/>
      <c r="H563" s="96"/>
      <c r="I563" s="60"/>
      <c r="J563" s="60"/>
      <c r="K563" s="61"/>
      <c r="L563" s="258"/>
      <c r="M563" s="258"/>
      <c r="N563" s="55"/>
      <c r="O563" s="26"/>
      <c r="P563" s="55"/>
      <c r="Q563" s="26"/>
      <c r="R563" s="131"/>
      <c r="S563" s="214"/>
      <c r="T563" s="284" t="s">
        <v>175</v>
      </c>
      <c r="U563" s="25" t="s">
        <v>31</v>
      </c>
      <c r="V563" s="39"/>
      <c r="W563" s="55"/>
      <c r="X563" s="96"/>
      <c r="Y563" s="96"/>
      <c r="Z563" s="96"/>
      <c r="AA563" s="60"/>
      <c r="AB563" s="60"/>
      <c r="AC563" s="61"/>
      <c r="AD563" s="258"/>
      <c r="AE563" s="258"/>
      <c r="AF563" s="55"/>
      <c r="AG563" s="26"/>
      <c r="AH563" s="55"/>
      <c r="AI563" s="26"/>
      <c r="AJ563" s="131"/>
      <c r="AK563" s="199"/>
      <c r="AL563" s="284" t="s">
        <v>175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4"/>
      <c r="AT563" s="37"/>
    </row>
    <row r="564" spans="2:46" ht="13.5" customHeight="1" x14ac:dyDescent="0.15">
      <c r="B564" s="285"/>
      <c r="C564" s="27" t="s">
        <v>32</v>
      </c>
      <c r="D564" s="186"/>
      <c r="E564" s="56"/>
      <c r="F564" s="187"/>
      <c r="G564" s="187"/>
      <c r="H564" s="187"/>
      <c r="I564" s="62"/>
      <c r="J564" s="62"/>
      <c r="K564" s="188"/>
      <c r="L564" s="259"/>
      <c r="M564" s="259"/>
      <c r="N564" s="56"/>
      <c r="O564" s="28"/>
      <c r="P564" s="56"/>
      <c r="Q564" s="28"/>
      <c r="R564" s="132"/>
      <c r="S564" s="214"/>
      <c r="T564" s="285"/>
      <c r="U564" s="27" t="s">
        <v>32</v>
      </c>
      <c r="V564" s="186"/>
      <c r="W564" s="56"/>
      <c r="X564" s="187"/>
      <c r="Y564" s="187"/>
      <c r="Z564" s="187"/>
      <c r="AA564" s="62"/>
      <c r="AB564" s="62"/>
      <c r="AC564" s="188"/>
      <c r="AD564" s="259"/>
      <c r="AE564" s="259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4"/>
      <c r="AT564" s="37"/>
    </row>
    <row r="565" spans="2:46" ht="13.5" customHeight="1" x14ac:dyDescent="0.15">
      <c r="B565" s="285"/>
      <c r="C565" s="27" t="s">
        <v>33</v>
      </c>
      <c r="D565" s="186"/>
      <c r="E565" s="56"/>
      <c r="F565" s="187"/>
      <c r="G565" s="187"/>
      <c r="H565" s="187"/>
      <c r="I565" s="62"/>
      <c r="J565" s="62"/>
      <c r="K565" s="188"/>
      <c r="L565" s="259"/>
      <c r="M565" s="259"/>
      <c r="N565" s="56"/>
      <c r="O565" s="28"/>
      <c r="P565" s="56"/>
      <c r="Q565" s="28"/>
      <c r="R565" s="132"/>
      <c r="S565" s="214"/>
      <c r="T565" s="285"/>
      <c r="U565" s="27" t="s">
        <v>33</v>
      </c>
      <c r="V565" s="186"/>
      <c r="W565" s="56"/>
      <c r="X565" s="187"/>
      <c r="Y565" s="187"/>
      <c r="Z565" s="187"/>
      <c r="AA565" s="62"/>
      <c r="AB565" s="62"/>
      <c r="AC565" s="188"/>
      <c r="AD565" s="259"/>
      <c r="AE565" s="259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4"/>
      <c r="AT565" s="37"/>
    </row>
    <row r="566" spans="2:46" ht="13.5" customHeight="1" x14ac:dyDescent="0.15">
      <c r="B566" s="285"/>
      <c r="C566" s="27" t="s">
        <v>35</v>
      </c>
      <c r="D566" s="186"/>
      <c r="E566" s="56"/>
      <c r="F566" s="187"/>
      <c r="G566" s="187"/>
      <c r="H566" s="187"/>
      <c r="I566" s="62"/>
      <c r="J566" s="62"/>
      <c r="K566" s="188"/>
      <c r="L566" s="259"/>
      <c r="M566" s="259"/>
      <c r="N566" s="56"/>
      <c r="O566" s="28"/>
      <c r="P566" s="56"/>
      <c r="Q566" s="28"/>
      <c r="R566" s="132"/>
      <c r="S566" s="214"/>
      <c r="T566" s="285"/>
      <c r="U566" s="27" t="s">
        <v>35</v>
      </c>
      <c r="V566" s="186"/>
      <c r="W566" s="56"/>
      <c r="X566" s="187"/>
      <c r="Y566" s="187"/>
      <c r="Z566" s="187"/>
      <c r="AA566" s="62"/>
      <c r="AB566" s="62"/>
      <c r="AC566" s="188"/>
      <c r="AD566" s="259"/>
      <c r="AE566" s="259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4"/>
      <c r="AT566" s="37"/>
    </row>
    <row r="567" spans="2:46" ht="13.5" customHeight="1" thickBot="1" x14ac:dyDescent="0.2">
      <c r="B567" s="286"/>
      <c r="C567" s="27"/>
      <c r="D567" s="186"/>
      <c r="E567" s="56"/>
      <c r="F567" s="189"/>
      <c r="G567" s="189"/>
      <c r="H567" s="189"/>
      <c r="I567" s="56"/>
      <c r="J567" s="56"/>
      <c r="K567" s="188"/>
      <c r="L567" s="259"/>
      <c r="M567" s="259"/>
      <c r="N567" s="56"/>
      <c r="O567" s="28"/>
      <c r="P567" s="56"/>
      <c r="Q567" s="28"/>
      <c r="R567" s="184"/>
      <c r="S567" s="214"/>
      <c r="T567" s="286"/>
      <c r="U567" s="27"/>
      <c r="V567" s="186"/>
      <c r="W567" s="56"/>
      <c r="X567" s="189"/>
      <c r="Y567" s="189"/>
      <c r="Z567" s="189"/>
      <c r="AA567" s="56"/>
      <c r="AB567" s="56"/>
      <c r="AC567" s="188"/>
      <c r="AD567" s="259"/>
      <c r="AE567" s="259"/>
      <c r="AF567" s="56"/>
      <c r="AG567" s="28"/>
      <c r="AH567" s="56"/>
      <c r="AI567" s="28"/>
      <c r="AJ567" s="184"/>
      <c r="AK567" s="199"/>
      <c r="AL567" s="286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4"/>
      <c r="AT567" s="37"/>
    </row>
    <row r="568" spans="2:46" ht="13.5" customHeight="1" x14ac:dyDescent="0.15">
      <c r="B568" s="284" t="s">
        <v>176</v>
      </c>
      <c r="C568" s="25" t="s">
        <v>31</v>
      </c>
      <c r="D568" s="39"/>
      <c r="E568" s="55"/>
      <c r="F568" s="96"/>
      <c r="G568" s="96"/>
      <c r="H568" s="96"/>
      <c r="I568" s="60"/>
      <c r="J568" s="60"/>
      <c r="K568" s="61"/>
      <c r="L568" s="258"/>
      <c r="M568" s="258"/>
      <c r="N568" s="55"/>
      <c r="O568" s="26"/>
      <c r="P568" s="55"/>
      <c r="Q568" s="26"/>
      <c r="R568" s="131"/>
      <c r="S568" s="214"/>
      <c r="T568" s="284" t="s">
        <v>176</v>
      </c>
      <c r="U568" s="25" t="s">
        <v>31</v>
      </c>
      <c r="V568" s="39"/>
      <c r="W568" s="55"/>
      <c r="X568" s="96"/>
      <c r="Y568" s="96"/>
      <c r="Z568" s="96"/>
      <c r="AA568" s="60"/>
      <c r="AB568" s="60"/>
      <c r="AC568" s="61"/>
      <c r="AD568" s="258"/>
      <c r="AE568" s="258"/>
      <c r="AF568" s="55"/>
      <c r="AG568" s="26"/>
      <c r="AH568" s="55"/>
      <c r="AI568" s="26"/>
      <c r="AJ568" s="131"/>
      <c r="AK568" s="199"/>
      <c r="AL568" s="284" t="s">
        <v>176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4"/>
      <c r="AT568" s="37"/>
    </row>
    <row r="569" spans="2:46" ht="13.5" customHeight="1" x14ac:dyDescent="0.15">
      <c r="B569" s="285"/>
      <c r="C569" s="27" t="s">
        <v>32</v>
      </c>
      <c r="D569" s="186"/>
      <c r="E569" s="56"/>
      <c r="F569" s="187"/>
      <c r="G569" s="187"/>
      <c r="H569" s="187"/>
      <c r="I569" s="62"/>
      <c r="J569" s="62"/>
      <c r="K569" s="188"/>
      <c r="L569" s="259"/>
      <c r="M569" s="259"/>
      <c r="N569" s="56"/>
      <c r="O569" s="28"/>
      <c r="P569" s="56"/>
      <c r="Q569" s="28"/>
      <c r="R569" s="132"/>
      <c r="S569" s="214"/>
      <c r="T569" s="285"/>
      <c r="U569" s="27" t="s">
        <v>32</v>
      </c>
      <c r="V569" s="186"/>
      <c r="W569" s="56"/>
      <c r="X569" s="187"/>
      <c r="Y569" s="187"/>
      <c r="Z569" s="187"/>
      <c r="AA569" s="62"/>
      <c r="AB569" s="62"/>
      <c r="AC569" s="188"/>
      <c r="AD569" s="259"/>
      <c r="AE569" s="259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4"/>
      <c r="AT569" s="37"/>
    </row>
    <row r="570" spans="2:46" ht="13.5" customHeight="1" x14ac:dyDescent="0.15">
      <c r="B570" s="285"/>
      <c r="C570" s="27" t="s">
        <v>33</v>
      </c>
      <c r="D570" s="186"/>
      <c r="E570" s="56"/>
      <c r="F570" s="187"/>
      <c r="G570" s="187"/>
      <c r="H570" s="187"/>
      <c r="I570" s="62"/>
      <c r="J570" s="62"/>
      <c r="K570" s="188"/>
      <c r="L570" s="259"/>
      <c r="M570" s="259"/>
      <c r="N570" s="56"/>
      <c r="O570" s="28"/>
      <c r="P570" s="56"/>
      <c r="Q570" s="28"/>
      <c r="R570" s="132"/>
      <c r="S570" s="214"/>
      <c r="T570" s="285"/>
      <c r="U570" s="27" t="s">
        <v>33</v>
      </c>
      <c r="V570" s="186"/>
      <c r="W570" s="56"/>
      <c r="X570" s="187"/>
      <c r="Y570" s="187"/>
      <c r="Z570" s="187"/>
      <c r="AA570" s="62"/>
      <c r="AB570" s="62"/>
      <c r="AC570" s="188"/>
      <c r="AD570" s="259"/>
      <c r="AE570" s="259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4"/>
      <c r="AT570" s="37"/>
    </row>
    <row r="571" spans="2:46" ht="13.5" customHeight="1" x14ac:dyDescent="0.15">
      <c r="B571" s="285"/>
      <c r="C571" s="27" t="s">
        <v>35</v>
      </c>
      <c r="D571" s="186"/>
      <c r="E571" s="56"/>
      <c r="F571" s="187"/>
      <c r="G571" s="187"/>
      <c r="H571" s="187"/>
      <c r="I571" s="62"/>
      <c r="J571" s="62"/>
      <c r="K571" s="188"/>
      <c r="L571" s="259"/>
      <c r="M571" s="259"/>
      <c r="N571" s="56"/>
      <c r="O571" s="28"/>
      <c r="P571" s="56"/>
      <c r="Q571" s="28"/>
      <c r="R571" s="132"/>
      <c r="S571" s="214"/>
      <c r="T571" s="285"/>
      <c r="U571" s="27" t="s">
        <v>35</v>
      </c>
      <c r="V571" s="186"/>
      <c r="W571" s="56"/>
      <c r="X571" s="187"/>
      <c r="Y571" s="187"/>
      <c r="Z571" s="187"/>
      <c r="AA571" s="62"/>
      <c r="AB571" s="62"/>
      <c r="AC571" s="188"/>
      <c r="AD571" s="259"/>
      <c r="AE571" s="259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4"/>
      <c r="AT571" s="37"/>
    </row>
    <row r="572" spans="2:46" ht="13.5" customHeight="1" thickBot="1" x14ac:dyDescent="0.2">
      <c r="B572" s="286"/>
      <c r="C572" s="27"/>
      <c r="D572" s="186"/>
      <c r="E572" s="56"/>
      <c r="F572" s="189"/>
      <c r="G572" s="189"/>
      <c r="H572" s="189"/>
      <c r="I572" s="56"/>
      <c r="J572" s="56"/>
      <c r="K572" s="188"/>
      <c r="L572" s="259"/>
      <c r="M572" s="259"/>
      <c r="N572" s="56"/>
      <c r="O572" s="28"/>
      <c r="P572" s="56"/>
      <c r="Q572" s="28"/>
      <c r="R572" s="184"/>
      <c r="S572" s="214"/>
      <c r="T572" s="286"/>
      <c r="U572" s="27"/>
      <c r="V572" s="186"/>
      <c r="W572" s="56"/>
      <c r="X572" s="189"/>
      <c r="Y572" s="189"/>
      <c r="Z572" s="189"/>
      <c r="AA572" s="56"/>
      <c r="AB572" s="56"/>
      <c r="AC572" s="188"/>
      <c r="AD572" s="259"/>
      <c r="AE572" s="259"/>
      <c r="AF572" s="56"/>
      <c r="AG572" s="28"/>
      <c r="AH572" s="56"/>
      <c r="AI572" s="28"/>
      <c r="AJ572" s="184"/>
      <c r="AK572" s="199"/>
      <c r="AL572" s="286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4"/>
      <c r="AT572" s="37"/>
    </row>
    <row r="573" spans="2:46" ht="13.5" customHeight="1" x14ac:dyDescent="0.15">
      <c r="B573" s="284" t="s">
        <v>177</v>
      </c>
      <c r="C573" s="25" t="s">
        <v>31</v>
      </c>
      <c r="D573" s="39"/>
      <c r="E573" s="55"/>
      <c r="F573" s="96"/>
      <c r="G573" s="96"/>
      <c r="H573" s="96"/>
      <c r="I573" s="60"/>
      <c r="J573" s="60"/>
      <c r="K573" s="61"/>
      <c r="L573" s="258"/>
      <c r="M573" s="258"/>
      <c r="N573" s="55"/>
      <c r="O573" s="26"/>
      <c r="P573" s="55"/>
      <c r="Q573" s="26"/>
      <c r="R573" s="131"/>
      <c r="S573" s="214"/>
      <c r="T573" s="284" t="s">
        <v>177</v>
      </c>
      <c r="U573" s="25" t="s">
        <v>31</v>
      </c>
      <c r="V573" s="39"/>
      <c r="W573" s="55"/>
      <c r="X573" s="96"/>
      <c r="Y573" s="96"/>
      <c r="Z573" s="96"/>
      <c r="AA573" s="60"/>
      <c r="AB573" s="60"/>
      <c r="AC573" s="61"/>
      <c r="AD573" s="258"/>
      <c r="AE573" s="258"/>
      <c r="AF573" s="55"/>
      <c r="AG573" s="26"/>
      <c r="AH573" s="55"/>
      <c r="AI573" s="26"/>
      <c r="AJ573" s="131"/>
      <c r="AK573" s="199"/>
      <c r="AL573" s="284" t="s">
        <v>177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4"/>
      <c r="AT573" s="37"/>
    </row>
    <row r="574" spans="2:46" ht="13.5" customHeight="1" x14ac:dyDescent="0.15">
      <c r="B574" s="285"/>
      <c r="C574" s="27" t="s">
        <v>32</v>
      </c>
      <c r="D574" s="186"/>
      <c r="E574" s="56"/>
      <c r="F574" s="187"/>
      <c r="G574" s="187"/>
      <c r="H574" s="187"/>
      <c r="I574" s="62"/>
      <c r="J574" s="62"/>
      <c r="K574" s="188"/>
      <c r="L574" s="259"/>
      <c r="M574" s="259"/>
      <c r="N574" s="56"/>
      <c r="O574" s="28"/>
      <c r="P574" s="56"/>
      <c r="Q574" s="28"/>
      <c r="R574" s="132"/>
      <c r="S574" s="214"/>
      <c r="T574" s="285"/>
      <c r="U574" s="27" t="s">
        <v>32</v>
      </c>
      <c r="V574" s="186"/>
      <c r="W574" s="56"/>
      <c r="X574" s="187"/>
      <c r="Y574" s="187"/>
      <c r="Z574" s="187"/>
      <c r="AA574" s="62"/>
      <c r="AB574" s="62"/>
      <c r="AC574" s="188"/>
      <c r="AD574" s="259"/>
      <c r="AE574" s="259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4"/>
      <c r="AT574" s="37"/>
    </row>
    <row r="575" spans="2:46" ht="13.5" customHeight="1" x14ac:dyDescent="0.15">
      <c r="B575" s="285"/>
      <c r="C575" s="27" t="s">
        <v>33</v>
      </c>
      <c r="D575" s="186"/>
      <c r="E575" s="56"/>
      <c r="F575" s="187"/>
      <c r="G575" s="187"/>
      <c r="H575" s="187"/>
      <c r="I575" s="62"/>
      <c r="J575" s="62"/>
      <c r="K575" s="188"/>
      <c r="L575" s="259"/>
      <c r="M575" s="259"/>
      <c r="N575" s="56"/>
      <c r="O575" s="28"/>
      <c r="P575" s="56"/>
      <c r="Q575" s="28"/>
      <c r="R575" s="132"/>
      <c r="S575" s="214"/>
      <c r="T575" s="285"/>
      <c r="U575" s="27" t="s">
        <v>33</v>
      </c>
      <c r="V575" s="186"/>
      <c r="W575" s="56"/>
      <c r="X575" s="187"/>
      <c r="Y575" s="187"/>
      <c r="Z575" s="187"/>
      <c r="AA575" s="62"/>
      <c r="AB575" s="62"/>
      <c r="AC575" s="188"/>
      <c r="AD575" s="259"/>
      <c r="AE575" s="259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4"/>
      <c r="AT575" s="37"/>
    </row>
    <row r="576" spans="2:46" ht="13.5" customHeight="1" x14ac:dyDescent="0.15">
      <c r="B576" s="285"/>
      <c r="C576" s="27" t="s">
        <v>35</v>
      </c>
      <c r="D576" s="186"/>
      <c r="E576" s="56"/>
      <c r="F576" s="187"/>
      <c r="G576" s="187"/>
      <c r="H576" s="187"/>
      <c r="I576" s="62"/>
      <c r="J576" s="62"/>
      <c r="K576" s="188"/>
      <c r="L576" s="259"/>
      <c r="M576" s="259"/>
      <c r="N576" s="56"/>
      <c r="O576" s="28"/>
      <c r="P576" s="56"/>
      <c r="Q576" s="28"/>
      <c r="R576" s="132"/>
      <c r="S576" s="214"/>
      <c r="T576" s="285"/>
      <c r="U576" s="27" t="s">
        <v>35</v>
      </c>
      <c r="V576" s="186"/>
      <c r="W576" s="56"/>
      <c r="X576" s="187"/>
      <c r="Y576" s="187"/>
      <c r="Z576" s="187"/>
      <c r="AA576" s="62"/>
      <c r="AB576" s="62"/>
      <c r="AC576" s="188"/>
      <c r="AD576" s="259"/>
      <c r="AE576" s="259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4"/>
      <c r="AT576" s="37"/>
    </row>
    <row r="577" spans="2:46" ht="13.5" customHeight="1" thickBot="1" x14ac:dyDescent="0.2">
      <c r="B577" s="286"/>
      <c r="C577" s="27"/>
      <c r="D577" s="186"/>
      <c r="E577" s="56"/>
      <c r="F577" s="189"/>
      <c r="G577" s="189"/>
      <c r="H577" s="189"/>
      <c r="I577" s="56"/>
      <c r="J577" s="56"/>
      <c r="K577" s="188"/>
      <c r="L577" s="259"/>
      <c r="M577" s="259"/>
      <c r="N577" s="56"/>
      <c r="O577" s="28"/>
      <c r="P577" s="56"/>
      <c r="Q577" s="28"/>
      <c r="R577" s="184"/>
      <c r="S577" s="214"/>
      <c r="T577" s="286"/>
      <c r="U577" s="27"/>
      <c r="V577" s="186"/>
      <c r="W577" s="56"/>
      <c r="X577" s="189"/>
      <c r="Y577" s="189"/>
      <c r="Z577" s="189"/>
      <c r="AA577" s="56"/>
      <c r="AB577" s="56"/>
      <c r="AC577" s="188"/>
      <c r="AD577" s="259"/>
      <c r="AE577" s="259"/>
      <c r="AF577" s="56"/>
      <c r="AG577" s="28"/>
      <c r="AH577" s="56"/>
      <c r="AI577" s="28"/>
      <c r="AJ577" s="184"/>
      <c r="AK577" s="199"/>
      <c r="AL577" s="286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4"/>
      <c r="AT577" s="37"/>
    </row>
    <row r="578" spans="2:46" ht="13.5" customHeight="1" x14ac:dyDescent="0.15">
      <c r="B578" s="284" t="s">
        <v>178</v>
      </c>
      <c r="C578" s="25" t="s">
        <v>31</v>
      </c>
      <c r="D578" s="39"/>
      <c r="E578" s="55"/>
      <c r="F578" s="96"/>
      <c r="G578" s="96"/>
      <c r="H578" s="96"/>
      <c r="I578" s="60"/>
      <c r="J578" s="60"/>
      <c r="K578" s="61"/>
      <c r="L578" s="258"/>
      <c r="M578" s="258"/>
      <c r="N578" s="55"/>
      <c r="O578" s="26"/>
      <c r="P578" s="55"/>
      <c r="Q578" s="26"/>
      <c r="R578" s="131"/>
      <c r="S578" s="214"/>
      <c r="T578" s="284" t="s">
        <v>178</v>
      </c>
      <c r="U578" s="25" t="s">
        <v>31</v>
      </c>
      <c r="V578" s="39"/>
      <c r="W578" s="55"/>
      <c r="X578" s="96"/>
      <c r="Y578" s="96"/>
      <c r="Z578" s="96"/>
      <c r="AA578" s="60"/>
      <c r="AB578" s="60"/>
      <c r="AC578" s="61"/>
      <c r="AD578" s="258"/>
      <c r="AE578" s="258"/>
      <c r="AF578" s="55"/>
      <c r="AG578" s="26"/>
      <c r="AH578" s="55"/>
      <c r="AI578" s="26"/>
      <c r="AJ578" s="131"/>
      <c r="AK578" s="199"/>
      <c r="AL578" s="284" t="s">
        <v>178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4"/>
      <c r="AT578" s="37"/>
    </row>
    <row r="579" spans="2:46" ht="13.5" customHeight="1" x14ac:dyDescent="0.15">
      <c r="B579" s="285"/>
      <c r="C579" s="27" t="s">
        <v>32</v>
      </c>
      <c r="D579" s="186"/>
      <c r="E579" s="56"/>
      <c r="F579" s="187"/>
      <c r="G579" s="187"/>
      <c r="H579" s="187"/>
      <c r="I579" s="62"/>
      <c r="J579" s="62"/>
      <c r="K579" s="188"/>
      <c r="L579" s="259"/>
      <c r="M579" s="259"/>
      <c r="N579" s="56"/>
      <c r="O579" s="28"/>
      <c r="P579" s="56"/>
      <c r="Q579" s="28"/>
      <c r="R579" s="132"/>
      <c r="S579" s="214"/>
      <c r="T579" s="285"/>
      <c r="U579" s="27" t="s">
        <v>32</v>
      </c>
      <c r="V579" s="186"/>
      <c r="W579" s="56"/>
      <c r="X579" s="187"/>
      <c r="Y579" s="187"/>
      <c r="Z579" s="187"/>
      <c r="AA579" s="62"/>
      <c r="AB579" s="62"/>
      <c r="AC579" s="188"/>
      <c r="AD579" s="259"/>
      <c r="AE579" s="259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4"/>
      <c r="AT579" s="37"/>
    </row>
    <row r="580" spans="2:46" ht="13.5" customHeight="1" x14ac:dyDescent="0.15">
      <c r="B580" s="285"/>
      <c r="C580" s="27" t="s">
        <v>33</v>
      </c>
      <c r="D580" s="186"/>
      <c r="E580" s="56"/>
      <c r="F580" s="187"/>
      <c r="G580" s="187"/>
      <c r="H580" s="187"/>
      <c r="I580" s="62"/>
      <c r="J580" s="62"/>
      <c r="K580" s="188"/>
      <c r="L580" s="259"/>
      <c r="M580" s="259"/>
      <c r="N580" s="56"/>
      <c r="O580" s="28"/>
      <c r="P580" s="56"/>
      <c r="Q580" s="28"/>
      <c r="R580" s="132"/>
      <c r="S580" s="214"/>
      <c r="T580" s="285"/>
      <c r="U580" s="27" t="s">
        <v>33</v>
      </c>
      <c r="V580" s="186"/>
      <c r="W580" s="56"/>
      <c r="X580" s="187"/>
      <c r="Y580" s="187"/>
      <c r="Z580" s="187"/>
      <c r="AA580" s="62"/>
      <c r="AB580" s="62"/>
      <c r="AC580" s="188"/>
      <c r="AD580" s="259"/>
      <c r="AE580" s="259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4"/>
      <c r="AT580" s="37"/>
    </row>
    <row r="581" spans="2:46" ht="13.5" customHeight="1" x14ac:dyDescent="0.15">
      <c r="B581" s="285"/>
      <c r="C581" s="27" t="s">
        <v>35</v>
      </c>
      <c r="D581" s="186"/>
      <c r="E581" s="56"/>
      <c r="F581" s="187"/>
      <c r="G581" s="187"/>
      <c r="H581" s="187"/>
      <c r="I581" s="62"/>
      <c r="J581" s="62"/>
      <c r="K581" s="188"/>
      <c r="L581" s="259"/>
      <c r="M581" s="259"/>
      <c r="N581" s="56"/>
      <c r="O581" s="28"/>
      <c r="P581" s="56"/>
      <c r="Q581" s="28"/>
      <c r="R581" s="132"/>
      <c r="S581" s="214"/>
      <c r="T581" s="285"/>
      <c r="U581" s="27" t="s">
        <v>35</v>
      </c>
      <c r="V581" s="186"/>
      <c r="W581" s="56"/>
      <c r="X581" s="187"/>
      <c r="Y581" s="187"/>
      <c r="Z581" s="187"/>
      <c r="AA581" s="62"/>
      <c r="AB581" s="62"/>
      <c r="AC581" s="188"/>
      <c r="AD581" s="259"/>
      <c r="AE581" s="259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4"/>
      <c r="AT581" s="37"/>
    </row>
    <row r="582" spans="2:46" ht="13.5" customHeight="1" thickBot="1" x14ac:dyDescent="0.2">
      <c r="B582" s="286"/>
      <c r="C582" s="27"/>
      <c r="D582" s="186"/>
      <c r="E582" s="56"/>
      <c r="F582" s="189"/>
      <c r="G582" s="189"/>
      <c r="H582" s="189"/>
      <c r="I582" s="56"/>
      <c r="J582" s="56"/>
      <c r="K582" s="188"/>
      <c r="L582" s="259"/>
      <c r="M582" s="259"/>
      <c r="N582" s="56"/>
      <c r="O582" s="28"/>
      <c r="P582" s="56"/>
      <c r="Q582" s="28"/>
      <c r="R582" s="184"/>
      <c r="S582" s="214"/>
      <c r="T582" s="286"/>
      <c r="U582" s="27"/>
      <c r="V582" s="186"/>
      <c r="W582" s="56"/>
      <c r="X582" s="189"/>
      <c r="Y582" s="189"/>
      <c r="Z582" s="189"/>
      <c r="AA582" s="56"/>
      <c r="AB582" s="56"/>
      <c r="AC582" s="188"/>
      <c r="AD582" s="259"/>
      <c r="AE582" s="259"/>
      <c r="AF582" s="56"/>
      <c r="AG582" s="28"/>
      <c r="AH582" s="56"/>
      <c r="AI582" s="28"/>
      <c r="AJ582" s="184"/>
      <c r="AK582" s="199"/>
      <c r="AL582" s="286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4"/>
      <c r="AT582" s="37"/>
    </row>
    <row r="583" spans="2:46" ht="13.5" customHeight="1" x14ac:dyDescent="0.15">
      <c r="B583" s="284" t="s">
        <v>179</v>
      </c>
      <c r="C583" s="25" t="s">
        <v>31</v>
      </c>
      <c r="D583" s="39"/>
      <c r="E583" s="55"/>
      <c r="F583" s="96"/>
      <c r="G583" s="96"/>
      <c r="H583" s="96"/>
      <c r="I583" s="60"/>
      <c r="J583" s="60"/>
      <c r="K583" s="61"/>
      <c r="L583" s="258"/>
      <c r="M583" s="258"/>
      <c r="N583" s="55"/>
      <c r="O583" s="26"/>
      <c r="P583" s="55"/>
      <c r="Q583" s="26"/>
      <c r="R583" s="131"/>
      <c r="S583" s="214"/>
      <c r="T583" s="284" t="s">
        <v>179</v>
      </c>
      <c r="U583" s="25" t="s">
        <v>31</v>
      </c>
      <c r="V583" s="39"/>
      <c r="W583" s="55"/>
      <c r="X583" s="96"/>
      <c r="Y583" s="96"/>
      <c r="Z583" s="96"/>
      <c r="AA583" s="60"/>
      <c r="AB583" s="60"/>
      <c r="AC583" s="61"/>
      <c r="AD583" s="258"/>
      <c r="AE583" s="258"/>
      <c r="AF583" s="55"/>
      <c r="AG583" s="26"/>
      <c r="AH583" s="55"/>
      <c r="AI583" s="26"/>
      <c r="AJ583" s="131"/>
      <c r="AK583" s="199"/>
      <c r="AL583" s="284" t="s">
        <v>179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4"/>
      <c r="AT583" s="37"/>
    </row>
    <row r="584" spans="2:46" ht="13.5" customHeight="1" x14ac:dyDescent="0.15">
      <c r="B584" s="285"/>
      <c r="C584" s="27" t="s">
        <v>32</v>
      </c>
      <c r="D584" s="186"/>
      <c r="E584" s="56"/>
      <c r="F584" s="187"/>
      <c r="G584" s="187"/>
      <c r="H584" s="187"/>
      <c r="I584" s="62"/>
      <c r="J584" s="62"/>
      <c r="K584" s="188"/>
      <c r="L584" s="259"/>
      <c r="M584" s="259"/>
      <c r="N584" s="56"/>
      <c r="O584" s="28"/>
      <c r="P584" s="56"/>
      <c r="Q584" s="28"/>
      <c r="R584" s="132"/>
      <c r="S584" s="214"/>
      <c r="T584" s="285"/>
      <c r="U584" s="27" t="s">
        <v>32</v>
      </c>
      <c r="V584" s="186"/>
      <c r="W584" s="56"/>
      <c r="X584" s="187"/>
      <c r="Y584" s="187"/>
      <c r="Z584" s="187"/>
      <c r="AA584" s="62"/>
      <c r="AB584" s="62"/>
      <c r="AC584" s="188"/>
      <c r="AD584" s="259"/>
      <c r="AE584" s="259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4"/>
      <c r="AT584" s="37"/>
    </row>
    <row r="585" spans="2:46" ht="13.5" customHeight="1" x14ac:dyDescent="0.15">
      <c r="B585" s="285"/>
      <c r="C585" s="27" t="s">
        <v>33</v>
      </c>
      <c r="D585" s="186"/>
      <c r="E585" s="56"/>
      <c r="F585" s="187"/>
      <c r="G585" s="187"/>
      <c r="H585" s="187"/>
      <c r="I585" s="62"/>
      <c r="J585" s="62"/>
      <c r="K585" s="188"/>
      <c r="L585" s="259"/>
      <c r="M585" s="259"/>
      <c r="N585" s="56"/>
      <c r="O585" s="28"/>
      <c r="P585" s="56"/>
      <c r="Q585" s="28"/>
      <c r="R585" s="132"/>
      <c r="S585" s="214"/>
      <c r="T585" s="285"/>
      <c r="U585" s="27" t="s">
        <v>33</v>
      </c>
      <c r="V585" s="186"/>
      <c r="W585" s="56"/>
      <c r="X585" s="187"/>
      <c r="Y585" s="187"/>
      <c r="Z585" s="187"/>
      <c r="AA585" s="62"/>
      <c r="AB585" s="62"/>
      <c r="AC585" s="188"/>
      <c r="AD585" s="259"/>
      <c r="AE585" s="259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4"/>
      <c r="AT585" s="37"/>
    </row>
    <row r="586" spans="2:46" ht="13.5" customHeight="1" x14ac:dyDescent="0.15">
      <c r="B586" s="285"/>
      <c r="C586" s="27" t="s">
        <v>35</v>
      </c>
      <c r="D586" s="186"/>
      <c r="E586" s="56"/>
      <c r="F586" s="187"/>
      <c r="G586" s="187"/>
      <c r="H586" s="187"/>
      <c r="I586" s="62"/>
      <c r="J586" s="62"/>
      <c r="K586" s="188"/>
      <c r="L586" s="259"/>
      <c r="M586" s="259"/>
      <c r="N586" s="56"/>
      <c r="O586" s="28"/>
      <c r="P586" s="56"/>
      <c r="Q586" s="28"/>
      <c r="R586" s="132"/>
      <c r="S586" s="214"/>
      <c r="T586" s="285"/>
      <c r="U586" s="27" t="s">
        <v>35</v>
      </c>
      <c r="V586" s="186"/>
      <c r="W586" s="56"/>
      <c r="X586" s="187"/>
      <c r="Y586" s="187"/>
      <c r="Z586" s="187"/>
      <c r="AA586" s="62"/>
      <c r="AB586" s="62"/>
      <c r="AC586" s="188"/>
      <c r="AD586" s="259"/>
      <c r="AE586" s="259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4"/>
      <c r="AT586" s="37"/>
    </row>
    <row r="587" spans="2:46" ht="13.5" customHeight="1" thickBot="1" x14ac:dyDescent="0.2">
      <c r="B587" s="286"/>
      <c r="C587" s="27"/>
      <c r="D587" s="186"/>
      <c r="E587" s="56"/>
      <c r="F587" s="189"/>
      <c r="G587" s="189"/>
      <c r="H587" s="189"/>
      <c r="I587" s="56"/>
      <c r="J587" s="56"/>
      <c r="K587" s="188"/>
      <c r="L587" s="259"/>
      <c r="M587" s="259"/>
      <c r="N587" s="56"/>
      <c r="O587" s="28"/>
      <c r="P587" s="56"/>
      <c r="Q587" s="28"/>
      <c r="R587" s="184"/>
      <c r="S587" s="214"/>
      <c r="T587" s="286"/>
      <c r="U587" s="27"/>
      <c r="V587" s="186"/>
      <c r="W587" s="56"/>
      <c r="X587" s="189"/>
      <c r="Y587" s="189"/>
      <c r="Z587" s="189"/>
      <c r="AA587" s="56"/>
      <c r="AB587" s="56"/>
      <c r="AC587" s="188"/>
      <c r="AD587" s="259"/>
      <c r="AE587" s="259"/>
      <c r="AF587" s="56"/>
      <c r="AG587" s="28"/>
      <c r="AH587" s="56"/>
      <c r="AI587" s="28"/>
      <c r="AJ587" s="184"/>
      <c r="AK587" s="199"/>
      <c r="AL587" s="286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4"/>
      <c r="AT587" s="37"/>
    </row>
    <row r="588" spans="2:46" ht="13.5" customHeight="1" x14ac:dyDescent="0.15">
      <c r="B588" s="284" t="s">
        <v>180</v>
      </c>
      <c r="C588" s="25" t="s">
        <v>31</v>
      </c>
      <c r="D588" s="39"/>
      <c r="E588" s="55"/>
      <c r="F588" s="96"/>
      <c r="G588" s="96"/>
      <c r="H588" s="96"/>
      <c r="I588" s="60"/>
      <c r="J588" s="60"/>
      <c r="K588" s="61"/>
      <c r="L588" s="258"/>
      <c r="M588" s="258"/>
      <c r="N588" s="55"/>
      <c r="O588" s="26"/>
      <c r="P588" s="55"/>
      <c r="Q588" s="26"/>
      <c r="R588" s="131"/>
      <c r="S588" s="214"/>
      <c r="T588" s="284" t="s">
        <v>180</v>
      </c>
      <c r="U588" s="25" t="s">
        <v>31</v>
      </c>
      <c r="V588" s="39"/>
      <c r="W588" s="55"/>
      <c r="X588" s="96"/>
      <c r="Y588" s="96"/>
      <c r="Z588" s="96"/>
      <c r="AA588" s="60"/>
      <c r="AB588" s="60"/>
      <c r="AC588" s="61"/>
      <c r="AD588" s="258"/>
      <c r="AE588" s="258"/>
      <c r="AF588" s="55"/>
      <c r="AG588" s="26"/>
      <c r="AH588" s="55"/>
      <c r="AI588" s="26"/>
      <c r="AJ588" s="131"/>
      <c r="AK588" s="199"/>
      <c r="AL588" s="284" t="s">
        <v>180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4"/>
      <c r="AT588" s="37"/>
    </row>
    <row r="589" spans="2:46" ht="13.5" customHeight="1" x14ac:dyDescent="0.15">
      <c r="B589" s="285"/>
      <c r="C589" s="27" t="s">
        <v>32</v>
      </c>
      <c r="D589" s="186"/>
      <c r="E589" s="56"/>
      <c r="F589" s="187"/>
      <c r="G589" s="187"/>
      <c r="H589" s="187"/>
      <c r="I589" s="62"/>
      <c r="J589" s="62"/>
      <c r="K589" s="188"/>
      <c r="L589" s="259"/>
      <c r="M589" s="259"/>
      <c r="N589" s="56"/>
      <c r="O589" s="28"/>
      <c r="P589" s="56"/>
      <c r="Q589" s="28"/>
      <c r="R589" s="132"/>
      <c r="S589" s="214"/>
      <c r="T589" s="285"/>
      <c r="U589" s="27" t="s">
        <v>32</v>
      </c>
      <c r="V589" s="186"/>
      <c r="W589" s="56"/>
      <c r="X589" s="187"/>
      <c r="Y589" s="187"/>
      <c r="Z589" s="187"/>
      <c r="AA589" s="62"/>
      <c r="AB589" s="62"/>
      <c r="AC589" s="188"/>
      <c r="AD589" s="259"/>
      <c r="AE589" s="259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4"/>
      <c r="AT589" s="37"/>
    </row>
    <row r="590" spans="2:46" ht="13.5" customHeight="1" x14ac:dyDescent="0.15">
      <c r="B590" s="285"/>
      <c r="C590" s="27" t="s">
        <v>33</v>
      </c>
      <c r="D590" s="186"/>
      <c r="E590" s="56"/>
      <c r="F590" s="187"/>
      <c r="G590" s="187"/>
      <c r="H590" s="187"/>
      <c r="I590" s="62"/>
      <c r="J590" s="62"/>
      <c r="K590" s="188"/>
      <c r="L590" s="259"/>
      <c r="M590" s="259"/>
      <c r="N590" s="56"/>
      <c r="O590" s="28"/>
      <c r="P590" s="56"/>
      <c r="Q590" s="28"/>
      <c r="R590" s="132"/>
      <c r="S590" s="214"/>
      <c r="T590" s="285"/>
      <c r="U590" s="27" t="s">
        <v>33</v>
      </c>
      <c r="V590" s="186"/>
      <c r="W590" s="56"/>
      <c r="X590" s="187"/>
      <c r="Y590" s="187"/>
      <c r="Z590" s="187"/>
      <c r="AA590" s="62"/>
      <c r="AB590" s="62"/>
      <c r="AC590" s="188"/>
      <c r="AD590" s="259"/>
      <c r="AE590" s="259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4"/>
      <c r="AT590" s="37"/>
    </row>
    <row r="591" spans="2:46" ht="13.5" customHeight="1" x14ac:dyDescent="0.15">
      <c r="B591" s="285"/>
      <c r="C591" s="27" t="s">
        <v>35</v>
      </c>
      <c r="D591" s="186"/>
      <c r="E591" s="56"/>
      <c r="F591" s="187"/>
      <c r="G591" s="187"/>
      <c r="H591" s="187"/>
      <c r="I591" s="62"/>
      <c r="J591" s="62"/>
      <c r="K591" s="188"/>
      <c r="L591" s="259"/>
      <c r="M591" s="259"/>
      <c r="N591" s="56"/>
      <c r="O591" s="28"/>
      <c r="P591" s="56"/>
      <c r="Q591" s="28"/>
      <c r="R591" s="132"/>
      <c r="S591" s="214"/>
      <c r="T591" s="285"/>
      <c r="U591" s="27" t="s">
        <v>35</v>
      </c>
      <c r="V591" s="186"/>
      <c r="W591" s="56"/>
      <c r="X591" s="187"/>
      <c r="Y591" s="187"/>
      <c r="Z591" s="187"/>
      <c r="AA591" s="62"/>
      <c r="AB591" s="62"/>
      <c r="AC591" s="188"/>
      <c r="AD591" s="259"/>
      <c r="AE591" s="259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4"/>
      <c r="AT591" s="37"/>
    </row>
    <row r="592" spans="2:46" ht="13.5" customHeight="1" thickBot="1" x14ac:dyDescent="0.2">
      <c r="B592" s="286"/>
      <c r="C592" s="27"/>
      <c r="D592" s="186"/>
      <c r="E592" s="56"/>
      <c r="F592" s="189"/>
      <c r="G592" s="189"/>
      <c r="H592" s="189"/>
      <c r="I592" s="56"/>
      <c r="J592" s="56"/>
      <c r="K592" s="188"/>
      <c r="L592" s="259"/>
      <c r="M592" s="259"/>
      <c r="N592" s="56"/>
      <c r="O592" s="28"/>
      <c r="P592" s="56"/>
      <c r="Q592" s="28"/>
      <c r="R592" s="184"/>
      <c r="S592" s="214"/>
      <c r="T592" s="286"/>
      <c r="U592" s="27"/>
      <c r="V592" s="186"/>
      <c r="W592" s="56"/>
      <c r="X592" s="189"/>
      <c r="Y592" s="189"/>
      <c r="Z592" s="189"/>
      <c r="AA592" s="56"/>
      <c r="AB592" s="56"/>
      <c r="AC592" s="188"/>
      <c r="AD592" s="259"/>
      <c r="AE592" s="259"/>
      <c r="AF592" s="56"/>
      <c r="AG592" s="28"/>
      <c r="AH592" s="56"/>
      <c r="AI592" s="28"/>
      <c r="AJ592" s="184"/>
      <c r="AK592" s="199"/>
      <c r="AL592" s="286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4"/>
      <c r="AT592" s="37"/>
    </row>
    <row r="593" spans="2:46" ht="13.5" customHeight="1" x14ac:dyDescent="0.15">
      <c r="B593" s="284" t="s">
        <v>181</v>
      </c>
      <c r="C593" s="25" t="s">
        <v>31</v>
      </c>
      <c r="D593" s="39"/>
      <c r="E593" s="55"/>
      <c r="F593" s="96"/>
      <c r="G593" s="96"/>
      <c r="H593" s="96"/>
      <c r="I593" s="60"/>
      <c r="J593" s="60"/>
      <c r="K593" s="61"/>
      <c r="L593" s="258"/>
      <c r="M593" s="258"/>
      <c r="N593" s="55"/>
      <c r="O593" s="26"/>
      <c r="P593" s="55"/>
      <c r="Q593" s="26"/>
      <c r="R593" s="131"/>
      <c r="S593" s="214"/>
      <c r="T593" s="284" t="s">
        <v>181</v>
      </c>
      <c r="U593" s="25" t="s">
        <v>31</v>
      </c>
      <c r="V593" s="39"/>
      <c r="W593" s="55"/>
      <c r="X593" s="96"/>
      <c r="Y593" s="96"/>
      <c r="Z593" s="96"/>
      <c r="AA593" s="60"/>
      <c r="AB593" s="60"/>
      <c r="AC593" s="61"/>
      <c r="AD593" s="258"/>
      <c r="AE593" s="258"/>
      <c r="AF593" s="55"/>
      <c r="AG593" s="26"/>
      <c r="AH593" s="55"/>
      <c r="AI593" s="26"/>
      <c r="AJ593" s="131"/>
      <c r="AK593" s="199"/>
      <c r="AL593" s="284" t="s">
        <v>181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4"/>
      <c r="AT593" s="37"/>
    </row>
    <row r="594" spans="2:46" ht="13.5" customHeight="1" x14ac:dyDescent="0.15">
      <c r="B594" s="285"/>
      <c r="C594" s="27" t="s">
        <v>32</v>
      </c>
      <c r="D594" s="186"/>
      <c r="E594" s="56"/>
      <c r="F594" s="187"/>
      <c r="G594" s="187"/>
      <c r="H594" s="187"/>
      <c r="I594" s="62"/>
      <c r="J594" s="62"/>
      <c r="K594" s="188"/>
      <c r="L594" s="259"/>
      <c r="M594" s="259"/>
      <c r="N594" s="56"/>
      <c r="O594" s="28"/>
      <c r="P594" s="56"/>
      <c r="Q594" s="28"/>
      <c r="R594" s="132"/>
      <c r="S594" s="214"/>
      <c r="T594" s="285"/>
      <c r="U594" s="27" t="s">
        <v>32</v>
      </c>
      <c r="V594" s="186"/>
      <c r="W594" s="56"/>
      <c r="X594" s="187"/>
      <c r="Y594" s="187"/>
      <c r="Z594" s="187"/>
      <c r="AA594" s="62"/>
      <c r="AB594" s="62"/>
      <c r="AC594" s="188"/>
      <c r="AD594" s="259"/>
      <c r="AE594" s="259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4"/>
      <c r="AT594" s="37"/>
    </row>
    <row r="595" spans="2:46" ht="13.5" customHeight="1" x14ac:dyDescent="0.15">
      <c r="B595" s="285"/>
      <c r="C595" s="27" t="s">
        <v>33</v>
      </c>
      <c r="D595" s="186"/>
      <c r="E595" s="56"/>
      <c r="F595" s="187"/>
      <c r="G595" s="187"/>
      <c r="H595" s="187"/>
      <c r="I595" s="62"/>
      <c r="J595" s="62"/>
      <c r="K595" s="188"/>
      <c r="L595" s="259"/>
      <c r="M595" s="259"/>
      <c r="N595" s="56"/>
      <c r="O595" s="28"/>
      <c r="P595" s="56"/>
      <c r="Q595" s="28"/>
      <c r="R595" s="132"/>
      <c r="S595" s="214"/>
      <c r="T595" s="285"/>
      <c r="U595" s="27" t="s">
        <v>33</v>
      </c>
      <c r="V595" s="186"/>
      <c r="W595" s="56"/>
      <c r="X595" s="187"/>
      <c r="Y595" s="187"/>
      <c r="Z595" s="187"/>
      <c r="AA595" s="62"/>
      <c r="AB595" s="62"/>
      <c r="AC595" s="188"/>
      <c r="AD595" s="259"/>
      <c r="AE595" s="259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4"/>
      <c r="AT595" s="37"/>
    </row>
    <row r="596" spans="2:46" ht="13.5" customHeight="1" x14ac:dyDescent="0.15">
      <c r="B596" s="285"/>
      <c r="C596" s="27" t="s">
        <v>35</v>
      </c>
      <c r="D596" s="186"/>
      <c r="E596" s="56"/>
      <c r="F596" s="187"/>
      <c r="G596" s="187"/>
      <c r="H596" s="187"/>
      <c r="I596" s="62"/>
      <c r="J596" s="62"/>
      <c r="K596" s="188"/>
      <c r="L596" s="259"/>
      <c r="M596" s="259"/>
      <c r="N596" s="56"/>
      <c r="O596" s="28"/>
      <c r="P596" s="56"/>
      <c r="Q596" s="28"/>
      <c r="R596" s="132"/>
      <c r="S596" s="214"/>
      <c r="T596" s="285"/>
      <c r="U596" s="27" t="s">
        <v>35</v>
      </c>
      <c r="V596" s="186"/>
      <c r="W596" s="56"/>
      <c r="X596" s="187"/>
      <c r="Y596" s="187"/>
      <c r="Z596" s="187"/>
      <c r="AA596" s="62"/>
      <c r="AB596" s="62"/>
      <c r="AC596" s="188"/>
      <c r="AD596" s="259"/>
      <c r="AE596" s="259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4"/>
      <c r="AT596" s="37"/>
    </row>
    <row r="597" spans="2:46" ht="13.5" customHeight="1" thickBot="1" x14ac:dyDescent="0.2">
      <c r="B597" s="286"/>
      <c r="C597" s="27"/>
      <c r="D597" s="186"/>
      <c r="E597" s="56"/>
      <c r="F597" s="189"/>
      <c r="G597" s="189"/>
      <c r="H597" s="189"/>
      <c r="I597" s="56"/>
      <c r="J597" s="56"/>
      <c r="K597" s="188"/>
      <c r="L597" s="259"/>
      <c r="M597" s="259"/>
      <c r="N597" s="56"/>
      <c r="O597" s="28"/>
      <c r="P597" s="56"/>
      <c r="Q597" s="28"/>
      <c r="R597" s="184"/>
      <c r="S597" s="214"/>
      <c r="T597" s="286"/>
      <c r="U597" s="27"/>
      <c r="V597" s="186"/>
      <c r="W597" s="56"/>
      <c r="X597" s="189"/>
      <c r="Y597" s="189"/>
      <c r="Z597" s="189"/>
      <c r="AA597" s="56"/>
      <c r="AB597" s="56"/>
      <c r="AC597" s="188"/>
      <c r="AD597" s="259"/>
      <c r="AE597" s="259"/>
      <c r="AF597" s="56"/>
      <c r="AG597" s="28"/>
      <c r="AH597" s="56"/>
      <c r="AI597" s="28"/>
      <c r="AJ597" s="184"/>
      <c r="AK597" s="199"/>
      <c r="AL597" s="286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4"/>
      <c r="AT597" s="37"/>
    </row>
    <row r="598" spans="2:46" ht="13.5" customHeight="1" x14ac:dyDescent="0.15">
      <c r="B598" s="284" t="s">
        <v>182</v>
      </c>
      <c r="C598" s="25" t="s">
        <v>31</v>
      </c>
      <c r="D598" s="39"/>
      <c r="E598" s="55"/>
      <c r="F598" s="96"/>
      <c r="G598" s="96"/>
      <c r="H598" s="96"/>
      <c r="I598" s="60"/>
      <c r="J598" s="60"/>
      <c r="K598" s="61"/>
      <c r="L598" s="258"/>
      <c r="M598" s="258"/>
      <c r="N598" s="55"/>
      <c r="O598" s="26"/>
      <c r="P598" s="55"/>
      <c r="Q598" s="26"/>
      <c r="R598" s="131"/>
      <c r="S598" s="214"/>
      <c r="T598" s="284" t="s">
        <v>182</v>
      </c>
      <c r="U598" s="25" t="s">
        <v>31</v>
      </c>
      <c r="V598" s="39"/>
      <c r="W598" s="55"/>
      <c r="X598" s="96"/>
      <c r="Y598" s="96"/>
      <c r="Z598" s="96"/>
      <c r="AA598" s="60"/>
      <c r="AB598" s="60"/>
      <c r="AC598" s="61"/>
      <c r="AD598" s="258"/>
      <c r="AE598" s="258"/>
      <c r="AF598" s="55"/>
      <c r="AG598" s="26"/>
      <c r="AH598" s="55"/>
      <c r="AI598" s="26"/>
      <c r="AJ598" s="131"/>
      <c r="AK598" s="199"/>
      <c r="AL598" s="284" t="s">
        <v>182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4"/>
      <c r="AT598" s="37"/>
    </row>
    <row r="599" spans="2:46" ht="13.5" customHeight="1" x14ac:dyDescent="0.15">
      <c r="B599" s="285"/>
      <c r="C599" s="27" t="s">
        <v>32</v>
      </c>
      <c r="D599" s="186"/>
      <c r="E599" s="56"/>
      <c r="F599" s="187"/>
      <c r="G599" s="187"/>
      <c r="H599" s="187"/>
      <c r="I599" s="62"/>
      <c r="J599" s="62"/>
      <c r="K599" s="188"/>
      <c r="L599" s="259"/>
      <c r="M599" s="259"/>
      <c r="N599" s="56"/>
      <c r="O599" s="28"/>
      <c r="P599" s="56"/>
      <c r="Q599" s="28"/>
      <c r="R599" s="132"/>
      <c r="S599" s="214"/>
      <c r="T599" s="285"/>
      <c r="U599" s="27" t="s">
        <v>32</v>
      </c>
      <c r="V599" s="186"/>
      <c r="W599" s="56"/>
      <c r="X599" s="187"/>
      <c r="Y599" s="187"/>
      <c r="Z599" s="187"/>
      <c r="AA599" s="62"/>
      <c r="AB599" s="62"/>
      <c r="AC599" s="188"/>
      <c r="AD599" s="259"/>
      <c r="AE599" s="259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4"/>
      <c r="AT599" s="37"/>
    </row>
    <row r="600" spans="2:46" ht="13.5" customHeight="1" x14ac:dyDescent="0.15">
      <c r="B600" s="285"/>
      <c r="C600" s="27" t="s">
        <v>33</v>
      </c>
      <c r="D600" s="186"/>
      <c r="E600" s="56"/>
      <c r="F600" s="187"/>
      <c r="G600" s="187"/>
      <c r="H600" s="187"/>
      <c r="I600" s="62"/>
      <c r="J600" s="62"/>
      <c r="K600" s="188"/>
      <c r="L600" s="259"/>
      <c r="M600" s="259"/>
      <c r="N600" s="56"/>
      <c r="O600" s="28"/>
      <c r="P600" s="56"/>
      <c r="Q600" s="28"/>
      <c r="R600" s="132"/>
      <c r="S600" s="214"/>
      <c r="T600" s="285"/>
      <c r="U600" s="27" t="s">
        <v>33</v>
      </c>
      <c r="V600" s="186"/>
      <c r="W600" s="56"/>
      <c r="X600" s="187"/>
      <c r="Y600" s="187"/>
      <c r="Z600" s="187"/>
      <c r="AA600" s="62"/>
      <c r="AB600" s="62"/>
      <c r="AC600" s="188"/>
      <c r="AD600" s="259"/>
      <c r="AE600" s="259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4"/>
      <c r="AT600" s="37"/>
    </row>
    <row r="601" spans="2:46" ht="13.5" customHeight="1" x14ac:dyDescent="0.15">
      <c r="B601" s="285"/>
      <c r="C601" s="27" t="s">
        <v>35</v>
      </c>
      <c r="D601" s="186"/>
      <c r="E601" s="56"/>
      <c r="F601" s="187"/>
      <c r="G601" s="187"/>
      <c r="H601" s="187"/>
      <c r="I601" s="62"/>
      <c r="J601" s="62"/>
      <c r="K601" s="188"/>
      <c r="L601" s="259"/>
      <c r="M601" s="259"/>
      <c r="N601" s="56"/>
      <c r="O601" s="28"/>
      <c r="P601" s="56"/>
      <c r="Q601" s="28"/>
      <c r="R601" s="132"/>
      <c r="S601" s="214"/>
      <c r="T601" s="285"/>
      <c r="U601" s="27" t="s">
        <v>35</v>
      </c>
      <c r="V601" s="186"/>
      <c r="W601" s="56"/>
      <c r="X601" s="187"/>
      <c r="Y601" s="187"/>
      <c r="Z601" s="187"/>
      <c r="AA601" s="62"/>
      <c r="AB601" s="62"/>
      <c r="AC601" s="188"/>
      <c r="AD601" s="259"/>
      <c r="AE601" s="259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4"/>
      <c r="AT601" s="37"/>
    </row>
    <row r="602" spans="2:46" ht="13.5" customHeight="1" thickBot="1" x14ac:dyDescent="0.2">
      <c r="B602" s="286"/>
      <c r="C602" s="27"/>
      <c r="D602" s="186"/>
      <c r="E602" s="56"/>
      <c r="F602" s="189"/>
      <c r="G602" s="189"/>
      <c r="H602" s="189"/>
      <c r="I602" s="56"/>
      <c r="J602" s="56"/>
      <c r="K602" s="188"/>
      <c r="L602" s="259"/>
      <c r="M602" s="259"/>
      <c r="N602" s="56"/>
      <c r="O602" s="28"/>
      <c r="P602" s="56"/>
      <c r="Q602" s="28"/>
      <c r="R602" s="184"/>
      <c r="S602" s="214"/>
      <c r="T602" s="286"/>
      <c r="U602" s="27"/>
      <c r="V602" s="186"/>
      <c r="W602" s="56"/>
      <c r="X602" s="189"/>
      <c r="Y602" s="189"/>
      <c r="Z602" s="189"/>
      <c r="AA602" s="56"/>
      <c r="AB602" s="56"/>
      <c r="AC602" s="188"/>
      <c r="AD602" s="259"/>
      <c r="AE602" s="259"/>
      <c r="AF602" s="56"/>
      <c r="AG602" s="28"/>
      <c r="AH602" s="56"/>
      <c r="AI602" s="28"/>
      <c r="AJ602" s="184"/>
      <c r="AK602" s="199"/>
      <c r="AL602" s="286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4"/>
      <c r="AT602" s="37"/>
    </row>
    <row r="603" spans="2:46" ht="13.5" customHeight="1" x14ac:dyDescent="0.15">
      <c r="B603" s="284" t="s">
        <v>183</v>
      </c>
      <c r="C603" s="25" t="s">
        <v>31</v>
      </c>
      <c r="D603" s="39"/>
      <c r="E603" s="55"/>
      <c r="F603" s="96"/>
      <c r="G603" s="96"/>
      <c r="H603" s="96"/>
      <c r="I603" s="60"/>
      <c r="J603" s="60"/>
      <c r="K603" s="61"/>
      <c r="L603" s="258"/>
      <c r="M603" s="258"/>
      <c r="N603" s="55"/>
      <c r="O603" s="26"/>
      <c r="P603" s="55"/>
      <c r="Q603" s="26"/>
      <c r="R603" s="131"/>
      <c r="S603" s="214"/>
      <c r="T603" s="284" t="s">
        <v>183</v>
      </c>
      <c r="U603" s="25" t="s">
        <v>31</v>
      </c>
      <c r="V603" s="39"/>
      <c r="W603" s="55"/>
      <c r="X603" s="96"/>
      <c r="Y603" s="96"/>
      <c r="Z603" s="96"/>
      <c r="AA603" s="60"/>
      <c r="AB603" s="60"/>
      <c r="AC603" s="61"/>
      <c r="AD603" s="258"/>
      <c r="AE603" s="258"/>
      <c r="AF603" s="55"/>
      <c r="AG603" s="26"/>
      <c r="AH603" s="55"/>
      <c r="AI603" s="26"/>
      <c r="AJ603" s="131"/>
      <c r="AK603" s="199"/>
      <c r="AL603" s="284" t="s">
        <v>183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4"/>
      <c r="AT603" s="37"/>
    </row>
    <row r="604" spans="2:46" ht="13.5" customHeight="1" x14ac:dyDescent="0.15">
      <c r="B604" s="285"/>
      <c r="C604" s="27" t="s">
        <v>32</v>
      </c>
      <c r="D604" s="186"/>
      <c r="E604" s="56"/>
      <c r="F604" s="187"/>
      <c r="G604" s="187"/>
      <c r="H604" s="187"/>
      <c r="I604" s="62"/>
      <c r="J604" s="62"/>
      <c r="K604" s="188"/>
      <c r="L604" s="259"/>
      <c r="M604" s="259"/>
      <c r="N604" s="56"/>
      <c r="O604" s="28"/>
      <c r="P604" s="56"/>
      <c r="Q604" s="28"/>
      <c r="R604" s="132"/>
      <c r="S604" s="214"/>
      <c r="T604" s="285"/>
      <c r="U604" s="27" t="s">
        <v>32</v>
      </c>
      <c r="V604" s="186"/>
      <c r="W604" s="56"/>
      <c r="X604" s="187"/>
      <c r="Y604" s="187"/>
      <c r="Z604" s="187"/>
      <c r="AA604" s="62"/>
      <c r="AB604" s="62"/>
      <c r="AC604" s="188"/>
      <c r="AD604" s="259"/>
      <c r="AE604" s="259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4"/>
      <c r="AT604" s="37"/>
    </row>
    <row r="605" spans="2:46" ht="13.5" customHeight="1" x14ac:dyDescent="0.15">
      <c r="B605" s="285"/>
      <c r="C605" s="27" t="s">
        <v>33</v>
      </c>
      <c r="D605" s="186"/>
      <c r="E605" s="56"/>
      <c r="F605" s="187"/>
      <c r="G605" s="187"/>
      <c r="H605" s="187"/>
      <c r="I605" s="62"/>
      <c r="J605" s="62"/>
      <c r="K605" s="188"/>
      <c r="L605" s="259"/>
      <c r="M605" s="259"/>
      <c r="N605" s="56"/>
      <c r="O605" s="28"/>
      <c r="P605" s="56"/>
      <c r="Q605" s="28"/>
      <c r="R605" s="132"/>
      <c r="S605" s="214"/>
      <c r="T605" s="285"/>
      <c r="U605" s="27" t="s">
        <v>33</v>
      </c>
      <c r="V605" s="186"/>
      <c r="W605" s="56"/>
      <c r="X605" s="187"/>
      <c r="Y605" s="187"/>
      <c r="Z605" s="187"/>
      <c r="AA605" s="62"/>
      <c r="AB605" s="62"/>
      <c r="AC605" s="188"/>
      <c r="AD605" s="259"/>
      <c r="AE605" s="259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4"/>
      <c r="AT605" s="37"/>
    </row>
    <row r="606" spans="2:46" ht="13.5" customHeight="1" x14ac:dyDescent="0.15">
      <c r="B606" s="285"/>
      <c r="C606" s="27" t="s">
        <v>35</v>
      </c>
      <c r="D606" s="186"/>
      <c r="E606" s="56"/>
      <c r="F606" s="187"/>
      <c r="G606" s="187"/>
      <c r="H606" s="187"/>
      <c r="I606" s="62"/>
      <c r="J606" s="62"/>
      <c r="K606" s="188"/>
      <c r="L606" s="259"/>
      <c r="M606" s="259"/>
      <c r="N606" s="56"/>
      <c r="O606" s="28"/>
      <c r="P606" s="56"/>
      <c r="Q606" s="28"/>
      <c r="R606" s="132"/>
      <c r="S606" s="214"/>
      <c r="T606" s="285"/>
      <c r="U606" s="27" t="s">
        <v>35</v>
      </c>
      <c r="V606" s="186"/>
      <c r="W606" s="56"/>
      <c r="X606" s="187"/>
      <c r="Y606" s="187"/>
      <c r="Z606" s="187"/>
      <c r="AA606" s="62"/>
      <c r="AB606" s="62"/>
      <c r="AC606" s="188"/>
      <c r="AD606" s="259"/>
      <c r="AE606" s="259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4"/>
      <c r="AT606" s="37"/>
    </row>
    <row r="607" spans="2:46" ht="13.5" customHeight="1" thickBot="1" x14ac:dyDescent="0.2">
      <c r="B607" s="286"/>
      <c r="C607" s="27"/>
      <c r="D607" s="186"/>
      <c r="E607" s="56"/>
      <c r="F607" s="189"/>
      <c r="G607" s="189"/>
      <c r="H607" s="189"/>
      <c r="I607" s="56"/>
      <c r="J607" s="56"/>
      <c r="K607" s="188"/>
      <c r="L607" s="259"/>
      <c r="M607" s="259"/>
      <c r="N607" s="56"/>
      <c r="O607" s="28"/>
      <c r="P607" s="56"/>
      <c r="Q607" s="28"/>
      <c r="R607" s="184"/>
      <c r="S607" s="214"/>
      <c r="T607" s="286"/>
      <c r="U607" s="27"/>
      <c r="V607" s="186"/>
      <c r="W607" s="56"/>
      <c r="X607" s="189"/>
      <c r="Y607" s="189"/>
      <c r="Z607" s="189"/>
      <c r="AA607" s="56"/>
      <c r="AB607" s="56"/>
      <c r="AC607" s="188"/>
      <c r="AD607" s="259"/>
      <c r="AE607" s="259"/>
      <c r="AF607" s="56"/>
      <c r="AG607" s="28"/>
      <c r="AH607" s="56"/>
      <c r="AI607" s="28"/>
      <c r="AJ607" s="184"/>
      <c r="AK607" s="199"/>
      <c r="AL607" s="286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4"/>
      <c r="AT607" s="37"/>
    </row>
    <row r="608" spans="2:46" ht="13.5" customHeight="1" x14ac:dyDescent="0.15">
      <c r="B608" s="284" t="s">
        <v>184</v>
      </c>
      <c r="C608" s="25" t="s">
        <v>31</v>
      </c>
      <c r="D608" s="39"/>
      <c r="E608" s="55"/>
      <c r="F608" s="96"/>
      <c r="G608" s="96"/>
      <c r="H608" s="96"/>
      <c r="I608" s="60"/>
      <c r="J608" s="60"/>
      <c r="K608" s="61"/>
      <c r="L608" s="258"/>
      <c r="M608" s="258"/>
      <c r="N608" s="55"/>
      <c r="O608" s="26"/>
      <c r="P608" s="55"/>
      <c r="Q608" s="26"/>
      <c r="R608" s="131"/>
      <c r="S608" s="214"/>
      <c r="T608" s="284" t="s">
        <v>184</v>
      </c>
      <c r="U608" s="25" t="s">
        <v>31</v>
      </c>
      <c r="V608" s="39"/>
      <c r="W608" s="55"/>
      <c r="X608" s="96"/>
      <c r="Y608" s="96"/>
      <c r="Z608" s="96"/>
      <c r="AA608" s="60"/>
      <c r="AB608" s="60"/>
      <c r="AC608" s="61"/>
      <c r="AD608" s="258"/>
      <c r="AE608" s="258"/>
      <c r="AF608" s="55"/>
      <c r="AG608" s="26"/>
      <c r="AH608" s="55"/>
      <c r="AI608" s="26"/>
      <c r="AJ608" s="131"/>
      <c r="AK608" s="199"/>
      <c r="AL608" s="284" t="s">
        <v>184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4"/>
      <c r="AT608" s="37"/>
    </row>
    <row r="609" spans="2:46" ht="13.5" customHeight="1" x14ac:dyDescent="0.15">
      <c r="B609" s="285"/>
      <c r="C609" s="27" t="s">
        <v>32</v>
      </c>
      <c r="D609" s="186"/>
      <c r="E609" s="56"/>
      <c r="F609" s="187"/>
      <c r="G609" s="187"/>
      <c r="H609" s="187"/>
      <c r="I609" s="62"/>
      <c r="J609" s="62"/>
      <c r="K609" s="188"/>
      <c r="L609" s="259"/>
      <c r="M609" s="259"/>
      <c r="N609" s="56"/>
      <c r="O609" s="28"/>
      <c r="P609" s="56"/>
      <c r="Q609" s="28"/>
      <c r="R609" s="132"/>
      <c r="S609" s="214"/>
      <c r="T609" s="285"/>
      <c r="U609" s="27" t="s">
        <v>32</v>
      </c>
      <c r="V609" s="186"/>
      <c r="W609" s="56"/>
      <c r="X609" s="187"/>
      <c r="Y609" s="187"/>
      <c r="Z609" s="187"/>
      <c r="AA609" s="62"/>
      <c r="AB609" s="62"/>
      <c r="AC609" s="188"/>
      <c r="AD609" s="259"/>
      <c r="AE609" s="259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4"/>
      <c r="AT609" s="37"/>
    </row>
    <row r="610" spans="2:46" ht="13.5" customHeight="1" x14ac:dyDescent="0.15">
      <c r="B610" s="285"/>
      <c r="C610" s="27" t="s">
        <v>33</v>
      </c>
      <c r="D610" s="186"/>
      <c r="E610" s="56"/>
      <c r="F610" s="187"/>
      <c r="G610" s="187"/>
      <c r="H610" s="187"/>
      <c r="I610" s="62"/>
      <c r="J610" s="62"/>
      <c r="K610" s="188"/>
      <c r="L610" s="259"/>
      <c r="M610" s="259"/>
      <c r="N610" s="56"/>
      <c r="O610" s="28"/>
      <c r="P610" s="56"/>
      <c r="Q610" s="28"/>
      <c r="R610" s="132"/>
      <c r="S610" s="214"/>
      <c r="T610" s="285"/>
      <c r="U610" s="27" t="s">
        <v>33</v>
      </c>
      <c r="V610" s="186"/>
      <c r="W610" s="56"/>
      <c r="X610" s="187"/>
      <c r="Y610" s="187"/>
      <c r="Z610" s="187"/>
      <c r="AA610" s="62"/>
      <c r="AB610" s="62"/>
      <c r="AC610" s="188"/>
      <c r="AD610" s="259"/>
      <c r="AE610" s="259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4"/>
      <c r="AT610" s="37"/>
    </row>
    <row r="611" spans="2:46" ht="13.5" customHeight="1" x14ac:dyDescent="0.15">
      <c r="B611" s="285"/>
      <c r="C611" s="27" t="s">
        <v>35</v>
      </c>
      <c r="D611" s="186"/>
      <c r="E611" s="56"/>
      <c r="F611" s="187"/>
      <c r="G611" s="187"/>
      <c r="H611" s="187"/>
      <c r="I611" s="62"/>
      <c r="J611" s="62"/>
      <c r="K611" s="188"/>
      <c r="L611" s="259"/>
      <c r="M611" s="259"/>
      <c r="N611" s="56"/>
      <c r="O611" s="28"/>
      <c r="P611" s="56"/>
      <c r="Q611" s="28"/>
      <c r="R611" s="132"/>
      <c r="S611" s="214"/>
      <c r="T611" s="285"/>
      <c r="U611" s="27" t="s">
        <v>35</v>
      </c>
      <c r="V611" s="186"/>
      <c r="W611" s="56"/>
      <c r="X611" s="187"/>
      <c r="Y611" s="187"/>
      <c r="Z611" s="187"/>
      <c r="AA611" s="62"/>
      <c r="AB611" s="62"/>
      <c r="AC611" s="188"/>
      <c r="AD611" s="259"/>
      <c r="AE611" s="259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4"/>
      <c r="AT611" s="37"/>
    </row>
    <row r="612" spans="2:46" ht="13.5" customHeight="1" thickBot="1" x14ac:dyDescent="0.2">
      <c r="B612" s="286"/>
      <c r="C612" s="27"/>
      <c r="D612" s="186"/>
      <c r="E612" s="56"/>
      <c r="F612" s="189"/>
      <c r="G612" s="189"/>
      <c r="H612" s="189"/>
      <c r="I612" s="56"/>
      <c r="J612" s="56"/>
      <c r="K612" s="188"/>
      <c r="L612" s="259"/>
      <c r="M612" s="259"/>
      <c r="N612" s="56"/>
      <c r="O612" s="28"/>
      <c r="P612" s="56"/>
      <c r="Q612" s="28"/>
      <c r="R612" s="184"/>
      <c r="S612" s="214"/>
      <c r="T612" s="286"/>
      <c r="U612" s="27"/>
      <c r="V612" s="186"/>
      <c r="W612" s="56"/>
      <c r="X612" s="189"/>
      <c r="Y612" s="189"/>
      <c r="Z612" s="189"/>
      <c r="AA612" s="56"/>
      <c r="AB612" s="56"/>
      <c r="AC612" s="188"/>
      <c r="AD612" s="259"/>
      <c r="AE612" s="259"/>
      <c r="AF612" s="56"/>
      <c r="AG612" s="28"/>
      <c r="AH612" s="56"/>
      <c r="AI612" s="28"/>
      <c r="AJ612" s="184"/>
      <c r="AK612" s="199"/>
      <c r="AL612" s="286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4"/>
      <c r="AT612" s="37"/>
    </row>
    <row r="613" spans="2:46" ht="13.5" customHeight="1" x14ac:dyDescent="0.15">
      <c r="B613" s="284" t="s">
        <v>185</v>
      </c>
      <c r="C613" s="25" t="s">
        <v>31</v>
      </c>
      <c r="D613" s="39"/>
      <c r="E613" s="55"/>
      <c r="F613" s="96"/>
      <c r="G613" s="96"/>
      <c r="H613" s="96"/>
      <c r="I613" s="60"/>
      <c r="J613" s="60"/>
      <c r="K613" s="61"/>
      <c r="L613" s="258"/>
      <c r="M613" s="258"/>
      <c r="N613" s="55"/>
      <c r="O613" s="26"/>
      <c r="P613" s="55"/>
      <c r="Q613" s="26"/>
      <c r="R613" s="131"/>
      <c r="S613" s="214"/>
      <c r="T613" s="284" t="s">
        <v>185</v>
      </c>
      <c r="U613" s="25" t="s">
        <v>31</v>
      </c>
      <c r="V613" s="39"/>
      <c r="W613" s="55"/>
      <c r="X613" s="96"/>
      <c r="Y613" s="96"/>
      <c r="Z613" s="96"/>
      <c r="AA613" s="60"/>
      <c r="AB613" s="60"/>
      <c r="AC613" s="61"/>
      <c r="AD613" s="258"/>
      <c r="AE613" s="258"/>
      <c r="AF613" s="55"/>
      <c r="AG613" s="26"/>
      <c r="AH613" s="55"/>
      <c r="AI613" s="26"/>
      <c r="AJ613" s="131"/>
      <c r="AK613" s="199"/>
      <c r="AL613" s="284" t="s">
        <v>185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4"/>
      <c r="AT613" s="37"/>
    </row>
    <row r="614" spans="2:46" ht="13.5" customHeight="1" x14ac:dyDescent="0.15">
      <c r="B614" s="285"/>
      <c r="C614" s="27" t="s">
        <v>32</v>
      </c>
      <c r="D614" s="186"/>
      <c r="E614" s="56"/>
      <c r="F614" s="187"/>
      <c r="G614" s="187"/>
      <c r="H614" s="187"/>
      <c r="I614" s="62"/>
      <c r="J614" s="62"/>
      <c r="K614" s="188"/>
      <c r="L614" s="259"/>
      <c r="M614" s="259"/>
      <c r="N614" s="56"/>
      <c r="O614" s="28"/>
      <c r="P614" s="56"/>
      <c r="Q614" s="28"/>
      <c r="R614" s="132"/>
      <c r="S614" s="214"/>
      <c r="T614" s="285"/>
      <c r="U614" s="27" t="s">
        <v>32</v>
      </c>
      <c r="V614" s="186"/>
      <c r="W614" s="56"/>
      <c r="X614" s="187"/>
      <c r="Y614" s="187"/>
      <c r="Z614" s="187"/>
      <c r="AA614" s="62"/>
      <c r="AB614" s="62"/>
      <c r="AC614" s="188"/>
      <c r="AD614" s="259"/>
      <c r="AE614" s="259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4"/>
      <c r="AT614" s="37"/>
    </row>
    <row r="615" spans="2:46" ht="13.5" customHeight="1" x14ac:dyDescent="0.15">
      <c r="B615" s="285"/>
      <c r="C615" s="27" t="s">
        <v>33</v>
      </c>
      <c r="D615" s="186"/>
      <c r="E615" s="56"/>
      <c r="F615" s="187"/>
      <c r="G615" s="187"/>
      <c r="H615" s="187"/>
      <c r="I615" s="62"/>
      <c r="J615" s="62"/>
      <c r="K615" s="188"/>
      <c r="L615" s="259"/>
      <c r="M615" s="259"/>
      <c r="N615" s="56"/>
      <c r="O615" s="28"/>
      <c r="P615" s="56"/>
      <c r="Q615" s="28"/>
      <c r="R615" s="132"/>
      <c r="S615" s="214"/>
      <c r="T615" s="285"/>
      <c r="U615" s="27" t="s">
        <v>33</v>
      </c>
      <c r="V615" s="186"/>
      <c r="W615" s="56"/>
      <c r="X615" s="187"/>
      <c r="Y615" s="187"/>
      <c r="Z615" s="187"/>
      <c r="AA615" s="62"/>
      <c r="AB615" s="62"/>
      <c r="AC615" s="188"/>
      <c r="AD615" s="259"/>
      <c r="AE615" s="259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4"/>
      <c r="AT615" s="37"/>
    </row>
    <row r="616" spans="2:46" ht="13.5" customHeight="1" x14ac:dyDescent="0.15">
      <c r="B616" s="285"/>
      <c r="C616" s="27" t="s">
        <v>35</v>
      </c>
      <c r="D616" s="186"/>
      <c r="E616" s="56"/>
      <c r="F616" s="187"/>
      <c r="G616" s="187"/>
      <c r="H616" s="187"/>
      <c r="I616" s="62"/>
      <c r="J616" s="62"/>
      <c r="K616" s="188"/>
      <c r="L616" s="259"/>
      <c r="M616" s="259"/>
      <c r="N616" s="56"/>
      <c r="O616" s="28"/>
      <c r="P616" s="56"/>
      <c r="Q616" s="28"/>
      <c r="R616" s="132"/>
      <c r="S616" s="214"/>
      <c r="T616" s="285"/>
      <c r="U616" s="27" t="s">
        <v>35</v>
      </c>
      <c r="V616" s="186"/>
      <c r="W616" s="56"/>
      <c r="X616" s="187"/>
      <c r="Y616" s="187"/>
      <c r="Z616" s="187"/>
      <c r="AA616" s="62"/>
      <c r="AB616" s="62"/>
      <c r="AC616" s="188"/>
      <c r="AD616" s="259"/>
      <c r="AE616" s="259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4"/>
      <c r="AT616" s="37"/>
    </row>
    <row r="617" spans="2:46" ht="13.5" customHeight="1" thickBot="1" x14ac:dyDescent="0.2">
      <c r="B617" s="286"/>
      <c r="C617" s="27"/>
      <c r="D617" s="186"/>
      <c r="E617" s="56"/>
      <c r="F617" s="189"/>
      <c r="G617" s="189"/>
      <c r="H617" s="189"/>
      <c r="I617" s="56"/>
      <c r="J617" s="56"/>
      <c r="K617" s="188"/>
      <c r="L617" s="259"/>
      <c r="M617" s="259"/>
      <c r="N617" s="56"/>
      <c r="O617" s="28"/>
      <c r="P617" s="56"/>
      <c r="Q617" s="28"/>
      <c r="R617" s="184"/>
      <c r="S617" s="214"/>
      <c r="T617" s="286"/>
      <c r="U617" s="27"/>
      <c r="V617" s="186"/>
      <c r="W617" s="56"/>
      <c r="X617" s="189"/>
      <c r="Y617" s="189"/>
      <c r="Z617" s="189"/>
      <c r="AA617" s="56"/>
      <c r="AB617" s="56"/>
      <c r="AC617" s="188"/>
      <c r="AD617" s="259"/>
      <c r="AE617" s="259"/>
      <c r="AF617" s="56"/>
      <c r="AG617" s="28"/>
      <c r="AH617" s="56"/>
      <c r="AI617" s="28"/>
      <c r="AJ617" s="184"/>
      <c r="AK617" s="199"/>
      <c r="AL617" s="286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4"/>
      <c r="AT617" s="37"/>
    </row>
    <row r="618" spans="2:46" ht="13.5" customHeight="1" x14ac:dyDescent="0.15">
      <c r="B618" s="284" t="s">
        <v>186</v>
      </c>
      <c r="C618" s="25" t="s">
        <v>31</v>
      </c>
      <c r="D618" s="39"/>
      <c r="E618" s="55"/>
      <c r="F618" s="96"/>
      <c r="G618" s="96"/>
      <c r="H618" s="96"/>
      <c r="I618" s="60"/>
      <c r="J618" s="60"/>
      <c r="K618" s="61"/>
      <c r="L618" s="258"/>
      <c r="M618" s="258"/>
      <c r="N618" s="55"/>
      <c r="O618" s="26"/>
      <c r="P618" s="55"/>
      <c r="Q618" s="26"/>
      <c r="R618" s="131"/>
      <c r="S618" s="214"/>
      <c r="T618" s="284" t="s">
        <v>186</v>
      </c>
      <c r="U618" s="25" t="s">
        <v>31</v>
      </c>
      <c r="V618" s="39"/>
      <c r="W618" s="55"/>
      <c r="X618" s="96"/>
      <c r="Y618" s="96"/>
      <c r="Z618" s="96"/>
      <c r="AA618" s="60"/>
      <c r="AB618" s="60"/>
      <c r="AC618" s="61"/>
      <c r="AD618" s="258"/>
      <c r="AE618" s="258"/>
      <c r="AF618" s="55"/>
      <c r="AG618" s="26"/>
      <c r="AH618" s="55"/>
      <c r="AI618" s="26"/>
      <c r="AJ618" s="131"/>
      <c r="AK618" s="199"/>
      <c r="AL618" s="284" t="s">
        <v>186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4"/>
      <c r="AT618" s="37"/>
    </row>
    <row r="619" spans="2:46" ht="13.5" customHeight="1" x14ac:dyDescent="0.15">
      <c r="B619" s="285"/>
      <c r="C619" s="27" t="s">
        <v>32</v>
      </c>
      <c r="D619" s="186"/>
      <c r="E619" s="56"/>
      <c r="F619" s="187"/>
      <c r="G619" s="187"/>
      <c r="H619" s="187"/>
      <c r="I619" s="62"/>
      <c r="J619" s="62"/>
      <c r="K619" s="188"/>
      <c r="L619" s="259"/>
      <c r="M619" s="259"/>
      <c r="N619" s="56"/>
      <c r="O619" s="28"/>
      <c r="P619" s="56"/>
      <c r="Q619" s="28"/>
      <c r="R619" s="132"/>
      <c r="S619" s="214"/>
      <c r="T619" s="285"/>
      <c r="U619" s="27" t="s">
        <v>32</v>
      </c>
      <c r="V619" s="186"/>
      <c r="W619" s="56"/>
      <c r="X619" s="187"/>
      <c r="Y619" s="187"/>
      <c r="Z619" s="187"/>
      <c r="AA619" s="62"/>
      <c r="AB619" s="62"/>
      <c r="AC619" s="188"/>
      <c r="AD619" s="259"/>
      <c r="AE619" s="259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4"/>
      <c r="AT619" s="37"/>
    </row>
    <row r="620" spans="2:46" ht="13.5" customHeight="1" x14ac:dyDescent="0.15">
      <c r="B620" s="285"/>
      <c r="C620" s="27" t="s">
        <v>33</v>
      </c>
      <c r="D620" s="186"/>
      <c r="E620" s="56"/>
      <c r="F620" s="187"/>
      <c r="G620" s="187"/>
      <c r="H620" s="187"/>
      <c r="I620" s="62"/>
      <c r="J620" s="62"/>
      <c r="K620" s="188"/>
      <c r="L620" s="259"/>
      <c r="M620" s="259"/>
      <c r="N620" s="56"/>
      <c r="O620" s="28"/>
      <c r="P620" s="56"/>
      <c r="Q620" s="28"/>
      <c r="R620" s="132"/>
      <c r="S620" s="214"/>
      <c r="T620" s="285"/>
      <c r="U620" s="27" t="s">
        <v>33</v>
      </c>
      <c r="V620" s="186"/>
      <c r="W620" s="56"/>
      <c r="X620" s="187"/>
      <c r="Y620" s="187"/>
      <c r="Z620" s="187"/>
      <c r="AA620" s="62"/>
      <c r="AB620" s="62"/>
      <c r="AC620" s="188"/>
      <c r="AD620" s="259"/>
      <c r="AE620" s="259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4"/>
      <c r="AT620" s="37"/>
    </row>
    <row r="621" spans="2:46" ht="13.5" customHeight="1" x14ac:dyDescent="0.15">
      <c r="B621" s="285"/>
      <c r="C621" s="27" t="s">
        <v>35</v>
      </c>
      <c r="D621" s="186"/>
      <c r="E621" s="56"/>
      <c r="F621" s="187"/>
      <c r="G621" s="187"/>
      <c r="H621" s="187"/>
      <c r="I621" s="62"/>
      <c r="J621" s="62"/>
      <c r="K621" s="188"/>
      <c r="L621" s="259"/>
      <c r="M621" s="259"/>
      <c r="N621" s="56"/>
      <c r="O621" s="28"/>
      <c r="P621" s="56"/>
      <c r="Q621" s="28"/>
      <c r="R621" s="132"/>
      <c r="S621" s="214"/>
      <c r="T621" s="285"/>
      <c r="U621" s="27" t="s">
        <v>35</v>
      </c>
      <c r="V621" s="186"/>
      <c r="W621" s="56"/>
      <c r="X621" s="187"/>
      <c r="Y621" s="187"/>
      <c r="Z621" s="187"/>
      <c r="AA621" s="62"/>
      <c r="AB621" s="62"/>
      <c r="AC621" s="188"/>
      <c r="AD621" s="259"/>
      <c r="AE621" s="259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4"/>
      <c r="AT621" s="37"/>
    </row>
    <row r="622" spans="2:46" ht="13.5" customHeight="1" thickBot="1" x14ac:dyDescent="0.2">
      <c r="B622" s="286"/>
      <c r="C622" s="27"/>
      <c r="D622" s="186"/>
      <c r="E622" s="56"/>
      <c r="F622" s="189"/>
      <c r="G622" s="189"/>
      <c r="H622" s="189"/>
      <c r="I622" s="56"/>
      <c r="J622" s="56"/>
      <c r="K622" s="188"/>
      <c r="L622" s="259"/>
      <c r="M622" s="259"/>
      <c r="N622" s="56"/>
      <c r="O622" s="28"/>
      <c r="P622" s="56"/>
      <c r="Q622" s="28"/>
      <c r="R622" s="184"/>
      <c r="S622" s="214"/>
      <c r="T622" s="286"/>
      <c r="U622" s="27"/>
      <c r="V622" s="186"/>
      <c r="W622" s="56"/>
      <c r="X622" s="189"/>
      <c r="Y622" s="189"/>
      <c r="Z622" s="189"/>
      <c r="AA622" s="56"/>
      <c r="AB622" s="56"/>
      <c r="AC622" s="188"/>
      <c r="AD622" s="259"/>
      <c r="AE622" s="259"/>
      <c r="AF622" s="56"/>
      <c r="AG622" s="28"/>
      <c r="AH622" s="56"/>
      <c r="AI622" s="28"/>
      <c r="AJ622" s="184"/>
      <c r="AK622" s="199"/>
      <c r="AL622" s="286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4"/>
      <c r="AT622" s="37"/>
    </row>
    <row r="623" spans="2:46" ht="13.5" customHeight="1" x14ac:dyDescent="0.15">
      <c r="B623" s="284" t="s">
        <v>187</v>
      </c>
      <c r="C623" s="25" t="s">
        <v>31</v>
      </c>
      <c r="D623" s="39"/>
      <c r="E623" s="55"/>
      <c r="F623" s="96"/>
      <c r="G623" s="96"/>
      <c r="H623" s="96"/>
      <c r="I623" s="60"/>
      <c r="J623" s="60"/>
      <c r="K623" s="61"/>
      <c r="L623" s="258"/>
      <c r="M623" s="258"/>
      <c r="N623" s="55"/>
      <c r="O623" s="26"/>
      <c r="P623" s="55"/>
      <c r="Q623" s="26"/>
      <c r="R623" s="131"/>
      <c r="S623" s="214"/>
      <c r="T623" s="284" t="s">
        <v>187</v>
      </c>
      <c r="U623" s="25" t="s">
        <v>31</v>
      </c>
      <c r="V623" s="39"/>
      <c r="W623" s="55"/>
      <c r="X623" s="96"/>
      <c r="Y623" s="96"/>
      <c r="Z623" s="96"/>
      <c r="AA623" s="60"/>
      <c r="AB623" s="60"/>
      <c r="AC623" s="61"/>
      <c r="AD623" s="258"/>
      <c r="AE623" s="258"/>
      <c r="AF623" s="55"/>
      <c r="AG623" s="26"/>
      <c r="AH623" s="55"/>
      <c r="AI623" s="26"/>
      <c r="AJ623" s="131"/>
      <c r="AK623" s="199"/>
      <c r="AL623" s="284" t="s">
        <v>187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4"/>
      <c r="AT623" s="37"/>
    </row>
    <row r="624" spans="2:46" ht="13.5" customHeight="1" x14ac:dyDescent="0.15">
      <c r="B624" s="285"/>
      <c r="C624" s="27" t="s">
        <v>32</v>
      </c>
      <c r="D624" s="186"/>
      <c r="E624" s="56"/>
      <c r="F624" s="187"/>
      <c r="G624" s="187"/>
      <c r="H624" s="187"/>
      <c r="I624" s="62"/>
      <c r="J624" s="62"/>
      <c r="K624" s="188"/>
      <c r="L624" s="259"/>
      <c r="M624" s="259"/>
      <c r="N624" s="56"/>
      <c r="O624" s="28"/>
      <c r="P624" s="56"/>
      <c r="Q624" s="28"/>
      <c r="R624" s="132"/>
      <c r="S624" s="214"/>
      <c r="T624" s="285"/>
      <c r="U624" s="27" t="s">
        <v>32</v>
      </c>
      <c r="V624" s="186"/>
      <c r="W624" s="56"/>
      <c r="X624" s="187"/>
      <c r="Y624" s="187"/>
      <c r="Z624" s="187"/>
      <c r="AA624" s="62"/>
      <c r="AB624" s="62"/>
      <c r="AC624" s="188"/>
      <c r="AD624" s="259"/>
      <c r="AE624" s="259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4"/>
      <c r="AT624" s="37"/>
    </row>
    <row r="625" spans="2:46" ht="13.5" customHeight="1" x14ac:dyDescent="0.15">
      <c r="B625" s="285"/>
      <c r="C625" s="27" t="s">
        <v>33</v>
      </c>
      <c r="D625" s="186"/>
      <c r="E625" s="56"/>
      <c r="F625" s="187"/>
      <c r="G625" s="187"/>
      <c r="H625" s="187"/>
      <c r="I625" s="62"/>
      <c r="J625" s="62"/>
      <c r="K625" s="188"/>
      <c r="L625" s="259"/>
      <c r="M625" s="259"/>
      <c r="N625" s="56"/>
      <c r="O625" s="28"/>
      <c r="P625" s="56"/>
      <c r="Q625" s="28"/>
      <c r="R625" s="132"/>
      <c r="S625" s="214"/>
      <c r="T625" s="285"/>
      <c r="U625" s="27" t="s">
        <v>33</v>
      </c>
      <c r="V625" s="186"/>
      <c r="W625" s="56"/>
      <c r="X625" s="187"/>
      <c r="Y625" s="187"/>
      <c r="Z625" s="187"/>
      <c r="AA625" s="62"/>
      <c r="AB625" s="62"/>
      <c r="AC625" s="188"/>
      <c r="AD625" s="259"/>
      <c r="AE625" s="259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4"/>
      <c r="AT625" s="37"/>
    </row>
    <row r="626" spans="2:46" ht="13.5" customHeight="1" x14ac:dyDescent="0.15">
      <c r="B626" s="285"/>
      <c r="C626" s="27" t="s">
        <v>35</v>
      </c>
      <c r="D626" s="186"/>
      <c r="E626" s="56"/>
      <c r="F626" s="187"/>
      <c r="G626" s="187"/>
      <c r="H626" s="187"/>
      <c r="I626" s="62"/>
      <c r="J626" s="62"/>
      <c r="K626" s="188"/>
      <c r="L626" s="259"/>
      <c r="M626" s="259"/>
      <c r="N626" s="56"/>
      <c r="O626" s="28"/>
      <c r="P626" s="56"/>
      <c r="Q626" s="28"/>
      <c r="R626" s="132"/>
      <c r="S626" s="214"/>
      <c r="T626" s="285"/>
      <c r="U626" s="27" t="s">
        <v>35</v>
      </c>
      <c r="V626" s="186"/>
      <c r="W626" s="56"/>
      <c r="X626" s="187"/>
      <c r="Y626" s="187"/>
      <c r="Z626" s="187"/>
      <c r="AA626" s="62"/>
      <c r="AB626" s="62"/>
      <c r="AC626" s="188"/>
      <c r="AD626" s="259"/>
      <c r="AE626" s="259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4"/>
      <c r="AT626" s="37"/>
    </row>
    <row r="627" spans="2:46" ht="13.5" customHeight="1" thickBot="1" x14ac:dyDescent="0.2">
      <c r="B627" s="286"/>
      <c r="C627" s="27"/>
      <c r="D627" s="186"/>
      <c r="E627" s="56"/>
      <c r="F627" s="189"/>
      <c r="G627" s="189"/>
      <c r="H627" s="189"/>
      <c r="I627" s="56"/>
      <c r="J627" s="56"/>
      <c r="K627" s="188"/>
      <c r="L627" s="259"/>
      <c r="M627" s="259"/>
      <c r="N627" s="56"/>
      <c r="O627" s="28"/>
      <c r="P627" s="56"/>
      <c r="Q627" s="28"/>
      <c r="R627" s="184"/>
      <c r="S627" s="214"/>
      <c r="T627" s="286"/>
      <c r="U627" s="27"/>
      <c r="V627" s="186"/>
      <c r="W627" s="56"/>
      <c r="X627" s="189"/>
      <c r="Y627" s="189"/>
      <c r="Z627" s="189"/>
      <c r="AA627" s="56"/>
      <c r="AB627" s="56"/>
      <c r="AC627" s="188"/>
      <c r="AD627" s="259"/>
      <c r="AE627" s="259"/>
      <c r="AF627" s="56"/>
      <c r="AG627" s="28"/>
      <c r="AH627" s="56"/>
      <c r="AI627" s="28"/>
      <c r="AJ627" s="184"/>
      <c r="AK627" s="199"/>
      <c r="AL627" s="286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4"/>
      <c r="AT627" s="37"/>
    </row>
    <row r="628" spans="2:46" ht="13.5" customHeight="1" x14ac:dyDescent="0.15">
      <c r="B628" s="284" t="s">
        <v>188</v>
      </c>
      <c r="C628" s="25" t="s">
        <v>31</v>
      </c>
      <c r="D628" s="39"/>
      <c r="E628" s="55"/>
      <c r="F628" s="96"/>
      <c r="G628" s="96"/>
      <c r="H628" s="96"/>
      <c r="I628" s="60"/>
      <c r="J628" s="60"/>
      <c r="K628" s="61"/>
      <c r="L628" s="258"/>
      <c r="M628" s="258"/>
      <c r="N628" s="55"/>
      <c r="O628" s="26"/>
      <c r="P628" s="55"/>
      <c r="Q628" s="26"/>
      <c r="R628" s="131"/>
      <c r="S628" s="214"/>
      <c r="T628" s="284" t="s">
        <v>188</v>
      </c>
      <c r="U628" s="25" t="s">
        <v>31</v>
      </c>
      <c r="V628" s="39"/>
      <c r="W628" s="55"/>
      <c r="X628" s="96"/>
      <c r="Y628" s="96"/>
      <c r="Z628" s="96"/>
      <c r="AA628" s="60"/>
      <c r="AB628" s="60"/>
      <c r="AC628" s="61"/>
      <c r="AD628" s="258"/>
      <c r="AE628" s="258"/>
      <c r="AF628" s="55"/>
      <c r="AG628" s="26"/>
      <c r="AH628" s="55"/>
      <c r="AI628" s="26"/>
      <c r="AJ628" s="131"/>
      <c r="AK628" s="199"/>
      <c r="AL628" s="284" t="s">
        <v>188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4"/>
      <c r="AT628" s="37"/>
    </row>
    <row r="629" spans="2:46" ht="13.5" customHeight="1" x14ac:dyDescent="0.15">
      <c r="B629" s="285"/>
      <c r="C629" s="27" t="s">
        <v>32</v>
      </c>
      <c r="D629" s="186"/>
      <c r="E629" s="56"/>
      <c r="F629" s="187"/>
      <c r="G629" s="187"/>
      <c r="H629" s="187"/>
      <c r="I629" s="62"/>
      <c r="J629" s="62"/>
      <c r="K629" s="188"/>
      <c r="L629" s="259"/>
      <c r="M629" s="259"/>
      <c r="N629" s="56"/>
      <c r="O629" s="28"/>
      <c r="P629" s="56"/>
      <c r="Q629" s="28"/>
      <c r="R629" s="132"/>
      <c r="S629" s="214"/>
      <c r="T629" s="285"/>
      <c r="U629" s="27" t="s">
        <v>32</v>
      </c>
      <c r="V629" s="186"/>
      <c r="W629" s="56"/>
      <c r="X629" s="187"/>
      <c r="Y629" s="187"/>
      <c r="Z629" s="187"/>
      <c r="AA629" s="62"/>
      <c r="AB629" s="62"/>
      <c r="AC629" s="188"/>
      <c r="AD629" s="259"/>
      <c r="AE629" s="259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4"/>
      <c r="AT629" s="37"/>
    </row>
    <row r="630" spans="2:46" ht="13.5" customHeight="1" x14ac:dyDescent="0.15">
      <c r="B630" s="285"/>
      <c r="C630" s="27" t="s">
        <v>33</v>
      </c>
      <c r="D630" s="186"/>
      <c r="E630" s="56"/>
      <c r="F630" s="187"/>
      <c r="G630" s="187"/>
      <c r="H630" s="187"/>
      <c r="I630" s="62"/>
      <c r="J630" s="62"/>
      <c r="K630" s="188"/>
      <c r="L630" s="259"/>
      <c r="M630" s="259"/>
      <c r="N630" s="56"/>
      <c r="O630" s="28"/>
      <c r="P630" s="56"/>
      <c r="Q630" s="28"/>
      <c r="R630" s="132"/>
      <c r="S630" s="214"/>
      <c r="T630" s="285"/>
      <c r="U630" s="27" t="s">
        <v>33</v>
      </c>
      <c r="V630" s="186"/>
      <c r="W630" s="56"/>
      <c r="X630" s="187"/>
      <c r="Y630" s="187"/>
      <c r="Z630" s="187"/>
      <c r="AA630" s="62"/>
      <c r="AB630" s="62"/>
      <c r="AC630" s="188"/>
      <c r="AD630" s="259"/>
      <c r="AE630" s="259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4"/>
      <c r="AT630" s="37"/>
    </row>
    <row r="631" spans="2:46" ht="13.5" customHeight="1" x14ac:dyDescent="0.15">
      <c r="B631" s="285"/>
      <c r="C631" s="27" t="s">
        <v>35</v>
      </c>
      <c r="D631" s="186"/>
      <c r="E631" s="56"/>
      <c r="F631" s="187"/>
      <c r="G631" s="187"/>
      <c r="H631" s="187"/>
      <c r="I631" s="62"/>
      <c r="J631" s="62"/>
      <c r="K631" s="188"/>
      <c r="L631" s="259"/>
      <c r="M631" s="259"/>
      <c r="N631" s="56"/>
      <c r="O631" s="28"/>
      <c r="P631" s="56"/>
      <c r="Q631" s="28"/>
      <c r="R631" s="132"/>
      <c r="S631" s="214"/>
      <c r="T631" s="285"/>
      <c r="U631" s="27" t="s">
        <v>35</v>
      </c>
      <c r="V631" s="186"/>
      <c r="W631" s="56"/>
      <c r="X631" s="187"/>
      <c r="Y631" s="187"/>
      <c r="Z631" s="187"/>
      <c r="AA631" s="62"/>
      <c r="AB631" s="62"/>
      <c r="AC631" s="188"/>
      <c r="AD631" s="259"/>
      <c r="AE631" s="259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4"/>
      <c r="AT631" s="37"/>
    </row>
    <row r="632" spans="2:46" ht="13.5" customHeight="1" thickBot="1" x14ac:dyDescent="0.2">
      <c r="B632" s="286"/>
      <c r="C632" s="27"/>
      <c r="D632" s="186"/>
      <c r="E632" s="56"/>
      <c r="F632" s="189"/>
      <c r="G632" s="189"/>
      <c r="H632" s="189"/>
      <c r="I632" s="56"/>
      <c r="J632" s="56"/>
      <c r="K632" s="188"/>
      <c r="L632" s="259"/>
      <c r="M632" s="259"/>
      <c r="N632" s="56"/>
      <c r="O632" s="28"/>
      <c r="P632" s="56"/>
      <c r="Q632" s="28"/>
      <c r="R632" s="184"/>
      <c r="S632" s="214"/>
      <c r="T632" s="286"/>
      <c r="U632" s="27"/>
      <c r="V632" s="186"/>
      <c r="W632" s="56"/>
      <c r="X632" s="189"/>
      <c r="Y632" s="189"/>
      <c r="Z632" s="189"/>
      <c r="AA632" s="56"/>
      <c r="AB632" s="56"/>
      <c r="AC632" s="188"/>
      <c r="AD632" s="259"/>
      <c r="AE632" s="259"/>
      <c r="AF632" s="56"/>
      <c r="AG632" s="28"/>
      <c r="AH632" s="56"/>
      <c r="AI632" s="28"/>
      <c r="AJ632" s="184"/>
      <c r="AK632" s="199"/>
      <c r="AL632" s="286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4"/>
      <c r="AT632" s="37"/>
    </row>
    <row r="633" spans="2:46" ht="13.5" customHeight="1" x14ac:dyDescent="0.15">
      <c r="B633" s="284" t="s">
        <v>189</v>
      </c>
      <c r="C633" s="25" t="s">
        <v>31</v>
      </c>
      <c r="D633" s="39"/>
      <c r="E633" s="55"/>
      <c r="F633" s="96"/>
      <c r="G633" s="96"/>
      <c r="H633" s="96"/>
      <c r="I633" s="60"/>
      <c r="J633" s="60"/>
      <c r="K633" s="61"/>
      <c r="L633" s="258"/>
      <c r="M633" s="258"/>
      <c r="N633" s="55"/>
      <c r="O633" s="26"/>
      <c r="P633" s="55"/>
      <c r="Q633" s="26"/>
      <c r="R633" s="131"/>
      <c r="S633" s="214"/>
      <c r="T633" s="284" t="s">
        <v>189</v>
      </c>
      <c r="U633" s="25" t="s">
        <v>31</v>
      </c>
      <c r="V633" s="39"/>
      <c r="W633" s="55"/>
      <c r="X633" s="96"/>
      <c r="Y633" s="96"/>
      <c r="Z633" s="96"/>
      <c r="AA633" s="60"/>
      <c r="AB633" s="60"/>
      <c r="AC633" s="61"/>
      <c r="AD633" s="258"/>
      <c r="AE633" s="258"/>
      <c r="AF633" s="55"/>
      <c r="AG633" s="26"/>
      <c r="AH633" s="55"/>
      <c r="AI633" s="26"/>
      <c r="AJ633" s="131"/>
      <c r="AK633" s="199"/>
      <c r="AL633" s="284" t="s">
        <v>189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4"/>
      <c r="AT633" s="37"/>
    </row>
    <row r="634" spans="2:46" ht="13.5" customHeight="1" x14ac:dyDescent="0.15">
      <c r="B634" s="285"/>
      <c r="C634" s="27" t="s">
        <v>32</v>
      </c>
      <c r="D634" s="186"/>
      <c r="E634" s="56"/>
      <c r="F634" s="187"/>
      <c r="G634" s="187"/>
      <c r="H634" s="187"/>
      <c r="I634" s="62"/>
      <c r="J634" s="62"/>
      <c r="K634" s="188"/>
      <c r="L634" s="259"/>
      <c r="M634" s="259"/>
      <c r="N634" s="56"/>
      <c r="O634" s="28"/>
      <c r="P634" s="56"/>
      <c r="Q634" s="28"/>
      <c r="R634" s="132"/>
      <c r="S634" s="214"/>
      <c r="T634" s="285"/>
      <c r="U634" s="27" t="s">
        <v>32</v>
      </c>
      <c r="V634" s="186"/>
      <c r="W634" s="56"/>
      <c r="X634" s="187"/>
      <c r="Y634" s="187"/>
      <c r="Z634" s="187"/>
      <c r="AA634" s="62"/>
      <c r="AB634" s="62"/>
      <c r="AC634" s="188"/>
      <c r="AD634" s="259"/>
      <c r="AE634" s="259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4"/>
      <c r="AT634" s="37"/>
    </row>
    <row r="635" spans="2:46" ht="13.5" customHeight="1" x14ac:dyDescent="0.15">
      <c r="B635" s="285"/>
      <c r="C635" s="27" t="s">
        <v>33</v>
      </c>
      <c r="D635" s="186"/>
      <c r="E635" s="56"/>
      <c r="F635" s="187"/>
      <c r="G635" s="187"/>
      <c r="H635" s="187"/>
      <c r="I635" s="62"/>
      <c r="J635" s="62"/>
      <c r="K635" s="188"/>
      <c r="L635" s="259"/>
      <c r="M635" s="259"/>
      <c r="N635" s="56"/>
      <c r="O635" s="28"/>
      <c r="P635" s="56"/>
      <c r="Q635" s="28"/>
      <c r="R635" s="132"/>
      <c r="S635" s="214"/>
      <c r="T635" s="285"/>
      <c r="U635" s="27" t="s">
        <v>33</v>
      </c>
      <c r="V635" s="186"/>
      <c r="W635" s="56"/>
      <c r="X635" s="187"/>
      <c r="Y635" s="187"/>
      <c r="Z635" s="187"/>
      <c r="AA635" s="62"/>
      <c r="AB635" s="62"/>
      <c r="AC635" s="188"/>
      <c r="AD635" s="259"/>
      <c r="AE635" s="259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4"/>
      <c r="AT635" s="37"/>
    </row>
    <row r="636" spans="2:46" ht="13.5" customHeight="1" x14ac:dyDescent="0.15">
      <c r="B636" s="285"/>
      <c r="C636" s="27" t="s">
        <v>35</v>
      </c>
      <c r="D636" s="186"/>
      <c r="E636" s="56"/>
      <c r="F636" s="187"/>
      <c r="G636" s="187"/>
      <c r="H636" s="187"/>
      <c r="I636" s="62"/>
      <c r="J636" s="62"/>
      <c r="K636" s="188"/>
      <c r="L636" s="259"/>
      <c r="M636" s="259"/>
      <c r="N636" s="56"/>
      <c r="O636" s="28"/>
      <c r="P636" s="56"/>
      <c r="Q636" s="28"/>
      <c r="R636" s="132"/>
      <c r="S636" s="214"/>
      <c r="T636" s="285"/>
      <c r="U636" s="27" t="s">
        <v>35</v>
      </c>
      <c r="V636" s="186"/>
      <c r="W636" s="56"/>
      <c r="X636" s="187"/>
      <c r="Y636" s="187"/>
      <c r="Z636" s="187"/>
      <c r="AA636" s="62"/>
      <c r="AB636" s="62"/>
      <c r="AC636" s="188"/>
      <c r="AD636" s="259"/>
      <c r="AE636" s="259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4"/>
      <c r="AT636" s="37"/>
    </row>
    <row r="637" spans="2:46" ht="13.5" customHeight="1" thickBot="1" x14ac:dyDescent="0.2">
      <c r="B637" s="286"/>
      <c r="C637" s="29"/>
      <c r="D637" s="41"/>
      <c r="E637" s="58"/>
      <c r="F637" s="190"/>
      <c r="G637" s="190"/>
      <c r="H637" s="190"/>
      <c r="I637" s="58"/>
      <c r="J637" s="58"/>
      <c r="K637" s="63"/>
      <c r="L637" s="260"/>
      <c r="M637" s="260"/>
      <c r="N637" s="58"/>
      <c r="O637" s="35"/>
      <c r="P637" s="58"/>
      <c r="Q637" s="35"/>
      <c r="R637" s="180"/>
      <c r="S637" s="214"/>
      <c r="T637" s="286"/>
      <c r="U637" s="29"/>
      <c r="V637" s="41"/>
      <c r="W637" s="58"/>
      <c r="X637" s="190"/>
      <c r="Y637" s="190"/>
      <c r="Z637" s="190"/>
      <c r="AA637" s="58"/>
      <c r="AB637" s="58"/>
      <c r="AC637" s="63"/>
      <c r="AD637" s="260"/>
      <c r="AE637" s="260"/>
      <c r="AF637" s="58"/>
      <c r="AG637" s="35"/>
      <c r="AH637" s="58"/>
      <c r="AI637" s="35"/>
      <c r="AJ637" s="180"/>
      <c r="AK637" s="199"/>
      <c r="AL637" s="286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4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50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50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4"/>
      <c r="AT638" s="37"/>
    </row>
    <row r="639" spans="2:46" ht="13.95" customHeight="1" x14ac:dyDescent="0.15">
      <c r="B639" s="139"/>
      <c r="C639" s="202"/>
      <c r="D639" s="101"/>
      <c r="E639" s="261"/>
      <c r="F639" s="30" t="s">
        <v>48</v>
      </c>
      <c r="G639" s="203" t="s">
        <v>48</v>
      </c>
      <c r="H639" s="203" t="s">
        <v>48</v>
      </c>
      <c r="I639" s="203" t="s">
        <v>48</v>
      </c>
      <c r="J639" s="203" t="s">
        <v>48</v>
      </c>
      <c r="K639" s="102"/>
      <c r="L639" s="102"/>
      <c r="M639" s="102"/>
      <c r="N639" s="102"/>
      <c r="O639" s="252"/>
      <c r="P639" s="102"/>
      <c r="Q639" s="103"/>
      <c r="R639" s="104"/>
      <c r="T639" s="139"/>
      <c r="U639" s="202"/>
      <c r="V639" s="101"/>
      <c r="W639" s="261"/>
      <c r="X639" s="30" t="s">
        <v>48</v>
      </c>
      <c r="Y639" s="203" t="s">
        <v>48</v>
      </c>
      <c r="Z639" s="203" t="s">
        <v>48</v>
      </c>
      <c r="AA639" s="203" t="s">
        <v>48</v>
      </c>
      <c r="AB639" s="203" t="s">
        <v>48</v>
      </c>
      <c r="AC639" s="102"/>
      <c r="AD639" s="102"/>
      <c r="AE639" s="102"/>
      <c r="AF639" s="102"/>
      <c r="AG639" s="252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27</v>
      </c>
      <c r="G640" s="250" t="s">
        <v>38</v>
      </c>
      <c r="H640" s="250" t="s">
        <v>41</v>
      </c>
      <c r="I640" s="250" t="s">
        <v>44</v>
      </c>
      <c r="J640" s="250" t="s">
        <v>54</v>
      </c>
      <c r="R640" s="105"/>
      <c r="T640" s="140"/>
      <c r="U640" s="199"/>
      <c r="V640" s="8"/>
      <c r="W640" s="232"/>
      <c r="X640" s="90" t="s">
        <v>27</v>
      </c>
      <c r="Y640" s="250" t="s">
        <v>38</v>
      </c>
      <c r="Z640" s="250" t="s">
        <v>41</v>
      </c>
      <c r="AA640" s="250" t="s">
        <v>44</v>
      </c>
      <c r="AB640" s="250" t="s">
        <v>54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4" t="s">
        <v>190</v>
      </c>
      <c r="C641" s="25" t="s">
        <v>31</v>
      </c>
      <c r="D641" s="106"/>
      <c r="E641" s="262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28.818746999999998</v>
      </c>
      <c r="G641" s="135">
        <f t="shared" si="59"/>
        <v>32.200892000000003</v>
      </c>
      <c r="H641" s="135">
        <f t="shared" si="59"/>
        <v>0.96068324000000005</v>
      </c>
      <c r="I641" s="135">
        <f t="shared" si="59"/>
        <v>0.96624730999999997</v>
      </c>
      <c r="J641" s="135">
        <f t="shared" si="59"/>
        <v>5.5972500000000001E-2</v>
      </c>
      <c r="K641" s="109"/>
      <c r="L641" s="109"/>
      <c r="M641" s="109"/>
      <c r="N641" s="109"/>
      <c r="O641" s="263"/>
      <c r="P641" s="109"/>
      <c r="Q641" s="110"/>
      <c r="R641" s="111"/>
      <c r="T641" s="284" t="s">
        <v>190</v>
      </c>
      <c r="U641" s="25" t="s">
        <v>31</v>
      </c>
      <c r="V641" s="106"/>
      <c r="W641" s="262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24.387008999999999</v>
      </c>
      <c r="Y641" s="135">
        <f t="shared" si="60"/>
        <v>28.729624999999999</v>
      </c>
      <c r="Z641" s="135">
        <f t="shared" si="60"/>
        <v>0.89179741999999995</v>
      </c>
      <c r="AA641" s="135">
        <f t="shared" si="60"/>
        <v>0.92557964000000004</v>
      </c>
      <c r="AB641" s="135">
        <f t="shared" si="60"/>
        <v>0.15092420000000001</v>
      </c>
      <c r="AC641" s="109"/>
      <c r="AD641" s="109"/>
      <c r="AE641" s="109"/>
      <c r="AF641" s="109"/>
      <c r="AG641" s="263"/>
      <c r="AH641" s="109"/>
      <c r="AI641" s="110"/>
      <c r="AJ641" s="111"/>
    </row>
    <row r="642" spans="2:36" x14ac:dyDescent="0.15">
      <c r="B642" s="285"/>
      <c r="C642" s="27" t="s">
        <v>32</v>
      </c>
      <c r="D642" s="107"/>
      <c r="E642" s="264"/>
      <c r="F642" s="18">
        <f t="shared" si="59"/>
        <v>31.583364</v>
      </c>
      <c r="G642" s="18">
        <f t="shared" si="59"/>
        <v>35.219310999999998</v>
      </c>
      <c r="H642" s="18">
        <f t="shared" si="59"/>
        <v>0.97632472999999997</v>
      </c>
      <c r="I642" s="18">
        <f t="shared" si="59"/>
        <v>0.98002224000000004</v>
      </c>
      <c r="J642" s="18">
        <f t="shared" si="59"/>
        <v>3.5572180000000002E-2</v>
      </c>
      <c r="K642" s="112"/>
      <c r="L642" s="112"/>
      <c r="M642" s="112"/>
      <c r="N642" s="112"/>
      <c r="O642" s="265"/>
      <c r="P642" s="112"/>
      <c r="Q642" s="113"/>
      <c r="R642" s="114"/>
      <c r="T642" s="285"/>
      <c r="U642" s="27" t="s">
        <v>32</v>
      </c>
      <c r="V642" s="107"/>
      <c r="W642" s="264"/>
      <c r="X642" s="18">
        <f t="shared" si="60"/>
        <v>27.737349999999999</v>
      </c>
      <c r="Y642" s="18">
        <f t="shared" si="60"/>
        <v>31.697493999999999</v>
      </c>
      <c r="Z642" s="18">
        <f t="shared" si="60"/>
        <v>0.94709741999999997</v>
      </c>
      <c r="AA642" s="18">
        <f t="shared" si="60"/>
        <v>0.95756452999999997</v>
      </c>
      <c r="AB642" s="18">
        <f t="shared" si="60"/>
        <v>6.8678359999999994E-2</v>
      </c>
      <c r="AC642" s="112"/>
      <c r="AD642" s="112"/>
      <c r="AE642" s="112"/>
      <c r="AF642" s="112"/>
      <c r="AG642" s="265"/>
      <c r="AH642" s="112"/>
      <c r="AI642" s="113"/>
      <c r="AJ642" s="114"/>
    </row>
    <row r="643" spans="2:36" x14ac:dyDescent="0.15">
      <c r="B643" s="285"/>
      <c r="C643" s="27" t="s">
        <v>33</v>
      </c>
      <c r="D643" s="107"/>
      <c r="E643" s="264"/>
      <c r="F643" s="18">
        <f t="shared" si="59"/>
        <v>34.495553000000001</v>
      </c>
      <c r="G643" s="18">
        <f t="shared" si="59"/>
        <v>39.007229000000002</v>
      </c>
      <c r="H643" s="18">
        <f t="shared" si="59"/>
        <v>0.98793613000000002</v>
      </c>
      <c r="I643" s="18">
        <f t="shared" si="59"/>
        <v>0.99126462999999998</v>
      </c>
      <c r="J643" s="18">
        <f t="shared" si="59"/>
        <v>2.1662154999999999E-2</v>
      </c>
      <c r="K643" s="112"/>
      <c r="L643" s="112"/>
      <c r="M643" s="112"/>
      <c r="N643" s="112"/>
      <c r="O643" s="265"/>
      <c r="P643" s="112"/>
      <c r="Q643" s="113"/>
      <c r="R643" s="114"/>
      <c r="T643" s="285"/>
      <c r="U643" s="27" t="s">
        <v>33</v>
      </c>
      <c r="V643" s="107"/>
      <c r="W643" s="264"/>
      <c r="X643" s="18">
        <f t="shared" si="60"/>
        <v>30.518156000000001</v>
      </c>
      <c r="Y643" s="18">
        <f t="shared" si="60"/>
        <v>34.024690999999997</v>
      </c>
      <c r="Z643" s="18">
        <f t="shared" si="60"/>
        <v>0.96830050000000001</v>
      </c>
      <c r="AA643" s="18">
        <f t="shared" si="60"/>
        <v>0.9731187</v>
      </c>
      <c r="AB643" s="18">
        <f t="shared" si="60"/>
        <v>4.2982430000000002E-2</v>
      </c>
      <c r="AC643" s="112"/>
      <c r="AD643" s="112"/>
      <c r="AE643" s="112"/>
      <c r="AF643" s="112"/>
      <c r="AG643" s="265"/>
      <c r="AH643" s="112"/>
      <c r="AI643" s="113"/>
      <c r="AJ643" s="114"/>
    </row>
    <row r="644" spans="2:36" x14ac:dyDescent="0.15">
      <c r="B644" s="285"/>
      <c r="C644" s="27" t="s">
        <v>35</v>
      </c>
      <c r="D644" s="107"/>
      <c r="E644" s="264"/>
      <c r="F644" s="18">
        <f t="shared" si="59"/>
        <v>37.158614</v>
      </c>
      <c r="G644" s="18">
        <f t="shared" si="59"/>
        <v>41.629274000000002</v>
      </c>
      <c r="H644" s="18">
        <f t="shared" si="59"/>
        <v>0.99306117999999999</v>
      </c>
      <c r="I644" s="18">
        <f t="shared" si="59"/>
        <v>0.99534520999999998</v>
      </c>
      <c r="J644" s="18">
        <f t="shared" si="59"/>
        <v>1.162767E-2</v>
      </c>
      <c r="K644" s="112"/>
      <c r="L644" s="112"/>
      <c r="M644" s="112"/>
      <c r="N644" s="112"/>
      <c r="O644" s="265"/>
      <c r="P644" s="112"/>
      <c r="Q644" s="113"/>
      <c r="R644" s="114"/>
      <c r="T644" s="285"/>
      <c r="U644" s="27" t="s">
        <v>35</v>
      </c>
      <c r="V644" s="107"/>
      <c r="W644" s="264"/>
      <c r="X644" s="18">
        <f t="shared" si="60"/>
        <v>34.289740000000002</v>
      </c>
      <c r="Y644" s="18">
        <f t="shared" si="60"/>
        <v>37.850436000000002</v>
      </c>
      <c r="Z644" s="18">
        <f t="shared" si="60"/>
        <v>0.98202847999999998</v>
      </c>
      <c r="AA644" s="18">
        <f t="shared" si="60"/>
        <v>0.98613614999999999</v>
      </c>
      <c r="AB644" s="18">
        <f t="shared" si="60"/>
        <v>2.8422082000000001E-2</v>
      </c>
      <c r="AC644" s="112"/>
      <c r="AD644" s="112"/>
      <c r="AE644" s="112"/>
      <c r="AF644" s="112"/>
      <c r="AG644" s="265"/>
      <c r="AH644" s="112"/>
      <c r="AI644" s="113"/>
      <c r="AJ644" s="114"/>
    </row>
    <row r="645" spans="2:36" ht="12.6" customHeight="1" thickBot="1" x14ac:dyDescent="0.2">
      <c r="B645" s="286"/>
      <c r="C645" s="29"/>
      <c r="D645" s="108"/>
      <c r="E645" s="266"/>
      <c r="F645" s="185"/>
      <c r="G645" s="185"/>
      <c r="H645" s="185"/>
      <c r="I645" s="185"/>
      <c r="J645" s="185"/>
      <c r="K645" s="115"/>
      <c r="L645" s="115"/>
      <c r="M645" s="115"/>
      <c r="N645" s="115"/>
      <c r="O645" s="267"/>
      <c r="P645" s="115"/>
      <c r="Q645" s="116"/>
      <c r="R645" s="117"/>
      <c r="T645" s="286"/>
      <c r="U645" s="29"/>
      <c r="V645" s="108"/>
      <c r="W645" s="266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7"/>
      <c r="AH645" s="115"/>
      <c r="AI645" s="116"/>
      <c r="AJ645" s="117"/>
    </row>
    <row r="646" spans="2:36" x14ac:dyDescent="0.15">
      <c r="B646" s="290" t="s">
        <v>191</v>
      </c>
      <c r="C646" s="25" t="s">
        <v>31</v>
      </c>
      <c r="D646" s="106"/>
      <c r="E646" s="262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32.292934000000002</v>
      </c>
      <c r="G646" s="135">
        <f t="shared" si="61"/>
        <v>36.023550999999998</v>
      </c>
      <c r="H646" s="135">
        <f t="shared" si="61"/>
        <v>0.97323291000000001</v>
      </c>
      <c r="I646" s="135">
        <f t="shared" si="61"/>
        <v>0.98057207000000002</v>
      </c>
      <c r="J646" s="135">
        <f t="shared" si="61"/>
        <v>7.4615849999999997E-2</v>
      </c>
      <c r="K646" s="109"/>
      <c r="L646" s="109"/>
      <c r="M646" s="109"/>
      <c r="N646" s="109"/>
      <c r="O646" s="263"/>
      <c r="P646" s="109"/>
      <c r="Q646" s="110"/>
      <c r="R646" s="111"/>
      <c r="T646" s="290" t="s">
        <v>191</v>
      </c>
      <c r="U646" s="25" t="s">
        <v>31</v>
      </c>
      <c r="V646" s="106"/>
      <c r="W646" s="262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28.394826999999999</v>
      </c>
      <c r="Y646" s="135">
        <f t="shared" si="62"/>
        <v>32.507612999999999</v>
      </c>
      <c r="Z646" s="135">
        <f t="shared" si="62"/>
        <v>0.91813179</v>
      </c>
      <c r="AA646" s="135">
        <f t="shared" si="62"/>
        <v>0.95788251000000002</v>
      </c>
      <c r="AB646" s="135">
        <f t="shared" si="62"/>
        <v>0.18210524</v>
      </c>
      <c r="AC646" s="109"/>
      <c r="AD646" s="109"/>
      <c r="AE646" s="109"/>
      <c r="AF646" s="109"/>
      <c r="AG646" s="263"/>
      <c r="AH646" s="109"/>
      <c r="AI646" s="110"/>
      <c r="AJ646" s="111"/>
    </row>
    <row r="647" spans="2:36" x14ac:dyDescent="0.15">
      <c r="B647" s="285"/>
      <c r="C647" s="27" t="s">
        <v>32</v>
      </c>
      <c r="D647" s="107"/>
      <c r="E647" s="264"/>
      <c r="F647" s="18">
        <f t="shared" si="61"/>
        <v>34.497872000000001</v>
      </c>
      <c r="G647" s="18">
        <f t="shared" si="61"/>
        <v>38.040011</v>
      </c>
      <c r="H647" s="18">
        <f t="shared" si="61"/>
        <v>0.98243082999999998</v>
      </c>
      <c r="I647" s="18">
        <f t="shared" si="61"/>
        <v>0.98775553000000005</v>
      </c>
      <c r="J647" s="18">
        <f t="shared" si="61"/>
        <v>5.2415345000000002E-2</v>
      </c>
      <c r="K647" s="112"/>
      <c r="L647" s="112"/>
      <c r="M647" s="112"/>
      <c r="N647" s="112"/>
      <c r="O647" s="265"/>
      <c r="P647" s="112"/>
      <c r="Q647" s="113"/>
      <c r="R647" s="114"/>
      <c r="T647" s="285"/>
      <c r="U647" s="27" t="s">
        <v>32</v>
      </c>
      <c r="V647" s="107"/>
      <c r="W647" s="264"/>
      <c r="X647" s="18">
        <f t="shared" si="62"/>
        <v>31.882127000000001</v>
      </c>
      <c r="Y647" s="18">
        <f t="shared" si="62"/>
        <v>35.706677999999997</v>
      </c>
      <c r="Z647" s="18">
        <f t="shared" si="62"/>
        <v>0.96398304000000001</v>
      </c>
      <c r="AA647" s="18">
        <f t="shared" si="62"/>
        <v>0.97743036000000005</v>
      </c>
      <c r="AB647" s="18">
        <f t="shared" si="62"/>
        <v>8.3842819999999998E-2</v>
      </c>
      <c r="AC647" s="112"/>
      <c r="AD647" s="112"/>
      <c r="AE647" s="112"/>
      <c r="AF647" s="112"/>
      <c r="AG647" s="265"/>
      <c r="AH647" s="112"/>
      <c r="AI647" s="113"/>
      <c r="AJ647" s="114"/>
    </row>
    <row r="648" spans="2:36" x14ac:dyDescent="0.15">
      <c r="B648" s="285"/>
      <c r="C648" s="27" t="s">
        <v>33</v>
      </c>
      <c r="D648" s="107"/>
      <c r="E648" s="264"/>
      <c r="F648" s="18">
        <f t="shared" si="61"/>
        <v>37.726612000000003</v>
      </c>
      <c r="G648" s="18">
        <f t="shared" si="61"/>
        <v>41.318471000000002</v>
      </c>
      <c r="H648" s="18">
        <f t="shared" si="61"/>
        <v>0.98965983999999996</v>
      </c>
      <c r="I648" s="18">
        <f t="shared" si="61"/>
        <v>0.99321274000000004</v>
      </c>
      <c r="J648" s="18">
        <f t="shared" si="61"/>
        <v>3.4937485999999997E-2</v>
      </c>
      <c r="K648" s="112"/>
      <c r="L648" s="112"/>
      <c r="M648" s="112"/>
      <c r="N648" s="112"/>
      <c r="O648" s="265"/>
      <c r="P648" s="112"/>
      <c r="Q648" s="113"/>
      <c r="R648" s="114"/>
      <c r="T648" s="285"/>
      <c r="U648" s="27" t="s">
        <v>33</v>
      </c>
      <c r="V648" s="107"/>
      <c r="W648" s="264"/>
      <c r="X648" s="18">
        <f t="shared" si="62"/>
        <v>34.151846999999997</v>
      </c>
      <c r="Y648" s="18">
        <f t="shared" si="62"/>
        <v>37.789706000000002</v>
      </c>
      <c r="Z648" s="18">
        <f t="shared" si="62"/>
        <v>0.97799453999999997</v>
      </c>
      <c r="AA648" s="18">
        <f t="shared" si="62"/>
        <v>0.98471872999999999</v>
      </c>
      <c r="AB648" s="18">
        <f t="shared" si="62"/>
        <v>5.3430956000000002E-2</v>
      </c>
      <c r="AC648" s="112"/>
      <c r="AD648" s="112"/>
      <c r="AE648" s="112"/>
      <c r="AF648" s="112"/>
      <c r="AG648" s="265"/>
      <c r="AH648" s="112"/>
      <c r="AI648" s="113"/>
      <c r="AJ648" s="114"/>
    </row>
    <row r="649" spans="2:36" x14ac:dyDescent="0.15">
      <c r="B649" s="285"/>
      <c r="C649" s="27" t="s">
        <v>35</v>
      </c>
      <c r="D649" s="107"/>
      <c r="E649" s="264"/>
      <c r="F649" s="18">
        <f t="shared" si="61"/>
        <v>41.389208000000004</v>
      </c>
      <c r="G649" s="18">
        <f t="shared" si="61"/>
        <v>45.151958</v>
      </c>
      <c r="H649" s="18">
        <f t="shared" si="61"/>
        <v>0.99399495999999998</v>
      </c>
      <c r="I649" s="18">
        <f t="shared" si="61"/>
        <v>0.99637198000000005</v>
      </c>
      <c r="J649" s="18">
        <f t="shared" si="61"/>
        <v>2.0614922000000001E-2</v>
      </c>
      <c r="K649" s="112"/>
      <c r="L649" s="112"/>
      <c r="M649" s="112"/>
      <c r="N649" s="112"/>
      <c r="O649" s="265"/>
      <c r="P649" s="112"/>
      <c r="Q649" s="113"/>
      <c r="R649" s="114"/>
      <c r="T649" s="285"/>
      <c r="U649" s="27" t="s">
        <v>35</v>
      </c>
      <c r="V649" s="107"/>
      <c r="W649" s="264"/>
      <c r="X649" s="18">
        <f t="shared" si="62"/>
        <v>36.447772000000001</v>
      </c>
      <c r="Y649" s="18">
        <f t="shared" si="62"/>
        <v>39.955300000000001</v>
      </c>
      <c r="Z649" s="18">
        <f t="shared" si="62"/>
        <v>0.98545134999999995</v>
      </c>
      <c r="AA649" s="18">
        <f t="shared" si="62"/>
        <v>0.99053314000000003</v>
      </c>
      <c r="AB649" s="18">
        <f t="shared" si="62"/>
        <v>3.4049085999999999E-2</v>
      </c>
      <c r="AC649" s="112"/>
      <c r="AD649" s="112"/>
      <c r="AE649" s="112"/>
      <c r="AF649" s="112"/>
      <c r="AG649" s="265"/>
      <c r="AH649" s="112"/>
      <c r="AI649" s="113"/>
      <c r="AJ649" s="114"/>
    </row>
    <row r="650" spans="2:36" ht="12.6" customHeight="1" thickBot="1" x14ac:dyDescent="0.2">
      <c r="B650" s="286"/>
      <c r="C650" s="29"/>
      <c r="D650" s="108"/>
      <c r="E650" s="266"/>
      <c r="F650" s="185"/>
      <c r="G650" s="185"/>
      <c r="H650" s="185"/>
      <c r="I650" s="185"/>
      <c r="J650" s="185"/>
      <c r="K650" s="115"/>
      <c r="L650" s="115"/>
      <c r="M650" s="115"/>
      <c r="N650" s="115"/>
      <c r="O650" s="267"/>
      <c r="P650" s="115"/>
      <c r="Q650" s="116"/>
      <c r="R650" s="117"/>
      <c r="T650" s="286"/>
      <c r="U650" s="29"/>
      <c r="V650" s="108"/>
      <c r="W650" s="266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7"/>
      <c r="AH650" s="115"/>
      <c r="AI650" s="116"/>
      <c r="AJ650" s="117"/>
    </row>
    <row r="651" spans="2:36" ht="13.95" customHeight="1" x14ac:dyDescent="0.15">
      <c r="B651" s="303" t="s">
        <v>192</v>
      </c>
      <c r="C651" s="25" t="s">
        <v>31</v>
      </c>
      <c r="D651" s="106"/>
      <c r="E651" s="262"/>
      <c r="F651" s="135">
        <f t="shared" ref="F651:J654" si="63">F646-F641</f>
        <v>3.4741870000000041</v>
      </c>
      <c r="G651" s="135">
        <f t="shared" si="63"/>
        <v>3.8226589999999945</v>
      </c>
      <c r="H651" s="135">
        <f t="shared" si="63"/>
        <v>1.2549669999999957E-2</v>
      </c>
      <c r="I651" s="135">
        <f t="shared" si="63"/>
        <v>1.4324760000000047E-2</v>
      </c>
      <c r="J651" s="135">
        <f t="shared" si="63"/>
        <v>1.8643349999999996E-2</v>
      </c>
      <c r="K651" s="109"/>
      <c r="L651" s="109"/>
      <c r="M651" s="109"/>
      <c r="N651" s="109"/>
      <c r="O651" s="263"/>
      <c r="P651" s="109"/>
      <c r="Q651" s="110"/>
      <c r="R651" s="111"/>
      <c r="T651" s="303" t="s">
        <v>192</v>
      </c>
      <c r="U651" s="25" t="s">
        <v>31</v>
      </c>
      <c r="V651" s="106"/>
      <c r="W651" s="262"/>
      <c r="X651" s="135">
        <f t="shared" ref="X651:AB654" si="64">X646-X641</f>
        <v>4.0078180000000003</v>
      </c>
      <c r="Y651" s="135">
        <f t="shared" si="64"/>
        <v>3.7779880000000006</v>
      </c>
      <c r="Z651" s="135">
        <f t="shared" si="64"/>
        <v>2.6334370000000051E-2</v>
      </c>
      <c r="AA651" s="135">
        <f t="shared" si="64"/>
        <v>3.2302869999999984E-2</v>
      </c>
      <c r="AB651" s="135">
        <f t="shared" si="64"/>
        <v>3.1181039999999993E-2</v>
      </c>
      <c r="AC651" s="109"/>
      <c r="AD651" s="109"/>
      <c r="AE651" s="109"/>
      <c r="AF651" s="109"/>
      <c r="AG651" s="263"/>
      <c r="AH651" s="109"/>
      <c r="AI651" s="110"/>
      <c r="AJ651" s="111"/>
    </row>
    <row r="652" spans="2:36" x14ac:dyDescent="0.15">
      <c r="B652" s="285"/>
      <c r="C652" s="27" t="s">
        <v>32</v>
      </c>
      <c r="D652" s="107"/>
      <c r="E652" s="264"/>
      <c r="F652" s="18">
        <f t="shared" si="63"/>
        <v>2.9145080000000014</v>
      </c>
      <c r="G652" s="18">
        <f t="shared" si="63"/>
        <v>2.8207000000000022</v>
      </c>
      <c r="H652" s="18">
        <f t="shared" si="63"/>
        <v>6.1061000000000032E-3</v>
      </c>
      <c r="I652" s="18">
        <f t="shared" si="63"/>
        <v>7.7332900000000038E-3</v>
      </c>
      <c r="J652" s="18">
        <f t="shared" si="63"/>
        <v>1.6843165E-2</v>
      </c>
      <c r="K652" s="112"/>
      <c r="L652" s="112"/>
      <c r="M652" s="112"/>
      <c r="N652" s="112"/>
      <c r="O652" s="265"/>
      <c r="P652" s="112"/>
      <c r="Q652" s="113"/>
      <c r="R652" s="114"/>
      <c r="T652" s="285"/>
      <c r="U652" s="27" t="s">
        <v>32</v>
      </c>
      <c r="V652" s="107"/>
      <c r="W652" s="264"/>
      <c r="X652" s="18">
        <f t="shared" si="64"/>
        <v>4.1447770000000013</v>
      </c>
      <c r="Y652" s="18">
        <f t="shared" si="64"/>
        <v>4.0091839999999976</v>
      </c>
      <c r="Z652" s="18">
        <f t="shared" si="64"/>
        <v>1.6885620000000046E-2</v>
      </c>
      <c r="AA652" s="18">
        <f t="shared" si="64"/>
        <v>1.9865830000000084E-2</v>
      </c>
      <c r="AB652" s="18">
        <f t="shared" si="64"/>
        <v>1.5164460000000005E-2</v>
      </c>
      <c r="AC652" s="112"/>
      <c r="AD652" s="112"/>
      <c r="AE652" s="112"/>
      <c r="AF652" s="112"/>
      <c r="AG652" s="265"/>
      <c r="AH652" s="112"/>
      <c r="AI652" s="113"/>
      <c r="AJ652" s="114"/>
    </row>
    <row r="653" spans="2:36" x14ac:dyDescent="0.15">
      <c r="B653" s="285"/>
      <c r="C653" s="27" t="s">
        <v>33</v>
      </c>
      <c r="D653" s="107"/>
      <c r="E653" s="264"/>
      <c r="F653" s="18">
        <f t="shared" si="63"/>
        <v>3.2310590000000019</v>
      </c>
      <c r="G653" s="18">
        <f t="shared" si="63"/>
        <v>2.311242</v>
      </c>
      <c r="H653" s="18">
        <f t="shared" si="63"/>
        <v>1.7237099999999339E-3</v>
      </c>
      <c r="I653" s="18">
        <f t="shared" si="63"/>
        <v>1.9481100000000584E-3</v>
      </c>
      <c r="J653" s="18">
        <f t="shared" si="63"/>
        <v>1.3275330999999998E-2</v>
      </c>
      <c r="K653" s="112"/>
      <c r="L653" s="112"/>
      <c r="M653" s="112"/>
      <c r="N653" s="112"/>
      <c r="O653" s="265"/>
      <c r="P653" s="112"/>
      <c r="Q653" s="113"/>
      <c r="R653" s="114"/>
      <c r="T653" s="285"/>
      <c r="U653" s="27" t="s">
        <v>33</v>
      </c>
      <c r="V653" s="107"/>
      <c r="W653" s="264"/>
      <c r="X653" s="18">
        <f t="shared" si="64"/>
        <v>3.6336909999999953</v>
      </c>
      <c r="Y653" s="18">
        <f t="shared" si="64"/>
        <v>3.7650150000000053</v>
      </c>
      <c r="Z653" s="18">
        <f t="shared" si="64"/>
        <v>9.6940399999999594E-3</v>
      </c>
      <c r="AA653" s="18">
        <f t="shared" si="64"/>
        <v>1.1600029999999983E-2</v>
      </c>
      <c r="AB653" s="18">
        <f t="shared" si="64"/>
        <v>1.0448526E-2</v>
      </c>
      <c r="AC653" s="112"/>
      <c r="AD653" s="112"/>
      <c r="AE653" s="112"/>
      <c r="AF653" s="112"/>
      <c r="AG653" s="265"/>
      <c r="AH653" s="112"/>
      <c r="AI653" s="113"/>
      <c r="AJ653" s="114"/>
    </row>
    <row r="654" spans="2:36" x14ac:dyDescent="0.15">
      <c r="B654" s="285"/>
      <c r="C654" s="27" t="s">
        <v>35</v>
      </c>
      <c r="D654" s="107"/>
      <c r="E654" s="264"/>
      <c r="F654" s="18">
        <f t="shared" si="63"/>
        <v>4.2305940000000035</v>
      </c>
      <c r="G654" s="18">
        <f t="shared" si="63"/>
        <v>3.5226839999999982</v>
      </c>
      <c r="H654" s="18">
        <f t="shared" si="63"/>
        <v>9.3377999999999517E-4</v>
      </c>
      <c r="I654" s="18">
        <f t="shared" si="63"/>
        <v>1.0267700000000657E-3</v>
      </c>
      <c r="J654" s="18">
        <f t="shared" si="63"/>
        <v>8.9872520000000011E-3</v>
      </c>
      <c r="K654" s="112"/>
      <c r="L654" s="112"/>
      <c r="M654" s="112"/>
      <c r="N654" s="112"/>
      <c r="O654" s="265"/>
      <c r="P654" s="112"/>
      <c r="Q654" s="113"/>
      <c r="R654" s="114"/>
      <c r="T654" s="285"/>
      <c r="U654" s="27" t="s">
        <v>35</v>
      </c>
      <c r="V654" s="107"/>
      <c r="W654" s="264"/>
      <c r="X654" s="18">
        <f t="shared" si="64"/>
        <v>2.1580319999999986</v>
      </c>
      <c r="Y654" s="18">
        <f t="shared" si="64"/>
        <v>2.1048639999999992</v>
      </c>
      <c r="Z654" s="18">
        <f t="shared" si="64"/>
        <v>3.4228699999999668E-3</v>
      </c>
      <c r="AA654" s="18">
        <f t="shared" si="64"/>
        <v>4.396990000000045E-3</v>
      </c>
      <c r="AB654" s="18">
        <f t="shared" si="64"/>
        <v>5.627003999999998E-3</v>
      </c>
      <c r="AC654" s="112"/>
      <c r="AD654" s="112"/>
      <c r="AE654" s="112"/>
      <c r="AF654" s="112"/>
      <c r="AG654" s="265"/>
      <c r="AH654" s="112"/>
      <c r="AI654" s="113"/>
      <c r="AJ654" s="114"/>
    </row>
    <row r="655" spans="2:36" ht="12.6" customHeight="1" thickBot="1" x14ac:dyDescent="0.2">
      <c r="B655" s="286"/>
      <c r="C655" s="29"/>
      <c r="D655" s="108"/>
      <c r="E655" s="266"/>
      <c r="F655" s="185"/>
      <c r="G655" s="185"/>
      <c r="H655" s="185"/>
      <c r="I655" s="185"/>
      <c r="J655" s="185"/>
      <c r="K655" s="115"/>
      <c r="L655" s="115"/>
      <c r="M655" s="115"/>
      <c r="N655" s="115"/>
      <c r="O655" s="267"/>
      <c r="P655" s="115"/>
      <c r="Q655" s="116"/>
      <c r="R655" s="117"/>
      <c r="T655" s="286"/>
      <c r="U655" s="29"/>
      <c r="V655" s="108"/>
      <c r="W655" s="266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7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AL208:AL2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418:T42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8" type="noConversion"/>
  <pageMargins left="0.7" right="0.7" top="0.75" bottom="0.75" header="0.3" footer="0.3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2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3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3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2" width="9" style="212" customWidth="1"/>
    <col min="73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14</v>
      </c>
      <c r="C2" s="294" t="str">
        <f>CONCATENATE("Summary [ ",'Summary (auto)'!$C$3," ]")</f>
        <v>Summary [ 12bit-quantize-raht-15-bit ]</v>
      </c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1"/>
      <c r="S2" s="214"/>
      <c r="T2" s="141" t="str">
        <f>$B$2</f>
        <v>breakdance_track</v>
      </c>
      <c r="U2" s="288" t="str">
        <f>CONCATENATE("Summary [ ",'Summary (auto)'!$C$4," ]")</f>
        <v>Summary [ 10bit-quantize-raht-15-bit ]</v>
      </c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89"/>
      <c r="AK2" s="199"/>
      <c r="AL2" s="161" t="str">
        <f>$B$2</f>
        <v>breakdance_track</v>
      </c>
      <c r="AM2" s="304" t="s">
        <v>47</v>
      </c>
      <c r="AN2" s="269"/>
      <c r="AO2" s="269"/>
      <c r="AP2" s="269"/>
      <c r="AQ2" s="289"/>
      <c r="AR2" s="37"/>
      <c r="AS2" s="234"/>
      <c r="AT2" s="37"/>
    </row>
    <row r="3" spans="1:58" ht="13.5" customHeight="1" x14ac:dyDescent="0.3">
      <c r="B3" s="155"/>
      <c r="C3" s="202"/>
      <c r="D3" s="93"/>
      <c r="E3" s="235" t="s">
        <v>29</v>
      </c>
      <c r="F3" s="30" t="s">
        <v>48</v>
      </c>
      <c r="G3" s="203" t="s">
        <v>48</v>
      </c>
      <c r="H3" s="203" t="s">
        <v>48</v>
      </c>
      <c r="I3" s="203" t="s">
        <v>48</v>
      </c>
      <c r="J3" s="203" t="s">
        <v>48</v>
      </c>
      <c r="K3" s="203"/>
      <c r="L3" s="203"/>
      <c r="M3" s="203"/>
      <c r="N3" s="203"/>
      <c r="O3" s="236"/>
      <c r="P3" s="299" t="s">
        <v>49</v>
      </c>
      <c r="Q3" s="299" t="s">
        <v>50</v>
      </c>
      <c r="R3" s="301" t="s">
        <v>51</v>
      </c>
      <c r="S3" s="214"/>
      <c r="T3" s="139"/>
      <c r="U3" s="202"/>
      <c r="V3" s="93"/>
      <c r="W3" s="235" t="s">
        <v>29</v>
      </c>
      <c r="X3" s="30" t="s">
        <v>48</v>
      </c>
      <c r="Y3" s="203" t="s">
        <v>48</v>
      </c>
      <c r="Z3" s="203" t="s">
        <v>48</v>
      </c>
      <c r="AA3" s="203" t="s">
        <v>48</v>
      </c>
      <c r="AB3" s="203" t="s">
        <v>48</v>
      </c>
      <c r="AC3" s="203"/>
      <c r="AD3" s="203"/>
      <c r="AE3" s="203"/>
      <c r="AF3" s="203"/>
      <c r="AG3" s="236"/>
      <c r="AH3" s="299" t="s">
        <v>49</v>
      </c>
      <c r="AI3" s="299" t="s">
        <v>50</v>
      </c>
      <c r="AJ3" s="301" t="s">
        <v>51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52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7" t="s">
        <v>53</v>
      </c>
      <c r="F4" s="33" t="s">
        <v>27</v>
      </c>
      <c r="G4" s="238" t="s">
        <v>38</v>
      </c>
      <c r="H4" s="238" t="s">
        <v>41</v>
      </c>
      <c r="I4" s="238" t="s">
        <v>44</v>
      </c>
      <c r="J4" s="238" t="s">
        <v>54</v>
      </c>
      <c r="K4" s="238"/>
      <c r="L4" s="118"/>
      <c r="M4" s="118"/>
      <c r="N4" s="91"/>
      <c r="O4" s="238"/>
      <c r="P4" s="272"/>
      <c r="Q4" s="272"/>
      <c r="R4" s="302"/>
      <c r="S4" s="214"/>
      <c r="T4" s="140"/>
      <c r="U4" s="199"/>
      <c r="V4" s="32"/>
      <c r="W4" s="237" t="s">
        <v>53</v>
      </c>
      <c r="X4" s="33" t="s">
        <v>27</v>
      </c>
      <c r="Y4" s="238" t="s">
        <v>38</v>
      </c>
      <c r="Z4" s="238" t="s">
        <v>41</v>
      </c>
      <c r="AA4" s="238" t="s">
        <v>44</v>
      </c>
      <c r="AB4" s="238" t="s">
        <v>54</v>
      </c>
      <c r="AC4" s="238"/>
      <c r="AD4" s="238"/>
      <c r="AE4" s="238"/>
      <c r="AF4" s="91"/>
      <c r="AG4" s="238"/>
      <c r="AH4" s="272"/>
      <c r="AI4" s="272"/>
      <c r="AJ4" s="302"/>
      <c r="AK4" s="214"/>
      <c r="AL4" s="201"/>
      <c r="AM4" s="90" t="s">
        <v>27</v>
      </c>
      <c r="AN4" s="90" t="s">
        <v>38</v>
      </c>
      <c r="AO4" s="90" t="s">
        <v>41</v>
      </c>
      <c r="AP4" s="90" t="s">
        <v>44</v>
      </c>
      <c r="AQ4" s="164" t="s">
        <v>54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0"/>
      <c r="C5" s="25" t="s">
        <v>31</v>
      </c>
      <c r="D5" s="26"/>
      <c r="E5" s="125">
        <f>E23</f>
        <v>126582.31200000002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27.700256499999991</v>
      </c>
      <c r="G5" s="30">
        <f t="shared" si="0"/>
        <v>31.727322375000004</v>
      </c>
      <c r="H5" s="30">
        <f t="shared" si="0"/>
        <v>0.93688656531250003</v>
      </c>
      <c r="I5" s="90">
        <f t="shared" si="0"/>
        <v>0.96381933531250008</v>
      </c>
      <c r="J5" s="90">
        <f t="shared" si="0"/>
        <v>7.5452414593750003E-2</v>
      </c>
      <c r="K5" s="55"/>
      <c r="L5" s="55"/>
      <c r="M5" s="55"/>
      <c r="N5" s="26"/>
      <c r="O5" s="56"/>
      <c r="P5" s="130">
        <f t="shared" ref="P5:Q8" si="1">P16</f>
        <v>125.687</v>
      </c>
      <c r="Q5" s="151">
        <f t="shared" si="1"/>
        <v>53.045999999999999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298"/>
      <c r="U5" s="25" t="s">
        <v>31</v>
      </c>
      <c r="V5" s="26"/>
      <c r="W5" s="126">
        <f>W23</f>
        <v>76425.623999999996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22.911225999999999</v>
      </c>
      <c r="Y5" s="30">
        <f t="shared" si="2"/>
        <v>27.434009624999995</v>
      </c>
      <c r="Z5" s="30">
        <f t="shared" si="2"/>
        <v>0.84443670468749998</v>
      </c>
      <c r="AA5" s="90">
        <f t="shared" si="2"/>
        <v>0.92041458125000009</v>
      </c>
      <c r="AB5" s="90">
        <f t="shared" si="2"/>
        <v>0.18134192218749998</v>
      </c>
      <c r="AC5" s="55"/>
      <c r="AD5" s="55"/>
      <c r="AE5" s="55"/>
      <c r="AF5" s="26"/>
      <c r="AG5" s="239"/>
      <c r="AH5" s="130">
        <f t="shared" ref="AH5:AI8" si="3">AH16</f>
        <v>113.40600000000001</v>
      </c>
      <c r="AI5" s="151">
        <f t="shared" si="3"/>
        <v>49.39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40">
        <f>bdrate($E5:$E8,F5:F8,$W5:$W8,X5:X8)</f>
        <v>-1.5773798006888606E-2</v>
      </c>
      <c r="AN5" s="241">
        <f>bdrate($E5:$E8,G5:G8,$W5:$W8,Y5:Y8)</f>
        <v>-1.0584680788466527E-2</v>
      </c>
      <c r="AO5" s="241">
        <f>bdrate($E5:$E8,H5:H8,$W5:$W8,Z5:Z8)</f>
        <v>2.6740649628360424E-2</v>
      </c>
      <c r="AP5" s="241">
        <f>bdrate($E5:$E8,I5:I8,$W5:$W8,AA5:AA8)</f>
        <v>2.2266893619777406E-2</v>
      </c>
      <c r="AQ5" s="242">
        <f>bdrateInverted($E5:$E8,J5:J8,$W5:$W8,AB5:AB8)</f>
        <v>-1.8658972671656948E-2</v>
      </c>
      <c r="AR5" s="243"/>
      <c r="AS5" s="51"/>
      <c r="AT5" s="19" t="s">
        <v>55</v>
      </c>
      <c r="AV5" s="244"/>
      <c r="AW5" s="244"/>
      <c r="AX5" s="244"/>
      <c r="AY5" s="244"/>
      <c r="AZ5" s="244"/>
      <c r="BA5" s="244"/>
      <c r="BB5" s="244"/>
      <c r="BF5" s="12"/>
    </row>
    <row r="6" spans="1:58" ht="13.5" customHeight="1" x14ac:dyDescent="0.15">
      <c r="B6" s="285"/>
      <c r="C6" s="27" t="s">
        <v>32</v>
      </c>
      <c r="D6" s="28"/>
      <c r="E6" s="156">
        <f>E24</f>
        <v>181199.22399999999</v>
      </c>
      <c r="F6" s="90">
        <f t="shared" si="0"/>
        <v>32.126857718749996</v>
      </c>
      <c r="G6" s="90">
        <f t="shared" si="0"/>
        <v>35.829733562499996</v>
      </c>
      <c r="H6" s="90">
        <f t="shared" si="0"/>
        <v>0.97254385749999983</v>
      </c>
      <c r="I6" s="90">
        <f t="shared" si="0"/>
        <v>0.98289698375000001</v>
      </c>
      <c r="J6" s="90">
        <f t="shared" si="0"/>
        <v>3.8158042187500005E-2</v>
      </c>
      <c r="K6" s="56"/>
      <c r="L6" s="56"/>
      <c r="M6" s="56"/>
      <c r="N6" s="28"/>
      <c r="O6" s="56"/>
      <c r="P6" s="130">
        <f t="shared" si="1"/>
        <v>127.48399999999999</v>
      </c>
      <c r="Q6" s="130">
        <f t="shared" si="1"/>
        <v>53.64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5"/>
      <c r="U6" s="27" t="s">
        <v>32</v>
      </c>
      <c r="V6" s="28"/>
      <c r="W6" s="127">
        <f>W24</f>
        <v>106398.144</v>
      </c>
      <c r="X6" s="90">
        <f t="shared" si="2"/>
        <v>26.16064728125</v>
      </c>
      <c r="Y6" s="90">
        <f t="shared" si="2"/>
        <v>30.431552749999998</v>
      </c>
      <c r="Z6" s="90">
        <f t="shared" si="2"/>
        <v>0.91393903250000008</v>
      </c>
      <c r="AA6" s="90">
        <f t="shared" si="2"/>
        <v>0.95403328499999995</v>
      </c>
      <c r="AB6" s="90">
        <f t="shared" si="2"/>
        <v>9.8142623093749978E-2</v>
      </c>
      <c r="AC6" s="56"/>
      <c r="AD6" s="56"/>
      <c r="AE6" s="56"/>
      <c r="AF6" s="28"/>
      <c r="AG6" s="239"/>
      <c r="AH6" s="130">
        <f t="shared" si="3"/>
        <v>113.265</v>
      </c>
      <c r="AI6" s="130">
        <f t="shared" si="3"/>
        <v>50.015000000000001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5"/>
      <c r="AN6" s="246"/>
      <c r="AO6" s="159"/>
      <c r="AP6" s="159"/>
      <c r="AQ6" s="43"/>
      <c r="AR6" s="243"/>
      <c r="AS6" s="243"/>
      <c r="AT6" s="36"/>
      <c r="AV6" s="244"/>
      <c r="AW6" s="244"/>
      <c r="AX6" s="9"/>
      <c r="AY6" s="244"/>
      <c r="AZ6" s="244"/>
      <c r="BA6" s="244"/>
      <c r="BB6" s="9"/>
      <c r="BF6" s="12"/>
    </row>
    <row r="7" spans="1:58" ht="12.75" customHeight="1" x14ac:dyDescent="0.15">
      <c r="B7" s="285"/>
      <c r="C7" s="27" t="s">
        <v>33</v>
      </c>
      <c r="D7" s="28"/>
      <c r="E7" s="156">
        <f>E25</f>
        <v>256276.88799999998</v>
      </c>
      <c r="F7" s="90">
        <f t="shared" si="0"/>
        <v>36.681857406249996</v>
      </c>
      <c r="G7" s="90">
        <f t="shared" si="0"/>
        <v>40.548064250000003</v>
      </c>
      <c r="H7" s="90">
        <f t="shared" si="0"/>
        <v>0.98944849312499994</v>
      </c>
      <c r="I7" s="90">
        <f t="shared" si="0"/>
        <v>0.99287583718749994</v>
      </c>
      <c r="J7" s="90">
        <f t="shared" si="0"/>
        <v>1.8273288156250001E-2</v>
      </c>
      <c r="K7" s="56"/>
      <c r="L7" s="56"/>
      <c r="M7" s="56"/>
      <c r="N7" s="28"/>
      <c r="O7" s="56"/>
      <c r="P7" s="130">
        <f t="shared" si="1"/>
        <v>128.15600000000001</v>
      </c>
      <c r="Q7" s="130">
        <f t="shared" si="1"/>
        <v>54.703000000000003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5"/>
      <c r="U7" s="27" t="s">
        <v>33</v>
      </c>
      <c r="V7" s="28"/>
      <c r="W7" s="127">
        <f>W25</f>
        <v>150861.424</v>
      </c>
      <c r="X7" s="90">
        <f t="shared" si="2"/>
        <v>29.927618812500004</v>
      </c>
      <c r="Y7" s="90">
        <f t="shared" si="2"/>
        <v>33.718942250000005</v>
      </c>
      <c r="Z7" s="90">
        <f t="shared" si="2"/>
        <v>0.95563891281249991</v>
      </c>
      <c r="AA7" s="90">
        <f t="shared" si="2"/>
        <v>0.97350986781250004</v>
      </c>
      <c r="AB7" s="90">
        <f t="shared" si="2"/>
        <v>5.233514656249999E-2</v>
      </c>
      <c r="AC7" s="56"/>
      <c r="AD7" s="56"/>
      <c r="AE7" s="56"/>
      <c r="AF7" s="28"/>
      <c r="AG7" s="239"/>
      <c r="AH7" s="130">
        <f t="shared" si="3"/>
        <v>113.765</v>
      </c>
      <c r="AI7" s="130">
        <f t="shared" si="3"/>
        <v>50.061999999999998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5"/>
      <c r="AN7" s="246"/>
      <c r="AO7" s="159"/>
      <c r="AP7" s="159"/>
      <c r="AQ7" s="43"/>
      <c r="AR7" s="243"/>
      <c r="AS7" s="52"/>
      <c r="AT7" s="19" t="s">
        <v>56</v>
      </c>
      <c r="AV7" s="244"/>
      <c r="AW7" s="244"/>
      <c r="AX7" s="9"/>
      <c r="AY7" s="244"/>
      <c r="AZ7" s="244"/>
      <c r="BA7" s="244"/>
      <c r="BB7" s="9"/>
      <c r="BF7" s="12"/>
    </row>
    <row r="8" spans="1:58" ht="12.75" customHeight="1" x14ac:dyDescent="0.15">
      <c r="B8" s="285"/>
      <c r="C8" s="27" t="s">
        <v>35</v>
      </c>
      <c r="D8" s="28"/>
      <c r="E8" s="156">
        <f>E26</f>
        <v>356432.81599999999</v>
      </c>
      <c r="F8" s="90">
        <f t="shared" si="0"/>
        <v>39.778941062500003</v>
      </c>
      <c r="G8" s="90">
        <f t="shared" si="0"/>
        <v>43.708715093749994</v>
      </c>
      <c r="H8" s="90">
        <f t="shared" si="0"/>
        <v>0.99455648124999985</v>
      </c>
      <c r="I8" s="90">
        <f t="shared" si="0"/>
        <v>0.99625927531250025</v>
      </c>
      <c r="J8" s="90">
        <f t="shared" si="0"/>
        <v>1.0210079965625E-2</v>
      </c>
      <c r="K8" s="56"/>
      <c r="L8" s="56"/>
      <c r="M8" s="56"/>
      <c r="N8" s="28"/>
      <c r="O8" s="56"/>
      <c r="P8" s="130">
        <f t="shared" si="1"/>
        <v>127.98399999999999</v>
      </c>
      <c r="Q8" s="130">
        <f t="shared" si="1"/>
        <v>55.780999999999999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5"/>
      <c r="U8" s="27" t="s">
        <v>35</v>
      </c>
      <c r="V8" s="28"/>
      <c r="W8" s="127">
        <f>W26</f>
        <v>214884.12000000002</v>
      </c>
      <c r="X8" s="90">
        <f t="shared" si="2"/>
        <v>34.938237218749997</v>
      </c>
      <c r="Y8" s="90">
        <f t="shared" si="2"/>
        <v>38.494442500000012</v>
      </c>
      <c r="Z8" s="90">
        <f t="shared" si="2"/>
        <v>0.98256723031249982</v>
      </c>
      <c r="AA8" s="90">
        <f t="shared" si="2"/>
        <v>0.98884467968750001</v>
      </c>
      <c r="AB8" s="90">
        <f t="shared" si="2"/>
        <v>2.36758700625E-2</v>
      </c>
      <c r="AC8" s="56"/>
      <c r="AD8" s="56"/>
      <c r="AE8" s="56"/>
      <c r="AF8" s="28"/>
      <c r="AG8" s="239"/>
      <c r="AH8" s="130">
        <f t="shared" si="3"/>
        <v>114.65600000000001</v>
      </c>
      <c r="AI8" s="130">
        <f t="shared" si="3"/>
        <v>50.405999999999999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6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9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57</v>
      </c>
      <c r="C10" s="136"/>
      <c r="D10" s="136"/>
      <c r="E10" s="247"/>
      <c r="F10" s="137"/>
      <c r="G10" s="137"/>
      <c r="H10" s="137"/>
      <c r="I10" s="137"/>
      <c r="J10" s="137"/>
      <c r="K10" s="137"/>
      <c r="L10" s="136"/>
      <c r="M10" s="138"/>
      <c r="N10" s="138"/>
      <c r="O10" s="248"/>
      <c r="P10" s="154">
        <f>GEOMEAN(P5:P8)</f>
        <v>127.3239684425883</v>
      </c>
      <c r="Q10" s="154">
        <f>GEOMEAN(Q5:Q8)</f>
        <v>54.282483941396869</v>
      </c>
      <c r="R10" s="134" t="e">
        <f>AVERAGE(R5:R8)</f>
        <v>#DIV/0!</v>
      </c>
      <c r="S10" s="214"/>
      <c r="T10" s="153" t="s">
        <v>57</v>
      </c>
      <c r="U10" s="136"/>
      <c r="V10" s="136"/>
      <c r="W10" s="247"/>
      <c r="X10" s="137"/>
      <c r="Y10" s="137"/>
      <c r="Z10" s="137"/>
      <c r="AA10" s="137"/>
      <c r="AB10" s="137"/>
      <c r="AC10" s="137"/>
      <c r="AD10" s="136"/>
      <c r="AE10" s="138"/>
      <c r="AF10" s="138"/>
      <c r="AG10" s="248"/>
      <c r="AH10" s="154">
        <f>GEOMEAN(AH5:AH8)</f>
        <v>113.77171504037038</v>
      </c>
      <c r="AI10" s="154">
        <f>GEOMEAN(AI5:AI8)</f>
        <v>49.966903035813687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9"/>
      <c r="F11" s="90"/>
      <c r="G11" s="90"/>
      <c r="H11" s="90"/>
      <c r="I11" s="90"/>
      <c r="J11" s="90"/>
      <c r="K11" s="90"/>
      <c r="L11" s="214"/>
      <c r="M11" s="91"/>
      <c r="N11" s="91"/>
      <c r="O11" s="250"/>
      <c r="P11" s="90"/>
      <c r="Q11" s="90"/>
      <c r="R11" s="130"/>
      <c r="S11" s="214"/>
      <c r="T11" s="214"/>
      <c r="U11" s="214"/>
      <c r="V11" s="214"/>
      <c r="W11" s="249"/>
      <c r="X11" s="90"/>
      <c r="Y11" s="90"/>
      <c r="Z11" s="90"/>
      <c r="AA11" s="90"/>
      <c r="AB11" s="90"/>
      <c r="AC11" s="90"/>
      <c r="AD11" s="214"/>
      <c r="AE11" s="91"/>
      <c r="AF11" s="91"/>
      <c r="AG11" s="250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9"/>
      <c r="F12" s="90"/>
      <c r="G12" s="90"/>
      <c r="H12" s="90"/>
      <c r="I12" s="90"/>
      <c r="J12" s="90"/>
      <c r="K12" s="90"/>
      <c r="L12" s="214"/>
      <c r="M12" s="91"/>
      <c r="N12" s="91"/>
      <c r="O12" s="250"/>
      <c r="P12" s="90"/>
      <c r="Q12" s="90"/>
      <c r="R12" s="130"/>
      <c r="S12" s="214"/>
      <c r="T12" s="214"/>
      <c r="U12" s="214"/>
      <c r="V12" s="214"/>
      <c r="W12" s="249"/>
      <c r="X12" s="90"/>
      <c r="Y12" s="90"/>
      <c r="Z12" s="90"/>
      <c r="AA12" s="90"/>
      <c r="AB12" s="90"/>
      <c r="AC12" s="90"/>
      <c r="AD12" s="214"/>
      <c r="AE12" s="91"/>
      <c r="AF12" s="91"/>
      <c r="AG12" s="250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8" t="str">
        <f>CONCATENATE("Encoding/Decoding [ ",'Summary (auto)'!$C$3," ]")</f>
        <v>Encoding/Decoding [ 12bit-quantize-raht-15-bit ]</v>
      </c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89"/>
      <c r="T13" s="21"/>
      <c r="U13" s="288" t="str">
        <f>CONCATENATE("Encoding [ ",'Summary (auto)'!$C$4," ]")</f>
        <v>Encoding [ 10bit-quantize-raht-15-bit ]</v>
      </c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89"/>
    </row>
    <row r="14" spans="1:58" ht="15.6" customHeight="1" x14ac:dyDescent="0.25">
      <c r="B14" s="155"/>
      <c r="C14" s="101"/>
      <c r="D14" s="101"/>
      <c r="E14" s="251" t="s">
        <v>58</v>
      </c>
      <c r="F14" s="135" t="s">
        <v>59</v>
      </c>
      <c r="G14" s="135" t="s">
        <v>60</v>
      </c>
      <c r="H14" s="135" t="s">
        <v>61</v>
      </c>
      <c r="I14" s="135" t="s">
        <v>62</v>
      </c>
      <c r="J14" s="135" t="s">
        <v>63</v>
      </c>
      <c r="K14" s="135" t="s">
        <v>64</v>
      </c>
      <c r="L14" s="135" t="s">
        <v>65</v>
      </c>
      <c r="M14" s="102" t="s">
        <v>66</v>
      </c>
      <c r="N14" s="102"/>
      <c r="O14" s="252"/>
      <c r="P14" s="102"/>
      <c r="Q14" s="103"/>
      <c r="R14" s="104"/>
      <c r="S14" s="199"/>
      <c r="T14" s="155"/>
      <c r="U14" s="101"/>
      <c r="V14" s="101"/>
      <c r="W14" s="251" t="s">
        <v>58</v>
      </c>
      <c r="X14" s="135" t="s">
        <v>59</v>
      </c>
      <c r="Y14" s="135" t="s">
        <v>60</v>
      </c>
      <c r="Z14" s="135" t="s">
        <v>61</v>
      </c>
      <c r="AA14" s="135" t="s">
        <v>62</v>
      </c>
      <c r="AB14" s="135" t="s">
        <v>63</v>
      </c>
      <c r="AC14" s="135" t="s">
        <v>64</v>
      </c>
      <c r="AD14" s="135" t="s">
        <v>65</v>
      </c>
      <c r="AE14" s="102" t="s">
        <v>66</v>
      </c>
      <c r="AF14" s="102"/>
      <c r="AG14" s="252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7" t="s">
        <v>53</v>
      </c>
      <c r="F15" s="237" t="s">
        <v>53</v>
      </c>
      <c r="G15" s="237" t="s">
        <v>53</v>
      </c>
      <c r="H15" s="237" t="s">
        <v>53</v>
      </c>
      <c r="I15" s="237" t="s">
        <v>53</v>
      </c>
      <c r="J15" s="237" t="s">
        <v>53</v>
      </c>
      <c r="K15" s="237" t="s">
        <v>53</v>
      </c>
      <c r="L15" s="237" t="s">
        <v>53</v>
      </c>
      <c r="M15" s="237" t="s">
        <v>53</v>
      </c>
      <c r="N15" s="33"/>
      <c r="O15" s="238"/>
      <c r="P15" s="204" t="s">
        <v>49</v>
      </c>
      <c r="Q15" s="204" t="s">
        <v>50</v>
      </c>
      <c r="R15" s="34"/>
      <c r="S15" s="214"/>
      <c r="T15" s="148"/>
      <c r="U15" s="32"/>
      <c r="V15" s="32"/>
      <c r="W15" s="237" t="s">
        <v>53</v>
      </c>
      <c r="X15" s="237" t="s">
        <v>53</v>
      </c>
      <c r="Y15" s="237" t="s">
        <v>53</v>
      </c>
      <c r="Z15" s="237" t="s">
        <v>53</v>
      </c>
      <c r="AA15" s="237" t="s">
        <v>53</v>
      </c>
      <c r="AB15" s="237" t="s">
        <v>53</v>
      </c>
      <c r="AC15" s="237" t="s">
        <v>53</v>
      </c>
      <c r="AD15" s="237" t="s">
        <v>53</v>
      </c>
      <c r="AE15" s="237" t="s">
        <v>53</v>
      </c>
      <c r="AF15" s="33"/>
      <c r="AG15" s="238"/>
      <c r="AH15" s="204" t="s">
        <v>49</v>
      </c>
      <c r="AI15" s="204" t="s">
        <v>50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0"/>
      <c r="C16" s="25" t="s">
        <v>31</v>
      </c>
      <c r="D16" s="26"/>
      <c r="E16" s="128">
        <v>27586.312000000002</v>
      </c>
      <c r="F16" s="166">
        <v>21990.991999999998</v>
      </c>
      <c r="G16" s="166">
        <v>9391.2160000000003</v>
      </c>
      <c r="H16" s="166">
        <v>2529.2240000000002</v>
      </c>
      <c r="I16" s="166">
        <v>518.55200000000002</v>
      </c>
      <c r="J16" s="166">
        <v>34407.199999999997</v>
      </c>
      <c r="K16" s="60">
        <v>22848.44</v>
      </c>
      <c r="L16" s="60">
        <v>7310.3760000000002</v>
      </c>
      <c r="M16" s="60">
        <v>17.847999999999999</v>
      </c>
      <c r="N16" s="55"/>
      <c r="O16" s="253"/>
      <c r="P16" s="129">
        <v>125.687</v>
      </c>
      <c r="Q16" s="129">
        <v>53.045999999999999</v>
      </c>
      <c r="R16" s="142"/>
      <c r="S16" s="214"/>
      <c r="T16" s="300"/>
      <c r="U16" s="25" t="s">
        <v>31</v>
      </c>
      <c r="V16" s="26"/>
      <c r="W16" s="128">
        <v>27586.312000000002</v>
      </c>
      <c r="X16" s="166">
        <v>12042.96</v>
      </c>
      <c r="Y16" s="166">
        <v>760.28800000000001</v>
      </c>
      <c r="Z16" s="166">
        <v>78.623999999999995</v>
      </c>
      <c r="AA16" s="166">
        <v>19.431999999999999</v>
      </c>
      <c r="AB16" s="166">
        <v>19890.232</v>
      </c>
      <c r="AC16" s="60">
        <v>12107.824000000001</v>
      </c>
      <c r="AD16" s="60">
        <v>3939.9520000000002</v>
      </c>
      <c r="AE16" s="60">
        <v>17.623999999999999</v>
      </c>
      <c r="AF16" s="55"/>
      <c r="AG16" s="253"/>
      <c r="AH16" s="129">
        <v>113.40600000000001</v>
      </c>
      <c r="AI16" s="129">
        <v>49.39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32</v>
      </c>
      <c r="D17" s="28"/>
      <c r="E17" s="143">
        <v>27586.312000000002</v>
      </c>
      <c r="F17" s="167">
        <v>29042.824000000001</v>
      </c>
      <c r="G17" s="167">
        <v>24508.351999999999</v>
      </c>
      <c r="H17" s="167">
        <v>11622.888000000001</v>
      </c>
      <c r="I17" s="167">
        <v>3713.6959999999999</v>
      </c>
      <c r="J17" s="167">
        <v>44580.32</v>
      </c>
      <c r="K17" s="62">
        <v>30460.096000000001</v>
      </c>
      <c r="L17" s="62">
        <v>9684.7360000000008</v>
      </c>
      <c r="M17" s="62">
        <v>18.024000000000001</v>
      </c>
      <c r="N17" s="56"/>
      <c r="O17" s="239"/>
      <c r="P17" s="144">
        <v>127.48399999999999</v>
      </c>
      <c r="Q17" s="144">
        <v>53.64</v>
      </c>
      <c r="R17" s="145"/>
      <c r="S17" s="214"/>
      <c r="T17" s="285"/>
      <c r="U17" s="27" t="s">
        <v>32</v>
      </c>
      <c r="V17" s="28"/>
      <c r="W17" s="143">
        <v>27586.312000000002</v>
      </c>
      <c r="X17" s="167">
        <v>18477.432000000001</v>
      </c>
      <c r="Y17" s="167">
        <v>4597.808</v>
      </c>
      <c r="Z17" s="167">
        <v>797.64800000000002</v>
      </c>
      <c r="AA17" s="167">
        <v>166.624</v>
      </c>
      <c r="AB17" s="167">
        <v>29425.119999999999</v>
      </c>
      <c r="AC17" s="62">
        <v>19172.407999999999</v>
      </c>
      <c r="AD17" s="62">
        <v>6174.7920000000004</v>
      </c>
      <c r="AE17" s="62">
        <v>17.704000000000001</v>
      </c>
      <c r="AF17" s="56"/>
      <c r="AG17" s="239"/>
      <c r="AH17" s="144">
        <v>113.265</v>
      </c>
      <c r="AI17" s="144">
        <v>50.015000000000001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33</v>
      </c>
      <c r="D18" s="28"/>
      <c r="E18" s="143">
        <v>27586.312000000002</v>
      </c>
      <c r="F18" s="167">
        <v>36281.527999999998</v>
      </c>
      <c r="G18" s="167">
        <v>42779.951999999997</v>
      </c>
      <c r="H18" s="167">
        <v>27871.223999999998</v>
      </c>
      <c r="I18" s="167">
        <v>16154.871999999999</v>
      </c>
      <c r="J18" s="167">
        <v>55067.567999999999</v>
      </c>
      <c r="K18" s="62">
        <v>38387.375999999997</v>
      </c>
      <c r="L18" s="62">
        <v>12148.056</v>
      </c>
      <c r="M18" s="62">
        <v>18.047999999999998</v>
      </c>
      <c r="N18" s="56"/>
      <c r="O18" s="239"/>
      <c r="P18" s="144">
        <v>128.15600000000001</v>
      </c>
      <c r="Q18" s="144">
        <v>54.703000000000003</v>
      </c>
      <c r="R18" s="145"/>
      <c r="S18" s="214"/>
      <c r="T18" s="285"/>
      <c r="U18" s="27" t="s">
        <v>33</v>
      </c>
      <c r="V18" s="28"/>
      <c r="W18" s="143">
        <v>27586.312000000002</v>
      </c>
      <c r="X18" s="167">
        <v>25348.175999999999</v>
      </c>
      <c r="Y18" s="167">
        <v>16063.008</v>
      </c>
      <c r="Z18" s="167">
        <v>5981.0720000000001</v>
      </c>
      <c r="AA18" s="167">
        <v>1449.568</v>
      </c>
      <c r="AB18" s="167">
        <v>39393.216</v>
      </c>
      <c r="AC18" s="62">
        <v>26552.072</v>
      </c>
      <c r="AD18" s="62">
        <v>8488</v>
      </c>
      <c r="AE18" s="62">
        <v>17.968</v>
      </c>
      <c r="AF18" s="56"/>
      <c r="AG18" s="239"/>
      <c r="AH18" s="144">
        <v>113.765</v>
      </c>
      <c r="AI18" s="144">
        <v>50.061999999999998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35</v>
      </c>
      <c r="D19" s="28"/>
      <c r="E19" s="143">
        <v>27586.312000000002</v>
      </c>
      <c r="F19" s="167">
        <v>43264.911999999997</v>
      </c>
      <c r="G19" s="167">
        <v>62120.968000000001</v>
      </c>
      <c r="H19" s="167">
        <v>52519.743999999999</v>
      </c>
      <c r="I19" s="167">
        <v>43551</v>
      </c>
      <c r="J19" s="167">
        <v>65978.144</v>
      </c>
      <c r="K19" s="62">
        <v>46665.256000000001</v>
      </c>
      <c r="L19" s="62">
        <v>14746.48</v>
      </c>
      <c r="M19" s="62">
        <v>18.064</v>
      </c>
      <c r="N19" s="56"/>
      <c r="O19" s="239"/>
      <c r="P19" s="144">
        <v>127.98399999999999</v>
      </c>
      <c r="Q19" s="144">
        <v>55.780999999999999</v>
      </c>
      <c r="R19" s="145"/>
      <c r="S19" s="214"/>
      <c r="T19" s="285"/>
      <c r="U19" s="27" t="s">
        <v>35</v>
      </c>
      <c r="V19" s="28"/>
      <c r="W19" s="143">
        <v>27586.312000000002</v>
      </c>
      <c r="X19" s="167">
        <v>31987.175999999999</v>
      </c>
      <c r="Y19" s="167">
        <v>32987.728000000003</v>
      </c>
      <c r="Z19" s="167">
        <v>18901.903999999999</v>
      </c>
      <c r="AA19" s="167">
        <v>8448.8559999999998</v>
      </c>
      <c r="AB19" s="167">
        <v>49732.896000000001</v>
      </c>
      <c r="AC19" s="62">
        <v>34349.904000000002</v>
      </c>
      <c r="AD19" s="62">
        <v>10889.343999999999</v>
      </c>
      <c r="AE19" s="62">
        <v>17.88</v>
      </c>
      <c r="AF19" s="56"/>
      <c r="AG19" s="239"/>
      <c r="AH19" s="144">
        <v>114.65600000000001</v>
      </c>
      <c r="AI19" s="144">
        <v>50.405999999999999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4"/>
      <c r="P20" s="169"/>
      <c r="Q20" s="169"/>
      <c r="R20" s="146"/>
      <c r="S20" s="214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4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5" t="s">
        <v>29</v>
      </c>
      <c r="F21" s="30"/>
      <c r="G21" s="30"/>
      <c r="H21" s="30"/>
      <c r="I21" s="30"/>
      <c r="J21" s="30"/>
      <c r="K21" s="30"/>
      <c r="L21" s="30"/>
      <c r="M21" s="30"/>
      <c r="N21" s="30"/>
      <c r="O21" s="236"/>
      <c r="P21" s="30"/>
      <c r="Q21" s="203"/>
      <c r="R21" s="31"/>
      <c r="S21" s="214"/>
      <c r="T21" s="296"/>
      <c r="U21" s="93"/>
      <c r="V21" s="93"/>
      <c r="W21" s="255" t="s">
        <v>29</v>
      </c>
      <c r="X21" s="30"/>
      <c r="Y21" s="30"/>
      <c r="Z21" s="30"/>
      <c r="AA21" s="30"/>
      <c r="AB21" s="30"/>
      <c r="AC21" s="30"/>
      <c r="AD21" s="30"/>
      <c r="AE21" s="30"/>
      <c r="AF21" s="30"/>
      <c r="AG21" s="236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7" t="s">
        <v>53</v>
      </c>
      <c r="F22" s="33"/>
      <c r="G22" s="33"/>
      <c r="H22" s="33"/>
      <c r="I22" s="33"/>
      <c r="J22" s="33"/>
      <c r="K22" s="33"/>
      <c r="L22" s="33"/>
      <c r="M22" s="33"/>
      <c r="N22" s="33"/>
      <c r="O22" s="238"/>
      <c r="P22" s="33"/>
      <c r="Q22" s="204"/>
      <c r="R22" s="34"/>
      <c r="S22" s="214"/>
      <c r="T22" s="297"/>
      <c r="U22" s="32"/>
      <c r="V22" s="32"/>
      <c r="W22" s="256" t="s">
        <v>53</v>
      </c>
      <c r="X22" s="33"/>
      <c r="Y22" s="33"/>
      <c r="Z22" s="33"/>
      <c r="AA22" s="33"/>
      <c r="AB22" s="33"/>
      <c r="AC22" s="33"/>
      <c r="AD22" s="33"/>
      <c r="AE22" s="33"/>
      <c r="AF22" s="33"/>
      <c r="AG22" s="238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90"/>
      <c r="C23" s="25" t="s">
        <v>31</v>
      </c>
      <c r="D23" s="26"/>
      <c r="E23" s="127">
        <f>SUM(E16:L16)</f>
        <v>126582.31200000002</v>
      </c>
      <c r="F23" s="56"/>
      <c r="G23" s="56"/>
      <c r="H23" s="56"/>
      <c r="I23" s="56"/>
      <c r="J23" s="56"/>
      <c r="K23" s="56"/>
      <c r="L23" s="56"/>
      <c r="M23" s="56"/>
      <c r="N23" s="56"/>
      <c r="O23" s="239"/>
      <c r="P23" s="56"/>
      <c r="Q23" s="168"/>
      <c r="R23" s="57"/>
      <c r="S23" s="214"/>
      <c r="T23" s="290"/>
      <c r="U23" s="25" t="s">
        <v>31</v>
      </c>
      <c r="V23" s="26"/>
      <c r="W23" s="127">
        <f>SUM(W16:AD16)</f>
        <v>76425.623999999996</v>
      </c>
      <c r="X23" s="56"/>
      <c r="Y23" s="56"/>
      <c r="Z23" s="56"/>
      <c r="AA23" s="56"/>
      <c r="AB23" s="56"/>
      <c r="AC23" s="56"/>
      <c r="AD23" s="56"/>
      <c r="AE23" s="56"/>
      <c r="AF23" s="56"/>
      <c r="AG23" s="239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32</v>
      </c>
      <c r="D24" s="28"/>
      <c r="E24" s="127">
        <f>SUM(E17:L17)</f>
        <v>181199.22399999999</v>
      </c>
      <c r="F24" s="56"/>
      <c r="G24" s="56"/>
      <c r="H24" s="56"/>
      <c r="I24" s="56"/>
      <c r="J24" s="56"/>
      <c r="K24" s="56"/>
      <c r="L24" s="56"/>
      <c r="M24" s="56"/>
      <c r="N24" s="56"/>
      <c r="O24" s="239"/>
      <c r="P24" s="56"/>
      <c r="Q24" s="168"/>
      <c r="R24" s="57"/>
      <c r="S24" s="214"/>
      <c r="T24" s="285"/>
      <c r="U24" s="27" t="s">
        <v>32</v>
      </c>
      <c r="V24" s="28"/>
      <c r="W24" s="127">
        <f>SUM(W17:AD17)</f>
        <v>106398.144</v>
      </c>
      <c r="X24" s="56"/>
      <c r="Y24" s="56"/>
      <c r="Z24" s="56"/>
      <c r="AA24" s="56"/>
      <c r="AB24" s="56"/>
      <c r="AC24" s="56"/>
      <c r="AD24" s="56"/>
      <c r="AE24" s="56"/>
      <c r="AF24" s="56"/>
      <c r="AG24" s="239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33</v>
      </c>
      <c r="D25" s="28"/>
      <c r="E25" s="127">
        <f>SUM(E18:L18)</f>
        <v>256276.88799999998</v>
      </c>
      <c r="F25" s="56"/>
      <c r="G25" s="56"/>
      <c r="H25" s="56"/>
      <c r="I25" s="56"/>
      <c r="J25" s="56"/>
      <c r="K25" s="56"/>
      <c r="L25" s="56"/>
      <c r="M25" s="56"/>
      <c r="N25" s="56"/>
      <c r="O25" s="239"/>
      <c r="P25" s="56"/>
      <c r="Q25" s="168"/>
      <c r="R25" s="57"/>
      <c r="S25" s="214"/>
      <c r="T25" s="285"/>
      <c r="U25" s="27" t="s">
        <v>33</v>
      </c>
      <c r="V25" s="28"/>
      <c r="W25" s="127">
        <f>SUM(W18:AD18)</f>
        <v>150861.424</v>
      </c>
      <c r="X25" s="56"/>
      <c r="Y25" s="56"/>
      <c r="Z25" s="56"/>
      <c r="AA25" s="56"/>
      <c r="AB25" s="56"/>
      <c r="AC25" s="56"/>
      <c r="AD25" s="56"/>
      <c r="AE25" s="56"/>
      <c r="AF25" s="56"/>
      <c r="AG25" s="239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35</v>
      </c>
      <c r="D26" s="28"/>
      <c r="E26" s="127">
        <f>SUM(E19:L19)</f>
        <v>356432.81599999999</v>
      </c>
      <c r="F26" s="56"/>
      <c r="G26" s="56"/>
      <c r="H26" s="56"/>
      <c r="I26" s="56"/>
      <c r="J26" s="56"/>
      <c r="K26" s="56"/>
      <c r="L26" s="56"/>
      <c r="M26" s="56"/>
      <c r="N26" s="56"/>
      <c r="O26" s="239"/>
      <c r="P26" s="56"/>
      <c r="Q26" s="168"/>
      <c r="R26" s="57"/>
      <c r="S26" s="214"/>
      <c r="T26" s="285"/>
      <c r="U26" s="27" t="s">
        <v>35</v>
      </c>
      <c r="V26" s="28"/>
      <c r="W26" s="127">
        <f>SUM(W19:AD19)</f>
        <v>214884.12000000002</v>
      </c>
      <c r="X26" s="56"/>
      <c r="Y26" s="56"/>
      <c r="Z26" s="56"/>
      <c r="AA26" s="56"/>
      <c r="AB26" s="56"/>
      <c r="AC26" s="56"/>
      <c r="AD26" s="56"/>
      <c r="AE26" s="56"/>
      <c r="AF26" s="56"/>
      <c r="AG26" s="239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6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4"/>
      <c r="P27" s="58"/>
      <c r="Q27" s="169"/>
      <c r="R27" s="59"/>
      <c r="S27" s="214"/>
      <c r="T27" s="286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4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9"/>
      <c r="F28" s="90"/>
      <c r="G28" s="90"/>
      <c r="H28" s="90"/>
      <c r="I28" s="90"/>
      <c r="J28" s="90"/>
      <c r="K28" s="90"/>
      <c r="L28" s="90"/>
      <c r="M28" s="90"/>
      <c r="N28" s="90"/>
      <c r="O28" s="250"/>
      <c r="P28" s="90"/>
      <c r="Q28" s="91"/>
      <c r="R28" s="91"/>
      <c r="S28" s="214"/>
      <c r="T28" s="214"/>
      <c r="U28" s="214"/>
      <c r="V28" s="91"/>
      <c r="W28" s="249"/>
      <c r="X28" s="90"/>
      <c r="Y28" s="90"/>
      <c r="Z28" s="90"/>
      <c r="AA28" s="90"/>
      <c r="AB28" s="90"/>
      <c r="AC28" s="90"/>
      <c r="AD28" s="90"/>
      <c r="AE28" s="90"/>
      <c r="AF28" s="90"/>
      <c r="AG28" s="250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50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50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9"/>
      <c r="F30" s="214"/>
      <c r="G30" s="214"/>
      <c r="H30" s="214"/>
      <c r="I30" s="214"/>
      <c r="J30" s="214"/>
      <c r="K30" s="214"/>
      <c r="L30" s="214"/>
      <c r="M30" s="214"/>
      <c r="N30" s="214"/>
      <c r="O30" s="250"/>
      <c r="P30" s="214"/>
      <c r="Q30" s="214"/>
      <c r="R30" s="214"/>
      <c r="S30" s="214"/>
      <c r="T30" s="214"/>
      <c r="U30" s="214"/>
      <c r="V30" s="214"/>
      <c r="W30" s="249"/>
      <c r="X30" s="214"/>
      <c r="Y30" s="214"/>
      <c r="Z30" s="214"/>
      <c r="AA30" s="214"/>
      <c r="AB30" s="214"/>
      <c r="AC30" s="214"/>
      <c r="AD30" s="214"/>
      <c r="AE30" s="214"/>
      <c r="AF30" s="214"/>
      <c r="AG30" s="250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8" t="str">
        <f>CONCATENATE("View Synthesis [ ",'Summary (auto)'!$C$3," ]")</f>
        <v>View Synthesis [ 12bit-quantize-raht-15-bit ]</v>
      </c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89"/>
      <c r="S31" s="214"/>
      <c r="T31" s="21"/>
      <c r="U31" s="288" t="str">
        <f>CONCATENATE("View Synthesis [ ",'Summary (auto)'!$C$4," ]")</f>
        <v>View Synthesis [ 10bit-quantize-raht-15-bit ]</v>
      </c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89"/>
      <c r="AK31" s="199"/>
      <c r="AL31" s="199"/>
      <c r="AM31" s="295" t="s">
        <v>67</v>
      </c>
      <c r="AN31" s="280"/>
      <c r="AO31" s="280"/>
      <c r="AP31" s="280"/>
      <c r="AQ31" s="152"/>
      <c r="AR31" s="199"/>
      <c r="AS31" s="199"/>
      <c r="AT31" s="199"/>
    </row>
    <row r="32" spans="2:56" ht="13.5" customHeight="1" thickBot="1" x14ac:dyDescent="0.2">
      <c r="B32" s="24" t="s">
        <v>68</v>
      </c>
      <c r="C32" s="94"/>
      <c r="D32" s="94"/>
      <c r="E32" s="214"/>
      <c r="F32" s="22" t="s">
        <v>27</v>
      </c>
      <c r="G32" s="22" t="s">
        <v>38</v>
      </c>
      <c r="H32" s="22" t="s">
        <v>41</v>
      </c>
      <c r="I32" s="22" t="s">
        <v>44</v>
      </c>
      <c r="J32" s="22" t="s">
        <v>54</v>
      </c>
      <c r="K32" s="22"/>
      <c r="L32" s="118"/>
      <c r="M32" s="118"/>
      <c r="N32" s="22"/>
      <c r="O32" s="257"/>
      <c r="P32" s="22"/>
      <c r="Q32" s="22"/>
      <c r="R32" s="23" t="s">
        <v>51</v>
      </c>
      <c r="S32" s="214"/>
      <c r="T32" s="24" t="s">
        <v>68</v>
      </c>
      <c r="U32" s="94"/>
      <c r="V32" s="94"/>
      <c r="W32" s="214"/>
      <c r="X32" s="22" t="s">
        <v>27</v>
      </c>
      <c r="Y32" s="22" t="s">
        <v>38</v>
      </c>
      <c r="Z32" s="22" t="s">
        <v>41</v>
      </c>
      <c r="AA32" s="22" t="s">
        <v>44</v>
      </c>
      <c r="AB32" s="22" t="s">
        <v>54</v>
      </c>
      <c r="AC32" s="22"/>
      <c r="AD32" s="214"/>
      <c r="AE32" s="214"/>
      <c r="AF32" s="22"/>
      <c r="AG32" s="257"/>
      <c r="AH32" s="22"/>
      <c r="AI32" s="22"/>
      <c r="AJ32" s="23" t="s">
        <v>51</v>
      </c>
      <c r="AK32" s="199"/>
      <c r="AL32" s="24" t="s">
        <v>68</v>
      </c>
      <c r="AM32" s="98" t="s">
        <v>27</v>
      </c>
      <c r="AN32" s="30" t="s">
        <v>38</v>
      </c>
      <c r="AO32" s="30" t="s">
        <v>41</v>
      </c>
      <c r="AP32" s="30" t="s">
        <v>44</v>
      </c>
      <c r="AQ32" s="97" t="s">
        <v>54</v>
      </c>
      <c r="AR32" s="90"/>
      <c r="AS32" s="250"/>
      <c r="AT32" s="90"/>
    </row>
    <row r="33" spans="2:52" x14ac:dyDescent="0.15">
      <c r="B33" s="287" t="s">
        <v>69</v>
      </c>
      <c r="C33" s="25" t="s">
        <v>31</v>
      </c>
      <c r="D33" s="39"/>
      <c r="E33" s="55"/>
      <c r="F33" s="96">
        <v>26.436865999999998</v>
      </c>
      <c r="G33" s="96">
        <v>30.715171999999999</v>
      </c>
      <c r="H33" s="96">
        <v>0.92429039000000002</v>
      </c>
      <c r="I33" s="60">
        <v>0.95285308999999996</v>
      </c>
      <c r="J33" s="60">
        <v>6.7822510000000003E-2</v>
      </c>
      <c r="K33" s="61"/>
      <c r="L33" s="258"/>
      <c r="M33" s="258"/>
      <c r="N33" s="55"/>
      <c r="O33" s="26"/>
      <c r="P33" s="55"/>
      <c r="Q33" s="26"/>
      <c r="R33" s="131"/>
      <c r="S33" s="214"/>
      <c r="T33" s="287" t="s">
        <v>69</v>
      </c>
      <c r="U33" s="25" t="s">
        <v>31</v>
      </c>
      <c r="V33" s="39"/>
      <c r="W33" s="55"/>
      <c r="X33" s="96">
        <v>22.369748000000001</v>
      </c>
      <c r="Y33" s="96">
        <v>26.900562999999998</v>
      </c>
      <c r="Z33" s="96">
        <v>0.82363211000000003</v>
      </c>
      <c r="AA33" s="60">
        <v>0.90595893999999999</v>
      </c>
      <c r="AB33" s="60">
        <v>0.16888344</v>
      </c>
      <c r="AC33" s="61"/>
      <c r="AD33" s="258"/>
      <c r="AE33" s="258"/>
      <c r="AF33" s="55"/>
      <c r="AG33" s="26"/>
      <c r="AH33" s="55"/>
      <c r="AI33" s="26"/>
      <c r="AJ33" s="131"/>
      <c r="AK33" s="199"/>
      <c r="AL33" s="287" t="s">
        <v>69</v>
      </c>
      <c r="AM33" s="119">
        <f t="shared" ref="AM33:AM96" si="4">IF(OR(X33="",F33=""),"",X33-F33)</f>
        <v>-4.0671179999999971</v>
      </c>
      <c r="AN33" s="95">
        <f t="shared" ref="AN33:AN96" si="5">IF(OR(Y33="",G33=""),"",Y33-G33)</f>
        <v>-3.8146090000000008</v>
      </c>
      <c r="AO33" s="95">
        <f t="shared" ref="AO33:AO96" si="6">IF(OR(Z33="",H33=""),"",Z33-H33)</f>
        <v>-0.10065827999999999</v>
      </c>
      <c r="AP33" s="95">
        <f t="shared" ref="AP33:AP96" si="7">IF(OR(AA33="",I33=""),"",AA33-I33)</f>
        <v>-4.6894149999999968E-2</v>
      </c>
      <c r="AQ33" s="120">
        <f t="shared" ref="AQ33:AQ96" si="8">IF(OR(AB33="",J33=""),"",AB33-J33)</f>
        <v>0.10106092999999999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32</v>
      </c>
      <c r="D34" s="186"/>
      <c r="E34" s="56"/>
      <c r="F34" s="187">
        <v>31.004798999999998</v>
      </c>
      <c r="G34" s="187">
        <v>34.812064999999997</v>
      </c>
      <c r="H34" s="187">
        <v>0.96360822000000002</v>
      </c>
      <c r="I34" s="62">
        <v>0.97708994000000005</v>
      </c>
      <c r="J34" s="62">
        <v>3.5221953E-2</v>
      </c>
      <c r="K34" s="188"/>
      <c r="L34" s="259"/>
      <c r="M34" s="259"/>
      <c r="N34" s="56"/>
      <c r="O34" s="28"/>
      <c r="P34" s="56"/>
      <c r="Q34" s="28"/>
      <c r="R34" s="132"/>
      <c r="S34" s="214"/>
      <c r="T34" s="285"/>
      <c r="U34" s="27" t="s">
        <v>32</v>
      </c>
      <c r="V34" s="186"/>
      <c r="W34" s="56"/>
      <c r="X34" s="187">
        <v>25.530525999999998</v>
      </c>
      <c r="Y34" s="187">
        <v>29.849640000000001</v>
      </c>
      <c r="Z34" s="187">
        <v>0.90083851000000004</v>
      </c>
      <c r="AA34" s="62">
        <v>0.94467553999999998</v>
      </c>
      <c r="AB34" s="62">
        <v>9.0171950000000001E-2</v>
      </c>
      <c r="AC34" s="188"/>
      <c r="AD34" s="259"/>
      <c r="AE34" s="259"/>
      <c r="AF34" s="56"/>
      <c r="AG34" s="28"/>
      <c r="AH34" s="56"/>
      <c r="AI34" s="28"/>
      <c r="AJ34" s="132"/>
      <c r="AK34" s="199"/>
      <c r="AL34" s="285"/>
      <c r="AM34" s="86">
        <f t="shared" si="4"/>
        <v>-5.4742730000000002</v>
      </c>
      <c r="AN34" s="121">
        <f t="shared" si="5"/>
        <v>-4.9624249999999961</v>
      </c>
      <c r="AO34" s="121">
        <f t="shared" si="6"/>
        <v>-6.2769709999999979E-2</v>
      </c>
      <c r="AP34" s="121">
        <f t="shared" si="7"/>
        <v>-3.2414400000000065E-2</v>
      </c>
      <c r="AQ34" s="87">
        <f t="shared" si="8"/>
        <v>5.4949997E-2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33</v>
      </c>
      <c r="D35" s="186"/>
      <c r="E35" s="56"/>
      <c r="F35" s="187">
        <v>35.198295999999999</v>
      </c>
      <c r="G35" s="187">
        <v>39.261158999999999</v>
      </c>
      <c r="H35" s="187">
        <v>0.98601497000000005</v>
      </c>
      <c r="I35" s="62">
        <v>0.99042456999999995</v>
      </c>
      <c r="J35" s="62">
        <v>1.6918683E-2</v>
      </c>
      <c r="K35" s="188"/>
      <c r="L35" s="259"/>
      <c r="M35" s="259"/>
      <c r="N35" s="56"/>
      <c r="O35" s="28"/>
      <c r="P35" s="56"/>
      <c r="Q35" s="28"/>
      <c r="R35" s="132"/>
      <c r="S35" s="214"/>
      <c r="T35" s="285"/>
      <c r="U35" s="27" t="s">
        <v>33</v>
      </c>
      <c r="V35" s="186"/>
      <c r="W35" s="56"/>
      <c r="X35" s="187">
        <v>28.784680000000002</v>
      </c>
      <c r="Y35" s="187">
        <v>32.663817000000002</v>
      </c>
      <c r="Z35" s="187">
        <v>0.94448102</v>
      </c>
      <c r="AA35" s="62">
        <v>0.96516647</v>
      </c>
      <c r="AB35" s="62">
        <v>4.9503184999999998E-2</v>
      </c>
      <c r="AC35" s="188"/>
      <c r="AD35" s="259"/>
      <c r="AE35" s="259"/>
      <c r="AF35" s="56"/>
      <c r="AG35" s="28"/>
      <c r="AH35" s="56"/>
      <c r="AI35" s="28"/>
      <c r="AJ35" s="132"/>
      <c r="AK35" s="199"/>
      <c r="AL35" s="285"/>
      <c r="AM35" s="86">
        <f t="shared" si="4"/>
        <v>-6.4136159999999975</v>
      </c>
      <c r="AN35" s="121">
        <f t="shared" si="5"/>
        <v>-6.5973419999999976</v>
      </c>
      <c r="AO35" s="121">
        <f t="shared" si="6"/>
        <v>-4.1533950000000042E-2</v>
      </c>
      <c r="AP35" s="121">
        <f t="shared" si="7"/>
        <v>-2.525809999999995E-2</v>
      </c>
      <c r="AQ35" s="87">
        <f t="shared" si="8"/>
        <v>3.2584502000000001E-2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35</v>
      </c>
      <c r="D36" s="186"/>
      <c r="E36" s="56"/>
      <c r="F36" s="187">
        <v>38.002296999999999</v>
      </c>
      <c r="G36" s="187">
        <v>42.260860000000001</v>
      </c>
      <c r="H36" s="187">
        <v>0.99339239999999995</v>
      </c>
      <c r="I36" s="62">
        <v>0.99521713999999994</v>
      </c>
      <c r="J36" s="62">
        <v>9.4764640000000004E-3</v>
      </c>
      <c r="K36" s="188"/>
      <c r="L36" s="259"/>
      <c r="M36" s="259"/>
      <c r="N36" s="56"/>
      <c r="O36" s="28"/>
      <c r="P36" s="56"/>
      <c r="Q36" s="28"/>
      <c r="R36" s="132"/>
      <c r="S36" s="214"/>
      <c r="T36" s="285"/>
      <c r="U36" s="27" t="s">
        <v>35</v>
      </c>
      <c r="V36" s="186"/>
      <c r="W36" s="56"/>
      <c r="X36" s="187">
        <v>33.617319000000002</v>
      </c>
      <c r="Y36" s="187">
        <v>37.276195999999999</v>
      </c>
      <c r="Z36" s="187">
        <v>0.97685898999999998</v>
      </c>
      <c r="AA36" s="62">
        <v>0.98477787000000006</v>
      </c>
      <c r="AB36" s="62">
        <v>2.3294625999999999E-2</v>
      </c>
      <c r="AC36" s="188"/>
      <c r="AD36" s="259"/>
      <c r="AE36" s="259"/>
      <c r="AF36" s="56"/>
      <c r="AG36" s="28"/>
      <c r="AH36" s="56"/>
      <c r="AI36" s="28"/>
      <c r="AJ36" s="132"/>
      <c r="AK36" s="199"/>
      <c r="AL36" s="285"/>
      <c r="AM36" s="86">
        <f t="shared" si="4"/>
        <v>-4.3849779999999967</v>
      </c>
      <c r="AN36" s="121">
        <f t="shared" si="5"/>
        <v>-4.9846640000000022</v>
      </c>
      <c r="AO36" s="121">
        <f t="shared" si="6"/>
        <v>-1.6533409999999971E-2</v>
      </c>
      <c r="AP36" s="121">
        <f t="shared" si="7"/>
        <v>-1.0439269999999889E-2</v>
      </c>
      <c r="AQ36" s="87">
        <f t="shared" si="8"/>
        <v>1.3818161999999998E-2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9"/>
      <c r="M37" s="259"/>
      <c r="N37" s="56"/>
      <c r="O37" s="28"/>
      <c r="P37" s="56"/>
      <c r="Q37" s="28"/>
      <c r="R37" s="184"/>
      <c r="S37" s="214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9"/>
      <c r="AE37" s="259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7" t="s">
        <v>70</v>
      </c>
      <c r="C38" s="25" t="s">
        <v>31</v>
      </c>
      <c r="D38" s="39"/>
      <c r="E38" s="55"/>
      <c r="F38" s="96">
        <v>27.979758</v>
      </c>
      <c r="G38" s="96">
        <v>31.974504</v>
      </c>
      <c r="H38" s="96">
        <v>0.94713320999999995</v>
      </c>
      <c r="I38" s="60">
        <v>0.96934913</v>
      </c>
      <c r="J38" s="60">
        <v>8.3295553999999994E-2</v>
      </c>
      <c r="K38" s="61"/>
      <c r="L38" s="258"/>
      <c r="M38" s="258"/>
      <c r="N38" s="55"/>
      <c r="O38" s="26"/>
      <c r="P38" s="55"/>
      <c r="Q38" s="26"/>
      <c r="R38" s="131"/>
      <c r="S38" s="214"/>
      <c r="T38" s="287" t="s">
        <v>70</v>
      </c>
      <c r="U38" s="25" t="s">
        <v>31</v>
      </c>
      <c r="V38" s="39"/>
      <c r="W38" s="55"/>
      <c r="X38" s="96">
        <v>24.725954999999999</v>
      </c>
      <c r="Y38" s="96">
        <v>29.091912000000001</v>
      </c>
      <c r="Z38" s="96">
        <v>0.87128258000000003</v>
      </c>
      <c r="AA38" s="60">
        <v>0.94093444000000004</v>
      </c>
      <c r="AB38" s="60">
        <v>0.15822232</v>
      </c>
      <c r="AC38" s="61"/>
      <c r="AD38" s="258"/>
      <c r="AE38" s="258"/>
      <c r="AF38" s="55"/>
      <c r="AG38" s="26"/>
      <c r="AH38" s="55"/>
      <c r="AI38" s="26"/>
      <c r="AJ38" s="131"/>
      <c r="AK38" s="199"/>
      <c r="AL38" s="287" t="s">
        <v>70</v>
      </c>
      <c r="AM38" s="119">
        <f t="shared" si="4"/>
        <v>-3.2538030000000013</v>
      </c>
      <c r="AN38" s="95">
        <f t="shared" si="5"/>
        <v>-2.8825919999999989</v>
      </c>
      <c r="AO38" s="95">
        <f t="shared" si="6"/>
        <v>-7.5850629999999919E-2</v>
      </c>
      <c r="AP38" s="95">
        <f t="shared" si="7"/>
        <v>-2.8414689999999965E-2</v>
      </c>
      <c r="AQ38" s="120">
        <f t="shared" si="8"/>
        <v>7.4926766000000006E-2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32</v>
      </c>
      <c r="D39" s="186"/>
      <c r="E39" s="56"/>
      <c r="F39" s="187">
        <v>31.930548000000002</v>
      </c>
      <c r="G39" s="187">
        <v>35.917625000000001</v>
      </c>
      <c r="H39" s="187">
        <v>0.97721089000000005</v>
      </c>
      <c r="I39" s="62">
        <v>0.98558670000000004</v>
      </c>
      <c r="J39" s="62">
        <v>4.7897354000000003E-2</v>
      </c>
      <c r="K39" s="188"/>
      <c r="L39" s="259"/>
      <c r="M39" s="259"/>
      <c r="N39" s="56"/>
      <c r="O39" s="28"/>
      <c r="P39" s="56"/>
      <c r="Q39" s="28"/>
      <c r="R39" s="132"/>
      <c r="S39" s="214"/>
      <c r="T39" s="285"/>
      <c r="U39" s="27" t="s">
        <v>32</v>
      </c>
      <c r="V39" s="186"/>
      <c r="W39" s="56"/>
      <c r="X39" s="187">
        <v>27.341548</v>
      </c>
      <c r="Y39" s="187">
        <v>31.604903</v>
      </c>
      <c r="Z39" s="187">
        <v>0.92867993999999998</v>
      </c>
      <c r="AA39" s="62">
        <v>0.96336944000000002</v>
      </c>
      <c r="AB39" s="62">
        <v>9.0816809999999998E-2</v>
      </c>
      <c r="AC39" s="188"/>
      <c r="AD39" s="259"/>
      <c r="AE39" s="259"/>
      <c r="AF39" s="56"/>
      <c r="AG39" s="28"/>
      <c r="AH39" s="56"/>
      <c r="AI39" s="28"/>
      <c r="AJ39" s="132"/>
      <c r="AK39" s="199"/>
      <c r="AL39" s="285"/>
      <c r="AM39" s="86">
        <f t="shared" si="4"/>
        <v>-4.5890000000000022</v>
      </c>
      <c r="AN39" s="121">
        <f t="shared" si="5"/>
        <v>-4.3127220000000008</v>
      </c>
      <c r="AO39" s="121">
        <f t="shared" si="6"/>
        <v>-4.8530950000000073E-2</v>
      </c>
      <c r="AP39" s="121">
        <f t="shared" si="7"/>
        <v>-2.2217260000000016E-2</v>
      </c>
      <c r="AQ39" s="87">
        <f t="shared" si="8"/>
        <v>4.2919455999999995E-2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33</v>
      </c>
      <c r="D40" s="186"/>
      <c r="E40" s="56"/>
      <c r="F40" s="187">
        <v>35.858069</v>
      </c>
      <c r="G40" s="187">
        <v>40.280092000000003</v>
      </c>
      <c r="H40" s="187">
        <v>0.99104974999999995</v>
      </c>
      <c r="I40" s="62">
        <v>0.99408845000000001</v>
      </c>
      <c r="J40" s="62">
        <v>2.7186248E-2</v>
      </c>
      <c r="K40" s="188"/>
      <c r="L40" s="259"/>
      <c r="M40" s="259"/>
      <c r="N40" s="56"/>
      <c r="O40" s="28"/>
      <c r="P40" s="56"/>
      <c r="Q40" s="28"/>
      <c r="R40" s="132"/>
      <c r="S40" s="214"/>
      <c r="T40" s="285"/>
      <c r="U40" s="27" t="s">
        <v>33</v>
      </c>
      <c r="V40" s="186"/>
      <c r="W40" s="56"/>
      <c r="X40" s="187">
        <v>30.498629000000001</v>
      </c>
      <c r="Y40" s="187">
        <v>34.378020999999997</v>
      </c>
      <c r="Z40" s="187">
        <v>0.96315348000000001</v>
      </c>
      <c r="AA40" s="62">
        <v>0.97825505000000001</v>
      </c>
      <c r="AB40" s="62">
        <v>5.3762916000000001E-2</v>
      </c>
      <c r="AC40" s="188"/>
      <c r="AD40" s="259"/>
      <c r="AE40" s="259"/>
      <c r="AF40" s="56"/>
      <c r="AG40" s="28"/>
      <c r="AH40" s="56"/>
      <c r="AI40" s="28"/>
      <c r="AJ40" s="132"/>
      <c r="AK40" s="199"/>
      <c r="AL40" s="285"/>
      <c r="AM40" s="86">
        <f t="shared" si="4"/>
        <v>-5.3594399999999993</v>
      </c>
      <c r="AN40" s="121">
        <f t="shared" si="5"/>
        <v>-5.9020710000000065</v>
      </c>
      <c r="AO40" s="121">
        <f t="shared" si="6"/>
        <v>-2.7896269999999945E-2</v>
      </c>
      <c r="AP40" s="121">
        <f t="shared" si="7"/>
        <v>-1.5833399999999997E-2</v>
      </c>
      <c r="AQ40" s="87">
        <f t="shared" si="8"/>
        <v>2.6576668000000001E-2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35</v>
      </c>
      <c r="D41" s="186"/>
      <c r="E41" s="56"/>
      <c r="F41" s="187">
        <v>38.222620999999997</v>
      </c>
      <c r="G41" s="187">
        <v>42.787866999999999</v>
      </c>
      <c r="H41" s="187">
        <v>0.99487705000000004</v>
      </c>
      <c r="I41" s="62">
        <v>0.99656549999999999</v>
      </c>
      <c r="J41" s="62">
        <v>1.8009298E-2</v>
      </c>
      <c r="K41" s="188"/>
      <c r="L41" s="259"/>
      <c r="M41" s="259"/>
      <c r="N41" s="56"/>
      <c r="O41" s="28"/>
      <c r="P41" s="56"/>
      <c r="Q41" s="28"/>
      <c r="R41" s="132"/>
      <c r="S41" s="214"/>
      <c r="T41" s="285"/>
      <c r="U41" s="27" t="s">
        <v>35</v>
      </c>
      <c r="V41" s="186"/>
      <c r="W41" s="56"/>
      <c r="X41" s="187">
        <v>34.863309999999998</v>
      </c>
      <c r="Y41" s="187">
        <v>38.736624999999997</v>
      </c>
      <c r="Z41" s="187">
        <v>0.98529434999999999</v>
      </c>
      <c r="AA41" s="62">
        <v>0.99065013999999996</v>
      </c>
      <c r="AB41" s="62">
        <v>2.7742138E-2</v>
      </c>
      <c r="AC41" s="188"/>
      <c r="AD41" s="259"/>
      <c r="AE41" s="259"/>
      <c r="AF41" s="56"/>
      <c r="AG41" s="28"/>
      <c r="AH41" s="56"/>
      <c r="AI41" s="28"/>
      <c r="AJ41" s="132"/>
      <c r="AK41" s="199"/>
      <c r="AL41" s="285"/>
      <c r="AM41" s="86">
        <f t="shared" si="4"/>
        <v>-3.3593109999999982</v>
      </c>
      <c r="AN41" s="121">
        <f t="shared" si="5"/>
        <v>-4.051242000000002</v>
      </c>
      <c r="AO41" s="121">
        <f t="shared" si="6"/>
        <v>-9.5827000000000551E-3</v>
      </c>
      <c r="AP41" s="121">
        <f t="shared" si="7"/>
        <v>-5.9153600000000361E-3</v>
      </c>
      <c r="AQ41" s="87">
        <f t="shared" si="8"/>
        <v>9.7328399999999995E-3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9"/>
      <c r="M42" s="259"/>
      <c r="N42" s="56"/>
      <c r="O42" s="28"/>
      <c r="P42" s="56"/>
      <c r="Q42" s="28"/>
      <c r="R42" s="184"/>
      <c r="S42" s="214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9"/>
      <c r="AE42" s="259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7" t="s">
        <v>71</v>
      </c>
      <c r="C43" s="25" t="s">
        <v>31</v>
      </c>
      <c r="D43" s="39"/>
      <c r="E43" s="55"/>
      <c r="F43" s="96">
        <v>27.252872</v>
      </c>
      <c r="G43" s="96">
        <v>31.125623999999998</v>
      </c>
      <c r="H43" s="96">
        <v>0.93867902000000003</v>
      </c>
      <c r="I43" s="60">
        <v>0.96216124000000003</v>
      </c>
      <c r="J43" s="60">
        <v>7.7187433999999999E-2</v>
      </c>
      <c r="K43" s="61"/>
      <c r="L43" s="258"/>
      <c r="M43" s="258"/>
      <c r="N43" s="55"/>
      <c r="O43" s="26"/>
      <c r="P43" s="55"/>
      <c r="Q43" s="26"/>
      <c r="R43" s="131"/>
      <c r="S43" s="214"/>
      <c r="T43" s="287" t="s">
        <v>71</v>
      </c>
      <c r="U43" s="25" t="s">
        <v>31</v>
      </c>
      <c r="V43" s="39"/>
      <c r="W43" s="55"/>
      <c r="X43" s="96">
        <v>22.810608999999999</v>
      </c>
      <c r="Y43" s="96">
        <v>26.934691000000001</v>
      </c>
      <c r="Z43" s="96">
        <v>0.8558981</v>
      </c>
      <c r="AA43" s="60">
        <v>0.92249632000000004</v>
      </c>
      <c r="AB43" s="60">
        <v>0.179898</v>
      </c>
      <c r="AC43" s="61"/>
      <c r="AD43" s="258"/>
      <c r="AE43" s="258"/>
      <c r="AF43" s="55"/>
      <c r="AG43" s="26"/>
      <c r="AH43" s="55"/>
      <c r="AI43" s="26"/>
      <c r="AJ43" s="131"/>
      <c r="AK43" s="199"/>
      <c r="AL43" s="287" t="s">
        <v>71</v>
      </c>
      <c r="AM43" s="119">
        <f t="shared" si="4"/>
        <v>-4.4422630000000005</v>
      </c>
      <c r="AN43" s="95">
        <f t="shared" si="5"/>
        <v>-4.1909329999999976</v>
      </c>
      <c r="AO43" s="95">
        <f t="shared" si="6"/>
        <v>-8.2780920000000036E-2</v>
      </c>
      <c r="AP43" s="95">
        <f t="shared" si="7"/>
        <v>-3.9664919999999992E-2</v>
      </c>
      <c r="AQ43" s="120">
        <f t="shared" si="8"/>
        <v>0.102710566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32</v>
      </c>
      <c r="D44" s="186"/>
      <c r="E44" s="56"/>
      <c r="F44" s="187">
        <v>32.307527999999998</v>
      </c>
      <c r="G44" s="187">
        <v>35.963591999999998</v>
      </c>
      <c r="H44" s="187">
        <v>0.97318399</v>
      </c>
      <c r="I44" s="62">
        <v>0.98311800999999999</v>
      </c>
      <c r="J44" s="62">
        <v>4.0364459999999998E-2</v>
      </c>
      <c r="K44" s="188"/>
      <c r="L44" s="259"/>
      <c r="M44" s="259"/>
      <c r="N44" s="56"/>
      <c r="O44" s="28"/>
      <c r="P44" s="56"/>
      <c r="Q44" s="28"/>
      <c r="R44" s="132"/>
      <c r="S44" s="214"/>
      <c r="T44" s="285"/>
      <c r="U44" s="27" t="s">
        <v>32</v>
      </c>
      <c r="V44" s="186"/>
      <c r="W44" s="56"/>
      <c r="X44" s="187">
        <v>25.624690000000001</v>
      </c>
      <c r="Y44" s="187">
        <v>29.754498999999999</v>
      </c>
      <c r="Z44" s="187">
        <v>0.91587896999999996</v>
      </c>
      <c r="AA44" s="62">
        <v>0.95242024999999997</v>
      </c>
      <c r="AB44" s="62">
        <v>0.10341199</v>
      </c>
      <c r="AC44" s="188"/>
      <c r="AD44" s="259"/>
      <c r="AE44" s="259"/>
      <c r="AF44" s="56"/>
      <c r="AG44" s="28"/>
      <c r="AH44" s="56"/>
      <c r="AI44" s="28"/>
      <c r="AJ44" s="132"/>
      <c r="AK44" s="199"/>
      <c r="AL44" s="285"/>
      <c r="AM44" s="86">
        <f t="shared" si="4"/>
        <v>-6.6828379999999967</v>
      </c>
      <c r="AN44" s="121">
        <f t="shared" si="5"/>
        <v>-6.2090929999999993</v>
      </c>
      <c r="AO44" s="121">
        <f t="shared" si="6"/>
        <v>-5.730502000000004E-2</v>
      </c>
      <c r="AP44" s="121">
        <f t="shared" si="7"/>
        <v>-3.0697760000000018E-2</v>
      </c>
      <c r="AQ44" s="87">
        <f t="shared" si="8"/>
        <v>6.3047529999999991E-2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33</v>
      </c>
      <c r="D45" s="186"/>
      <c r="E45" s="56"/>
      <c r="F45" s="187">
        <v>36.324641</v>
      </c>
      <c r="G45" s="187">
        <v>40.418565000000001</v>
      </c>
      <c r="H45" s="187">
        <v>0.98965351000000001</v>
      </c>
      <c r="I45" s="62">
        <v>0.99273053</v>
      </c>
      <c r="J45" s="62">
        <v>1.8758365999999999E-2</v>
      </c>
      <c r="K45" s="188"/>
      <c r="L45" s="259"/>
      <c r="M45" s="259"/>
      <c r="N45" s="56"/>
      <c r="O45" s="28"/>
      <c r="P45" s="56"/>
      <c r="Q45" s="28"/>
      <c r="R45" s="132"/>
      <c r="S45" s="214"/>
      <c r="T45" s="285"/>
      <c r="U45" s="27" t="s">
        <v>33</v>
      </c>
      <c r="V45" s="186"/>
      <c r="W45" s="56"/>
      <c r="X45" s="187">
        <v>29.714625000000002</v>
      </c>
      <c r="Y45" s="187">
        <v>33.289157000000003</v>
      </c>
      <c r="Z45" s="187">
        <v>0.95659269999999996</v>
      </c>
      <c r="AA45" s="62">
        <v>0.97333212000000002</v>
      </c>
      <c r="AB45" s="62">
        <v>5.5416062000000002E-2</v>
      </c>
      <c r="AC45" s="188"/>
      <c r="AD45" s="259"/>
      <c r="AE45" s="259"/>
      <c r="AF45" s="56"/>
      <c r="AG45" s="28"/>
      <c r="AH45" s="56"/>
      <c r="AI45" s="28"/>
      <c r="AJ45" s="132"/>
      <c r="AK45" s="199"/>
      <c r="AL45" s="285"/>
      <c r="AM45" s="86">
        <f t="shared" si="4"/>
        <v>-6.6100159999999981</v>
      </c>
      <c r="AN45" s="121">
        <f t="shared" si="5"/>
        <v>-7.129407999999998</v>
      </c>
      <c r="AO45" s="121">
        <f t="shared" si="6"/>
        <v>-3.3060810000000052E-2</v>
      </c>
      <c r="AP45" s="121">
        <f t="shared" si="7"/>
        <v>-1.9398409999999977E-2</v>
      </c>
      <c r="AQ45" s="87">
        <f t="shared" si="8"/>
        <v>3.6657696000000004E-2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35</v>
      </c>
      <c r="D46" s="186"/>
      <c r="E46" s="56"/>
      <c r="F46" s="187">
        <v>38.887358999999996</v>
      </c>
      <c r="G46" s="187">
        <v>43.189490999999997</v>
      </c>
      <c r="H46" s="187">
        <v>0.99473060000000002</v>
      </c>
      <c r="I46" s="62">
        <v>0.99611291000000002</v>
      </c>
      <c r="J46" s="62">
        <v>1.0643936E-2</v>
      </c>
      <c r="K46" s="188"/>
      <c r="L46" s="259"/>
      <c r="M46" s="259"/>
      <c r="N46" s="56"/>
      <c r="O46" s="28"/>
      <c r="P46" s="56"/>
      <c r="Q46" s="28"/>
      <c r="R46" s="132"/>
      <c r="S46" s="214"/>
      <c r="T46" s="285"/>
      <c r="U46" s="27" t="s">
        <v>35</v>
      </c>
      <c r="V46" s="186"/>
      <c r="W46" s="56"/>
      <c r="X46" s="187">
        <v>34.937936000000001</v>
      </c>
      <c r="Y46" s="187">
        <v>38.560274</v>
      </c>
      <c r="Z46" s="187">
        <v>0.98319036000000004</v>
      </c>
      <c r="AA46" s="62">
        <v>0.98894285000000004</v>
      </c>
      <c r="AB46" s="62">
        <v>2.4860899999999998E-2</v>
      </c>
      <c r="AC46" s="188"/>
      <c r="AD46" s="259"/>
      <c r="AE46" s="259"/>
      <c r="AF46" s="56"/>
      <c r="AG46" s="28"/>
      <c r="AH46" s="56"/>
      <c r="AI46" s="28"/>
      <c r="AJ46" s="132"/>
      <c r="AK46" s="199"/>
      <c r="AL46" s="285"/>
      <c r="AM46" s="86">
        <f t="shared" si="4"/>
        <v>-3.9494229999999959</v>
      </c>
      <c r="AN46" s="121">
        <f t="shared" si="5"/>
        <v>-4.629216999999997</v>
      </c>
      <c r="AO46" s="121">
        <f t="shared" si="6"/>
        <v>-1.1540239999999979E-2</v>
      </c>
      <c r="AP46" s="121">
        <f t="shared" si="7"/>
        <v>-7.1700599999999781E-3</v>
      </c>
      <c r="AQ46" s="87">
        <f t="shared" si="8"/>
        <v>1.4216963999999999E-2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9"/>
      <c r="M47" s="259"/>
      <c r="N47" s="56"/>
      <c r="O47" s="28"/>
      <c r="P47" s="56"/>
      <c r="Q47" s="28"/>
      <c r="R47" s="184"/>
      <c r="S47" s="214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9"/>
      <c r="AE47" s="259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7" t="s">
        <v>72</v>
      </c>
      <c r="C48" s="25" t="s">
        <v>31</v>
      </c>
      <c r="D48" s="39"/>
      <c r="E48" s="55"/>
      <c r="F48" s="96">
        <v>27.02993</v>
      </c>
      <c r="G48" s="96">
        <v>31.878491</v>
      </c>
      <c r="H48" s="96">
        <v>0.94110629999999995</v>
      </c>
      <c r="I48" s="60">
        <v>0.96410198999999996</v>
      </c>
      <c r="J48" s="60">
        <v>7.7674560000000004E-2</v>
      </c>
      <c r="K48" s="61"/>
      <c r="L48" s="258"/>
      <c r="M48" s="258"/>
      <c r="N48" s="55"/>
      <c r="O48" s="26"/>
      <c r="P48" s="55"/>
      <c r="Q48" s="26"/>
      <c r="R48" s="131"/>
      <c r="S48" s="214"/>
      <c r="T48" s="287" t="s">
        <v>72</v>
      </c>
      <c r="U48" s="25" t="s">
        <v>31</v>
      </c>
      <c r="V48" s="39"/>
      <c r="W48" s="55"/>
      <c r="X48" s="96">
        <v>22.348915000000002</v>
      </c>
      <c r="Y48" s="96">
        <v>27.689630000000001</v>
      </c>
      <c r="Z48" s="96">
        <v>0.84546889999999997</v>
      </c>
      <c r="AA48" s="60">
        <v>0.92132144000000005</v>
      </c>
      <c r="AB48" s="60">
        <v>0.19390059000000001</v>
      </c>
      <c r="AC48" s="61"/>
      <c r="AD48" s="258"/>
      <c r="AE48" s="258"/>
      <c r="AF48" s="55"/>
      <c r="AG48" s="26"/>
      <c r="AH48" s="55"/>
      <c r="AI48" s="26"/>
      <c r="AJ48" s="131"/>
      <c r="AK48" s="199"/>
      <c r="AL48" s="287" t="s">
        <v>72</v>
      </c>
      <c r="AM48" s="119">
        <f t="shared" si="4"/>
        <v>-4.6810149999999986</v>
      </c>
      <c r="AN48" s="95">
        <f t="shared" si="5"/>
        <v>-4.1888609999999993</v>
      </c>
      <c r="AO48" s="95">
        <f t="shared" si="6"/>
        <v>-9.5637399999999984E-2</v>
      </c>
      <c r="AP48" s="95">
        <f t="shared" si="7"/>
        <v>-4.2780549999999917E-2</v>
      </c>
      <c r="AQ48" s="120">
        <f t="shared" si="8"/>
        <v>0.11622603000000001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32</v>
      </c>
      <c r="D49" s="186"/>
      <c r="E49" s="56"/>
      <c r="F49" s="187">
        <v>31.396435</v>
      </c>
      <c r="G49" s="187">
        <v>35.43439</v>
      </c>
      <c r="H49" s="187">
        <v>0.97404462999999997</v>
      </c>
      <c r="I49" s="62">
        <v>0.98191214000000004</v>
      </c>
      <c r="J49" s="62">
        <v>3.6918017999999997E-2</v>
      </c>
      <c r="K49" s="188"/>
      <c r="L49" s="259"/>
      <c r="M49" s="259"/>
      <c r="N49" s="56"/>
      <c r="O49" s="28"/>
      <c r="P49" s="56"/>
      <c r="Q49" s="28"/>
      <c r="R49" s="132"/>
      <c r="S49" s="214"/>
      <c r="T49" s="285"/>
      <c r="U49" s="27" t="s">
        <v>32</v>
      </c>
      <c r="V49" s="186"/>
      <c r="W49" s="56"/>
      <c r="X49" s="187">
        <v>25.700458000000001</v>
      </c>
      <c r="Y49" s="187">
        <v>30.743234000000001</v>
      </c>
      <c r="Z49" s="187">
        <v>0.92043562999999995</v>
      </c>
      <c r="AA49" s="62">
        <v>0.95428630000000003</v>
      </c>
      <c r="AB49" s="62">
        <v>0.101114765</v>
      </c>
      <c r="AC49" s="188"/>
      <c r="AD49" s="259"/>
      <c r="AE49" s="259"/>
      <c r="AF49" s="56"/>
      <c r="AG49" s="28"/>
      <c r="AH49" s="56"/>
      <c r="AI49" s="28"/>
      <c r="AJ49" s="132"/>
      <c r="AK49" s="199"/>
      <c r="AL49" s="285"/>
      <c r="AM49" s="86">
        <f t="shared" si="4"/>
        <v>-5.6959769999999992</v>
      </c>
      <c r="AN49" s="121">
        <f t="shared" si="5"/>
        <v>-4.6911559999999994</v>
      </c>
      <c r="AO49" s="121">
        <f t="shared" si="6"/>
        <v>-5.3609000000000018E-2</v>
      </c>
      <c r="AP49" s="121">
        <f t="shared" si="7"/>
        <v>-2.7625840000000013E-2</v>
      </c>
      <c r="AQ49" s="87">
        <f t="shared" si="8"/>
        <v>6.4196746999999998E-2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33</v>
      </c>
      <c r="D50" s="186"/>
      <c r="E50" s="56"/>
      <c r="F50" s="187">
        <v>37.118648</v>
      </c>
      <c r="G50" s="187">
        <v>40.542735</v>
      </c>
      <c r="H50" s="187">
        <v>0.98959319000000001</v>
      </c>
      <c r="I50" s="62">
        <v>0.99308576999999998</v>
      </c>
      <c r="J50" s="62">
        <v>1.7411909999999999E-2</v>
      </c>
      <c r="K50" s="188"/>
      <c r="L50" s="259"/>
      <c r="M50" s="259"/>
      <c r="N50" s="56"/>
      <c r="O50" s="28"/>
      <c r="P50" s="56"/>
      <c r="Q50" s="28"/>
      <c r="R50" s="132"/>
      <c r="S50" s="214"/>
      <c r="T50" s="285"/>
      <c r="U50" s="27" t="s">
        <v>33</v>
      </c>
      <c r="V50" s="186"/>
      <c r="W50" s="56"/>
      <c r="X50" s="187">
        <v>29.351786000000001</v>
      </c>
      <c r="Y50" s="187">
        <v>33.841206</v>
      </c>
      <c r="Z50" s="187">
        <v>0.95841284000000004</v>
      </c>
      <c r="AA50" s="62">
        <v>0.97397089000000003</v>
      </c>
      <c r="AB50" s="62">
        <v>5.3706188000000002E-2</v>
      </c>
      <c r="AC50" s="188"/>
      <c r="AD50" s="259"/>
      <c r="AE50" s="259"/>
      <c r="AF50" s="56"/>
      <c r="AG50" s="28"/>
      <c r="AH50" s="56"/>
      <c r="AI50" s="28"/>
      <c r="AJ50" s="132"/>
      <c r="AK50" s="199"/>
      <c r="AL50" s="285"/>
      <c r="AM50" s="86">
        <f t="shared" si="4"/>
        <v>-7.7668619999999997</v>
      </c>
      <c r="AN50" s="121">
        <f t="shared" si="5"/>
        <v>-6.7015290000000007</v>
      </c>
      <c r="AO50" s="121">
        <f t="shared" si="6"/>
        <v>-3.1180349999999968E-2</v>
      </c>
      <c r="AP50" s="121">
        <f t="shared" si="7"/>
        <v>-1.9114879999999945E-2</v>
      </c>
      <c r="AQ50" s="87">
        <f t="shared" si="8"/>
        <v>3.6294277999999999E-2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35</v>
      </c>
      <c r="D51" s="186"/>
      <c r="E51" s="56"/>
      <c r="F51" s="187">
        <v>40.536670999999998</v>
      </c>
      <c r="G51" s="187">
        <v>44.229731999999998</v>
      </c>
      <c r="H51" s="187">
        <v>0.99454765000000001</v>
      </c>
      <c r="I51" s="62">
        <v>0.99633024999999997</v>
      </c>
      <c r="J51" s="62">
        <v>9.1499960000000005E-3</v>
      </c>
      <c r="K51" s="188"/>
      <c r="L51" s="259"/>
      <c r="M51" s="259"/>
      <c r="N51" s="56"/>
      <c r="O51" s="28"/>
      <c r="P51" s="56"/>
      <c r="Q51" s="28"/>
      <c r="R51" s="132"/>
      <c r="S51" s="214"/>
      <c r="T51" s="285"/>
      <c r="U51" s="27" t="s">
        <v>35</v>
      </c>
      <c r="V51" s="186"/>
      <c r="W51" s="56"/>
      <c r="X51" s="187">
        <v>34.791010999999997</v>
      </c>
      <c r="Y51" s="187">
        <v>38.305715999999997</v>
      </c>
      <c r="Z51" s="187">
        <v>0.98306037999999996</v>
      </c>
      <c r="AA51" s="62">
        <v>0.98903074000000002</v>
      </c>
      <c r="AB51" s="62">
        <v>2.4271429000000001E-2</v>
      </c>
      <c r="AC51" s="188"/>
      <c r="AD51" s="259"/>
      <c r="AE51" s="259"/>
      <c r="AF51" s="56"/>
      <c r="AG51" s="28"/>
      <c r="AH51" s="56"/>
      <c r="AI51" s="28"/>
      <c r="AJ51" s="132"/>
      <c r="AK51" s="199"/>
      <c r="AL51" s="285"/>
      <c r="AM51" s="86">
        <f t="shared" si="4"/>
        <v>-5.7456600000000009</v>
      </c>
      <c r="AN51" s="121">
        <f t="shared" si="5"/>
        <v>-5.9240160000000017</v>
      </c>
      <c r="AO51" s="121">
        <f t="shared" si="6"/>
        <v>-1.1487270000000049E-2</v>
      </c>
      <c r="AP51" s="121">
        <f t="shared" si="7"/>
        <v>-7.2995099999999535E-3</v>
      </c>
      <c r="AQ51" s="87">
        <f t="shared" si="8"/>
        <v>1.5121433E-2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9"/>
      <c r="M52" s="259"/>
      <c r="N52" s="56"/>
      <c r="O52" s="28"/>
      <c r="P52" s="56"/>
      <c r="Q52" s="28"/>
      <c r="R52" s="184"/>
      <c r="S52" s="214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9"/>
      <c r="AE52" s="259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7" t="s">
        <v>73</v>
      </c>
      <c r="C53" s="25" t="s">
        <v>31</v>
      </c>
      <c r="D53" s="39"/>
      <c r="E53" s="55"/>
      <c r="F53" s="96">
        <v>27.515709000000001</v>
      </c>
      <c r="G53" s="96">
        <v>31.557521999999999</v>
      </c>
      <c r="H53" s="96">
        <v>0.93843725</v>
      </c>
      <c r="I53" s="60">
        <v>0.96717313000000005</v>
      </c>
      <c r="J53" s="60">
        <v>8.1351279999999998E-2</v>
      </c>
      <c r="K53" s="61"/>
      <c r="L53" s="258"/>
      <c r="M53" s="258"/>
      <c r="N53" s="55"/>
      <c r="O53" s="26"/>
      <c r="P53" s="55"/>
      <c r="Q53" s="26"/>
      <c r="R53" s="131"/>
      <c r="S53" s="214"/>
      <c r="T53" s="287" t="s">
        <v>73</v>
      </c>
      <c r="U53" s="25" t="s">
        <v>31</v>
      </c>
      <c r="V53" s="39"/>
      <c r="W53" s="55"/>
      <c r="X53" s="96">
        <v>22.809453999999999</v>
      </c>
      <c r="Y53" s="96">
        <v>27.382794000000001</v>
      </c>
      <c r="Z53" s="96">
        <v>0.85123833999999998</v>
      </c>
      <c r="AA53" s="60">
        <v>0.92260074000000003</v>
      </c>
      <c r="AB53" s="60">
        <v>0.17435095</v>
      </c>
      <c r="AC53" s="61"/>
      <c r="AD53" s="258"/>
      <c r="AE53" s="258"/>
      <c r="AF53" s="55"/>
      <c r="AG53" s="26"/>
      <c r="AH53" s="55"/>
      <c r="AI53" s="26"/>
      <c r="AJ53" s="131"/>
      <c r="AK53" s="199"/>
      <c r="AL53" s="287" t="s">
        <v>73</v>
      </c>
      <c r="AM53" s="119">
        <f t="shared" si="4"/>
        <v>-4.7062550000000023</v>
      </c>
      <c r="AN53" s="95">
        <f t="shared" si="5"/>
        <v>-4.1747279999999982</v>
      </c>
      <c r="AO53" s="95">
        <f t="shared" si="6"/>
        <v>-8.7198910000000018E-2</v>
      </c>
      <c r="AP53" s="95">
        <f t="shared" si="7"/>
        <v>-4.4572390000000017E-2</v>
      </c>
      <c r="AQ53" s="120">
        <f t="shared" si="8"/>
        <v>9.2999670000000006E-2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32</v>
      </c>
      <c r="D54" s="186"/>
      <c r="E54" s="56"/>
      <c r="F54" s="187">
        <v>31.814360000000001</v>
      </c>
      <c r="G54" s="187">
        <v>35.609284000000002</v>
      </c>
      <c r="H54" s="187">
        <v>0.97386603999999999</v>
      </c>
      <c r="I54" s="62">
        <v>0.98443099000000001</v>
      </c>
      <c r="J54" s="62">
        <v>4.6828307E-2</v>
      </c>
      <c r="K54" s="188"/>
      <c r="L54" s="259"/>
      <c r="M54" s="259"/>
      <c r="N54" s="56"/>
      <c r="O54" s="28"/>
      <c r="P54" s="56"/>
      <c r="Q54" s="28"/>
      <c r="R54" s="132"/>
      <c r="S54" s="214"/>
      <c r="T54" s="285"/>
      <c r="U54" s="27" t="s">
        <v>32</v>
      </c>
      <c r="V54" s="186"/>
      <c r="W54" s="56"/>
      <c r="X54" s="187">
        <v>26.53912</v>
      </c>
      <c r="Y54" s="187">
        <v>30.919632</v>
      </c>
      <c r="Z54" s="187">
        <v>0.91770600000000002</v>
      </c>
      <c r="AA54" s="62">
        <v>0.95964059000000002</v>
      </c>
      <c r="AB54" s="62">
        <v>8.9583575999999998E-2</v>
      </c>
      <c r="AC54" s="188"/>
      <c r="AD54" s="259"/>
      <c r="AE54" s="259"/>
      <c r="AF54" s="56"/>
      <c r="AG54" s="28"/>
      <c r="AH54" s="56"/>
      <c r="AI54" s="28"/>
      <c r="AJ54" s="132"/>
      <c r="AK54" s="199"/>
      <c r="AL54" s="285"/>
      <c r="AM54" s="86">
        <f t="shared" si="4"/>
        <v>-5.2752400000000002</v>
      </c>
      <c r="AN54" s="121">
        <f t="shared" si="5"/>
        <v>-4.6896520000000024</v>
      </c>
      <c r="AO54" s="121">
        <f t="shared" si="6"/>
        <v>-5.6160039999999967E-2</v>
      </c>
      <c r="AP54" s="121">
        <f t="shared" si="7"/>
        <v>-2.479039999999999E-2</v>
      </c>
      <c r="AQ54" s="87">
        <f t="shared" si="8"/>
        <v>4.2755268999999999E-2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33</v>
      </c>
      <c r="D55" s="186"/>
      <c r="E55" s="56"/>
      <c r="F55" s="187">
        <v>35.376286999999998</v>
      </c>
      <c r="G55" s="187">
        <v>39.713306000000003</v>
      </c>
      <c r="H55" s="187">
        <v>0.98963140000000005</v>
      </c>
      <c r="I55" s="62">
        <v>0.99314232000000002</v>
      </c>
      <c r="J55" s="62">
        <v>3.0962522999999999E-2</v>
      </c>
      <c r="K55" s="188"/>
      <c r="L55" s="259"/>
      <c r="M55" s="259"/>
      <c r="N55" s="56"/>
      <c r="O55" s="28"/>
      <c r="P55" s="56"/>
      <c r="Q55" s="28"/>
      <c r="R55" s="132"/>
      <c r="S55" s="214"/>
      <c r="T55" s="285"/>
      <c r="U55" s="27" t="s">
        <v>33</v>
      </c>
      <c r="V55" s="186"/>
      <c r="W55" s="56"/>
      <c r="X55" s="187">
        <v>30.034513</v>
      </c>
      <c r="Y55" s="187">
        <v>33.866273</v>
      </c>
      <c r="Z55" s="187">
        <v>0.95732868999999998</v>
      </c>
      <c r="AA55" s="62">
        <v>0.97618669999999996</v>
      </c>
      <c r="AB55" s="62">
        <v>5.3377847999999999E-2</v>
      </c>
      <c r="AC55" s="188"/>
      <c r="AD55" s="259"/>
      <c r="AE55" s="259"/>
      <c r="AF55" s="56"/>
      <c r="AG55" s="28"/>
      <c r="AH55" s="56"/>
      <c r="AI55" s="28"/>
      <c r="AJ55" s="132"/>
      <c r="AK55" s="199"/>
      <c r="AL55" s="285"/>
      <c r="AM55" s="86">
        <f t="shared" si="4"/>
        <v>-5.3417739999999974</v>
      </c>
      <c r="AN55" s="121">
        <f t="shared" si="5"/>
        <v>-5.8470330000000033</v>
      </c>
      <c r="AO55" s="121">
        <f t="shared" si="6"/>
        <v>-3.2302710000000068E-2</v>
      </c>
      <c r="AP55" s="121">
        <f t="shared" si="7"/>
        <v>-1.695562000000006E-2</v>
      </c>
      <c r="AQ55" s="87">
        <f t="shared" si="8"/>
        <v>2.2415325E-2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35</v>
      </c>
      <c r="D56" s="186"/>
      <c r="E56" s="56"/>
      <c r="F56" s="187">
        <v>37.565322000000002</v>
      </c>
      <c r="G56" s="187">
        <v>42.045278000000003</v>
      </c>
      <c r="H56" s="187">
        <v>0.99439394999999997</v>
      </c>
      <c r="I56" s="62">
        <v>0.99608940999999995</v>
      </c>
      <c r="J56" s="62">
        <v>2.2519310000000001E-2</v>
      </c>
      <c r="K56" s="188"/>
      <c r="L56" s="259"/>
      <c r="M56" s="259"/>
      <c r="N56" s="56"/>
      <c r="O56" s="28"/>
      <c r="P56" s="56"/>
      <c r="Q56" s="28"/>
      <c r="R56" s="132"/>
      <c r="S56" s="214"/>
      <c r="T56" s="285"/>
      <c r="U56" s="27" t="s">
        <v>35</v>
      </c>
      <c r="V56" s="186"/>
      <c r="W56" s="56"/>
      <c r="X56" s="187">
        <v>34.340792999999998</v>
      </c>
      <c r="Y56" s="187">
        <v>38.099941999999999</v>
      </c>
      <c r="Z56" s="187">
        <v>0.98301623999999999</v>
      </c>
      <c r="AA56" s="62">
        <v>0.98940218000000002</v>
      </c>
      <c r="AB56" s="62">
        <v>2.8249179999999999E-2</v>
      </c>
      <c r="AC56" s="188"/>
      <c r="AD56" s="259"/>
      <c r="AE56" s="259"/>
      <c r="AF56" s="56"/>
      <c r="AG56" s="28"/>
      <c r="AH56" s="56"/>
      <c r="AI56" s="28"/>
      <c r="AJ56" s="132"/>
      <c r="AK56" s="199"/>
      <c r="AL56" s="285"/>
      <c r="AM56" s="86">
        <f t="shared" si="4"/>
        <v>-3.224529000000004</v>
      </c>
      <c r="AN56" s="121">
        <f t="shared" si="5"/>
        <v>-3.9453360000000046</v>
      </c>
      <c r="AO56" s="121">
        <f t="shared" si="6"/>
        <v>-1.1377709999999985E-2</v>
      </c>
      <c r="AP56" s="121">
        <f t="shared" si="7"/>
        <v>-6.687229999999933E-3</v>
      </c>
      <c r="AQ56" s="87">
        <f t="shared" si="8"/>
        <v>5.729869999999998E-3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9"/>
      <c r="M57" s="259"/>
      <c r="N57" s="56"/>
      <c r="O57" s="28"/>
      <c r="P57" s="56"/>
      <c r="Q57" s="28"/>
      <c r="R57" s="184"/>
      <c r="S57" s="214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9"/>
      <c r="AE57" s="259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7" t="s">
        <v>74</v>
      </c>
      <c r="C58" s="25" t="s">
        <v>31</v>
      </c>
      <c r="D58" s="39"/>
      <c r="E58" s="55"/>
      <c r="F58" s="96">
        <v>27.833138000000002</v>
      </c>
      <c r="G58" s="96">
        <v>31.537472000000001</v>
      </c>
      <c r="H58" s="96">
        <v>0.93787041000000004</v>
      </c>
      <c r="I58" s="60">
        <v>0.96315324999999996</v>
      </c>
      <c r="J58" s="60">
        <v>7.5455540000000001E-2</v>
      </c>
      <c r="K58" s="61"/>
      <c r="L58" s="258"/>
      <c r="M58" s="258"/>
      <c r="N58" s="55"/>
      <c r="O58" s="26"/>
      <c r="P58" s="55"/>
      <c r="Q58" s="26"/>
      <c r="R58" s="131"/>
      <c r="S58" s="214"/>
      <c r="T58" s="287" t="s">
        <v>74</v>
      </c>
      <c r="U58" s="25" t="s">
        <v>31</v>
      </c>
      <c r="V58" s="39"/>
      <c r="W58" s="55"/>
      <c r="X58" s="96">
        <v>23.490206000000001</v>
      </c>
      <c r="Y58" s="96">
        <v>27.635892999999999</v>
      </c>
      <c r="Z58" s="96">
        <v>0.85186165999999997</v>
      </c>
      <c r="AA58" s="60">
        <v>0.92516947999999999</v>
      </c>
      <c r="AB58" s="60">
        <v>0.16875108</v>
      </c>
      <c r="AC58" s="61"/>
      <c r="AD58" s="258"/>
      <c r="AE58" s="258"/>
      <c r="AF58" s="55"/>
      <c r="AG58" s="26"/>
      <c r="AH58" s="55"/>
      <c r="AI58" s="26"/>
      <c r="AJ58" s="131"/>
      <c r="AK58" s="199"/>
      <c r="AL58" s="287" t="s">
        <v>74</v>
      </c>
      <c r="AM58" s="119">
        <f t="shared" si="4"/>
        <v>-4.3429320000000011</v>
      </c>
      <c r="AN58" s="95">
        <f t="shared" si="5"/>
        <v>-3.9015790000000017</v>
      </c>
      <c r="AO58" s="95">
        <f t="shared" si="6"/>
        <v>-8.6008750000000078E-2</v>
      </c>
      <c r="AP58" s="95">
        <f t="shared" si="7"/>
        <v>-3.7983769999999972E-2</v>
      </c>
      <c r="AQ58" s="120">
        <f t="shared" si="8"/>
        <v>9.3295539999999996E-2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32</v>
      </c>
      <c r="D59" s="186"/>
      <c r="E59" s="56"/>
      <c r="F59" s="187">
        <v>32.077218000000002</v>
      </c>
      <c r="G59" s="187">
        <v>35.791834999999999</v>
      </c>
      <c r="H59" s="187">
        <v>0.97105028000000004</v>
      </c>
      <c r="I59" s="62">
        <v>0.98248027000000004</v>
      </c>
      <c r="J59" s="62">
        <v>4.085809E-2</v>
      </c>
      <c r="K59" s="188"/>
      <c r="L59" s="259"/>
      <c r="M59" s="259"/>
      <c r="N59" s="56"/>
      <c r="O59" s="28"/>
      <c r="P59" s="56"/>
      <c r="Q59" s="28"/>
      <c r="R59" s="132"/>
      <c r="S59" s="214"/>
      <c r="T59" s="285"/>
      <c r="U59" s="27" t="s">
        <v>32</v>
      </c>
      <c r="V59" s="186"/>
      <c r="W59" s="56"/>
      <c r="X59" s="187">
        <v>26.330394999999999</v>
      </c>
      <c r="Y59" s="187">
        <v>30.301825000000001</v>
      </c>
      <c r="Z59" s="187">
        <v>0.91723606999999996</v>
      </c>
      <c r="AA59" s="62">
        <v>0.95412337999999997</v>
      </c>
      <c r="AB59" s="62">
        <v>9.4710870000000003E-2</v>
      </c>
      <c r="AC59" s="188"/>
      <c r="AD59" s="259"/>
      <c r="AE59" s="259"/>
      <c r="AF59" s="56"/>
      <c r="AG59" s="28"/>
      <c r="AH59" s="56"/>
      <c r="AI59" s="28"/>
      <c r="AJ59" s="132"/>
      <c r="AK59" s="199"/>
      <c r="AL59" s="285"/>
      <c r="AM59" s="86">
        <f t="shared" si="4"/>
        <v>-5.7468230000000027</v>
      </c>
      <c r="AN59" s="121">
        <f t="shared" si="5"/>
        <v>-5.4900099999999981</v>
      </c>
      <c r="AO59" s="121">
        <f t="shared" si="6"/>
        <v>-5.3814210000000084E-2</v>
      </c>
      <c r="AP59" s="121">
        <f t="shared" si="7"/>
        <v>-2.8356890000000079E-2</v>
      </c>
      <c r="AQ59" s="87">
        <f t="shared" si="8"/>
        <v>5.3852780000000003E-2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33</v>
      </c>
      <c r="D60" s="186"/>
      <c r="E60" s="56"/>
      <c r="F60" s="187">
        <v>35.587488</v>
      </c>
      <c r="G60" s="187">
        <v>39.824286999999998</v>
      </c>
      <c r="H60" s="187">
        <v>0.98868111999999997</v>
      </c>
      <c r="I60" s="62">
        <v>0.99234084</v>
      </c>
      <c r="J60" s="62">
        <v>2.1123333000000001E-2</v>
      </c>
      <c r="K60" s="188"/>
      <c r="L60" s="259"/>
      <c r="M60" s="259"/>
      <c r="N60" s="56"/>
      <c r="O60" s="28"/>
      <c r="P60" s="56"/>
      <c r="Q60" s="28"/>
      <c r="R60" s="132"/>
      <c r="S60" s="214"/>
      <c r="T60" s="285"/>
      <c r="U60" s="27" t="s">
        <v>33</v>
      </c>
      <c r="V60" s="186"/>
      <c r="W60" s="56"/>
      <c r="X60" s="187">
        <v>30.156262999999999</v>
      </c>
      <c r="Y60" s="187">
        <v>33.649447000000002</v>
      </c>
      <c r="Z60" s="187">
        <v>0.95452588000000005</v>
      </c>
      <c r="AA60" s="62">
        <v>0.97306521000000001</v>
      </c>
      <c r="AB60" s="62">
        <v>5.2776225000000003E-2</v>
      </c>
      <c r="AC60" s="188"/>
      <c r="AD60" s="259"/>
      <c r="AE60" s="259"/>
      <c r="AF60" s="56"/>
      <c r="AG60" s="28"/>
      <c r="AH60" s="56"/>
      <c r="AI60" s="28"/>
      <c r="AJ60" s="132"/>
      <c r="AK60" s="199"/>
      <c r="AL60" s="285"/>
      <c r="AM60" s="86">
        <f t="shared" si="4"/>
        <v>-5.4312250000000013</v>
      </c>
      <c r="AN60" s="121">
        <f t="shared" si="5"/>
        <v>-6.1748399999999961</v>
      </c>
      <c r="AO60" s="121">
        <f t="shared" si="6"/>
        <v>-3.415523999999992E-2</v>
      </c>
      <c r="AP60" s="121">
        <f t="shared" si="7"/>
        <v>-1.9275629999999988E-2</v>
      </c>
      <c r="AQ60" s="87">
        <f t="shared" si="8"/>
        <v>3.1652892000000002E-2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35</v>
      </c>
      <c r="D61" s="186"/>
      <c r="E61" s="56"/>
      <c r="F61" s="187">
        <v>38.035006000000003</v>
      </c>
      <c r="G61" s="187">
        <v>42.442163999999998</v>
      </c>
      <c r="H61" s="187">
        <v>0.99424217000000004</v>
      </c>
      <c r="I61" s="62">
        <v>0.99589143000000002</v>
      </c>
      <c r="J61" s="62">
        <v>1.2978006E-2</v>
      </c>
      <c r="K61" s="188"/>
      <c r="L61" s="259"/>
      <c r="M61" s="259"/>
      <c r="N61" s="56"/>
      <c r="O61" s="28"/>
      <c r="P61" s="56"/>
      <c r="Q61" s="28"/>
      <c r="R61" s="132"/>
      <c r="S61" s="214"/>
      <c r="T61" s="285"/>
      <c r="U61" s="27" t="s">
        <v>35</v>
      </c>
      <c r="V61" s="186"/>
      <c r="W61" s="56"/>
      <c r="X61" s="187">
        <v>34.815834000000002</v>
      </c>
      <c r="Y61" s="187">
        <v>38.466715999999998</v>
      </c>
      <c r="Z61" s="187">
        <v>0.98152830999999996</v>
      </c>
      <c r="AA61" s="62">
        <v>0.98833059000000001</v>
      </c>
      <c r="AB61" s="62">
        <v>2.4560444000000001E-2</v>
      </c>
      <c r="AC61" s="188"/>
      <c r="AD61" s="259"/>
      <c r="AE61" s="259"/>
      <c r="AF61" s="56"/>
      <c r="AG61" s="28"/>
      <c r="AH61" s="56"/>
      <c r="AI61" s="28"/>
      <c r="AJ61" s="132"/>
      <c r="AK61" s="199"/>
      <c r="AL61" s="285"/>
      <c r="AM61" s="86">
        <f t="shared" si="4"/>
        <v>-3.2191720000000004</v>
      </c>
      <c r="AN61" s="121">
        <f t="shared" si="5"/>
        <v>-3.9754480000000001</v>
      </c>
      <c r="AO61" s="121">
        <f t="shared" si="6"/>
        <v>-1.2713860000000077E-2</v>
      </c>
      <c r="AP61" s="121">
        <f t="shared" si="7"/>
        <v>-7.5608400000000131E-3</v>
      </c>
      <c r="AQ61" s="87">
        <f t="shared" si="8"/>
        <v>1.1582438E-2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9"/>
      <c r="M62" s="259"/>
      <c r="N62" s="56"/>
      <c r="O62" s="28"/>
      <c r="P62" s="56"/>
      <c r="Q62" s="28"/>
      <c r="R62" s="184"/>
      <c r="S62" s="214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9"/>
      <c r="AE62" s="259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7" t="s">
        <v>75</v>
      </c>
      <c r="C63" s="25" t="s">
        <v>31</v>
      </c>
      <c r="D63" s="39"/>
      <c r="E63" s="55"/>
      <c r="F63" s="96">
        <v>27.530904</v>
      </c>
      <c r="G63" s="96">
        <v>31.658083000000001</v>
      </c>
      <c r="H63" s="96">
        <v>0.92669791999999995</v>
      </c>
      <c r="I63" s="60">
        <v>0.96149072999999996</v>
      </c>
      <c r="J63" s="60">
        <v>7.054655E-2</v>
      </c>
      <c r="K63" s="61"/>
      <c r="L63" s="258"/>
      <c r="M63" s="258"/>
      <c r="N63" s="55"/>
      <c r="O63" s="26"/>
      <c r="P63" s="55"/>
      <c r="Q63" s="26"/>
      <c r="R63" s="131"/>
      <c r="S63" s="214"/>
      <c r="T63" s="287" t="s">
        <v>75</v>
      </c>
      <c r="U63" s="25" t="s">
        <v>31</v>
      </c>
      <c r="V63" s="39"/>
      <c r="W63" s="55"/>
      <c r="X63" s="96">
        <v>21.8705</v>
      </c>
      <c r="Y63" s="96">
        <v>26.529665000000001</v>
      </c>
      <c r="Z63" s="96">
        <v>0.81899803999999998</v>
      </c>
      <c r="AA63" s="60">
        <v>0.91230652000000001</v>
      </c>
      <c r="AB63" s="60">
        <v>0.18732865000000001</v>
      </c>
      <c r="AC63" s="61"/>
      <c r="AD63" s="258"/>
      <c r="AE63" s="258"/>
      <c r="AF63" s="55"/>
      <c r="AG63" s="26"/>
      <c r="AH63" s="55"/>
      <c r="AI63" s="26"/>
      <c r="AJ63" s="131"/>
      <c r="AK63" s="199"/>
      <c r="AL63" s="287" t="s">
        <v>75</v>
      </c>
      <c r="AM63" s="119">
        <f t="shared" si="4"/>
        <v>-5.6604039999999998</v>
      </c>
      <c r="AN63" s="95">
        <f t="shared" si="5"/>
        <v>-5.1284179999999999</v>
      </c>
      <c r="AO63" s="95">
        <f t="shared" si="6"/>
        <v>-0.10769987999999997</v>
      </c>
      <c r="AP63" s="95">
        <f t="shared" si="7"/>
        <v>-4.918420999999995E-2</v>
      </c>
      <c r="AQ63" s="120">
        <f t="shared" si="8"/>
        <v>0.11678210000000001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32</v>
      </c>
      <c r="D64" s="186"/>
      <c r="E64" s="56"/>
      <c r="F64" s="187">
        <v>32.446120000000001</v>
      </c>
      <c r="G64" s="187">
        <v>35.977772000000002</v>
      </c>
      <c r="H64" s="187">
        <v>0.97049238999999998</v>
      </c>
      <c r="I64" s="62">
        <v>0.98231727999999996</v>
      </c>
      <c r="J64" s="62">
        <v>3.1118004000000001E-2</v>
      </c>
      <c r="K64" s="188"/>
      <c r="L64" s="259"/>
      <c r="M64" s="259"/>
      <c r="N64" s="56"/>
      <c r="O64" s="28"/>
      <c r="P64" s="56"/>
      <c r="Q64" s="28"/>
      <c r="R64" s="132"/>
      <c r="S64" s="214"/>
      <c r="T64" s="285"/>
      <c r="U64" s="27" t="s">
        <v>32</v>
      </c>
      <c r="V64" s="186"/>
      <c r="W64" s="56"/>
      <c r="X64" s="187">
        <v>25.379995999999998</v>
      </c>
      <c r="Y64" s="187">
        <v>29.798931</v>
      </c>
      <c r="Z64" s="187">
        <v>0.89659858999999997</v>
      </c>
      <c r="AA64" s="62">
        <v>0.94986941999999996</v>
      </c>
      <c r="AB64" s="62">
        <v>0.10155219</v>
      </c>
      <c r="AC64" s="188"/>
      <c r="AD64" s="259"/>
      <c r="AE64" s="259"/>
      <c r="AF64" s="56"/>
      <c r="AG64" s="28"/>
      <c r="AH64" s="56"/>
      <c r="AI64" s="28"/>
      <c r="AJ64" s="132"/>
      <c r="AK64" s="199"/>
      <c r="AL64" s="285"/>
      <c r="AM64" s="86">
        <f t="shared" si="4"/>
        <v>-7.0661240000000021</v>
      </c>
      <c r="AN64" s="121">
        <f t="shared" si="5"/>
        <v>-6.178841000000002</v>
      </c>
      <c r="AO64" s="121">
        <f t="shared" si="6"/>
        <v>-7.3893800000000009E-2</v>
      </c>
      <c r="AP64" s="121">
        <f t="shared" si="7"/>
        <v>-3.2447859999999995E-2</v>
      </c>
      <c r="AQ64" s="87">
        <f t="shared" si="8"/>
        <v>7.0434185999999996E-2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33</v>
      </c>
      <c r="D65" s="186"/>
      <c r="E65" s="56"/>
      <c r="F65" s="187">
        <v>37.890205999999999</v>
      </c>
      <c r="G65" s="187">
        <v>41.284564000000003</v>
      </c>
      <c r="H65" s="187">
        <v>0.98908503999999997</v>
      </c>
      <c r="I65" s="62">
        <v>0.99284700999999997</v>
      </c>
      <c r="J65" s="62">
        <v>1.1848465000000001E-2</v>
      </c>
      <c r="K65" s="188"/>
      <c r="L65" s="259"/>
      <c r="M65" s="259"/>
      <c r="N65" s="56"/>
      <c r="O65" s="28"/>
      <c r="P65" s="56"/>
      <c r="Q65" s="28"/>
      <c r="R65" s="132"/>
      <c r="S65" s="214"/>
      <c r="T65" s="285"/>
      <c r="U65" s="27" t="s">
        <v>33</v>
      </c>
      <c r="V65" s="186"/>
      <c r="W65" s="56"/>
      <c r="X65" s="187">
        <v>29.668488</v>
      </c>
      <c r="Y65" s="187">
        <v>33.487251000000001</v>
      </c>
      <c r="Z65" s="187">
        <v>0.95040424999999995</v>
      </c>
      <c r="AA65" s="62">
        <v>0.97168093</v>
      </c>
      <c r="AB65" s="62">
        <v>5.0500153999999998E-2</v>
      </c>
      <c r="AC65" s="188"/>
      <c r="AD65" s="259"/>
      <c r="AE65" s="259"/>
      <c r="AF65" s="56"/>
      <c r="AG65" s="28"/>
      <c r="AH65" s="56"/>
      <c r="AI65" s="28"/>
      <c r="AJ65" s="132"/>
      <c r="AK65" s="199"/>
      <c r="AL65" s="285"/>
      <c r="AM65" s="86">
        <f t="shared" si="4"/>
        <v>-8.2217179999999992</v>
      </c>
      <c r="AN65" s="121">
        <f t="shared" si="5"/>
        <v>-7.7973130000000026</v>
      </c>
      <c r="AO65" s="121">
        <f t="shared" si="6"/>
        <v>-3.868079000000002E-2</v>
      </c>
      <c r="AP65" s="121">
        <f t="shared" si="7"/>
        <v>-2.1166079999999976E-2</v>
      </c>
      <c r="AQ65" s="87">
        <f t="shared" si="8"/>
        <v>3.8651688999999996E-2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35</v>
      </c>
      <c r="D66" s="186"/>
      <c r="E66" s="56"/>
      <c r="F66" s="187">
        <v>41.688191000000003</v>
      </c>
      <c r="G66" s="187">
        <v>44.899057999999997</v>
      </c>
      <c r="H66" s="187">
        <v>0.99449920000000003</v>
      </c>
      <c r="I66" s="62">
        <v>0.99640068000000004</v>
      </c>
      <c r="J66" s="62">
        <v>5.2306376999999996E-3</v>
      </c>
      <c r="K66" s="188"/>
      <c r="L66" s="259"/>
      <c r="M66" s="259"/>
      <c r="N66" s="56"/>
      <c r="O66" s="28"/>
      <c r="P66" s="56"/>
      <c r="Q66" s="28"/>
      <c r="R66" s="132"/>
      <c r="S66" s="214"/>
      <c r="T66" s="285"/>
      <c r="U66" s="27" t="s">
        <v>35</v>
      </c>
      <c r="V66" s="186"/>
      <c r="W66" s="56"/>
      <c r="X66" s="187">
        <v>35.131045999999998</v>
      </c>
      <c r="Y66" s="187">
        <v>38.528072999999999</v>
      </c>
      <c r="Z66" s="187">
        <v>0.98165968999999997</v>
      </c>
      <c r="AA66" s="62">
        <v>0.98850064999999998</v>
      </c>
      <c r="AB66" s="62">
        <v>2.0362297000000001E-2</v>
      </c>
      <c r="AC66" s="188"/>
      <c r="AD66" s="259"/>
      <c r="AE66" s="259"/>
      <c r="AF66" s="56"/>
      <c r="AG66" s="28"/>
      <c r="AH66" s="56"/>
      <c r="AI66" s="28"/>
      <c r="AJ66" s="132"/>
      <c r="AK66" s="199"/>
      <c r="AL66" s="285"/>
      <c r="AM66" s="86">
        <f t="shared" si="4"/>
        <v>-6.5571450000000056</v>
      </c>
      <c r="AN66" s="121">
        <f t="shared" si="5"/>
        <v>-6.3709849999999975</v>
      </c>
      <c r="AO66" s="121">
        <f t="shared" si="6"/>
        <v>-1.2839510000000054E-2</v>
      </c>
      <c r="AP66" s="121">
        <f t="shared" si="7"/>
        <v>-7.9000300000000578E-3</v>
      </c>
      <c r="AQ66" s="87">
        <f t="shared" si="8"/>
        <v>1.5131659300000003E-2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9"/>
      <c r="M67" s="259"/>
      <c r="N67" s="56"/>
      <c r="O67" s="28"/>
      <c r="P67" s="56"/>
      <c r="Q67" s="28"/>
      <c r="R67" s="184"/>
      <c r="S67" s="214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9"/>
      <c r="AE67" s="259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7" t="s">
        <v>76</v>
      </c>
      <c r="C68" s="25" t="s">
        <v>31</v>
      </c>
      <c r="D68" s="39"/>
      <c r="E68" s="55"/>
      <c r="F68" s="96">
        <v>27.238472999999999</v>
      </c>
      <c r="G68" s="96">
        <v>31.290206000000001</v>
      </c>
      <c r="H68" s="96">
        <v>0.93121233000000003</v>
      </c>
      <c r="I68" s="60">
        <v>0.96189150000000001</v>
      </c>
      <c r="J68" s="60">
        <v>7.4479660000000003E-2</v>
      </c>
      <c r="K68" s="61"/>
      <c r="L68" s="258"/>
      <c r="M68" s="258"/>
      <c r="N68" s="55"/>
      <c r="O68" s="26"/>
      <c r="P68" s="55"/>
      <c r="Q68" s="26"/>
      <c r="R68" s="131"/>
      <c r="S68" s="214"/>
      <c r="T68" s="287" t="s">
        <v>76</v>
      </c>
      <c r="U68" s="25" t="s">
        <v>31</v>
      </c>
      <c r="V68" s="39"/>
      <c r="W68" s="55"/>
      <c r="X68" s="96">
        <v>23.235446</v>
      </c>
      <c r="Y68" s="96">
        <v>27.544416999999999</v>
      </c>
      <c r="Z68" s="96">
        <v>0.83787394000000004</v>
      </c>
      <c r="AA68" s="60">
        <v>0.92204374</v>
      </c>
      <c r="AB68" s="60">
        <v>0.17292448999999999</v>
      </c>
      <c r="AC68" s="61"/>
      <c r="AD68" s="258"/>
      <c r="AE68" s="258"/>
      <c r="AF68" s="55"/>
      <c r="AG68" s="26"/>
      <c r="AH68" s="55"/>
      <c r="AI68" s="26"/>
      <c r="AJ68" s="131"/>
      <c r="AK68" s="199"/>
      <c r="AL68" s="287" t="s">
        <v>76</v>
      </c>
      <c r="AM68" s="119">
        <f t="shared" si="4"/>
        <v>-4.0030269999999994</v>
      </c>
      <c r="AN68" s="95">
        <f t="shared" si="5"/>
        <v>-3.745789000000002</v>
      </c>
      <c r="AO68" s="95">
        <f t="shared" si="6"/>
        <v>-9.3338389999999993E-2</v>
      </c>
      <c r="AP68" s="95">
        <f t="shared" si="7"/>
        <v>-3.984776000000001E-2</v>
      </c>
      <c r="AQ68" s="120">
        <f t="shared" si="8"/>
        <v>9.8444829999999983E-2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32</v>
      </c>
      <c r="D69" s="186"/>
      <c r="E69" s="56"/>
      <c r="F69" s="187">
        <v>31.634435</v>
      </c>
      <c r="G69" s="187">
        <v>35.460543999999999</v>
      </c>
      <c r="H69" s="187">
        <v>0.96823232999999997</v>
      </c>
      <c r="I69" s="62">
        <v>0.98186024000000005</v>
      </c>
      <c r="J69" s="62">
        <v>4.1629232000000002E-2</v>
      </c>
      <c r="K69" s="188"/>
      <c r="L69" s="259"/>
      <c r="M69" s="259"/>
      <c r="N69" s="56"/>
      <c r="O69" s="28"/>
      <c r="P69" s="56"/>
      <c r="Q69" s="28"/>
      <c r="R69" s="132"/>
      <c r="S69" s="214"/>
      <c r="T69" s="285"/>
      <c r="U69" s="27" t="s">
        <v>32</v>
      </c>
      <c r="V69" s="186"/>
      <c r="W69" s="56"/>
      <c r="X69" s="187">
        <v>26.399598000000001</v>
      </c>
      <c r="Y69" s="187">
        <v>30.561209999999999</v>
      </c>
      <c r="Z69" s="187">
        <v>0.90916224000000001</v>
      </c>
      <c r="AA69" s="62">
        <v>0.95449121999999997</v>
      </c>
      <c r="AB69" s="62">
        <v>9.4118999999999994E-2</v>
      </c>
      <c r="AC69" s="188"/>
      <c r="AD69" s="259"/>
      <c r="AE69" s="259"/>
      <c r="AF69" s="56"/>
      <c r="AG69" s="28"/>
      <c r="AH69" s="56"/>
      <c r="AI69" s="28"/>
      <c r="AJ69" s="132"/>
      <c r="AK69" s="199"/>
      <c r="AL69" s="285"/>
      <c r="AM69" s="86">
        <f t="shared" si="4"/>
        <v>-5.2348369999999989</v>
      </c>
      <c r="AN69" s="121">
        <f t="shared" si="5"/>
        <v>-4.8993339999999996</v>
      </c>
      <c r="AO69" s="121">
        <f t="shared" si="6"/>
        <v>-5.9070089999999964E-2</v>
      </c>
      <c r="AP69" s="121">
        <f t="shared" si="7"/>
        <v>-2.7369020000000077E-2</v>
      </c>
      <c r="AQ69" s="87">
        <f t="shared" si="8"/>
        <v>5.2489767999999992E-2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33</v>
      </c>
      <c r="D70" s="186"/>
      <c r="E70" s="56"/>
      <c r="F70" s="187">
        <v>35.196691999999999</v>
      </c>
      <c r="G70" s="187">
        <v>39.450927999999998</v>
      </c>
      <c r="H70" s="187">
        <v>0.98750400000000005</v>
      </c>
      <c r="I70" s="62">
        <v>0.99184870999999997</v>
      </c>
      <c r="J70" s="62">
        <v>2.2299748000000001E-2</v>
      </c>
      <c r="K70" s="188"/>
      <c r="L70" s="259"/>
      <c r="M70" s="259"/>
      <c r="N70" s="56"/>
      <c r="O70" s="28"/>
      <c r="P70" s="56"/>
      <c r="Q70" s="28"/>
      <c r="R70" s="132"/>
      <c r="S70" s="214"/>
      <c r="T70" s="285"/>
      <c r="U70" s="27" t="s">
        <v>33</v>
      </c>
      <c r="V70" s="186"/>
      <c r="W70" s="56"/>
      <c r="X70" s="187">
        <v>30.015364000000002</v>
      </c>
      <c r="Y70" s="187">
        <v>33.662303999999999</v>
      </c>
      <c r="Z70" s="187">
        <v>0.94995333000000004</v>
      </c>
      <c r="AA70" s="62">
        <v>0.97252338000000005</v>
      </c>
      <c r="AB70" s="62">
        <v>5.1368947999999998E-2</v>
      </c>
      <c r="AC70" s="188"/>
      <c r="AD70" s="259"/>
      <c r="AE70" s="259"/>
      <c r="AF70" s="56"/>
      <c r="AG70" s="28"/>
      <c r="AH70" s="56"/>
      <c r="AI70" s="28"/>
      <c r="AJ70" s="132"/>
      <c r="AK70" s="199"/>
      <c r="AL70" s="285"/>
      <c r="AM70" s="86">
        <f t="shared" si="4"/>
        <v>-5.181327999999997</v>
      </c>
      <c r="AN70" s="121">
        <f t="shared" si="5"/>
        <v>-5.7886239999999987</v>
      </c>
      <c r="AO70" s="121">
        <f t="shared" si="6"/>
        <v>-3.7550670000000008E-2</v>
      </c>
      <c r="AP70" s="121">
        <f t="shared" si="7"/>
        <v>-1.9325329999999918E-2</v>
      </c>
      <c r="AQ70" s="87">
        <f t="shared" si="8"/>
        <v>2.9069199999999996E-2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35</v>
      </c>
      <c r="D71" s="186"/>
      <c r="E71" s="56"/>
      <c r="F71" s="187">
        <v>37.631791999999997</v>
      </c>
      <c r="G71" s="187">
        <v>42.027316999999996</v>
      </c>
      <c r="H71" s="187">
        <v>0.99370157999999997</v>
      </c>
      <c r="I71" s="62">
        <v>0.99565756999999999</v>
      </c>
      <c r="J71" s="62">
        <v>1.3691995E-2</v>
      </c>
      <c r="K71" s="188"/>
      <c r="L71" s="259"/>
      <c r="M71" s="259"/>
      <c r="N71" s="56"/>
      <c r="O71" s="28"/>
      <c r="P71" s="56"/>
      <c r="Q71" s="28"/>
      <c r="R71" s="132"/>
      <c r="S71" s="214"/>
      <c r="T71" s="285"/>
      <c r="U71" s="27" t="s">
        <v>35</v>
      </c>
      <c r="V71" s="186"/>
      <c r="W71" s="56"/>
      <c r="X71" s="187">
        <v>34.465926000000003</v>
      </c>
      <c r="Y71" s="187">
        <v>38.145705</v>
      </c>
      <c r="Z71" s="187">
        <v>0.97941984999999998</v>
      </c>
      <c r="AA71" s="62">
        <v>0.98755577000000005</v>
      </c>
      <c r="AB71" s="62">
        <v>2.5039163999999999E-2</v>
      </c>
      <c r="AC71" s="188"/>
      <c r="AD71" s="259"/>
      <c r="AE71" s="259"/>
      <c r="AF71" s="56"/>
      <c r="AG71" s="28"/>
      <c r="AH71" s="56"/>
      <c r="AI71" s="28"/>
      <c r="AJ71" s="132"/>
      <c r="AK71" s="199"/>
      <c r="AL71" s="285"/>
      <c r="AM71" s="86">
        <f t="shared" si="4"/>
        <v>-3.1658659999999941</v>
      </c>
      <c r="AN71" s="121">
        <f t="shared" si="5"/>
        <v>-3.881611999999997</v>
      </c>
      <c r="AO71" s="121">
        <f t="shared" si="6"/>
        <v>-1.4281729999999992E-2</v>
      </c>
      <c r="AP71" s="121">
        <f t="shared" si="7"/>
        <v>-8.1017999999999368E-3</v>
      </c>
      <c r="AQ71" s="87">
        <f t="shared" si="8"/>
        <v>1.1347168999999999E-2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9"/>
      <c r="M72" s="259"/>
      <c r="N72" s="56"/>
      <c r="O72" s="28"/>
      <c r="P72" s="56"/>
      <c r="Q72" s="28"/>
      <c r="R72" s="184"/>
      <c r="S72" s="214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9"/>
      <c r="AE72" s="259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7" t="s">
        <v>77</v>
      </c>
      <c r="C73" s="25" t="s">
        <v>31</v>
      </c>
      <c r="D73" s="39"/>
      <c r="E73" s="55"/>
      <c r="F73" s="96">
        <v>28.337609</v>
      </c>
      <c r="G73" s="96">
        <v>32.217778000000003</v>
      </c>
      <c r="H73" s="96">
        <v>0.94176645999999997</v>
      </c>
      <c r="I73" s="60">
        <v>0.96629167000000005</v>
      </c>
      <c r="J73" s="60">
        <v>7.7545195999999997E-2</v>
      </c>
      <c r="K73" s="61"/>
      <c r="L73" s="258"/>
      <c r="M73" s="258"/>
      <c r="N73" s="55"/>
      <c r="O73" s="26"/>
      <c r="P73" s="55"/>
      <c r="Q73" s="26"/>
      <c r="R73" s="131"/>
      <c r="S73" s="214"/>
      <c r="T73" s="287" t="s">
        <v>77</v>
      </c>
      <c r="U73" s="25" t="s">
        <v>31</v>
      </c>
      <c r="V73" s="39"/>
      <c r="W73" s="55"/>
      <c r="X73" s="96">
        <v>23.402882000000002</v>
      </c>
      <c r="Y73" s="96">
        <v>27.957553000000001</v>
      </c>
      <c r="Z73" s="96">
        <v>0.85128665999999997</v>
      </c>
      <c r="AA73" s="60">
        <v>0.92323562000000003</v>
      </c>
      <c r="AB73" s="60">
        <v>0.1836766</v>
      </c>
      <c r="AC73" s="61"/>
      <c r="AD73" s="258"/>
      <c r="AE73" s="258"/>
      <c r="AF73" s="55"/>
      <c r="AG73" s="26"/>
      <c r="AH73" s="55"/>
      <c r="AI73" s="26"/>
      <c r="AJ73" s="131"/>
      <c r="AK73" s="199"/>
      <c r="AL73" s="287" t="s">
        <v>77</v>
      </c>
      <c r="AM73" s="119">
        <f t="shared" si="4"/>
        <v>-4.9347269999999988</v>
      </c>
      <c r="AN73" s="95">
        <f t="shared" si="5"/>
        <v>-4.2602250000000019</v>
      </c>
      <c r="AO73" s="95">
        <f t="shared" si="6"/>
        <v>-9.0479799999999999E-2</v>
      </c>
      <c r="AP73" s="95">
        <f t="shared" si="7"/>
        <v>-4.3056050000000012E-2</v>
      </c>
      <c r="AQ73" s="120">
        <f t="shared" si="8"/>
        <v>0.106131404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32</v>
      </c>
      <c r="D74" s="186"/>
      <c r="E74" s="56"/>
      <c r="F74" s="187">
        <v>31.768143999999999</v>
      </c>
      <c r="G74" s="187">
        <v>35.549931000000001</v>
      </c>
      <c r="H74" s="187">
        <v>0.97489550999999997</v>
      </c>
      <c r="I74" s="62">
        <v>0.98310257000000001</v>
      </c>
      <c r="J74" s="62">
        <v>4.0557219999999998E-2</v>
      </c>
      <c r="K74" s="188"/>
      <c r="L74" s="259"/>
      <c r="M74" s="259"/>
      <c r="N74" s="56"/>
      <c r="O74" s="28"/>
      <c r="P74" s="56"/>
      <c r="Q74" s="28"/>
      <c r="R74" s="132"/>
      <c r="S74" s="214"/>
      <c r="T74" s="285"/>
      <c r="U74" s="27" t="s">
        <v>32</v>
      </c>
      <c r="V74" s="186"/>
      <c r="W74" s="56"/>
      <c r="X74" s="187">
        <v>26.578776999999999</v>
      </c>
      <c r="Y74" s="187">
        <v>30.866797999999999</v>
      </c>
      <c r="Z74" s="187">
        <v>0.91858041999999995</v>
      </c>
      <c r="AA74" s="62">
        <v>0.95493945000000002</v>
      </c>
      <c r="AB74" s="62">
        <v>0.10405365</v>
      </c>
      <c r="AC74" s="188"/>
      <c r="AD74" s="259"/>
      <c r="AE74" s="259"/>
      <c r="AF74" s="56"/>
      <c r="AG74" s="28"/>
      <c r="AH74" s="56"/>
      <c r="AI74" s="28"/>
      <c r="AJ74" s="132"/>
      <c r="AK74" s="199"/>
      <c r="AL74" s="285"/>
      <c r="AM74" s="86">
        <f t="shared" si="4"/>
        <v>-5.1893670000000007</v>
      </c>
      <c r="AN74" s="121">
        <f t="shared" si="5"/>
        <v>-4.6831330000000015</v>
      </c>
      <c r="AO74" s="121">
        <f t="shared" si="6"/>
        <v>-5.6315090000000012E-2</v>
      </c>
      <c r="AP74" s="121">
        <f t="shared" si="7"/>
        <v>-2.8163119999999986E-2</v>
      </c>
      <c r="AQ74" s="87">
        <f t="shared" si="8"/>
        <v>6.3496429999999993E-2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33</v>
      </c>
      <c r="D75" s="186"/>
      <c r="E75" s="56"/>
      <c r="F75" s="187">
        <v>36.419226999999999</v>
      </c>
      <c r="G75" s="187">
        <v>40.430822999999997</v>
      </c>
      <c r="H75" s="187">
        <v>0.99038683000000005</v>
      </c>
      <c r="I75" s="62">
        <v>0.99327732000000002</v>
      </c>
      <c r="J75" s="62">
        <v>1.9624526E-2</v>
      </c>
      <c r="K75" s="188"/>
      <c r="L75" s="259"/>
      <c r="M75" s="259"/>
      <c r="N75" s="56"/>
      <c r="O75" s="28"/>
      <c r="P75" s="56"/>
      <c r="Q75" s="28"/>
      <c r="R75" s="132"/>
      <c r="S75" s="214"/>
      <c r="T75" s="285"/>
      <c r="U75" s="27" t="s">
        <v>33</v>
      </c>
      <c r="V75" s="186"/>
      <c r="W75" s="56"/>
      <c r="X75" s="187">
        <v>30.218926</v>
      </c>
      <c r="Y75" s="187">
        <v>34.076031</v>
      </c>
      <c r="Z75" s="187">
        <v>0.95957798000000005</v>
      </c>
      <c r="AA75" s="62">
        <v>0.97482877000000001</v>
      </c>
      <c r="AB75" s="62">
        <v>5.4732397000000002E-2</v>
      </c>
      <c r="AC75" s="188"/>
      <c r="AD75" s="259"/>
      <c r="AE75" s="259"/>
      <c r="AF75" s="56"/>
      <c r="AG75" s="28"/>
      <c r="AH75" s="56"/>
      <c r="AI75" s="28"/>
      <c r="AJ75" s="132"/>
      <c r="AK75" s="199"/>
      <c r="AL75" s="285"/>
      <c r="AM75" s="86">
        <f t="shared" si="4"/>
        <v>-6.2003009999999996</v>
      </c>
      <c r="AN75" s="121">
        <f t="shared" si="5"/>
        <v>-6.3547919999999962</v>
      </c>
      <c r="AO75" s="121">
        <f t="shared" si="6"/>
        <v>-3.0808849999999999E-2</v>
      </c>
      <c r="AP75" s="121">
        <f t="shared" si="7"/>
        <v>-1.8448550000000008E-2</v>
      </c>
      <c r="AQ75" s="87">
        <f t="shared" si="8"/>
        <v>3.5107870999999999E-2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35</v>
      </c>
      <c r="D76" s="186"/>
      <c r="E76" s="56"/>
      <c r="F76" s="187">
        <v>39.243195</v>
      </c>
      <c r="G76" s="187">
        <v>43.546503000000001</v>
      </c>
      <c r="H76" s="187">
        <v>0.99493798</v>
      </c>
      <c r="I76" s="62">
        <v>0.99645729999999999</v>
      </c>
      <c r="J76" s="62">
        <v>1.0539863E-2</v>
      </c>
      <c r="K76" s="188"/>
      <c r="L76" s="259"/>
      <c r="M76" s="259"/>
      <c r="N76" s="56"/>
      <c r="O76" s="28"/>
      <c r="P76" s="56"/>
      <c r="Q76" s="28"/>
      <c r="R76" s="132"/>
      <c r="S76" s="214"/>
      <c r="T76" s="285"/>
      <c r="U76" s="27" t="s">
        <v>35</v>
      </c>
      <c r="V76" s="186"/>
      <c r="W76" s="56"/>
      <c r="X76" s="187">
        <v>34.994692999999998</v>
      </c>
      <c r="Y76" s="187">
        <v>38.584583000000002</v>
      </c>
      <c r="Z76" s="187">
        <v>0.98397162999999999</v>
      </c>
      <c r="AA76" s="62">
        <v>0.98924984999999999</v>
      </c>
      <c r="AB76" s="62">
        <v>2.5140203999999999E-2</v>
      </c>
      <c r="AC76" s="188"/>
      <c r="AD76" s="259"/>
      <c r="AE76" s="259"/>
      <c r="AF76" s="56"/>
      <c r="AG76" s="28"/>
      <c r="AH76" s="56"/>
      <c r="AI76" s="28"/>
      <c r="AJ76" s="132"/>
      <c r="AK76" s="199"/>
      <c r="AL76" s="285"/>
      <c r="AM76" s="86">
        <f t="shared" si="4"/>
        <v>-4.248502000000002</v>
      </c>
      <c r="AN76" s="121">
        <f t="shared" si="5"/>
        <v>-4.9619199999999992</v>
      </c>
      <c r="AO76" s="121">
        <f t="shared" si="6"/>
        <v>-1.0966350000000014E-2</v>
      </c>
      <c r="AP76" s="121">
        <f t="shared" si="7"/>
        <v>-7.2074500000000041E-3</v>
      </c>
      <c r="AQ76" s="87">
        <f t="shared" si="8"/>
        <v>1.4600340999999999E-2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9"/>
      <c r="M77" s="259"/>
      <c r="N77" s="56"/>
      <c r="O77" s="28"/>
      <c r="P77" s="56"/>
      <c r="Q77" s="28"/>
      <c r="R77" s="184"/>
      <c r="S77" s="214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9"/>
      <c r="AE77" s="259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7" t="s">
        <v>78</v>
      </c>
      <c r="C78" s="25" t="s">
        <v>31</v>
      </c>
      <c r="D78" s="39"/>
      <c r="E78" s="55"/>
      <c r="F78" s="96">
        <v>26.669146999999999</v>
      </c>
      <c r="G78" s="96">
        <v>31.112057</v>
      </c>
      <c r="H78" s="96">
        <v>0.93360067000000002</v>
      </c>
      <c r="I78" s="60">
        <v>0.95682606999999997</v>
      </c>
      <c r="J78" s="60">
        <v>7.8980184999999994E-2</v>
      </c>
      <c r="K78" s="61"/>
      <c r="L78" s="258"/>
      <c r="M78" s="258"/>
      <c r="N78" s="55"/>
      <c r="O78" s="26"/>
      <c r="P78" s="55"/>
      <c r="Q78" s="26"/>
      <c r="R78" s="131"/>
      <c r="S78" s="214"/>
      <c r="T78" s="287" t="s">
        <v>78</v>
      </c>
      <c r="U78" s="25" t="s">
        <v>31</v>
      </c>
      <c r="V78" s="39"/>
      <c r="W78" s="55"/>
      <c r="X78" s="96">
        <v>20.683216999999999</v>
      </c>
      <c r="Y78" s="96">
        <v>25.770986000000001</v>
      </c>
      <c r="Z78" s="96">
        <v>0.82019540999999996</v>
      </c>
      <c r="AA78" s="60">
        <v>0.89501598999999998</v>
      </c>
      <c r="AB78" s="60">
        <v>0.21764320000000001</v>
      </c>
      <c r="AC78" s="61"/>
      <c r="AD78" s="258"/>
      <c r="AE78" s="258"/>
      <c r="AF78" s="55"/>
      <c r="AG78" s="26"/>
      <c r="AH78" s="55"/>
      <c r="AI78" s="26"/>
      <c r="AJ78" s="131"/>
      <c r="AK78" s="199"/>
      <c r="AL78" s="287" t="s">
        <v>78</v>
      </c>
      <c r="AM78" s="119">
        <f t="shared" si="4"/>
        <v>-5.9859299999999998</v>
      </c>
      <c r="AN78" s="95">
        <f t="shared" si="5"/>
        <v>-5.3410709999999995</v>
      </c>
      <c r="AO78" s="95">
        <f t="shared" si="6"/>
        <v>-0.11340526000000006</v>
      </c>
      <c r="AP78" s="95">
        <f t="shared" si="7"/>
        <v>-6.1810079999999989E-2</v>
      </c>
      <c r="AQ78" s="120">
        <f t="shared" si="8"/>
        <v>0.138663015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32</v>
      </c>
      <c r="D79" s="186"/>
      <c r="E79" s="56"/>
      <c r="F79" s="187">
        <v>32.293342000000003</v>
      </c>
      <c r="G79" s="187">
        <v>35.924090999999997</v>
      </c>
      <c r="H79" s="187">
        <v>0.97336632000000001</v>
      </c>
      <c r="I79" s="62">
        <v>0.98218897000000005</v>
      </c>
      <c r="J79" s="62">
        <v>3.4160773999999998E-2</v>
      </c>
      <c r="K79" s="188"/>
      <c r="L79" s="259"/>
      <c r="M79" s="259"/>
      <c r="N79" s="56"/>
      <c r="O79" s="28"/>
      <c r="P79" s="56"/>
      <c r="Q79" s="28"/>
      <c r="R79" s="132"/>
      <c r="S79" s="214"/>
      <c r="T79" s="285"/>
      <c r="U79" s="27" t="s">
        <v>32</v>
      </c>
      <c r="V79" s="186"/>
      <c r="W79" s="56"/>
      <c r="X79" s="187">
        <v>24.890397</v>
      </c>
      <c r="Y79" s="187">
        <v>29.415123999999999</v>
      </c>
      <c r="Z79" s="187">
        <v>0.90465976000000003</v>
      </c>
      <c r="AA79" s="62">
        <v>0.94174561999999995</v>
      </c>
      <c r="AB79" s="62">
        <v>0.11399282500000001</v>
      </c>
      <c r="AC79" s="188"/>
      <c r="AD79" s="259"/>
      <c r="AE79" s="259"/>
      <c r="AF79" s="56"/>
      <c r="AG79" s="28"/>
      <c r="AH79" s="56"/>
      <c r="AI79" s="28"/>
      <c r="AJ79" s="132"/>
      <c r="AK79" s="199"/>
      <c r="AL79" s="285"/>
      <c r="AM79" s="86">
        <f t="shared" si="4"/>
        <v>-7.4029450000000026</v>
      </c>
      <c r="AN79" s="121">
        <f t="shared" si="5"/>
        <v>-6.5089669999999984</v>
      </c>
      <c r="AO79" s="121">
        <f t="shared" si="6"/>
        <v>-6.8706559999999972E-2</v>
      </c>
      <c r="AP79" s="121">
        <f t="shared" si="7"/>
        <v>-4.04433500000001E-2</v>
      </c>
      <c r="AQ79" s="87">
        <f t="shared" si="8"/>
        <v>7.9832051000000015E-2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33</v>
      </c>
      <c r="D80" s="186"/>
      <c r="E80" s="56"/>
      <c r="F80" s="187">
        <v>37.705100999999999</v>
      </c>
      <c r="G80" s="187">
        <v>41.108127000000003</v>
      </c>
      <c r="H80" s="187">
        <v>0.98986006999999998</v>
      </c>
      <c r="I80" s="62">
        <v>0.99293836999999996</v>
      </c>
      <c r="J80" s="62">
        <v>1.3864659E-2</v>
      </c>
      <c r="K80" s="188"/>
      <c r="L80" s="259"/>
      <c r="M80" s="259"/>
      <c r="N80" s="56"/>
      <c r="O80" s="28"/>
      <c r="P80" s="56"/>
      <c r="Q80" s="28"/>
      <c r="R80" s="132"/>
      <c r="S80" s="214"/>
      <c r="T80" s="285"/>
      <c r="U80" s="27" t="s">
        <v>33</v>
      </c>
      <c r="V80" s="186"/>
      <c r="W80" s="56"/>
      <c r="X80" s="187">
        <v>29.058329000000001</v>
      </c>
      <c r="Y80" s="187">
        <v>33.088332999999999</v>
      </c>
      <c r="Z80" s="187">
        <v>0.95528564000000005</v>
      </c>
      <c r="AA80" s="62">
        <v>0.96975032000000005</v>
      </c>
      <c r="AB80" s="62">
        <v>5.3766376999999997E-2</v>
      </c>
      <c r="AC80" s="188"/>
      <c r="AD80" s="259"/>
      <c r="AE80" s="259"/>
      <c r="AF80" s="56"/>
      <c r="AG80" s="28"/>
      <c r="AH80" s="56"/>
      <c r="AI80" s="28"/>
      <c r="AJ80" s="132"/>
      <c r="AK80" s="199"/>
      <c r="AL80" s="285"/>
      <c r="AM80" s="86">
        <f t="shared" si="4"/>
        <v>-8.6467719999999986</v>
      </c>
      <c r="AN80" s="121">
        <f t="shared" si="5"/>
        <v>-8.0197940000000045</v>
      </c>
      <c r="AO80" s="121">
        <f t="shared" si="6"/>
        <v>-3.4574429999999934E-2</v>
      </c>
      <c r="AP80" s="121">
        <f t="shared" si="7"/>
        <v>-2.3188049999999905E-2</v>
      </c>
      <c r="AQ80" s="87">
        <f t="shared" si="8"/>
        <v>3.9901717999999996E-2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35</v>
      </c>
      <c r="D81" s="186"/>
      <c r="E81" s="56"/>
      <c r="F81" s="187">
        <v>41.780748000000003</v>
      </c>
      <c r="G81" s="187">
        <v>44.977305000000001</v>
      </c>
      <c r="H81" s="187">
        <v>0.99491373000000005</v>
      </c>
      <c r="I81" s="62">
        <v>0.99655475999999998</v>
      </c>
      <c r="J81" s="62">
        <v>6.2328949999999996E-3</v>
      </c>
      <c r="K81" s="188"/>
      <c r="L81" s="259"/>
      <c r="M81" s="259"/>
      <c r="N81" s="56"/>
      <c r="O81" s="28"/>
      <c r="P81" s="56"/>
      <c r="Q81" s="28"/>
      <c r="R81" s="132"/>
      <c r="S81" s="214"/>
      <c r="T81" s="285"/>
      <c r="U81" s="27" t="s">
        <v>35</v>
      </c>
      <c r="V81" s="186"/>
      <c r="W81" s="56"/>
      <c r="X81" s="187">
        <v>35.11016</v>
      </c>
      <c r="Y81" s="187">
        <v>38.540497000000002</v>
      </c>
      <c r="Z81" s="187">
        <v>0.98333238999999995</v>
      </c>
      <c r="AA81" s="62">
        <v>0.98868049000000002</v>
      </c>
      <c r="AB81" s="62">
        <v>2.0876057E-2</v>
      </c>
      <c r="AC81" s="188"/>
      <c r="AD81" s="259"/>
      <c r="AE81" s="259"/>
      <c r="AF81" s="56"/>
      <c r="AG81" s="28"/>
      <c r="AH81" s="56"/>
      <c r="AI81" s="28"/>
      <c r="AJ81" s="132"/>
      <c r="AK81" s="199"/>
      <c r="AL81" s="285"/>
      <c r="AM81" s="86">
        <f t="shared" si="4"/>
        <v>-6.6705880000000022</v>
      </c>
      <c r="AN81" s="121">
        <f t="shared" si="5"/>
        <v>-6.4368079999999992</v>
      </c>
      <c r="AO81" s="121">
        <f t="shared" si="6"/>
        <v>-1.1581340000000107E-2</v>
      </c>
      <c r="AP81" s="121">
        <f t="shared" si="7"/>
        <v>-7.874269999999961E-3</v>
      </c>
      <c r="AQ81" s="87">
        <f t="shared" si="8"/>
        <v>1.4643162000000001E-2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9"/>
      <c r="M82" s="259"/>
      <c r="N82" s="56"/>
      <c r="O82" s="28"/>
      <c r="P82" s="56"/>
      <c r="Q82" s="28"/>
      <c r="R82" s="184"/>
      <c r="S82" s="214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9"/>
      <c r="AE82" s="259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4" t="s">
        <v>79</v>
      </c>
      <c r="C83" s="25" t="s">
        <v>31</v>
      </c>
      <c r="D83" s="39"/>
      <c r="E83" s="55"/>
      <c r="F83" s="96">
        <v>28.605937000000001</v>
      </c>
      <c r="G83" s="96">
        <v>32.729346</v>
      </c>
      <c r="H83" s="96">
        <v>0.94118179000000002</v>
      </c>
      <c r="I83" s="60">
        <v>0.96689537000000003</v>
      </c>
      <c r="J83" s="60">
        <v>6.8900589999999998E-2</v>
      </c>
      <c r="K83" s="61"/>
      <c r="L83" s="258"/>
      <c r="M83" s="258"/>
      <c r="N83" s="55"/>
      <c r="O83" s="26"/>
      <c r="P83" s="55"/>
      <c r="Q83" s="26"/>
      <c r="R83" s="131"/>
      <c r="S83" s="214"/>
      <c r="T83" s="284" t="s">
        <v>79</v>
      </c>
      <c r="U83" s="25" t="s">
        <v>31</v>
      </c>
      <c r="V83" s="39"/>
      <c r="W83" s="55"/>
      <c r="X83" s="96">
        <v>23.589095</v>
      </c>
      <c r="Y83" s="96">
        <v>28.062639000000001</v>
      </c>
      <c r="Z83" s="96">
        <v>0.85528888999999997</v>
      </c>
      <c r="AA83" s="60">
        <v>0.92928365999999996</v>
      </c>
      <c r="AB83" s="60">
        <v>0.17456044000000001</v>
      </c>
      <c r="AC83" s="61"/>
      <c r="AD83" s="258"/>
      <c r="AE83" s="258"/>
      <c r="AF83" s="55"/>
      <c r="AG83" s="26"/>
      <c r="AH83" s="55"/>
      <c r="AI83" s="26"/>
      <c r="AJ83" s="131"/>
      <c r="AK83" s="199"/>
      <c r="AL83" s="284" t="s">
        <v>79</v>
      </c>
      <c r="AM83" s="119">
        <f t="shared" si="4"/>
        <v>-5.0168420000000005</v>
      </c>
      <c r="AN83" s="95">
        <f t="shared" si="5"/>
        <v>-4.6667069999999988</v>
      </c>
      <c r="AO83" s="95">
        <f t="shared" si="6"/>
        <v>-8.589290000000005E-2</v>
      </c>
      <c r="AP83" s="95">
        <f t="shared" si="7"/>
        <v>-3.7611710000000076E-2</v>
      </c>
      <c r="AQ83" s="120">
        <f t="shared" si="8"/>
        <v>0.10565985000000001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32</v>
      </c>
      <c r="D84" s="186"/>
      <c r="E84" s="56"/>
      <c r="F84" s="187">
        <v>33.365976000000003</v>
      </c>
      <c r="G84" s="187">
        <v>36.930877000000002</v>
      </c>
      <c r="H84" s="187">
        <v>0.97477497999999996</v>
      </c>
      <c r="I84" s="62">
        <v>0.98442730000000001</v>
      </c>
      <c r="J84" s="62">
        <v>3.3757790000000003E-2</v>
      </c>
      <c r="K84" s="188"/>
      <c r="L84" s="259"/>
      <c r="M84" s="259"/>
      <c r="N84" s="56"/>
      <c r="O84" s="28"/>
      <c r="P84" s="56"/>
      <c r="Q84" s="28"/>
      <c r="R84" s="132"/>
      <c r="S84" s="214"/>
      <c r="T84" s="285"/>
      <c r="U84" s="27" t="s">
        <v>32</v>
      </c>
      <c r="V84" s="186"/>
      <c r="W84" s="56"/>
      <c r="X84" s="187">
        <v>26.498108999999999</v>
      </c>
      <c r="Y84" s="187">
        <v>30.781019000000001</v>
      </c>
      <c r="Z84" s="187">
        <v>0.91677313000000005</v>
      </c>
      <c r="AA84" s="62">
        <v>0.95671236999999998</v>
      </c>
      <c r="AB84" s="62">
        <v>9.6813369999999996E-2</v>
      </c>
      <c r="AC84" s="188"/>
      <c r="AD84" s="259"/>
      <c r="AE84" s="259"/>
      <c r="AF84" s="56"/>
      <c r="AG84" s="28"/>
      <c r="AH84" s="56"/>
      <c r="AI84" s="28"/>
      <c r="AJ84" s="132"/>
      <c r="AK84" s="199"/>
      <c r="AL84" s="285"/>
      <c r="AM84" s="86">
        <f t="shared" si="4"/>
        <v>-6.8678670000000039</v>
      </c>
      <c r="AN84" s="121">
        <f t="shared" si="5"/>
        <v>-6.1498580000000018</v>
      </c>
      <c r="AO84" s="121">
        <f t="shared" si="6"/>
        <v>-5.800184999999991E-2</v>
      </c>
      <c r="AP84" s="121">
        <f t="shared" si="7"/>
        <v>-2.7714930000000026E-2</v>
      </c>
      <c r="AQ84" s="87">
        <f t="shared" si="8"/>
        <v>6.305558E-2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33</v>
      </c>
      <c r="D85" s="186"/>
      <c r="E85" s="56"/>
      <c r="F85" s="187">
        <v>38.501522000000001</v>
      </c>
      <c r="G85" s="187">
        <v>41.893756000000003</v>
      </c>
      <c r="H85" s="187">
        <v>0.99040680999999997</v>
      </c>
      <c r="I85" s="62">
        <v>0.9937125</v>
      </c>
      <c r="J85" s="62">
        <v>1.3853135000000001E-2</v>
      </c>
      <c r="K85" s="188"/>
      <c r="L85" s="259"/>
      <c r="M85" s="259"/>
      <c r="N85" s="56"/>
      <c r="O85" s="28"/>
      <c r="P85" s="56"/>
      <c r="Q85" s="28"/>
      <c r="R85" s="132"/>
      <c r="S85" s="214"/>
      <c r="T85" s="285"/>
      <c r="U85" s="27" t="s">
        <v>33</v>
      </c>
      <c r="V85" s="186"/>
      <c r="W85" s="56"/>
      <c r="X85" s="187">
        <v>30.446570999999999</v>
      </c>
      <c r="Y85" s="187">
        <v>34.32573</v>
      </c>
      <c r="Z85" s="187">
        <v>0.95859172000000004</v>
      </c>
      <c r="AA85" s="62">
        <v>0.97513718999999999</v>
      </c>
      <c r="AB85" s="62">
        <v>5.129595E-2</v>
      </c>
      <c r="AC85" s="188"/>
      <c r="AD85" s="259"/>
      <c r="AE85" s="259"/>
      <c r="AF85" s="56"/>
      <c r="AG85" s="28"/>
      <c r="AH85" s="56"/>
      <c r="AI85" s="28"/>
      <c r="AJ85" s="132"/>
      <c r="AK85" s="199"/>
      <c r="AL85" s="285"/>
      <c r="AM85" s="86">
        <f t="shared" si="4"/>
        <v>-8.0549510000000026</v>
      </c>
      <c r="AN85" s="121">
        <f t="shared" si="5"/>
        <v>-7.5680260000000033</v>
      </c>
      <c r="AO85" s="121">
        <f t="shared" si="6"/>
        <v>-3.1815089999999935E-2</v>
      </c>
      <c r="AP85" s="121">
        <f t="shared" si="7"/>
        <v>-1.8575310000000012E-2</v>
      </c>
      <c r="AQ85" s="87">
        <f t="shared" si="8"/>
        <v>3.7442814999999997E-2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35</v>
      </c>
      <c r="D86" s="186"/>
      <c r="E86" s="56"/>
      <c r="F86" s="187">
        <v>42.651398999999998</v>
      </c>
      <c r="G86" s="187">
        <v>45.808325000000004</v>
      </c>
      <c r="H86" s="187">
        <v>0.99493390000000004</v>
      </c>
      <c r="I86" s="62">
        <v>0.99693533999999995</v>
      </c>
      <c r="J86" s="62">
        <v>5.8046579999999999E-3</v>
      </c>
      <c r="K86" s="188"/>
      <c r="L86" s="259"/>
      <c r="M86" s="259"/>
      <c r="N86" s="56"/>
      <c r="O86" s="28"/>
      <c r="P86" s="56"/>
      <c r="Q86" s="28"/>
      <c r="R86" s="132"/>
      <c r="S86" s="214"/>
      <c r="T86" s="285"/>
      <c r="U86" s="27" t="s">
        <v>35</v>
      </c>
      <c r="V86" s="186"/>
      <c r="W86" s="56"/>
      <c r="X86" s="187">
        <v>35.955513000000003</v>
      </c>
      <c r="Y86" s="187">
        <v>39.327213999999998</v>
      </c>
      <c r="Z86" s="187">
        <v>0.98417292000000001</v>
      </c>
      <c r="AA86" s="62">
        <v>0.98999952999999996</v>
      </c>
      <c r="AB86" s="62">
        <v>2.1582883000000001E-2</v>
      </c>
      <c r="AC86" s="188"/>
      <c r="AD86" s="259"/>
      <c r="AE86" s="259"/>
      <c r="AF86" s="56"/>
      <c r="AG86" s="28"/>
      <c r="AH86" s="56"/>
      <c r="AI86" s="28"/>
      <c r="AJ86" s="132"/>
      <c r="AK86" s="199"/>
      <c r="AL86" s="285"/>
      <c r="AM86" s="86">
        <f t="shared" si="4"/>
        <v>-6.6958859999999945</v>
      </c>
      <c r="AN86" s="121">
        <f t="shared" si="5"/>
        <v>-6.4811110000000056</v>
      </c>
      <c r="AO86" s="121">
        <f t="shared" si="6"/>
        <v>-1.0760980000000031E-2</v>
      </c>
      <c r="AP86" s="121">
        <f t="shared" si="7"/>
        <v>-6.9358099999999867E-3</v>
      </c>
      <c r="AQ86" s="87">
        <f t="shared" si="8"/>
        <v>1.5778225E-2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6"/>
      <c r="C87" s="27"/>
      <c r="D87" s="186"/>
      <c r="E87" s="56"/>
      <c r="F87" s="189"/>
      <c r="G87" s="189"/>
      <c r="H87" s="189"/>
      <c r="I87" s="56"/>
      <c r="J87" s="56"/>
      <c r="K87" s="188"/>
      <c r="L87" s="259"/>
      <c r="M87" s="259"/>
      <c r="N87" s="56"/>
      <c r="O87" s="28"/>
      <c r="P87" s="56"/>
      <c r="Q87" s="28"/>
      <c r="R87" s="184"/>
      <c r="S87" s="214"/>
      <c r="T87" s="286"/>
      <c r="U87" s="27"/>
      <c r="V87" s="186"/>
      <c r="W87" s="56"/>
      <c r="X87" s="189"/>
      <c r="Y87" s="189"/>
      <c r="Z87" s="189"/>
      <c r="AA87" s="56"/>
      <c r="AB87" s="56"/>
      <c r="AC87" s="188"/>
      <c r="AD87" s="259"/>
      <c r="AE87" s="259"/>
      <c r="AF87" s="56"/>
      <c r="AG87" s="28"/>
      <c r="AH87" s="56"/>
      <c r="AI87" s="28"/>
      <c r="AJ87" s="184"/>
      <c r="AK87" s="199"/>
      <c r="AL87" s="286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4" t="s">
        <v>80</v>
      </c>
      <c r="C88" s="25" t="s">
        <v>31</v>
      </c>
      <c r="D88" s="39"/>
      <c r="E88" s="55"/>
      <c r="F88" s="96">
        <v>28.627279999999999</v>
      </c>
      <c r="G88" s="96">
        <v>32.456625000000003</v>
      </c>
      <c r="H88" s="96">
        <v>0.94315780000000005</v>
      </c>
      <c r="I88" s="60">
        <v>0.96952742000000003</v>
      </c>
      <c r="J88" s="60">
        <v>8.2280560000000003E-2</v>
      </c>
      <c r="K88" s="61"/>
      <c r="L88" s="258"/>
      <c r="M88" s="258"/>
      <c r="N88" s="55"/>
      <c r="O88" s="26"/>
      <c r="P88" s="55"/>
      <c r="Q88" s="26"/>
      <c r="R88" s="131"/>
      <c r="S88" s="214"/>
      <c r="T88" s="284" t="s">
        <v>80</v>
      </c>
      <c r="U88" s="25" t="s">
        <v>31</v>
      </c>
      <c r="V88" s="39"/>
      <c r="W88" s="55"/>
      <c r="X88" s="96">
        <v>23.553915</v>
      </c>
      <c r="Y88" s="96">
        <v>28.216571999999999</v>
      </c>
      <c r="Z88" s="96">
        <v>0.85653520000000005</v>
      </c>
      <c r="AA88" s="60">
        <v>0.92829671000000002</v>
      </c>
      <c r="AB88" s="60">
        <v>0.18871287</v>
      </c>
      <c r="AC88" s="61"/>
      <c r="AD88" s="258"/>
      <c r="AE88" s="258"/>
      <c r="AF88" s="55"/>
      <c r="AG88" s="26"/>
      <c r="AH88" s="55"/>
      <c r="AI88" s="26"/>
      <c r="AJ88" s="131"/>
      <c r="AK88" s="199"/>
      <c r="AL88" s="284" t="s">
        <v>80</v>
      </c>
      <c r="AM88" s="119">
        <f t="shared" si="4"/>
        <v>-5.073364999999999</v>
      </c>
      <c r="AN88" s="95">
        <f t="shared" si="5"/>
        <v>-4.2400530000000032</v>
      </c>
      <c r="AO88" s="95">
        <f t="shared" si="6"/>
        <v>-8.6622599999999994E-2</v>
      </c>
      <c r="AP88" s="95">
        <f t="shared" si="7"/>
        <v>-4.1230710000000004E-2</v>
      </c>
      <c r="AQ88" s="120">
        <f t="shared" si="8"/>
        <v>0.10643231</v>
      </c>
      <c r="AR88" s="37"/>
      <c r="AS88" s="234"/>
      <c r="AT88" s="37"/>
    </row>
    <row r="89" spans="2:52" ht="13.5" customHeight="1" x14ac:dyDescent="0.15">
      <c r="B89" s="285"/>
      <c r="C89" s="27" t="s">
        <v>32</v>
      </c>
      <c r="D89" s="186"/>
      <c r="E89" s="56"/>
      <c r="F89" s="187">
        <v>32.585616999999999</v>
      </c>
      <c r="G89" s="187">
        <v>36.244964000000003</v>
      </c>
      <c r="H89" s="187">
        <v>0.97629085000000004</v>
      </c>
      <c r="I89" s="62">
        <v>0.98487570000000002</v>
      </c>
      <c r="J89" s="62">
        <v>4.1041326000000003E-2</v>
      </c>
      <c r="K89" s="188"/>
      <c r="L89" s="259"/>
      <c r="M89" s="259"/>
      <c r="N89" s="56"/>
      <c r="O89" s="28"/>
      <c r="P89" s="56"/>
      <c r="Q89" s="28"/>
      <c r="R89" s="132"/>
      <c r="S89" s="214"/>
      <c r="T89" s="285"/>
      <c r="U89" s="27" t="s">
        <v>32</v>
      </c>
      <c r="V89" s="186"/>
      <c r="W89" s="56"/>
      <c r="X89" s="187">
        <v>26.720659999999999</v>
      </c>
      <c r="Y89" s="187">
        <v>31.054829000000002</v>
      </c>
      <c r="Z89" s="187">
        <v>0.91959046</v>
      </c>
      <c r="AA89" s="62">
        <v>0.95617249000000004</v>
      </c>
      <c r="AB89" s="62">
        <v>0.10795731</v>
      </c>
      <c r="AC89" s="188"/>
      <c r="AD89" s="259"/>
      <c r="AE89" s="259"/>
      <c r="AF89" s="56"/>
      <c r="AG89" s="28"/>
      <c r="AH89" s="56"/>
      <c r="AI89" s="28"/>
      <c r="AJ89" s="132"/>
      <c r="AK89" s="199"/>
      <c r="AL89" s="285"/>
      <c r="AM89" s="86">
        <f t="shared" si="4"/>
        <v>-5.8649570000000004</v>
      </c>
      <c r="AN89" s="121">
        <f t="shared" si="5"/>
        <v>-5.1901350000000015</v>
      </c>
      <c r="AO89" s="121">
        <f t="shared" si="6"/>
        <v>-5.6700390000000045E-2</v>
      </c>
      <c r="AP89" s="121">
        <f t="shared" si="7"/>
        <v>-2.8703209999999979E-2</v>
      </c>
      <c r="AQ89" s="87">
        <f t="shared" si="8"/>
        <v>6.6915983999999998E-2</v>
      </c>
      <c r="AR89" s="37"/>
      <c r="AS89" s="234"/>
      <c r="AT89" s="37"/>
    </row>
    <row r="90" spans="2:52" ht="13.5" customHeight="1" x14ac:dyDescent="0.15">
      <c r="B90" s="285"/>
      <c r="C90" s="27" t="s">
        <v>33</v>
      </c>
      <c r="D90" s="186"/>
      <c r="E90" s="56"/>
      <c r="F90" s="187">
        <v>37.133878000000003</v>
      </c>
      <c r="G90" s="187">
        <v>41.016953000000001</v>
      </c>
      <c r="H90" s="187">
        <v>0.99087091000000005</v>
      </c>
      <c r="I90" s="62">
        <v>0.99378385999999996</v>
      </c>
      <c r="J90" s="62">
        <v>1.9736311999999999E-2</v>
      </c>
      <c r="K90" s="188"/>
      <c r="L90" s="259"/>
      <c r="M90" s="259"/>
      <c r="N90" s="56"/>
      <c r="O90" s="28"/>
      <c r="P90" s="56"/>
      <c r="Q90" s="28"/>
      <c r="R90" s="132"/>
      <c r="S90" s="214"/>
      <c r="T90" s="285"/>
      <c r="U90" s="27" t="s">
        <v>33</v>
      </c>
      <c r="V90" s="186"/>
      <c r="W90" s="56"/>
      <c r="X90" s="187">
        <v>30.705110000000001</v>
      </c>
      <c r="Y90" s="187">
        <v>34.524720000000002</v>
      </c>
      <c r="Z90" s="187">
        <v>0.96094557000000003</v>
      </c>
      <c r="AA90" s="62">
        <v>0.97694515000000004</v>
      </c>
      <c r="AB90" s="62">
        <v>5.6722082E-2</v>
      </c>
      <c r="AC90" s="188"/>
      <c r="AD90" s="259"/>
      <c r="AE90" s="259"/>
      <c r="AF90" s="56"/>
      <c r="AG90" s="28"/>
      <c r="AH90" s="56"/>
      <c r="AI90" s="28"/>
      <c r="AJ90" s="132"/>
      <c r="AK90" s="199"/>
      <c r="AL90" s="285"/>
      <c r="AM90" s="86">
        <f t="shared" si="4"/>
        <v>-6.4287680000000016</v>
      </c>
      <c r="AN90" s="121">
        <f t="shared" si="5"/>
        <v>-6.4922329999999988</v>
      </c>
      <c r="AO90" s="121">
        <f t="shared" si="6"/>
        <v>-2.9925340000000022E-2</v>
      </c>
      <c r="AP90" s="121">
        <f t="shared" si="7"/>
        <v>-1.6838709999999923E-2</v>
      </c>
      <c r="AQ90" s="87">
        <f t="shared" si="8"/>
        <v>3.6985770000000001E-2</v>
      </c>
      <c r="AR90" s="37"/>
      <c r="AS90" s="234"/>
      <c r="AT90" s="37"/>
    </row>
    <row r="91" spans="2:52" ht="13.5" customHeight="1" x14ac:dyDescent="0.15">
      <c r="B91" s="285"/>
      <c r="C91" s="27" t="s">
        <v>35</v>
      </c>
      <c r="D91" s="186"/>
      <c r="E91" s="56"/>
      <c r="F91" s="187">
        <v>39.985332</v>
      </c>
      <c r="G91" s="187">
        <v>44.185561</v>
      </c>
      <c r="H91" s="187">
        <v>0.99503067999999995</v>
      </c>
      <c r="I91" s="62">
        <v>0.99659562000000002</v>
      </c>
      <c r="J91" s="62">
        <v>1.0364574999999999E-2</v>
      </c>
      <c r="K91" s="188"/>
      <c r="L91" s="259"/>
      <c r="M91" s="259"/>
      <c r="N91" s="56"/>
      <c r="O91" s="28"/>
      <c r="P91" s="56"/>
      <c r="Q91" s="28"/>
      <c r="R91" s="132"/>
      <c r="S91" s="214"/>
      <c r="T91" s="285"/>
      <c r="U91" s="27" t="s">
        <v>35</v>
      </c>
      <c r="V91" s="186"/>
      <c r="W91" s="56"/>
      <c r="X91" s="187">
        <v>35.629531</v>
      </c>
      <c r="Y91" s="187">
        <v>39.105212000000002</v>
      </c>
      <c r="Z91" s="187">
        <v>0.98478337999999999</v>
      </c>
      <c r="AA91" s="62">
        <v>0.99015381999999996</v>
      </c>
      <c r="AB91" s="62">
        <v>2.5249810000000001E-2</v>
      </c>
      <c r="AC91" s="188"/>
      <c r="AD91" s="259"/>
      <c r="AE91" s="259"/>
      <c r="AF91" s="56"/>
      <c r="AG91" s="28"/>
      <c r="AH91" s="56"/>
      <c r="AI91" s="28"/>
      <c r="AJ91" s="132"/>
      <c r="AK91" s="199"/>
      <c r="AL91" s="285"/>
      <c r="AM91" s="86">
        <f t="shared" si="4"/>
        <v>-4.3558009999999996</v>
      </c>
      <c r="AN91" s="121">
        <f t="shared" si="5"/>
        <v>-5.0803489999999982</v>
      </c>
      <c r="AO91" s="121">
        <f t="shared" si="6"/>
        <v>-1.0247299999999959E-2</v>
      </c>
      <c r="AP91" s="121">
        <f t="shared" si="7"/>
        <v>-6.441800000000053E-3</v>
      </c>
      <c r="AQ91" s="87">
        <f t="shared" si="8"/>
        <v>1.4885235000000002E-2</v>
      </c>
      <c r="AR91" s="37"/>
      <c r="AS91" s="234"/>
      <c r="AT91" s="37"/>
    </row>
    <row r="92" spans="2:52" ht="13.5" customHeight="1" thickBot="1" x14ac:dyDescent="0.2">
      <c r="B92" s="286"/>
      <c r="C92" s="27"/>
      <c r="D92" s="186"/>
      <c r="E92" s="56"/>
      <c r="F92" s="189"/>
      <c r="G92" s="189"/>
      <c r="H92" s="189"/>
      <c r="I92" s="56"/>
      <c r="J92" s="56"/>
      <c r="K92" s="188"/>
      <c r="L92" s="259"/>
      <c r="M92" s="259"/>
      <c r="N92" s="56"/>
      <c r="O92" s="28"/>
      <c r="P92" s="56"/>
      <c r="Q92" s="28"/>
      <c r="R92" s="184"/>
      <c r="S92" s="214"/>
      <c r="T92" s="286"/>
      <c r="U92" s="27"/>
      <c r="V92" s="186"/>
      <c r="W92" s="56"/>
      <c r="X92" s="189"/>
      <c r="Y92" s="189"/>
      <c r="Z92" s="189"/>
      <c r="AA92" s="56"/>
      <c r="AB92" s="56"/>
      <c r="AC92" s="188"/>
      <c r="AD92" s="259"/>
      <c r="AE92" s="259"/>
      <c r="AF92" s="56"/>
      <c r="AG92" s="28"/>
      <c r="AH92" s="56"/>
      <c r="AI92" s="28"/>
      <c r="AJ92" s="184"/>
      <c r="AK92" s="199"/>
      <c r="AL92" s="286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4"/>
      <c r="AT92" s="37"/>
    </row>
    <row r="93" spans="2:52" ht="13.5" customHeight="1" x14ac:dyDescent="0.15">
      <c r="B93" s="284" t="s">
        <v>81</v>
      </c>
      <c r="C93" s="25" t="s">
        <v>31</v>
      </c>
      <c r="D93" s="39"/>
      <c r="E93" s="55"/>
      <c r="F93" s="96">
        <v>28.951657999999998</v>
      </c>
      <c r="G93" s="96">
        <v>32.767994000000002</v>
      </c>
      <c r="H93" s="96">
        <v>0.94579371000000001</v>
      </c>
      <c r="I93" s="60">
        <v>0.96857342000000002</v>
      </c>
      <c r="J93" s="60">
        <v>7.4081079999999994E-2</v>
      </c>
      <c r="K93" s="61"/>
      <c r="L93" s="258"/>
      <c r="M93" s="258"/>
      <c r="N93" s="55"/>
      <c r="O93" s="26"/>
      <c r="P93" s="55"/>
      <c r="Q93" s="26"/>
      <c r="R93" s="131"/>
      <c r="S93" s="214"/>
      <c r="T93" s="284" t="s">
        <v>81</v>
      </c>
      <c r="U93" s="25" t="s">
        <v>31</v>
      </c>
      <c r="V93" s="39"/>
      <c r="W93" s="55"/>
      <c r="X93" s="96">
        <v>24.419063999999999</v>
      </c>
      <c r="Y93" s="96">
        <v>28.450029000000001</v>
      </c>
      <c r="Z93" s="96">
        <v>0.87113419999999997</v>
      </c>
      <c r="AA93" s="60">
        <v>0.93287613000000003</v>
      </c>
      <c r="AB93" s="60">
        <v>0.17751761999999999</v>
      </c>
      <c r="AC93" s="61"/>
      <c r="AD93" s="258"/>
      <c r="AE93" s="258"/>
      <c r="AF93" s="55"/>
      <c r="AG93" s="26"/>
      <c r="AH93" s="55"/>
      <c r="AI93" s="26"/>
      <c r="AJ93" s="131"/>
      <c r="AK93" s="199"/>
      <c r="AL93" s="284" t="s">
        <v>81</v>
      </c>
      <c r="AM93" s="119">
        <f t="shared" si="4"/>
        <v>-4.5325939999999996</v>
      </c>
      <c r="AN93" s="95">
        <f t="shared" si="5"/>
        <v>-4.3179650000000009</v>
      </c>
      <c r="AO93" s="95">
        <f t="shared" si="6"/>
        <v>-7.465951000000004E-2</v>
      </c>
      <c r="AP93" s="95">
        <f t="shared" si="7"/>
        <v>-3.5697289999999993E-2</v>
      </c>
      <c r="AQ93" s="120">
        <f t="shared" si="8"/>
        <v>0.10343653999999999</v>
      </c>
      <c r="AR93" s="37"/>
      <c r="AS93" s="234"/>
      <c r="AT93" s="37"/>
    </row>
    <row r="94" spans="2:52" ht="13.5" customHeight="1" x14ac:dyDescent="0.15">
      <c r="B94" s="285"/>
      <c r="C94" s="27" t="s">
        <v>32</v>
      </c>
      <c r="D94" s="186"/>
      <c r="E94" s="56"/>
      <c r="F94" s="187">
        <v>33.584614999999999</v>
      </c>
      <c r="G94" s="187">
        <v>37.101287999999997</v>
      </c>
      <c r="H94" s="187">
        <v>0.9762364</v>
      </c>
      <c r="I94" s="62">
        <v>0.98482837000000001</v>
      </c>
      <c r="J94" s="62">
        <v>3.7734910000000003E-2</v>
      </c>
      <c r="K94" s="188"/>
      <c r="L94" s="259"/>
      <c r="M94" s="259"/>
      <c r="N94" s="56"/>
      <c r="O94" s="28"/>
      <c r="P94" s="56"/>
      <c r="Q94" s="28"/>
      <c r="R94" s="132"/>
      <c r="S94" s="214"/>
      <c r="T94" s="285"/>
      <c r="U94" s="27" t="s">
        <v>32</v>
      </c>
      <c r="V94" s="186"/>
      <c r="W94" s="56"/>
      <c r="X94" s="187">
        <v>27.150832000000001</v>
      </c>
      <c r="Y94" s="187">
        <v>31.083209</v>
      </c>
      <c r="Z94" s="187">
        <v>0.92725126000000002</v>
      </c>
      <c r="AA94" s="62">
        <v>0.95918199999999998</v>
      </c>
      <c r="AB94" s="62">
        <v>0.100805774</v>
      </c>
      <c r="AC94" s="188"/>
      <c r="AD94" s="259"/>
      <c r="AE94" s="259"/>
      <c r="AF94" s="56"/>
      <c r="AG94" s="28"/>
      <c r="AH94" s="56"/>
      <c r="AI94" s="28"/>
      <c r="AJ94" s="132"/>
      <c r="AK94" s="199"/>
      <c r="AL94" s="285"/>
      <c r="AM94" s="86">
        <f t="shared" si="4"/>
        <v>-6.4337829999999983</v>
      </c>
      <c r="AN94" s="121">
        <f t="shared" si="5"/>
        <v>-6.0180789999999966</v>
      </c>
      <c r="AO94" s="121">
        <f t="shared" si="6"/>
        <v>-4.8985139999999983E-2</v>
      </c>
      <c r="AP94" s="121">
        <f t="shared" si="7"/>
        <v>-2.5646370000000029E-2</v>
      </c>
      <c r="AQ94" s="87">
        <f t="shared" si="8"/>
        <v>6.3070864000000004E-2</v>
      </c>
      <c r="AR94" s="37"/>
      <c r="AS94" s="234"/>
      <c r="AT94" s="37"/>
    </row>
    <row r="95" spans="2:52" ht="13.5" customHeight="1" x14ac:dyDescent="0.15">
      <c r="B95" s="285"/>
      <c r="C95" s="27" t="s">
        <v>33</v>
      </c>
      <c r="D95" s="186"/>
      <c r="E95" s="56"/>
      <c r="F95" s="187">
        <v>38.514373999999997</v>
      </c>
      <c r="G95" s="187">
        <v>41.950479999999999</v>
      </c>
      <c r="H95" s="187">
        <v>0.99073789000000001</v>
      </c>
      <c r="I95" s="62">
        <v>0.99363272999999996</v>
      </c>
      <c r="J95" s="62">
        <v>1.5260355999999999E-2</v>
      </c>
      <c r="K95" s="188"/>
      <c r="L95" s="259"/>
      <c r="M95" s="259"/>
      <c r="N95" s="56"/>
      <c r="O95" s="28"/>
      <c r="P95" s="56"/>
      <c r="Q95" s="28"/>
      <c r="R95" s="132"/>
      <c r="S95" s="214"/>
      <c r="T95" s="285"/>
      <c r="U95" s="27" t="s">
        <v>33</v>
      </c>
      <c r="V95" s="186"/>
      <c r="W95" s="56"/>
      <c r="X95" s="187">
        <v>30.930236000000001</v>
      </c>
      <c r="Y95" s="187">
        <v>34.504202999999997</v>
      </c>
      <c r="Z95" s="187">
        <v>0.96147402000000004</v>
      </c>
      <c r="AA95" s="62">
        <v>0.97614400999999995</v>
      </c>
      <c r="AB95" s="62">
        <v>5.5621333000000002E-2</v>
      </c>
      <c r="AC95" s="188"/>
      <c r="AD95" s="259"/>
      <c r="AE95" s="259"/>
      <c r="AF95" s="56"/>
      <c r="AG95" s="28"/>
      <c r="AH95" s="56"/>
      <c r="AI95" s="28"/>
      <c r="AJ95" s="132"/>
      <c r="AK95" s="199"/>
      <c r="AL95" s="285"/>
      <c r="AM95" s="86">
        <f t="shared" si="4"/>
        <v>-7.5841379999999958</v>
      </c>
      <c r="AN95" s="121">
        <f t="shared" si="5"/>
        <v>-7.446277000000002</v>
      </c>
      <c r="AO95" s="121">
        <f t="shared" si="6"/>
        <v>-2.926386999999997E-2</v>
      </c>
      <c r="AP95" s="121">
        <f t="shared" si="7"/>
        <v>-1.7488720000000013E-2</v>
      </c>
      <c r="AQ95" s="87">
        <f t="shared" si="8"/>
        <v>4.0360977000000006E-2</v>
      </c>
      <c r="AR95" s="37"/>
      <c r="AS95" s="234"/>
      <c r="AT95" s="37"/>
    </row>
    <row r="96" spans="2:52" ht="13.5" customHeight="1" x14ac:dyDescent="0.15">
      <c r="B96" s="285"/>
      <c r="C96" s="27" t="s">
        <v>35</v>
      </c>
      <c r="D96" s="186"/>
      <c r="E96" s="56"/>
      <c r="F96" s="187">
        <v>43.050130000000003</v>
      </c>
      <c r="G96" s="187">
        <v>46.308038000000003</v>
      </c>
      <c r="H96" s="187">
        <v>0.99517635000000004</v>
      </c>
      <c r="I96" s="62">
        <v>0.99702022999999995</v>
      </c>
      <c r="J96" s="62">
        <v>6.7973062000000004E-3</v>
      </c>
      <c r="K96" s="188"/>
      <c r="L96" s="259"/>
      <c r="M96" s="259"/>
      <c r="N96" s="56"/>
      <c r="O96" s="28"/>
      <c r="P96" s="56"/>
      <c r="Q96" s="28"/>
      <c r="R96" s="132"/>
      <c r="S96" s="214"/>
      <c r="T96" s="285"/>
      <c r="U96" s="27" t="s">
        <v>35</v>
      </c>
      <c r="V96" s="186"/>
      <c r="W96" s="56"/>
      <c r="X96" s="187">
        <v>36.084057000000001</v>
      </c>
      <c r="Y96" s="187">
        <v>39.472935</v>
      </c>
      <c r="Z96" s="187">
        <v>0.98484366999999995</v>
      </c>
      <c r="AA96" s="62">
        <v>0.98999919999999997</v>
      </c>
      <c r="AB96" s="62">
        <v>2.5389828E-2</v>
      </c>
      <c r="AC96" s="188"/>
      <c r="AD96" s="259"/>
      <c r="AE96" s="259"/>
      <c r="AF96" s="56"/>
      <c r="AG96" s="28"/>
      <c r="AH96" s="56"/>
      <c r="AI96" s="28"/>
      <c r="AJ96" s="132"/>
      <c r="AK96" s="199"/>
      <c r="AL96" s="285"/>
      <c r="AM96" s="86">
        <f t="shared" si="4"/>
        <v>-6.9660730000000015</v>
      </c>
      <c r="AN96" s="121">
        <f t="shared" si="5"/>
        <v>-6.8351030000000037</v>
      </c>
      <c r="AO96" s="121">
        <f t="shared" si="6"/>
        <v>-1.0332680000000094E-2</v>
      </c>
      <c r="AP96" s="121">
        <f t="shared" si="7"/>
        <v>-7.0210299999999837E-3</v>
      </c>
      <c r="AQ96" s="87">
        <f t="shared" si="8"/>
        <v>1.8592521799999998E-2</v>
      </c>
      <c r="AR96" s="37"/>
      <c r="AS96" s="234"/>
      <c r="AT96" s="37"/>
    </row>
    <row r="97" spans="2:46" ht="13.5" customHeight="1" thickBot="1" x14ac:dyDescent="0.2">
      <c r="B97" s="286"/>
      <c r="C97" s="27"/>
      <c r="D97" s="186"/>
      <c r="E97" s="56"/>
      <c r="F97" s="189"/>
      <c r="G97" s="189"/>
      <c r="H97" s="189"/>
      <c r="I97" s="56"/>
      <c r="J97" s="56"/>
      <c r="K97" s="188"/>
      <c r="L97" s="259"/>
      <c r="M97" s="259"/>
      <c r="N97" s="56"/>
      <c r="O97" s="28"/>
      <c r="P97" s="56"/>
      <c r="Q97" s="28"/>
      <c r="R97" s="184"/>
      <c r="S97" s="214"/>
      <c r="T97" s="286"/>
      <c r="U97" s="27"/>
      <c r="V97" s="186"/>
      <c r="W97" s="56"/>
      <c r="X97" s="189"/>
      <c r="Y97" s="189"/>
      <c r="Z97" s="189"/>
      <c r="AA97" s="56"/>
      <c r="AB97" s="56"/>
      <c r="AC97" s="188"/>
      <c r="AD97" s="259"/>
      <c r="AE97" s="259"/>
      <c r="AF97" s="56"/>
      <c r="AG97" s="28"/>
      <c r="AH97" s="56"/>
      <c r="AI97" s="28"/>
      <c r="AJ97" s="184"/>
      <c r="AK97" s="199"/>
      <c r="AL97" s="286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4"/>
      <c r="AT97" s="37"/>
    </row>
    <row r="98" spans="2:46" ht="13.5" customHeight="1" x14ac:dyDescent="0.15">
      <c r="B98" s="284" t="s">
        <v>82</v>
      </c>
      <c r="C98" s="25" t="s">
        <v>31</v>
      </c>
      <c r="D98" s="39"/>
      <c r="E98" s="55"/>
      <c r="F98" s="96">
        <v>28.444732999999999</v>
      </c>
      <c r="G98" s="96">
        <v>32.254966000000003</v>
      </c>
      <c r="H98" s="96">
        <v>0.94562310000000005</v>
      </c>
      <c r="I98" s="60">
        <v>0.96811544000000005</v>
      </c>
      <c r="J98" s="60">
        <v>6.9932820000000007E-2</v>
      </c>
      <c r="K98" s="61"/>
      <c r="L98" s="258"/>
      <c r="M98" s="258"/>
      <c r="N98" s="55"/>
      <c r="O98" s="26"/>
      <c r="P98" s="55"/>
      <c r="Q98" s="26"/>
      <c r="R98" s="131"/>
      <c r="S98" s="214"/>
      <c r="T98" s="284" t="s">
        <v>82</v>
      </c>
      <c r="U98" s="25" t="s">
        <v>31</v>
      </c>
      <c r="V98" s="39"/>
      <c r="W98" s="55"/>
      <c r="X98" s="96">
        <v>23.856444</v>
      </c>
      <c r="Y98" s="96">
        <v>28.114260999999999</v>
      </c>
      <c r="Z98" s="96">
        <v>0.86805191999999998</v>
      </c>
      <c r="AA98" s="60">
        <v>0.93362610999999995</v>
      </c>
      <c r="AB98" s="60">
        <v>0.16977923</v>
      </c>
      <c r="AC98" s="61"/>
      <c r="AD98" s="258"/>
      <c r="AE98" s="258"/>
      <c r="AF98" s="55"/>
      <c r="AG98" s="26"/>
      <c r="AH98" s="55"/>
      <c r="AI98" s="26"/>
      <c r="AJ98" s="131"/>
      <c r="AK98" s="199"/>
      <c r="AL98" s="284" t="s">
        <v>82</v>
      </c>
      <c r="AM98" s="119">
        <f t="shared" si="14"/>
        <v>-4.5882889999999996</v>
      </c>
      <c r="AN98" s="95">
        <f t="shared" si="15"/>
        <v>-4.1407050000000041</v>
      </c>
      <c r="AO98" s="95">
        <f t="shared" si="16"/>
        <v>-7.7571180000000073E-2</v>
      </c>
      <c r="AP98" s="95">
        <f t="shared" si="17"/>
        <v>-3.4489330000000096E-2</v>
      </c>
      <c r="AQ98" s="120">
        <f t="shared" si="18"/>
        <v>9.9846409999999997E-2</v>
      </c>
      <c r="AR98" s="37"/>
      <c r="AS98" s="234"/>
      <c r="AT98" s="37"/>
    </row>
    <row r="99" spans="2:46" ht="13.5" customHeight="1" x14ac:dyDescent="0.15">
      <c r="B99" s="285"/>
      <c r="C99" s="27" t="s">
        <v>32</v>
      </c>
      <c r="D99" s="186"/>
      <c r="E99" s="56"/>
      <c r="F99" s="187">
        <v>33.143005000000002</v>
      </c>
      <c r="G99" s="187">
        <v>36.619062</v>
      </c>
      <c r="H99" s="187">
        <v>0.97657066000000003</v>
      </c>
      <c r="I99" s="62">
        <v>0.98563014000000004</v>
      </c>
      <c r="J99" s="62">
        <v>3.1577300000000003E-2</v>
      </c>
      <c r="K99" s="188"/>
      <c r="L99" s="259"/>
      <c r="M99" s="259"/>
      <c r="N99" s="56"/>
      <c r="O99" s="28"/>
      <c r="P99" s="56"/>
      <c r="Q99" s="28"/>
      <c r="R99" s="132"/>
      <c r="S99" s="214"/>
      <c r="T99" s="285"/>
      <c r="U99" s="27" t="s">
        <v>32</v>
      </c>
      <c r="V99" s="186"/>
      <c r="W99" s="56"/>
      <c r="X99" s="187">
        <v>26.896964000000001</v>
      </c>
      <c r="Y99" s="187">
        <v>30.999092999999998</v>
      </c>
      <c r="Z99" s="187">
        <v>0.92717764999999996</v>
      </c>
      <c r="AA99" s="62">
        <v>0.96031862999999995</v>
      </c>
      <c r="AB99" s="62">
        <v>9.0695330000000005E-2</v>
      </c>
      <c r="AC99" s="188"/>
      <c r="AD99" s="259"/>
      <c r="AE99" s="259"/>
      <c r="AF99" s="56"/>
      <c r="AG99" s="28"/>
      <c r="AH99" s="56"/>
      <c r="AI99" s="28"/>
      <c r="AJ99" s="132"/>
      <c r="AK99" s="199"/>
      <c r="AL99" s="285"/>
      <c r="AM99" s="86">
        <f t="shared" si="14"/>
        <v>-6.2460410000000017</v>
      </c>
      <c r="AN99" s="121">
        <f t="shared" si="15"/>
        <v>-5.6199690000000011</v>
      </c>
      <c r="AO99" s="121">
        <f t="shared" si="16"/>
        <v>-4.939301000000007E-2</v>
      </c>
      <c r="AP99" s="121">
        <f t="shared" si="17"/>
        <v>-2.5311510000000093E-2</v>
      </c>
      <c r="AQ99" s="87">
        <f t="shared" si="18"/>
        <v>5.9118030000000002E-2</v>
      </c>
      <c r="AR99" s="37"/>
      <c r="AS99" s="234"/>
      <c r="AT99" s="37"/>
    </row>
    <row r="100" spans="2:46" ht="13.5" customHeight="1" x14ac:dyDescent="0.15">
      <c r="B100" s="285"/>
      <c r="C100" s="27" t="s">
        <v>33</v>
      </c>
      <c r="D100" s="186"/>
      <c r="E100" s="56"/>
      <c r="F100" s="187">
        <v>37.667667000000002</v>
      </c>
      <c r="G100" s="187">
        <v>41.343699999999998</v>
      </c>
      <c r="H100" s="187">
        <v>0.99076428000000005</v>
      </c>
      <c r="I100" s="62">
        <v>0.99376112000000005</v>
      </c>
      <c r="J100" s="62">
        <v>1.4715084E-2</v>
      </c>
      <c r="K100" s="188"/>
      <c r="L100" s="259"/>
      <c r="M100" s="259"/>
      <c r="N100" s="56"/>
      <c r="O100" s="28"/>
      <c r="P100" s="56"/>
      <c r="Q100" s="28"/>
      <c r="R100" s="132"/>
      <c r="S100" s="214"/>
      <c r="T100" s="285"/>
      <c r="U100" s="27" t="s">
        <v>33</v>
      </c>
      <c r="V100" s="186"/>
      <c r="W100" s="56"/>
      <c r="X100" s="187">
        <v>30.887664999999998</v>
      </c>
      <c r="Y100" s="187">
        <v>34.436391</v>
      </c>
      <c r="Z100" s="187">
        <v>0.96219089999999996</v>
      </c>
      <c r="AA100" s="62">
        <v>0.97798299</v>
      </c>
      <c r="AB100" s="62">
        <v>4.5427523999999997E-2</v>
      </c>
      <c r="AC100" s="188"/>
      <c r="AD100" s="259"/>
      <c r="AE100" s="259"/>
      <c r="AF100" s="56"/>
      <c r="AG100" s="28"/>
      <c r="AH100" s="56"/>
      <c r="AI100" s="28"/>
      <c r="AJ100" s="132"/>
      <c r="AK100" s="199"/>
      <c r="AL100" s="285"/>
      <c r="AM100" s="86">
        <f t="shared" si="14"/>
        <v>-6.7800020000000032</v>
      </c>
      <c r="AN100" s="121">
        <f t="shared" si="15"/>
        <v>-6.9073089999999979</v>
      </c>
      <c r="AO100" s="121">
        <f t="shared" si="16"/>
        <v>-2.8573380000000093E-2</v>
      </c>
      <c r="AP100" s="121">
        <f t="shared" si="17"/>
        <v>-1.5778130000000057E-2</v>
      </c>
      <c r="AQ100" s="87">
        <f t="shared" si="18"/>
        <v>3.0712439999999997E-2</v>
      </c>
      <c r="AR100" s="37"/>
      <c r="AS100" s="234"/>
      <c r="AT100" s="37"/>
    </row>
    <row r="101" spans="2:46" ht="13.5" customHeight="1" x14ac:dyDescent="0.15">
      <c r="B101" s="285"/>
      <c r="C101" s="27" t="s">
        <v>35</v>
      </c>
      <c r="D101" s="186"/>
      <c r="E101" s="56"/>
      <c r="F101" s="187">
        <v>40.575473000000002</v>
      </c>
      <c r="G101" s="187">
        <v>44.427885000000003</v>
      </c>
      <c r="H101" s="187">
        <v>0.99500677000000004</v>
      </c>
      <c r="I101" s="62">
        <v>0.99660797000000001</v>
      </c>
      <c r="J101" s="62">
        <v>8.0806639999999996E-3</v>
      </c>
      <c r="K101" s="188"/>
      <c r="L101" s="259"/>
      <c r="M101" s="259"/>
      <c r="N101" s="56"/>
      <c r="O101" s="28"/>
      <c r="P101" s="56"/>
      <c r="Q101" s="28"/>
      <c r="R101" s="132"/>
      <c r="S101" s="214"/>
      <c r="T101" s="285"/>
      <c r="U101" s="27" t="s">
        <v>35</v>
      </c>
      <c r="V101" s="186"/>
      <c r="W101" s="56"/>
      <c r="X101" s="187">
        <v>35.990701999999999</v>
      </c>
      <c r="Y101" s="187">
        <v>39.326428999999997</v>
      </c>
      <c r="Z101" s="187">
        <v>0.98524933999999997</v>
      </c>
      <c r="AA101" s="62">
        <v>0.99075363999999999</v>
      </c>
      <c r="AB101" s="62">
        <v>2.0560703999999999E-2</v>
      </c>
      <c r="AC101" s="188"/>
      <c r="AD101" s="259"/>
      <c r="AE101" s="259"/>
      <c r="AF101" s="56"/>
      <c r="AG101" s="28"/>
      <c r="AH101" s="56"/>
      <c r="AI101" s="28"/>
      <c r="AJ101" s="132"/>
      <c r="AK101" s="199"/>
      <c r="AL101" s="285"/>
      <c r="AM101" s="86">
        <f t="shared" si="14"/>
        <v>-4.5847710000000035</v>
      </c>
      <c r="AN101" s="121">
        <f t="shared" si="15"/>
        <v>-5.101456000000006</v>
      </c>
      <c r="AO101" s="121">
        <f t="shared" si="16"/>
        <v>-9.7574300000000669E-3</v>
      </c>
      <c r="AP101" s="121">
        <f t="shared" si="17"/>
        <v>-5.8543300000000187E-3</v>
      </c>
      <c r="AQ101" s="87">
        <f t="shared" si="18"/>
        <v>1.248004E-2</v>
      </c>
      <c r="AR101" s="37"/>
      <c r="AS101" s="234"/>
      <c r="AT101" s="37"/>
    </row>
    <row r="102" spans="2:46" ht="13.5" customHeight="1" thickBot="1" x14ac:dyDescent="0.2">
      <c r="B102" s="286"/>
      <c r="C102" s="27"/>
      <c r="D102" s="186"/>
      <c r="E102" s="56"/>
      <c r="F102" s="189"/>
      <c r="G102" s="189"/>
      <c r="H102" s="189"/>
      <c r="I102" s="56"/>
      <c r="J102" s="56"/>
      <c r="K102" s="188"/>
      <c r="L102" s="259"/>
      <c r="M102" s="259"/>
      <c r="N102" s="56"/>
      <c r="O102" s="28"/>
      <c r="P102" s="56"/>
      <c r="Q102" s="28"/>
      <c r="R102" s="184"/>
      <c r="S102" s="214"/>
      <c r="T102" s="286"/>
      <c r="U102" s="27"/>
      <c r="V102" s="186"/>
      <c r="W102" s="56"/>
      <c r="X102" s="189"/>
      <c r="Y102" s="189"/>
      <c r="Z102" s="189"/>
      <c r="AA102" s="56"/>
      <c r="AB102" s="56"/>
      <c r="AC102" s="188"/>
      <c r="AD102" s="259"/>
      <c r="AE102" s="259"/>
      <c r="AF102" s="56"/>
      <c r="AG102" s="28"/>
      <c r="AH102" s="56"/>
      <c r="AI102" s="28"/>
      <c r="AJ102" s="184"/>
      <c r="AK102" s="199"/>
      <c r="AL102" s="286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4"/>
      <c r="AT102" s="37"/>
    </row>
    <row r="103" spans="2:46" ht="13.5" customHeight="1" x14ac:dyDescent="0.15">
      <c r="B103" s="284" t="s">
        <v>83</v>
      </c>
      <c r="C103" s="25" t="s">
        <v>31</v>
      </c>
      <c r="D103" s="39"/>
      <c r="E103" s="55"/>
      <c r="F103" s="96">
        <v>27.286701999999998</v>
      </c>
      <c r="G103" s="96">
        <v>31.165144000000002</v>
      </c>
      <c r="H103" s="96">
        <v>0.93553474999999997</v>
      </c>
      <c r="I103" s="60">
        <v>0.96303424000000004</v>
      </c>
      <c r="J103" s="60">
        <v>7.939773E-2</v>
      </c>
      <c r="K103" s="61"/>
      <c r="L103" s="258"/>
      <c r="M103" s="258"/>
      <c r="N103" s="55"/>
      <c r="O103" s="26"/>
      <c r="P103" s="55"/>
      <c r="Q103" s="26"/>
      <c r="R103" s="131"/>
      <c r="S103" s="214"/>
      <c r="T103" s="284" t="s">
        <v>83</v>
      </c>
      <c r="U103" s="25" t="s">
        <v>31</v>
      </c>
      <c r="V103" s="39"/>
      <c r="W103" s="55"/>
      <c r="X103" s="96">
        <v>23.145475999999999</v>
      </c>
      <c r="Y103" s="96">
        <v>27.449003000000001</v>
      </c>
      <c r="Z103" s="96">
        <v>0.84258001000000005</v>
      </c>
      <c r="AA103" s="60">
        <v>0.92334916</v>
      </c>
      <c r="AB103" s="60">
        <v>0.17271885000000001</v>
      </c>
      <c r="AC103" s="61"/>
      <c r="AD103" s="258"/>
      <c r="AE103" s="258"/>
      <c r="AF103" s="55"/>
      <c r="AG103" s="26"/>
      <c r="AH103" s="55"/>
      <c r="AI103" s="26"/>
      <c r="AJ103" s="131"/>
      <c r="AK103" s="199"/>
      <c r="AL103" s="284" t="s">
        <v>83</v>
      </c>
      <c r="AM103" s="119">
        <f t="shared" si="14"/>
        <v>-4.1412259999999996</v>
      </c>
      <c r="AN103" s="95">
        <f t="shared" si="15"/>
        <v>-3.7161410000000004</v>
      </c>
      <c r="AO103" s="95">
        <f t="shared" si="16"/>
        <v>-9.2954739999999925E-2</v>
      </c>
      <c r="AP103" s="95">
        <f t="shared" si="17"/>
        <v>-3.9685080000000039E-2</v>
      </c>
      <c r="AQ103" s="120">
        <f t="shared" si="18"/>
        <v>9.3321120000000007E-2</v>
      </c>
      <c r="AR103" s="37"/>
      <c r="AS103" s="234"/>
      <c r="AT103" s="37"/>
    </row>
    <row r="104" spans="2:46" ht="13.5" customHeight="1" x14ac:dyDescent="0.15">
      <c r="B104" s="285"/>
      <c r="C104" s="27" t="s">
        <v>32</v>
      </c>
      <c r="D104" s="186"/>
      <c r="E104" s="56"/>
      <c r="F104" s="187">
        <v>31.449501999999999</v>
      </c>
      <c r="G104" s="187">
        <v>35.260125000000002</v>
      </c>
      <c r="H104" s="187">
        <v>0.97137490000000004</v>
      </c>
      <c r="I104" s="62">
        <v>0.98285528</v>
      </c>
      <c r="J104" s="62">
        <v>4.4372447000000002E-2</v>
      </c>
      <c r="K104" s="188"/>
      <c r="L104" s="259"/>
      <c r="M104" s="259"/>
      <c r="N104" s="56"/>
      <c r="O104" s="28"/>
      <c r="P104" s="56"/>
      <c r="Q104" s="28"/>
      <c r="R104" s="132"/>
      <c r="S104" s="214"/>
      <c r="T104" s="285"/>
      <c r="U104" s="27" t="s">
        <v>32</v>
      </c>
      <c r="V104" s="186"/>
      <c r="W104" s="56"/>
      <c r="X104" s="187">
        <v>26.170380999999999</v>
      </c>
      <c r="Y104" s="187">
        <v>30.306719999999999</v>
      </c>
      <c r="Z104" s="187">
        <v>0.91330372999999998</v>
      </c>
      <c r="AA104" s="62">
        <v>0.95486819000000001</v>
      </c>
      <c r="AB104" s="62">
        <v>9.4477444999999993E-2</v>
      </c>
      <c r="AC104" s="188"/>
      <c r="AD104" s="259"/>
      <c r="AE104" s="259"/>
      <c r="AF104" s="56"/>
      <c r="AG104" s="28"/>
      <c r="AH104" s="56"/>
      <c r="AI104" s="28"/>
      <c r="AJ104" s="132"/>
      <c r="AK104" s="199"/>
      <c r="AL104" s="285"/>
      <c r="AM104" s="86">
        <f t="shared" si="14"/>
        <v>-5.279121</v>
      </c>
      <c r="AN104" s="121">
        <f t="shared" si="15"/>
        <v>-4.9534050000000036</v>
      </c>
      <c r="AO104" s="121">
        <f t="shared" si="16"/>
        <v>-5.8071170000000061E-2</v>
      </c>
      <c r="AP104" s="121">
        <f t="shared" si="17"/>
        <v>-2.7987089999999992E-2</v>
      </c>
      <c r="AQ104" s="87">
        <f t="shared" si="18"/>
        <v>5.0104997999999991E-2</v>
      </c>
      <c r="AR104" s="37"/>
      <c r="AS104" s="234"/>
      <c r="AT104" s="37"/>
    </row>
    <row r="105" spans="2:46" ht="13.5" customHeight="1" x14ac:dyDescent="0.15">
      <c r="B105" s="285"/>
      <c r="C105" s="27" t="s">
        <v>33</v>
      </c>
      <c r="D105" s="186"/>
      <c r="E105" s="56"/>
      <c r="F105" s="187">
        <v>35.109926000000002</v>
      </c>
      <c r="G105" s="187">
        <v>39.404114999999997</v>
      </c>
      <c r="H105" s="187">
        <v>0.98867375999999996</v>
      </c>
      <c r="I105" s="62">
        <v>0.99242359000000002</v>
      </c>
      <c r="J105" s="62">
        <v>2.3629094999999999E-2</v>
      </c>
      <c r="K105" s="188"/>
      <c r="L105" s="259"/>
      <c r="M105" s="259"/>
      <c r="N105" s="56"/>
      <c r="O105" s="28"/>
      <c r="P105" s="56"/>
      <c r="Q105" s="28"/>
      <c r="R105" s="132"/>
      <c r="S105" s="214"/>
      <c r="T105" s="285"/>
      <c r="U105" s="27" t="s">
        <v>33</v>
      </c>
      <c r="V105" s="186"/>
      <c r="W105" s="56"/>
      <c r="X105" s="187">
        <v>29.779762999999999</v>
      </c>
      <c r="Y105" s="187">
        <v>33.371462999999999</v>
      </c>
      <c r="Z105" s="187">
        <v>0.95448831000000001</v>
      </c>
      <c r="AA105" s="62">
        <v>0.97339359999999997</v>
      </c>
      <c r="AB105" s="62">
        <v>5.2990229999999999E-2</v>
      </c>
      <c r="AC105" s="188"/>
      <c r="AD105" s="259"/>
      <c r="AE105" s="259"/>
      <c r="AF105" s="56"/>
      <c r="AG105" s="28"/>
      <c r="AH105" s="56"/>
      <c r="AI105" s="28"/>
      <c r="AJ105" s="132"/>
      <c r="AK105" s="199"/>
      <c r="AL105" s="285"/>
      <c r="AM105" s="86">
        <f t="shared" si="14"/>
        <v>-5.3301630000000024</v>
      </c>
      <c r="AN105" s="121">
        <f t="shared" si="15"/>
        <v>-6.0326519999999988</v>
      </c>
      <c r="AO105" s="121">
        <f t="shared" si="16"/>
        <v>-3.4185449999999951E-2</v>
      </c>
      <c r="AP105" s="121">
        <f t="shared" si="17"/>
        <v>-1.9029990000000052E-2</v>
      </c>
      <c r="AQ105" s="87">
        <f t="shared" si="18"/>
        <v>2.9361135E-2</v>
      </c>
      <c r="AR105" s="37"/>
      <c r="AS105" s="234"/>
      <c r="AT105" s="37"/>
    </row>
    <row r="106" spans="2:46" ht="13.5" customHeight="1" x14ac:dyDescent="0.15">
      <c r="B106" s="285"/>
      <c r="C106" s="27" t="s">
        <v>35</v>
      </c>
      <c r="D106" s="186"/>
      <c r="E106" s="56"/>
      <c r="F106" s="187">
        <v>37.379041999999998</v>
      </c>
      <c r="G106" s="187">
        <v>41.785266999999997</v>
      </c>
      <c r="H106" s="187">
        <v>0.99406304999999995</v>
      </c>
      <c r="I106" s="62">
        <v>0.99586523999999998</v>
      </c>
      <c r="J106" s="62">
        <v>1.4811695E-2</v>
      </c>
      <c r="K106" s="188"/>
      <c r="L106" s="259"/>
      <c r="M106" s="259"/>
      <c r="N106" s="56"/>
      <c r="O106" s="28"/>
      <c r="P106" s="56"/>
      <c r="Q106" s="28"/>
      <c r="R106" s="132"/>
      <c r="S106" s="214"/>
      <c r="T106" s="285"/>
      <c r="U106" s="27" t="s">
        <v>35</v>
      </c>
      <c r="V106" s="186"/>
      <c r="W106" s="56"/>
      <c r="X106" s="187">
        <v>34.197248999999999</v>
      </c>
      <c r="Y106" s="187">
        <v>37.920062000000001</v>
      </c>
      <c r="Z106" s="187">
        <v>0.98140326</v>
      </c>
      <c r="AA106" s="62">
        <v>0.98842043000000002</v>
      </c>
      <c r="AB106" s="62">
        <v>2.6200777000000001E-2</v>
      </c>
      <c r="AC106" s="188"/>
      <c r="AD106" s="259"/>
      <c r="AE106" s="259"/>
      <c r="AF106" s="56"/>
      <c r="AG106" s="28"/>
      <c r="AH106" s="56"/>
      <c r="AI106" s="28"/>
      <c r="AJ106" s="132"/>
      <c r="AK106" s="199"/>
      <c r="AL106" s="285"/>
      <c r="AM106" s="86">
        <f t="shared" si="14"/>
        <v>-3.181792999999999</v>
      </c>
      <c r="AN106" s="121">
        <f t="shared" si="15"/>
        <v>-3.865204999999996</v>
      </c>
      <c r="AO106" s="121">
        <f t="shared" si="16"/>
        <v>-1.2659789999999949E-2</v>
      </c>
      <c r="AP106" s="121">
        <f t="shared" si="17"/>
        <v>-7.4448099999999684E-3</v>
      </c>
      <c r="AQ106" s="87">
        <f t="shared" si="18"/>
        <v>1.1389082000000002E-2</v>
      </c>
      <c r="AR106" s="37"/>
      <c r="AS106" s="234"/>
      <c r="AT106" s="37"/>
    </row>
    <row r="107" spans="2:46" ht="13.5" customHeight="1" thickBot="1" x14ac:dyDescent="0.2">
      <c r="B107" s="286"/>
      <c r="C107" s="27"/>
      <c r="D107" s="186"/>
      <c r="E107" s="56"/>
      <c r="F107" s="189"/>
      <c r="G107" s="189"/>
      <c r="H107" s="189"/>
      <c r="I107" s="56"/>
      <c r="J107" s="56"/>
      <c r="K107" s="188"/>
      <c r="L107" s="259"/>
      <c r="M107" s="259"/>
      <c r="N107" s="56"/>
      <c r="O107" s="28"/>
      <c r="P107" s="56"/>
      <c r="Q107" s="28"/>
      <c r="R107" s="184"/>
      <c r="S107" s="214"/>
      <c r="T107" s="286"/>
      <c r="U107" s="27"/>
      <c r="V107" s="186"/>
      <c r="W107" s="56"/>
      <c r="X107" s="189"/>
      <c r="Y107" s="189"/>
      <c r="Z107" s="189"/>
      <c r="AA107" s="56"/>
      <c r="AB107" s="56"/>
      <c r="AC107" s="188"/>
      <c r="AD107" s="259"/>
      <c r="AE107" s="259"/>
      <c r="AF107" s="56"/>
      <c r="AG107" s="28"/>
      <c r="AH107" s="56"/>
      <c r="AI107" s="28"/>
      <c r="AJ107" s="184"/>
      <c r="AK107" s="199"/>
      <c r="AL107" s="286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4"/>
      <c r="AT107" s="37"/>
    </row>
    <row r="108" spans="2:46" ht="13.5" customHeight="1" x14ac:dyDescent="0.15">
      <c r="B108" s="284" t="s">
        <v>84</v>
      </c>
      <c r="C108" s="25" t="s">
        <v>31</v>
      </c>
      <c r="D108" s="39"/>
      <c r="E108" s="55"/>
      <c r="F108" s="96">
        <v>27.747225</v>
      </c>
      <c r="G108" s="96">
        <v>31.754883</v>
      </c>
      <c r="H108" s="96">
        <v>0.93529032000000001</v>
      </c>
      <c r="I108" s="60">
        <v>0.96697938000000005</v>
      </c>
      <c r="J108" s="60">
        <v>7.270211E-2</v>
      </c>
      <c r="K108" s="61"/>
      <c r="L108" s="258"/>
      <c r="M108" s="258"/>
      <c r="N108" s="55"/>
      <c r="O108" s="26"/>
      <c r="P108" s="55"/>
      <c r="Q108" s="26"/>
      <c r="R108" s="131"/>
      <c r="S108" s="214"/>
      <c r="T108" s="284" t="s">
        <v>84</v>
      </c>
      <c r="U108" s="25" t="s">
        <v>31</v>
      </c>
      <c r="V108" s="39"/>
      <c r="W108" s="55"/>
      <c r="X108" s="96">
        <v>23.519328999999999</v>
      </c>
      <c r="Y108" s="96">
        <v>27.930354999999999</v>
      </c>
      <c r="Z108" s="96">
        <v>0.83871651000000003</v>
      </c>
      <c r="AA108" s="60">
        <v>0.92711730999999997</v>
      </c>
      <c r="AB108" s="60">
        <v>0.16973748999999999</v>
      </c>
      <c r="AC108" s="61"/>
      <c r="AD108" s="258"/>
      <c r="AE108" s="258"/>
      <c r="AF108" s="55"/>
      <c r="AG108" s="26"/>
      <c r="AH108" s="55"/>
      <c r="AI108" s="26"/>
      <c r="AJ108" s="131"/>
      <c r="AK108" s="199"/>
      <c r="AL108" s="284" t="s">
        <v>84</v>
      </c>
      <c r="AM108" s="119">
        <f t="shared" si="14"/>
        <v>-4.2278960000000012</v>
      </c>
      <c r="AN108" s="95">
        <f t="shared" si="15"/>
        <v>-3.8245280000000008</v>
      </c>
      <c r="AO108" s="95">
        <f t="shared" si="16"/>
        <v>-9.6573809999999982E-2</v>
      </c>
      <c r="AP108" s="95">
        <f t="shared" si="17"/>
        <v>-3.9862070000000083E-2</v>
      </c>
      <c r="AQ108" s="120">
        <f t="shared" si="18"/>
        <v>9.7035379999999991E-2</v>
      </c>
      <c r="AR108" s="37"/>
      <c r="AS108" s="234"/>
      <c r="AT108" s="37"/>
    </row>
    <row r="109" spans="2:46" ht="13.5" customHeight="1" x14ac:dyDescent="0.15">
      <c r="B109" s="285"/>
      <c r="C109" s="27" t="s">
        <v>32</v>
      </c>
      <c r="D109" s="186"/>
      <c r="E109" s="56"/>
      <c r="F109" s="187">
        <v>31.528739000000002</v>
      </c>
      <c r="G109" s="187">
        <v>35.448141999999997</v>
      </c>
      <c r="H109" s="187">
        <v>0.97100348999999997</v>
      </c>
      <c r="I109" s="62">
        <v>0.98346769000000001</v>
      </c>
      <c r="J109" s="62">
        <v>3.8021716999999997E-2</v>
      </c>
      <c r="K109" s="188"/>
      <c r="L109" s="259"/>
      <c r="M109" s="259"/>
      <c r="N109" s="56"/>
      <c r="O109" s="28"/>
      <c r="P109" s="56"/>
      <c r="Q109" s="28"/>
      <c r="R109" s="132"/>
      <c r="S109" s="214"/>
      <c r="T109" s="285"/>
      <c r="U109" s="27" t="s">
        <v>32</v>
      </c>
      <c r="V109" s="186"/>
      <c r="W109" s="56"/>
      <c r="X109" s="187">
        <v>26.789928</v>
      </c>
      <c r="Y109" s="187">
        <v>30.965046000000001</v>
      </c>
      <c r="Z109" s="187">
        <v>0.91494149999999996</v>
      </c>
      <c r="AA109" s="62">
        <v>0.95958078999999996</v>
      </c>
      <c r="AB109" s="62">
        <v>8.5265203999999997E-2</v>
      </c>
      <c r="AC109" s="188"/>
      <c r="AD109" s="259"/>
      <c r="AE109" s="259"/>
      <c r="AF109" s="56"/>
      <c r="AG109" s="28"/>
      <c r="AH109" s="56"/>
      <c r="AI109" s="28"/>
      <c r="AJ109" s="132"/>
      <c r="AK109" s="199"/>
      <c r="AL109" s="285"/>
      <c r="AM109" s="86">
        <f t="shared" si="14"/>
        <v>-4.7388110000000019</v>
      </c>
      <c r="AN109" s="121">
        <f t="shared" si="15"/>
        <v>-4.4830959999999962</v>
      </c>
      <c r="AO109" s="121">
        <f t="shared" si="16"/>
        <v>-5.6061990000000006E-2</v>
      </c>
      <c r="AP109" s="121">
        <f t="shared" si="17"/>
        <v>-2.3886900000000044E-2</v>
      </c>
      <c r="AQ109" s="87">
        <f t="shared" si="18"/>
        <v>4.7243487000000001E-2</v>
      </c>
      <c r="AR109" s="37"/>
      <c r="AS109" s="234"/>
      <c r="AT109" s="37"/>
    </row>
    <row r="110" spans="2:46" ht="13.5" customHeight="1" x14ac:dyDescent="0.15">
      <c r="B110" s="285"/>
      <c r="C110" s="27" t="s">
        <v>33</v>
      </c>
      <c r="D110" s="186"/>
      <c r="E110" s="56"/>
      <c r="F110" s="187">
        <v>35.599198000000001</v>
      </c>
      <c r="G110" s="187">
        <v>39.848820000000003</v>
      </c>
      <c r="H110" s="187">
        <v>0.98898052000000003</v>
      </c>
      <c r="I110" s="62">
        <v>0.99275480999999999</v>
      </c>
      <c r="J110" s="62">
        <v>2.0356546999999999E-2</v>
      </c>
      <c r="K110" s="188"/>
      <c r="L110" s="259"/>
      <c r="M110" s="259"/>
      <c r="N110" s="56"/>
      <c r="O110" s="28"/>
      <c r="P110" s="56"/>
      <c r="Q110" s="28"/>
      <c r="R110" s="132"/>
      <c r="S110" s="214"/>
      <c r="T110" s="285"/>
      <c r="U110" s="27" t="s">
        <v>33</v>
      </c>
      <c r="V110" s="186"/>
      <c r="W110" s="56"/>
      <c r="X110" s="187">
        <v>30.078064000000001</v>
      </c>
      <c r="Y110" s="187">
        <v>33.922004000000001</v>
      </c>
      <c r="Z110" s="187">
        <v>0.95390613999999996</v>
      </c>
      <c r="AA110" s="62">
        <v>0.97517140000000002</v>
      </c>
      <c r="AB110" s="62">
        <v>4.6348510000000002E-2</v>
      </c>
      <c r="AC110" s="188"/>
      <c r="AD110" s="259"/>
      <c r="AE110" s="259"/>
      <c r="AF110" s="56"/>
      <c r="AG110" s="28"/>
      <c r="AH110" s="56"/>
      <c r="AI110" s="28"/>
      <c r="AJ110" s="132"/>
      <c r="AK110" s="199"/>
      <c r="AL110" s="285"/>
      <c r="AM110" s="86">
        <f t="shared" si="14"/>
        <v>-5.521134</v>
      </c>
      <c r="AN110" s="121">
        <f t="shared" si="15"/>
        <v>-5.9268160000000023</v>
      </c>
      <c r="AO110" s="121">
        <f t="shared" si="16"/>
        <v>-3.5074380000000072E-2</v>
      </c>
      <c r="AP110" s="121">
        <f t="shared" si="17"/>
        <v>-1.7583409999999966E-2</v>
      </c>
      <c r="AQ110" s="87">
        <f t="shared" si="18"/>
        <v>2.5991963000000003E-2</v>
      </c>
      <c r="AR110" s="37"/>
      <c r="AS110" s="234"/>
      <c r="AT110" s="37"/>
    </row>
    <row r="111" spans="2:46" ht="13.5" customHeight="1" x14ac:dyDescent="0.15">
      <c r="B111" s="285"/>
      <c r="C111" s="27" t="s">
        <v>35</v>
      </c>
      <c r="D111" s="186"/>
      <c r="E111" s="56"/>
      <c r="F111" s="187">
        <v>38.089284999999997</v>
      </c>
      <c r="G111" s="187">
        <v>42.489742999999997</v>
      </c>
      <c r="H111" s="187">
        <v>0.99430249000000004</v>
      </c>
      <c r="I111" s="62">
        <v>0.99591865999999996</v>
      </c>
      <c r="J111" s="62">
        <v>1.2541223000000001E-2</v>
      </c>
      <c r="K111" s="188"/>
      <c r="L111" s="259"/>
      <c r="M111" s="259"/>
      <c r="N111" s="56"/>
      <c r="O111" s="28"/>
      <c r="P111" s="56"/>
      <c r="Q111" s="28"/>
      <c r="R111" s="132"/>
      <c r="S111" s="214"/>
      <c r="T111" s="285"/>
      <c r="U111" s="27" t="s">
        <v>35</v>
      </c>
      <c r="V111" s="186"/>
      <c r="W111" s="56"/>
      <c r="X111" s="187">
        <v>34.546672000000001</v>
      </c>
      <c r="Y111" s="187">
        <v>38.264150999999998</v>
      </c>
      <c r="Z111" s="187">
        <v>0.98134502000000001</v>
      </c>
      <c r="AA111" s="62">
        <v>0.98876786000000005</v>
      </c>
      <c r="AB111" s="62">
        <v>2.2813056000000002E-2</v>
      </c>
      <c r="AC111" s="188"/>
      <c r="AD111" s="259"/>
      <c r="AE111" s="259"/>
      <c r="AF111" s="56"/>
      <c r="AG111" s="28"/>
      <c r="AH111" s="56"/>
      <c r="AI111" s="28"/>
      <c r="AJ111" s="132"/>
      <c r="AK111" s="199"/>
      <c r="AL111" s="285"/>
      <c r="AM111" s="86">
        <f t="shared" si="14"/>
        <v>-3.5426129999999958</v>
      </c>
      <c r="AN111" s="121">
        <f t="shared" si="15"/>
        <v>-4.2255919999999989</v>
      </c>
      <c r="AO111" s="121">
        <f t="shared" si="16"/>
        <v>-1.2957470000000026E-2</v>
      </c>
      <c r="AP111" s="121">
        <f t="shared" si="17"/>
        <v>-7.1507999999999017E-3</v>
      </c>
      <c r="AQ111" s="87">
        <f t="shared" si="18"/>
        <v>1.0271833000000001E-2</v>
      </c>
      <c r="AR111" s="37"/>
      <c r="AS111" s="234"/>
      <c r="AT111" s="37"/>
    </row>
    <row r="112" spans="2:46" ht="13.5" customHeight="1" thickBot="1" x14ac:dyDescent="0.2">
      <c r="B112" s="286"/>
      <c r="C112" s="27"/>
      <c r="D112" s="186"/>
      <c r="E112" s="56"/>
      <c r="F112" s="189"/>
      <c r="G112" s="189"/>
      <c r="H112" s="189"/>
      <c r="I112" s="56"/>
      <c r="J112" s="56"/>
      <c r="K112" s="188"/>
      <c r="L112" s="259"/>
      <c r="M112" s="259"/>
      <c r="N112" s="56"/>
      <c r="O112" s="28"/>
      <c r="P112" s="56"/>
      <c r="Q112" s="28"/>
      <c r="R112" s="184"/>
      <c r="S112" s="214"/>
      <c r="T112" s="286"/>
      <c r="U112" s="27"/>
      <c r="V112" s="186"/>
      <c r="W112" s="56"/>
      <c r="X112" s="189"/>
      <c r="Y112" s="189"/>
      <c r="Z112" s="189"/>
      <c r="AA112" s="56"/>
      <c r="AB112" s="56"/>
      <c r="AC112" s="188"/>
      <c r="AD112" s="259"/>
      <c r="AE112" s="259"/>
      <c r="AF112" s="56"/>
      <c r="AG112" s="28"/>
      <c r="AH112" s="56"/>
      <c r="AI112" s="28"/>
      <c r="AJ112" s="184"/>
      <c r="AK112" s="199"/>
      <c r="AL112" s="286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4"/>
      <c r="AT112" s="37"/>
    </row>
    <row r="113" spans="2:46" ht="13.5" customHeight="1" x14ac:dyDescent="0.15">
      <c r="B113" s="284" t="s">
        <v>85</v>
      </c>
      <c r="C113" s="25" t="s">
        <v>31</v>
      </c>
      <c r="D113" s="39"/>
      <c r="E113" s="55"/>
      <c r="F113" s="96">
        <v>26.795119</v>
      </c>
      <c r="G113" s="96">
        <v>30.933826</v>
      </c>
      <c r="H113" s="96">
        <v>0.92428315999999999</v>
      </c>
      <c r="I113" s="60">
        <v>0.95364019</v>
      </c>
      <c r="J113" s="60">
        <v>6.9543670000000002E-2</v>
      </c>
      <c r="K113" s="61"/>
      <c r="L113" s="258"/>
      <c r="M113" s="258"/>
      <c r="N113" s="55"/>
      <c r="O113" s="26"/>
      <c r="P113" s="55"/>
      <c r="Q113" s="26"/>
      <c r="R113" s="131"/>
      <c r="S113" s="214"/>
      <c r="T113" s="284" t="s">
        <v>85</v>
      </c>
      <c r="U113" s="25" t="s">
        <v>31</v>
      </c>
      <c r="V113" s="39"/>
      <c r="W113" s="55"/>
      <c r="X113" s="96">
        <v>22.639410000000002</v>
      </c>
      <c r="Y113" s="96">
        <v>27.052949999999999</v>
      </c>
      <c r="Z113" s="96">
        <v>0.83164201999999998</v>
      </c>
      <c r="AA113" s="60">
        <v>0.90729134</v>
      </c>
      <c r="AB113" s="60">
        <v>0.16349056000000001</v>
      </c>
      <c r="AC113" s="61"/>
      <c r="AD113" s="258"/>
      <c r="AE113" s="258"/>
      <c r="AF113" s="55"/>
      <c r="AG113" s="26"/>
      <c r="AH113" s="55"/>
      <c r="AI113" s="26"/>
      <c r="AJ113" s="131"/>
      <c r="AK113" s="199"/>
      <c r="AL113" s="284" t="s">
        <v>85</v>
      </c>
      <c r="AM113" s="119">
        <f t="shared" si="14"/>
        <v>-4.1557089999999981</v>
      </c>
      <c r="AN113" s="95">
        <f t="shared" si="15"/>
        <v>-3.8808760000000007</v>
      </c>
      <c r="AO113" s="95">
        <f t="shared" si="16"/>
        <v>-9.2641140000000011E-2</v>
      </c>
      <c r="AP113" s="95">
        <f t="shared" si="17"/>
        <v>-4.6348849999999997E-2</v>
      </c>
      <c r="AQ113" s="120">
        <f t="shared" si="18"/>
        <v>9.3946890000000005E-2</v>
      </c>
      <c r="AR113" s="37"/>
      <c r="AS113" s="234"/>
      <c r="AT113" s="37"/>
    </row>
    <row r="114" spans="2:46" ht="13.5" customHeight="1" x14ac:dyDescent="0.15">
      <c r="B114" s="285"/>
      <c r="C114" s="27" t="s">
        <v>32</v>
      </c>
      <c r="D114" s="186"/>
      <c r="E114" s="56"/>
      <c r="F114" s="187">
        <v>31.17774</v>
      </c>
      <c r="G114" s="187">
        <v>34.908425000000001</v>
      </c>
      <c r="H114" s="187">
        <v>0.96232437999999998</v>
      </c>
      <c r="I114" s="62">
        <v>0.97699820000000004</v>
      </c>
      <c r="J114" s="62">
        <v>3.740392E-2</v>
      </c>
      <c r="K114" s="188"/>
      <c r="L114" s="259"/>
      <c r="M114" s="259"/>
      <c r="N114" s="56"/>
      <c r="O114" s="28"/>
      <c r="P114" s="56"/>
      <c r="Q114" s="28"/>
      <c r="R114" s="132"/>
      <c r="S114" s="214"/>
      <c r="T114" s="285"/>
      <c r="U114" s="27" t="s">
        <v>32</v>
      </c>
      <c r="V114" s="186"/>
      <c r="W114" s="56"/>
      <c r="X114" s="187">
        <v>25.712489999999999</v>
      </c>
      <c r="Y114" s="187">
        <v>29.975452000000001</v>
      </c>
      <c r="Z114" s="187">
        <v>0.90400462000000004</v>
      </c>
      <c r="AA114" s="62">
        <v>0.94546746999999998</v>
      </c>
      <c r="AB114" s="62">
        <v>8.8912434999999998E-2</v>
      </c>
      <c r="AC114" s="188"/>
      <c r="AD114" s="259"/>
      <c r="AE114" s="259"/>
      <c r="AF114" s="56"/>
      <c r="AG114" s="28"/>
      <c r="AH114" s="56"/>
      <c r="AI114" s="28"/>
      <c r="AJ114" s="132"/>
      <c r="AK114" s="199"/>
      <c r="AL114" s="285"/>
      <c r="AM114" s="86">
        <f t="shared" si="14"/>
        <v>-5.4652500000000011</v>
      </c>
      <c r="AN114" s="121">
        <f t="shared" si="15"/>
        <v>-4.9329730000000005</v>
      </c>
      <c r="AO114" s="121">
        <f t="shared" si="16"/>
        <v>-5.8319759999999943E-2</v>
      </c>
      <c r="AP114" s="121">
        <f t="shared" si="17"/>
        <v>-3.1530730000000062E-2</v>
      </c>
      <c r="AQ114" s="87">
        <f t="shared" si="18"/>
        <v>5.1508514999999998E-2</v>
      </c>
      <c r="AR114" s="37"/>
      <c r="AS114" s="234"/>
      <c r="AT114" s="37"/>
    </row>
    <row r="115" spans="2:46" ht="13.5" customHeight="1" x14ac:dyDescent="0.15">
      <c r="B115" s="285"/>
      <c r="C115" s="27" t="s">
        <v>33</v>
      </c>
      <c r="D115" s="186"/>
      <c r="E115" s="56"/>
      <c r="F115" s="187">
        <v>35.683492000000001</v>
      </c>
      <c r="G115" s="187">
        <v>39.648209000000001</v>
      </c>
      <c r="H115" s="187">
        <v>0.98569030000000002</v>
      </c>
      <c r="I115" s="62">
        <v>0.99059481000000005</v>
      </c>
      <c r="J115" s="62">
        <v>1.7206824999999999E-2</v>
      </c>
      <c r="K115" s="188"/>
      <c r="L115" s="259"/>
      <c r="M115" s="259"/>
      <c r="N115" s="56"/>
      <c r="O115" s="28"/>
      <c r="P115" s="56"/>
      <c r="Q115" s="28"/>
      <c r="R115" s="132"/>
      <c r="S115" s="214"/>
      <c r="T115" s="285"/>
      <c r="U115" s="27" t="s">
        <v>33</v>
      </c>
      <c r="V115" s="186"/>
      <c r="W115" s="56"/>
      <c r="X115" s="187">
        <v>28.85981</v>
      </c>
      <c r="Y115" s="187">
        <v>32.681170000000002</v>
      </c>
      <c r="Z115" s="187">
        <v>0.94331461999999999</v>
      </c>
      <c r="AA115" s="62">
        <v>0.96466386999999998</v>
      </c>
      <c r="AB115" s="62">
        <v>5.1673605999999997E-2</v>
      </c>
      <c r="AC115" s="188"/>
      <c r="AD115" s="259"/>
      <c r="AE115" s="259"/>
      <c r="AF115" s="56"/>
      <c r="AG115" s="28"/>
      <c r="AH115" s="56"/>
      <c r="AI115" s="28"/>
      <c r="AJ115" s="132"/>
      <c r="AK115" s="199"/>
      <c r="AL115" s="285"/>
      <c r="AM115" s="86">
        <f t="shared" si="14"/>
        <v>-6.8236820000000016</v>
      </c>
      <c r="AN115" s="121">
        <f t="shared" si="15"/>
        <v>-6.9670389999999998</v>
      </c>
      <c r="AO115" s="121">
        <f t="shared" si="16"/>
        <v>-4.2375680000000027E-2</v>
      </c>
      <c r="AP115" s="121">
        <f t="shared" si="17"/>
        <v>-2.5930940000000069E-2</v>
      </c>
      <c r="AQ115" s="87">
        <f t="shared" si="18"/>
        <v>3.4466781000000002E-2</v>
      </c>
      <c r="AR115" s="37"/>
      <c r="AS115" s="234"/>
      <c r="AT115" s="37"/>
    </row>
    <row r="116" spans="2:46" ht="13.5" customHeight="1" x14ac:dyDescent="0.15">
      <c r="B116" s="285"/>
      <c r="C116" s="27" t="s">
        <v>35</v>
      </c>
      <c r="D116" s="186"/>
      <c r="E116" s="56"/>
      <c r="F116" s="187">
        <v>38.638184000000003</v>
      </c>
      <c r="G116" s="187">
        <v>42.854748000000001</v>
      </c>
      <c r="H116" s="187">
        <v>0.99334853999999995</v>
      </c>
      <c r="I116" s="62">
        <v>0.99533311000000002</v>
      </c>
      <c r="J116" s="62">
        <v>9.1266409999999996E-3</v>
      </c>
      <c r="K116" s="188"/>
      <c r="L116" s="259"/>
      <c r="M116" s="259"/>
      <c r="N116" s="56"/>
      <c r="O116" s="28"/>
      <c r="P116" s="56"/>
      <c r="Q116" s="28"/>
      <c r="R116" s="132"/>
      <c r="S116" s="214"/>
      <c r="T116" s="285"/>
      <c r="U116" s="27" t="s">
        <v>35</v>
      </c>
      <c r="V116" s="186"/>
      <c r="W116" s="56"/>
      <c r="X116" s="187">
        <v>33.830956999999998</v>
      </c>
      <c r="Y116" s="187">
        <v>37.380729000000002</v>
      </c>
      <c r="Z116" s="187">
        <v>0.97604173999999999</v>
      </c>
      <c r="AA116" s="62">
        <v>0.98477590000000004</v>
      </c>
      <c r="AB116" s="62">
        <v>2.4290714000000001E-2</v>
      </c>
      <c r="AC116" s="188"/>
      <c r="AD116" s="259"/>
      <c r="AE116" s="259"/>
      <c r="AF116" s="56"/>
      <c r="AG116" s="28"/>
      <c r="AH116" s="56"/>
      <c r="AI116" s="28"/>
      <c r="AJ116" s="132"/>
      <c r="AK116" s="199"/>
      <c r="AL116" s="285"/>
      <c r="AM116" s="86">
        <f t="shared" si="14"/>
        <v>-4.8072270000000046</v>
      </c>
      <c r="AN116" s="121">
        <f t="shared" si="15"/>
        <v>-5.4740189999999984</v>
      </c>
      <c r="AO116" s="121">
        <f t="shared" si="16"/>
        <v>-1.7306799999999956E-2</v>
      </c>
      <c r="AP116" s="121">
        <f t="shared" si="17"/>
        <v>-1.0557209999999984E-2</v>
      </c>
      <c r="AQ116" s="87">
        <f t="shared" si="18"/>
        <v>1.5164073000000002E-2</v>
      </c>
      <c r="AR116" s="37"/>
      <c r="AS116" s="234"/>
      <c r="AT116" s="37"/>
    </row>
    <row r="117" spans="2:46" ht="13.5" customHeight="1" thickBot="1" x14ac:dyDescent="0.2">
      <c r="B117" s="286"/>
      <c r="C117" s="27"/>
      <c r="D117" s="186"/>
      <c r="E117" s="56"/>
      <c r="F117" s="189"/>
      <c r="G117" s="189"/>
      <c r="H117" s="189"/>
      <c r="I117" s="56"/>
      <c r="J117" s="56"/>
      <c r="K117" s="188"/>
      <c r="L117" s="259"/>
      <c r="M117" s="259"/>
      <c r="N117" s="56"/>
      <c r="O117" s="28"/>
      <c r="P117" s="56"/>
      <c r="Q117" s="28"/>
      <c r="R117" s="184"/>
      <c r="S117" s="214"/>
      <c r="T117" s="286"/>
      <c r="U117" s="27"/>
      <c r="V117" s="186"/>
      <c r="W117" s="56"/>
      <c r="X117" s="189"/>
      <c r="Y117" s="189"/>
      <c r="Z117" s="189"/>
      <c r="AA117" s="56"/>
      <c r="AB117" s="56"/>
      <c r="AC117" s="188"/>
      <c r="AD117" s="259"/>
      <c r="AE117" s="259"/>
      <c r="AF117" s="56"/>
      <c r="AG117" s="28"/>
      <c r="AH117" s="56"/>
      <c r="AI117" s="28"/>
      <c r="AJ117" s="184"/>
      <c r="AK117" s="199"/>
      <c r="AL117" s="286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4"/>
      <c r="AT117" s="37"/>
    </row>
    <row r="118" spans="2:46" ht="13.5" customHeight="1" x14ac:dyDescent="0.15">
      <c r="B118" s="284" t="s">
        <v>86</v>
      </c>
      <c r="C118" s="25" t="s">
        <v>31</v>
      </c>
      <c r="D118" s="39"/>
      <c r="E118" s="55"/>
      <c r="F118" s="96">
        <v>28.512459</v>
      </c>
      <c r="G118" s="96">
        <v>32.437117000000001</v>
      </c>
      <c r="H118" s="96">
        <v>0.94391811999999997</v>
      </c>
      <c r="I118" s="60">
        <v>0.96763138000000004</v>
      </c>
      <c r="J118" s="60">
        <v>7.8468114000000005E-2</v>
      </c>
      <c r="K118" s="61"/>
      <c r="L118" s="258"/>
      <c r="M118" s="258"/>
      <c r="N118" s="55"/>
      <c r="O118" s="26"/>
      <c r="P118" s="55"/>
      <c r="Q118" s="26"/>
      <c r="R118" s="131"/>
      <c r="S118" s="214"/>
      <c r="T118" s="284" t="s">
        <v>86</v>
      </c>
      <c r="U118" s="25" t="s">
        <v>31</v>
      </c>
      <c r="V118" s="39"/>
      <c r="W118" s="55"/>
      <c r="X118" s="96">
        <v>23.406759000000001</v>
      </c>
      <c r="Y118" s="96">
        <v>28.067841999999999</v>
      </c>
      <c r="Z118" s="96">
        <v>0.85629316</v>
      </c>
      <c r="AA118" s="60">
        <v>0.92279770000000005</v>
      </c>
      <c r="AB118" s="60">
        <v>0.18727669</v>
      </c>
      <c r="AC118" s="61"/>
      <c r="AD118" s="258"/>
      <c r="AE118" s="258"/>
      <c r="AF118" s="55"/>
      <c r="AG118" s="26"/>
      <c r="AH118" s="55"/>
      <c r="AI118" s="26"/>
      <c r="AJ118" s="131"/>
      <c r="AK118" s="199"/>
      <c r="AL118" s="284" t="s">
        <v>86</v>
      </c>
      <c r="AM118" s="119">
        <f t="shared" si="14"/>
        <v>-5.1056999999999988</v>
      </c>
      <c r="AN118" s="95">
        <f t="shared" si="15"/>
        <v>-4.3692750000000018</v>
      </c>
      <c r="AO118" s="95">
        <f t="shared" si="16"/>
        <v>-8.7624959999999974E-2</v>
      </c>
      <c r="AP118" s="95">
        <f t="shared" si="17"/>
        <v>-4.4833679999999987E-2</v>
      </c>
      <c r="AQ118" s="120">
        <f t="shared" si="18"/>
        <v>0.10880857599999999</v>
      </c>
      <c r="AR118" s="37"/>
      <c r="AS118" s="234"/>
      <c r="AT118" s="37"/>
    </row>
    <row r="119" spans="2:46" ht="13.5" customHeight="1" x14ac:dyDescent="0.15">
      <c r="B119" s="285"/>
      <c r="C119" s="27" t="s">
        <v>32</v>
      </c>
      <c r="D119" s="186"/>
      <c r="E119" s="56"/>
      <c r="F119" s="187">
        <v>32.146965999999999</v>
      </c>
      <c r="G119" s="187">
        <v>35.926482999999998</v>
      </c>
      <c r="H119" s="187">
        <v>0.97550890999999995</v>
      </c>
      <c r="I119" s="62">
        <v>0.98379406000000003</v>
      </c>
      <c r="J119" s="62">
        <v>4.0551512999999997E-2</v>
      </c>
      <c r="K119" s="188"/>
      <c r="L119" s="259"/>
      <c r="M119" s="259"/>
      <c r="N119" s="56"/>
      <c r="O119" s="28"/>
      <c r="P119" s="56"/>
      <c r="Q119" s="28"/>
      <c r="R119" s="132"/>
      <c r="S119" s="214"/>
      <c r="T119" s="285"/>
      <c r="U119" s="27" t="s">
        <v>32</v>
      </c>
      <c r="V119" s="186"/>
      <c r="W119" s="56"/>
      <c r="X119" s="187">
        <v>26.587071000000002</v>
      </c>
      <c r="Y119" s="187">
        <v>31.005509</v>
      </c>
      <c r="Z119" s="187">
        <v>0.92147449999999997</v>
      </c>
      <c r="AA119" s="62">
        <v>0.95496893000000005</v>
      </c>
      <c r="AB119" s="62">
        <v>0.10392121999999999</v>
      </c>
      <c r="AC119" s="188"/>
      <c r="AD119" s="259"/>
      <c r="AE119" s="259"/>
      <c r="AF119" s="56"/>
      <c r="AG119" s="28"/>
      <c r="AH119" s="56"/>
      <c r="AI119" s="28"/>
      <c r="AJ119" s="132"/>
      <c r="AK119" s="199"/>
      <c r="AL119" s="285"/>
      <c r="AM119" s="86">
        <f t="shared" si="14"/>
        <v>-5.5598949999999974</v>
      </c>
      <c r="AN119" s="121">
        <f t="shared" si="15"/>
        <v>-4.9209739999999975</v>
      </c>
      <c r="AO119" s="121">
        <f t="shared" si="16"/>
        <v>-5.4034409999999977E-2</v>
      </c>
      <c r="AP119" s="121">
        <f t="shared" si="17"/>
        <v>-2.8825129999999977E-2</v>
      </c>
      <c r="AQ119" s="87">
        <f t="shared" si="18"/>
        <v>6.3369706999999997E-2</v>
      </c>
      <c r="AR119" s="37"/>
      <c r="AS119" s="234"/>
      <c r="AT119" s="37"/>
    </row>
    <row r="120" spans="2:46" ht="13.5" customHeight="1" x14ac:dyDescent="0.15">
      <c r="B120" s="285"/>
      <c r="C120" s="27" t="s">
        <v>33</v>
      </c>
      <c r="D120" s="186"/>
      <c r="E120" s="56"/>
      <c r="F120" s="187">
        <v>36.816225000000003</v>
      </c>
      <c r="G120" s="187">
        <v>40.757389000000003</v>
      </c>
      <c r="H120" s="187">
        <v>0.99060948999999998</v>
      </c>
      <c r="I120" s="62">
        <v>0.99350145000000001</v>
      </c>
      <c r="J120" s="62">
        <v>1.9801643000000001E-2</v>
      </c>
      <c r="K120" s="188"/>
      <c r="L120" s="259"/>
      <c r="M120" s="259"/>
      <c r="N120" s="56"/>
      <c r="O120" s="28"/>
      <c r="P120" s="56"/>
      <c r="Q120" s="28"/>
      <c r="R120" s="132"/>
      <c r="S120" s="214"/>
      <c r="T120" s="285"/>
      <c r="U120" s="27" t="s">
        <v>33</v>
      </c>
      <c r="V120" s="186"/>
      <c r="W120" s="56"/>
      <c r="X120" s="187">
        <v>30.308524999999999</v>
      </c>
      <c r="Y120" s="187">
        <v>34.255979000000004</v>
      </c>
      <c r="Z120" s="187">
        <v>0.96052404000000002</v>
      </c>
      <c r="AA120" s="62">
        <v>0.97537006999999998</v>
      </c>
      <c r="AB120" s="62">
        <v>5.5873121999999997E-2</v>
      </c>
      <c r="AC120" s="188"/>
      <c r="AD120" s="259"/>
      <c r="AE120" s="259"/>
      <c r="AF120" s="56"/>
      <c r="AG120" s="28"/>
      <c r="AH120" s="56"/>
      <c r="AI120" s="28"/>
      <c r="AJ120" s="132"/>
      <c r="AK120" s="199"/>
      <c r="AL120" s="285"/>
      <c r="AM120" s="86">
        <f t="shared" si="14"/>
        <v>-6.5077000000000034</v>
      </c>
      <c r="AN120" s="121">
        <f t="shared" si="15"/>
        <v>-6.5014099999999999</v>
      </c>
      <c r="AO120" s="121">
        <f t="shared" si="16"/>
        <v>-3.0085449999999958E-2</v>
      </c>
      <c r="AP120" s="121">
        <f t="shared" si="17"/>
        <v>-1.813138000000003E-2</v>
      </c>
      <c r="AQ120" s="87">
        <f t="shared" si="18"/>
        <v>3.6071478999999997E-2</v>
      </c>
      <c r="AR120" s="37"/>
      <c r="AS120" s="234"/>
      <c r="AT120" s="37"/>
    </row>
    <row r="121" spans="2:46" ht="13.5" customHeight="1" x14ac:dyDescent="0.15">
      <c r="B121" s="285"/>
      <c r="C121" s="27" t="s">
        <v>35</v>
      </c>
      <c r="D121" s="186"/>
      <c r="E121" s="56"/>
      <c r="F121" s="187">
        <v>39.658025000000002</v>
      </c>
      <c r="G121" s="187">
        <v>43.908799999999999</v>
      </c>
      <c r="H121" s="187">
        <v>0.99502292999999997</v>
      </c>
      <c r="I121" s="62">
        <v>0.99655689000000003</v>
      </c>
      <c r="J121" s="62">
        <v>1.0398940000000001E-2</v>
      </c>
      <c r="K121" s="188"/>
      <c r="L121" s="259"/>
      <c r="M121" s="259"/>
      <c r="N121" s="56"/>
      <c r="O121" s="28"/>
      <c r="P121" s="56"/>
      <c r="Q121" s="28"/>
      <c r="R121" s="132"/>
      <c r="S121" s="214"/>
      <c r="T121" s="285"/>
      <c r="U121" s="27" t="s">
        <v>35</v>
      </c>
      <c r="V121" s="186"/>
      <c r="W121" s="56"/>
      <c r="X121" s="187">
        <v>35.222552999999998</v>
      </c>
      <c r="Y121" s="187">
        <v>38.807797000000001</v>
      </c>
      <c r="Z121" s="187">
        <v>0.98432158000000003</v>
      </c>
      <c r="AA121" s="62">
        <v>0.98965033000000002</v>
      </c>
      <c r="AB121" s="62">
        <v>2.5252030000000002E-2</v>
      </c>
      <c r="AC121" s="188"/>
      <c r="AD121" s="259"/>
      <c r="AE121" s="259"/>
      <c r="AF121" s="56"/>
      <c r="AG121" s="28"/>
      <c r="AH121" s="56"/>
      <c r="AI121" s="28"/>
      <c r="AJ121" s="132"/>
      <c r="AK121" s="199"/>
      <c r="AL121" s="285"/>
      <c r="AM121" s="86">
        <f t="shared" si="14"/>
        <v>-4.4354720000000043</v>
      </c>
      <c r="AN121" s="121">
        <f t="shared" si="15"/>
        <v>-5.1010029999999986</v>
      </c>
      <c r="AO121" s="121">
        <f t="shared" si="16"/>
        <v>-1.0701349999999943E-2</v>
      </c>
      <c r="AP121" s="121">
        <f t="shared" si="17"/>
        <v>-6.906560000000006E-3</v>
      </c>
      <c r="AQ121" s="87">
        <f t="shared" si="18"/>
        <v>1.4853090000000001E-2</v>
      </c>
      <c r="AR121" s="37"/>
      <c r="AS121" s="234"/>
      <c r="AT121" s="37"/>
    </row>
    <row r="122" spans="2:46" ht="13.5" customHeight="1" thickBot="1" x14ac:dyDescent="0.2">
      <c r="B122" s="286"/>
      <c r="C122" s="27"/>
      <c r="D122" s="186"/>
      <c r="E122" s="56"/>
      <c r="F122" s="189"/>
      <c r="G122" s="189"/>
      <c r="H122" s="189"/>
      <c r="I122" s="56"/>
      <c r="J122" s="56"/>
      <c r="K122" s="188"/>
      <c r="L122" s="259"/>
      <c r="M122" s="259"/>
      <c r="N122" s="56"/>
      <c r="O122" s="28"/>
      <c r="P122" s="56"/>
      <c r="Q122" s="28"/>
      <c r="R122" s="184"/>
      <c r="S122" s="214"/>
      <c r="T122" s="286"/>
      <c r="U122" s="27"/>
      <c r="V122" s="186"/>
      <c r="W122" s="56"/>
      <c r="X122" s="189"/>
      <c r="Y122" s="189"/>
      <c r="Z122" s="189"/>
      <c r="AA122" s="56"/>
      <c r="AB122" s="56"/>
      <c r="AC122" s="188"/>
      <c r="AD122" s="259"/>
      <c r="AE122" s="259"/>
      <c r="AF122" s="56"/>
      <c r="AG122" s="28"/>
      <c r="AH122" s="56"/>
      <c r="AI122" s="28"/>
      <c r="AJ122" s="184"/>
      <c r="AK122" s="199"/>
      <c r="AL122" s="286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4"/>
      <c r="AT122" s="37"/>
    </row>
    <row r="123" spans="2:46" ht="13.5" customHeight="1" x14ac:dyDescent="0.15">
      <c r="B123" s="284" t="s">
        <v>87</v>
      </c>
      <c r="C123" s="25" t="s">
        <v>31</v>
      </c>
      <c r="D123" s="39"/>
      <c r="E123" s="55"/>
      <c r="F123" s="96">
        <v>28.086749000000001</v>
      </c>
      <c r="G123" s="96">
        <v>32.139144000000002</v>
      </c>
      <c r="H123" s="96">
        <v>0.94324834000000002</v>
      </c>
      <c r="I123" s="60">
        <v>0.96966213999999995</v>
      </c>
      <c r="J123" s="60">
        <v>8.0608600000000002E-2</v>
      </c>
      <c r="K123" s="61"/>
      <c r="L123" s="258"/>
      <c r="M123" s="258"/>
      <c r="N123" s="55"/>
      <c r="O123" s="26"/>
      <c r="P123" s="55"/>
      <c r="Q123" s="26"/>
      <c r="R123" s="131"/>
      <c r="S123" s="214"/>
      <c r="T123" s="284" t="s">
        <v>87</v>
      </c>
      <c r="U123" s="25" t="s">
        <v>31</v>
      </c>
      <c r="V123" s="39"/>
      <c r="W123" s="55"/>
      <c r="X123" s="96">
        <v>22.298575</v>
      </c>
      <c r="Y123" s="96">
        <v>27.509948000000001</v>
      </c>
      <c r="Z123" s="96">
        <v>0.84835965000000002</v>
      </c>
      <c r="AA123" s="60">
        <v>0.92213318</v>
      </c>
      <c r="AB123" s="60">
        <v>0.18685114</v>
      </c>
      <c r="AC123" s="61"/>
      <c r="AD123" s="258"/>
      <c r="AE123" s="258"/>
      <c r="AF123" s="55"/>
      <c r="AG123" s="26"/>
      <c r="AH123" s="55"/>
      <c r="AI123" s="26"/>
      <c r="AJ123" s="131"/>
      <c r="AK123" s="199"/>
      <c r="AL123" s="284" t="s">
        <v>87</v>
      </c>
      <c r="AM123" s="119">
        <f t="shared" si="14"/>
        <v>-5.7881740000000015</v>
      </c>
      <c r="AN123" s="95">
        <f t="shared" si="15"/>
        <v>-4.6291960000000003</v>
      </c>
      <c r="AO123" s="95">
        <f t="shared" si="16"/>
        <v>-9.4888689999999998E-2</v>
      </c>
      <c r="AP123" s="95">
        <f t="shared" si="17"/>
        <v>-4.7528959999999953E-2</v>
      </c>
      <c r="AQ123" s="120">
        <f t="shared" si="18"/>
        <v>0.10624254</v>
      </c>
      <c r="AR123" s="37"/>
      <c r="AS123" s="234"/>
      <c r="AT123" s="37"/>
    </row>
    <row r="124" spans="2:46" ht="13.5" customHeight="1" x14ac:dyDescent="0.15">
      <c r="B124" s="285"/>
      <c r="C124" s="27" t="s">
        <v>32</v>
      </c>
      <c r="D124" s="186"/>
      <c r="E124" s="56"/>
      <c r="F124" s="187">
        <v>31.915213000000001</v>
      </c>
      <c r="G124" s="187">
        <v>35.805112999999999</v>
      </c>
      <c r="H124" s="187">
        <v>0.97621632999999997</v>
      </c>
      <c r="I124" s="62">
        <v>0.98564229000000003</v>
      </c>
      <c r="J124" s="62">
        <v>4.1628953000000003E-2</v>
      </c>
      <c r="K124" s="188"/>
      <c r="L124" s="259"/>
      <c r="M124" s="259"/>
      <c r="N124" s="56"/>
      <c r="O124" s="28"/>
      <c r="P124" s="56"/>
      <c r="Q124" s="28"/>
      <c r="R124" s="132"/>
      <c r="S124" s="214"/>
      <c r="T124" s="285"/>
      <c r="U124" s="27" t="s">
        <v>32</v>
      </c>
      <c r="V124" s="186"/>
      <c r="W124" s="56"/>
      <c r="X124" s="187">
        <v>26.623231000000001</v>
      </c>
      <c r="Y124" s="187">
        <v>31.226441000000001</v>
      </c>
      <c r="Z124" s="187">
        <v>0.92103963</v>
      </c>
      <c r="AA124" s="62">
        <v>0.96110041999999996</v>
      </c>
      <c r="AB124" s="62">
        <v>9.3486205000000003E-2</v>
      </c>
      <c r="AC124" s="188"/>
      <c r="AD124" s="259"/>
      <c r="AE124" s="259"/>
      <c r="AF124" s="56"/>
      <c r="AG124" s="28"/>
      <c r="AH124" s="56"/>
      <c r="AI124" s="28"/>
      <c r="AJ124" s="132"/>
      <c r="AK124" s="199"/>
      <c r="AL124" s="285"/>
      <c r="AM124" s="86">
        <f t="shared" si="14"/>
        <v>-5.2919820000000009</v>
      </c>
      <c r="AN124" s="121">
        <f t="shared" si="15"/>
        <v>-4.5786719999999974</v>
      </c>
      <c r="AO124" s="121">
        <f t="shared" si="16"/>
        <v>-5.5176699999999967E-2</v>
      </c>
      <c r="AP124" s="121">
        <f t="shared" si="17"/>
        <v>-2.4541870000000077E-2</v>
      </c>
      <c r="AQ124" s="87">
        <f t="shared" si="18"/>
        <v>5.1857252E-2</v>
      </c>
      <c r="AR124" s="37"/>
      <c r="AS124" s="234"/>
      <c r="AT124" s="37"/>
    </row>
    <row r="125" spans="2:46" ht="13.5" customHeight="1" x14ac:dyDescent="0.15">
      <c r="B125" s="285"/>
      <c r="C125" s="27" t="s">
        <v>33</v>
      </c>
      <c r="D125" s="186"/>
      <c r="E125" s="56"/>
      <c r="F125" s="187">
        <v>36.271929999999998</v>
      </c>
      <c r="G125" s="187">
        <v>40.378526999999998</v>
      </c>
      <c r="H125" s="187">
        <v>0.99087018999999998</v>
      </c>
      <c r="I125" s="62">
        <v>0.99393582999999996</v>
      </c>
      <c r="J125" s="62">
        <v>2.0267912999999999E-2</v>
      </c>
      <c r="K125" s="188"/>
      <c r="L125" s="259"/>
      <c r="M125" s="259"/>
      <c r="N125" s="56"/>
      <c r="O125" s="28"/>
      <c r="P125" s="56"/>
      <c r="Q125" s="28"/>
      <c r="R125" s="132"/>
      <c r="S125" s="214"/>
      <c r="T125" s="285"/>
      <c r="U125" s="27" t="s">
        <v>33</v>
      </c>
      <c r="V125" s="186"/>
      <c r="W125" s="56"/>
      <c r="X125" s="187">
        <v>30.100715000000001</v>
      </c>
      <c r="Y125" s="187">
        <v>34.197870000000002</v>
      </c>
      <c r="Z125" s="187">
        <v>0.96145385000000005</v>
      </c>
      <c r="AA125" s="62">
        <v>0.97781854000000001</v>
      </c>
      <c r="AB125" s="62">
        <v>4.8521567000000002E-2</v>
      </c>
      <c r="AC125" s="188"/>
      <c r="AD125" s="259"/>
      <c r="AE125" s="259"/>
      <c r="AF125" s="56"/>
      <c r="AG125" s="28"/>
      <c r="AH125" s="56"/>
      <c r="AI125" s="28"/>
      <c r="AJ125" s="132"/>
      <c r="AK125" s="199"/>
      <c r="AL125" s="285"/>
      <c r="AM125" s="86">
        <f t="shared" si="14"/>
        <v>-6.1712149999999966</v>
      </c>
      <c r="AN125" s="121">
        <f t="shared" si="15"/>
        <v>-6.1806569999999965</v>
      </c>
      <c r="AO125" s="121">
        <f t="shared" si="16"/>
        <v>-2.941633999999993E-2</v>
      </c>
      <c r="AP125" s="121">
        <f t="shared" si="17"/>
        <v>-1.6117289999999951E-2</v>
      </c>
      <c r="AQ125" s="87">
        <f t="shared" si="18"/>
        <v>2.8253654000000003E-2</v>
      </c>
      <c r="AR125" s="37"/>
      <c r="AS125" s="234"/>
      <c r="AT125" s="37"/>
    </row>
    <row r="126" spans="2:46" ht="13.5" customHeight="1" x14ac:dyDescent="0.15">
      <c r="B126" s="285"/>
      <c r="C126" s="27" t="s">
        <v>35</v>
      </c>
      <c r="D126" s="186"/>
      <c r="E126" s="56"/>
      <c r="F126" s="187">
        <v>38.901949999999999</v>
      </c>
      <c r="G126" s="187">
        <v>43.144694000000001</v>
      </c>
      <c r="H126" s="187">
        <v>0.99487716999999998</v>
      </c>
      <c r="I126" s="62">
        <v>0.99639003000000004</v>
      </c>
      <c r="J126" s="62">
        <v>1.1972869000000001E-2</v>
      </c>
      <c r="K126" s="188"/>
      <c r="L126" s="259"/>
      <c r="M126" s="259"/>
      <c r="N126" s="56"/>
      <c r="O126" s="28"/>
      <c r="P126" s="56"/>
      <c r="Q126" s="28"/>
      <c r="R126" s="132"/>
      <c r="S126" s="214"/>
      <c r="T126" s="285"/>
      <c r="U126" s="27" t="s">
        <v>35</v>
      </c>
      <c r="V126" s="186"/>
      <c r="W126" s="56"/>
      <c r="X126" s="187">
        <v>34.982596999999998</v>
      </c>
      <c r="Y126" s="187">
        <v>38.632261999999997</v>
      </c>
      <c r="Z126" s="187">
        <v>0.98485562000000004</v>
      </c>
      <c r="AA126" s="62">
        <v>0.99058201000000001</v>
      </c>
      <c r="AB126" s="62">
        <v>2.2296175000000001E-2</v>
      </c>
      <c r="AC126" s="188"/>
      <c r="AD126" s="259"/>
      <c r="AE126" s="259"/>
      <c r="AF126" s="56"/>
      <c r="AG126" s="28"/>
      <c r="AH126" s="56"/>
      <c r="AI126" s="28"/>
      <c r="AJ126" s="132"/>
      <c r="AK126" s="199"/>
      <c r="AL126" s="285"/>
      <c r="AM126" s="86">
        <f t="shared" si="14"/>
        <v>-3.919353000000001</v>
      </c>
      <c r="AN126" s="121">
        <f t="shared" si="15"/>
        <v>-4.512432000000004</v>
      </c>
      <c r="AO126" s="121">
        <f t="shared" si="16"/>
        <v>-1.0021549999999935E-2</v>
      </c>
      <c r="AP126" s="121">
        <f t="shared" si="17"/>
        <v>-5.8080200000000248E-3</v>
      </c>
      <c r="AQ126" s="87">
        <f t="shared" si="18"/>
        <v>1.0323306000000001E-2</v>
      </c>
      <c r="AR126" s="37"/>
      <c r="AS126" s="234"/>
      <c r="AT126" s="37"/>
    </row>
    <row r="127" spans="2:46" ht="13.5" customHeight="1" thickBot="1" x14ac:dyDescent="0.2">
      <c r="B127" s="286"/>
      <c r="C127" s="27"/>
      <c r="D127" s="186"/>
      <c r="E127" s="56"/>
      <c r="F127" s="189"/>
      <c r="G127" s="189"/>
      <c r="H127" s="189"/>
      <c r="I127" s="56"/>
      <c r="J127" s="56"/>
      <c r="K127" s="188"/>
      <c r="L127" s="259"/>
      <c r="M127" s="259"/>
      <c r="N127" s="56"/>
      <c r="O127" s="28"/>
      <c r="P127" s="56"/>
      <c r="Q127" s="28"/>
      <c r="R127" s="184"/>
      <c r="S127" s="214"/>
      <c r="T127" s="286"/>
      <c r="U127" s="27"/>
      <c r="V127" s="186"/>
      <c r="W127" s="56"/>
      <c r="X127" s="189"/>
      <c r="Y127" s="189"/>
      <c r="Z127" s="189"/>
      <c r="AA127" s="56"/>
      <c r="AB127" s="56"/>
      <c r="AC127" s="188"/>
      <c r="AD127" s="259"/>
      <c r="AE127" s="259"/>
      <c r="AF127" s="56"/>
      <c r="AG127" s="28"/>
      <c r="AH127" s="56"/>
      <c r="AI127" s="28"/>
      <c r="AJ127" s="184"/>
      <c r="AK127" s="199"/>
      <c r="AL127" s="286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4"/>
      <c r="AT127" s="37"/>
    </row>
    <row r="128" spans="2:46" ht="13.5" customHeight="1" x14ac:dyDescent="0.15">
      <c r="B128" s="284" t="s">
        <v>88</v>
      </c>
      <c r="C128" s="25" t="s">
        <v>31</v>
      </c>
      <c r="D128" s="39"/>
      <c r="E128" s="55"/>
      <c r="F128" s="96">
        <v>28.564352</v>
      </c>
      <c r="G128" s="96">
        <v>32.357202000000001</v>
      </c>
      <c r="H128" s="96">
        <v>0.93836628</v>
      </c>
      <c r="I128" s="60">
        <v>0.96908313999999995</v>
      </c>
      <c r="J128" s="60">
        <v>7.317208E-2</v>
      </c>
      <c r="K128" s="61"/>
      <c r="L128" s="258"/>
      <c r="M128" s="258"/>
      <c r="N128" s="55"/>
      <c r="O128" s="26"/>
      <c r="P128" s="55"/>
      <c r="Q128" s="26"/>
      <c r="R128" s="131"/>
      <c r="S128" s="214"/>
      <c r="T128" s="284" t="s">
        <v>88</v>
      </c>
      <c r="U128" s="25" t="s">
        <v>31</v>
      </c>
      <c r="V128" s="39"/>
      <c r="W128" s="55"/>
      <c r="X128" s="96">
        <v>23.832098999999999</v>
      </c>
      <c r="Y128" s="96">
        <v>28.183736</v>
      </c>
      <c r="Z128" s="96">
        <v>0.84587003000000005</v>
      </c>
      <c r="AA128" s="60">
        <v>0.92994231000000005</v>
      </c>
      <c r="AB128" s="60">
        <v>0.17563873999999999</v>
      </c>
      <c r="AC128" s="61"/>
      <c r="AD128" s="258"/>
      <c r="AE128" s="258"/>
      <c r="AF128" s="55"/>
      <c r="AG128" s="26"/>
      <c r="AH128" s="55"/>
      <c r="AI128" s="26"/>
      <c r="AJ128" s="131"/>
      <c r="AK128" s="199"/>
      <c r="AL128" s="284" t="s">
        <v>88</v>
      </c>
      <c r="AM128" s="119">
        <f t="shared" si="14"/>
        <v>-4.732253</v>
      </c>
      <c r="AN128" s="95">
        <f t="shared" si="15"/>
        <v>-4.1734660000000012</v>
      </c>
      <c r="AO128" s="95">
        <f t="shared" si="16"/>
        <v>-9.2496249999999947E-2</v>
      </c>
      <c r="AP128" s="95">
        <f t="shared" si="17"/>
        <v>-3.9140829999999904E-2</v>
      </c>
      <c r="AQ128" s="120">
        <f t="shared" si="18"/>
        <v>0.10246665999999999</v>
      </c>
      <c r="AR128" s="37"/>
      <c r="AS128" s="234"/>
      <c r="AT128" s="37"/>
    </row>
    <row r="129" spans="2:46" ht="13.5" customHeight="1" x14ac:dyDescent="0.15">
      <c r="B129" s="285"/>
      <c r="C129" s="27" t="s">
        <v>32</v>
      </c>
      <c r="D129" s="186"/>
      <c r="E129" s="56"/>
      <c r="F129" s="187">
        <v>32.481637999999997</v>
      </c>
      <c r="G129" s="187">
        <v>36.143658000000002</v>
      </c>
      <c r="H129" s="187">
        <v>0.97348009999999996</v>
      </c>
      <c r="I129" s="62">
        <v>0.98388260999999999</v>
      </c>
      <c r="J129" s="62">
        <v>3.7425122999999998E-2</v>
      </c>
      <c r="K129" s="188"/>
      <c r="L129" s="259"/>
      <c r="M129" s="259"/>
      <c r="N129" s="56"/>
      <c r="O129" s="28"/>
      <c r="P129" s="56"/>
      <c r="Q129" s="28"/>
      <c r="R129" s="132"/>
      <c r="S129" s="214"/>
      <c r="T129" s="285"/>
      <c r="U129" s="27" t="s">
        <v>32</v>
      </c>
      <c r="V129" s="186"/>
      <c r="W129" s="56"/>
      <c r="X129" s="187">
        <v>27.046558000000001</v>
      </c>
      <c r="Y129" s="187">
        <v>31.132570000000001</v>
      </c>
      <c r="Z129" s="187">
        <v>0.91596401999999999</v>
      </c>
      <c r="AA129" s="62">
        <v>0.96016760999999995</v>
      </c>
      <c r="AB129" s="62">
        <v>9.3082209999999999E-2</v>
      </c>
      <c r="AC129" s="188"/>
      <c r="AD129" s="259"/>
      <c r="AE129" s="259"/>
      <c r="AF129" s="56"/>
      <c r="AG129" s="28"/>
      <c r="AH129" s="56"/>
      <c r="AI129" s="28"/>
      <c r="AJ129" s="132"/>
      <c r="AK129" s="199"/>
      <c r="AL129" s="285"/>
      <c r="AM129" s="86">
        <f t="shared" si="14"/>
        <v>-5.4350799999999957</v>
      </c>
      <c r="AN129" s="121">
        <f t="shared" si="15"/>
        <v>-5.0110880000000009</v>
      </c>
      <c r="AO129" s="121">
        <f t="shared" si="16"/>
        <v>-5.7516079999999969E-2</v>
      </c>
      <c r="AP129" s="121">
        <f t="shared" si="17"/>
        <v>-2.3715000000000042E-2</v>
      </c>
      <c r="AQ129" s="87">
        <f t="shared" si="18"/>
        <v>5.5657087000000001E-2</v>
      </c>
      <c r="AR129" s="37"/>
      <c r="AS129" s="234"/>
      <c r="AT129" s="37"/>
    </row>
    <row r="130" spans="2:46" ht="13.5" customHeight="1" x14ac:dyDescent="0.15">
      <c r="B130" s="285"/>
      <c r="C130" s="27" t="s">
        <v>33</v>
      </c>
      <c r="D130" s="186"/>
      <c r="E130" s="56"/>
      <c r="F130" s="187">
        <v>36.404265000000002</v>
      </c>
      <c r="G130" s="187">
        <v>40.564166</v>
      </c>
      <c r="H130" s="187">
        <v>0.98996070999999997</v>
      </c>
      <c r="I130" s="62">
        <v>0.99283759000000005</v>
      </c>
      <c r="J130" s="62">
        <v>1.8203906999999998E-2</v>
      </c>
      <c r="K130" s="188"/>
      <c r="L130" s="259"/>
      <c r="M130" s="259"/>
      <c r="N130" s="56"/>
      <c r="O130" s="28"/>
      <c r="P130" s="56"/>
      <c r="Q130" s="28"/>
      <c r="R130" s="132"/>
      <c r="S130" s="214"/>
      <c r="T130" s="285"/>
      <c r="U130" s="27" t="s">
        <v>33</v>
      </c>
      <c r="V130" s="186"/>
      <c r="W130" s="56"/>
      <c r="X130" s="187">
        <v>30.820077000000001</v>
      </c>
      <c r="Y130" s="187">
        <v>34.508316000000001</v>
      </c>
      <c r="Z130" s="187">
        <v>0.95672665000000001</v>
      </c>
      <c r="AA130" s="62">
        <v>0.97655937000000004</v>
      </c>
      <c r="AB130" s="62">
        <v>4.9287874000000002E-2</v>
      </c>
      <c r="AC130" s="188"/>
      <c r="AD130" s="259"/>
      <c r="AE130" s="259"/>
      <c r="AF130" s="56"/>
      <c r="AG130" s="28"/>
      <c r="AH130" s="56"/>
      <c r="AI130" s="28"/>
      <c r="AJ130" s="132"/>
      <c r="AK130" s="199"/>
      <c r="AL130" s="285"/>
      <c r="AM130" s="86">
        <f t="shared" si="14"/>
        <v>-5.584188000000001</v>
      </c>
      <c r="AN130" s="121">
        <f t="shared" si="15"/>
        <v>-6.0558499999999995</v>
      </c>
      <c r="AO130" s="121">
        <f t="shared" si="16"/>
        <v>-3.3234059999999954E-2</v>
      </c>
      <c r="AP130" s="121">
        <f t="shared" si="17"/>
        <v>-1.627822000000001E-2</v>
      </c>
      <c r="AQ130" s="87">
        <f t="shared" si="18"/>
        <v>3.1083967000000004E-2</v>
      </c>
      <c r="AR130" s="37"/>
      <c r="AS130" s="234"/>
      <c r="AT130" s="37"/>
    </row>
    <row r="131" spans="2:46" ht="13.5" customHeight="1" x14ac:dyDescent="0.15">
      <c r="B131" s="285"/>
      <c r="C131" s="27" t="s">
        <v>35</v>
      </c>
      <c r="D131" s="186"/>
      <c r="E131" s="56"/>
      <c r="F131" s="187">
        <v>38.729312</v>
      </c>
      <c r="G131" s="187">
        <v>43.196185</v>
      </c>
      <c r="H131" s="187">
        <v>0.99481470999999999</v>
      </c>
      <c r="I131" s="62">
        <v>0.99607513000000003</v>
      </c>
      <c r="J131" s="62">
        <v>1.0912299E-2</v>
      </c>
      <c r="K131" s="188"/>
      <c r="L131" s="259"/>
      <c r="M131" s="259"/>
      <c r="N131" s="56"/>
      <c r="O131" s="28"/>
      <c r="P131" s="56"/>
      <c r="Q131" s="28"/>
      <c r="R131" s="132"/>
      <c r="S131" s="214"/>
      <c r="T131" s="285"/>
      <c r="U131" s="27" t="s">
        <v>35</v>
      </c>
      <c r="V131" s="186"/>
      <c r="W131" s="56"/>
      <c r="X131" s="187">
        <v>35.059854000000001</v>
      </c>
      <c r="Y131" s="187">
        <v>38.779110000000003</v>
      </c>
      <c r="Z131" s="187">
        <v>0.98322438999999995</v>
      </c>
      <c r="AA131" s="62">
        <v>0.98977391999999997</v>
      </c>
      <c r="AB131" s="62">
        <v>2.2353850000000001E-2</v>
      </c>
      <c r="AC131" s="188"/>
      <c r="AD131" s="259"/>
      <c r="AE131" s="259"/>
      <c r="AF131" s="56"/>
      <c r="AG131" s="28"/>
      <c r="AH131" s="56"/>
      <c r="AI131" s="28"/>
      <c r="AJ131" s="132"/>
      <c r="AK131" s="199"/>
      <c r="AL131" s="285"/>
      <c r="AM131" s="86">
        <f t="shared" si="14"/>
        <v>-3.6694579999999988</v>
      </c>
      <c r="AN131" s="121">
        <f t="shared" si="15"/>
        <v>-4.417074999999997</v>
      </c>
      <c r="AO131" s="121">
        <f t="shared" si="16"/>
        <v>-1.1590320000000043E-2</v>
      </c>
      <c r="AP131" s="121">
        <f t="shared" si="17"/>
        <v>-6.301210000000057E-3</v>
      </c>
      <c r="AQ131" s="87">
        <f t="shared" si="18"/>
        <v>1.1441551000000001E-2</v>
      </c>
      <c r="AR131" s="37"/>
      <c r="AS131" s="234"/>
      <c r="AT131" s="37"/>
    </row>
    <row r="132" spans="2:46" ht="13.5" customHeight="1" thickBot="1" x14ac:dyDescent="0.2">
      <c r="B132" s="286"/>
      <c r="C132" s="27"/>
      <c r="D132" s="186"/>
      <c r="E132" s="56"/>
      <c r="F132" s="189"/>
      <c r="G132" s="189"/>
      <c r="H132" s="189"/>
      <c r="I132" s="56"/>
      <c r="J132" s="56"/>
      <c r="K132" s="188"/>
      <c r="L132" s="259"/>
      <c r="M132" s="259"/>
      <c r="N132" s="56"/>
      <c r="O132" s="28"/>
      <c r="P132" s="56"/>
      <c r="Q132" s="28"/>
      <c r="R132" s="184"/>
      <c r="S132" s="214"/>
      <c r="T132" s="286"/>
      <c r="U132" s="27"/>
      <c r="V132" s="186"/>
      <c r="W132" s="56"/>
      <c r="X132" s="189"/>
      <c r="Y132" s="189"/>
      <c r="Z132" s="189"/>
      <c r="AA132" s="56"/>
      <c r="AB132" s="56"/>
      <c r="AC132" s="188"/>
      <c r="AD132" s="259"/>
      <c r="AE132" s="259"/>
      <c r="AF132" s="56"/>
      <c r="AG132" s="28"/>
      <c r="AH132" s="56"/>
      <c r="AI132" s="28"/>
      <c r="AJ132" s="184"/>
      <c r="AK132" s="199"/>
      <c r="AL132" s="286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4"/>
      <c r="AT132" s="37"/>
    </row>
    <row r="133" spans="2:46" ht="13.5" customHeight="1" x14ac:dyDescent="0.15">
      <c r="B133" s="284" t="s">
        <v>89</v>
      </c>
      <c r="C133" s="25" t="s">
        <v>31</v>
      </c>
      <c r="D133" s="39"/>
      <c r="E133" s="55"/>
      <c r="F133" s="96">
        <v>27.887263000000001</v>
      </c>
      <c r="G133" s="96">
        <v>31.873521</v>
      </c>
      <c r="H133" s="96">
        <v>0.93141578000000003</v>
      </c>
      <c r="I133" s="60">
        <v>0.96286877000000004</v>
      </c>
      <c r="J133" s="60">
        <v>6.7181290000000005E-2</v>
      </c>
      <c r="K133" s="61"/>
      <c r="L133" s="258"/>
      <c r="M133" s="258"/>
      <c r="N133" s="55"/>
      <c r="O133" s="26"/>
      <c r="P133" s="55"/>
      <c r="Q133" s="26"/>
      <c r="R133" s="131"/>
      <c r="S133" s="214"/>
      <c r="T133" s="284" t="s">
        <v>89</v>
      </c>
      <c r="U133" s="25" t="s">
        <v>31</v>
      </c>
      <c r="V133" s="39"/>
      <c r="W133" s="55"/>
      <c r="X133" s="96">
        <v>22.670297000000001</v>
      </c>
      <c r="Y133" s="96">
        <v>27.046827</v>
      </c>
      <c r="Z133" s="96">
        <v>0.83094414999999999</v>
      </c>
      <c r="AA133" s="60">
        <v>0.91790061000000001</v>
      </c>
      <c r="AB133" s="60">
        <v>0.17545844999999999</v>
      </c>
      <c r="AC133" s="61"/>
      <c r="AD133" s="258"/>
      <c r="AE133" s="258"/>
      <c r="AF133" s="55"/>
      <c r="AG133" s="26"/>
      <c r="AH133" s="55"/>
      <c r="AI133" s="26"/>
      <c r="AJ133" s="131"/>
      <c r="AK133" s="199"/>
      <c r="AL133" s="284" t="s">
        <v>89</v>
      </c>
      <c r="AM133" s="119">
        <f t="shared" si="14"/>
        <v>-5.2169659999999993</v>
      </c>
      <c r="AN133" s="95">
        <f t="shared" si="15"/>
        <v>-4.8266939999999998</v>
      </c>
      <c r="AO133" s="95">
        <f t="shared" si="16"/>
        <v>-0.10047163000000003</v>
      </c>
      <c r="AP133" s="95">
        <f t="shared" si="17"/>
        <v>-4.4968160000000035E-2</v>
      </c>
      <c r="AQ133" s="120">
        <f t="shared" si="18"/>
        <v>0.10827715999999998</v>
      </c>
      <c r="AR133" s="37"/>
      <c r="AS133" s="234"/>
      <c r="AT133" s="37"/>
    </row>
    <row r="134" spans="2:46" ht="13.5" customHeight="1" x14ac:dyDescent="0.15">
      <c r="B134" s="285"/>
      <c r="C134" s="27" t="s">
        <v>32</v>
      </c>
      <c r="D134" s="186"/>
      <c r="E134" s="56"/>
      <c r="F134" s="187">
        <v>32.530489000000003</v>
      </c>
      <c r="G134" s="187">
        <v>36.042292000000003</v>
      </c>
      <c r="H134" s="187">
        <v>0.96994568999999997</v>
      </c>
      <c r="I134" s="62">
        <v>0.98201939999999999</v>
      </c>
      <c r="J134" s="62">
        <v>3.1867430000000002E-2</v>
      </c>
      <c r="K134" s="188"/>
      <c r="L134" s="259"/>
      <c r="M134" s="259"/>
      <c r="N134" s="56"/>
      <c r="O134" s="28"/>
      <c r="P134" s="56"/>
      <c r="Q134" s="28"/>
      <c r="R134" s="132"/>
      <c r="S134" s="214"/>
      <c r="T134" s="285"/>
      <c r="U134" s="27" t="s">
        <v>32</v>
      </c>
      <c r="V134" s="186"/>
      <c r="W134" s="56"/>
      <c r="X134" s="187">
        <v>25.843425</v>
      </c>
      <c r="Y134" s="187">
        <v>30.104827</v>
      </c>
      <c r="Z134" s="187">
        <v>0.90722148000000002</v>
      </c>
      <c r="AA134" s="62">
        <v>0.95345908999999995</v>
      </c>
      <c r="AB134" s="62">
        <v>9.2885380000000003E-2</v>
      </c>
      <c r="AC134" s="188"/>
      <c r="AD134" s="259"/>
      <c r="AE134" s="259"/>
      <c r="AF134" s="56"/>
      <c r="AG134" s="28"/>
      <c r="AH134" s="56"/>
      <c r="AI134" s="28"/>
      <c r="AJ134" s="132"/>
      <c r="AK134" s="199"/>
      <c r="AL134" s="285"/>
      <c r="AM134" s="86">
        <f t="shared" si="14"/>
        <v>-6.687064000000003</v>
      </c>
      <c r="AN134" s="121">
        <f t="shared" si="15"/>
        <v>-5.9374650000000031</v>
      </c>
      <c r="AO134" s="121">
        <f t="shared" si="16"/>
        <v>-6.2724209999999947E-2</v>
      </c>
      <c r="AP134" s="121">
        <f t="shared" si="17"/>
        <v>-2.8560310000000033E-2</v>
      </c>
      <c r="AQ134" s="87">
        <f t="shared" si="18"/>
        <v>6.1017950000000001E-2</v>
      </c>
      <c r="AR134" s="37"/>
      <c r="AS134" s="234"/>
      <c r="AT134" s="37"/>
    </row>
    <row r="135" spans="2:46" ht="13.5" customHeight="1" x14ac:dyDescent="0.15">
      <c r="B135" s="285"/>
      <c r="C135" s="27" t="s">
        <v>33</v>
      </c>
      <c r="D135" s="186"/>
      <c r="E135" s="56"/>
      <c r="F135" s="187">
        <v>37.725352000000001</v>
      </c>
      <c r="G135" s="187">
        <v>41.172626999999999</v>
      </c>
      <c r="H135" s="187">
        <v>0.98870347999999997</v>
      </c>
      <c r="I135" s="62">
        <v>0.99252039000000003</v>
      </c>
      <c r="J135" s="62">
        <v>1.2900976E-2</v>
      </c>
      <c r="K135" s="188"/>
      <c r="L135" s="259"/>
      <c r="M135" s="259"/>
      <c r="N135" s="56"/>
      <c r="O135" s="28"/>
      <c r="P135" s="56"/>
      <c r="Q135" s="28"/>
      <c r="R135" s="132"/>
      <c r="S135" s="214"/>
      <c r="T135" s="285"/>
      <c r="U135" s="27" t="s">
        <v>33</v>
      </c>
      <c r="V135" s="186"/>
      <c r="W135" s="56"/>
      <c r="X135" s="187">
        <v>29.755839999999999</v>
      </c>
      <c r="Y135" s="187">
        <v>33.516495999999997</v>
      </c>
      <c r="Z135" s="187">
        <v>0.95145199000000003</v>
      </c>
      <c r="AA135" s="62">
        <v>0.97202038000000002</v>
      </c>
      <c r="AB135" s="62">
        <v>4.8032694000000001E-2</v>
      </c>
      <c r="AC135" s="188"/>
      <c r="AD135" s="259"/>
      <c r="AE135" s="259"/>
      <c r="AF135" s="56"/>
      <c r="AG135" s="28"/>
      <c r="AH135" s="56"/>
      <c r="AI135" s="28"/>
      <c r="AJ135" s="132"/>
      <c r="AK135" s="199"/>
      <c r="AL135" s="285"/>
      <c r="AM135" s="86">
        <f t="shared" si="14"/>
        <v>-7.9695120000000017</v>
      </c>
      <c r="AN135" s="121">
        <f t="shared" si="15"/>
        <v>-7.656131000000002</v>
      </c>
      <c r="AO135" s="121">
        <f t="shared" si="16"/>
        <v>-3.7251489999999943E-2</v>
      </c>
      <c r="AP135" s="121">
        <f t="shared" si="17"/>
        <v>-2.0500010000000013E-2</v>
      </c>
      <c r="AQ135" s="87">
        <f t="shared" si="18"/>
        <v>3.5131717999999999E-2</v>
      </c>
      <c r="AR135" s="37"/>
      <c r="AS135" s="234"/>
      <c r="AT135" s="37"/>
    </row>
    <row r="136" spans="2:46" ht="13.5" customHeight="1" x14ac:dyDescent="0.15">
      <c r="B136" s="285"/>
      <c r="C136" s="27" t="s">
        <v>35</v>
      </c>
      <c r="D136" s="186"/>
      <c r="E136" s="56"/>
      <c r="F136" s="187">
        <v>41.501978999999999</v>
      </c>
      <c r="G136" s="187">
        <v>44.878124999999997</v>
      </c>
      <c r="H136" s="187">
        <v>0.99446217000000003</v>
      </c>
      <c r="I136" s="62">
        <v>0.99631152000000001</v>
      </c>
      <c r="J136" s="62">
        <v>5.5754009999999998E-3</v>
      </c>
      <c r="K136" s="188"/>
      <c r="L136" s="259"/>
      <c r="M136" s="259"/>
      <c r="N136" s="56"/>
      <c r="O136" s="28"/>
      <c r="P136" s="56"/>
      <c r="Q136" s="28"/>
      <c r="R136" s="132"/>
      <c r="S136" s="214"/>
      <c r="T136" s="285"/>
      <c r="U136" s="27" t="s">
        <v>35</v>
      </c>
      <c r="V136" s="186"/>
      <c r="W136" s="56"/>
      <c r="X136" s="187">
        <v>35.065246999999999</v>
      </c>
      <c r="Y136" s="187">
        <v>38.487059000000002</v>
      </c>
      <c r="Z136" s="187">
        <v>0.98125894999999996</v>
      </c>
      <c r="AA136" s="62">
        <v>0.98818764999999997</v>
      </c>
      <c r="AB136" s="62">
        <v>2.0785464E-2</v>
      </c>
      <c r="AC136" s="188"/>
      <c r="AD136" s="259"/>
      <c r="AE136" s="259"/>
      <c r="AF136" s="56"/>
      <c r="AG136" s="28"/>
      <c r="AH136" s="56"/>
      <c r="AI136" s="28"/>
      <c r="AJ136" s="132"/>
      <c r="AK136" s="199"/>
      <c r="AL136" s="285"/>
      <c r="AM136" s="86">
        <f t="shared" si="14"/>
        <v>-6.4367319999999992</v>
      </c>
      <c r="AN136" s="121">
        <f t="shared" si="15"/>
        <v>-6.391065999999995</v>
      </c>
      <c r="AO136" s="121">
        <f t="shared" si="16"/>
        <v>-1.3203220000000071E-2</v>
      </c>
      <c r="AP136" s="121">
        <f t="shared" si="17"/>
        <v>-8.123870000000033E-3</v>
      </c>
      <c r="AQ136" s="87">
        <f t="shared" si="18"/>
        <v>1.5210062999999999E-2</v>
      </c>
      <c r="AR136" s="37"/>
      <c r="AS136" s="234"/>
      <c r="AT136" s="37"/>
    </row>
    <row r="137" spans="2:46" ht="13.5" customHeight="1" thickBot="1" x14ac:dyDescent="0.2">
      <c r="B137" s="286"/>
      <c r="C137" s="27"/>
      <c r="D137" s="186"/>
      <c r="E137" s="56"/>
      <c r="F137" s="189"/>
      <c r="G137" s="189"/>
      <c r="H137" s="189"/>
      <c r="I137" s="56"/>
      <c r="J137" s="56"/>
      <c r="K137" s="188"/>
      <c r="L137" s="259"/>
      <c r="M137" s="259"/>
      <c r="N137" s="56"/>
      <c r="O137" s="28"/>
      <c r="P137" s="56"/>
      <c r="Q137" s="28"/>
      <c r="R137" s="184"/>
      <c r="S137" s="214"/>
      <c r="T137" s="286"/>
      <c r="U137" s="27"/>
      <c r="V137" s="186"/>
      <c r="W137" s="56"/>
      <c r="X137" s="189"/>
      <c r="Y137" s="189"/>
      <c r="Z137" s="189"/>
      <c r="AA137" s="56"/>
      <c r="AB137" s="56"/>
      <c r="AC137" s="188"/>
      <c r="AD137" s="259"/>
      <c r="AE137" s="259"/>
      <c r="AF137" s="56"/>
      <c r="AG137" s="28"/>
      <c r="AH137" s="56"/>
      <c r="AI137" s="28"/>
      <c r="AJ137" s="184"/>
      <c r="AK137" s="199"/>
      <c r="AL137" s="286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4"/>
      <c r="AT137" s="37"/>
    </row>
    <row r="138" spans="2:46" ht="13.5" customHeight="1" x14ac:dyDescent="0.15">
      <c r="B138" s="284" t="s">
        <v>90</v>
      </c>
      <c r="C138" s="25" t="s">
        <v>31</v>
      </c>
      <c r="D138" s="39"/>
      <c r="E138" s="55"/>
      <c r="F138" s="96">
        <v>28.289425999999999</v>
      </c>
      <c r="G138" s="96">
        <v>31.851870999999999</v>
      </c>
      <c r="H138" s="96">
        <v>0.94959532999999996</v>
      </c>
      <c r="I138" s="60">
        <v>0.96966247000000005</v>
      </c>
      <c r="J138" s="60">
        <v>7.8052430000000006E-2</v>
      </c>
      <c r="K138" s="61"/>
      <c r="L138" s="258"/>
      <c r="M138" s="258"/>
      <c r="N138" s="55"/>
      <c r="O138" s="26"/>
      <c r="P138" s="55"/>
      <c r="Q138" s="26"/>
      <c r="R138" s="131"/>
      <c r="S138" s="214"/>
      <c r="T138" s="284" t="s">
        <v>90</v>
      </c>
      <c r="U138" s="25" t="s">
        <v>31</v>
      </c>
      <c r="V138" s="39"/>
      <c r="W138" s="55"/>
      <c r="X138" s="96">
        <v>24.151112999999999</v>
      </c>
      <c r="Y138" s="96">
        <v>28.277888000000001</v>
      </c>
      <c r="Z138" s="96">
        <v>0.87571025999999996</v>
      </c>
      <c r="AA138" s="60">
        <v>0.93581544000000005</v>
      </c>
      <c r="AB138" s="60">
        <v>0.17451493000000001</v>
      </c>
      <c r="AC138" s="61"/>
      <c r="AD138" s="258"/>
      <c r="AE138" s="258"/>
      <c r="AF138" s="55"/>
      <c r="AG138" s="26"/>
      <c r="AH138" s="55"/>
      <c r="AI138" s="26"/>
      <c r="AJ138" s="131"/>
      <c r="AK138" s="199"/>
      <c r="AL138" s="284" t="s">
        <v>90</v>
      </c>
      <c r="AM138" s="119">
        <f t="shared" si="14"/>
        <v>-4.1383130000000001</v>
      </c>
      <c r="AN138" s="95">
        <f t="shared" si="15"/>
        <v>-3.5739829999999984</v>
      </c>
      <c r="AO138" s="95">
        <f t="shared" si="16"/>
        <v>-7.3885069999999997E-2</v>
      </c>
      <c r="AP138" s="95">
        <f t="shared" si="17"/>
        <v>-3.384703E-2</v>
      </c>
      <c r="AQ138" s="120">
        <f t="shared" si="18"/>
        <v>9.6462500000000007E-2</v>
      </c>
      <c r="AR138" s="37"/>
      <c r="AS138" s="234"/>
      <c r="AT138" s="37"/>
    </row>
    <row r="139" spans="2:46" ht="13.5" customHeight="1" x14ac:dyDescent="0.15">
      <c r="B139" s="285"/>
      <c r="C139" s="27" t="s">
        <v>32</v>
      </c>
      <c r="D139" s="186"/>
      <c r="E139" s="56"/>
      <c r="F139" s="187">
        <v>32.360031999999997</v>
      </c>
      <c r="G139" s="187">
        <v>35.92407</v>
      </c>
      <c r="H139" s="187">
        <v>0.97691992999999999</v>
      </c>
      <c r="I139" s="62">
        <v>0.98542668</v>
      </c>
      <c r="J139" s="62">
        <v>4.5665108000000003E-2</v>
      </c>
      <c r="K139" s="188"/>
      <c r="L139" s="259"/>
      <c r="M139" s="259"/>
      <c r="N139" s="56"/>
      <c r="O139" s="28"/>
      <c r="P139" s="56"/>
      <c r="Q139" s="28"/>
      <c r="R139" s="132"/>
      <c r="S139" s="214"/>
      <c r="T139" s="285"/>
      <c r="U139" s="27" t="s">
        <v>32</v>
      </c>
      <c r="V139" s="186"/>
      <c r="W139" s="56"/>
      <c r="X139" s="187">
        <v>26.695792999999998</v>
      </c>
      <c r="Y139" s="187">
        <v>30.712143999999999</v>
      </c>
      <c r="Z139" s="187">
        <v>0.93198574000000001</v>
      </c>
      <c r="AA139" s="62">
        <v>0.96267356999999998</v>
      </c>
      <c r="AB139" s="62">
        <v>9.3170285000000005E-2</v>
      </c>
      <c r="AC139" s="188"/>
      <c r="AD139" s="259"/>
      <c r="AE139" s="259"/>
      <c r="AF139" s="56"/>
      <c r="AG139" s="28"/>
      <c r="AH139" s="56"/>
      <c r="AI139" s="28"/>
      <c r="AJ139" s="132"/>
      <c r="AK139" s="199"/>
      <c r="AL139" s="285"/>
      <c r="AM139" s="86">
        <f t="shared" si="14"/>
        <v>-5.6642389999999985</v>
      </c>
      <c r="AN139" s="121">
        <f t="shared" si="15"/>
        <v>-5.2119260000000018</v>
      </c>
      <c r="AO139" s="121">
        <f t="shared" si="16"/>
        <v>-4.4934189999999985E-2</v>
      </c>
      <c r="AP139" s="121">
        <f t="shared" si="17"/>
        <v>-2.2753110000000021E-2</v>
      </c>
      <c r="AQ139" s="87">
        <f t="shared" si="18"/>
        <v>4.7505177000000003E-2</v>
      </c>
      <c r="AR139" s="37"/>
      <c r="AS139" s="234"/>
      <c r="AT139" s="37"/>
    </row>
    <row r="140" spans="2:46" ht="13.5" customHeight="1" x14ac:dyDescent="0.15">
      <c r="B140" s="285"/>
      <c r="C140" s="27" t="s">
        <v>33</v>
      </c>
      <c r="D140" s="186"/>
      <c r="E140" s="56"/>
      <c r="F140" s="187">
        <v>36.145950999999997</v>
      </c>
      <c r="G140" s="187">
        <v>40.378985999999998</v>
      </c>
      <c r="H140" s="187">
        <v>0.99080873000000003</v>
      </c>
      <c r="I140" s="62">
        <v>0.99375623999999996</v>
      </c>
      <c r="J140" s="62">
        <v>2.4511958E-2</v>
      </c>
      <c r="K140" s="188"/>
      <c r="L140" s="259"/>
      <c r="M140" s="259"/>
      <c r="N140" s="56"/>
      <c r="O140" s="28"/>
      <c r="P140" s="56"/>
      <c r="Q140" s="28"/>
      <c r="R140" s="132"/>
      <c r="S140" s="214"/>
      <c r="T140" s="285"/>
      <c r="U140" s="27" t="s">
        <v>33</v>
      </c>
      <c r="V140" s="186"/>
      <c r="W140" s="56"/>
      <c r="X140" s="187">
        <v>30.586904000000001</v>
      </c>
      <c r="Y140" s="187">
        <v>33.973601000000002</v>
      </c>
      <c r="Z140" s="187">
        <v>0.96403541000000004</v>
      </c>
      <c r="AA140" s="62">
        <v>0.97824224000000004</v>
      </c>
      <c r="AB140" s="62">
        <v>5.3627029999999999E-2</v>
      </c>
      <c r="AC140" s="188"/>
      <c r="AD140" s="259"/>
      <c r="AE140" s="259"/>
      <c r="AF140" s="56"/>
      <c r="AG140" s="28"/>
      <c r="AH140" s="56"/>
      <c r="AI140" s="28"/>
      <c r="AJ140" s="132"/>
      <c r="AK140" s="199"/>
      <c r="AL140" s="285"/>
      <c r="AM140" s="86">
        <f t="shared" si="14"/>
        <v>-5.5590469999999961</v>
      </c>
      <c r="AN140" s="121">
        <f t="shared" si="15"/>
        <v>-6.4053849999999954</v>
      </c>
      <c r="AO140" s="121">
        <f t="shared" si="16"/>
        <v>-2.6773319999999989E-2</v>
      </c>
      <c r="AP140" s="121">
        <f t="shared" si="17"/>
        <v>-1.5513999999999917E-2</v>
      </c>
      <c r="AQ140" s="87">
        <f t="shared" si="18"/>
        <v>2.9115071999999999E-2</v>
      </c>
      <c r="AR140" s="37"/>
      <c r="AS140" s="234"/>
      <c r="AT140" s="37"/>
    </row>
    <row r="141" spans="2:46" ht="13.5" customHeight="1" x14ac:dyDescent="0.15">
      <c r="B141" s="285"/>
      <c r="C141" s="27" t="s">
        <v>35</v>
      </c>
      <c r="D141" s="186"/>
      <c r="E141" s="56"/>
      <c r="F141" s="187">
        <v>38.403202999999998</v>
      </c>
      <c r="G141" s="187">
        <v>42.857368000000001</v>
      </c>
      <c r="H141" s="187">
        <v>0.99495973000000004</v>
      </c>
      <c r="I141" s="62">
        <v>0.99647757999999997</v>
      </c>
      <c r="J141" s="62">
        <v>1.676739E-2</v>
      </c>
      <c r="K141" s="188"/>
      <c r="L141" s="259"/>
      <c r="M141" s="259"/>
      <c r="N141" s="56"/>
      <c r="O141" s="28"/>
      <c r="P141" s="56"/>
      <c r="Q141" s="28"/>
      <c r="R141" s="132"/>
      <c r="S141" s="214"/>
      <c r="T141" s="285"/>
      <c r="U141" s="27" t="s">
        <v>35</v>
      </c>
      <c r="V141" s="186"/>
      <c r="W141" s="56"/>
      <c r="X141" s="187">
        <v>35.209468000000001</v>
      </c>
      <c r="Y141" s="187">
        <v>38.712941000000001</v>
      </c>
      <c r="Z141" s="187">
        <v>0.98528338000000004</v>
      </c>
      <c r="AA141" s="62">
        <v>0.99046966000000003</v>
      </c>
      <c r="AB141" s="62">
        <v>2.8385951999999999E-2</v>
      </c>
      <c r="AC141" s="188"/>
      <c r="AD141" s="259"/>
      <c r="AE141" s="259"/>
      <c r="AF141" s="56"/>
      <c r="AG141" s="28"/>
      <c r="AH141" s="56"/>
      <c r="AI141" s="28"/>
      <c r="AJ141" s="132"/>
      <c r="AK141" s="199"/>
      <c r="AL141" s="285"/>
      <c r="AM141" s="86">
        <f t="shared" si="14"/>
        <v>-3.1937349999999967</v>
      </c>
      <c r="AN141" s="121">
        <f t="shared" si="15"/>
        <v>-4.1444270000000003</v>
      </c>
      <c r="AO141" s="121">
        <f t="shared" si="16"/>
        <v>-9.6763500000000002E-3</v>
      </c>
      <c r="AP141" s="121">
        <f t="shared" si="17"/>
        <v>-6.0079199999999444E-3</v>
      </c>
      <c r="AQ141" s="87">
        <f t="shared" si="18"/>
        <v>1.1618561999999999E-2</v>
      </c>
      <c r="AR141" s="37"/>
      <c r="AS141" s="234"/>
      <c r="AT141" s="37"/>
    </row>
    <row r="142" spans="2:46" ht="13.5" customHeight="1" thickBot="1" x14ac:dyDescent="0.2">
      <c r="B142" s="286"/>
      <c r="C142" s="27"/>
      <c r="D142" s="186"/>
      <c r="E142" s="56"/>
      <c r="F142" s="189"/>
      <c r="G142" s="189"/>
      <c r="H142" s="189"/>
      <c r="I142" s="56"/>
      <c r="J142" s="56"/>
      <c r="K142" s="188"/>
      <c r="L142" s="259"/>
      <c r="M142" s="259"/>
      <c r="N142" s="56"/>
      <c r="O142" s="28"/>
      <c r="P142" s="56"/>
      <c r="Q142" s="28"/>
      <c r="R142" s="184"/>
      <c r="S142" s="214"/>
      <c r="T142" s="286"/>
      <c r="U142" s="27"/>
      <c r="V142" s="186"/>
      <c r="W142" s="56"/>
      <c r="X142" s="189"/>
      <c r="Y142" s="189"/>
      <c r="Z142" s="189"/>
      <c r="AA142" s="56"/>
      <c r="AB142" s="56"/>
      <c r="AC142" s="188"/>
      <c r="AD142" s="259"/>
      <c r="AE142" s="259"/>
      <c r="AF142" s="56"/>
      <c r="AG142" s="28"/>
      <c r="AH142" s="56"/>
      <c r="AI142" s="28"/>
      <c r="AJ142" s="184"/>
      <c r="AK142" s="199"/>
      <c r="AL142" s="286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4"/>
      <c r="AT142" s="37"/>
    </row>
    <row r="143" spans="2:46" ht="13.5" customHeight="1" x14ac:dyDescent="0.15">
      <c r="B143" s="284" t="s">
        <v>91</v>
      </c>
      <c r="C143" s="25" t="s">
        <v>31</v>
      </c>
      <c r="D143" s="39"/>
      <c r="E143" s="55"/>
      <c r="F143" s="96">
        <v>28.897762</v>
      </c>
      <c r="G143" s="96">
        <v>32.474722</v>
      </c>
      <c r="H143" s="96">
        <v>0.94400267000000004</v>
      </c>
      <c r="I143" s="60">
        <v>0.96827960000000002</v>
      </c>
      <c r="J143" s="60">
        <v>7.5161729999999996E-2</v>
      </c>
      <c r="K143" s="61"/>
      <c r="L143" s="258"/>
      <c r="M143" s="258"/>
      <c r="N143" s="55"/>
      <c r="O143" s="26"/>
      <c r="P143" s="55"/>
      <c r="Q143" s="26"/>
      <c r="R143" s="131"/>
      <c r="S143" s="214"/>
      <c r="T143" s="284" t="s">
        <v>91</v>
      </c>
      <c r="U143" s="25" t="s">
        <v>31</v>
      </c>
      <c r="V143" s="39"/>
      <c r="W143" s="55"/>
      <c r="X143" s="96">
        <v>23.891566999999998</v>
      </c>
      <c r="Y143" s="96">
        <v>27.850676</v>
      </c>
      <c r="Z143" s="96">
        <v>0.86948751999999996</v>
      </c>
      <c r="AA143" s="60">
        <v>0.92993623000000003</v>
      </c>
      <c r="AB143" s="60">
        <v>0.17660545</v>
      </c>
      <c r="AC143" s="61"/>
      <c r="AD143" s="258"/>
      <c r="AE143" s="258"/>
      <c r="AF143" s="55"/>
      <c r="AG143" s="26"/>
      <c r="AH143" s="55"/>
      <c r="AI143" s="26"/>
      <c r="AJ143" s="131"/>
      <c r="AK143" s="199"/>
      <c r="AL143" s="284" t="s">
        <v>91</v>
      </c>
      <c r="AM143" s="119">
        <f t="shared" si="14"/>
        <v>-5.0061950000000017</v>
      </c>
      <c r="AN143" s="95">
        <f t="shared" si="15"/>
        <v>-4.6240459999999999</v>
      </c>
      <c r="AO143" s="95">
        <f t="shared" si="16"/>
        <v>-7.4515150000000085E-2</v>
      </c>
      <c r="AP143" s="95">
        <f t="shared" si="17"/>
        <v>-3.8343369999999988E-2</v>
      </c>
      <c r="AQ143" s="120">
        <f t="shared" si="18"/>
        <v>0.10144372</v>
      </c>
      <c r="AR143" s="37"/>
      <c r="AS143" s="234"/>
      <c r="AT143" s="37"/>
    </row>
    <row r="144" spans="2:46" ht="13.5" customHeight="1" x14ac:dyDescent="0.15">
      <c r="B144" s="285"/>
      <c r="C144" s="27" t="s">
        <v>32</v>
      </c>
      <c r="D144" s="186"/>
      <c r="E144" s="56"/>
      <c r="F144" s="187">
        <v>32.890275000000003</v>
      </c>
      <c r="G144" s="187">
        <v>36.502035999999997</v>
      </c>
      <c r="H144" s="187">
        <v>0.97478518999999997</v>
      </c>
      <c r="I144" s="62">
        <v>0.98440234999999998</v>
      </c>
      <c r="J144" s="62">
        <v>4.1873023000000002E-2</v>
      </c>
      <c r="K144" s="188"/>
      <c r="L144" s="259"/>
      <c r="M144" s="259"/>
      <c r="N144" s="56"/>
      <c r="O144" s="28"/>
      <c r="P144" s="56"/>
      <c r="Q144" s="28"/>
      <c r="R144" s="132"/>
      <c r="S144" s="214"/>
      <c r="T144" s="285"/>
      <c r="U144" s="27" t="s">
        <v>32</v>
      </c>
      <c r="V144" s="186"/>
      <c r="W144" s="56"/>
      <c r="X144" s="187">
        <v>26.902193</v>
      </c>
      <c r="Y144" s="187">
        <v>30.760470000000002</v>
      </c>
      <c r="Z144" s="187">
        <v>0.92513462000000002</v>
      </c>
      <c r="AA144" s="62">
        <v>0.95894181999999994</v>
      </c>
      <c r="AB144" s="62">
        <v>9.9058649999999998E-2</v>
      </c>
      <c r="AC144" s="188"/>
      <c r="AD144" s="259"/>
      <c r="AE144" s="259"/>
      <c r="AF144" s="56"/>
      <c r="AG144" s="28"/>
      <c r="AH144" s="56"/>
      <c r="AI144" s="28"/>
      <c r="AJ144" s="132"/>
      <c r="AK144" s="199"/>
      <c r="AL144" s="285"/>
      <c r="AM144" s="86">
        <f t="shared" si="14"/>
        <v>-5.9880820000000021</v>
      </c>
      <c r="AN144" s="121">
        <f t="shared" si="15"/>
        <v>-5.7415659999999953</v>
      </c>
      <c r="AO144" s="121">
        <f t="shared" si="16"/>
        <v>-4.9650569999999949E-2</v>
      </c>
      <c r="AP144" s="121">
        <f t="shared" si="17"/>
        <v>-2.5460530000000037E-2</v>
      </c>
      <c r="AQ144" s="87">
        <f t="shared" si="18"/>
        <v>5.7185626999999996E-2</v>
      </c>
      <c r="AR144" s="37"/>
      <c r="AS144" s="234"/>
      <c r="AT144" s="37"/>
    </row>
    <row r="145" spans="2:46" ht="13.5" customHeight="1" x14ac:dyDescent="0.15">
      <c r="B145" s="285"/>
      <c r="C145" s="27" t="s">
        <v>33</v>
      </c>
      <c r="D145" s="186"/>
      <c r="E145" s="56"/>
      <c r="F145" s="187">
        <v>36.899436999999999</v>
      </c>
      <c r="G145" s="187">
        <v>40.883375000000001</v>
      </c>
      <c r="H145" s="187">
        <v>0.99013414</v>
      </c>
      <c r="I145" s="62">
        <v>0.99339138999999999</v>
      </c>
      <c r="J145" s="62">
        <v>2.0654100000000002E-2</v>
      </c>
      <c r="K145" s="188"/>
      <c r="L145" s="259"/>
      <c r="M145" s="259"/>
      <c r="N145" s="56"/>
      <c r="O145" s="28"/>
      <c r="P145" s="56"/>
      <c r="Q145" s="28"/>
      <c r="R145" s="132"/>
      <c r="S145" s="214"/>
      <c r="T145" s="285"/>
      <c r="U145" s="27" t="s">
        <v>33</v>
      </c>
      <c r="V145" s="186"/>
      <c r="W145" s="56"/>
      <c r="X145" s="187">
        <v>30.800965999999999</v>
      </c>
      <c r="Y145" s="187">
        <v>34.317024000000004</v>
      </c>
      <c r="Z145" s="187">
        <v>0.96007328000000003</v>
      </c>
      <c r="AA145" s="62">
        <v>0.97628952000000002</v>
      </c>
      <c r="AB145" s="62">
        <v>5.4142915E-2</v>
      </c>
      <c r="AC145" s="188"/>
      <c r="AD145" s="259"/>
      <c r="AE145" s="259"/>
      <c r="AF145" s="56"/>
      <c r="AG145" s="28"/>
      <c r="AH145" s="56"/>
      <c r="AI145" s="28"/>
      <c r="AJ145" s="132"/>
      <c r="AK145" s="199"/>
      <c r="AL145" s="285"/>
      <c r="AM145" s="86">
        <f t="shared" si="14"/>
        <v>-6.098471</v>
      </c>
      <c r="AN145" s="121">
        <f t="shared" si="15"/>
        <v>-6.5663509999999974</v>
      </c>
      <c r="AO145" s="121">
        <f t="shared" si="16"/>
        <v>-3.0060859999999967E-2</v>
      </c>
      <c r="AP145" s="121">
        <f t="shared" si="17"/>
        <v>-1.7101869999999963E-2</v>
      </c>
      <c r="AQ145" s="87">
        <f t="shared" si="18"/>
        <v>3.3488814999999998E-2</v>
      </c>
      <c r="AR145" s="37"/>
      <c r="AS145" s="234"/>
      <c r="AT145" s="37"/>
    </row>
    <row r="146" spans="2:46" ht="13.5" customHeight="1" x14ac:dyDescent="0.15">
      <c r="B146" s="285"/>
      <c r="C146" s="27" t="s">
        <v>35</v>
      </c>
      <c r="D146" s="186"/>
      <c r="E146" s="56"/>
      <c r="F146" s="187">
        <v>39.620514999999997</v>
      </c>
      <c r="G146" s="187">
        <v>43.730775000000001</v>
      </c>
      <c r="H146" s="187">
        <v>0.99473056999999998</v>
      </c>
      <c r="I146" s="62">
        <v>0.99633914999999995</v>
      </c>
      <c r="J146" s="62">
        <v>1.1030395E-2</v>
      </c>
      <c r="K146" s="188"/>
      <c r="L146" s="259"/>
      <c r="M146" s="259"/>
      <c r="N146" s="56"/>
      <c r="O146" s="28"/>
      <c r="P146" s="56"/>
      <c r="Q146" s="28"/>
      <c r="R146" s="132"/>
      <c r="S146" s="214"/>
      <c r="T146" s="285"/>
      <c r="U146" s="27" t="s">
        <v>35</v>
      </c>
      <c r="V146" s="186"/>
      <c r="W146" s="56"/>
      <c r="X146" s="187">
        <v>35.635751999999997</v>
      </c>
      <c r="Y146" s="187">
        <v>39.172580000000004</v>
      </c>
      <c r="Z146" s="187">
        <v>0.98421592999999996</v>
      </c>
      <c r="AA146" s="62">
        <v>0.98998459000000005</v>
      </c>
      <c r="AB146" s="62">
        <v>2.4700817E-2</v>
      </c>
      <c r="AC146" s="188"/>
      <c r="AD146" s="259"/>
      <c r="AE146" s="259"/>
      <c r="AF146" s="56"/>
      <c r="AG146" s="28"/>
      <c r="AH146" s="56"/>
      <c r="AI146" s="28"/>
      <c r="AJ146" s="132"/>
      <c r="AK146" s="199"/>
      <c r="AL146" s="285"/>
      <c r="AM146" s="86">
        <f t="shared" si="14"/>
        <v>-3.9847630000000009</v>
      </c>
      <c r="AN146" s="121">
        <f t="shared" si="15"/>
        <v>-4.5581949999999978</v>
      </c>
      <c r="AO146" s="121">
        <f t="shared" si="16"/>
        <v>-1.051464000000002E-2</v>
      </c>
      <c r="AP146" s="121">
        <f t="shared" si="17"/>
        <v>-6.3545599999998981E-3</v>
      </c>
      <c r="AQ146" s="87">
        <f t="shared" si="18"/>
        <v>1.3670422E-2</v>
      </c>
      <c r="AR146" s="37"/>
      <c r="AS146" s="234"/>
      <c r="AT146" s="37"/>
    </row>
    <row r="147" spans="2:46" ht="13.5" customHeight="1" thickBot="1" x14ac:dyDescent="0.2">
      <c r="B147" s="286"/>
      <c r="C147" s="27"/>
      <c r="D147" s="186"/>
      <c r="E147" s="56"/>
      <c r="F147" s="189"/>
      <c r="G147" s="189"/>
      <c r="H147" s="189"/>
      <c r="I147" s="56"/>
      <c r="J147" s="56"/>
      <c r="K147" s="188"/>
      <c r="L147" s="259"/>
      <c r="M147" s="259"/>
      <c r="N147" s="56"/>
      <c r="O147" s="28"/>
      <c r="P147" s="56"/>
      <c r="Q147" s="28"/>
      <c r="R147" s="184"/>
      <c r="S147" s="214"/>
      <c r="T147" s="286"/>
      <c r="U147" s="27"/>
      <c r="V147" s="186"/>
      <c r="W147" s="56"/>
      <c r="X147" s="189"/>
      <c r="Y147" s="189"/>
      <c r="Z147" s="189"/>
      <c r="AA147" s="56"/>
      <c r="AB147" s="56"/>
      <c r="AC147" s="188"/>
      <c r="AD147" s="259"/>
      <c r="AE147" s="259"/>
      <c r="AF147" s="56"/>
      <c r="AG147" s="28"/>
      <c r="AH147" s="56"/>
      <c r="AI147" s="28"/>
      <c r="AJ147" s="184"/>
      <c r="AK147" s="199"/>
      <c r="AL147" s="286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4"/>
      <c r="AT147" s="37"/>
    </row>
    <row r="148" spans="2:46" ht="13.5" customHeight="1" x14ac:dyDescent="0.15">
      <c r="B148" s="284" t="s">
        <v>92</v>
      </c>
      <c r="C148" s="25" t="s">
        <v>31</v>
      </c>
      <c r="D148" s="39"/>
      <c r="E148" s="55"/>
      <c r="F148" s="96">
        <v>26.978314999999998</v>
      </c>
      <c r="G148" s="96">
        <v>31.414788000000001</v>
      </c>
      <c r="H148" s="96">
        <v>0.93663858</v>
      </c>
      <c r="I148" s="60">
        <v>0.95881656999999998</v>
      </c>
      <c r="J148" s="60">
        <v>7.4760980000000005E-2</v>
      </c>
      <c r="K148" s="61"/>
      <c r="L148" s="258"/>
      <c r="M148" s="258"/>
      <c r="N148" s="55"/>
      <c r="O148" s="26"/>
      <c r="P148" s="55"/>
      <c r="Q148" s="26"/>
      <c r="R148" s="131"/>
      <c r="S148" s="214"/>
      <c r="T148" s="284" t="s">
        <v>92</v>
      </c>
      <c r="U148" s="25" t="s">
        <v>31</v>
      </c>
      <c r="V148" s="39"/>
      <c r="W148" s="55"/>
      <c r="X148" s="96">
        <v>21.589817</v>
      </c>
      <c r="Y148" s="96">
        <v>26.555451000000001</v>
      </c>
      <c r="Z148" s="96">
        <v>0.83544054000000001</v>
      </c>
      <c r="AA148" s="60">
        <v>0.90631086000000005</v>
      </c>
      <c r="AB148" s="60">
        <v>0.19918606</v>
      </c>
      <c r="AC148" s="61"/>
      <c r="AD148" s="258"/>
      <c r="AE148" s="258"/>
      <c r="AF148" s="55"/>
      <c r="AG148" s="26"/>
      <c r="AH148" s="55"/>
      <c r="AI148" s="26"/>
      <c r="AJ148" s="131"/>
      <c r="AK148" s="199"/>
      <c r="AL148" s="284" t="s">
        <v>92</v>
      </c>
      <c r="AM148" s="119">
        <f t="shared" si="14"/>
        <v>-5.3884979999999985</v>
      </c>
      <c r="AN148" s="95">
        <f t="shared" si="15"/>
        <v>-4.859337</v>
      </c>
      <c r="AO148" s="95">
        <f t="shared" si="16"/>
        <v>-0.10119803999999999</v>
      </c>
      <c r="AP148" s="95">
        <f t="shared" si="17"/>
        <v>-5.2505709999999928E-2</v>
      </c>
      <c r="AQ148" s="120">
        <f t="shared" si="18"/>
        <v>0.12442507999999999</v>
      </c>
      <c r="AR148" s="37"/>
      <c r="AS148" s="234"/>
      <c r="AT148" s="37"/>
    </row>
    <row r="149" spans="2:46" ht="13.5" customHeight="1" x14ac:dyDescent="0.15">
      <c r="B149" s="285"/>
      <c r="C149" s="27" t="s">
        <v>32</v>
      </c>
      <c r="D149" s="186"/>
      <c r="E149" s="56"/>
      <c r="F149" s="187">
        <v>32.261524000000001</v>
      </c>
      <c r="G149" s="187">
        <v>35.948714000000002</v>
      </c>
      <c r="H149" s="187">
        <v>0.97400869999999995</v>
      </c>
      <c r="I149" s="62">
        <v>0.98225651999999997</v>
      </c>
      <c r="J149" s="62">
        <v>3.2978140000000003E-2</v>
      </c>
      <c r="K149" s="188"/>
      <c r="L149" s="259"/>
      <c r="M149" s="259"/>
      <c r="N149" s="56"/>
      <c r="O149" s="28"/>
      <c r="P149" s="56"/>
      <c r="Q149" s="28"/>
      <c r="R149" s="132"/>
      <c r="S149" s="214"/>
      <c r="T149" s="285"/>
      <c r="U149" s="27" t="s">
        <v>32</v>
      </c>
      <c r="V149" s="186"/>
      <c r="W149" s="56"/>
      <c r="X149" s="187">
        <v>25.317900000000002</v>
      </c>
      <c r="Y149" s="187">
        <v>29.79683</v>
      </c>
      <c r="Z149" s="187">
        <v>0.91140681999999995</v>
      </c>
      <c r="AA149" s="62">
        <v>0.94682069999999996</v>
      </c>
      <c r="AB149" s="62">
        <v>0.10493068999999999</v>
      </c>
      <c r="AC149" s="188"/>
      <c r="AD149" s="259"/>
      <c r="AE149" s="259"/>
      <c r="AF149" s="56"/>
      <c r="AG149" s="28"/>
      <c r="AH149" s="56"/>
      <c r="AI149" s="28"/>
      <c r="AJ149" s="132"/>
      <c r="AK149" s="199"/>
      <c r="AL149" s="285"/>
      <c r="AM149" s="86">
        <f t="shared" si="14"/>
        <v>-6.9436239999999998</v>
      </c>
      <c r="AN149" s="121">
        <f t="shared" si="15"/>
        <v>-6.1518840000000026</v>
      </c>
      <c r="AO149" s="121">
        <f t="shared" si="16"/>
        <v>-6.2601879999999999E-2</v>
      </c>
      <c r="AP149" s="121">
        <f t="shared" si="17"/>
        <v>-3.5435820000000007E-2</v>
      </c>
      <c r="AQ149" s="87">
        <f t="shared" si="18"/>
        <v>7.195254999999999E-2</v>
      </c>
      <c r="AR149" s="37"/>
      <c r="AS149" s="234"/>
      <c r="AT149" s="37"/>
    </row>
    <row r="150" spans="2:46" ht="13.5" customHeight="1" x14ac:dyDescent="0.15">
      <c r="B150" s="285"/>
      <c r="C150" s="27" t="s">
        <v>33</v>
      </c>
      <c r="D150" s="186"/>
      <c r="E150" s="56"/>
      <c r="F150" s="187">
        <v>37.818708000000001</v>
      </c>
      <c r="G150" s="187">
        <v>41.260460999999999</v>
      </c>
      <c r="H150" s="187">
        <v>0.99016795000000002</v>
      </c>
      <c r="I150" s="62">
        <v>0.99312800999999995</v>
      </c>
      <c r="J150" s="62">
        <v>1.3489522E-2</v>
      </c>
      <c r="K150" s="188"/>
      <c r="L150" s="259"/>
      <c r="M150" s="259"/>
      <c r="N150" s="56"/>
      <c r="O150" s="28"/>
      <c r="P150" s="56"/>
      <c r="Q150" s="28"/>
      <c r="R150" s="132"/>
      <c r="S150" s="214"/>
      <c r="T150" s="285"/>
      <c r="U150" s="27" t="s">
        <v>33</v>
      </c>
      <c r="V150" s="186"/>
      <c r="W150" s="56"/>
      <c r="X150" s="187">
        <v>29.185879</v>
      </c>
      <c r="Y150" s="187">
        <v>33.263339999999999</v>
      </c>
      <c r="Z150" s="187">
        <v>0.95613556</v>
      </c>
      <c r="AA150" s="62">
        <v>0.97039116000000003</v>
      </c>
      <c r="AB150" s="62">
        <v>5.3710479999999998E-2</v>
      </c>
      <c r="AC150" s="188"/>
      <c r="AD150" s="259"/>
      <c r="AE150" s="259"/>
      <c r="AF150" s="56"/>
      <c r="AG150" s="28"/>
      <c r="AH150" s="56"/>
      <c r="AI150" s="28"/>
      <c r="AJ150" s="132"/>
      <c r="AK150" s="199"/>
      <c r="AL150" s="285"/>
      <c r="AM150" s="86">
        <f t="shared" si="14"/>
        <v>-8.632829000000001</v>
      </c>
      <c r="AN150" s="121">
        <f t="shared" si="15"/>
        <v>-7.9971209999999999</v>
      </c>
      <c r="AO150" s="121">
        <f t="shared" si="16"/>
        <v>-3.4032390000000023E-2</v>
      </c>
      <c r="AP150" s="121">
        <f t="shared" si="17"/>
        <v>-2.273684999999992E-2</v>
      </c>
      <c r="AQ150" s="87">
        <f t="shared" si="18"/>
        <v>4.0220958000000001E-2</v>
      </c>
      <c r="AR150" s="37"/>
      <c r="AS150" s="234"/>
      <c r="AT150" s="37"/>
    </row>
    <row r="151" spans="2:46" ht="13.5" customHeight="1" x14ac:dyDescent="0.15">
      <c r="B151" s="285"/>
      <c r="C151" s="27" t="s">
        <v>35</v>
      </c>
      <c r="D151" s="186"/>
      <c r="E151" s="56"/>
      <c r="F151" s="187">
        <v>41.928623999999999</v>
      </c>
      <c r="G151" s="187">
        <v>45.184044999999998</v>
      </c>
      <c r="H151" s="187">
        <v>0.99506479000000003</v>
      </c>
      <c r="I151" s="62">
        <v>0.99669357000000003</v>
      </c>
      <c r="J151" s="62">
        <v>5.8565848E-3</v>
      </c>
      <c r="K151" s="188"/>
      <c r="L151" s="259"/>
      <c r="M151" s="259"/>
      <c r="N151" s="56"/>
      <c r="O151" s="28"/>
      <c r="P151" s="56"/>
      <c r="Q151" s="28"/>
      <c r="R151" s="132"/>
      <c r="S151" s="214"/>
      <c r="T151" s="285"/>
      <c r="U151" s="27" t="s">
        <v>35</v>
      </c>
      <c r="V151" s="186"/>
      <c r="W151" s="56"/>
      <c r="X151" s="187">
        <v>35.050165</v>
      </c>
      <c r="Y151" s="187">
        <v>38.549706999999998</v>
      </c>
      <c r="Z151" s="187">
        <v>0.98363931999999998</v>
      </c>
      <c r="AA151" s="62">
        <v>0.98887424999999995</v>
      </c>
      <c r="AB151" s="62">
        <v>2.0240916000000001E-2</v>
      </c>
      <c r="AC151" s="188"/>
      <c r="AD151" s="259"/>
      <c r="AE151" s="259"/>
      <c r="AF151" s="56"/>
      <c r="AG151" s="28"/>
      <c r="AH151" s="56"/>
      <c r="AI151" s="28"/>
      <c r="AJ151" s="132"/>
      <c r="AK151" s="199"/>
      <c r="AL151" s="285"/>
      <c r="AM151" s="86">
        <f t="shared" si="14"/>
        <v>-6.8784589999999994</v>
      </c>
      <c r="AN151" s="121">
        <f t="shared" si="15"/>
        <v>-6.6343379999999996</v>
      </c>
      <c r="AO151" s="121">
        <f t="shared" si="16"/>
        <v>-1.1425470000000049E-2</v>
      </c>
      <c r="AP151" s="121">
        <f t="shared" si="17"/>
        <v>-7.819320000000074E-3</v>
      </c>
      <c r="AQ151" s="87">
        <f t="shared" si="18"/>
        <v>1.4384331200000001E-2</v>
      </c>
      <c r="AR151" s="37"/>
      <c r="AS151" s="234"/>
      <c r="AT151" s="37"/>
    </row>
    <row r="152" spans="2:46" ht="13.5" customHeight="1" thickBot="1" x14ac:dyDescent="0.2">
      <c r="B152" s="286"/>
      <c r="C152" s="27"/>
      <c r="D152" s="186"/>
      <c r="E152" s="56"/>
      <c r="F152" s="189"/>
      <c r="G152" s="189"/>
      <c r="H152" s="189"/>
      <c r="I152" s="56"/>
      <c r="J152" s="56"/>
      <c r="K152" s="188"/>
      <c r="L152" s="259"/>
      <c r="M152" s="259"/>
      <c r="N152" s="56"/>
      <c r="O152" s="28"/>
      <c r="P152" s="56"/>
      <c r="Q152" s="28"/>
      <c r="R152" s="184"/>
      <c r="S152" s="214"/>
      <c r="T152" s="286"/>
      <c r="U152" s="27"/>
      <c r="V152" s="186"/>
      <c r="W152" s="56"/>
      <c r="X152" s="189"/>
      <c r="Y152" s="189"/>
      <c r="Z152" s="189"/>
      <c r="AA152" s="56"/>
      <c r="AB152" s="56"/>
      <c r="AC152" s="188"/>
      <c r="AD152" s="259"/>
      <c r="AE152" s="259"/>
      <c r="AF152" s="56"/>
      <c r="AG152" s="28"/>
      <c r="AH152" s="56"/>
      <c r="AI152" s="28"/>
      <c r="AJ152" s="184"/>
      <c r="AK152" s="199"/>
      <c r="AL152" s="286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4"/>
      <c r="AT152" s="37"/>
    </row>
    <row r="153" spans="2:46" ht="13.5" customHeight="1" x14ac:dyDescent="0.15">
      <c r="B153" s="284" t="s">
        <v>93</v>
      </c>
      <c r="C153" s="25" t="s">
        <v>31</v>
      </c>
      <c r="D153" s="39"/>
      <c r="E153" s="55"/>
      <c r="F153" s="96">
        <v>27.424040000000002</v>
      </c>
      <c r="G153" s="96">
        <v>31.393371999999999</v>
      </c>
      <c r="H153" s="96">
        <v>0.93164362000000001</v>
      </c>
      <c r="I153" s="60">
        <v>0.96509060999999996</v>
      </c>
      <c r="J153" s="60">
        <v>7.3535349999999999E-2</v>
      </c>
      <c r="K153" s="61"/>
      <c r="L153" s="258"/>
      <c r="M153" s="258"/>
      <c r="N153" s="55"/>
      <c r="O153" s="26"/>
      <c r="P153" s="55"/>
      <c r="Q153" s="26"/>
      <c r="R153" s="131"/>
      <c r="S153" s="214"/>
      <c r="T153" s="284" t="s">
        <v>93</v>
      </c>
      <c r="U153" s="25" t="s">
        <v>31</v>
      </c>
      <c r="V153" s="39"/>
      <c r="W153" s="55"/>
      <c r="X153" s="96">
        <v>22.545313</v>
      </c>
      <c r="Y153" s="96">
        <v>27.148226999999999</v>
      </c>
      <c r="Z153" s="96">
        <v>0.82677096999999999</v>
      </c>
      <c r="AA153" s="60">
        <v>0.91538980999999997</v>
      </c>
      <c r="AB153" s="60">
        <v>0.1822773</v>
      </c>
      <c r="AC153" s="61"/>
      <c r="AD153" s="258"/>
      <c r="AE153" s="258"/>
      <c r="AF153" s="55"/>
      <c r="AG153" s="26"/>
      <c r="AH153" s="55"/>
      <c r="AI153" s="26"/>
      <c r="AJ153" s="131"/>
      <c r="AK153" s="199"/>
      <c r="AL153" s="284" t="s">
        <v>93</v>
      </c>
      <c r="AM153" s="119">
        <f t="shared" si="14"/>
        <v>-4.8787270000000014</v>
      </c>
      <c r="AN153" s="95">
        <f t="shared" si="15"/>
        <v>-4.2451450000000008</v>
      </c>
      <c r="AO153" s="95">
        <f t="shared" si="16"/>
        <v>-0.10487265000000001</v>
      </c>
      <c r="AP153" s="95">
        <f t="shared" si="17"/>
        <v>-4.9700799999999989E-2</v>
      </c>
      <c r="AQ153" s="120">
        <f t="shared" si="18"/>
        <v>0.10874195</v>
      </c>
      <c r="AR153" s="37"/>
      <c r="AS153" s="234"/>
      <c r="AT153" s="37"/>
    </row>
    <row r="154" spans="2:46" ht="13.5" customHeight="1" x14ac:dyDescent="0.15">
      <c r="B154" s="285"/>
      <c r="C154" s="27" t="s">
        <v>32</v>
      </c>
      <c r="D154" s="186"/>
      <c r="E154" s="56"/>
      <c r="F154" s="187">
        <v>31.379201999999999</v>
      </c>
      <c r="G154" s="187">
        <v>35.246772</v>
      </c>
      <c r="H154" s="187">
        <v>0.96995439999999999</v>
      </c>
      <c r="I154" s="62">
        <v>0.98277053999999997</v>
      </c>
      <c r="J154" s="62">
        <v>3.7199370000000002E-2</v>
      </c>
      <c r="K154" s="188"/>
      <c r="L154" s="259"/>
      <c r="M154" s="259"/>
      <c r="N154" s="56"/>
      <c r="O154" s="28"/>
      <c r="P154" s="56"/>
      <c r="Q154" s="28"/>
      <c r="R154" s="132"/>
      <c r="S154" s="214"/>
      <c r="T154" s="285"/>
      <c r="U154" s="27" t="s">
        <v>32</v>
      </c>
      <c r="V154" s="186"/>
      <c r="W154" s="56"/>
      <c r="X154" s="187">
        <v>26.372599999999998</v>
      </c>
      <c r="Y154" s="187">
        <v>30.551335999999999</v>
      </c>
      <c r="Z154" s="187">
        <v>0.90752927999999999</v>
      </c>
      <c r="AA154" s="62">
        <v>0.95698088000000003</v>
      </c>
      <c r="AB154" s="62">
        <v>9.4896079999999994E-2</v>
      </c>
      <c r="AC154" s="188"/>
      <c r="AD154" s="259"/>
      <c r="AE154" s="259"/>
      <c r="AF154" s="56"/>
      <c r="AG154" s="28"/>
      <c r="AH154" s="56"/>
      <c r="AI154" s="28"/>
      <c r="AJ154" s="132"/>
      <c r="AK154" s="199"/>
      <c r="AL154" s="285"/>
      <c r="AM154" s="86">
        <f t="shared" si="14"/>
        <v>-5.0066020000000009</v>
      </c>
      <c r="AN154" s="121">
        <f t="shared" si="15"/>
        <v>-4.6954360000000008</v>
      </c>
      <c r="AO154" s="121">
        <f t="shared" si="16"/>
        <v>-6.2425120000000001E-2</v>
      </c>
      <c r="AP154" s="121">
        <f t="shared" si="17"/>
        <v>-2.5789659999999937E-2</v>
      </c>
      <c r="AQ154" s="87">
        <f t="shared" si="18"/>
        <v>5.7696709999999991E-2</v>
      </c>
      <c r="AR154" s="37"/>
      <c r="AS154" s="234"/>
      <c r="AT154" s="37"/>
    </row>
    <row r="155" spans="2:46" ht="13.5" customHeight="1" x14ac:dyDescent="0.15">
      <c r="B155" s="285"/>
      <c r="C155" s="27" t="s">
        <v>33</v>
      </c>
      <c r="D155" s="186"/>
      <c r="E155" s="56"/>
      <c r="F155" s="187">
        <v>35.421481</v>
      </c>
      <c r="G155" s="187">
        <v>39.706982000000004</v>
      </c>
      <c r="H155" s="187">
        <v>0.98875729000000001</v>
      </c>
      <c r="I155" s="62">
        <v>0.99241436999999999</v>
      </c>
      <c r="J155" s="62">
        <v>1.8227164000000001E-2</v>
      </c>
      <c r="K155" s="188"/>
      <c r="L155" s="259"/>
      <c r="M155" s="259"/>
      <c r="N155" s="56"/>
      <c r="O155" s="28"/>
      <c r="P155" s="56"/>
      <c r="Q155" s="28"/>
      <c r="R155" s="132"/>
      <c r="S155" s="214"/>
      <c r="T155" s="285"/>
      <c r="U155" s="27" t="s">
        <v>33</v>
      </c>
      <c r="V155" s="186"/>
      <c r="W155" s="56"/>
      <c r="X155" s="187">
        <v>29.689077000000001</v>
      </c>
      <c r="Y155" s="187">
        <v>33.483086</v>
      </c>
      <c r="Z155" s="187">
        <v>0.95141825000000002</v>
      </c>
      <c r="AA155" s="62">
        <v>0.97362344999999995</v>
      </c>
      <c r="AB155" s="62">
        <v>5.0254699999999999E-2</v>
      </c>
      <c r="AC155" s="188"/>
      <c r="AD155" s="259"/>
      <c r="AE155" s="259"/>
      <c r="AF155" s="56"/>
      <c r="AG155" s="28"/>
      <c r="AH155" s="56"/>
      <c r="AI155" s="28"/>
      <c r="AJ155" s="132"/>
      <c r="AK155" s="199"/>
      <c r="AL155" s="285"/>
      <c r="AM155" s="86">
        <f t="shared" si="14"/>
        <v>-5.7324039999999989</v>
      </c>
      <c r="AN155" s="121">
        <f t="shared" si="15"/>
        <v>-6.2238960000000034</v>
      </c>
      <c r="AO155" s="121">
        <f t="shared" si="16"/>
        <v>-3.733903999999999E-2</v>
      </c>
      <c r="AP155" s="121">
        <f t="shared" si="17"/>
        <v>-1.8790920000000044E-2</v>
      </c>
      <c r="AQ155" s="87">
        <f t="shared" si="18"/>
        <v>3.2027535999999995E-2</v>
      </c>
      <c r="AR155" s="37"/>
      <c r="AS155" s="234"/>
      <c r="AT155" s="37"/>
    </row>
    <row r="156" spans="2:46" ht="13.5" customHeight="1" x14ac:dyDescent="0.15">
      <c r="B156" s="285"/>
      <c r="C156" s="27" t="s">
        <v>35</v>
      </c>
      <c r="D156" s="186"/>
      <c r="E156" s="56"/>
      <c r="F156" s="187">
        <v>37.878903999999999</v>
      </c>
      <c r="G156" s="187">
        <v>42.285916999999998</v>
      </c>
      <c r="H156" s="187">
        <v>0.99432171999999996</v>
      </c>
      <c r="I156" s="62">
        <v>0.99577769000000005</v>
      </c>
      <c r="J156" s="62">
        <v>1.0377536E-2</v>
      </c>
      <c r="K156" s="188"/>
      <c r="L156" s="259"/>
      <c r="M156" s="259"/>
      <c r="N156" s="56"/>
      <c r="O156" s="28"/>
      <c r="P156" s="56"/>
      <c r="Q156" s="28"/>
      <c r="R156" s="132"/>
      <c r="S156" s="214"/>
      <c r="T156" s="285"/>
      <c r="U156" s="27" t="s">
        <v>35</v>
      </c>
      <c r="V156" s="186"/>
      <c r="W156" s="56"/>
      <c r="X156" s="187">
        <v>34.168956999999999</v>
      </c>
      <c r="Y156" s="187">
        <v>37.852170000000001</v>
      </c>
      <c r="Z156" s="187">
        <v>0.98084945000000001</v>
      </c>
      <c r="AA156" s="62">
        <v>0.98802241000000002</v>
      </c>
      <c r="AB156" s="62">
        <v>2.2678176000000001E-2</v>
      </c>
      <c r="AC156" s="188"/>
      <c r="AD156" s="259"/>
      <c r="AE156" s="259"/>
      <c r="AF156" s="56"/>
      <c r="AG156" s="28"/>
      <c r="AH156" s="56"/>
      <c r="AI156" s="28"/>
      <c r="AJ156" s="132"/>
      <c r="AK156" s="199"/>
      <c r="AL156" s="285"/>
      <c r="AM156" s="86">
        <f t="shared" si="14"/>
        <v>-3.7099469999999997</v>
      </c>
      <c r="AN156" s="121">
        <f t="shared" si="15"/>
        <v>-4.4337469999999968</v>
      </c>
      <c r="AO156" s="121">
        <f t="shared" si="16"/>
        <v>-1.3472269999999953E-2</v>
      </c>
      <c r="AP156" s="121">
        <f t="shared" si="17"/>
        <v>-7.755280000000031E-3</v>
      </c>
      <c r="AQ156" s="87">
        <f t="shared" si="18"/>
        <v>1.2300640000000002E-2</v>
      </c>
      <c r="AR156" s="37"/>
      <c r="AS156" s="234"/>
      <c r="AT156" s="37"/>
    </row>
    <row r="157" spans="2:46" ht="13.5" customHeight="1" thickBot="1" x14ac:dyDescent="0.2">
      <c r="B157" s="286"/>
      <c r="C157" s="27"/>
      <c r="D157" s="186"/>
      <c r="E157" s="56"/>
      <c r="F157" s="189"/>
      <c r="G157" s="189"/>
      <c r="H157" s="189"/>
      <c r="I157" s="56"/>
      <c r="J157" s="56"/>
      <c r="K157" s="188"/>
      <c r="L157" s="259"/>
      <c r="M157" s="259"/>
      <c r="N157" s="56"/>
      <c r="O157" s="28"/>
      <c r="P157" s="56"/>
      <c r="Q157" s="28"/>
      <c r="R157" s="184"/>
      <c r="S157" s="214"/>
      <c r="T157" s="286"/>
      <c r="U157" s="27"/>
      <c r="V157" s="186"/>
      <c r="W157" s="56"/>
      <c r="X157" s="189"/>
      <c r="Y157" s="189"/>
      <c r="Z157" s="189"/>
      <c r="AA157" s="56"/>
      <c r="AB157" s="56"/>
      <c r="AC157" s="188"/>
      <c r="AD157" s="259"/>
      <c r="AE157" s="259"/>
      <c r="AF157" s="56"/>
      <c r="AG157" s="28"/>
      <c r="AH157" s="56"/>
      <c r="AI157" s="28"/>
      <c r="AJ157" s="184"/>
      <c r="AK157" s="199"/>
      <c r="AL157" s="286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4"/>
      <c r="AT157" s="37"/>
    </row>
    <row r="158" spans="2:46" ht="13.5" customHeight="1" x14ac:dyDescent="0.15">
      <c r="B158" s="284" t="s">
        <v>94</v>
      </c>
      <c r="C158" s="25" t="s">
        <v>31</v>
      </c>
      <c r="D158" s="39"/>
      <c r="E158" s="55"/>
      <c r="F158" s="96">
        <v>27.616273</v>
      </c>
      <c r="G158" s="96">
        <v>31.351164000000001</v>
      </c>
      <c r="H158" s="96">
        <v>0.93156720000000004</v>
      </c>
      <c r="I158" s="60">
        <v>0.96174062999999999</v>
      </c>
      <c r="J158" s="60">
        <v>7.2439939999999994E-2</v>
      </c>
      <c r="K158" s="61"/>
      <c r="L158" s="258"/>
      <c r="M158" s="258"/>
      <c r="N158" s="55"/>
      <c r="O158" s="26"/>
      <c r="P158" s="55"/>
      <c r="Q158" s="26"/>
      <c r="R158" s="131"/>
      <c r="S158" s="214"/>
      <c r="T158" s="284" t="s">
        <v>94</v>
      </c>
      <c r="U158" s="25" t="s">
        <v>31</v>
      </c>
      <c r="V158" s="39"/>
      <c r="W158" s="55"/>
      <c r="X158" s="96">
        <v>22.427303999999999</v>
      </c>
      <c r="Y158" s="96">
        <v>26.723806</v>
      </c>
      <c r="Z158" s="96">
        <v>0.83214005999999996</v>
      </c>
      <c r="AA158" s="60">
        <v>0.91955284000000004</v>
      </c>
      <c r="AB158" s="60">
        <v>0.18422570999999999</v>
      </c>
      <c r="AC158" s="61"/>
      <c r="AD158" s="258"/>
      <c r="AE158" s="258"/>
      <c r="AF158" s="55"/>
      <c r="AG158" s="26"/>
      <c r="AH158" s="55"/>
      <c r="AI158" s="26"/>
      <c r="AJ158" s="131"/>
      <c r="AK158" s="199"/>
      <c r="AL158" s="284" t="s">
        <v>94</v>
      </c>
      <c r="AM158" s="119">
        <f t="shared" si="14"/>
        <v>-5.1889690000000002</v>
      </c>
      <c r="AN158" s="95">
        <f t="shared" si="15"/>
        <v>-4.627358000000001</v>
      </c>
      <c r="AO158" s="95">
        <f t="shared" si="16"/>
        <v>-9.942714000000008E-2</v>
      </c>
      <c r="AP158" s="95">
        <f t="shared" si="17"/>
        <v>-4.2187789999999947E-2</v>
      </c>
      <c r="AQ158" s="120">
        <f t="shared" si="18"/>
        <v>0.11178576999999999</v>
      </c>
      <c r="AR158" s="37"/>
      <c r="AS158" s="234"/>
      <c r="AT158" s="37"/>
    </row>
    <row r="159" spans="2:46" ht="13.5" customHeight="1" x14ac:dyDescent="0.15">
      <c r="B159" s="285"/>
      <c r="C159" s="27" t="s">
        <v>32</v>
      </c>
      <c r="D159" s="186"/>
      <c r="E159" s="56"/>
      <c r="F159" s="187">
        <v>32.043720999999998</v>
      </c>
      <c r="G159" s="187">
        <v>35.543365999999999</v>
      </c>
      <c r="H159" s="187">
        <v>0.97081645000000005</v>
      </c>
      <c r="I159" s="62">
        <v>0.98184015999999996</v>
      </c>
      <c r="J159" s="62">
        <v>3.0464316000000002E-2</v>
      </c>
      <c r="K159" s="188"/>
      <c r="L159" s="259"/>
      <c r="M159" s="259"/>
      <c r="N159" s="56"/>
      <c r="O159" s="28"/>
      <c r="P159" s="56"/>
      <c r="Q159" s="28"/>
      <c r="R159" s="132"/>
      <c r="S159" s="214"/>
      <c r="T159" s="285"/>
      <c r="U159" s="27" t="s">
        <v>32</v>
      </c>
      <c r="V159" s="186"/>
      <c r="W159" s="56"/>
      <c r="X159" s="187">
        <v>25.694074000000001</v>
      </c>
      <c r="Y159" s="187">
        <v>29.801465</v>
      </c>
      <c r="Z159" s="187">
        <v>0.90766347000000003</v>
      </c>
      <c r="AA159" s="62">
        <v>0.95206937000000003</v>
      </c>
      <c r="AB159" s="62">
        <v>9.7583349999999999E-2</v>
      </c>
      <c r="AC159" s="188"/>
      <c r="AD159" s="259"/>
      <c r="AE159" s="259"/>
      <c r="AF159" s="56"/>
      <c r="AG159" s="28"/>
      <c r="AH159" s="56"/>
      <c r="AI159" s="28"/>
      <c r="AJ159" s="132"/>
      <c r="AK159" s="199"/>
      <c r="AL159" s="285"/>
      <c r="AM159" s="86">
        <f t="shared" si="14"/>
        <v>-6.3496469999999974</v>
      </c>
      <c r="AN159" s="121">
        <f t="shared" si="15"/>
        <v>-5.7419009999999986</v>
      </c>
      <c r="AO159" s="121">
        <f t="shared" si="16"/>
        <v>-6.3152980000000025E-2</v>
      </c>
      <c r="AP159" s="121">
        <f t="shared" si="17"/>
        <v>-2.9770789999999936E-2</v>
      </c>
      <c r="AQ159" s="87">
        <f t="shared" si="18"/>
        <v>6.7119033999999994E-2</v>
      </c>
      <c r="AR159" s="37"/>
      <c r="AS159" s="234"/>
      <c r="AT159" s="37"/>
    </row>
    <row r="160" spans="2:46" ht="13.5" customHeight="1" x14ac:dyDescent="0.15">
      <c r="B160" s="285"/>
      <c r="C160" s="27" t="s">
        <v>33</v>
      </c>
      <c r="D160" s="186"/>
      <c r="E160" s="56"/>
      <c r="F160" s="187">
        <v>36.917127000000001</v>
      </c>
      <c r="G160" s="187">
        <v>40.657096000000003</v>
      </c>
      <c r="H160" s="187">
        <v>0.98859748999999997</v>
      </c>
      <c r="I160" s="62">
        <v>0.99216548000000004</v>
      </c>
      <c r="J160" s="62">
        <v>1.3677656999999999E-2</v>
      </c>
      <c r="K160" s="188"/>
      <c r="L160" s="259"/>
      <c r="M160" s="259"/>
      <c r="N160" s="56"/>
      <c r="O160" s="28"/>
      <c r="P160" s="56"/>
      <c r="Q160" s="28"/>
      <c r="R160" s="132"/>
      <c r="S160" s="214"/>
      <c r="T160" s="285"/>
      <c r="U160" s="27" t="s">
        <v>33</v>
      </c>
      <c r="V160" s="186"/>
      <c r="W160" s="56"/>
      <c r="X160" s="187">
        <v>29.577304999999999</v>
      </c>
      <c r="Y160" s="187">
        <v>33.133999000000003</v>
      </c>
      <c r="Z160" s="187">
        <v>0.95287352000000003</v>
      </c>
      <c r="AA160" s="62">
        <v>0.97210903999999998</v>
      </c>
      <c r="AB160" s="62">
        <v>4.728367E-2</v>
      </c>
      <c r="AC160" s="188"/>
      <c r="AD160" s="259"/>
      <c r="AE160" s="259"/>
      <c r="AF160" s="56"/>
      <c r="AG160" s="28"/>
      <c r="AH160" s="56"/>
      <c r="AI160" s="28"/>
      <c r="AJ160" s="132"/>
      <c r="AK160" s="199"/>
      <c r="AL160" s="285"/>
      <c r="AM160" s="86">
        <f t="shared" si="14"/>
        <v>-7.3398220000000016</v>
      </c>
      <c r="AN160" s="121">
        <f t="shared" si="15"/>
        <v>-7.5230969999999999</v>
      </c>
      <c r="AO160" s="121">
        <f t="shared" si="16"/>
        <v>-3.5723969999999938E-2</v>
      </c>
      <c r="AP160" s="121">
        <f t="shared" si="17"/>
        <v>-2.0056440000000064E-2</v>
      </c>
      <c r="AQ160" s="87">
        <f t="shared" si="18"/>
        <v>3.3606013000000004E-2</v>
      </c>
      <c r="AR160" s="37"/>
      <c r="AS160" s="234"/>
      <c r="AT160" s="37"/>
    </row>
    <row r="161" spans="2:46" ht="13.5" customHeight="1" x14ac:dyDescent="0.15">
      <c r="B161" s="285"/>
      <c r="C161" s="27" t="s">
        <v>35</v>
      </c>
      <c r="D161" s="186"/>
      <c r="E161" s="56"/>
      <c r="F161" s="187">
        <v>40.158664999999999</v>
      </c>
      <c r="G161" s="187">
        <v>43.999796000000003</v>
      </c>
      <c r="H161" s="187">
        <v>0.99433994000000003</v>
      </c>
      <c r="I161" s="62">
        <v>0.99592060000000004</v>
      </c>
      <c r="J161" s="62">
        <v>7.8994270000000005E-3</v>
      </c>
      <c r="K161" s="188"/>
      <c r="L161" s="259"/>
      <c r="M161" s="259"/>
      <c r="N161" s="56"/>
      <c r="O161" s="28"/>
      <c r="P161" s="56"/>
      <c r="Q161" s="28"/>
      <c r="R161" s="132"/>
      <c r="S161" s="214"/>
      <c r="T161" s="285"/>
      <c r="U161" s="27" t="s">
        <v>35</v>
      </c>
      <c r="V161" s="186"/>
      <c r="W161" s="56"/>
      <c r="X161" s="187">
        <v>34.549304999999997</v>
      </c>
      <c r="Y161" s="187">
        <v>38.003903999999999</v>
      </c>
      <c r="Z161" s="187">
        <v>0.98139427000000001</v>
      </c>
      <c r="AA161" s="62">
        <v>0.98777062999999998</v>
      </c>
      <c r="AB161" s="62">
        <v>2.1458995000000002E-2</v>
      </c>
      <c r="AC161" s="188"/>
      <c r="AD161" s="259"/>
      <c r="AE161" s="259"/>
      <c r="AF161" s="56"/>
      <c r="AG161" s="28"/>
      <c r="AH161" s="56"/>
      <c r="AI161" s="28"/>
      <c r="AJ161" s="132"/>
      <c r="AK161" s="199"/>
      <c r="AL161" s="285"/>
      <c r="AM161" s="86">
        <f t="shared" ref="AM161:AM224" si="19">IF(OR(X161="",F161=""),"",X161-F161)</f>
        <v>-5.6093600000000023</v>
      </c>
      <c r="AN161" s="121">
        <f t="shared" ref="AN161:AN224" si="20">IF(OR(Y161="",G161=""),"",Y161-G161)</f>
        <v>-5.9958920000000049</v>
      </c>
      <c r="AO161" s="121">
        <f t="shared" ref="AO161:AO224" si="21">IF(OR(Z161="",H161=""),"",Z161-H161)</f>
        <v>-1.294567000000002E-2</v>
      </c>
      <c r="AP161" s="121">
        <f t="shared" ref="AP161:AP224" si="22">IF(OR(AA161="",I161=""),"",AA161-I161)</f>
        <v>-8.1499700000000619E-3</v>
      </c>
      <c r="AQ161" s="87">
        <f t="shared" ref="AQ161:AQ224" si="23">IF(OR(AB161="",J161=""),"",AB161-J161)</f>
        <v>1.3559568000000001E-2</v>
      </c>
      <c r="AR161" s="37"/>
      <c r="AS161" s="234"/>
      <c r="AT161" s="37"/>
    </row>
    <row r="162" spans="2:46" ht="13.5" customHeight="1" thickBot="1" x14ac:dyDescent="0.2">
      <c r="B162" s="286"/>
      <c r="C162" s="27"/>
      <c r="D162" s="186"/>
      <c r="E162" s="56"/>
      <c r="F162" s="189"/>
      <c r="G162" s="189"/>
      <c r="H162" s="189"/>
      <c r="I162" s="56"/>
      <c r="J162" s="56"/>
      <c r="K162" s="188"/>
      <c r="L162" s="259"/>
      <c r="M162" s="259"/>
      <c r="N162" s="56"/>
      <c r="O162" s="28"/>
      <c r="P162" s="56"/>
      <c r="Q162" s="28"/>
      <c r="R162" s="184"/>
      <c r="S162" s="214"/>
      <c r="T162" s="286"/>
      <c r="U162" s="27"/>
      <c r="V162" s="186"/>
      <c r="W162" s="56"/>
      <c r="X162" s="189"/>
      <c r="Y162" s="189"/>
      <c r="Z162" s="189"/>
      <c r="AA162" s="56"/>
      <c r="AB162" s="56"/>
      <c r="AC162" s="188"/>
      <c r="AD162" s="259"/>
      <c r="AE162" s="259"/>
      <c r="AF162" s="56"/>
      <c r="AG162" s="28"/>
      <c r="AH162" s="56"/>
      <c r="AI162" s="28"/>
      <c r="AJ162" s="184"/>
      <c r="AK162" s="199"/>
      <c r="AL162" s="286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4"/>
      <c r="AT162" s="37"/>
    </row>
    <row r="163" spans="2:46" ht="13.5" customHeight="1" x14ac:dyDescent="0.15">
      <c r="B163" s="284" t="s">
        <v>95</v>
      </c>
      <c r="C163" s="25" t="s">
        <v>31</v>
      </c>
      <c r="D163" s="39"/>
      <c r="E163" s="55"/>
      <c r="F163" s="96">
        <v>27.525312</v>
      </c>
      <c r="G163" s="96">
        <v>31.951716000000001</v>
      </c>
      <c r="H163" s="96">
        <v>0.93956594000000004</v>
      </c>
      <c r="I163" s="60">
        <v>0.96225592999999998</v>
      </c>
      <c r="J163" s="60">
        <v>7.2692740000000006E-2</v>
      </c>
      <c r="K163" s="61"/>
      <c r="L163" s="258"/>
      <c r="M163" s="258"/>
      <c r="N163" s="55"/>
      <c r="O163" s="26"/>
      <c r="P163" s="55"/>
      <c r="Q163" s="26"/>
      <c r="R163" s="131"/>
      <c r="S163" s="214"/>
      <c r="T163" s="284" t="s">
        <v>95</v>
      </c>
      <c r="U163" s="25" t="s">
        <v>31</v>
      </c>
      <c r="V163" s="39"/>
      <c r="W163" s="55"/>
      <c r="X163" s="96">
        <v>22.570176</v>
      </c>
      <c r="Y163" s="96">
        <v>27.519727</v>
      </c>
      <c r="Z163" s="96">
        <v>0.84647227000000003</v>
      </c>
      <c r="AA163" s="60">
        <v>0.91960505000000003</v>
      </c>
      <c r="AB163" s="60">
        <v>0.19003402</v>
      </c>
      <c r="AC163" s="61"/>
      <c r="AD163" s="258"/>
      <c r="AE163" s="258"/>
      <c r="AF163" s="55"/>
      <c r="AG163" s="26"/>
      <c r="AH163" s="55"/>
      <c r="AI163" s="26"/>
      <c r="AJ163" s="131"/>
      <c r="AK163" s="199"/>
      <c r="AL163" s="284" t="s">
        <v>95</v>
      </c>
      <c r="AM163" s="119">
        <f t="shared" si="19"/>
        <v>-4.9551359999999995</v>
      </c>
      <c r="AN163" s="95">
        <f t="shared" si="20"/>
        <v>-4.4319890000000015</v>
      </c>
      <c r="AO163" s="95">
        <f t="shared" si="21"/>
        <v>-9.3093670000000017E-2</v>
      </c>
      <c r="AP163" s="95">
        <f t="shared" si="22"/>
        <v>-4.2650879999999947E-2</v>
      </c>
      <c r="AQ163" s="120">
        <f t="shared" si="23"/>
        <v>0.11734127999999999</v>
      </c>
      <c r="AR163" s="37"/>
      <c r="AS163" s="234"/>
      <c r="AT163" s="37"/>
    </row>
    <row r="164" spans="2:46" ht="13.5" customHeight="1" x14ac:dyDescent="0.15">
      <c r="B164" s="285"/>
      <c r="C164" s="27" t="s">
        <v>32</v>
      </c>
      <c r="D164" s="186"/>
      <c r="E164" s="56"/>
      <c r="F164" s="187">
        <v>32.641288000000003</v>
      </c>
      <c r="G164" s="187">
        <v>36.300848999999999</v>
      </c>
      <c r="H164" s="187">
        <v>0.97465672999999997</v>
      </c>
      <c r="I164" s="62">
        <v>0.98317918999999998</v>
      </c>
      <c r="J164" s="62">
        <v>3.4315973999999999E-2</v>
      </c>
      <c r="K164" s="188"/>
      <c r="L164" s="259"/>
      <c r="M164" s="259"/>
      <c r="N164" s="56"/>
      <c r="O164" s="28"/>
      <c r="P164" s="56"/>
      <c r="Q164" s="28"/>
      <c r="R164" s="132"/>
      <c r="S164" s="214"/>
      <c r="T164" s="285"/>
      <c r="U164" s="27" t="s">
        <v>32</v>
      </c>
      <c r="V164" s="186"/>
      <c r="W164" s="56"/>
      <c r="X164" s="187">
        <v>25.914242999999999</v>
      </c>
      <c r="Y164" s="187">
        <v>30.340389999999999</v>
      </c>
      <c r="Z164" s="187">
        <v>0.91608442999999995</v>
      </c>
      <c r="AA164" s="62">
        <v>0.95213121999999994</v>
      </c>
      <c r="AB164" s="62">
        <v>0.10055815</v>
      </c>
      <c r="AC164" s="188"/>
      <c r="AD164" s="259"/>
      <c r="AE164" s="259"/>
      <c r="AF164" s="56"/>
      <c r="AG164" s="28"/>
      <c r="AH164" s="56"/>
      <c r="AI164" s="28"/>
      <c r="AJ164" s="132"/>
      <c r="AK164" s="199"/>
      <c r="AL164" s="285"/>
      <c r="AM164" s="86">
        <f t="shared" si="19"/>
        <v>-6.7270450000000039</v>
      </c>
      <c r="AN164" s="121">
        <f t="shared" si="20"/>
        <v>-5.9604590000000002</v>
      </c>
      <c r="AO164" s="121">
        <f t="shared" si="21"/>
        <v>-5.8572300000000022E-2</v>
      </c>
      <c r="AP164" s="121">
        <f t="shared" si="22"/>
        <v>-3.1047970000000036E-2</v>
      </c>
      <c r="AQ164" s="87">
        <f t="shared" si="23"/>
        <v>6.6242176E-2</v>
      </c>
      <c r="AR164" s="37"/>
      <c r="AS164" s="234"/>
      <c r="AT164" s="37"/>
    </row>
    <row r="165" spans="2:46" ht="13.5" customHeight="1" x14ac:dyDescent="0.15">
      <c r="B165" s="285"/>
      <c r="C165" s="27" t="s">
        <v>33</v>
      </c>
      <c r="D165" s="186"/>
      <c r="E165" s="56"/>
      <c r="F165" s="187">
        <v>38.147754999999997</v>
      </c>
      <c r="G165" s="187">
        <v>41.480786999999999</v>
      </c>
      <c r="H165" s="187">
        <v>0.99025854000000002</v>
      </c>
      <c r="I165" s="62">
        <v>0.99341088</v>
      </c>
      <c r="J165" s="62">
        <v>1.4140504999999999E-2</v>
      </c>
      <c r="K165" s="188"/>
      <c r="L165" s="259"/>
      <c r="M165" s="259"/>
      <c r="N165" s="56"/>
      <c r="O165" s="28"/>
      <c r="P165" s="56"/>
      <c r="Q165" s="28"/>
      <c r="R165" s="132"/>
      <c r="S165" s="214"/>
      <c r="T165" s="285"/>
      <c r="U165" s="27" t="s">
        <v>33</v>
      </c>
      <c r="V165" s="186"/>
      <c r="W165" s="56"/>
      <c r="X165" s="187">
        <v>29.752824</v>
      </c>
      <c r="Y165" s="187">
        <v>33.776395000000001</v>
      </c>
      <c r="Z165" s="187">
        <v>0.95763843000000004</v>
      </c>
      <c r="AA165" s="62">
        <v>0.97275542999999998</v>
      </c>
      <c r="AB165" s="62">
        <v>5.4062705000000003E-2</v>
      </c>
      <c r="AC165" s="188"/>
      <c r="AD165" s="259"/>
      <c r="AE165" s="259"/>
      <c r="AF165" s="56"/>
      <c r="AG165" s="28"/>
      <c r="AH165" s="56"/>
      <c r="AI165" s="28"/>
      <c r="AJ165" s="132"/>
      <c r="AK165" s="199"/>
      <c r="AL165" s="285"/>
      <c r="AM165" s="86">
        <f t="shared" si="19"/>
        <v>-8.3949309999999961</v>
      </c>
      <c r="AN165" s="121">
        <f t="shared" si="20"/>
        <v>-7.7043919999999986</v>
      </c>
      <c r="AO165" s="121">
        <f t="shared" si="21"/>
        <v>-3.262010999999998E-2</v>
      </c>
      <c r="AP165" s="121">
        <f t="shared" si="22"/>
        <v>-2.065545000000002E-2</v>
      </c>
      <c r="AQ165" s="87">
        <f t="shared" si="23"/>
        <v>3.9922200000000005E-2</v>
      </c>
      <c r="AR165" s="37"/>
      <c r="AS165" s="234"/>
      <c r="AT165" s="37"/>
    </row>
    <row r="166" spans="2:46" ht="13.5" customHeight="1" x14ac:dyDescent="0.15">
      <c r="B166" s="285"/>
      <c r="C166" s="27" t="s">
        <v>35</v>
      </c>
      <c r="D166" s="186"/>
      <c r="E166" s="56"/>
      <c r="F166" s="187">
        <v>42.214491000000002</v>
      </c>
      <c r="G166" s="187">
        <v>45.397385999999997</v>
      </c>
      <c r="H166" s="187">
        <v>0.99481576000000005</v>
      </c>
      <c r="I166" s="62">
        <v>0.99678849999999997</v>
      </c>
      <c r="J166" s="62">
        <v>6.7414420000000003E-3</v>
      </c>
      <c r="K166" s="188"/>
      <c r="L166" s="259"/>
      <c r="M166" s="259"/>
      <c r="N166" s="56"/>
      <c r="O166" s="28"/>
      <c r="P166" s="56"/>
      <c r="Q166" s="28"/>
      <c r="R166" s="132"/>
      <c r="S166" s="214"/>
      <c r="T166" s="285"/>
      <c r="U166" s="27" t="s">
        <v>35</v>
      </c>
      <c r="V166" s="186"/>
      <c r="W166" s="56"/>
      <c r="X166" s="187">
        <v>35.728130999999998</v>
      </c>
      <c r="Y166" s="187">
        <v>39.123506999999996</v>
      </c>
      <c r="Z166" s="187">
        <v>0.98393558000000003</v>
      </c>
      <c r="AA166" s="62">
        <v>0.98954737999999998</v>
      </c>
      <c r="AB166" s="62">
        <v>2.1696031000000001E-2</v>
      </c>
      <c r="AC166" s="188"/>
      <c r="AD166" s="259"/>
      <c r="AE166" s="259"/>
      <c r="AF166" s="56"/>
      <c r="AG166" s="28"/>
      <c r="AH166" s="56"/>
      <c r="AI166" s="28"/>
      <c r="AJ166" s="132"/>
      <c r="AK166" s="199"/>
      <c r="AL166" s="285"/>
      <c r="AM166" s="86">
        <f t="shared" si="19"/>
        <v>-6.4863600000000048</v>
      </c>
      <c r="AN166" s="121">
        <f t="shared" si="20"/>
        <v>-6.2738790000000009</v>
      </c>
      <c r="AO166" s="121">
        <f t="shared" si="21"/>
        <v>-1.0880180000000017E-2</v>
      </c>
      <c r="AP166" s="121">
        <f t="shared" si="22"/>
        <v>-7.2411199999999898E-3</v>
      </c>
      <c r="AQ166" s="87">
        <f t="shared" si="23"/>
        <v>1.4954589000000001E-2</v>
      </c>
      <c r="AR166" s="37"/>
      <c r="AS166" s="234"/>
      <c r="AT166" s="37"/>
    </row>
    <row r="167" spans="2:46" ht="13.5" customHeight="1" thickBot="1" x14ac:dyDescent="0.2">
      <c r="B167" s="286"/>
      <c r="C167" s="27"/>
      <c r="D167" s="186"/>
      <c r="E167" s="56"/>
      <c r="F167" s="189"/>
      <c r="G167" s="189"/>
      <c r="H167" s="189"/>
      <c r="I167" s="56"/>
      <c r="J167" s="56"/>
      <c r="K167" s="188"/>
      <c r="L167" s="259"/>
      <c r="M167" s="259"/>
      <c r="N167" s="56"/>
      <c r="O167" s="28"/>
      <c r="P167" s="56"/>
      <c r="Q167" s="28"/>
      <c r="R167" s="184"/>
      <c r="S167" s="214"/>
      <c r="T167" s="286"/>
      <c r="U167" s="27"/>
      <c r="V167" s="186"/>
      <c r="W167" s="56"/>
      <c r="X167" s="189"/>
      <c r="Y167" s="189"/>
      <c r="Z167" s="189"/>
      <c r="AA167" s="56"/>
      <c r="AB167" s="56"/>
      <c r="AC167" s="188"/>
      <c r="AD167" s="259"/>
      <c r="AE167" s="259"/>
      <c r="AF167" s="56"/>
      <c r="AG167" s="28"/>
      <c r="AH167" s="56"/>
      <c r="AI167" s="28"/>
      <c r="AJ167" s="184"/>
      <c r="AK167" s="199"/>
      <c r="AL167" s="286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4"/>
      <c r="AT167" s="37"/>
    </row>
    <row r="168" spans="2:46" ht="13.5" customHeight="1" x14ac:dyDescent="0.15">
      <c r="B168" s="284" t="s">
        <v>96</v>
      </c>
      <c r="C168" s="25" t="s">
        <v>31</v>
      </c>
      <c r="D168" s="39"/>
      <c r="E168" s="55"/>
      <c r="F168" s="96">
        <v>28.139648000000001</v>
      </c>
      <c r="G168" s="96">
        <v>31.873137</v>
      </c>
      <c r="H168" s="96">
        <v>0.93712523000000003</v>
      </c>
      <c r="I168" s="60">
        <v>0.96525243000000005</v>
      </c>
      <c r="J168" s="60">
        <v>7.5875739999999997E-2</v>
      </c>
      <c r="K168" s="61"/>
      <c r="L168" s="258"/>
      <c r="M168" s="258"/>
      <c r="N168" s="55"/>
      <c r="O168" s="26"/>
      <c r="P168" s="55"/>
      <c r="Q168" s="26"/>
      <c r="R168" s="131"/>
      <c r="S168" s="214"/>
      <c r="T168" s="284" t="s">
        <v>96</v>
      </c>
      <c r="U168" s="25" t="s">
        <v>31</v>
      </c>
      <c r="V168" s="39"/>
      <c r="W168" s="55"/>
      <c r="X168" s="96">
        <v>23.759484</v>
      </c>
      <c r="Y168" s="96">
        <v>27.987898000000001</v>
      </c>
      <c r="Z168" s="96">
        <v>0.85253674000000002</v>
      </c>
      <c r="AA168" s="60">
        <v>0.92905643999999998</v>
      </c>
      <c r="AB168" s="60">
        <v>0.16929157</v>
      </c>
      <c r="AC168" s="61"/>
      <c r="AD168" s="258"/>
      <c r="AE168" s="258"/>
      <c r="AF168" s="55"/>
      <c r="AG168" s="26"/>
      <c r="AH168" s="55"/>
      <c r="AI168" s="26"/>
      <c r="AJ168" s="131"/>
      <c r="AK168" s="199"/>
      <c r="AL168" s="284" t="s">
        <v>96</v>
      </c>
      <c r="AM168" s="119">
        <f t="shared" si="19"/>
        <v>-4.3801640000000006</v>
      </c>
      <c r="AN168" s="95">
        <f t="shared" si="20"/>
        <v>-3.8852389999999986</v>
      </c>
      <c r="AO168" s="95">
        <f t="shared" si="21"/>
        <v>-8.4588490000000016E-2</v>
      </c>
      <c r="AP168" s="95">
        <f t="shared" si="22"/>
        <v>-3.6195990000000067E-2</v>
      </c>
      <c r="AQ168" s="120">
        <f t="shared" si="23"/>
        <v>9.3415830000000005E-2</v>
      </c>
      <c r="AR168" s="37"/>
      <c r="AS168" s="234"/>
      <c r="AT168" s="37"/>
    </row>
    <row r="169" spans="2:46" ht="13.5" customHeight="1" x14ac:dyDescent="0.15">
      <c r="B169" s="285"/>
      <c r="C169" s="27" t="s">
        <v>32</v>
      </c>
      <c r="D169" s="186"/>
      <c r="E169" s="56"/>
      <c r="F169" s="187">
        <v>32.166221</v>
      </c>
      <c r="G169" s="187">
        <v>35.826605000000001</v>
      </c>
      <c r="H169" s="187">
        <v>0.97202182000000004</v>
      </c>
      <c r="I169" s="62">
        <v>0.98343066000000001</v>
      </c>
      <c r="J169" s="62">
        <v>3.8763846999999997E-2</v>
      </c>
      <c r="K169" s="188"/>
      <c r="L169" s="259"/>
      <c r="M169" s="259"/>
      <c r="N169" s="56"/>
      <c r="O169" s="28"/>
      <c r="P169" s="56"/>
      <c r="Q169" s="28"/>
      <c r="R169" s="132"/>
      <c r="S169" s="214"/>
      <c r="T169" s="285"/>
      <c r="U169" s="27" t="s">
        <v>32</v>
      </c>
      <c r="V169" s="186"/>
      <c r="W169" s="56"/>
      <c r="X169" s="187">
        <v>26.36271</v>
      </c>
      <c r="Y169" s="187">
        <v>30.530339000000001</v>
      </c>
      <c r="Z169" s="187">
        <v>0.91537637000000005</v>
      </c>
      <c r="AA169" s="62">
        <v>0.95546960000000003</v>
      </c>
      <c r="AB169" s="62">
        <v>9.293912E-2</v>
      </c>
      <c r="AC169" s="188"/>
      <c r="AD169" s="259"/>
      <c r="AE169" s="259"/>
      <c r="AF169" s="56"/>
      <c r="AG169" s="28"/>
      <c r="AH169" s="56"/>
      <c r="AI169" s="28"/>
      <c r="AJ169" s="132"/>
      <c r="AK169" s="199"/>
      <c r="AL169" s="285"/>
      <c r="AM169" s="86">
        <f t="shared" si="19"/>
        <v>-5.8035110000000003</v>
      </c>
      <c r="AN169" s="121">
        <f t="shared" si="20"/>
        <v>-5.2962659999999993</v>
      </c>
      <c r="AO169" s="121">
        <f t="shared" si="21"/>
        <v>-5.6645449999999986E-2</v>
      </c>
      <c r="AP169" s="121">
        <f t="shared" si="22"/>
        <v>-2.7961059999999982E-2</v>
      </c>
      <c r="AQ169" s="87">
        <f t="shared" si="23"/>
        <v>5.4175273000000003E-2</v>
      </c>
      <c r="AR169" s="37"/>
      <c r="AS169" s="234"/>
      <c r="AT169" s="37"/>
    </row>
    <row r="170" spans="2:46" ht="13.5" customHeight="1" x14ac:dyDescent="0.15">
      <c r="B170" s="285"/>
      <c r="C170" s="27" t="s">
        <v>33</v>
      </c>
      <c r="D170" s="186"/>
      <c r="E170" s="56"/>
      <c r="F170" s="187">
        <v>36.069149000000003</v>
      </c>
      <c r="G170" s="187">
        <v>40.088301000000001</v>
      </c>
      <c r="H170" s="187">
        <v>0.98902509000000005</v>
      </c>
      <c r="I170" s="62">
        <v>0.99270354000000005</v>
      </c>
      <c r="J170" s="62">
        <v>1.9886010999999999E-2</v>
      </c>
      <c r="K170" s="188"/>
      <c r="L170" s="259"/>
      <c r="M170" s="259"/>
      <c r="N170" s="56"/>
      <c r="O170" s="28"/>
      <c r="P170" s="56"/>
      <c r="Q170" s="28"/>
      <c r="R170" s="132"/>
      <c r="S170" s="214"/>
      <c r="T170" s="285"/>
      <c r="U170" s="27" t="s">
        <v>33</v>
      </c>
      <c r="V170" s="186"/>
      <c r="W170" s="56"/>
      <c r="X170" s="187">
        <v>30.41854</v>
      </c>
      <c r="Y170" s="187">
        <v>33.971842000000002</v>
      </c>
      <c r="Z170" s="187">
        <v>0.95570107000000004</v>
      </c>
      <c r="AA170" s="62">
        <v>0.97507288000000003</v>
      </c>
      <c r="AB170" s="62">
        <v>4.9215250000000002E-2</v>
      </c>
      <c r="AC170" s="188"/>
      <c r="AD170" s="259"/>
      <c r="AE170" s="259"/>
      <c r="AF170" s="56"/>
      <c r="AG170" s="28"/>
      <c r="AH170" s="56"/>
      <c r="AI170" s="28"/>
      <c r="AJ170" s="132"/>
      <c r="AK170" s="199"/>
      <c r="AL170" s="285"/>
      <c r="AM170" s="86">
        <f t="shared" si="19"/>
        <v>-5.6506090000000029</v>
      </c>
      <c r="AN170" s="121">
        <f t="shared" si="20"/>
        <v>-6.116458999999999</v>
      </c>
      <c r="AO170" s="121">
        <f t="shared" si="21"/>
        <v>-3.332402000000001E-2</v>
      </c>
      <c r="AP170" s="121">
        <f t="shared" si="22"/>
        <v>-1.763066000000002E-2</v>
      </c>
      <c r="AQ170" s="87">
        <f t="shared" si="23"/>
        <v>2.9329239000000003E-2</v>
      </c>
      <c r="AR170" s="37"/>
      <c r="AS170" s="234"/>
      <c r="AT170" s="37"/>
    </row>
    <row r="171" spans="2:46" ht="13.5" customHeight="1" x14ac:dyDescent="0.15">
      <c r="B171" s="285"/>
      <c r="C171" s="27" t="s">
        <v>35</v>
      </c>
      <c r="D171" s="186"/>
      <c r="E171" s="56"/>
      <c r="F171" s="187">
        <v>38.491025</v>
      </c>
      <c r="G171" s="187">
        <v>42.711719000000002</v>
      </c>
      <c r="H171" s="187">
        <v>0.99421287000000003</v>
      </c>
      <c r="I171" s="62">
        <v>0.99606360000000005</v>
      </c>
      <c r="J171" s="62">
        <v>1.2102643E-2</v>
      </c>
      <c r="K171" s="188"/>
      <c r="L171" s="259"/>
      <c r="M171" s="259"/>
      <c r="N171" s="56"/>
      <c r="O171" s="28"/>
      <c r="P171" s="56"/>
      <c r="Q171" s="28"/>
      <c r="R171" s="132"/>
      <c r="S171" s="214"/>
      <c r="T171" s="285"/>
      <c r="U171" s="27" t="s">
        <v>35</v>
      </c>
      <c r="V171" s="186"/>
      <c r="W171" s="56"/>
      <c r="X171" s="187">
        <v>35.077849000000001</v>
      </c>
      <c r="Y171" s="187">
        <v>38.556787999999997</v>
      </c>
      <c r="Z171" s="187">
        <v>0.98238652000000004</v>
      </c>
      <c r="AA171" s="62">
        <v>0.98918196000000003</v>
      </c>
      <c r="AB171" s="62">
        <v>2.3581378E-2</v>
      </c>
      <c r="AC171" s="188"/>
      <c r="AD171" s="259"/>
      <c r="AE171" s="259"/>
      <c r="AF171" s="56"/>
      <c r="AG171" s="28"/>
      <c r="AH171" s="56"/>
      <c r="AI171" s="28"/>
      <c r="AJ171" s="132"/>
      <c r="AK171" s="199"/>
      <c r="AL171" s="285"/>
      <c r="AM171" s="86">
        <f t="shared" si="19"/>
        <v>-3.413176</v>
      </c>
      <c r="AN171" s="121">
        <f t="shared" si="20"/>
        <v>-4.1549310000000048</v>
      </c>
      <c r="AO171" s="121">
        <f t="shared" si="21"/>
        <v>-1.1826349999999985E-2</v>
      </c>
      <c r="AP171" s="121">
        <f t="shared" si="22"/>
        <v>-6.8816400000000222E-3</v>
      </c>
      <c r="AQ171" s="87">
        <f t="shared" si="23"/>
        <v>1.1478735E-2</v>
      </c>
      <c r="AR171" s="37"/>
      <c r="AS171" s="234"/>
      <c r="AT171" s="37"/>
    </row>
    <row r="172" spans="2:46" ht="13.5" customHeight="1" thickBot="1" x14ac:dyDescent="0.2">
      <c r="B172" s="286"/>
      <c r="C172" s="27"/>
      <c r="D172" s="186"/>
      <c r="E172" s="56"/>
      <c r="F172" s="189"/>
      <c r="G172" s="189"/>
      <c r="H172" s="189"/>
      <c r="I172" s="56"/>
      <c r="J172" s="56"/>
      <c r="K172" s="188"/>
      <c r="L172" s="259"/>
      <c r="M172" s="259"/>
      <c r="N172" s="56"/>
      <c r="O172" s="28"/>
      <c r="P172" s="56"/>
      <c r="Q172" s="28"/>
      <c r="R172" s="184"/>
      <c r="S172" s="214"/>
      <c r="T172" s="286"/>
      <c r="U172" s="27"/>
      <c r="V172" s="186"/>
      <c r="W172" s="56"/>
      <c r="X172" s="189"/>
      <c r="Y172" s="189"/>
      <c r="Z172" s="189"/>
      <c r="AA172" s="56"/>
      <c r="AB172" s="56"/>
      <c r="AC172" s="188"/>
      <c r="AD172" s="259"/>
      <c r="AE172" s="259"/>
      <c r="AF172" s="56"/>
      <c r="AG172" s="28"/>
      <c r="AH172" s="56"/>
      <c r="AI172" s="28"/>
      <c r="AJ172" s="184"/>
      <c r="AK172" s="199"/>
      <c r="AL172" s="286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4"/>
      <c r="AT172" s="37"/>
    </row>
    <row r="173" spans="2:46" ht="13.5" customHeight="1" x14ac:dyDescent="0.15">
      <c r="B173" s="284" t="s">
        <v>97</v>
      </c>
      <c r="C173" s="25" t="s">
        <v>31</v>
      </c>
      <c r="D173" s="39"/>
      <c r="E173" s="55"/>
      <c r="F173" s="96">
        <v>27.150548000000001</v>
      </c>
      <c r="G173" s="96">
        <v>31.534557</v>
      </c>
      <c r="H173" s="96">
        <v>0.93236291000000004</v>
      </c>
      <c r="I173" s="60">
        <v>0.96065613999999999</v>
      </c>
      <c r="J173" s="60">
        <v>7.7258270000000004E-2</v>
      </c>
      <c r="K173" s="61"/>
      <c r="L173" s="258"/>
      <c r="M173" s="258"/>
      <c r="N173" s="55"/>
      <c r="O173" s="26"/>
      <c r="P173" s="55"/>
      <c r="Q173" s="26"/>
      <c r="R173" s="131"/>
      <c r="S173" s="214"/>
      <c r="T173" s="284" t="s">
        <v>97</v>
      </c>
      <c r="U173" s="25" t="s">
        <v>31</v>
      </c>
      <c r="V173" s="39"/>
      <c r="W173" s="55"/>
      <c r="X173" s="96">
        <v>21.16255</v>
      </c>
      <c r="Y173" s="96">
        <v>25.980117</v>
      </c>
      <c r="Z173" s="96">
        <v>0.83968180999999997</v>
      </c>
      <c r="AA173" s="60">
        <v>0.90193358999999995</v>
      </c>
      <c r="AB173" s="60">
        <v>0.20139696000000001</v>
      </c>
      <c r="AC173" s="61"/>
      <c r="AD173" s="258"/>
      <c r="AE173" s="258"/>
      <c r="AF173" s="55"/>
      <c r="AG173" s="26"/>
      <c r="AH173" s="55"/>
      <c r="AI173" s="26"/>
      <c r="AJ173" s="131"/>
      <c r="AK173" s="199"/>
      <c r="AL173" s="284" t="s">
        <v>97</v>
      </c>
      <c r="AM173" s="119">
        <f t="shared" si="19"/>
        <v>-5.987998000000001</v>
      </c>
      <c r="AN173" s="95">
        <f t="shared" si="20"/>
        <v>-5.5544399999999996</v>
      </c>
      <c r="AO173" s="95">
        <f t="shared" si="21"/>
        <v>-9.2681100000000072E-2</v>
      </c>
      <c r="AP173" s="95">
        <f t="shared" si="22"/>
        <v>-5.872255000000004E-2</v>
      </c>
      <c r="AQ173" s="120">
        <f t="shared" si="23"/>
        <v>0.12413869000000001</v>
      </c>
      <c r="AR173" s="37"/>
      <c r="AS173" s="234"/>
      <c r="AT173" s="37"/>
    </row>
    <row r="174" spans="2:46" ht="13.5" customHeight="1" x14ac:dyDescent="0.15">
      <c r="B174" s="285"/>
      <c r="C174" s="27" t="s">
        <v>32</v>
      </c>
      <c r="D174" s="186"/>
      <c r="E174" s="56"/>
      <c r="F174" s="187">
        <v>32.515782000000002</v>
      </c>
      <c r="G174" s="187">
        <v>36.155186999999998</v>
      </c>
      <c r="H174" s="187">
        <v>0.97333342</v>
      </c>
      <c r="I174" s="62">
        <v>0.98277924000000005</v>
      </c>
      <c r="J174" s="62">
        <v>3.5144693999999997E-2</v>
      </c>
      <c r="K174" s="188"/>
      <c r="L174" s="259"/>
      <c r="M174" s="259"/>
      <c r="N174" s="56"/>
      <c r="O174" s="28"/>
      <c r="P174" s="56"/>
      <c r="Q174" s="28"/>
      <c r="R174" s="132"/>
      <c r="S174" s="214"/>
      <c r="T174" s="285"/>
      <c r="U174" s="27" t="s">
        <v>32</v>
      </c>
      <c r="V174" s="186"/>
      <c r="W174" s="56"/>
      <c r="X174" s="187">
        <v>25.15916</v>
      </c>
      <c r="Y174" s="187">
        <v>29.719311999999999</v>
      </c>
      <c r="Z174" s="187">
        <v>0.90522440999999998</v>
      </c>
      <c r="AA174" s="62">
        <v>0.94833350000000005</v>
      </c>
      <c r="AB174" s="62">
        <v>0.10644118499999999</v>
      </c>
      <c r="AC174" s="188"/>
      <c r="AD174" s="259"/>
      <c r="AE174" s="259"/>
      <c r="AF174" s="56"/>
      <c r="AG174" s="28"/>
      <c r="AH174" s="56"/>
      <c r="AI174" s="28"/>
      <c r="AJ174" s="132"/>
      <c r="AK174" s="199"/>
      <c r="AL174" s="285"/>
      <c r="AM174" s="86">
        <f t="shared" si="19"/>
        <v>-7.3566220000000015</v>
      </c>
      <c r="AN174" s="121">
        <f t="shared" si="20"/>
        <v>-6.4358749999999993</v>
      </c>
      <c r="AO174" s="121">
        <f t="shared" si="21"/>
        <v>-6.8109010000000025E-2</v>
      </c>
      <c r="AP174" s="121">
        <f t="shared" si="22"/>
        <v>-3.4445740000000002E-2</v>
      </c>
      <c r="AQ174" s="87">
        <f t="shared" si="23"/>
        <v>7.129649099999999E-2</v>
      </c>
      <c r="AR174" s="37"/>
      <c r="AS174" s="234"/>
      <c r="AT174" s="37"/>
    </row>
    <row r="175" spans="2:46" ht="13.5" customHeight="1" x14ac:dyDescent="0.15">
      <c r="B175" s="285"/>
      <c r="C175" s="27" t="s">
        <v>33</v>
      </c>
      <c r="D175" s="186"/>
      <c r="E175" s="56"/>
      <c r="F175" s="187">
        <v>38.008853000000002</v>
      </c>
      <c r="G175" s="187">
        <v>41.306572000000003</v>
      </c>
      <c r="H175" s="187">
        <v>0.98977212000000003</v>
      </c>
      <c r="I175" s="62">
        <v>0.99312683999999996</v>
      </c>
      <c r="J175" s="62">
        <v>1.4632663000000001E-2</v>
      </c>
      <c r="K175" s="188"/>
      <c r="L175" s="259"/>
      <c r="M175" s="259"/>
      <c r="N175" s="56"/>
      <c r="O175" s="28"/>
      <c r="P175" s="56"/>
      <c r="Q175" s="28"/>
      <c r="R175" s="132"/>
      <c r="S175" s="214"/>
      <c r="T175" s="285"/>
      <c r="U175" s="27" t="s">
        <v>33</v>
      </c>
      <c r="V175" s="186"/>
      <c r="W175" s="56"/>
      <c r="X175" s="187">
        <v>29.524172</v>
      </c>
      <c r="Y175" s="187">
        <v>33.547085000000003</v>
      </c>
      <c r="Z175" s="187">
        <v>0.95432262000000001</v>
      </c>
      <c r="AA175" s="62">
        <v>0.97175080000000003</v>
      </c>
      <c r="AB175" s="62">
        <v>5.6512890000000003E-2</v>
      </c>
      <c r="AC175" s="188"/>
      <c r="AD175" s="259"/>
      <c r="AE175" s="259"/>
      <c r="AF175" s="56"/>
      <c r="AG175" s="28"/>
      <c r="AH175" s="56"/>
      <c r="AI175" s="28"/>
      <c r="AJ175" s="132"/>
      <c r="AK175" s="199"/>
      <c r="AL175" s="285"/>
      <c r="AM175" s="86">
        <f t="shared" si="19"/>
        <v>-8.4846810000000019</v>
      </c>
      <c r="AN175" s="121">
        <f t="shared" si="20"/>
        <v>-7.759487</v>
      </c>
      <c r="AO175" s="121">
        <f t="shared" si="21"/>
        <v>-3.5449500000000023E-2</v>
      </c>
      <c r="AP175" s="121">
        <f t="shared" si="22"/>
        <v>-2.137603999999993E-2</v>
      </c>
      <c r="AQ175" s="87">
        <f t="shared" si="23"/>
        <v>4.1880227000000006E-2</v>
      </c>
      <c r="AR175" s="37"/>
      <c r="AS175" s="234"/>
      <c r="AT175" s="37"/>
    </row>
    <row r="176" spans="2:46" ht="13.5" customHeight="1" x14ac:dyDescent="0.15">
      <c r="B176" s="285"/>
      <c r="C176" s="27" t="s">
        <v>35</v>
      </c>
      <c r="D176" s="186"/>
      <c r="E176" s="56"/>
      <c r="F176" s="187">
        <v>41.884604000000003</v>
      </c>
      <c r="G176" s="187">
        <v>44.922905</v>
      </c>
      <c r="H176" s="187">
        <v>0.99446500999999998</v>
      </c>
      <c r="I176" s="62">
        <v>0.99655212999999998</v>
      </c>
      <c r="J176" s="62">
        <v>7.1418905000000003E-3</v>
      </c>
      <c r="K176" s="188"/>
      <c r="L176" s="259"/>
      <c r="M176" s="259"/>
      <c r="N176" s="56"/>
      <c r="O176" s="28"/>
      <c r="P176" s="56"/>
      <c r="Q176" s="28"/>
      <c r="R176" s="132"/>
      <c r="S176" s="214"/>
      <c r="T176" s="285"/>
      <c r="U176" s="27" t="s">
        <v>35</v>
      </c>
      <c r="V176" s="186"/>
      <c r="W176" s="56"/>
      <c r="X176" s="187">
        <v>35.496459000000002</v>
      </c>
      <c r="Y176" s="187">
        <v>38.915318999999997</v>
      </c>
      <c r="Z176" s="187">
        <v>0.98330591000000001</v>
      </c>
      <c r="AA176" s="62">
        <v>0.98926700000000001</v>
      </c>
      <c r="AB176" s="62">
        <v>2.2616655999999999E-2</v>
      </c>
      <c r="AC176" s="188"/>
      <c r="AD176" s="259"/>
      <c r="AE176" s="259"/>
      <c r="AF176" s="56"/>
      <c r="AG176" s="28"/>
      <c r="AH176" s="56"/>
      <c r="AI176" s="28"/>
      <c r="AJ176" s="132"/>
      <c r="AK176" s="199"/>
      <c r="AL176" s="285"/>
      <c r="AM176" s="86">
        <f t="shared" si="19"/>
        <v>-6.3881450000000015</v>
      </c>
      <c r="AN176" s="121">
        <f t="shared" si="20"/>
        <v>-6.0075860000000034</v>
      </c>
      <c r="AO176" s="121">
        <f t="shared" si="21"/>
        <v>-1.1159099999999977E-2</v>
      </c>
      <c r="AP176" s="121">
        <f t="shared" si="22"/>
        <v>-7.285129999999973E-3</v>
      </c>
      <c r="AQ176" s="87">
        <f t="shared" si="23"/>
        <v>1.5474765499999998E-2</v>
      </c>
      <c r="AR176" s="37"/>
      <c r="AS176" s="234"/>
      <c r="AT176" s="37"/>
    </row>
    <row r="177" spans="2:46" ht="13.5" customHeight="1" thickBot="1" x14ac:dyDescent="0.2">
      <c r="B177" s="286"/>
      <c r="C177" s="27"/>
      <c r="D177" s="186"/>
      <c r="E177" s="56"/>
      <c r="F177" s="189"/>
      <c r="G177" s="189"/>
      <c r="H177" s="189"/>
      <c r="I177" s="56"/>
      <c r="J177" s="56"/>
      <c r="K177" s="188"/>
      <c r="L177" s="259"/>
      <c r="M177" s="259"/>
      <c r="N177" s="56"/>
      <c r="O177" s="28"/>
      <c r="P177" s="56"/>
      <c r="Q177" s="28"/>
      <c r="R177" s="184"/>
      <c r="S177" s="214"/>
      <c r="T177" s="286"/>
      <c r="U177" s="27"/>
      <c r="V177" s="186"/>
      <c r="W177" s="56"/>
      <c r="X177" s="189"/>
      <c r="Y177" s="189"/>
      <c r="Z177" s="189"/>
      <c r="AA177" s="56"/>
      <c r="AB177" s="56"/>
      <c r="AC177" s="188"/>
      <c r="AD177" s="259"/>
      <c r="AE177" s="259"/>
      <c r="AF177" s="56"/>
      <c r="AG177" s="28"/>
      <c r="AH177" s="56"/>
      <c r="AI177" s="28"/>
      <c r="AJ177" s="184"/>
      <c r="AK177" s="199"/>
      <c r="AL177" s="286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4"/>
      <c r="AT177" s="37"/>
    </row>
    <row r="178" spans="2:46" ht="13.5" customHeight="1" x14ac:dyDescent="0.15">
      <c r="B178" s="284" t="s">
        <v>98</v>
      </c>
      <c r="C178" s="25" t="s">
        <v>31</v>
      </c>
      <c r="D178" s="39"/>
      <c r="E178" s="55"/>
      <c r="F178" s="96">
        <v>26.778867000000002</v>
      </c>
      <c r="G178" s="96">
        <v>30.994952999999999</v>
      </c>
      <c r="H178" s="96">
        <v>0.92584074000000005</v>
      </c>
      <c r="I178" s="60">
        <v>0.95423522999999999</v>
      </c>
      <c r="J178" s="60">
        <v>7.3661043999999995E-2</v>
      </c>
      <c r="K178" s="61"/>
      <c r="L178" s="258"/>
      <c r="M178" s="258"/>
      <c r="N178" s="55"/>
      <c r="O178" s="26"/>
      <c r="P178" s="55"/>
      <c r="Q178" s="26"/>
      <c r="R178" s="131"/>
      <c r="S178" s="214"/>
      <c r="T178" s="284" t="s">
        <v>98</v>
      </c>
      <c r="U178" s="25" t="s">
        <v>31</v>
      </c>
      <c r="V178" s="39"/>
      <c r="W178" s="55"/>
      <c r="X178" s="96">
        <v>21.611049999999999</v>
      </c>
      <c r="Y178" s="96">
        <v>26.277612000000001</v>
      </c>
      <c r="Z178" s="96">
        <v>0.81811838000000003</v>
      </c>
      <c r="AA178" s="60">
        <v>0.90138996000000005</v>
      </c>
      <c r="AB178" s="60">
        <v>0.19702388000000001</v>
      </c>
      <c r="AC178" s="61"/>
      <c r="AD178" s="258"/>
      <c r="AE178" s="258"/>
      <c r="AF178" s="55"/>
      <c r="AG178" s="26"/>
      <c r="AH178" s="55"/>
      <c r="AI178" s="26"/>
      <c r="AJ178" s="131"/>
      <c r="AK178" s="199"/>
      <c r="AL178" s="284" t="s">
        <v>98</v>
      </c>
      <c r="AM178" s="119">
        <f t="shared" si="19"/>
        <v>-5.167817000000003</v>
      </c>
      <c r="AN178" s="95">
        <f t="shared" si="20"/>
        <v>-4.7173409999999976</v>
      </c>
      <c r="AO178" s="95">
        <f t="shared" si="21"/>
        <v>-0.10772236000000002</v>
      </c>
      <c r="AP178" s="95">
        <f t="shared" si="22"/>
        <v>-5.2845269999999944E-2</v>
      </c>
      <c r="AQ178" s="120">
        <f t="shared" si="23"/>
        <v>0.12336283600000002</v>
      </c>
      <c r="AR178" s="37"/>
      <c r="AS178" s="234"/>
      <c r="AT178" s="37"/>
    </row>
    <row r="179" spans="2:46" ht="13.5" customHeight="1" x14ac:dyDescent="0.15">
      <c r="B179" s="285"/>
      <c r="C179" s="27" t="s">
        <v>32</v>
      </c>
      <c r="D179" s="186"/>
      <c r="E179" s="56"/>
      <c r="F179" s="187">
        <v>32.104548000000001</v>
      </c>
      <c r="G179" s="187">
        <v>35.617198999999999</v>
      </c>
      <c r="H179" s="187">
        <v>0.96919321000000003</v>
      </c>
      <c r="I179" s="62">
        <v>0.98029272999999995</v>
      </c>
      <c r="J179" s="62">
        <v>3.2939142999999997E-2</v>
      </c>
      <c r="K179" s="188"/>
      <c r="L179" s="259"/>
      <c r="M179" s="259"/>
      <c r="N179" s="56"/>
      <c r="O179" s="28"/>
      <c r="P179" s="56"/>
      <c r="Q179" s="28"/>
      <c r="R179" s="132"/>
      <c r="S179" s="214"/>
      <c r="T179" s="285"/>
      <c r="U179" s="27" t="s">
        <v>32</v>
      </c>
      <c r="V179" s="186"/>
      <c r="W179" s="56"/>
      <c r="X179" s="187">
        <v>25.338073999999999</v>
      </c>
      <c r="Y179" s="187">
        <v>29.612949</v>
      </c>
      <c r="Z179" s="187">
        <v>0.89903661999999995</v>
      </c>
      <c r="AA179" s="62">
        <v>0.94525205000000001</v>
      </c>
      <c r="AB179" s="62">
        <v>0.10435672999999999</v>
      </c>
      <c r="AC179" s="188"/>
      <c r="AD179" s="259"/>
      <c r="AE179" s="259"/>
      <c r="AF179" s="56"/>
      <c r="AG179" s="28"/>
      <c r="AH179" s="56"/>
      <c r="AI179" s="28"/>
      <c r="AJ179" s="132"/>
      <c r="AK179" s="199"/>
      <c r="AL179" s="285"/>
      <c r="AM179" s="86">
        <f t="shared" si="19"/>
        <v>-6.7664740000000023</v>
      </c>
      <c r="AN179" s="121">
        <f t="shared" si="20"/>
        <v>-6.004249999999999</v>
      </c>
      <c r="AO179" s="121">
        <f t="shared" si="21"/>
        <v>-7.0156590000000074E-2</v>
      </c>
      <c r="AP179" s="121">
        <f t="shared" si="22"/>
        <v>-3.5040679999999935E-2</v>
      </c>
      <c r="AQ179" s="87">
        <f t="shared" si="23"/>
        <v>7.1417587000000005E-2</v>
      </c>
      <c r="AR179" s="37"/>
      <c r="AS179" s="234"/>
      <c r="AT179" s="37"/>
    </row>
    <row r="180" spans="2:46" ht="13.5" customHeight="1" x14ac:dyDescent="0.15">
      <c r="B180" s="285"/>
      <c r="C180" s="27" t="s">
        <v>33</v>
      </c>
      <c r="D180" s="186"/>
      <c r="E180" s="56"/>
      <c r="F180" s="187">
        <v>37.758895000000003</v>
      </c>
      <c r="G180" s="187">
        <v>41.127721999999999</v>
      </c>
      <c r="H180" s="187">
        <v>0.98878547000000006</v>
      </c>
      <c r="I180" s="62">
        <v>0.99237277999999995</v>
      </c>
      <c r="J180" s="62">
        <v>1.2578077999999999E-2</v>
      </c>
      <c r="K180" s="188"/>
      <c r="L180" s="259"/>
      <c r="M180" s="259"/>
      <c r="N180" s="56"/>
      <c r="O180" s="28"/>
      <c r="P180" s="56"/>
      <c r="Q180" s="28"/>
      <c r="R180" s="132"/>
      <c r="S180" s="214"/>
      <c r="T180" s="285"/>
      <c r="U180" s="27" t="s">
        <v>33</v>
      </c>
      <c r="V180" s="186"/>
      <c r="W180" s="56"/>
      <c r="X180" s="187">
        <v>28.992296</v>
      </c>
      <c r="Y180" s="187">
        <v>32.895645000000002</v>
      </c>
      <c r="Z180" s="187">
        <v>0.94859532999999996</v>
      </c>
      <c r="AA180" s="62">
        <v>0.96701534</v>
      </c>
      <c r="AB180" s="62">
        <v>5.2563470000000001E-2</v>
      </c>
      <c r="AC180" s="188"/>
      <c r="AD180" s="259"/>
      <c r="AE180" s="259"/>
      <c r="AF180" s="56"/>
      <c r="AG180" s="28"/>
      <c r="AH180" s="56"/>
      <c r="AI180" s="28"/>
      <c r="AJ180" s="132"/>
      <c r="AK180" s="199"/>
      <c r="AL180" s="285"/>
      <c r="AM180" s="86">
        <f t="shared" si="19"/>
        <v>-8.7665990000000029</v>
      </c>
      <c r="AN180" s="121">
        <f t="shared" si="20"/>
        <v>-8.2320769999999968</v>
      </c>
      <c r="AO180" s="121">
        <f t="shared" si="21"/>
        <v>-4.0190140000000096E-2</v>
      </c>
      <c r="AP180" s="121">
        <f t="shared" si="22"/>
        <v>-2.5357439999999953E-2</v>
      </c>
      <c r="AQ180" s="87">
        <f t="shared" si="23"/>
        <v>3.9985392000000002E-2</v>
      </c>
      <c r="AR180" s="37"/>
      <c r="AS180" s="234"/>
      <c r="AT180" s="37"/>
    </row>
    <row r="181" spans="2:46" ht="13.5" customHeight="1" x14ac:dyDescent="0.15">
      <c r="B181" s="285"/>
      <c r="C181" s="27" t="s">
        <v>35</v>
      </c>
      <c r="D181" s="186"/>
      <c r="E181" s="56"/>
      <c r="F181" s="187">
        <v>42.135908999999998</v>
      </c>
      <c r="G181" s="187">
        <v>45.231153999999997</v>
      </c>
      <c r="H181" s="187">
        <v>0.99465965999999995</v>
      </c>
      <c r="I181" s="62">
        <v>0.99642883000000004</v>
      </c>
      <c r="J181" s="62">
        <v>5.1609350000000002E-3</v>
      </c>
      <c r="K181" s="188"/>
      <c r="L181" s="259"/>
      <c r="M181" s="259"/>
      <c r="N181" s="56"/>
      <c r="O181" s="28"/>
      <c r="P181" s="56"/>
      <c r="Q181" s="28"/>
      <c r="R181" s="132"/>
      <c r="S181" s="214"/>
      <c r="T181" s="285"/>
      <c r="U181" s="27" t="s">
        <v>35</v>
      </c>
      <c r="V181" s="186"/>
      <c r="W181" s="56"/>
      <c r="X181" s="187">
        <v>34.751488999999999</v>
      </c>
      <c r="Y181" s="187">
        <v>38.130673000000002</v>
      </c>
      <c r="Z181" s="187">
        <v>0.98091835999999999</v>
      </c>
      <c r="AA181" s="62">
        <v>0.98708587000000003</v>
      </c>
      <c r="AB181" s="62">
        <v>2.0857648999999999E-2</v>
      </c>
      <c r="AC181" s="188"/>
      <c r="AD181" s="259"/>
      <c r="AE181" s="259"/>
      <c r="AF181" s="56"/>
      <c r="AG181" s="28"/>
      <c r="AH181" s="56"/>
      <c r="AI181" s="28"/>
      <c r="AJ181" s="132"/>
      <c r="AK181" s="199"/>
      <c r="AL181" s="285"/>
      <c r="AM181" s="86">
        <f t="shared" si="19"/>
        <v>-7.3844199999999987</v>
      </c>
      <c r="AN181" s="121">
        <f t="shared" si="20"/>
        <v>-7.1004809999999949</v>
      </c>
      <c r="AO181" s="121">
        <f t="shared" si="21"/>
        <v>-1.3741299999999956E-2</v>
      </c>
      <c r="AP181" s="121">
        <f t="shared" si="22"/>
        <v>-9.3429600000000113E-3</v>
      </c>
      <c r="AQ181" s="87">
        <f t="shared" si="23"/>
        <v>1.5696714E-2</v>
      </c>
      <c r="AR181" s="37"/>
      <c r="AS181" s="234"/>
      <c r="AT181" s="37"/>
    </row>
    <row r="182" spans="2:46" ht="13.5" customHeight="1" thickBot="1" x14ac:dyDescent="0.2">
      <c r="B182" s="286"/>
      <c r="C182" s="27"/>
      <c r="D182" s="186"/>
      <c r="E182" s="56"/>
      <c r="F182" s="189"/>
      <c r="G182" s="189"/>
      <c r="H182" s="189"/>
      <c r="I182" s="56"/>
      <c r="J182" s="56"/>
      <c r="K182" s="188"/>
      <c r="L182" s="259"/>
      <c r="M182" s="259"/>
      <c r="N182" s="56"/>
      <c r="O182" s="28"/>
      <c r="P182" s="56"/>
      <c r="Q182" s="28"/>
      <c r="R182" s="184"/>
      <c r="S182" s="214"/>
      <c r="T182" s="286"/>
      <c r="U182" s="27"/>
      <c r="V182" s="186"/>
      <c r="W182" s="56"/>
      <c r="X182" s="189"/>
      <c r="Y182" s="189"/>
      <c r="Z182" s="189"/>
      <c r="AA182" s="56"/>
      <c r="AB182" s="56"/>
      <c r="AC182" s="188"/>
      <c r="AD182" s="259"/>
      <c r="AE182" s="259"/>
      <c r="AF182" s="56"/>
      <c r="AG182" s="28"/>
      <c r="AH182" s="56"/>
      <c r="AI182" s="28"/>
      <c r="AJ182" s="184"/>
      <c r="AK182" s="199"/>
      <c r="AL182" s="286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4"/>
      <c r="AT182" s="37"/>
    </row>
    <row r="183" spans="2:46" ht="13.5" customHeight="1" x14ac:dyDescent="0.15">
      <c r="B183" s="284" t="s">
        <v>99</v>
      </c>
      <c r="C183" s="25" t="s">
        <v>31</v>
      </c>
      <c r="D183" s="39"/>
      <c r="E183" s="55"/>
      <c r="F183" s="96">
        <v>26.661959</v>
      </c>
      <c r="G183" s="96">
        <v>31.005542999999999</v>
      </c>
      <c r="H183" s="96">
        <v>0.93011962000000004</v>
      </c>
      <c r="I183" s="60">
        <v>0.95926993000000005</v>
      </c>
      <c r="J183" s="60">
        <v>7.7141749999999995E-2</v>
      </c>
      <c r="K183" s="61"/>
      <c r="L183" s="258"/>
      <c r="M183" s="258"/>
      <c r="N183" s="55"/>
      <c r="O183" s="26"/>
      <c r="P183" s="55"/>
      <c r="Q183" s="26"/>
      <c r="R183" s="131"/>
      <c r="S183" s="214"/>
      <c r="T183" s="284" t="s">
        <v>99</v>
      </c>
      <c r="U183" s="25" t="s">
        <v>31</v>
      </c>
      <c r="V183" s="39"/>
      <c r="W183" s="55"/>
      <c r="X183" s="96">
        <v>21.433596000000001</v>
      </c>
      <c r="Y183" s="96">
        <v>26.448691</v>
      </c>
      <c r="Z183" s="96">
        <v>0.81819357000000004</v>
      </c>
      <c r="AA183" s="60">
        <v>0.90301861000000005</v>
      </c>
      <c r="AB183" s="60">
        <v>0.19727</v>
      </c>
      <c r="AC183" s="61"/>
      <c r="AD183" s="258"/>
      <c r="AE183" s="258"/>
      <c r="AF183" s="55"/>
      <c r="AG183" s="26"/>
      <c r="AH183" s="55"/>
      <c r="AI183" s="26"/>
      <c r="AJ183" s="131"/>
      <c r="AK183" s="199"/>
      <c r="AL183" s="284" t="s">
        <v>99</v>
      </c>
      <c r="AM183" s="119">
        <f t="shared" si="19"/>
        <v>-5.2283629999999981</v>
      </c>
      <c r="AN183" s="95">
        <f t="shared" si="20"/>
        <v>-4.5568519999999992</v>
      </c>
      <c r="AO183" s="95">
        <f t="shared" si="21"/>
        <v>-0.11192605</v>
      </c>
      <c r="AP183" s="95">
        <f t="shared" si="22"/>
        <v>-5.6251319999999994E-2</v>
      </c>
      <c r="AQ183" s="120">
        <f t="shared" si="23"/>
        <v>0.12012825000000001</v>
      </c>
      <c r="AR183" s="37"/>
      <c r="AS183" s="234"/>
      <c r="AT183" s="37"/>
    </row>
    <row r="184" spans="2:46" ht="13.5" customHeight="1" x14ac:dyDescent="0.15">
      <c r="B184" s="285"/>
      <c r="C184" s="27" t="s">
        <v>32</v>
      </c>
      <c r="D184" s="186"/>
      <c r="E184" s="56"/>
      <c r="F184" s="187">
        <v>31.679338999999999</v>
      </c>
      <c r="G184" s="187">
        <v>35.303770999999998</v>
      </c>
      <c r="H184" s="187">
        <v>0.97109358000000001</v>
      </c>
      <c r="I184" s="62">
        <v>0.98136433000000001</v>
      </c>
      <c r="J184" s="62">
        <v>3.6872799999999997E-2</v>
      </c>
      <c r="K184" s="188"/>
      <c r="L184" s="259"/>
      <c r="M184" s="259"/>
      <c r="N184" s="56"/>
      <c r="O184" s="28"/>
      <c r="P184" s="56"/>
      <c r="Q184" s="28"/>
      <c r="R184" s="132"/>
      <c r="S184" s="214"/>
      <c r="T184" s="285"/>
      <c r="U184" s="27" t="s">
        <v>32</v>
      </c>
      <c r="V184" s="186"/>
      <c r="W184" s="56"/>
      <c r="X184" s="187">
        <v>24.706644000000001</v>
      </c>
      <c r="Y184" s="187">
        <v>29.235942999999999</v>
      </c>
      <c r="Z184" s="187">
        <v>0.89985373999999996</v>
      </c>
      <c r="AA184" s="62">
        <v>0.94354726</v>
      </c>
      <c r="AB184" s="62">
        <v>0.11229746</v>
      </c>
      <c r="AC184" s="188"/>
      <c r="AD184" s="259"/>
      <c r="AE184" s="259"/>
      <c r="AF184" s="56"/>
      <c r="AG184" s="28"/>
      <c r="AH184" s="56"/>
      <c r="AI184" s="28"/>
      <c r="AJ184" s="132"/>
      <c r="AK184" s="199"/>
      <c r="AL184" s="285"/>
      <c r="AM184" s="86">
        <f t="shared" si="19"/>
        <v>-6.9726949999999981</v>
      </c>
      <c r="AN184" s="121">
        <f t="shared" si="20"/>
        <v>-6.0678279999999987</v>
      </c>
      <c r="AO184" s="121">
        <f t="shared" si="21"/>
        <v>-7.1239840000000054E-2</v>
      </c>
      <c r="AP184" s="121">
        <f t="shared" si="22"/>
        <v>-3.7817070000000008E-2</v>
      </c>
      <c r="AQ184" s="87">
        <f t="shared" si="23"/>
        <v>7.5424660000000004E-2</v>
      </c>
      <c r="AR184" s="37"/>
      <c r="AS184" s="234"/>
      <c r="AT184" s="37"/>
    </row>
    <row r="185" spans="2:46" ht="13.5" customHeight="1" x14ac:dyDescent="0.15">
      <c r="B185" s="285"/>
      <c r="C185" s="27" t="s">
        <v>33</v>
      </c>
      <c r="D185" s="186"/>
      <c r="E185" s="56"/>
      <c r="F185" s="187">
        <v>37.232551000000001</v>
      </c>
      <c r="G185" s="187">
        <v>40.717319000000003</v>
      </c>
      <c r="H185" s="187">
        <v>0.98939986999999996</v>
      </c>
      <c r="I185" s="62">
        <v>0.99291636999999999</v>
      </c>
      <c r="J185" s="62">
        <v>1.4890392000000001E-2</v>
      </c>
      <c r="K185" s="188"/>
      <c r="L185" s="259"/>
      <c r="M185" s="259"/>
      <c r="N185" s="56"/>
      <c r="O185" s="28"/>
      <c r="P185" s="56"/>
      <c r="Q185" s="28"/>
      <c r="R185" s="132"/>
      <c r="S185" s="214"/>
      <c r="T185" s="285"/>
      <c r="U185" s="27" t="s">
        <v>33</v>
      </c>
      <c r="V185" s="186"/>
      <c r="W185" s="56"/>
      <c r="X185" s="187">
        <v>28.988211</v>
      </c>
      <c r="Y185" s="187">
        <v>32.769741000000003</v>
      </c>
      <c r="Z185" s="187">
        <v>0.95157652999999998</v>
      </c>
      <c r="AA185" s="62">
        <v>0.97107096999999998</v>
      </c>
      <c r="AB185" s="62">
        <v>5.7405761999999999E-2</v>
      </c>
      <c r="AC185" s="188"/>
      <c r="AD185" s="259"/>
      <c r="AE185" s="259"/>
      <c r="AF185" s="56"/>
      <c r="AG185" s="28"/>
      <c r="AH185" s="56"/>
      <c r="AI185" s="28"/>
      <c r="AJ185" s="132"/>
      <c r="AK185" s="199"/>
      <c r="AL185" s="285"/>
      <c r="AM185" s="86">
        <f t="shared" si="19"/>
        <v>-8.2443400000000011</v>
      </c>
      <c r="AN185" s="121">
        <f t="shared" si="20"/>
        <v>-7.947578</v>
      </c>
      <c r="AO185" s="121">
        <f t="shared" si="21"/>
        <v>-3.7823339999999983E-2</v>
      </c>
      <c r="AP185" s="121">
        <f t="shared" si="22"/>
        <v>-2.1845400000000015E-2</v>
      </c>
      <c r="AQ185" s="87">
        <f t="shared" si="23"/>
        <v>4.2515369999999997E-2</v>
      </c>
      <c r="AR185" s="37"/>
      <c r="AS185" s="234"/>
      <c r="AT185" s="37"/>
    </row>
    <row r="186" spans="2:46" ht="13.5" customHeight="1" x14ac:dyDescent="0.15">
      <c r="B186" s="285"/>
      <c r="C186" s="27" t="s">
        <v>35</v>
      </c>
      <c r="D186" s="186"/>
      <c r="E186" s="56"/>
      <c r="F186" s="187">
        <v>41.840103999999997</v>
      </c>
      <c r="G186" s="187">
        <v>44.900683999999998</v>
      </c>
      <c r="H186" s="187">
        <v>0.99465941000000002</v>
      </c>
      <c r="I186" s="62">
        <v>0.99650169</v>
      </c>
      <c r="J186" s="62">
        <v>5.8530667000000003E-3</v>
      </c>
      <c r="K186" s="188"/>
      <c r="L186" s="259"/>
      <c r="M186" s="259"/>
      <c r="N186" s="56"/>
      <c r="O186" s="28"/>
      <c r="P186" s="56"/>
      <c r="Q186" s="28"/>
      <c r="R186" s="132"/>
      <c r="S186" s="214"/>
      <c r="T186" s="285"/>
      <c r="U186" s="27" t="s">
        <v>35</v>
      </c>
      <c r="V186" s="186"/>
      <c r="W186" s="56"/>
      <c r="X186" s="187">
        <v>34.434035999999999</v>
      </c>
      <c r="Y186" s="187">
        <v>37.964025999999997</v>
      </c>
      <c r="Z186" s="187">
        <v>0.98186479999999998</v>
      </c>
      <c r="AA186" s="62">
        <v>0.98824062999999995</v>
      </c>
      <c r="AB186" s="62">
        <v>2.3674753999999999E-2</v>
      </c>
      <c r="AC186" s="188"/>
      <c r="AD186" s="259"/>
      <c r="AE186" s="259"/>
      <c r="AF186" s="56"/>
      <c r="AG186" s="28"/>
      <c r="AH186" s="56"/>
      <c r="AI186" s="28"/>
      <c r="AJ186" s="132"/>
      <c r="AK186" s="199"/>
      <c r="AL186" s="285"/>
      <c r="AM186" s="86">
        <f t="shared" si="19"/>
        <v>-7.4060679999999977</v>
      </c>
      <c r="AN186" s="121">
        <f t="shared" si="20"/>
        <v>-6.9366580000000013</v>
      </c>
      <c r="AO186" s="121">
        <f t="shared" si="21"/>
        <v>-1.279461000000004E-2</v>
      </c>
      <c r="AP186" s="121">
        <f t="shared" si="22"/>
        <v>-8.2610600000000423E-3</v>
      </c>
      <c r="AQ186" s="87">
        <f t="shared" si="23"/>
        <v>1.78216873E-2</v>
      </c>
      <c r="AR186" s="37"/>
      <c r="AS186" s="234"/>
      <c r="AT186" s="37"/>
    </row>
    <row r="187" spans="2:46" ht="13.5" customHeight="1" thickBot="1" x14ac:dyDescent="0.2">
      <c r="B187" s="286"/>
      <c r="C187" s="27"/>
      <c r="D187" s="186"/>
      <c r="E187" s="56"/>
      <c r="F187" s="189"/>
      <c r="G187" s="189"/>
      <c r="H187" s="189"/>
      <c r="I187" s="56"/>
      <c r="J187" s="56"/>
      <c r="K187" s="188"/>
      <c r="L187" s="259"/>
      <c r="M187" s="259"/>
      <c r="N187" s="56"/>
      <c r="O187" s="28"/>
      <c r="P187" s="56"/>
      <c r="Q187" s="28"/>
      <c r="R187" s="184"/>
      <c r="S187" s="214"/>
      <c r="T187" s="286"/>
      <c r="U187" s="27"/>
      <c r="V187" s="186"/>
      <c r="W187" s="56"/>
      <c r="X187" s="189"/>
      <c r="Y187" s="189"/>
      <c r="Z187" s="189"/>
      <c r="AA187" s="56"/>
      <c r="AB187" s="56"/>
      <c r="AC187" s="188"/>
      <c r="AD187" s="259"/>
      <c r="AE187" s="259"/>
      <c r="AF187" s="56"/>
      <c r="AG187" s="28"/>
      <c r="AH187" s="56"/>
      <c r="AI187" s="28"/>
      <c r="AJ187" s="184"/>
      <c r="AK187" s="199"/>
      <c r="AL187" s="286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4"/>
      <c r="AT187" s="37"/>
    </row>
    <row r="188" spans="2:46" ht="13.5" customHeight="1" x14ac:dyDescent="0.15">
      <c r="B188" s="284" t="s">
        <v>100</v>
      </c>
      <c r="C188" s="25" t="s">
        <v>31</v>
      </c>
      <c r="D188" s="39"/>
      <c r="E188" s="55"/>
      <c r="F188" s="96">
        <v>27.612175000000001</v>
      </c>
      <c r="G188" s="96">
        <v>31.491816</v>
      </c>
      <c r="H188" s="96">
        <v>0.93330113999999997</v>
      </c>
      <c r="I188" s="60">
        <v>0.96565650000000003</v>
      </c>
      <c r="J188" s="60">
        <v>8.3290180000000005E-2</v>
      </c>
      <c r="K188" s="61"/>
      <c r="L188" s="258"/>
      <c r="M188" s="258"/>
      <c r="N188" s="55"/>
      <c r="O188" s="26"/>
      <c r="P188" s="55"/>
      <c r="Q188" s="26"/>
      <c r="R188" s="131"/>
      <c r="S188" s="214"/>
      <c r="T188" s="284" t="s">
        <v>100</v>
      </c>
      <c r="U188" s="25" t="s">
        <v>31</v>
      </c>
      <c r="V188" s="39"/>
      <c r="W188" s="55"/>
      <c r="X188" s="96">
        <v>23.339867000000002</v>
      </c>
      <c r="Y188" s="96">
        <v>27.595949000000001</v>
      </c>
      <c r="Z188" s="96">
        <v>0.83427094999999996</v>
      </c>
      <c r="AA188" s="60">
        <v>0.92556031999999999</v>
      </c>
      <c r="AB188" s="60">
        <v>0.18379423</v>
      </c>
      <c r="AC188" s="61"/>
      <c r="AD188" s="258"/>
      <c r="AE188" s="258"/>
      <c r="AF188" s="55"/>
      <c r="AG188" s="26"/>
      <c r="AH188" s="55"/>
      <c r="AI188" s="26"/>
      <c r="AJ188" s="131"/>
      <c r="AK188" s="199"/>
      <c r="AL188" s="284" t="s">
        <v>100</v>
      </c>
      <c r="AM188" s="119">
        <f t="shared" si="19"/>
        <v>-4.2723079999999989</v>
      </c>
      <c r="AN188" s="95">
        <f t="shared" si="20"/>
        <v>-3.8958669999999991</v>
      </c>
      <c r="AO188" s="95">
        <f t="shared" si="21"/>
        <v>-9.9030190000000018E-2</v>
      </c>
      <c r="AP188" s="95">
        <f t="shared" si="22"/>
        <v>-4.0096180000000037E-2</v>
      </c>
      <c r="AQ188" s="120">
        <f t="shared" si="23"/>
        <v>0.10050405</v>
      </c>
      <c r="AR188" s="37"/>
      <c r="AS188" s="234"/>
      <c r="AT188" s="37"/>
    </row>
    <row r="189" spans="2:46" ht="13.5" customHeight="1" x14ac:dyDescent="0.15">
      <c r="B189" s="285"/>
      <c r="C189" s="27" t="s">
        <v>32</v>
      </c>
      <c r="D189" s="186"/>
      <c r="E189" s="56"/>
      <c r="F189" s="187">
        <v>31.435085999999998</v>
      </c>
      <c r="G189" s="187">
        <v>35.311346999999998</v>
      </c>
      <c r="H189" s="187">
        <v>0.97094272000000004</v>
      </c>
      <c r="I189" s="62">
        <v>0.98245293</v>
      </c>
      <c r="J189" s="62">
        <v>4.3905093999999999E-2</v>
      </c>
      <c r="K189" s="188"/>
      <c r="L189" s="259"/>
      <c r="M189" s="259"/>
      <c r="N189" s="56"/>
      <c r="O189" s="28"/>
      <c r="P189" s="56"/>
      <c r="Q189" s="28"/>
      <c r="R189" s="132"/>
      <c r="S189" s="214"/>
      <c r="T189" s="285"/>
      <c r="U189" s="27" t="s">
        <v>32</v>
      </c>
      <c r="V189" s="186"/>
      <c r="W189" s="56"/>
      <c r="X189" s="187">
        <v>26.322168000000001</v>
      </c>
      <c r="Y189" s="187">
        <v>30.297999000000001</v>
      </c>
      <c r="Z189" s="187">
        <v>0.90823542999999995</v>
      </c>
      <c r="AA189" s="62">
        <v>0.95528595000000005</v>
      </c>
      <c r="AB189" s="62">
        <v>0.10250273</v>
      </c>
      <c r="AC189" s="188"/>
      <c r="AD189" s="259"/>
      <c r="AE189" s="259"/>
      <c r="AF189" s="56"/>
      <c r="AG189" s="28"/>
      <c r="AH189" s="56"/>
      <c r="AI189" s="28"/>
      <c r="AJ189" s="132"/>
      <c r="AK189" s="199"/>
      <c r="AL189" s="285"/>
      <c r="AM189" s="86">
        <f t="shared" si="19"/>
        <v>-5.112917999999997</v>
      </c>
      <c r="AN189" s="121">
        <f t="shared" si="20"/>
        <v>-5.013347999999997</v>
      </c>
      <c r="AO189" s="121">
        <f t="shared" si="21"/>
        <v>-6.2707290000000082E-2</v>
      </c>
      <c r="AP189" s="121">
        <f t="shared" si="22"/>
        <v>-2.7166979999999952E-2</v>
      </c>
      <c r="AQ189" s="87">
        <f t="shared" si="23"/>
        <v>5.8597636000000002E-2</v>
      </c>
      <c r="AR189" s="37"/>
      <c r="AS189" s="234"/>
      <c r="AT189" s="37"/>
    </row>
    <row r="190" spans="2:46" ht="13.5" customHeight="1" x14ac:dyDescent="0.15">
      <c r="B190" s="285"/>
      <c r="C190" s="27" t="s">
        <v>33</v>
      </c>
      <c r="D190" s="186"/>
      <c r="E190" s="56"/>
      <c r="F190" s="187">
        <v>35.297046000000002</v>
      </c>
      <c r="G190" s="187">
        <v>39.637127</v>
      </c>
      <c r="H190" s="187">
        <v>0.98891686999999995</v>
      </c>
      <c r="I190" s="62">
        <v>0.99245832</v>
      </c>
      <c r="J190" s="62">
        <v>2.2126916999999999E-2</v>
      </c>
      <c r="K190" s="188"/>
      <c r="L190" s="259"/>
      <c r="M190" s="259"/>
      <c r="N190" s="56"/>
      <c r="O190" s="28"/>
      <c r="P190" s="56"/>
      <c r="Q190" s="28"/>
      <c r="R190" s="132"/>
      <c r="S190" s="214"/>
      <c r="T190" s="285"/>
      <c r="U190" s="27" t="s">
        <v>33</v>
      </c>
      <c r="V190" s="186"/>
      <c r="W190" s="56"/>
      <c r="X190" s="187">
        <v>29.993649000000001</v>
      </c>
      <c r="Y190" s="187">
        <v>33.628211999999998</v>
      </c>
      <c r="Z190" s="187">
        <v>0.95329158999999997</v>
      </c>
      <c r="AA190" s="62">
        <v>0.97402853</v>
      </c>
      <c r="AB190" s="62">
        <v>5.5241025999999999E-2</v>
      </c>
      <c r="AC190" s="188"/>
      <c r="AD190" s="259"/>
      <c r="AE190" s="259"/>
      <c r="AF190" s="56"/>
      <c r="AG190" s="28"/>
      <c r="AH190" s="56"/>
      <c r="AI190" s="28"/>
      <c r="AJ190" s="132"/>
      <c r="AK190" s="199"/>
      <c r="AL190" s="285"/>
      <c r="AM190" s="86">
        <f t="shared" si="19"/>
        <v>-5.3033970000000004</v>
      </c>
      <c r="AN190" s="121">
        <f t="shared" si="20"/>
        <v>-6.0089150000000018</v>
      </c>
      <c r="AO190" s="121">
        <f t="shared" si="21"/>
        <v>-3.5625279999999981E-2</v>
      </c>
      <c r="AP190" s="121">
        <f t="shared" si="22"/>
        <v>-1.8429790000000001E-2</v>
      </c>
      <c r="AQ190" s="87">
        <f t="shared" si="23"/>
        <v>3.3114109000000003E-2</v>
      </c>
      <c r="AR190" s="37"/>
      <c r="AS190" s="234"/>
      <c r="AT190" s="37"/>
    </row>
    <row r="191" spans="2:46" ht="13.5" customHeight="1" x14ac:dyDescent="0.15">
      <c r="B191" s="285"/>
      <c r="C191" s="27" t="s">
        <v>35</v>
      </c>
      <c r="D191" s="186"/>
      <c r="E191" s="56"/>
      <c r="F191" s="187">
        <v>37.616757</v>
      </c>
      <c r="G191" s="187">
        <v>42.064188000000001</v>
      </c>
      <c r="H191" s="187">
        <v>0.99430286999999995</v>
      </c>
      <c r="I191" s="62">
        <v>0.99586677999999995</v>
      </c>
      <c r="J191" s="62">
        <v>1.2932577000000001E-2</v>
      </c>
      <c r="K191" s="188"/>
      <c r="L191" s="259"/>
      <c r="M191" s="259"/>
      <c r="N191" s="56"/>
      <c r="O191" s="28"/>
      <c r="P191" s="56"/>
      <c r="Q191" s="28"/>
      <c r="R191" s="132"/>
      <c r="S191" s="214"/>
      <c r="T191" s="285"/>
      <c r="U191" s="27" t="s">
        <v>35</v>
      </c>
      <c r="V191" s="186"/>
      <c r="W191" s="56"/>
      <c r="X191" s="187">
        <v>34.289020000000001</v>
      </c>
      <c r="Y191" s="187">
        <v>38.093257999999999</v>
      </c>
      <c r="Z191" s="187">
        <v>0.98152578999999995</v>
      </c>
      <c r="AA191" s="62">
        <v>0.98839995000000003</v>
      </c>
      <c r="AB191" s="62">
        <v>2.6564787999999999E-2</v>
      </c>
      <c r="AC191" s="188"/>
      <c r="AD191" s="259"/>
      <c r="AE191" s="259"/>
      <c r="AF191" s="56"/>
      <c r="AG191" s="28"/>
      <c r="AH191" s="56"/>
      <c r="AI191" s="28"/>
      <c r="AJ191" s="132"/>
      <c r="AK191" s="199"/>
      <c r="AL191" s="285"/>
      <c r="AM191" s="86">
        <f t="shared" si="19"/>
        <v>-3.3277369999999991</v>
      </c>
      <c r="AN191" s="121">
        <f t="shared" si="20"/>
        <v>-3.9709300000000027</v>
      </c>
      <c r="AO191" s="121">
        <f t="shared" si="21"/>
        <v>-1.2777079999999996E-2</v>
      </c>
      <c r="AP191" s="121">
        <f t="shared" si="22"/>
        <v>-7.4668299999999244E-3</v>
      </c>
      <c r="AQ191" s="87">
        <f t="shared" si="23"/>
        <v>1.3632210999999998E-2</v>
      </c>
      <c r="AR191" s="37"/>
      <c r="AS191" s="234"/>
      <c r="AT191" s="37"/>
    </row>
    <row r="192" spans="2:46" ht="13.5" customHeight="1" thickBot="1" x14ac:dyDescent="0.2">
      <c r="B192" s="286"/>
      <c r="C192" s="27"/>
      <c r="D192" s="186"/>
      <c r="E192" s="56"/>
      <c r="F192" s="189"/>
      <c r="G192" s="189"/>
      <c r="H192" s="189"/>
      <c r="I192" s="56"/>
      <c r="J192" s="56"/>
      <c r="K192" s="188"/>
      <c r="L192" s="259"/>
      <c r="M192" s="259"/>
      <c r="N192" s="56"/>
      <c r="O192" s="28"/>
      <c r="P192" s="56"/>
      <c r="Q192" s="28"/>
      <c r="R192" s="184"/>
      <c r="S192" s="214"/>
      <c r="T192" s="286"/>
      <c r="U192" s="27"/>
      <c r="V192" s="186"/>
      <c r="W192" s="56"/>
      <c r="X192" s="189"/>
      <c r="Y192" s="189"/>
      <c r="Z192" s="189"/>
      <c r="AA192" s="56"/>
      <c r="AB192" s="56"/>
      <c r="AC192" s="188"/>
      <c r="AD192" s="259"/>
      <c r="AE192" s="259"/>
      <c r="AF192" s="56"/>
      <c r="AG192" s="28"/>
      <c r="AH192" s="56"/>
      <c r="AI192" s="28"/>
      <c r="AJ192" s="184"/>
      <c r="AK192" s="199"/>
      <c r="AL192" s="286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4"/>
      <c r="AT192" s="37"/>
    </row>
    <row r="193" spans="2:46" ht="13.5" customHeight="1" x14ac:dyDescent="0.15">
      <c r="B193" s="284" t="s">
        <v>101</v>
      </c>
      <c r="C193" s="25" t="s">
        <v>31</v>
      </c>
      <c r="D193" s="39"/>
      <c r="E193" s="55"/>
      <c r="F193" s="96"/>
      <c r="G193" s="96"/>
      <c r="H193" s="96"/>
      <c r="I193" s="60"/>
      <c r="J193" s="60"/>
      <c r="K193" s="61"/>
      <c r="L193" s="258"/>
      <c r="M193" s="258"/>
      <c r="N193" s="55"/>
      <c r="O193" s="26"/>
      <c r="P193" s="55"/>
      <c r="Q193" s="26"/>
      <c r="R193" s="131"/>
      <c r="S193" s="214"/>
      <c r="T193" s="284" t="s">
        <v>101</v>
      </c>
      <c r="U193" s="25" t="s">
        <v>31</v>
      </c>
      <c r="V193" s="39"/>
      <c r="W193" s="55"/>
      <c r="X193" s="96"/>
      <c r="Y193" s="96"/>
      <c r="Z193" s="96"/>
      <c r="AA193" s="60"/>
      <c r="AB193" s="60"/>
      <c r="AC193" s="61"/>
      <c r="AD193" s="258"/>
      <c r="AE193" s="258"/>
      <c r="AF193" s="55"/>
      <c r="AG193" s="26"/>
      <c r="AH193" s="55"/>
      <c r="AI193" s="26"/>
      <c r="AJ193" s="131"/>
      <c r="AK193" s="199"/>
      <c r="AL193" s="284" t="s">
        <v>101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4"/>
      <c r="AT193" s="37"/>
    </row>
    <row r="194" spans="2:46" ht="13.5" customHeight="1" x14ac:dyDescent="0.15">
      <c r="B194" s="285"/>
      <c r="C194" s="27" t="s">
        <v>32</v>
      </c>
      <c r="D194" s="186"/>
      <c r="E194" s="56"/>
      <c r="F194" s="187"/>
      <c r="G194" s="187"/>
      <c r="H194" s="187"/>
      <c r="I194" s="62"/>
      <c r="J194" s="62"/>
      <c r="K194" s="188"/>
      <c r="L194" s="259"/>
      <c r="M194" s="259"/>
      <c r="N194" s="56"/>
      <c r="O194" s="28"/>
      <c r="P194" s="56"/>
      <c r="Q194" s="28"/>
      <c r="R194" s="132"/>
      <c r="S194" s="214"/>
      <c r="T194" s="285"/>
      <c r="U194" s="27" t="s">
        <v>32</v>
      </c>
      <c r="V194" s="186"/>
      <c r="W194" s="56"/>
      <c r="X194" s="187"/>
      <c r="Y194" s="187"/>
      <c r="Z194" s="187"/>
      <c r="AA194" s="62"/>
      <c r="AB194" s="62"/>
      <c r="AC194" s="188"/>
      <c r="AD194" s="259"/>
      <c r="AE194" s="259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4"/>
      <c r="AT194" s="37"/>
    </row>
    <row r="195" spans="2:46" ht="13.5" customHeight="1" x14ac:dyDescent="0.15">
      <c r="B195" s="285"/>
      <c r="C195" s="27" t="s">
        <v>33</v>
      </c>
      <c r="D195" s="186"/>
      <c r="E195" s="56"/>
      <c r="F195" s="187"/>
      <c r="G195" s="187"/>
      <c r="H195" s="187"/>
      <c r="I195" s="62"/>
      <c r="J195" s="62"/>
      <c r="K195" s="188"/>
      <c r="L195" s="259"/>
      <c r="M195" s="259"/>
      <c r="N195" s="56"/>
      <c r="O195" s="28"/>
      <c r="P195" s="56"/>
      <c r="Q195" s="28"/>
      <c r="R195" s="132"/>
      <c r="S195" s="214"/>
      <c r="T195" s="285"/>
      <c r="U195" s="27" t="s">
        <v>33</v>
      </c>
      <c r="V195" s="186"/>
      <c r="W195" s="56"/>
      <c r="X195" s="187"/>
      <c r="Y195" s="187"/>
      <c r="Z195" s="187"/>
      <c r="AA195" s="62"/>
      <c r="AB195" s="62"/>
      <c r="AC195" s="188"/>
      <c r="AD195" s="259"/>
      <c r="AE195" s="259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4"/>
      <c r="AT195" s="37"/>
    </row>
    <row r="196" spans="2:46" ht="13.5" customHeight="1" x14ac:dyDescent="0.15">
      <c r="B196" s="285"/>
      <c r="C196" s="27" t="s">
        <v>35</v>
      </c>
      <c r="D196" s="186"/>
      <c r="E196" s="56"/>
      <c r="F196" s="187"/>
      <c r="G196" s="187"/>
      <c r="H196" s="187"/>
      <c r="I196" s="62"/>
      <c r="J196" s="62"/>
      <c r="K196" s="188"/>
      <c r="L196" s="259"/>
      <c r="M196" s="259"/>
      <c r="N196" s="56"/>
      <c r="O196" s="28"/>
      <c r="P196" s="56"/>
      <c r="Q196" s="28"/>
      <c r="R196" s="132"/>
      <c r="S196" s="214"/>
      <c r="T196" s="285"/>
      <c r="U196" s="27" t="s">
        <v>35</v>
      </c>
      <c r="V196" s="186"/>
      <c r="W196" s="56"/>
      <c r="X196" s="187"/>
      <c r="Y196" s="187"/>
      <c r="Z196" s="187"/>
      <c r="AA196" s="62"/>
      <c r="AB196" s="62"/>
      <c r="AC196" s="188"/>
      <c r="AD196" s="259"/>
      <c r="AE196" s="259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4"/>
      <c r="AT196" s="37"/>
    </row>
    <row r="197" spans="2:46" ht="13.5" customHeight="1" thickBot="1" x14ac:dyDescent="0.2">
      <c r="B197" s="286"/>
      <c r="C197" s="27"/>
      <c r="D197" s="186"/>
      <c r="E197" s="56"/>
      <c r="F197" s="189"/>
      <c r="G197" s="189"/>
      <c r="H197" s="189"/>
      <c r="I197" s="56"/>
      <c r="J197" s="56"/>
      <c r="K197" s="188"/>
      <c r="L197" s="259"/>
      <c r="M197" s="259"/>
      <c r="N197" s="56"/>
      <c r="O197" s="28"/>
      <c r="P197" s="56"/>
      <c r="Q197" s="28"/>
      <c r="R197" s="184"/>
      <c r="S197" s="214"/>
      <c r="T197" s="286"/>
      <c r="U197" s="27"/>
      <c r="V197" s="186"/>
      <c r="W197" s="56"/>
      <c r="X197" s="189"/>
      <c r="Y197" s="189"/>
      <c r="Z197" s="189"/>
      <c r="AA197" s="56"/>
      <c r="AB197" s="56"/>
      <c r="AC197" s="188"/>
      <c r="AD197" s="259"/>
      <c r="AE197" s="259"/>
      <c r="AF197" s="56"/>
      <c r="AG197" s="28"/>
      <c r="AH197" s="56"/>
      <c r="AI197" s="28"/>
      <c r="AJ197" s="184"/>
      <c r="AK197" s="199"/>
      <c r="AL197" s="286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4"/>
      <c r="AT197" s="37"/>
    </row>
    <row r="198" spans="2:46" ht="13.5" customHeight="1" x14ac:dyDescent="0.15">
      <c r="B198" s="284" t="s">
        <v>102</v>
      </c>
      <c r="C198" s="25" t="s">
        <v>31</v>
      </c>
      <c r="D198" s="39"/>
      <c r="E198" s="55"/>
      <c r="F198" s="96"/>
      <c r="G198" s="96"/>
      <c r="H198" s="96"/>
      <c r="I198" s="60"/>
      <c r="J198" s="60"/>
      <c r="K198" s="61"/>
      <c r="L198" s="258"/>
      <c r="M198" s="258"/>
      <c r="N198" s="55"/>
      <c r="O198" s="26"/>
      <c r="P198" s="55"/>
      <c r="Q198" s="26"/>
      <c r="R198" s="131"/>
      <c r="S198" s="214"/>
      <c r="T198" s="284" t="s">
        <v>102</v>
      </c>
      <c r="U198" s="25" t="s">
        <v>31</v>
      </c>
      <c r="V198" s="39"/>
      <c r="W198" s="55"/>
      <c r="X198" s="96"/>
      <c r="Y198" s="96"/>
      <c r="Z198" s="96"/>
      <c r="AA198" s="60"/>
      <c r="AB198" s="60"/>
      <c r="AC198" s="61"/>
      <c r="AD198" s="258"/>
      <c r="AE198" s="258"/>
      <c r="AF198" s="55"/>
      <c r="AG198" s="26"/>
      <c r="AH198" s="55"/>
      <c r="AI198" s="26"/>
      <c r="AJ198" s="131"/>
      <c r="AK198" s="199"/>
      <c r="AL198" s="284" t="s">
        <v>102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4"/>
      <c r="AT198" s="37"/>
    </row>
    <row r="199" spans="2:46" ht="13.5" customHeight="1" x14ac:dyDescent="0.15">
      <c r="B199" s="285"/>
      <c r="C199" s="27" t="s">
        <v>32</v>
      </c>
      <c r="D199" s="186"/>
      <c r="E199" s="56"/>
      <c r="F199" s="187"/>
      <c r="G199" s="187"/>
      <c r="H199" s="187"/>
      <c r="I199" s="62"/>
      <c r="J199" s="62"/>
      <c r="K199" s="188"/>
      <c r="L199" s="259"/>
      <c r="M199" s="259"/>
      <c r="N199" s="56"/>
      <c r="O199" s="28"/>
      <c r="P199" s="56"/>
      <c r="Q199" s="28"/>
      <c r="R199" s="132"/>
      <c r="S199" s="214"/>
      <c r="T199" s="285"/>
      <c r="U199" s="27" t="s">
        <v>32</v>
      </c>
      <c r="V199" s="186"/>
      <c r="W199" s="56"/>
      <c r="X199" s="187"/>
      <c r="Y199" s="187"/>
      <c r="Z199" s="187"/>
      <c r="AA199" s="62"/>
      <c r="AB199" s="62"/>
      <c r="AC199" s="188"/>
      <c r="AD199" s="259"/>
      <c r="AE199" s="259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4"/>
      <c r="AT199" s="37"/>
    </row>
    <row r="200" spans="2:46" ht="13.5" customHeight="1" x14ac:dyDescent="0.15">
      <c r="B200" s="285"/>
      <c r="C200" s="27" t="s">
        <v>33</v>
      </c>
      <c r="D200" s="186"/>
      <c r="E200" s="56"/>
      <c r="F200" s="187"/>
      <c r="G200" s="187"/>
      <c r="H200" s="187"/>
      <c r="I200" s="62"/>
      <c r="J200" s="62"/>
      <c r="K200" s="188"/>
      <c r="L200" s="259"/>
      <c r="M200" s="259"/>
      <c r="N200" s="56"/>
      <c r="O200" s="28"/>
      <c r="P200" s="56"/>
      <c r="Q200" s="28"/>
      <c r="R200" s="132"/>
      <c r="S200" s="214"/>
      <c r="T200" s="285"/>
      <c r="U200" s="27" t="s">
        <v>33</v>
      </c>
      <c r="V200" s="186"/>
      <c r="W200" s="56"/>
      <c r="X200" s="187"/>
      <c r="Y200" s="187"/>
      <c r="Z200" s="187"/>
      <c r="AA200" s="62"/>
      <c r="AB200" s="62"/>
      <c r="AC200" s="188"/>
      <c r="AD200" s="259"/>
      <c r="AE200" s="259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4"/>
      <c r="AT200" s="37"/>
    </row>
    <row r="201" spans="2:46" ht="13.5" customHeight="1" x14ac:dyDescent="0.15">
      <c r="B201" s="285"/>
      <c r="C201" s="27" t="s">
        <v>35</v>
      </c>
      <c r="D201" s="186"/>
      <c r="E201" s="56"/>
      <c r="F201" s="187"/>
      <c r="G201" s="187"/>
      <c r="H201" s="187"/>
      <c r="I201" s="62"/>
      <c r="J201" s="62"/>
      <c r="K201" s="188"/>
      <c r="L201" s="259"/>
      <c r="M201" s="259"/>
      <c r="N201" s="56"/>
      <c r="O201" s="28"/>
      <c r="P201" s="56"/>
      <c r="Q201" s="28"/>
      <c r="R201" s="132"/>
      <c r="S201" s="214"/>
      <c r="T201" s="285"/>
      <c r="U201" s="27" t="s">
        <v>35</v>
      </c>
      <c r="V201" s="186"/>
      <c r="W201" s="56"/>
      <c r="X201" s="187"/>
      <c r="Y201" s="187"/>
      <c r="Z201" s="187"/>
      <c r="AA201" s="62"/>
      <c r="AB201" s="62"/>
      <c r="AC201" s="188"/>
      <c r="AD201" s="259"/>
      <c r="AE201" s="259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4"/>
      <c r="AT201" s="37"/>
    </row>
    <row r="202" spans="2:46" ht="13.5" customHeight="1" thickBot="1" x14ac:dyDescent="0.2">
      <c r="B202" s="286"/>
      <c r="C202" s="27"/>
      <c r="D202" s="186"/>
      <c r="E202" s="56"/>
      <c r="F202" s="189"/>
      <c r="G202" s="189"/>
      <c r="H202" s="189"/>
      <c r="I202" s="56"/>
      <c r="J202" s="56"/>
      <c r="K202" s="188"/>
      <c r="L202" s="259"/>
      <c r="M202" s="259"/>
      <c r="N202" s="56"/>
      <c r="O202" s="28"/>
      <c r="P202" s="56"/>
      <c r="Q202" s="28"/>
      <c r="R202" s="184"/>
      <c r="S202" s="214"/>
      <c r="T202" s="286"/>
      <c r="U202" s="27"/>
      <c r="V202" s="186"/>
      <c r="W202" s="56"/>
      <c r="X202" s="189"/>
      <c r="Y202" s="189"/>
      <c r="Z202" s="189"/>
      <c r="AA202" s="56"/>
      <c r="AB202" s="56"/>
      <c r="AC202" s="188"/>
      <c r="AD202" s="259"/>
      <c r="AE202" s="259"/>
      <c r="AF202" s="56"/>
      <c r="AG202" s="28"/>
      <c r="AH202" s="56"/>
      <c r="AI202" s="28"/>
      <c r="AJ202" s="184"/>
      <c r="AK202" s="199"/>
      <c r="AL202" s="286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4"/>
      <c r="AT202" s="37"/>
    </row>
    <row r="203" spans="2:46" ht="13.5" customHeight="1" x14ac:dyDescent="0.15">
      <c r="B203" s="284" t="s">
        <v>103</v>
      </c>
      <c r="C203" s="25" t="s">
        <v>31</v>
      </c>
      <c r="D203" s="39"/>
      <c r="E203" s="55"/>
      <c r="F203" s="96"/>
      <c r="G203" s="96"/>
      <c r="H203" s="96"/>
      <c r="I203" s="60"/>
      <c r="J203" s="60"/>
      <c r="K203" s="61"/>
      <c r="L203" s="258"/>
      <c r="M203" s="258"/>
      <c r="N203" s="55"/>
      <c r="O203" s="26"/>
      <c r="P203" s="55"/>
      <c r="Q203" s="26"/>
      <c r="R203" s="131"/>
      <c r="S203" s="214"/>
      <c r="T203" s="284" t="s">
        <v>103</v>
      </c>
      <c r="U203" s="25" t="s">
        <v>31</v>
      </c>
      <c r="V203" s="39"/>
      <c r="W203" s="55"/>
      <c r="X203" s="96"/>
      <c r="Y203" s="96"/>
      <c r="Z203" s="96"/>
      <c r="AA203" s="60"/>
      <c r="AB203" s="60"/>
      <c r="AC203" s="61"/>
      <c r="AD203" s="258"/>
      <c r="AE203" s="258"/>
      <c r="AF203" s="55"/>
      <c r="AG203" s="26"/>
      <c r="AH203" s="55"/>
      <c r="AI203" s="26"/>
      <c r="AJ203" s="131"/>
      <c r="AK203" s="199"/>
      <c r="AL203" s="284" t="s">
        <v>103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4"/>
      <c r="AT203" s="37"/>
    </row>
    <row r="204" spans="2:46" ht="13.5" customHeight="1" x14ac:dyDescent="0.15">
      <c r="B204" s="285"/>
      <c r="C204" s="27" t="s">
        <v>32</v>
      </c>
      <c r="D204" s="186"/>
      <c r="E204" s="56"/>
      <c r="F204" s="187"/>
      <c r="G204" s="187"/>
      <c r="H204" s="187"/>
      <c r="I204" s="62"/>
      <c r="J204" s="62"/>
      <c r="K204" s="188"/>
      <c r="L204" s="259"/>
      <c r="M204" s="259"/>
      <c r="N204" s="56"/>
      <c r="O204" s="28"/>
      <c r="P204" s="56"/>
      <c r="Q204" s="28"/>
      <c r="R204" s="132"/>
      <c r="S204" s="214"/>
      <c r="T204" s="285"/>
      <c r="U204" s="27" t="s">
        <v>32</v>
      </c>
      <c r="V204" s="186"/>
      <c r="W204" s="56"/>
      <c r="X204" s="187"/>
      <c r="Y204" s="187"/>
      <c r="Z204" s="187"/>
      <c r="AA204" s="62"/>
      <c r="AB204" s="62"/>
      <c r="AC204" s="188"/>
      <c r="AD204" s="259"/>
      <c r="AE204" s="259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4"/>
      <c r="AT204" s="37"/>
    </row>
    <row r="205" spans="2:46" ht="13.5" customHeight="1" x14ac:dyDescent="0.15">
      <c r="B205" s="285"/>
      <c r="C205" s="27" t="s">
        <v>33</v>
      </c>
      <c r="D205" s="186"/>
      <c r="E205" s="56"/>
      <c r="F205" s="187"/>
      <c r="G205" s="187"/>
      <c r="H205" s="187"/>
      <c r="I205" s="62"/>
      <c r="J205" s="62"/>
      <c r="K205" s="188"/>
      <c r="L205" s="259"/>
      <c r="M205" s="259"/>
      <c r="N205" s="56"/>
      <c r="O205" s="28"/>
      <c r="P205" s="56"/>
      <c r="Q205" s="28"/>
      <c r="R205" s="132"/>
      <c r="S205" s="214"/>
      <c r="T205" s="285"/>
      <c r="U205" s="27" t="s">
        <v>33</v>
      </c>
      <c r="V205" s="186"/>
      <c r="W205" s="56"/>
      <c r="X205" s="187"/>
      <c r="Y205" s="187"/>
      <c r="Z205" s="187"/>
      <c r="AA205" s="62"/>
      <c r="AB205" s="62"/>
      <c r="AC205" s="188"/>
      <c r="AD205" s="259"/>
      <c r="AE205" s="259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4"/>
      <c r="AT205" s="37"/>
    </row>
    <row r="206" spans="2:46" ht="13.5" customHeight="1" x14ac:dyDescent="0.15">
      <c r="B206" s="285"/>
      <c r="C206" s="27" t="s">
        <v>35</v>
      </c>
      <c r="D206" s="186"/>
      <c r="E206" s="56"/>
      <c r="F206" s="187"/>
      <c r="G206" s="187"/>
      <c r="H206" s="187"/>
      <c r="I206" s="62"/>
      <c r="J206" s="62"/>
      <c r="K206" s="188"/>
      <c r="L206" s="259"/>
      <c r="M206" s="259"/>
      <c r="N206" s="56"/>
      <c r="O206" s="28"/>
      <c r="P206" s="56"/>
      <c r="Q206" s="28"/>
      <c r="R206" s="132"/>
      <c r="S206" s="214"/>
      <c r="T206" s="285"/>
      <c r="U206" s="27" t="s">
        <v>35</v>
      </c>
      <c r="V206" s="186"/>
      <c r="W206" s="56"/>
      <c r="X206" s="187"/>
      <c r="Y206" s="187"/>
      <c r="Z206" s="187"/>
      <c r="AA206" s="62"/>
      <c r="AB206" s="62"/>
      <c r="AC206" s="188"/>
      <c r="AD206" s="259"/>
      <c r="AE206" s="259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4"/>
      <c r="AT206" s="37"/>
    </row>
    <row r="207" spans="2:46" ht="13.5" customHeight="1" thickBot="1" x14ac:dyDescent="0.2">
      <c r="B207" s="286"/>
      <c r="C207" s="27"/>
      <c r="D207" s="186"/>
      <c r="E207" s="56"/>
      <c r="F207" s="189"/>
      <c r="G207" s="189"/>
      <c r="H207" s="189"/>
      <c r="I207" s="56"/>
      <c r="J207" s="56"/>
      <c r="K207" s="188"/>
      <c r="L207" s="259"/>
      <c r="M207" s="259"/>
      <c r="N207" s="56"/>
      <c r="O207" s="28"/>
      <c r="P207" s="56"/>
      <c r="Q207" s="28"/>
      <c r="R207" s="184"/>
      <c r="S207" s="214"/>
      <c r="T207" s="286"/>
      <c r="U207" s="27"/>
      <c r="V207" s="186"/>
      <c r="W207" s="56"/>
      <c r="X207" s="189"/>
      <c r="Y207" s="189"/>
      <c r="Z207" s="189"/>
      <c r="AA207" s="56"/>
      <c r="AB207" s="56"/>
      <c r="AC207" s="188"/>
      <c r="AD207" s="259"/>
      <c r="AE207" s="259"/>
      <c r="AF207" s="56"/>
      <c r="AG207" s="28"/>
      <c r="AH207" s="56"/>
      <c r="AI207" s="28"/>
      <c r="AJ207" s="184"/>
      <c r="AK207" s="199"/>
      <c r="AL207" s="286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4"/>
      <c r="AT207" s="37"/>
    </row>
    <row r="208" spans="2:46" ht="13.5" customHeight="1" x14ac:dyDescent="0.15">
      <c r="B208" s="284" t="s">
        <v>104</v>
      </c>
      <c r="C208" s="25" t="s">
        <v>31</v>
      </c>
      <c r="D208" s="39"/>
      <c r="E208" s="55"/>
      <c r="F208" s="96"/>
      <c r="G208" s="96"/>
      <c r="H208" s="96"/>
      <c r="I208" s="60"/>
      <c r="J208" s="60"/>
      <c r="K208" s="61"/>
      <c r="L208" s="258"/>
      <c r="M208" s="258"/>
      <c r="N208" s="55"/>
      <c r="O208" s="26"/>
      <c r="P208" s="55"/>
      <c r="Q208" s="26"/>
      <c r="R208" s="131"/>
      <c r="S208" s="214"/>
      <c r="T208" s="284" t="s">
        <v>104</v>
      </c>
      <c r="U208" s="25" t="s">
        <v>31</v>
      </c>
      <c r="V208" s="39"/>
      <c r="W208" s="55"/>
      <c r="X208" s="96"/>
      <c r="Y208" s="96"/>
      <c r="Z208" s="96"/>
      <c r="AA208" s="60"/>
      <c r="AB208" s="60"/>
      <c r="AC208" s="61"/>
      <c r="AD208" s="258"/>
      <c r="AE208" s="258"/>
      <c r="AF208" s="55"/>
      <c r="AG208" s="26"/>
      <c r="AH208" s="55"/>
      <c r="AI208" s="26"/>
      <c r="AJ208" s="131"/>
      <c r="AK208" s="199"/>
      <c r="AL208" s="284" t="s">
        <v>104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4"/>
      <c r="AT208" s="37"/>
    </row>
    <row r="209" spans="2:46" ht="13.5" customHeight="1" x14ac:dyDescent="0.15">
      <c r="B209" s="285"/>
      <c r="C209" s="27" t="s">
        <v>32</v>
      </c>
      <c r="D209" s="186"/>
      <c r="E209" s="56"/>
      <c r="F209" s="187"/>
      <c r="G209" s="187"/>
      <c r="H209" s="187"/>
      <c r="I209" s="62"/>
      <c r="J209" s="62"/>
      <c r="K209" s="188"/>
      <c r="L209" s="259"/>
      <c r="M209" s="259"/>
      <c r="N209" s="56"/>
      <c r="O209" s="28"/>
      <c r="P209" s="56"/>
      <c r="Q209" s="28"/>
      <c r="R209" s="132"/>
      <c r="S209" s="214"/>
      <c r="T209" s="285"/>
      <c r="U209" s="27" t="s">
        <v>32</v>
      </c>
      <c r="V209" s="186"/>
      <c r="W209" s="56"/>
      <c r="X209" s="187"/>
      <c r="Y209" s="187"/>
      <c r="Z209" s="187"/>
      <c r="AA209" s="62"/>
      <c r="AB209" s="62"/>
      <c r="AC209" s="188"/>
      <c r="AD209" s="259"/>
      <c r="AE209" s="259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4"/>
      <c r="AT209" s="37"/>
    </row>
    <row r="210" spans="2:46" ht="13.5" customHeight="1" x14ac:dyDescent="0.15">
      <c r="B210" s="285"/>
      <c r="C210" s="27" t="s">
        <v>33</v>
      </c>
      <c r="D210" s="186"/>
      <c r="E210" s="56"/>
      <c r="F210" s="187"/>
      <c r="G210" s="187"/>
      <c r="H210" s="187"/>
      <c r="I210" s="62"/>
      <c r="J210" s="62"/>
      <c r="K210" s="188"/>
      <c r="L210" s="259"/>
      <c r="M210" s="259"/>
      <c r="N210" s="56"/>
      <c r="O210" s="28"/>
      <c r="P210" s="56"/>
      <c r="Q210" s="28"/>
      <c r="R210" s="132"/>
      <c r="S210" s="214"/>
      <c r="T210" s="285"/>
      <c r="U210" s="27" t="s">
        <v>33</v>
      </c>
      <c r="V210" s="186"/>
      <c r="W210" s="56"/>
      <c r="X210" s="187"/>
      <c r="Y210" s="187"/>
      <c r="Z210" s="187"/>
      <c r="AA210" s="62"/>
      <c r="AB210" s="62"/>
      <c r="AC210" s="188"/>
      <c r="AD210" s="259"/>
      <c r="AE210" s="259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4"/>
      <c r="AT210" s="37"/>
    </row>
    <row r="211" spans="2:46" ht="13.5" customHeight="1" x14ac:dyDescent="0.15">
      <c r="B211" s="285"/>
      <c r="C211" s="27" t="s">
        <v>35</v>
      </c>
      <c r="D211" s="186"/>
      <c r="E211" s="56"/>
      <c r="F211" s="187"/>
      <c r="G211" s="187"/>
      <c r="H211" s="187"/>
      <c r="I211" s="62"/>
      <c r="J211" s="62"/>
      <c r="K211" s="188"/>
      <c r="L211" s="259"/>
      <c r="M211" s="259"/>
      <c r="N211" s="56"/>
      <c r="O211" s="28"/>
      <c r="P211" s="56"/>
      <c r="Q211" s="28"/>
      <c r="R211" s="132"/>
      <c r="S211" s="214"/>
      <c r="T211" s="285"/>
      <c r="U211" s="27" t="s">
        <v>35</v>
      </c>
      <c r="V211" s="186"/>
      <c r="W211" s="56"/>
      <c r="X211" s="187"/>
      <c r="Y211" s="187"/>
      <c r="Z211" s="187"/>
      <c r="AA211" s="62"/>
      <c r="AB211" s="62"/>
      <c r="AC211" s="188"/>
      <c r="AD211" s="259"/>
      <c r="AE211" s="259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4"/>
      <c r="AT211" s="37"/>
    </row>
    <row r="212" spans="2:46" ht="13.5" customHeight="1" thickBot="1" x14ac:dyDescent="0.2">
      <c r="B212" s="286"/>
      <c r="C212" s="27"/>
      <c r="D212" s="186"/>
      <c r="E212" s="56"/>
      <c r="F212" s="189"/>
      <c r="G212" s="189"/>
      <c r="H212" s="189"/>
      <c r="I212" s="56"/>
      <c r="J212" s="56"/>
      <c r="K212" s="188"/>
      <c r="L212" s="259"/>
      <c r="M212" s="259"/>
      <c r="N212" s="56"/>
      <c r="O212" s="28"/>
      <c r="P212" s="56"/>
      <c r="Q212" s="28"/>
      <c r="R212" s="184"/>
      <c r="S212" s="214"/>
      <c r="T212" s="286"/>
      <c r="U212" s="27"/>
      <c r="V212" s="186"/>
      <c r="W212" s="56"/>
      <c r="X212" s="189"/>
      <c r="Y212" s="189"/>
      <c r="Z212" s="189"/>
      <c r="AA212" s="56"/>
      <c r="AB212" s="56"/>
      <c r="AC212" s="188"/>
      <c r="AD212" s="259"/>
      <c r="AE212" s="259"/>
      <c r="AF212" s="56"/>
      <c r="AG212" s="28"/>
      <c r="AH212" s="56"/>
      <c r="AI212" s="28"/>
      <c r="AJ212" s="184"/>
      <c r="AK212" s="199"/>
      <c r="AL212" s="286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4"/>
      <c r="AT212" s="37"/>
    </row>
    <row r="213" spans="2:46" ht="13.5" customHeight="1" x14ac:dyDescent="0.15">
      <c r="B213" s="284" t="s">
        <v>105</v>
      </c>
      <c r="C213" s="25" t="s">
        <v>31</v>
      </c>
      <c r="D213" s="39"/>
      <c r="E213" s="55"/>
      <c r="F213" s="96"/>
      <c r="G213" s="96"/>
      <c r="H213" s="96"/>
      <c r="I213" s="60"/>
      <c r="J213" s="60"/>
      <c r="K213" s="61"/>
      <c r="L213" s="258"/>
      <c r="M213" s="258"/>
      <c r="N213" s="55"/>
      <c r="O213" s="26"/>
      <c r="P213" s="55"/>
      <c r="Q213" s="26"/>
      <c r="R213" s="131"/>
      <c r="S213" s="214"/>
      <c r="T213" s="284" t="s">
        <v>105</v>
      </c>
      <c r="U213" s="25" t="s">
        <v>31</v>
      </c>
      <c r="V213" s="39"/>
      <c r="W213" s="55"/>
      <c r="X213" s="96"/>
      <c r="Y213" s="96"/>
      <c r="Z213" s="96"/>
      <c r="AA213" s="60"/>
      <c r="AB213" s="60"/>
      <c r="AC213" s="61"/>
      <c r="AD213" s="258"/>
      <c r="AE213" s="258"/>
      <c r="AF213" s="55"/>
      <c r="AG213" s="26"/>
      <c r="AH213" s="55"/>
      <c r="AI213" s="26"/>
      <c r="AJ213" s="131"/>
      <c r="AK213" s="199"/>
      <c r="AL213" s="284" t="s">
        <v>105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4"/>
      <c r="AT213" s="37"/>
    </row>
    <row r="214" spans="2:46" ht="13.5" customHeight="1" x14ac:dyDescent="0.15">
      <c r="B214" s="285"/>
      <c r="C214" s="27" t="s">
        <v>32</v>
      </c>
      <c r="D214" s="186"/>
      <c r="E214" s="56"/>
      <c r="F214" s="187"/>
      <c r="G214" s="187"/>
      <c r="H214" s="187"/>
      <c r="I214" s="62"/>
      <c r="J214" s="62"/>
      <c r="K214" s="188"/>
      <c r="L214" s="259"/>
      <c r="M214" s="259"/>
      <c r="N214" s="56"/>
      <c r="O214" s="28"/>
      <c r="P214" s="56"/>
      <c r="Q214" s="28"/>
      <c r="R214" s="132"/>
      <c r="S214" s="214"/>
      <c r="T214" s="285"/>
      <c r="U214" s="27" t="s">
        <v>32</v>
      </c>
      <c r="V214" s="186"/>
      <c r="W214" s="56"/>
      <c r="X214" s="187"/>
      <c r="Y214" s="187"/>
      <c r="Z214" s="187"/>
      <c r="AA214" s="62"/>
      <c r="AB214" s="62"/>
      <c r="AC214" s="188"/>
      <c r="AD214" s="259"/>
      <c r="AE214" s="259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4"/>
      <c r="AT214" s="37"/>
    </row>
    <row r="215" spans="2:46" ht="13.5" customHeight="1" x14ac:dyDescent="0.15">
      <c r="B215" s="285"/>
      <c r="C215" s="27" t="s">
        <v>33</v>
      </c>
      <c r="D215" s="186"/>
      <c r="E215" s="56"/>
      <c r="F215" s="187"/>
      <c r="G215" s="187"/>
      <c r="H215" s="187"/>
      <c r="I215" s="62"/>
      <c r="J215" s="62"/>
      <c r="K215" s="188"/>
      <c r="L215" s="259"/>
      <c r="M215" s="259"/>
      <c r="N215" s="56"/>
      <c r="O215" s="28"/>
      <c r="P215" s="56"/>
      <c r="Q215" s="28"/>
      <c r="R215" s="132"/>
      <c r="S215" s="214"/>
      <c r="T215" s="285"/>
      <c r="U215" s="27" t="s">
        <v>33</v>
      </c>
      <c r="V215" s="186"/>
      <c r="W215" s="56"/>
      <c r="X215" s="187"/>
      <c r="Y215" s="187"/>
      <c r="Z215" s="187"/>
      <c r="AA215" s="62"/>
      <c r="AB215" s="62"/>
      <c r="AC215" s="188"/>
      <c r="AD215" s="259"/>
      <c r="AE215" s="259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4"/>
      <c r="AT215" s="37"/>
    </row>
    <row r="216" spans="2:46" ht="13.5" customHeight="1" x14ac:dyDescent="0.15">
      <c r="B216" s="285"/>
      <c r="C216" s="27" t="s">
        <v>35</v>
      </c>
      <c r="D216" s="186"/>
      <c r="E216" s="56"/>
      <c r="F216" s="187"/>
      <c r="G216" s="187"/>
      <c r="H216" s="187"/>
      <c r="I216" s="62"/>
      <c r="J216" s="62"/>
      <c r="K216" s="188"/>
      <c r="L216" s="259"/>
      <c r="M216" s="259"/>
      <c r="N216" s="56"/>
      <c r="O216" s="28"/>
      <c r="P216" s="56"/>
      <c r="Q216" s="28"/>
      <c r="R216" s="132"/>
      <c r="S216" s="214"/>
      <c r="T216" s="285"/>
      <c r="U216" s="27" t="s">
        <v>35</v>
      </c>
      <c r="V216" s="186"/>
      <c r="W216" s="56"/>
      <c r="X216" s="187"/>
      <c r="Y216" s="187"/>
      <c r="Z216" s="187"/>
      <c r="AA216" s="62"/>
      <c r="AB216" s="62"/>
      <c r="AC216" s="188"/>
      <c r="AD216" s="259"/>
      <c r="AE216" s="259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4"/>
      <c r="AT216" s="37"/>
    </row>
    <row r="217" spans="2:46" ht="13.5" customHeight="1" thickBot="1" x14ac:dyDescent="0.2">
      <c r="B217" s="286"/>
      <c r="C217" s="27"/>
      <c r="D217" s="186"/>
      <c r="E217" s="56"/>
      <c r="F217" s="189"/>
      <c r="G217" s="189"/>
      <c r="H217" s="189"/>
      <c r="I217" s="56"/>
      <c r="J217" s="56"/>
      <c r="K217" s="188"/>
      <c r="L217" s="259"/>
      <c r="M217" s="259"/>
      <c r="N217" s="56"/>
      <c r="O217" s="28"/>
      <c r="P217" s="56"/>
      <c r="Q217" s="28"/>
      <c r="R217" s="184"/>
      <c r="S217" s="214"/>
      <c r="T217" s="286"/>
      <c r="U217" s="27"/>
      <c r="V217" s="186"/>
      <c r="W217" s="56"/>
      <c r="X217" s="189"/>
      <c r="Y217" s="189"/>
      <c r="Z217" s="189"/>
      <c r="AA217" s="56"/>
      <c r="AB217" s="56"/>
      <c r="AC217" s="188"/>
      <c r="AD217" s="259"/>
      <c r="AE217" s="259"/>
      <c r="AF217" s="56"/>
      <c r="AG217" s="28"/>
      <c r="AH217" s="56"/>
      <c r="AI217" s="28"/>
      <c r="AJ217" s="184"/>
      <c r="AK217" s="199"/>
      <c r="AL217" s="286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4"/>
      <c r="AT217" s="37"/>
    </row>
    <row r="218" spans="2:46" ht="13.5" customHeight="1" x14ac:dyDescent="0.15">
      <c r="B218" s="284" t="s">
        <v>106</v>
      </c>
      <c r="C218" s="25" t="s">
        <v>31</v>
      </c>
      <c r="D218" s="39"/>
      <c r="E218" s="55"/>
      <c r="F218" s="96"/>
      <c r="G218" s="96"/>
      <c r="H218" s="96"/>
      <c r="I218" s="60"/>
      <c r="J218" s="60"/>
      <c r="K218" s="61"/>
      <c r="L218" s="258"/>
      <c r="M218" s="258"/>
      <c r="N218" s="55"/>
      <c r="O218" s="26"/>
      <c r="P218" s="55"/>
      <c r="Q218" s="26"/>
      <c r="R218" s="131"/>
      <c r="S218" s="214"/>
      <c r="T218" s="284" t="s">
        <v>106</v>
      </c>
      <c r="U218" s="25" t="s">
        <v>31</v>
      </c>
      <c r="V218" s="39"/>
      <c r="W218" s="55"/>
      <c r="X218" s="96"/>
      <c r="Y218" s="96"/>
      <c r="Z218" s="96"/>
      <c r="AA218" s="60"/>
      <c r="AB218" s="60"/>
      <c r="AC218" s="61"/>
      <c r="AD218" s="258"/>
      <c r="AE218" s="258"/>
      <c r="AF218" s="55"/>
      <c r="AG218" s="26"/>
      <c r="AH218" s="55"/>
      <c r="AI218" s="26"/>
      <c r="AJ218" s="131"/>
      <c r="AK218" s="199"/>
      <c r="AL218" s="284" t="s">
        <v>106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4"/>
      <c r="AT218" s="37"/>
    </row>
    <row r="219" spans="2:46" ht="13.5" customHeight="1" x14ac:dyDescent="0.15">
      <c r="B219" s="285"/>
      <c r="C219" s="27" t="s">
        <v>32</v>
      </c>
      <c r="D219" s="186"/>
      <c r="E219" s="56"/>
      <c r="F219" s="187"/>
      <c r="G219" s="187"/>
      <c r="H219" s="187"/>
      <c r="I219" s="62"/>
      <c r="J219" s="62"/>
      <c r="K219" s="188"/>
      <c r="L219" s="259"/>
      <c r="M219" s="259"/>
      <c r="N219" s="56"/>
      <c r="O219" s="28"/>
      <c r="P219" s="56"/>
      <c r="Q219" s="28"/>
      <c r="R219" s="132"/>
      <c r="S219" s="214"/>
      <c r="T219" s="285"/>
      <c r="U219" s="27" t="s">
        <v>32</v>
      </c>
      <c r="V219" s="186"/>
      <c r="W219" s="56"/>
      <c r="X219" s="187"/>
      <c r="Y219" s="187"/>
      <c r="Z219" s="187"/>
      <c r="AA219" s="62"/>
      <c r="AB219" s="62"/>
      <c r="AC219" s="188"/>
      <c r="AD219" s="259"/>
      <c r="AE219" s="259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4"/>
      <c r="AT219" s="37"/>
    </row>
    <row r="220" spans="2:46" ht="13.5" customHeight="1" x14ac:dyDescent="0.15">
      <c r="B220" s="285"/>
      <c r="C220" s="27" t="s">
        <v>33</v>
      </c>
      <c r="D220" s="186"/>
      <c r="E220" s="56"/>
      <c r="F220" s="187"/>
      <c r="G220" s="187"/>
      <c r="H220" s="187"/>
      <c r="I220" s="62"/>
      <c r="J220" s="62"/>
      <c r="K220" s="188"/>
      <c r="L220" s="259"/>
      <c r="M220" s="259"/>
      <c r="N220" s="56"/>
      <c r="O220" s="28"/>
      <c r="P220" s="56"/>
      <c r="Q220" s="28"/>
      <c r="R220" s="132"/>
      <c r="S220" s="214"/>
      <c r="T220" s="285"/>
      <c r="U220" s="27" t="s">
        <v>33</v>
      </c>
      <c r="V220" s="186"/>
      <c r="W220" s="56"/>
      <c r="X220" s="187"/>
      <c r="Y220" s="187"/>
      <c r="Z220" s="187"/>
      <c r="AA220" s="62"/>
      <c r="AB220" s="62"/>
      <c r="AC220" s="188"/>
      <c r="AD220" s="259"/>
      <c r="AE220" s="259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4"/>
      <c r="AT220" s="37"/>
    </row>
    <row r="221" spans="2:46" ht="13.5" customHeight="1" x14ac:dyDescent="0.15">
      <c r="B221" s="285"/>
      <c r="C221" s="27" t="s">
        <v>35</v>
      </c>
      <c r="D221" s="186"/>
      <c r="E221" s="56"/>
      <c r="F221" s="187"/>
      <c r="G221" s="187"/>
      <c r="H221" s="187"/>
      <c r="I221" s="62"/>
      <c r="J221" s="62"/>
      <c r="K221" s="188"/>
      <c r="L221" s="259"/>
      <c r="M221" s="259"/>
      <c r="N221" s="56"/>
      <c r="O221" s="28"/>
      <c r="P221" s="56"/>
      <c r="Q221" s="28"/>
      <c r="R221" s="132"/>
      <c r="S221" s="214"/>
      <c r="T221" s="285"/>
      <c r="U221" s="27" t="s">
        <v>35</v>
      </c>
      <c r="V221" s="186"/>
      <c r="W221" s="56"/>
      <c r="X221" s="187"/>
      <c r="Y221" s="187"/>
      <c r="Z221" s="187"/>
      <c r="AA221" s="62"/>
      <c r="AB221" s="62"/>
      <c r="AC221" s="188"/>
      <c r="AD221" s="259"/>
      <c r="AE221" s="259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4"/>
      <c r="AT221" s="37"/>
    </row>
    <row r="222" spans="2:46" ht="13.5" customHeight="1" thickBot="1" x14ac:dyDescent="0.2">
      <c r="B222" s="286"/>
      <c r="C222" s="27"/>
      <c r="D222" s="186"/>
      <c r="E222" s="56"/>
      <c r="F222" s="189"/>
      <c r="G222" s="189"/>
      <c r="H222" s="189"/>
      <c r="I222" s="56"/>
      <c r="J222" s="56"/>
      <c r="K222" s="188"/>
      <c r="L222" s="259"/>
      <c r="M222" s="259"/>
      <c r="N222" s="56"/>
      <c r="O222" s="28"/>
      <c r="P222" s="56"/>
      <c r="Q222" s="28"/>
      <c r="R222" s="184"/>
      <c r="S222" s="214"/>
      <c r="T222" s="286"/>
      <c r="U222" s="27"/>
      <c r="V222" s="186"/>
      <c r="W222" s="56"/>
      <c r="X222" s="189"/>
      <c r="Y222" s="189"/>
      <c r="Z222" s="189"/>
      <c r="AA222" s="56"/>
      <c r="AB222" s="56"/>
      <c r="AC222" s="188"/>
      <c r="AD222" s="259"/>
      <c r="AE222" s="259"/>
      <c r="AF222" s="56"/>
      <c r="AG222" s="28"/>
      <c r="AH222" s="56"/>
      <c r="AI222" s="28"/>
      <c r="AJ222" s="184"/>
      <c r="AK222" s="199"/>
      <c r="AL222" s="286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4"/>
      <c r="AT222" s="37"/>
    </row>
    <row r="223" spans="2:46" ht="13.5" customHeight="1" x14ac:dyDescent="0.15">
      <c r="B223" s="284" t="s">
        <v>107</v>
      </c>
      <c r="C223" s="25" t="s">
        <v>31</v>
      </c>
      <c r="D223" s="39"/>
      <c r="E223" s="55"/>
      <c r="F223" s="96"/>
      <c r="G223" s="96"/>
      <c r="H223" s="96"/>
      <c r="I223" s="60"/>
      <c r="J223" s="60"/>
      <c r="K223" s="61"/>
      <c r="L223" s="258"/>
      <c r="M223" s="258"/>
      <c r="N223" s="55"/>
      <c r="O223" s="26"/>
      <c r="P223" s="55"/>
      <c r="Q223" s="26"/>
      <c r="R223" s="131"/>
      <c r="S223" s="214"/>
      <c r="T223" s="284" t="s">
        <v>107</v>
      </c>
      <c r="U223" s="25" t="s">
        <v>31</v>
      </c>
      <c r="V223" s="39"/>
      <c r="W223" s="55"/>
      <c r="X223" s="96"/>
      <c r="Y223" s="96"/>
      <c r="Z223" s="96"/>
      <c r="AA223" s="60"/>
      <c r="AB223" s="60"/>
      <c r="AC223" s="61"/>
      <c r="AD223" s="258"/>
      <c r="AE223" s="258"/>
      <c r="AF223" s="55"/>
      <c r="AG223" s="26"/>
      <c r="AH223" s="55"/>
      <c r="AI223" s="26"/>
      <c r="AJ223" s="131"/>
      <c r="AK223" s="199"/>
      <c r="AL223" s="284" t="s">
        <v>107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4"/>
      <c r="AT223" s="37"/>
    </row>
    <row r="224" spans="2:46" ht="13.5" customHeight="1" x14ac:dyDescent="0.15">
      <c r="B224" s="285"/>
      <c r="C224" s="27" t="s">
        <v>32</v>
      </c>
      <c r="D224" s="186"/>
      <c r="E224" s="56"/>
      <c r="F224" s="187"/>
      <c r="G224" s="187"/>
      <c r="H224" s="187"/>
      <c r="I224" s="62"/>
      <c r="J224" s="62"/>
      <c r="K224" s="188"/>
      <c r="L224" s="259"/>
      <c r="M224" s="259"/>
      <c r="N224" s="56"/>
      <c r="O224" s="28"/>
      <c r="P224" s="56"/>
      <c r="Q224" s="28"/>
      <c r="R224" s="132"/>
      <c r="S224" s="214"/>
      <c r="T224" s="285"/>
      <c r="U224" s="27" t="s">
        <v>32</v>
      </c>
      <c r="V224" s="186"/>
      <c r="W224" s="56"/>
      <c r="X224" s="187"/>
      <c r="Y224" s="187"/>
      <c r="Z224" s="187"/>
      <c r="AA224" s="62"/>
      <c r="AB224" s="62"/>
      <c r="AC224" s="188"/>
      <c r="AD224" s="259"/>
      <c r="AE224" s="259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4"/>
      <c r="AT224" s="37"/>
    </row>
    <row r="225" spans="2:46" ht="13.5" customHeight="1" x14ac:dyDescent="0.15">
      <c r="B225" s="285"/>
      <c r="C225" s="27" t="s">
        <v>33</v>
      </c>
      <c r="D225" s="186"/>
      <c r="E225" s="56"/>
      <c r="F225" s="187"/>
      <c r="G225" s="187"/>
      <c r="H225" s="187"/>
      <c r="I225" s="62"/>
      <c r="J225" s="62"/>
      <c r="K225" s="188"/>
      <c r="L225" s="259"/>
      <c r="M225" s="259"/>
      <c r="N225" s="56"/>
      <c r="O225" s="28"/>
      <c r="P225" s="56"/>
      <c r="Q225" s="28"/>
      <c r="R225" s="132"/>
      <c r="S225" s="214"/>
      <c r="T225" s="285"/>
      <c r="U225" s="27" t="s">
        <v>33</v>
      </c>
      <c r="V225" s="186"/>
      <c r="W225" s="56"/>
      <c r="X225" s="187"/>
      <c r="Y225" s="187"/>
      <c r="Z225" s="187"/>
      <c r="AA225" s="62"/>
      <c r="AB225" s="62"/>
      <c r="AC225" s="188"/>
      <c r="AD225" s="259"/>
      <c r="AE225" s="259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4"/>
      <c r="AT225" s="37"/>
    </row>
    <row r="226" spans="2:46" ht="13.5" customHeight="1" x14ac:dyDescent="0.15">
      <c r="B226" s="285"/>
      <c r="C226" s="27" t="s">
        <v>35</v>
      </c>
      <c r="D226" s="186"/>
      <c r="E226" s="56"/>
      <c r="F226" s="187"/>
      <c r="G226" s="187"/>
      <c r="H226" s="187"/>
      <c r="I226" s="62"/>
      <c r="J226" s="62"/>
      <c r="K226" s="188"/>
      <c r="L226" s="259"/>
      <c r="M226" s="259"/>
      <c r="N226" s="56"/>
      <c r="O226" s="28"/>
      <c r="P226" s="56"/>
      <c r="Q226" s="28"/>
      <c r="R226" s="132"/>
      <c r="S226" s="214"/>
      <c r="T226" s="285"/>
      <c r="U226" s="27" t="s">
        <v>35</v>
      </c>
      <c r="V226" s="186"/>
      <c r="W226" s="56"/>
      <c r="X226" s="187"/>
      <c r="Y226" s="187"/>
      <c r="Z226" s="187"/>
      <c r="AA226" s="62"/>
      <c r="AB226" s="62"/>
      <c r="AC226" s="188"/>
      <c r="AD226" s="259"/>
      <c r="AE226" s="259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4"/>
      <c r="AT226" s="37"/>
    </row>
    <row r="227" spans="2:46" ht="13.5" customHeight="1" thickBot="1" x14ac:dyDescent="0.2">
      <c r="B227" s="286"/>
      <c r="C227" s="27"/>
      <c r="D227" s="186"/>
      <c r="E227" s="56"/>
      <c r="F227" s="189"/>
      <c r="G227" s="189"/>
      <c r="H227" s="189"/>
      <c r="I227" s="56"/>
      <c r="J227" s="56"/>
      <c r="K227" s="188"/>
      <c r="L227" s="259"/>
      <c r="M227" s="259"/>
      <c r="N227" s="56"/>
      <c r="O227" s="28"/>
      <c r="P227" s="56"/>
      <c r="Q227" s="28"/>
      <c r="R227" s="184"/>
      <c r="S227" s="214"/>
      <c r="T227" s="286"/>
      <c r="U227" s="27"/>
      <c r="V227" s="186"/>
      <c r="W227" s="56"/>
      <c r="X227" s="189"/>
      <c r="Y227" s="189"/>
      <c r="Z227" s="189"/>
      <c r="AA227" s="56"/>
      <c r="AB227" s="56"/>
      <c r="AC227" s="188"/>
      <c r="AD227" s="259"/>
      <c r="AE227" s="259"/>
      <c r="AF227" s="56"/>
      <c r="AG227" s="28"/>
      <c r="AH227" s="56"/>
      <c r="AI227" s="28"/>
      <c r="AJ227" s="184"/>
      <c r="AK227" s="199"/>
      <c r="AL227" s="286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4"/>
      <c r="AT227" s="37"/>
    </row>
    <row r="228" spans="2:46" ht="13.5" customHeight="1" x14ac:dyDescent="0.15">
      <c r="B228" s="284" t="s">
        <v>108</v>
      </c>
      <c r="C228" s="25" t="s">
        <v>31</v>
      </c>
      <c r="D228" s="39"/>
      <c r="E228" s="55"/>
      <c r="F228" s="96"/>
      <c r="G228" s="96"/>
      <c r="H228" s="96"/>
      <c r="I228" s="60"/>
      <c r="J228" s="60"/>
      <c r="K228" s="61"/>
      <c r="L228" s="258"/>
      <c r="M228" s="258"/>
      <c r="N228" s="55"/>
      <c r="O228" s="26"/>
      <c r="P228" s="55"/>
      <c r="Q228" s="26"/>
      <c r="R228" s="131"/>
      <c r="S228" s="214"/>
      <c r="T228" s="284" t="s">
        <v>108</v>
      </c>
      <c r="U228" s="25" t="s">
        <v>31</v>
      </c>
      <c r="V228" s="39"/>
      <c r="W228" s="55"/>
      <c r="X228" s="96"/>
      <c r="Y228" s="96"/>
      <c r="Z228" s="96"/>
      <c r="AA228" s="60"/>
      <c r="AB228" s="60"/>
      <c r="AC228" s="61"/>
      <c r="AD228" s="258"/>
      <c r="AE228" s="258"/>
      <c r="AF228" s="55"/>
      <c r="AG228" s="26"/>
      <c r="AH228" s="55"/>
      <c r="AI228" s="26"/>
      <c r="AJ228" s="131"/>
      <c r="AK228" s="199"/>
      <c r="AL228" s="284" t="s">
        <v>108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4"/>
      <c r="AT228" s="37"/>
    </row>
    <row r="229" spans="2:46" ht="13.5" customHeight="1" x14ac:dyDescent="0.15">
      <c r="B229" s="285"/>
      <c r="C229" s="27" t="s">
        <v>32</v>
      </c>
      <c r="D229" s="186"/>
      <c r="E229" s="56"/>
      <c r="F229" s="187"/>
      <c r="G229" s="187"/>
      <c r="H229" s="187"/>
      <c r="I229" s="62"/>
      <c r="J229" s="62"/>
      <c r="K229" s="188"/>
      <c r="L229" s="259"/>
      <c r="M229" s="259"/>
      <c r="N229" s="56"/>
      <c r="O229" s="28"/>
      <c r="P229" s="56"/>
      <c r="Q229" s="28"/>
      <c r="R229" s="132"/>
      <c r="S229" s="214"/>
      <c r="T229" s="285"/>
      <c r="U229" s="27" t="s">
        <v>32</v>
      </c>
      <c r="V229" s="186"/>
      <c r="W229" s="56"/>
      <c r="X229" s="187"/>
      <c r="Y229" s="187"/>
      <c r="Z229" s="187"/>
      <c r="AA229" s="62"/>
      <c r="AB229" s="62"/>
      <c r="AC229" s="188"/>
      <c r="AD229" s="259"/>
      <c r="AE229" s="259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4"/>
      <c r="AT229" s="37"/>
    </row>
    <row r="230" spans="2:46" ht="13.5" customHeight="1" x14ac:dyDescent="0.15">
      <c r="B230" s="285"/>
      <c r="C230" s="27" t="s">
        <v>33</v>
      </c>
      <c r="D230" s="186"/>
      <c r="E230" s="56"/>
      <c r="F230" s="187"/>
      <c r="G230" s="187"/>
      <c r="H230" s="187"/>
      <c r="I230" s="62"/>
      <c r="J230" s="62"/>
      <c r="K230" s="188"/>
      <c r="L230" s="259"/>
      <c r="M230" s="259"/>
      <c r="N230" s="56"/>
      <c r="O230" s="28"/>
      <c r="P230" s="56"/>
      <c r="Q230" s="28"/>
      <c r="R230" s="132"/>
      <c r="S230" s="214"/>
      <c r="T230" s="285"/>
      <c r="U230" s="27" t="s">
        <v>33</v>
      </c>
      <c r="V230" s="186"/>
      <c r="W230" s="56"/>
      <c r="X230" s="187"/>
      <c r="Y230" s="187"/>
      <c r="Z230" s="187"/>
      <c r="AA230" s="62"/>
      <c r="AB230" s="62"/>
      <c r="AC230" s="188"/>
      <c r="AD230" s="259"/>
      <c r="AE230" s="259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4"/>
      <c r="AT230" s="37"/>
    </row>
    <row r="231" spans="2:46" ht="13.5" customHeight="1" x14ac:dyDescent="0.15">
      <c r="B231" s="285"/>
      <c r="C231" s="27" t="s">
        <v>35</v>
      </c>
      <c r="D231" s="186"/>
      <c r="E231" s="56"/>
      <c r="F231" s="187"/>
      <c r="G231" s="187"/>
      <c r="H231" s="187"/>
      <c r="I231" s="62"/>
      <c r="J231" s="62"/>
      <c r="K231" s="188"/>
      <c r="L231" s="259"/>
      <c r="M231" s="259"/>
      <c r="N231" s="56"/>
      <c r="O231" s="28"/>
      <c r="P231" s="56"/>
      <c r="Q231" s="28"/>
      <c r="R231" s="132"/>
      <c r="S231" s="214"/>
      <c r="T231" s="285"/>
      <c r="U231" s="27" t="s">
        <v>35</v>
      </c>
      <c r="V231" s="186"/>
      <c r="W231" s="56"/>
      <c r="X231" s="187"/>
      <c r="Y231" s="187"/>
      <c r="Z231" s="187"/>
      <c r="AA231" s="62"/>
      <c r="AB231" s="62"/>
      <c r="AC231" s="188"/>
      <c r="AD231" s="259"/>
      <c r="AE231" s="259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4"/>
      <c r="AT231" s="37"/>
    </row>
    <row r="232" spans="2:46" ht="13.5" customHeight="1" thickBot="1" x14ac:dyDescent="0.2">
      <c r="B232" s="286"/>
      <c r="C232" s="27"/>
      <c r="D232" s="186"/>
      <c r="E232" s="56"/>
      <c r="F232" s="189"/>
      <c r="G232" s="189"/>
      <c r="H232" s="189"/>
      <c r="I232" s="56"/>
      <c r="J232" s="56"/>
      <c r="K232" s="188"/>
      <c r="L232" s="259"/>
      <c r="M232" s="259"/>
      <c r="N232" s="56"/>
      <c r="O232" s="28"/>
      <c r="P232" s="56"/>
      <c r="Q232" s="28"/>
      <c r="R232" s="184"/>
      <c r="S232" s="214"/>
      <c r="T232" s="286"/>
      <c r="U232" s="27"/>
      <c r="V232" s="186"/>
      <c r="W232" s="56"/>
      <c r="X232" s="189"/>
      <c r="Y232" s="189"/>
      <c r="Z232" s="189"/>
      <c r="AA232" s="56"/>
      <c r="AB232" s="56"/>
      <c r="AC232" s="188"/>
      <c r="AD232" s="259"/>
      <c r="AE232" s="259"/>
      <c r="AF232" s="56"/>
      <c r="AG232" s="28"/>
      <c r="AH232" s="56"/>
      <c r="AI232" s="28"/>
      <c r="AJ232" s="184"/>
      <c r="AK232" s="199"/>
      <c r="AL232" s="286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4"/>
      <c r="AT232" s="37"/>
    </row>
    <row r="233" spans="2:46" ht="13.5" customHeight="1" x14ac:dyDescent="0.15">
      <c r="B233" s="284" t="s">
        <v>109</v>
      </c>
      <c r="C233" s="25" t="s">
        <v>31</v>
      </c>
      <c r="D233" s="39"/>
      <c r="E233" s="55"/>
      <c r="F233" s="96"/>
      <c r="G233" s="96"/>
      <c r="H233" s="96"/>
      <c r="I233" s="60"/>
      <c r="J233" s="60"/>
      <c r="K233" s="61"/>
      <c r="L233" s="258"/>
      <c r="M233" s="258"/>
      <c r="N233" s="55"/>
      <c r="O233" s="26"/>
      <c r="P233" s="55"/>
      <c r="Q233" s="26"/>
      <c r="R233" s="131"/>
      <c r="S233" s="214"/>
      <c r="T233" s="284" t="s">
        <v>109</v>
      </c>
      <c r="U233" s="25" t="s">
        <v>31</v>
      </c>
      <c r="V233" s="39"/>
      <c r="W233" s="55"/>
      <c r="X233" s="96"/>
      <c r="Y233" s="96"/>
      <c r="Z233" s="96"/>
      <c r="AA233" s="60"/>
      <c r="AB233" s="60"/>
      <c r="AC233" s="61"/>
      <c r="AD233" s="258"/>
      <c r="AE233" s="258"/>
      <c r="AF233" s="55"/>
      <c r="AG233" s="26"/>
      <c r="AH233" s="55"/>
      <c r="AI233" s="26"/>
      <c r="AJ233" s="131"/>
      <c r="AK233" s="199"/>
      <c r="AL233" s="284" t="s">
        <v>109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4"/>
      <c r="AT233" s="37"/>
    </row>
    <row r="234" spans="2:46" ht="13.5" customHeight="1" x14ac:dyDescent="0.15">
      <c r="B234" s="285"/>
      <c r="C234" s="27" t="s">
        <v>32</v>
      </c>
      <c r="D234" s="186"/>
      <c r="E234" s="56"/>
      <c r="F234" s="187"/>
      <c r="G234" s="187"/>
      <c r="H234" s="187"/>
      <c r="I234" s="62"/>
      <c r="J234" s="62"/>
      <c r="K234" s="188"/>
      <c r="L234" s="259"/>
      <c r="M234" s="259"/>
      <c r="N234" s="56"/>
      <c r="O234" s="28"/>
      <c r="P234" s="56"/>
      <c r="Q234" s="28"/>
      <c r="R234" s="132"/>
      <c r="S234" s="214"/>
      <c r="T234" s="285"/>
      <c r="U234" s="27" t="s">
        <v>32</v>
      </c>
      <c r="V234" s="186"/>
      <c r="W234" s="56"/>
      <c r="X234" s="187"/>
      <c r="Y234" s="187"/>
      <c r="Z234" s="187"/>
      <c r="AA234" s="62"/>
      <c r="AB234" s="62"/>
      <c r="AC234" s="188"/>
      <c r="AD234" s="259"/>
      <c r="AE234" s="259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4"/>
      <c r="AT234" s="37"/>
    </row>
    <row r="235" spans="2:46" ht="13.5" customHeight="1" x14ac:dyDescent="0.15">
      <c r="B235" s="285"/>
      <c r="C235" s="27" t="s">
        <v>33</v>
      </c>
      <c r="D235" s="186"/>
      <c r="E235" s="56"/>
      <c r="F235" s="187"/>
      <c r="G235" s="187"/>
      <c r="H235" s="187"/>
      <c r="I235" s="62"/>
      <c r="J235" s="62"/>
      <c r="K235" s="188"/>
      <c r="L235" s="259"/>
      <c r="M235" s="259"/>
      <c r="N235" s="56"/>
      <c r="O235" s="28"/>
      <c r="P235" s="56"/>
      <c r="Q235" s="28"/>
      <c r="R235" s="132"/>
      <c r="S235" s="214"/>
      <c r="T235" s="285"/>
      <c r="U235" s="27" t="s">
        <v>33</v>
      </c>
      <c r="V235" s="186"/>
      <c r="W235" s="56"/>
      <c r="X235" s="187"/>
      <c r="Y235" s="187"/>
      <c r="Z235" s="187"/>
      <c r="AA235" s="62"/>
      <c r="AB235" s="62"/>
      <c r="AC235" s="188"/>
      <c r="AD235" s="259"/>
      <c r="AE235" s="259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4"/>
      <c r="AT235" s="37"/>
    </row>
    <row r="236" spans="2:46" ht="13.5" customHeight="1" x14ac:dyDescent="0.15">
      <c r="B236" s="285"/>
      <c r="C236" s="27" t="s">
        <v>35</v>
      </c>
      <c r="D236" s="186"/>
      <c r="E236" s="56"/>
      <c r="F236" s="187"/>
      <c r="G236" s="187"/>
      <c r="H236" s="187"/>
      <c r="I236" s="62"/>
      <c r="J236" s="62"/>
      <c r="K236" s="188"/>
      <c r="L236" s="259"/>
      <c r="M236" s="259"/>
      <c r="N236" s="56"/>
      <c r="O236" s="28"/>
      <c r="P236" s="56"/>
      <c r="Q236" s="28"/>
      <c r="R236" s="132"/>
      <c r="S236" s="214"/>
      <c r="T236" s="285"/>
      <c r="U236" s="27" t="s">
        <v>35</v>
      </c>
      <c r="V236" s="186"/>
      <c r="W236" s="56"/>
      <c r="X236" s="187"/>
      <c r="Y236" s="187"/>
      <c r="Z236" s="187"/>
      <c r="AA236" s="62"/>
      <c r="AB236" s="62"/>
      <c r="AC236" s="188"/>
      <c r="AD236" s="259"/>
      <c r="AE236" s="259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4"/>
      <c r="AT236" s="37"/>
    </row>
    <row r="237" spans="2:46" ht="13.5" customHeight="1" thickBot="1" x14ac:dyDescent="0.2">
      <c r="B237" s="286"/>
      <c r="C237" s="27"/>
      <c r="D237" s="186"/>
      <c r="E237" s="56"/>
      <c r="F237" s="189"/>
      <c r="G237" s="189"/>
      <c r="H237" s="189"/>
      <c r="I237" s="56"/>
      <c r="J237" s="56"/>
      <c r="K237" s="188"/>
      <c r="L237" s="259"/>
      <c r="M237" s="259"/>
      <c r="N237" s="56"/>
      <c r="O237" s="28"/>
      <c r="P237" s="56"/>
      <c r="Q237" s="28"/>
      <c r="R237" s="184"/>
      <c r="S237" s="214"/>
      <c r="T237" s="286"/>
      <c r="U237" s="27"/>
      <c r="V237" s="186"/>
      <c r="W237" s="56"/>
      <c r="X237" s="189"/>
      <c r="Y237" s="189"/>
      <c r="Z237" s="189"/>
      <c r="AA237" s="56"/>
      <c r="AB237" s="56"/>
      <c r="AC237" s="188"/>
      <c r="AD237" s="259"/>
      <c r="AE237" s="259"/>
      <c r="AF237" s="56"/>
      <c r="AG237" s="28"/>
      <c r="AH237" s="56"/>
      <c r="AI237" s="28"/>
      <c r="AJ237" s="184"/>
      <c r="AK237" s="199"/>
      <c r="AL237" s="286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4"/>
      <c r="AT237" s="37"/>
    </row>
    <row r="238" spans="2:46" ht="13.5" customHeight="1" x14ac:dyDescent="0.15">
      <c r="B238" s="284" t="s">
        <v>110</v>
      </c>
      <c r="C238" s="25" t="s">
        <v>31</v>
      </c>
      <c r="D238" s="39"/>
      <c r="E238" s="55"/>
      <c r="F238" s="96"/>
      <c r="G238" s="96"/>
      <c r="H238" s="96"/>
      <c r="I238" s="60"/>
      <c r="J238" s="60"/>
      <c r="K238" s="61"/>
      <c r="L238" s="258"/>
      <c r="M238" s="258"/>
      <c r="N238" s="55"/>
      <c r="O238" s="26"/>
      <c r="P238" s="55"/>
      <c r="Q238" s="26"/>
      <c r="R238" s="131"/>
      <c r="S238" s="214"/>
      <c r="T238" s="284" t="s">
        <v>110</v>
      </c>
      <c r="U238" s="25" t="s">
        <v>31</v>
      </c>
      <c r="V238" s="39"/>
      <c r="W238" s="55"/>
      <c r="X238" s="96"/>
      <c r="Y238" s="96"/>
      <c r="Z238" s="96"/>
      <c r="AA238" s="60"/>
      <c r="AB238" s="60"/>
      <c r="AC238" s="61"/>
      <c r="AD238" s="258"/>
      <c r="AE238" s="258"/>
      <c r="AF238" s="55"/>
      <c r="AG238" s="26"/>
      <c r="AH238" s="55"/>
      <c r="AI238" s="26"/>
      <c r="AJ238" s="131"/>
      <c r="AK238" s="199"/>
      <c r="AL238" s="284" t="s">
        <v>110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4"/>
      <c r="AT238" s="37"/>
    </row>
    <row r="239" spans="2:46" ht="13.5" customHeight="1" x14ac:dyDescent="0.15">
      <c r="B239" s="285"/>
      <c r="C239" s="27" t="s">
        <v>32</v>
      </c>
      <c r="D239" s="186"/>
      <c r="E239" s="56"/>
      <c r="F239" s="187"/>
      <c r="G239" s="187"/>
      <c r="H239" s="187"/>
      <c r="I239" s="62"/>
      <c r="J239" s="62"/>
      <c r="K239" s="188"/>
      <c r="L239" s="259"/>
      <c r="M239" s="259"/>
      <c r="N239" s="56"/>
      <c r="O239" s="28"/>
      <c r="P239" s="56"/>
      <c r="Q239" s="28"/>
      <c r="R239" s="132"/>
      <c r="S239" s="214"/>
      <c r="T239" s="285"/>
      <c r="U239" s="27" t="s">
        <v>32</v>
      </c>
      <c r="V239" s="186"/>
      <c r="W239" s="56"/>
      <c r="X239" s="187"/>
      <c r="Y239" s="187"/>
      <c r="Z239" s="187"/>
      <c r="AA239" s="62"/>
      <c r="AB239" s="62"/>
      <c r="AC239" s="188"/>
      <c r="AD239" s="259"/>
      <c r="AE239" s="259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4"/>
      <c r="AT239" s="37"/>
    </row>
    <row r="240" spans="2:46" ht="13.5" customHeight="1" x14ac:dyDescent="0.15">
      <c r="B240" s="285"/>
      <c r="C240" s="27" t="s">
        <v>33</v>
      </c>
      <c r="D240" s="186"/>
      <c r="E240" s="56"/>
      <c r="F240" s="187"/>
      <c r="G240" s="187"/>
      <c r="H240" s="187"/>
      <c r="I240" s="62"/>
      <c r="J240" s="62"/>
      <c r="K240" s="188"/>
      <c r="L240" s="259"/>
      <c r="M240" s="259"/>
      <c r="N240" s="56"/>
      <c r="O240" s="28"/>
      <c r="P240" s="56"/>
      <c r="Q240" s="28"/>
      <c r="R240" s="132"/>
      <c r="S240" s="214"/>
      <c r="T240" s="285"/>
      <c r="U240" s="27" t="s">
        <v>33</v>
      </c>
      <c r="V240" s="186"/>
      <c r="W240" s="56"/>
      <c r="X240" s="187"/>
      <c r="Y240" s="187"/>
      <c r="Z240" s="187"/>
      <c r="AA240" s="62"/>
      <c r="AB240" s="62"/>
      <c r="AC240" s="188"/>
      <c r="AD240" s="259"/>
      <c r="AE240" s="259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4"/>
      <c r="AT240" s="37"/>
    </row>
    <row r="241" spans="2:46" ht="13.5" customHeight="1" x14ac:dyDescent="0.15">
      <c r="B241" s="285"/>
      <c r="C241" s="27" t="s">
        <v>35</v>
      </c>
      <c r="D241" s="186"/>
      <c r="E241" s="56"/>
      <c r="F241" s="187"/>
      <c r="G241" s="187"/>
      <c r="H241" s="187"/>
      <c r="I241" s="62"/>
      <c r="J241" s="62"/>
      <c r="K241" s="188"/>
      <c r="L241" s="259"/>
      <c r="M241" s="259"/>
      <c r="N241" s="56"/>
      <c r="O241" s="28"/>
      <c r="P241" s="56"/>
      <c r="Q241" s="28"/>
      <c r="R241" s="132"/>
      <c r="S241" s="214"/>
      <c r="T241" s="285"/>
      <c r="U241" s="27" t="s">
        <v>35</v>
      </c>
      <c r="V241" s="186"/>
      <c r="W241" s="56"/>
      <c r="X241" s="187"/>
      <c r="Y241" s="187"/>
      <c r="Z241" s="187"/>
      <c r="AA241" s="62"/>
      <c r="AB241" s="62"/>
      <c r="AC241" s="188"/>
      <c r="AD241" s="259"/>
      <c r="AE241" s="259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4"/>
      <c r="AT241" s="37"/>
    </row>
    <row r="242" spans="2:46" ht="13.5" customHeight="1" thickBot="1" x14ac:dyDescent="0.2">
      <c r="B242" s="286"/>
      <c r="C242" s="27"/>
      <c r="D242" s="186"/>
      <c r="E242" s="56"/>
      <c r="F242" s="189"/>
      <c r="G242" s="189"/>
      <c r="H242" s="189"/>
      <c r="I242" s="56"/>
      <c r="J242" s="56"/>
      <c r="K242" s="188"/>
      <c r="L242" s="259"/>
      <c r="M242" s="259"/>
      <c r="N242" s="56"/>
      <c r="O242" s="28"/>
      <c r="P242" s="56"/>
      <c r="Q242" s="28"/>
      <c r="R242" s="184"/>
      <c r="S242" s="214"/>
      <c r="T242" s="286"/>
      <c r="U242" s="27"/>
      <c r="V242" s="186"/>
      <c r="W242" s="56"/>
      <c r="X242" s="189"/>
      <c r="Y242" s="189"/>
      <c r="Z242" s="189"/>
      <c r="AA242" s="56"/>
      <c r="AB242" s="56"/>
      <c r="AC242" s="188"/>
      <c r="AD242" s="259"/>
      <c r="AE242" s="259"/>
      <c r="AF242" s="56"/>
      <c r="AG242" s="28"/>
      <c r="AH242" s="56"/>
      <c r="AI242" s="28"/>
      <c r="AJ242" s="184"/>
      <c r="AK242" s="199"/>
      <c r="AL242" s="286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4"/>
      <c r="AT242" s="37"/>
    </row>
    <row r="243" spans="2:46" ht="13.5" customHeight="1" x14ac:dyDescent="0.15">
      <c r="B243" s="284" t="s">
        <v>111</v>
      </c>
      <c r="C243" s="25" t="s">
        <v>31</v>
      </c>
      <c r="D243" s="39"/>
      <c r="E243" s="55"/>
      <c r="F243" s="96"/>
      <c r="G243" s="96"/>
      <c r="H243" s="96"/>
      <c r="I243" s="60"/>
      <c r="J243" s="60"/>
      <c r="K243" s="61"/>
      <c r="L243" s="258"/>
      <c r="M243" s="258"/>
      <c r="N243" s="55"/>
      <c r="O243" s="26"/>
      <c r="P243" s="55"/>
      <c r="Q243" s="26"/>
      <c r="R243" s="131"/>
      <c r="S243" s="214"/>
      <c r="T243" s="284" t="s">
        <v>111</v>
      </c>
      <c r="U243" s="25" t="s">
        <v>31</v>
      </c>
      <c r="V243" s="39"/>
      <c r="W243" s="55"/>
      <c r="X243" s="96"/>
      <c r="Y243" s="96"/>
      <c r="Z243" s="96"/>
      <c r="AA243" s="60"/>
      <c r="AB243" s="60"/>
      <c r="AC243" s="61"/>
      <c r="AD243" s="258"/>
      <c r="AE243" s="258"/>
      <c r="AF243" s="55"/>
      <c r="AG243" s="26"/>
      <c r="AH243" s="55"/>
      <c r="AI243" s="26"/>
      <c r="AJ243" s="131"/>
      <c r="AK243" s="199"/>
      <c r="AL243" s="284" t="s">
        <v>111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4"/>
      <c r="AT243" s="37"/>
    </row>
    <row r="244" spans="2:46" ht="13.5" customHeight="1" x14ac:dyDescent="0.15">
      <c r="B244" s="285"/>
      <c r="C244" s="27" t="s">
        <v>32</v>
      </c>
      <c r="D244" s="186"/>
      <c r="E244" s="56"/>
      <c r="F244" s="187"/>
      <c r="G244" s="187"/>
      <c r="H244" s="187"/>
      <c r="I244" s="62"/>
      <c r="J244" s="62"/>
      <c r="K244" s="188"/>
      <c r="L244" s="259"/>
      <c r="M244" s="259"/>
      <c r="N244" s="56"/>
      <c r="O244" s="28"/>
      <c r="P244" s="56"/>
      <c r="Q244" s="28"/>
      <c r="R244" s="132"/>
      <c r="S244" s="214"/>
      <c r="T244" s="285"/>
      <c r="U244" s="27" t="s">
        <v>32</v>
      </c>
      <c r="V244" s="186"/>
      <c r="W244" s="56"/>
      <c r="X244" s="187"/>
      <c r="Y244" s="187"/>
      <c r="Z244" s="187"/>
      <c r="AA244" s="62"/>
      <c r="AB244" s="62"/>
      <c r="AC244" s="188"/>
      <c r="AD244" s="259"/>
      <c r="AE244" s="259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4"/>
      <c r="AT244" s="37"/>
    </row>
    <row r="245" spans="2:46" ht="13.5" customHeight="1" x14ac:dyDescent="0.15">
      <c r="B245" s="285"/>
      <c r="C245" s="27" t="s">
        <v>33</v>
      </c>
      <c r="D245" s="186"/>
      <c r="E245" s="56"/>
      <c r="F245" s="187"/>
      <c r="G245" s="187"/>
      <c r="H245" s="187"/>
      <c r="I245" s="62"/>
      <c r="J245" s="62"/>
      <c r="K245" s="188"/>
      <c r="L245" s="259"/>
      <c r="M245" s="259"/>
      <c r="N245" s="56"/>
      <c r="O245" s="28"/>
      <c r="P245" s="56"/>
      <c r="Q245" s="28"/>
      <c r="R245" s="132"/>
      <c r="S245" s="214"/>
      <c r="T245" s="285"/>
      <c r="U245" s="27" t="s">
        <v>33</v>
      </c>
      <c r="V245" s="186"/>
      <c r="W245" s="56"/>
      <c r="X245" s="187"/>
      <c r="Y245" s="187"/>
      <c r="Z245" s="187"/>
      <c r="AA245" s="62"/>
      <c r="AB245" s="62"/>
      <c r="AC245" s="188"/>
      <c r="AD245" s="259"/>
      <c r="AE245" s="259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4"/>
      <c r="AT245" s="37"/>
    </row>
    <row r="246" spans="2:46" ht="13.5" customHeight="1" x14ac:dyDescent="0.15">
      <c r="B246" s="285"/>
      <c r="C246" s="27" t="s">
        <v>35</v>
      </c>
      <c r="D246" s="186"/>
      <c r="E246" s="56"/>
      <c r="F246" s="187"/>
      <c r="G246" s="187"/>
      <c r="H246" s="187"/>
      <c r="I246" s="62"/>
      <c r="J246" s="62"/>
      <c r="K246" s="188"/>
      <c r="L246" s="259"/>
      <c r="M246" s="259"/>
      <c r="N246" s="56"/>
      <c r="O246" s="28"/>
      <c r="P246" s="56"/>
      <c r="Q246" s="28"/>
      <c r="R246" s="132"/>
      <c r="S246" s="214"/>
      <c r="T246" s="285"/>
      <c r="U246" s="27" t="s">
        <v>35</v>
      </c>
      <c r="V246" s="186"/>
      <c r="W246" s="56"/>
      <c r="X246" s="187"/>
      <c r="Y246" s="187"/>
      <c r="Z246" s="187"/>
      <c r="AA246" s="62"/>
      <c r="AB246" s="62"/>
      <c r="AC246" s="188"/>
      <c r="AD246" s="259"/>
      <c r="AE246" s="259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4"/>
      <c r="AT246" s="37"/>
    </row>
    <row r="247" spans="2:46" ht="13.5" customHeight="1" thickBot="1" x14ac:dyDescent="0.2">
      <c r="B247" s="286"/>
      <c r="C247" s="27"/>
      <c r="D247" s="186"/>
      <c r="E247" s="56"/>
      <c r="F247" s="189"/>
      <c r="G247" s="189"/>
      <c r="H247" s="189"/>
      <c r="I247" s="56"/>
      <c r="J247" s="56"/>
      <c r="K247" s="188"/>
      <c r="L247" s="259"/>
      <c r="M247" s="259"/>
      <c r="N247" s="56"/>
      <c r="O247" s="28"/>
      <c r="P247" s="56"/>
      <c r="Q247" s="28"/>
      <c r="R247" s="184"/>
      <c r="S247" s="214"/>
      <c r="T247" s="286"/>
      <c r="U247" s="27"/>
      <c r="V247" s="186"/>
      <c r="W247" s="56"/>
      <c r="X247" s="189"/>
      <c r="Y247" s="189"/>
      <c r="Z247" s="189"/>
      <c r="AA247" s="56"/>
      <c r="AB247" s="56"/>
      <c r="AC247" s="188"/>
      <c r="AD247" s="259"/>
      <c r="AE247" s="259"/>
      <c r="AF247" s="56"/>
      <c r="AG247" s="28"/>
      <c r="AH247" s="56"/>
      <c r="AI247" s="28"/>
      <c r="AJ247" s="184"/>
      <c r="AK247" s="199"/>
      <c r="AL247" s="286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4"/>
      <c r="AT247" s="37"/>
    </row>
    <row r="248" spans="2:46" ht="13.5" customHeight="1" x14ac:dyDescent="0.15">
      <c r="B248" s="284" t="s">
        <v>112</v>
      </c>
      <c r="C248" s="25" t="s">
        <v>31</v>
      </c>
      <c r="D248" s="39"/>
      <c r="E248" s="55"/>
      <c r="F248" s="96"/>
      <c r="G248" s="96"/>
      <c r="H248" s="96"/>
      <c r="I248" s="60"/>
      <c r="J248" s="60"/>
      <c r="K248" s="61"/>
      <c r="L248" s="258"/>
      <c r="M248" s="258"/>
      <c r="N248" s="55"/>
      <c r="O248" s="26"/>
      <c r="P248" s="55"/>
      <c r="Q248" s="26"/>
      <c r="R248" s="131"/>
      <c r="S248" s="214"/>
      <c r="T248" s="284" t="s">
        <v>112</v>
      </c>
      <c r="U248" s="25" t="s">
        <v>31</v>
      </c>
      <c r="V248" s="39"/>
      <c r="W248" s="55"/>
      <c r="X248" s="96"/>
      <c r="Y248" s="96"/>
      <c r="Z248" s="96"/>
      <c r="AA248" s="60"/>
      <c r="AB248" s="60"/>
      <c r="AC248" s="61"/>
      <c r="AD248" s="258"/>
      <c r="AE248" s="258"/>
      <c r="AF248" s="55"/>
      <c r="AG248" s="26"/>
      <c r="AH248" s="55"/>
      <c r="AI248" s="26"/>
      <c r="AJ248" s="131"/>
      <c r="AK248" s="199"/>
      <c r="AL248" s="284" t="s">
        <v>112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4"/>
      <c r="AT248" s="37"/>
    </row>
    <row r="249" spans="2:46" ht="13.5" customHeight="1" x14ac:dyDescent="0.15">
      <c r="B249" s="285"/>
      <c r="C249" s="27" t="s">
        <v>32</v>
      </c>
      <c r="D249" s="186"/>
      <c r="E249" s="56"/>
      <c r="F249" s="187"/>
      <c r="G249" s="187"/>
      <c r="H249" s="187"/>
      <c r="I249" s="62"/>
      <c r="J249" s="62"/>
      <c r="K249" s="188"/>
      <c r="L249" s="259"/>
      <c r="M249" s="259"/>
      <c r="N249" s="56"/>
      <c r="O249" s="28"/>
      <c r="P249" s="56"/>
      <c r="Q249" s="28"/>
      <c r="R249" s="132"/>
      <c r="S249" s="214"/>
      <c r="T249" s="285"/>
      <c r="U249" s="27" t="s">
        <v>32</v>
      </c>
      <c r="V249" s="186"/>
      <c r="W249" s="56"/>
      <c r="X249" s="187"/>
      <c r="Y249" s="187"/>
      <c r="Z249" s="187"/>
      <c r="AA249" s="62"/>
      <c r="AB249" s="62"/>
      <c r="AC249" s="188"/>
      <c r="AD249" s="259"/>
      <c r="AE249" s="259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4"/>
      <c r="AT249" s="37"/>
    </row>
    <row r="250" spans="2:46" ht="13.5" customHeight="1" x14ac:dyDescent="0.15">
      <c r="B250" s="285"/>
      <c r="C250" s="27" t="s">
        <v>33</v>
      </c>
      <c r="D250" s="186"/>
      <c r="E250" s="56"/>
      <c r="F250" s="187"/>
      <c r="G250" s="187"/>
      <c r="H250" s="187"/>
      <c r="I250" s="62"/>
      <c r="J250" s="62"/>
      <c r="K250" s="188"/>
      <c r="L250" s="259"/>
      <c r="M250" s="259"/>
      <c r="N250" s="56"/>
      <c r="O250" s="28"/>
      <c r="P250" s="56"/>
      <c r="Q250" s="28"/>
      <c r="R250" s="132"/>
      <c r="S250" s="214"/>
      <c r="T250" s="285"/>
      <c r="U250" s="27" t="s">
        <v>33</v>
      </c>
      <c r="V250" s="186"/>
      <c r="W250" s="56"/>
      <c r="X250" s="187"/>
      <c r="Y250" s="187"/>
      <c r="Z250" s="187"/>
      <c r="AA250" s="62"/>
      <c r="AB250" s="62"/>
      <c r="AC250" s="188"/>
      <c r="AD250" s="259"/>
      <c r="AE250" s="259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4"/>
      <c r="AT250" s="37"/>
    </row>
    <row r="251" spans="2:46" ht="13.5" customHeight="1" x14ac:dyDescent="0.15">
      <c r="B251" s="285"/>
      <c r="C251" s="27" t="s">
        <v>35</v>
      </c>
      <c r="D251" s="186"/>
      <c r="E251" s="56"/>
      <c r="F251" s="187"/>
      <c r="G251" s="187"/>
      <c r="H251" s="187"/>
      <c r="I251" s="62"/>
      <c r="J251" s="62"/>
      <c r="K251" s="188"/>
      <c r="L251" s="259"/>
      <c r="M251" s="259"/>
      <c r="N251" s="56"/>
      <c r="O251" s="28"/>
      <c r="P251" s="56"/>
      <c r="Q251" s="28"/>
      <c r="R251" s="132"/>
      <c r="S251" s="214"/>
      <c r="T251" s="285"/>
      <c r="U251" s="27" t="s">
        <v>35</v>
      </c>
      <c r="V251" s="186"/>
      <c r="W251" s="56"/>
      <c r="X251" s="187"/>
      <c r="Y251" s="187"/>
      <c r="Z251" s="187"/>
      <c r="AA251" s="62"/>
      <c r="AB251" s="62"/>
      <c r="AC251" s="188"/>
      <c r="AD251" s="259"/>
      <c r="AE251" s="259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4"/>
      <c r="AT251" s="37"/>
    </row>
    <row r="252" spans="2:46" ht="13.5" customHeight="1" thickBot="1" x14ac:dyDescent="0.2">
      <c r="B252" s="286"/>
      <c r="C252" s="27"/>
      <c r="D252" s="186"/>
      <c r="E252" s="56"/>
      <c r="F252" s="189"/>
      <c r="G252" s="189"/>
      <c r="H252" s="189"/>
      <c r="I252" s="56"/>
      <c r="J252" s="56"/>
      <c r="K252" s="188"/>
      <c r="L252" s="259"/>
      <c r="M252" s="259"/>
      <c r="N252" s="56"/>
      <c r="O252" s="28"/>
      <c r="P252" s="56"/>
      <c r="Q252" s="28"/>
      <c r="R252" s="184"/>
      <c r="S252" s="214"/>
      <c r="T252" s="286"/>
      <c r="U252" s="27"/>
      <c r="V252" s="186"/>
      <c r="W252" s="56"/>
      <c r="X252" s="189"/>
      <c r="Y252" s="189"/>
      <c r="Z252" s="189"/>
      <c r="AA252" s="56"/>
      <c r="AB252" s="56"/>
      <c r="AC252" s="188"/>
      <c r="AD252" s="259"/>
      <c r="AE252" s="259"/>
      <c r="AF252" s="56"/>
      <c r="AG252" s="28"/>
      <c r="AH252" s="56"/>
      <c r="AI252" s="28"/>
      <c r="AJ252" s="184"/>
      <c r="AK252" s="199"/>
      <c r="AL252" s="286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4"/>
      <c r="AT252" s="37"/>
    </row>
    <row r="253" spans="2:46" ht="13.5" customHeight="1" x14ac:dyDescent="0.15">
      <c r="B253" s="284" t="s">
        <v>113</v>
      </c>
      <c r="C253" s="25" t="s">
        <v>31</v>
      </c>
      <c r="D253" s="39"/>
      <c r="E253" s="55"/>
      <c r="F253" s="96"/>
      <c r="G253" s="96"/>
      <c r="H253" s="96"/>
      <c r="I253" s="60"/>
      <c r="J253" s="60"/>
      <c r="K253" s="61"/>
      <c r="L253" s="258"/>
      <c r="M253" s="258"/>
      <c r="N253" s="55"/>
      <c r="O253" s="26"/>
      <c r="P253" s="55"/>
      <c r="Q253" s="26"/>
      <c r="R253" s="131"/>
      <c r="S253" s="214"/>
      <c r="T253" s="284" t="s">
        <v>113</v>
      </c>
      <c r="U253" s="25" t="s">
        <v>31</v>
      </c>
      <c r="V253" s="39"/>
      <c r="W253" s="55"/>
      <c r="X253" s="96"/>
      <c r="Y253" s="96"/>
      <c r="Z253" s="96"/>
      <c r="AA253" s="60"/>
      <c r="AB253" s="60"/>
      <c r="AC253" s="61"/>
      <c r="AD253" s="258"/>
      <c r="AE253" s="258"/>
      <c r="AF253" s="55"/>
      <c r="AG253" s="26"/>
      <c r="AH253" s="55"/>
      <c r="AI253" s="26"/>
      <c r="AJ253" s="131"/>
      <c r="AK253" s="199"/>
      <c r="AL253" s="284" t="s">
        <v>113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4"/>
      <c r="AT253" s="37"/>
    </row>
    <row r="254" spans="2:46" ht="13.5" customHeight="1" x14ac:dyDescent="0.15">
      <c r="B254" s="285"/>
      <c r="C254" s="27" t="s">
        <v>32</v>
      </c>
      <c r="D254" s="186"/>
      <c r="E254" s="56"/>
      <c r="F254" s="187"/>
      <c r="G254" s="187"/>
      <c r="H254" s="187"/>
      <c r="I254" s="62"/>
      <c r="J254" s="62"/>
      <c r="K254" s="188"/>
      <c r="L254" s="259"/>
      <c r="M254" s="259"/>
      <c r="N254" s="56"/>
      <c r="O254" s="28"/>
      <c r="P254" s="56"/>
      <c r="Q254" s="28"/>
      <c r="R254" s="132"/>
      <c r="S254" s="214"/>
      <c r="T254" s="285"/>
      <c r="U254" s="27" t="s">
        <v>32</v>
      </c>
      <c r="V254" s="186"/>
      <c r="W254" s="56"/>
      <c r="X254" s="187"/>
      <c r="Y254" s="187"/>
      <c r="Z254" s="187"/>
      <c r="AA254" s="62"/>
      <c r="AB254" s="62"/>
      <c r="AC254" s="188"/>
      <c r="AD254" s="259"/>
      <c r="AE254" s="259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4"/>
      <c r="AT254" s="37"/>
    </row>
    <row r="255" spans="2:46" ht="13.5" customHeight="1" x14ac:dyDescent="0.15">
      <c r="B255" s="285"/>
      <c r="C255" s="27" t="s">
        <v>33</v>
      </c>
      <c r="D255" s="186"/>
      <c r="E255" s="56"/>
      <c r="F255" s="187"/>
      <c r="G255" s="187"/>
      <c r="H255" s="187"/>
      <c r="I255" s="62"/>
      <c r="J255" s="62"/>
      <c r="K255" s="188"/>
      <c r="L255" s="259"/>
      <c r="M255" s="259"/>
      <c r="N255" s="56"/>
      <c r="O255" s="28"/>
      <c r="P255" s="56"/>
      <c r="Q255" s="28"/>
      <c r="R255" s="132"/>
      <c r="S255" s="214"/>
      <c r="T255" s="285"/>
      <c r="U255" s="27" t="s">
        <v>33</v>
      </c>
      <c r="V255" s="186"/>
      <c r="W255" s="56"/>
      <c r="X255" s="187"/>
      <c r="Y255" s="187"/>
      <c r="Z255" s="187"/>
      <c r="AA255" s="62"/>
      <c r="AB255" s="62"/>
      <c r="AC255" s="188"/>
      <c r="AD255" s="259"/>
      <c r="AE255" s="259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4"/>
      <c r="AT255" s="37"/>
    </row>
    <row r="256" spans="2:46" ht="13.5" customHeight="1" x14ac:dyDescent="0.15">
      <c r="B256" s="285"/>
      <c r="C256" s="27" t="s">
        <v>35</v>
      </c>
      <c r="D256" s="186"/>
      <c r="E256" s="56"/>
      <c r="F256" s="187"/>
      <c r="G256" s="187"/>
      <c r="H256" s="187"/>
      <c r="I256" s="62"/>
      <c r="J256" s="62"/>
      <c r="K256" s="188"/>
      <c r="L256" s="259"/>
      <c r="M256" s="259"/>
      <c r="N256" s="56"/>
      <c r="O256" s="28"/>
      <c r="P256" s="56"/>
      <c r="Q256" s="28"/>
      <c r="R256" s="132"/>
      <c r="S256" s="214"/>
      <c r="T256" s="285"/>
      <c r="U256" s="27" t="s">
        <v>35</v>
      </c>
      <c r="V256" s="186"/>
      <c r="W256" s="56"/>
      <c r="X256" s="187"/>
      <c r="Y256" s="187"/>
      <c r="Z256" s="187"/>
      <c r="AA256" s="62"/>
      <c r="AB256" s="62"/>
      <c r="AC256" s="188"/>
      <c r="AD256" s="259"/>
      <c r="AE256" s="259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4"/>
      <c r="AT256" s="37"/>
    </row>
    <row r="257" spans="2:46" ht="13.5" customHeight="1" thickBot="1" x14ac:dyDescent="0.2">
      <c r="B257" s="286"/>
      <c r="C257" s="27"/>
      <c r="D257" s="186"/>
      <c r="E257" s="56"/>
      <c r="F257" s="189"/>
      <c r="G257" s="189"/>
      <c r="H257" s="189"/>
      <c r="I257" s="56"/>
      <c r="J257" s="56"/>
      <c r="K257" s="188"/>
      <c r="L257" s="259"/>
      <c r="M257" s="259"/>
      <c r="N257" s="56"/>
      <c r="O257" s="28"/>
      <c r="P257" s="56"/>
      <c r="Q257" s="28"/>
      <c r="R257" s="184"/>
      <c r="S257" s="214"/>
      <c r="T257" s="286"/>
      <c r="U257" s="27"/>
      <c r="V257" s="186"/>
      <c r="W257" s="56"/>
      <c r="X257" s="189"/>
      <c r="Y257" s="189"/>
      <c r="Z257" s="189"/>
      <c r="AA257" s="56"/>
      <c r="AB257" s="56"/>
      <c r="AC257" s="188"/>
      <c r="AD257" s="259"/>
      <c r="AE257" s="259"/>
      <c r="AF257" s="56"/>
      <c r="AG257" s="28"/>
      <c r="AH257" s="56"/>
      <c r="AI257" s="28"/>
      <c r="AJ257" s="184"/>
      <c r="AK257" s="199"/>
      <c r="AL257" s="286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4"/>
      <c r="AT257" s="37"/>
    </row>
    <row r="258" spans="2:46" ht="13.5" customHeight="1" x14ac:dyDescent="0.15">
      <c r="B258" s="284" t="s">
        <v>114</v>
      </c>
      <c r="C258" s="25" t="s">
        <v>31</v>
      </c>
      <c r="D258" s="39"/>
      <c r="E258" s="55"/>
      <c r="F258" s="96"/>
      <c r="G258" s="96"/>
      <c r="H258" s="96"/>
      <c r="I258" s="60"/>
      <c r="J258" s="60"/>
      <c r="K258" s="61"/>
      <c r="L258" s="258"/>
      <c r="M258" s="258"/>
      <c r="N258" s="55"/>
      <c r="O258" s="26"/>
      <c r="P258" s="55"/>
      <c r="Q258" s="26"/>
      <c r="R258" s="131"/>
      <c r="S258" s="214"/>
      <c r="T258" s="284" t="s">
        <v>114</v>
      </c>
      <c r="U258" s="25" t="s">
        <v>31</v>
      </c>
      <c r="V258" s="39"/>
      <c r="W258" s="55"/>
      <c r="X258" s="96"/>
      <c r="Y258" s="96"/>
      <c r="Z258" s="96"/>
      <c r="AA258" s="60"/>
      <c r="AB258" s="60"/>
      <c r="AC258" s="61"/>
      <c r="AD258" s="258"/>
      <c r="AE258" s="258"/>
      <c r="AF258" s="55"/>
      <c r="AG258" s="26"/>
      <c r="AH258" s="55"/>
      <c r="AI258" s="26"/>
      <c r="AJ258" s="131"/>
      <c r="AK258" s="199"/>
      <c r="AL258" s="284" t="s">
        <v>114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4"/>
      <c r="AT258" s="37"/>
    </row>
    <row r="259" spans="2:46" ht="13.5" customHeight="1" x14ac:dyDescent="0.15">
      <c r="B259" s="285"/>
      <c r="C259" s="27" t="s">
        <v>32</v>
      </c>
      <c r="D259" s="186"/>
      <c r="E259" s="56"/>
      <c r="F259" s="187"/>
      <c r="G259" s="187"/>
      <c r="H259" s="187"/>
      <c r="I259" s="62"/>
      <c r="J259" s="62"/>
      <c r="K259" s="188"/>
      <c r="L259" s="259"/>
      <c r="M259" s="259"/>
      <c r="N259" s="56"/>
      <c r="O259" s="28"/>
      <c r="P259" s="56"/>
      <c r="Q259" s="28"/>
      <c r="R259" s="132"/>
      <c r="S259" s="214"/>
      <c r="T259" s="285"/>
      <c r="U259" s="27" t="s">
        <v>32</v>
      </c>
      <c r="V259" s="186"/>
      <c r="W259" s="56"/>
      <c r="X259" s="187"/>
      <c r="Y259" s="187"/>
      <c r="Z259" s="187"/>
      <c r="AA259" s="62"/>
      <c r="AB259" s="62"/>
      <c r="AC259" s="188"/>
      <c r="AD259" s="259"/>
      <c r="AE259" s="259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4"/>
      <c r="AT259" s="37"/>
    </row>
    <row r="260" spans="2:46" ht="13.5" customHeight="1" x14ac:dyDescent="0.15">
      <c r="B260" s="285"/>
      <c r="C260" s="27" t="s">
        <v>33</v>
      </c>
      <c r="D260" s="186"/>
      <c r="E260" s="56"/>
      <c r="F260" s="187"/>
      <c r="G260" s="187"/>
      <c r="H260" s="187"/>
      <c r="I260" s="62"/>
      <c r="J260" s="62"/>
      <c r="K260" s="188"/>
      <c r="L260" s="259"/>
      <c r="M260" s="259"/>
      <c r="N260" s="56"/>
      <c r="O260" s="28"/>
      <c r="P260" s="56"/>
      <c r="Q260" s="28"/>
      <c r="R260" s="132"/>
      <c r="S260" s="214"/>
      <c r="T260" s="285"/>
      <c r="U260" s="27" t="s">
        <v>33</v>
      </c>
      <c r="V260" s="186"/>
      <c r="W260" s="56"/>
      <c r="X260" s="187"/>
      <c r="Y260" s="187"/>
      <c r="Z260" s="187"/>
      <c r="AA260" s="62"/>
      <c r="AB260" s="62"/>
      <c r="AC260" s="188"/>
      <c r="AD260" s="259"/>
      <c r="AE260" s="259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4"/>
      <c r="AT260" s="37"/>
    </row>
    <row r="261" spans="2:46" ht="13.5" customHeight="1" x14ac:dyDescent="0.15">
      <c r="B261" s="285"/>
      <c r="C261" s="27" t="s">
        <v>35</v>
      </c>
      <c r="D261" s="186"/>
      <c r="E261" s="56"/>
      <c r="F261" s="187"/>
      <c r="G261" s="187"/>
      <c r="H261" s="187"/>
      <c r="I261" s="62"/>
      <c r="J261" s="62"/>
      <c r="K261" s="188"/>
      <c r="L261" s="259"/>
      <c r="M261" s="259"/>
      <c r="N261" s="56"/>
      <c r="O261" s="28"/>
      <c r="P261" s="56"/>
      <c r="Q261" s="28"/>
      <c r="R261" s="132"/>
      <c r="S261" s="214"/>
      <c r="T261" s="285"/>
      <c r="U261" s="27" t="s">
        <v>35</v>
      </c>
      <c r="V261" s="186"/>
      <c r="W261" s="56"/>
      <c r="X261" s="187"/>
      <c r="Y261" s="187"/>
      <c r="Z261" s="187"/>
      <c r="AA261" s="62"/>
      <c r="AB261" s="62"/>
      <c r="AC261" s="188"/>
      <c r="AD261" s="259"/>
      <c r="AE261" s="259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4"/>
      <c r="AT261" s="37"/>
    </row>
    <row r="262" spans="2:46" ht="13.5" customHeight="1" thickBot="1" x14ac:dyDescent="0.2">
      <c r="B262" s="286"/>
      <c r="C262" s="27"/>
      <c r="D262" s="186"/>
      <c r="E262" s="56"/>
      <c r="F262" s="189"/>
      <c r="G262" s="189"/>
      <c r="H262" s="189"/>
      <c r="I262" s="56"/>
      <c r="J262" s="56"/>
      <c r="K262" s="188"/>
      <c r="L262" s="259"/>
      <c r="M262" s="259"/>
      <c r="N262" s="56"/>
      <c r="O262" s="28"/>
      <c r="P262" s="56"/>
      <c r="Q262" s="28"/>
      <c r="R262" s="184"/>
      <c r="S262" s="214"/>
      <c r="T262" s="286"/>
      <c r="U262" s="27"/>
      <c r="V262" s="186"/>
      <c r="W262" s="56"/>
      <c r="X262" s="189"/>
      <c r="Y262" s="189"/>
      <c r="Z262" s="189"/>
      <c r="AA262" s="56"/>
      <c r="AB262" s="56"/>
      <c r="AC262" s="188"/>
      <c r="AD262" s="259"/>
      <c r="AE262" s="259"/>
      <c r="AF262" s="56"/>
      <c r="AG262" s="28"/>
      <c r="AH262" s="56"/>
      <c r="AI262" s="28"/>
      <c r="AJ262" s="184"/>
      <c r="AK262" s="199"/>
      <c r="AL262" s="286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4"/>
      <c r="AT262" s="37"/>
    </row>
    <row r="263" spans="2:46" ht="13.5" customHeight="1" x14ac:dyDescent="0.15">
      <c r="B263" s="284" t="s">
        <v>115</v>
      </c>
      <c r="C263" s="25" t="s">
        <v>31</v>
      </c>
      <c r="D263" s="39"/>
      <c r="E263" s="55"/>
      <c r="F263" s="96"/>
      <c r="G263" s="96"/>
      <c r="H263" s="96"/>
      <c r="I263" s="60"/>
      <c r="J263" s="60"/>
      <c r="K263" s="61"/>
      <c r="L263" s="258"/>
      <c r="M263" s="258"/>
      <c r="N263" s="55"/>
      <c r="O263" s="26"/>
      <c r="P263" s="55"/>
      <c r="Q263" s="26"/>
      <c r="R263" s="131"/>
      <c r="S263" s="214"/>
      <c r="T263" s="284" t="s">
        <v>115</v>
      </c>
      <c r="U263" s="25" t="s">
        <v>31</v>
      </c>
      <c r="V263" s="39"/>
      <c r="W263" s="55"/>
      <c r="X263" s="96"/>
      <c r="Y263" s="96"/>
      <c r="Z263" s="96"/>
      <c r="AA263" s="60"/>
      <c r="AB263" s="60"/>
      <c r="AC263" s="61"/>
      <c r="AD263" s="258"/>
      <c r="AE263" s="258"/>
      <c r="AF263" s="55"/>
      <c r="AG263" s="26"/>
      <c r="AH263" s="55"/>
      <c r="AI263" s="26"/>
      <c r="AJ263" s="131"/>
      <c r="AK263" s="199"/>
      <c r="AL263" s="284" t="s">
        <v>115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4"/>
      <c r="AT263" s="37"/>
    </row>
    <row r="264" spans="2:46" ht="13.5" customHeight="1" x14ac:dyDescent="0.15">
      <c r="B264" s="285"/>
      <c r="C264" s="27" t="s">
        <v>32</v>
      </c>
      <c r="D264" s="186"/>
      <c r="E264" s="56"/>
      <c r="F264" s="187"/>
      <c r="G264" s="187"/>
      <c r="H264" s="187"/>
      <c r="I264" s="62"/>
      <c r="J264" s="62"/>
      <c r="K264" s="188"/>
      <c r="L264" s="259"/>
      <c r="M264" s="259"/>
      <c r="N264" s="56"/>
      <c r="O264" s="28"/>
      <c r="P264" s="56"/>
      <c r="Q264" s="28"/>
      <c r="R264" s="132"/>
      <c r="S264" s="214"/>
      <c r="T264" s="285"/>
      <c r="U264" s="27" t="s">
        <v>32</v>
      </c>
      <c r="V264" s="186"/>
      <c r="W264" s="56"/>
      <c r="X264" s="187"/>
      <c r="Y264" s="187"/>
      <c r="Z264" s="187"/>
      <c r="AA264" s="62"/>
      <c r="AB264" s="62"/>
      <c r="AC264" s="188"/>
      <c r="AD264" s="259"/>
      <c r="AE264" s="259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4"/>
      <c r="AT264" s="37"/>
    </row>
    <row r="265" spans="2:46" ht="13.5" customHeight="1" x14ac:dyDescent="0.15">
      <c r="B265" s="285"/>
      <c r="C265" s="27" t="s">
        <v>33</v>
      </c>
      <c r="D265" s="186"/>
      <c r="E265" s="56"/>
      <c r="F265" s="187"/>
      <c r="G265" s="187"/>
      <c r="H265" s="187"/>
      <c r="I265" s="62"/>
      <c r="J265" s="62"/>
      <c r="K265" s="188"/>
      <c r="L265" s="259"/>
      <c r="M265" s="259"/>
      <c r="N265" s="56"/>
      <c r="O265" s="28"/>
      <c r="P265" s="56"/>
      <c r="Q265" s="28"/>
      <c r="R265" s="132"/>
      <c r="S265" s="214"/>
      <c r="T265" s="285"/>
      <c r="U265" s="27" t="s">
        <v>33</v>
      </c>
      <c r="V265" s="186"/>
      <c r="W265" s="56"/>
      <c r="X265" s="187"/>
      <c r="Y265" s="187"/>
      <c r="Z265" s="187"/>
      <c r="AA265" s="62"/>
      <c r="AB265" s="62"/>
      <c r="AC265" s="188"/>
      <c r="AD265" s="259"/>
      <c r="AE265" s="259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4"/>
      <c r="AT265" s="37"/>
    </row>
    <row r="266" spans="2:46" ht="13.5" customHeight="1" x14ac:dyDescent="0.15">
      <c r="B266" s="285"/>
      <c r="C266" s="27" t="s">
        <v>35</v>
      </c>
      <c r="D266" s="186"/>
      <c r="E266" s="56"/>
      <c r="F266" s="187"/>
      <c r="G266" s="187"/>
      <c r="H266" s="187"/>
      <c r="I266" s="62"/>
      <c r="J266" s="62"/>
      <c r="K266" s="188"/>
      <c r="L266" s="259"/>
      <c r="M266" s="259"/>
      <c r="N266" s="56"/>
      <c r="O266" s="28"/>
      <c r="P266" s="56"/>
      <c r="Q266" s="28"/>
      <c r="R266" s="132"/>
      <c r="S266" s="214"/>
      <c r="T266" s="285"/>
      <c r="U266" s="27" t="s">
        <v>35</v>
      </c>
      <c r="V266" s="186"/>
      <c r="W266" s="56"/>
      <c r="X266" s="187"/>
      <c r="Y266" s="187"/>
      <c r="Z266" s="187"/>
      <c r="AA266" s="62"/>
      <c r="AB266" s="62"/>
      <c r="AC266" s="188"/>
      <c r="AD266" s="259"/>
      <c r="AE266" s="259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4"/>
      <c r="AT266" s="37"/>
    </row>
    <row r="267" spans="2:46" ht="13.5" customHeight="1" thickBot="1" x14ac:dyDescent="0.2">
      <c r="B267" s="286"/>
      <c r="C267" s="27"/>
      <c r="D267" s="186"/>
      <c r="E267" s="56"/>
      <c r="F267" s="189"/>
      <c r="G267" s="189"/>
      <c r="H267" s="189"/>
      <c r="I267" s="56"/>
      <c r="J267" s="56"/>
      <c r="K267" s="188"/>
      <c r="L267" s="259"/>
      <c r="M267" s="259"/>
      <c r="N267" s="56"/>
      <c r="O267" s="28"/>
      <c r="P267" s="56"/>
      <c r="Q267" s="28"/>
      <c r="R267" s="184"/>
      <c r="S267" s="214"/>
      <c r="T267" s="286"/>
      <c r="U267" s="27"/>
      <c r="V267" s="186"/>
      <c r="W267" s="56"/>
      <c r="X267" s="189"/>
      <c r="Y267" s="189"/>
      <c r="Z267" s="189"/>
      <c r="AA267" s="56"/>
      <c r="AB267" s="56"/>
      <c r="AC267" s="188"/>
      <c r="AD267" s="259"/>
      <c r="AE267" s="259"/>
      <c r="AF267" s="56"/>
      <c r="AG267" s="28"/>
      <c r="AH267" s="56"/>
      <c r="AI267" s="28"/>
      <c r="AJ267" s="184"/>
      <c r="AK267" s="199"/>
      <c r="AL267" s="286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4"/>
      <c r="AT267" s="37"/>
    </row>
    <row r="268" spans="2:46" ht="13.5" customHeight="1" x14ac:dyDescent="0.15">
      <c r="B268" s="284" t="s">
        <v>116</v>
      </c>
      <c r="C268" s="25" t="s">
        <v>31</v>
      </c>
      <c r="D268" s="39"/>
      <c r="E268" s="55"/>
      <c r="F268" s="96"/>
      <c r="G268" s="96"/>
      <c r="H268" s="96"/>
      <c r="I268" s="60"/>
      <c r="J268" s="60"/>
      <c r="K268" s="61"/>
      <c r="L268" s="258"/>
      <c r="M268" s="258"/>
      <c r="N268" s="55"/>
      <c r="O268" s="26"/>
      <c r="P268" s="55"/>
      <c r="Q268" s="26"/>
      <c r="R268" s="131"/>
      <c r="S268" s="214"/>
      <c r="T268" s="284" t="s">
        <v>116</v>
      </c>
      <c r="U268" s="25" t="s">
        <v>31</v>
      </c>
      <c r="V268" s="39"/>
      <c r="W268" s="55"/>
      <c r="X268" s="96"/>
      <c r="Y268" s="96"/>
      <c r="Z268" s="96"/>
      <c r="AA268" s="60"/>
      <c r="AB268" s="60"/>
      <c r="AC268" s="61"/>
      <c r="AD268" s="258"/>
      <c r="AE268" s="258"/>
      <c r="AF268" s="55"/>
      <c r="AG268" s="26"/>
      <c r="AH268" s="55"/>
      <c r="AI268" s="26"/>
      <c r="AJ268" s="131"/>
      <c r="AK268" s="199"/>
      <c r="AL268" s="284" t="s">
        <v>116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4"/>
      <c r="AT268" s="37"/>
    </row>
    <row r="269" spans="2:46" ht="13.5" customHeight="1" x14ac:dyDescent="0.15">
      <c r="B269" s="285"/>
      <c r="C269" s="27" t="s">
        <v>32</v>
      </c>
      <c r="D269" s="186"/>
      <c r="E269" s="56"/>
      <c r="F269" s="187"/>
      <c r="G269" s="187"/>
      <c r="H269" s="187"/>
      <c r="I269" s="62"/>
      <c r="J269" s="62"/>
      <c r="K269" s="188"/>
      <c r="L269" s="259"/>
      <c r="M269" s="259"/>
      <c r="N269" s="56"/>
      <c r="O269" s="28"/>
      <c r="P269" s="56"/>
      <c r="Q269" s="28"/>
      <c r="R269" s="132"/>
      <c r="S269" s="214"/>
      <c r="T269" s="285"/>
      <c r="U269" s="27" t="s">
        <v>32</v>
      </c>
      <c r="V269" s="186"/>
      <c r="W269" s="56"/>
      <c r="X269" s="187"/>
      <c r="Y269" s="187"/>
      <c r="Z269" s="187"/>
      <c r="AA269" s="62"/>
      <c r="AB269" s="62"/>
      <c r="AC269" s="188"/>
      <c r="AD269" s="259"/>
      <c r="AE269" s="259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4"/>
      <c r="AT269" s="37"/>
    </row>
    <row r="270" spans="2:46" ht="13.5" customHeight="1" x14ac:dyDescent="0.15">
      <c r="B270" s="285"/>
      <c r="C270" s="27" t="s">
        <v>33</v>
      </c>
      <c r="D270" s="186"/>
      <c r="E270" s="56"/>
      <c r="F270" s="187"/>
      <c r="G270" s="187"/>
      <c r="H270" s="187"/>
      <c r="I270" s="62"/>
      <c r="J270" s="62"/>
      <c r="K270" s="188"/>
      <c r="L270" s="259"/>
      <c r="M270" s="259"/>
      <c r="N270" s="56"/>
      <c r="O270" s="28"/>
      <c r="P270" s="56"/>
      <c r="Q270" s="28"/>
      <c r="R270" s="132"/>
      <c r="S270" s="214"/>
      <c r="T270" s="285"/>
      <c r="U270" s="27" t="s">
        <v>33</v>
      </c>
      <c r="V270" s="186"/>
      <c r="W270" s="56"/>
      <c r="X270" s="187"/>
      <c r="Y270" s="187"/>
      <c r="Z270" s="187"/>
      <c r="AA270" s="62"/>
      <c r="AB270" s="62"/>
      <c r="AC270" s="188"/>
      <c r="AD270" s="259"/>
      <c r="AE270" s="259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4"/>
      <c r="AT270" s="37"/>
    </row>
    <row r="271" spans="2:46" ht="13.5" customHeight="1" x14ac:dyDescent="0.15">
      <c r="B271" s="285"/>
      <c r="C271" s="27" t="s">
        <v>35</v>
      </c>
      <c r="D271" s="186"/>
      <c r="E271" s="56"/>
      <c r="F271" s="187"/>
      <c r="G271" s="187"/>
      <c r="H271" s="187"/>
      <c r="I271" s="62"/>
      <c r="J271" s="62"/>
      <c r="K271" s="188"/>
      <c r="L271" s="259"/>
      <c r="M271" s="259"/>
      <c r="N271" s="56"/>
      <c r="O271" s="28"/>
      <c r="P271" s="56"/>
      <c r="Q271" s="28"/>
      <c r="R271" s="132"/>
      <c r="S271" s="214"/>
      <c r="T271" s="285"/>
      <c r="U271" s="27" t="s">
        <v>35</v>
      </c>
      <c r="V271" s="186"/>
      <c r="W271" s="56"/>
      <c r="X271" s="187"/>
      <c r="Y271" s="187"/>
      <c r="Z271" s="187"/>
      <c r="AA271" s="62"/>
      <c r="AB271" s="62"/>
      <c r="AC271" s="188"/>
      <c r="AD271" s="259"/>
      <c r="AE271" s="259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4"/>
      <c r="AT271" s="37"/>
    </row>
    <row r="272" spans="2:46" ht="13.5" customHeight="1" thickBot="1" x14ac:dyDescent="0.2">
      <c r="B272" s="286"/>
      <c r="C272" s="27"/>
      <c r="D272" s="186"/>
      <c r="E272" s="56"/>
      <c r="F272" s="189"/>
      <c r="G272" s="189"/>
      <c r="H272" s="189"/>
      <c r="I272" s="56"/>
      <c r="J272" s="56"/>
      <c r="K272" s="188"/>
      <c r="L272" s="259"/>
      <c r="M272" s="259"/>
      <c r="N272" s="56"/>
      <c r="O272" s="28"/>
      <c r="P272" s="56"/>
      <c r="Q272" s="28"/>
      <c r="R272" s="184"/>
      <c r="S272" s="214"/>
      <c r="T272" s="286"/>
      <c r="U272" s="27"/>
      <c r="V272" s="186"/>
      <c r="W272" s="56"/>
      <c r="X272" s="189"/>
      <c r="Y272" s="189"/>
      <c r="Z272" s="189"/>
      <c r="AA272" s="56"/>
      <c r="AB272" s="56"/>
      <c r="AC272" s="188"/>
      <c r="AD272" s="259"/>
      <c r="AE272" s="259"/>
      <c r="AF272" s="56"/>
      <c r="AG272" s="28"/>
      <c r="AH272" s="56"/>
      <c r="AI272" s="28"/>
      <c r="AJ272" s="184"/>
      <c r="AK272" s="199"/>
      <c r="AL272" s="286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4"/>
      <c r="AT272" s="37"/>
    </row>
    <row r="273" spans="2:46" ht="13.5" customHeight="1" x14ac:dyDescent="0.15">
      <c r="B273" s="284" t="s">
        <v>117</v>
      </c>
      <c r="C273" s="25" t="s">
        <v>31</v>
      </c>
      <c r="D273" s="39"/>
      <c r="E273" s="55"/>
      <c r="F273" s="96"/>
      <c r="G273" s="96"/>
      <c r="H273" s="96"/>
      <c r="I273" s="60"/>
      <c r="J273" s="60"/>
      <c r="K273" s="61"/>
      <c r="L273" s="258"/>
      <c r="M273" s="258"/>
      <c r="N273" s="55"/>
      <c r="O273" s="26"/>
      <c r="P273" s="55"/>
      <c r="Q273" s="26"/>
      <c r="R273" s="131"/>
      <c r="S273" s="214"/>
      <c r="T273" s="284" t="s">
        <v>117</v>
      </c>
      <c r="U273" s="25" t="s">
        <v>31</v>
      </c>
      <c r="V273" s="39"/>
      <c r="W273" s="55"/>
      <c r="X273" s="96"/>
      <c r="Y273" s="96"/>
      <c r="Z273" s="96"/>
      <c r="AA273" s="60"/>
      <c r="AB273" s="60"/>
      <c r="AC273" s="61"/>
      <c r="AD273" s="258"/>
      <c r="AE273" s="258"/>
      <c r="AF273" s="55"/>
      <c r="AG273" s="26"/>
      <c r="AH273" s="55"/>
      <c r="AI273" s="26"/>
      <c r="AJ273" s="131"/>
      <c r="AK273" s="199"/>
      <c r="AL273" s="284" t="s">
        <v>117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4"/>
      <c r="AT273" s="37"/>
    </row>
    <row r="274" spans="2:46" ht="13.5" customHeight="1" x14ac:dyDescent="0.15">
      <c r="B274" s="285"/>
      <c r="C274" s="27" t="s">
        <v>32</v>
      </c>
      <c r="D274" s="186"/>
      <c r="E274" s="56"/>
      <c r="F274" s="187"/>
      <c r="G274" s="187"/>
      <c r="H274" s="187"/>
      <c r="I274" s="62"/>
      <c r="J274" s="62"/>
      <c r="K274" s="188"/>
      <c r="L274" s="259"/>
      <c r="M274" s="259"/>
      <c r="N274" s="56"/>
      <c r="O274" s="28"/>
      <c r="P274" s="56"/>
      <c r="Q274" s="28"/>
      <c r="R274" s="132"/>
      <c r="S274" s="214"/>
      <c r="T274" s="285"/>
      <c r="U274" s="27" t="s">
        <v>32</v>
      </c>
      <c r="V274" s="186"/>
      <c r="W274" s="56"/>
      <c r="X274" s="187"/>
      <c r="Y274" s="187"/>
      <c r="Z274" s="187"/>
      <c r="AA274" s="62"/>
      <c r="AB274" s="62"/>
      <c r="AC274" s="188"/>
      <c r="AD274" s="259"/>
      <c r="AE274" s="259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4"/>
      <c r="AT274" s="37"/>
    </row>
    <row r="275" spans="2:46" ht="13.5" customHeight="1" x14ac:dyDescent="0.15">
      <c r="B275" s="285"/>
      <c r="C275" s="27" t="s">
        <v>33</v>
      </c>
      <c r="D275" s="186"/>
      <c r="E275" s="56"/>
      <c r="F275" s="187"/>
      <c r="G275" s="187"/>
      <c r="H275" s="187"/>
      <c r="I275" s="62"/>
      <c r="J275" s="62"/>
      <c r="K275" s="188"/>
      <c r="L275" s="259"/>
      <c r="M275" s="259"/>
      <c r="N275" s="56"/>
      <c r="O275" s="28"/>
      <c r="P275" s="56"/>
      <c r="Q275" s="28"/>
      <c r="R275" s="132"/>
      <c r="S275" s="214"/>
      <c r="T275" s="285"/>
      <c r="U275" s="27" t="s">
        <v>33</v>
      </c>
      <c r="V275" s="186"/>
      <c r="W275" s="56"/>
      <c r="X275" s="187"/>
      <c r="Y275" s="187"/>
      <c r="Z275" s="187"/>
      <c r="AA275" s="62"/>
      <c r="AB275" s="62"/>
      <c r="AC275" s="188"/>
      <c r="AD275" s="259"/>
      <c r="AE275" s="259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4"/>
      <c r="AT275" s="37"/>
    </row>
    <row r="276" spans="2:46" ht="13.5" customHeight="1" x14ac:dyDescent="0.15">
      <c r="B276" s="285"/>
      <c r="C276" s="27" t="s">
        <v>35</v>
      </c>
      <c r="D276" s="186"/>
      <c r="E276" s="56"/>
      <c r="F276" s="187"/>
      <c r="G276" s="187"/>
      <c r="H276" s="187"/>
      <c r="I276" s="62"/>
      <c r="J276" s="62"/>
      <c r="K276" s="188"/>
      <c r="L276" s="259"/>
      <c r="M276" s="259"/>
      <c r="N276" s="56"/>
      <c r="O276" s="28"/>
      <c r="P276" s="56"/>
      <c r="Q276" s="28"/>
      <c r="R276" s="132"/>
      <c r="S276" s="214"/>
      <c r="T276" s="285"/>
      <c r="U276" s="27" t="s">
        <v>35</v>
      </c>
      <c r="V276" s="186"/>
      <c r="W276" s="56"/>
      <c r="X276" s="187"/>
      <c r="Y276" s="187"/>
      <c r="Z276" s="187"/>
      <c r="AA276" s="62"/>
      <c r="AB276" s="62"/>
      <c r="AC276" s="188"/>
      <c r="AD276" s="259"/>
      <c r="AE276" s="259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4"/>
      <c r="AT276" s="37"/>
    </row>
    <row r="277" spans="2:46" ht="13.5" customHeight="1" thickBot="1" x14ac:dyDescent="0.2">
      <c r="B277" s="286"/>
      <c r="C277" s="27"/>
      <c r="D277" s="186"/>
      <c r="E277" s="56"/>
      <c r="F277" s="189"/>
      <c r="G277" s="189"/>
      <c r="H277" s="189"/>
      <c r="I277" s="56"/>
      <c r="J277" s="56"/>
      <c r="K277" s="188"/>
      <c r="L277" s="259"/>
      <c r="M277" s="259"/>
      <c r="N277" s="56"/>
      <c r="O277" s="28"/>
      <c r="P277" s="56"/>
      <c r="Q277" s="28"/>
      <c r="R277" s="184"/>
      <c r="S277" s="214"/>
      <c r="T277" s="286"/>
      <c r="U277" s="27"/>
      <c r="V277" s="186"/>
      <c r="W277" s="56"/>
      <c r="X277" s="189"/>
      <c r="Y277" s="189"/>
      <c r="Z277" s="189"/>
      <c r="AA277" s="56"/>
      <c r="AB277" s="56"/>
      <c r="AC277" s="188"/>
      <c r="AD277" s="259"/>
      <c r="AE277" s="259"/>
      <c r="AF277" s="56"/>
      <c r="AG277" s="28"/>
      <c r="AH277" s="56"/>
      <c r="AI277" s="28"/>
      <c r="AJ277" s="184"/>
      <c r="AK277" s="199"/>
      <c r="AL277" s="286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4"/>
      <c r="AT277" s="37"/>
    </row>
    <row r="278" spans="2:46" ht="13.5" customHeight="1" x14ac:dyDescent="0.15">
      <c r="B278" s="284" t="s">
        <v>118</v>
      </c>
      <c r="C278" s="25" t="s">
        <v>31</v>
      </c>
      <c r="D278" s="39"/>
      <c r="E278" s="55"/>
      <c r="F278" s="96"/>
      <c r="G278" s="96"/>
      <c r="H278" s="96"/>
      <c r="I278" s="60"/>
      <c r="J278" s="60"/>
      <c r="K278" s="61"/>
      <c r="L278" s="258"/>
      <c r="M278" s="258"/>
      <c r="N278" s="55"/>
      <c r="O278" s="26"/>
      <c r="P278" s="55"/>
      <c r="Q278" s="26"/>
      <c r="R278" s="131"/>
      <c r="S278" s="214"/>
      <c r="T278" s="284" t="s">
        <v>118</v>
      </c>
      <c r="U278" s="25" t="s">
        <v>31</v>
      </c>
      <c r="V278" s="39"/>
      <c r="W278" s="55"/>
      <c r="X278" s="96"/>
      <c r="Y278" s="96"/>
      <c r="Z278" s="96"/>
      <c r="AA278" s="60"/>
      <c r="AB278" s="60"/>
      <c r="AC278" s="61"/>
      <c r="AD278" s="258"/>
      <c r="AE278" s="258"/>
      <c r="AF278" s="55"/>
      <c r="AG278" s="26"/>
      <c r="AH278" s="55"/>
      <c r="AI278" s="26"/>
      <c r="AJ278" s="131"/>
      <c r="AK278" s="199"/>
      <c r="AL278" s="284" t="s">
        <v>118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4"/>
      <c r="AT278" s="37"/>
    </row>
    <row r="279" spans="2:46" ht="13.5" customHeight="1" x14ac:dyDescent="0.15">
      <c r="B279" s="285"/>
      <c r="C279" s="27" t="s">
        <v>32</v>
      </c>
      <c r="D279" s="186"/>
      <c r="E279" s="56"/>
      <c r="F279" s="187"/>
      <c r="G279" s="187"/>
      <c r="H279" s="187"/>
      <c r="I279" s="62"/>
      <c r="J279" s="62"/>
      <c r="K279" s="188"/>
      <c r="L279" s="259"/>
      <c r="M279" s="259"/>
      <c r="N279" s="56"/>
      <c r="O279" s="28"/>
      <c r="P279" s="56"/>
      <c r="Q279" s="28"/>
      <c r="R279" s="132"/>
      <c r="S279" s="214"/>
      <c r="T279" s="285"/>
      <c r="U279" s="27" t="s">
        <v>32</v>
      </c>
      <c r="V279" s="186"/>
      <c r="W279" s="56"/>
      <c r="X279" s="187"/>
      <c r="Y279" s="187"/>
      <c r="Z279" s="187"/>
      <c r="AA279" s="62"/>
      <c r="AB279" s="62"/>
      <c r="AC279" s="188"/>
      <c r="AD279" s="259"/>
      <c r="AE279" s="259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4"/>
      <c r="AT279" s="37"/>
    </row>
    <row r="280" spans="2:46" ht="13.5" customHeight="1" x14ac:dyDescent="0.15">
      <c r="B280" s="285"/>
      <c r="C280" s="27" t="s">
        <v>33</v>
      </c>
      <c r="D280" s="186"/>
      <c r="E280" s="56"/>
      <c r="F280" s="187"/>
      <c r="G280" s="187"/>
      <c r="H280" s="187"/>
      <c r="I280" s="62"/>
      <c r="J280" s="62"/>
      <c r="K280" s="188"/>
      <c r="L280" s="259"/>
      <c r="M280" s="259"/>
      <c r="N280" s="56"/>
      <c r="O280" s="28"/>
      <c r="P280" s="56"/>
      <c r="Q280" s="28"/>
      <c r="R280" s="132"/>
      <c r="S280" s="214"/>
      <c r="T280" s="285"/>
      <c r="U280" s="27" t="s">
        <v>33</v>
      </c>
      <c r="V280" s="186"/>
      <c r="W280" s="56"/>
      <c r="X280" s="187"/>
      <c r="Y280" s="187"/>
      <c r="Z280" s="187"/>
      <c r="AA280" s="62"/>
      <c r="AB280" s="62"/>
      <c r="AC280" s="188"/>
      <c r="AD280" s="259"/>
      <c r="AE280" s="259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4"/>
      <c r="AT280" s="37"/>
    </row>
    <row r="281" spans="2:46" ht="13.5" customHeight="1" x14ac:dyDescent="0.15">
      <c r="B281" s="285"/>
      <c r="C281" s="27" t="s">
        <v>35</v>
      </c>
      <c r="D281" s="186"/>
      <c r="E281" s="56"/>
      <c r="F281" s="187"/>
      <c r="G281" s="187"/>
      <c r="H281" s="187"/>
      <c r="I281" s="62"/>
      <c r="J281" s="62"/>
      <c r="K281" s="188"/>
      <c r="L281" s="259"/>
      <c r="M281" s="259"/>
      <c r="N281" s="56"/>
      <c r="O281" s="28"/>
      <c r="P281" s="56"/>
      <c r="Q281" s="28"/>
      <c r="R281" s="132"/>
      <c r="S281" s="214"/>
      <c r="T281" s="285"/>
      <c r="U281" s="27" t="s">
        <v>35</v>
      </c>
      <c r="V281" s="186"/>
      <c r="W281" s="56"/>
      <c r="X281" s="187"/>
      <c r="Y281" s="187"/>
      <c r="Z281" s="187"/>
      <c r="AA281" s="62"/>
      <c r="AB281" s="62"/>
      <c r="AC281" s="188"/>
      <c r="AD281" s="259"/>
      <c r="AE281" s="259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4"/>
      <c r="AT281" s="37"/>
    </row>
    <row r="282" spans="2:46" ht="13.5" customHeight="1" thickBot="1" x14ac:dyDescent="0.2">
      <c r="B282" s="286"/>
      <c r="C282" s="27"/>
      <c r="D282" s="186"/>
      <c r="E282" s="56"/>
      <c r="F282" s="189"/>
      <c r="G282" s="189"/>
      <c r="H282" s="189"/>
      <c r="I282" s="56"/>
      <c r="J282" s="56"/>
      <c r="K282" s="188"/>
      <c r="L282" s="259"/>
      <c r="M282" s="259"/>
      <c r="N282" s="56"/>
      <c r="O282" s="28"/>
      <c r="P282" s="56"/>
      <c r="Q282" s="28"/>
      <c r="R282" s="184"/>
      <c r="S282" s="214"/>
      <c r="T282" s="286"/>
      <c r="U282" s="27"/>
      <c r="V282" s="186"/>
      <c r="W282" s="56"/>
      <c r="X282" s="189"/>
      <c r="Y282" s="189"/>
      <c r="Z282" s="189"/>
      <c r="AA282" s="56"/>
      <c r="AB282" s="56"/>
      <c r="AC282" s="188"/>
      <c r="AD282" s="259"/>
      <c r="AE282" s="259"/>
      <c r="AF282" s="56"/>
      <c r="AG282" s="28"/>
      <c r="AH282" s="56"/>
      <c r="AI282" s="28"/>
      <c r="AJ282" s="184"/>
      <c r="AK282" s="199"/>
      <c r="AL282" s="286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4"/>
      <c r="AT282" s="37"/>
    </row>
    <row r="283" spans="2:46" ht="13.5" customHeight="1" x14ac:dyDescent="0.15">
      <c r="B283" s="284" t="s">
        <v>119</v>
      </c>
      <c r="C283" s="25" t="s">
        <v>31</v>
      </c>
      <c r="D283" s="39"/>
      <c r="E283" s="55"/>
      <c r="F283" s="96"/>
      <c r="G283" s="96"/>
      <c r="H283" s="96"/>
      <c r="I283" s="60"/>
      <c r="J283" s="60"/>
      <c r="K283" s="61"/>
      <c r="L283" s="258"/>
      <c r="M283" s="258"/>
      <c r="N283" s="55"/>
      <c r="O283" s="26"/>
      <c r="P283" s="55"/>
      <c r="Q283" s="26"/>
      <c r="R283" s="131"/>
      <c r="S283" s="214"/>
      <c r="T283" s="284" t="s">
        <v>119</v>
      </c>
      <c r="U283" s="25" t="s">
        <v>31</v>
      </c>
      <c r="V283" s="39"/>
      <c r="W283" s="55"/>
      <c r="X283" s="96"/>
      <c r="Y283" s="96"/>
      <c r="Z283" s="96"/>
      <c r="AA283" s="60"/>
      <c r="AB283" s="60"/>
      <c r="AC283" s="61"/>
      <c r="AD283" s="258"/>
      <c r="AE283" s="258"/>
      <c r="AF283" s="55"/>
      <c r="AG283" s="26"/>
      <c r="AH283" s="55"/>
      <c r="AI283" s="26"/>
      <c r="AJ283" s="131"/>
      <c r="AK283" s="199"/>
      <c r="AL283" s="284" t="s">
        <v>119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4"/>
      <c r="AT283" s="37"/>
    </row>
    <row r="284" spans="2:46" ht="13.5" customHeight="1" x14ac:dyDescent="0.15">
      <c r="B284" s="285"/>
      <c r="C284" s="27" t="s">
        <v>32</v>
      </c>
      <c r="D284" s="186"/>
      <c r="E284" s="56"/>
      <c r="F284" s="187"/>
      <c r="G284" s="187"/>
      <c r="H284" s="187"/>
      <c r="I284" s="62"/>
      <c r="J284" s="62"/>
      <c r="K284" s="188"/>
      <c r="L284" s="259"/>
      <c r="M284" s="259"/>
      <c r="N284" s="56"/>
      <c r="O284" s="28"/>
      <c r="P284" s="56"/>
      <c r="Q284" s="28"/>
      <c r="R284" s="132"/>
      <c r="S284" s="214"/>
      <c r="T284" s="285"/>
      <c r="U284" s="27" t="s">
        <v>32</v>
      </c>
      <c r="V284" s="186"/>
      <c r="W284" s="56"/>
      <c r="X284" s="187"/>
      <c r="Y284" s="187"/>
      <c r="Z284" s="187"/>
      <c r="AA284" s="62"/>
      <c r="AB284" s="62"/>
      <c r="AC284" s="188"/>
      <c r="AD284" s="259"/>
      <c r="AE284" s="259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4"/>
      <c r="AT284" s="37"/>
    </row>
    <row r="285" spans="2:46" ht="13.5" customHeight="1" x14ac:dyDescent="0.15">
      <c r="B285" s="285"/>
      <c r="C285" s="27" t="s">
        <v>33</v>
      </c>
      <c r="D285" s="186"/>
      <c r="E285" s="56"/>
      <c r="F285" s="187"/>
      <c r="G285" s="187"/>
      <c r="H285" s="187"/>
      <c r="I285" s="62"/>
      <c r="J285" s="62"/>
      <c r="K285" s="188"/>
      <c r="L285" s="259"/>
      <c r="M285" s="259"/>
      <c r="N285" s="56"/>
      <c r="O285" s="28"/>
      <c r="P285" s="56"/>
      <c r="Q285" s="28"/>
      <c r="R285" s="132"/>
      <c r="S285" s="214"/>
      <c r="T285" s="285"/>
      <c r="U285" s="27" t="s">
        <v>33</v>
      </c>
      <c r="V285" s="186"/>
      <c r="W285" s="56"/>
      <c r="X285" s="187"/>
      <c r="Y285" s="187"/>
      <c r="Z285" s="187"/>
      <c r="AA285" s="62"/>
      <c r="AB285" s="62"/>
      <c r="AC285" s="188"/>
      <c r="AD285" s="259"/>
      <c r="AE285" s="259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4"/>
      <c r="AT285" s="37"/>
    </row>
    <row r="286" spans="2:46" ht="13.5" customHeight="1" x14ac:dyDescent="0.15">
      <c r="B286" s="285"/>
      <c r="C286" s="27" t="s">
        <v>35</v>
      </c>
      <c r="D286" s="186"/>
      <c r="E286" s="56"/>
      <c r="F286" s="187"/>
      <c r="G286" s="187"/>
      <c r="H286" s="187"/>
      <c r="I286" s="62"/>
      <c r="J286" s="62"/>
      <c r="K286" s="188"/>
      <c r="L286" s="259"/>
      <c r="M286" s="259"/>
      <c r="N286" s="56"/>
      <c r="O286" s="28"/>
      <c r="P286" s="56"/>
      <c r="Q286" s="28"/>
      <c r="R286" s="132"/>
      <c r="S286" s="214"/>
      <c r="T286" s="285"/>
      <c r="U286" s="27" t="s">
        <v>35</v>
      </c>
      <c r="V286" s="186"/>
      <c r="W286" s="56"/>
      <c r="X286" s="187"/>
      <c r="Y286" s="187"/>
      <c r="Z286" s="187"/>
      <c r="AA286" s="62"/>
      <c r="AB286" s="62"/>
      <c r="AC286" s="188"/>
      <c r="AD286" s="259"/>
      <c r="AE286" s="259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4"/>
      <c r="AT286" s="37"/>
    </row>
    <row r="287" spans="2:46" ht="13.5" customHeight="1" thickBot="1" x14ac:dyDescent="0.2">
      <c r="B287" s="286"/>
      <c r="C287" s="27"/>
      <c r="D287" s="186"/>
      <c r="E287" s="56"/>
      <c r="F287" s="189"/>
      <c r="G287" s="189"/>
      <c r="H287" s="189"/>
      <c r="I287" s="56"/>
      <c r="J287" s="56"/>
      <c r="K287" s="188"/>
      <c r="L287" s="259"/>
      <c r="M287" s="259"/>
      <c r="N287" s="56"/>
      <c r="O287" s="28"/>
      <c r="P287" s="56"/>
      <c r="Q287" s="28"/>
      <c r="R287" s="184"/>
      <c r="S287" s="214"/>
      <c r="T287" s="286"/>
      <c r="U287" s="27"/>
      <c r="V287" s="186"/>
      <c r="W287" s="56"/>
      <c r="X287" s="189"/>
      <c r="Y287" s="189"/>
      <c r="Z287" s="189"/>
      <c r="AA287" s="56"/>
      <c r="AB287" s="56"/>
      <c r="AC287" s="188"/>
      <c r="AD287" s="259"/>
      <c r="AE287" s="259"/>
      <c r="AF287" s="56"/>
      <c r="AG287" s="28"/>
      <c r="AH287" s="56"/>
      <c r="AI287" s="28"/>
      <c r="AJ287" s="184"/>
      <c r="AK287" s="199"/>
      <c r="AL287" s="286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4"/>
      <c r="AT287" s="37"/>
    </row>
    <row r="288" spans="2:46" ht="13.5" customHeight="1" x14ac:dyDescent="0.15">
      <c r="B288" s="284" t="s">
        <v>120</v>
      </c>
      <c r="C288" s="25" t="s">
        <v>31</v>
      </c>
      <c r="D288" s="39"/>
      <c r="E288" s="55"/>
      <c r="F288" s="96"/>
      <c r="G288" s="96"/>
      <c r="H288" s="96"/>
      <c r="I288" s="60"/>
      <c r="J288" s="60"/>
      <c r="K288" s="61"/>
      <c r="L288" s="258"/>
      <c r="M288" s="258"/>
      <c r="N288" s="55"/>
      <c r="O288" s="26"/>
      <c r="P288" s="55"/>
      <c r="Q288" s="26"/>
      <c r="R288" s="131"/>
      <c r="S288" s="214"/>
      <c r="T288" s="284" t="s">
        <v>120</v>
      </c>
      <c r="U288" s="25" t="s">
        <v>31</v>
      </c>
      <c r="V288" s="39"/>
      <c r="W288" s="55"/>
      <c r="X288" s="96"/>
      <c r="Y288" s="96"/>
      <c r="Z288" s="96"/>
      <c r="AA288" s="60"/>
      <c r="AB288" s="60"/>
      <c r="AC288" s="61"/>
      <c r="AD288" s="258"/>
      <c r="AE288" s="258"/>
      <c r="AF288" s="55"/>
      <c r="AG288" s="26"/>
      <c r="AH288" s="55"/>
      <c r="AI288" s="26"/>
      <c r="AJ288" s="131"/>
      <c r="AK288" s="199"/>
      <c r="AL288" s="284" t="s">
        <v>120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4"/>
      <c r="AT288" s="37"/>
    </row>
    <row r="289" spans="2:46" ht="13.5" customHeight="1" x14ac:dyDescent="0.15">
      <c r="B289" s="285"/>
      <c r="C289" s="27" t="s">
        <v>32</v>
      </c>
      <c r="D289" s="186"/>
      <c r="E289" s="56"/>
      <c r="F289" s="187"/>
      <c r="G289" s="187"/>
      <c r="H289" s="187"/>
      <c r="I289" s="62"/>
      <c r="J289" s="62"/>
      <c r="K289" s="188"/>
      <c r="L289" s="259"/>
      <c r="M289" s="259"/>
      <c r="N289" s="56"/>
      <c r="O289" s="28"/>
      <c r="P289" s="56"/>
      <c r="Q289" s="28"/>
      <c r="R289" s="132"/>
      <c r="S289" s="214"/>
      <c r="T289" s="285"/>
      <c r="U289" s="27" t="s">
        <v>32</v>
      </c>
      <c r="V289" s="186"/>
      <c r="W289" s="56"/>
      <c r="X289" s="187"/>
      <c r="Y289" s="187"/>
      <c r="Z289" s="187"/>
      <c r="AA289" s="62"/>
      <c r="AB289" s="62"/>
      <c r="AC289" s="188"/>
      <c r="AD289" s="259"/>
      <c r="AE289" s="259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4"/>
      <c r="AT289" s="37"/>
    </row>
    <row r="290" spans="2:46" ht="13.5" customHeight="1" x14ac:dyDescent="0.15">
      <c r="B290" s="285"/>
      <c r="C290" s="27" t="s">
        <v>33</v>
      </c>
      <c r="D290" s="186"/>
      <c r="E290" s="56"/>
      <c r="F290" s="187"/>
      <c r="G290" s="187"/>
      <c r="H290" s="187"/>
      <c r="I290" s="62"/>
      <c r="J290" s="62"/>
      <c r="K290" s="188"/>
      <c r="L290" s="259"/>
      <c r="M290" s="259"/>
      <c r="N290" s="56"/>
      <c r="O290" s="28"/>
      <c r="P290" s="56"/>
      <c r="Q290" s="28"/>
      <c r="R290" s="132"/>
      <c r="S290" s="214"/>
      <c r="T290" s="285"/>
      <c r="U290" s="27" t="s">
        <v>33</v>
      </c>
      <c r="V290" s="186"/>
      <c r="W290" s="56"/>
      <c r="X290" s="187"/>
      <c r="Y290" s="187"/>
      <c r="Z290" s="187"/>
      <c r="AA290" s="62"/>
      <c r="AB290" s="62"/>
      <c r="AC290" s="188"/>
      <c r="AD290" s="259"/>
      <c r="AE290" s="259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4"/>
      <c r="AT290" s="37"/>
    </row>
    <row r="291" spans="2:46" ht="13.5" customHeight="1" x14ac:dyDescent="0.15">
      <c r="B291" s="285"/>
      <c r="C291" s="27" t="s">
        <v>35</v>
      </c>
      <c r="D291" s="186"/>
      <c r="E291" s="56"/>
      <c r="F291" s="187"/>
      <c r="G291" s="187"/>
      <c r="H291" s="187"/>
      <c r="I291" s="62"/>
      <c r="J291" s="62"/>
      <c r="K291" s="188"/>
      <c r="L291" s="259"/>
      <c r="M291" s="259"/>
      <c r="N291" s="56"/>
      <c r="O291" s="28"/>
      <c r="P291" s="56"/>
      <c r="Q291" s="28"/>
      <c r="R291" s="132"/>
      <c r="S291" s="214"/>
      <c r="T291" s="285"/>
      <c r="U291" s="27" t="s">
        <v>35</v>
      </c>
      <c r="V291" s="186"/>
      <c r="W291" s="56"/>
      <c r="X291" s="187"/>
      <c r="Y291" s="187"/>
      <c r="Z291" s="187"/>
      <c r="AA291" s="62"/>
      <c r="AB291" s="62"/>
      <c r="AC291" s="188"/>
      <c r="AD291" s="259"/>
      <c r="AE291" s="259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4"/>
      <c r="AT291" s="37"/>
    </row>
    <row r="292" spans="2:46" ht="13.5" customHeight="1" thickBot="1" x14ac:dyDescent="0.2">
      <c r="B292" s="286"/>
      <c r="C292" s="27"/>
      <c r="D292" s="186"/>
      <c r="E292" s="56"/>
      <c r="F292" s="189"/>
      <c r="G292" s="189"/>
      <c r="H292" s="189"/>
      <c r="I292" s="56"/>
      <c r="J292" s="56"/>
      <c r="K292" s="188"/>
      <c r="L292" s="259"/>
      <c r="M292" s="259"/>
      <c r="N292" s="56"/>
      <c r="O292" s="28"/>
      <c r="P292" s="56"/>
      <c r="Q292" s="28"/>
      <c r="R292" s="184"/>
      <c r="S292" s="214"/>
      <c r="T292" s="286"/>
      <c r="U292" s="27"/>
      <c r="V292" s="186"/>
      <c r="W292" s="56"/>
      <c r="X292" s="189"/>
      <c r="Y292" s="189"/>
      <c r="Z292" s="189"/>
      <c r="AA292" s="56"/>
      <c r="AB292" s="56"/>
      <c r="AC292" s="188"/>
      <c r="AD292" s="259"/>
      <c r="AE292" s="259"/>
      <c r="AF292" s="56"/>
      <c r="AG292" s="28"/>
      <c r="AH292" s="56"/>
      <c r="AI292" s="28"/>
      <c r="AJ292" s="184"/>
      <c r="AK292" s="199"/>
      <c r="AL292" s="286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4"/>
      <c r="AT292" s="37"/>
    </row>
    <row r="293" spans="2:46" ht="13.5" customHeight="1" x14ac:dyDescent="0.15">
      <c r="B293" s="284" t="s">
        <v>121</v>
      </c>
      <c r="C293" s="25" t="s">
        <v>31</v>
      </c>
      <c r="D293" s="39"/>
      <c r="E293" s="55"/>
      <c r="F293" s="96"/>
      <c r="G293" s="96"/>
      <c r="H293" s="96"/>
      <c r="I293" s="60"/>
      <c r="J293" s="60"/>
      <c r="K293" s="61"/>
      <c r="L293" s="258"/>
      <c r="M293" s="258"/>
      <c r="N293" s="55"/>
      <c r="O293" s="26"/>
      <c r="P293" s="55"/>
      <c r="Q293" s="26"/>
      <c r="R293" s="131"/>
      <c r="S293" s="214"/>
      <c r="T293" s="284" t="s">
        <v>121</v>
      </c>
      <c r="U293" s="25" t="s">
        <v>31</v>
      </c>
      <c r="V293" s="39"/>
      <c r="W293" s="55"/>
      <c r="X293" s="96"/>
      <c r="Y293" s="96"/>
      <c r="Z293" s="96"/>
      <c r="AA293" s="60"/>
      <c r="AB293" s="60"/>
      <c r="AC293" s="61"/>
      <c r="AD293" s="258"/>
      <c r="AE293" s="258"/>
      <c r="AF293" s="55"/>
      <c r="AG293" s="26"/>
      <c r="AH293" s="55"/>
      <c r="AI293" s="26"/>
      <c r="AJ293" s="131"/>
      <c r="AK293" s="199"/>
      <c r="AL293" s="284" t="s">
        <v>121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4"/>
      <c r="AT293" s="37"/>
    </row>
    <row r="294" spans="2:46" ht="13.5" customHeight="1" x14ac:dyDescent="0.15">
      <c r="B294" s="285"/>
      <c r="C294" s="27" t="s">
        <v>32</v>
      </c>
      <c r="D294" s="186"/>
      <c r="E294" s="56"/>
      <c r="F294" s="187"/>
      <c r="G294" s="187"/>
      <c r="H294" s="187"/>
      <c r="I294" s="62"/>
      <c r="J294" s="62"/>
      <c r="K294" s="188"/>
      <c r="L294" s="259"/>
      <c r="M294" s="259"/>
      <c r="N294" s="56"/>
      <c r="O294" s="28"/>
      <c r="P294" s="56"/>
      <c r="Q294" s="28"/>
      <c r="R294" s="132"/>
      <c r="S294" s="214"/>
      <c r="T294" s="285"/>
      <c r="U294" s="27" t="s">
        <v>32</v>
      </c>
      <c r="V294" s="186"/>
      <c r="W294" s="56"/>
      <c r="X294" s="187"/>
      <c r="Y294" s="187"/>
      <c r="Z294" s="187"/>
      <c r="AA294" s="62"/>
      <c r="AB294" s="62"/>
      <c r="AC294" s="188"/>
      <c r="AD294" s="259"/>
      <c r="AE294" s="259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4"/>
      <c r="AT294" s="37"/>
    </row>
    <row r="295" spans="2:46" ht="13.5" customHeight="1" x14ac:dyDescent="0.15">
      <c r="B295" s="285"/>
      <c r="C295" s="27" t="s">
        <v>33</v>
      </c>
      <c r="D295" s="186"/>
      <c r="E295" s="56"/>
      <c r="F295" s="187"/>
      <c r="G295" s="187"/>
      <c r="H295" s="187"/>
      <c r="I295" s="62"/>
      <c r="J295" s="62"/>
      <c r="K295" s="188"/>
      <c r="L295" s="259"/>
      <c r="M295" s="259"/>
      <c r="N295" s="56"/>
      <c r="O295" s="28"/>
      <c r="P295" s="56"/>
      <c r="Q295" s="28"/>
      <c r="R295" s="132"/>
      <c r="S295" s="214"/>
      <c r="T295" s="285"/>
      <c r="U295" s="27" t="s">
        <v>33</v>
      </c>
      <c r="V295" s="186"/>
      <c r="W295" s="56"/>
      <c r="X295" s="187"/>
      <c r="Y295" s="187"/>
      <c r="Z295" s="187"/>
      <c r="AA295" s="62"/>
      <c r="AB295" s="62"/>
      <c r="AC295" s="188"/>
      <c r="AD295" s="259"/>
      <c r="AE295" s="259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4"/>
      <c r="AT295" s="37"/>
    </row>
    <row r="296" spans="2:46" ht="13.5" customHeight="1" x14ac:dyDescent="0.15">
      <c r="B296" s="285"/>
      <c r="C296" s="27" t="s">
        <v>35</v>
      </c>
      <c r="D296" s="186"/>
      <c r="E296" s="56"/>
      <c r="F296" s="187"/>
      <c r="G296" s="187"/>
      <c r="H296" s="187"/>
      <c r="I296" s="62"/>
      <c r="J296" s="62"/>
      <c r="K296" s="188"/>
      <c r="L296" s="259"/>
      <c r="M296" s="259"/>
      <c r="N296" s="56"/>
      <c r="O296" s="28"/>
      <c r="P296" s="56"/>
      <c r="Q296" s="28"/>
      <c r="R296" s="132"/>
      <c r="S296" s="214"/>
      <c r="T296" s="285"/>
      <c r="U296" s="27" t="s">
        <v>35</v>
      </c>
      <c r="V296" s="186"/>
      <c r="W296" s="56"/>
      <c r="X296" s="187"/>
      <c r="Y296" s="187"/>
      <c r="Z296" s="187"/>
      <c r="AA296" s="62"/>
      <c r="AB296" s="62"/>
      <c r="AC296" s="188"/>
      <c r="AD296" s="259"/>
      <c r="AE296" s="259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4"/>
      <c r="AT296" s="37"/>
    </row>
    <row r="297" spans="2:46" ht="13.5" customHeight="1" thickBot="1" x14ac:dyDescent="0.2">
      <c r="B297" s="286"/>
      <c r="C297" s="27"/>
      <c r="D297" s="186"/>
      <c r="E297" s="56"/>
      <c r="F297" s="189"/>
      <c r="G297" s="189"/>
      <c r="H297" s="189"/>
      <c r="I297" s="56"/>
      <c r="J297" s="56"/>
      <c r="K297" s="188"/>
      <c r="L297" s="259"/>
      <c r="M297" s="259"/>
      <c r="N297" s="56"/>
      <c r="O297" s="28"/>
      <c r="P297" s="56"/>
      <c r="Q297" s="28"/>
      <c r="R297" s="184"/>
      <c r="S297" s="214"/>
      <c r="T297" s="286"/>
      <c r="U297" s="27"/>
      <c r="V297" s="186"/>
      <c r="W297" s="56"/>
      <c r="X297" s="189"/>
      <c r="Y297" s="189"/>
      <c r="Z297" s="189"/>
      <c r="AA297" s="56"/>
      <c r="AB297" s="56"/>
      <c r="AC297" s="188"/>
      <c r="AD297" s="259"/>
      <c r="AE297" s="259"/>
      <c r="AF297" s="56"/>
      <c r="AG297" s="28"/>
      <c r="AH297" s="56"/>
      <c r="AI297" s="28"/>
      <c r="AJ297" s="184"/>
      <c r="AK297" s="199"/>
      <c r="AL297" s="286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4"/>
      <c r="AT297" s="37"/>
    </row>
    <row r="298" spans="2:46" ht="13.5" customHeight="1" x14ac:dyDescent="0.15">
      <c r="B298" s="284" t="s">
        <v>122</v>
      </c>
      <c r="C298" s="25" t="s">
        <v>31</v>
      </c>
      <c r="D298" s="39"/>
      <c r="E298" s="55"/>
      <c r="F298" s="96"/>
      <c r="G298" s="96"/>
      <c r="H298" s="96"/>
      <c r="I298" s="60"/>
      <c r="J298" s="60"/>
      <c r="K298" s="61"/>
      <c r="L298" s="258"/>
      <c r="M298" s="258"/>
      <c r="N298" s="55"/>
      <c r="O298" s="26"/>
      <c r="P298" s="55"/>
      <c r="Q298" s="26"/>
      <c r="R298" s="131"/>
      <c r="S298" s="214"/>
      <c r="T298" s="284" t="s">
        <v>122</v>
      </c>
      <c r="U298" s="25" t="s">
        <v>31</v>
      </c>
      <c r="V298" s="39"/>
      <c r="W298" s="55"/>
      <c r="X298" s="96"/>
      <c r="Y298" s="96"/>
      <c r="Z298" s="96"/>
      <c r="AA298" s="60"/>
      <c r="AB298" s="60"/>
      <c r="AC298" s="61"/>
      <c r="AD298" s="258"/>
      <c r="AE298" s="258"/>
      <c r="AF298" s="55"/>
      <c r="AG298" s="26"/>
      <c r="AH298" s="55"/>
      <c r="AI298" s="26"/>
      <c r="AJ298" s="131"/>
      <c r="AK298" s="199"/>
      <c r="AL298" s="284" t="s">
        <v>122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4"/>
      <c r="AT298" s="37"/>
    </row>
    <row r="299" spans="2:46" ht="13.5" customHeight="1" x14ac:dyDescent="0.15">
      <c r="B299" s="285"/>
      <c r="C299" s="27" t="s">
        <v>32</v>
      </c>
      <c r="D299" s="186"/>
      <c r="E299" s="56"/>
      <c r="F299" s="187"/>
      <c r="G299" s="187"/>
      <c r="H299" s="187"/>
      <c r="I299" s="62"/>
      <c r="J299" s="62"/>
      <c r="K299" s="188"/>
      <c r="L299" s="259"/>
      <c r="M299" s="259"/>
      <c r="N299" s="56"/>
      <c r="O299" s="28"/>
      <c r="P299" s="56"/>
      <c r="Q299" s="28"/>
      <c r="R299" s="132"/>
      <c r="S299" s="214"/>
      <c r="T299" s="285"/>
      <c r="U299" s="27" t="s">
        <v>32</v>
      </c>
      <c r="V299" s="186"/>
      <c r="W299" s="56"/>
      <c r="X299" s="187"/>
      <c r="Y299" s="187"/>
      <c r="Z299" s="187"/>
      <c r="AA299" s="62"/>
      <c r="AB299" s="62"/>
      <c r="AC299" s="188"/>
      <c r="AD299" s="259"/>
      <c r="AE299" s="259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4"/>
      <c r="AT299" s="37"/>
    </row>
    <row r="300" spans="2:46" ht="13.5" customHeight="1" x14ac:dyDescent="0.15">
      <c r="B300" s="285"/>
      <c r="C300" s="27" t="s">
        <v>33</v>
      </c>
      <c r="D300" s="186"/>
      <c r="E300" s="56"/>
      <c r="F300" s="187"/>
      <c r="G300" s="187"/>
      <c r="H300" s="187"/>
      <c r="I300" s="62"/>
      <c r="J300" s="62"/>
      <c r="K300" s="188"/>
      <c r="L300" s="259"/>
      <c r="M300" s="259"/>
      <c r="N300" s="56"/>
      <c r="O300" s="28"/>
      <c r="P300" s="56"/>
      <c r="Q300" s="28"/>
      <c r="R300" s="132"/>
      <c r="S300" s="214"/>
      <c r="T300" s="285"/>
      <c r="U300" s="27" t="s">
        <v>33</v>
      </c>
      <c r="V300" s="186"/>
      <c r="W300" s="56"/>
      <c r="X300" s="187"/>
      <c r="Y300" s="187"/>
      <c r="Z300" s="187"/>
      <c r="AA300" s="62"/>
      <c r="AB300" s="62"/>
      <c r="AC300" s="188"/>
      <c r="AD300" s="259"/>
      <c r="AE300" s="259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4"/>
      <c r="AT300" s="37"/>
    </row>
    <row r="301" spans="2:46" ht="13.5" customHeight="1" x14ac:dyDescent="0.15">
      <c r="B301" s="285"/>
      <c r="C301" s="27" t="s">
        <v>35</v>
      </c>
      <c r="D301" s="186"/>
      <c r="E301" s="56"/>
      <c r="F301" s="187"/>
      <c r="G301" s="187"/>
      <c r="H301" s="187"/>
      <c r="I301" s="62"/>
      <c r="J301" s="62"/>
      <c r="K301" s="188"/>
      <c r="L301" s="259"/>
      <c r="M301" s="259"/>
      <c r="N301" s="56"/>
      <c r="O301" s="28"/>
      <c r="P301" s="56"/>
      <c r="Q301" s="28"/>
      <c r="R301" s="132"/>
      <c r="S301" s="214"/>
      <c r="T301" s="285"/>
      <c r="U301" s="27" t="s">
        <v>35</v>
      </c>
      <c r="V301" s="186"/>
      <c r="W301" s="56"/>
      <c r="X301" s="187"/>
      <c r="Y301" s="187"/>
      <c r="Z301" s="187"/>
      <c r="AA301" s="62"/>
      <c r="AB301" s="62"/>
      <c r="AC301" s="188"/>
      <c r="AD301" s="259"/>
      <c r="AE301" s="259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4"/>
      <c r="AT301" s="37"/>
    </row>
    <row r="302" spans="2:46" ht="13.5" customHeight="1" thickBot="1" x14ac:dyDescent="0.2">
      <c r="B302" s="286"/>
      <c r="C302" s="27"/>
      <c r="D302" s="186"/>
      <c r="E302" s="56"/>
      <c r="F302" s="189"/>
      <c r="G302" s="189"/>
      <c r="H302" s="189"/>
      <c r="I302" s="56"/>
      <c r="J302" s="56"/>
      <c r="K302" s="188"/>
      <c r="L302" s="259"/>
      <c r="M302" s="259"/>
      <c r="N302" s="56"/>
      <c r="O302" s="28"/>
      <c r="P302" s="56"/>
      <c r="Q302" s="28"/>
      <c r="R302" s="184"/>
      <c r="S302" s="214"/>
      <c r="T302" s="286"/>
      <c r="U302" s="27"/>
      <c r="V302" s="186"/>
      <c r="W302" s="56"/>
      <c r="X302" s="189"/>
      <c r="Y302" s="189"/>
      <c r="Z302" s="189"/>
      <c r="AA302" s="56"/>
      <c r="AB302" s="56"/>
      <c r="AC302" s="188"/>
      <c r="AD302" s="259"/>
      <c r="AE302" s="259"/>
      <c r="AF302" s="56"/>
      <c r="AG302" s="28"/>
      <c r="AH302" s="56"/>
      <c r="AI302" s="28"/>
      <c r="AJ302" s="184"/>
      <c r="AK302" s="199"/>
      <c r="AL302" s="286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4"/>
      <c r="AT302" s="37"/>
    </row>
    <row r="303" spans="2:46" ht="13.5" customHeight="1" x14ac:dyDescent="0.15">
      <c r="B303" s="284" t="s">
        <v>123</v>
      </c>
      <c r="C303" s="25" t="s">
        <v>31</v>
      </c>
      <c r="D303" s="39"/>
      <c r="E303" s="55"/>
      <c r="F303" s="96"/>
      <c r="G303" s="96"/>
      <c r="H303" s="96"/>
      <c r="I303" s="60"/>
      <c r="J303" s="60"/>
      <c r="K303" s="61"/>
      <c r="L303" s="258"/>
      <c r="M303" s="258"/>
      <c r="N303" s="55"/>
      <c r="O303" s="26"/>
      <c r="P303" s="55"/>
      <c r="Q303" s="26"/>
      <c r="R303" s="131"/>
      <c r="S303" s="214"/>
      <c r="T303" s="284" t="s">
        <v>123</v>
      </c>
      <c r="U303" s="25" t="s">
        <v>31</v>
      </c>
      <c r="V303" s="39"/>
      <c r="W303" s="55"/>
      <c r="X303" s="96"/>
      <c r="Y303" s="96"/>
      <c r="Z303" s="96"/>
      <c r="AA303" s="60"/>
      <c r="AB303" s="60"/>
      <c r="AC303" s="61"/>
      <c r="AD303" s="258"/>
      <c r="AE303" s="258"/>
      <c r="AF303" s="55"/>
      <c r="AG303" s="26"/>
      <c r="AH303" s="55"/>
      <c r="AI303" s="26"/>
      <c r="AJ303" s="131"/>
      <c r="AK303" s="199"/>
      <c r="AL303" s="284" t="s">
        <v>123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4"/>
      <c r="AT303" s="37"/>
    </row>
    <row r="304" spans="2:46" ht="13.5" customHeight="1" x14ac:dyDescent="0.15">
      <c r="B304" s="285"/>
      <c r="C304" s="27" t="s">
        <v>32</v>
      </c>
      <c r="D304" s="186"/>
      <c r="E304" s="56"/>
      <c r="F304" s="187"/>
      <c r="G304" s="187"/>
      <c r="H304" s="187"/>
      <c r="I304" s="62"/>
      <c r="J304" s="62"/>
      <c r="K304" s="188"/>
      <c r="L304" s="259"/>
      <c r="M304" s="259"/>
      <c r="N304" s="56"/>
      <c r="O304" s="28"/>
      <c r="P304" s="56"/>
      <c r="Q304" s="28"/>
      <c r="R304" s="132"/>
      <c r="S304" s="214"/>
      <c r="T304" s="285"/>
      <c r="U304" s="27" t="s">
        <v>32</v>
      </c>
      <c r="V304" s="186"/>
      <c r="W304" s="56"/>
      <c r="X304" s="187"/>
      <c r="Y304" s="187"/>
      <c r="Z304" s="187"/>
      <c r="AA304" s="62"/>
      <c r="AB304" s="62"/>
      <c r="AC304" s="188"/>
      <c r="AD304" s="259"/>
      <c r="AE304" s="259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4"/>
      <c r="AT304" s="37"/>
    </row>
    <row r="305" spans="2:46" ht="13.5" customHeight="1" x14ac:dyDescent="0.15">
      <c r="B305" s="285"/>
      <c r="C305" s="27" t="s">
        <v>33</v>
      </c>
      <c r="D305" s="186"/>
      <c r="E305" s="56"/>
      <c r="F305" s="187"/>
      <c r="G305" s="187"/>
      <c r="H305" s="187"/>
      <c r="I305" s="62"/>
      <c r="J305" s="62"/>
      <c r="K305" s="188"/>
      <c r="L305" s="259"/>
      <c r="M305" s="259"/>
      <c r="N305" s="56"/>
      <c r="O305" s="28"/>
      <c r="P305" s="56"/>
      <c r="Q305" s="28"/>
      <c r="R305" s="132"/>
      <c r="S305" s="214"/>
      <c r="T305" s="285"/>
      <c r="U305" s="27" t="s">
        <v>33</v>
      </c>
      <c r="V305" s="186"/>
      <c r="W305" s="56"/>
      <c r="X305" s="187"/>
      <c r="Y305" s="187"/>
      <c r="Z305" s="187"/>
      <c r="AA305" s="62"/>
      <c r="AB305" s="62"/>
      <c r="AC305" s="188"/>
      <c r="AD305" s="259"/>
      <c r="AE305" s="259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4"/>
      <c r="AT305" s="37"/>
    </row>
    <row r="306" spans="2:46" ht="13.5" customHeight="1" x14ac:dyDescent="0.15">
      <c r="B306" s="285"/>
      <c r="C306" s="27" t="s">
        <v>35</v>
      </c>
      <c r="D306" s="186"/>
      <c r="E306" s="56"/>
      <c r="F306" s="187"/>
      <c r="G306" s="187"/>
      <c r="H306" s="187"/>
      <c r="I306" s="62"/>
      <c r="J306" s="62"/>
      <c r="K306" s="188"/>
      <c r="L306" s="259"/>
      <c r="M306" s="259"/>
      <c r="N306" s="56"/>
      <c r="O306" s="28"/>
      <c r="P306" s="56"/>
      <c r="Q306" s="28"/>
      <c r="R306" s="132"/>
      <c r="S306" s="214"/>
      <c r="T306" s="285"/>
      <c r="U306" s="27" t="s">
        <v>35</v>
      </c>
      <c r="V306" s="186"/>
      <c r="W306" s="56"/>
      <c r="X306" s="187"/>
      <c r="Y306" s="187"/>
      <c r="Z306" s="187"/>
      <c r="AA306" s="62"/>
      <c r="AB306" s="62"/>
      <c r="AC306" s="188"/>
      <c r="AD306" s="259"/>
      <c r="AE306" s="259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4"/>
      <c r="AT306" s="37"/>
    </row>
    <row r="307" spans="2:46" ht="13.5" customHeight="1" thickBot="1" x14ac:dyDescent="0.2">
      <c r="B307" s="286"/>
      <c r="C307" s="27"/>
      <c r="D307" s="186"/>
      <c r="E307" s="56"/>
      <c r="F307" s="189"/>
      <c r="G307" s="189"/>
      <c r="H307" s="189"/>
      <c r="I307" s="56"/>
      <c r="J307" s="56"/>
      <c r="K307" s="188"/>
      <c r="L307" s="259"/>
      <c r="M307" s="259"/>
      <c r="N307" s="56"/>
      <c r="O307" s="28"/>
      <c r="P307" s="56"/>
      <c r="Q307" s="28"/>
      <c r="R307" s="184"/>
      <c r="S307" s="214"/>
      <c r="T307" s="286"/>
      <c r="U307" s="27"/>
      <c r="V307" s="186"/>
      <c r="W307" s="56"/>
      <c r="X307" s="189"/>
      <c r="Y307" s="189"/>
      <c r="Z307" s="189"/>
      <c r="AA307" s="56"/>
      <c r="AB307" s="56"/>
      <c r="AC307" s="188"/>
      <c r="AD307" s="259"/>
      <c r="AE307" s="259"/>
      <c r="AF307" s="56"/>
      <c r="AG307" s="28"/>
      <c r="AH307" s="56"/>
      <c r="AI307" s="28"/>
      <c r="AJ307" s="184"/>
      <c r="AK307" s="199"/>
      <c r="AL307" s="286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4"/>
      <c r="AT307" s="37"/>
    </row>
    <row r="308" spans="2:46" ht="13.5" customHeight="1" x14ac:dyDescent="0.15">
      <c r="B308" s="284" t="s">
        <v>124</v>
      </c>
      <c r="C308" s="25" t="s">
        <v>31</v>
      </c>
      <c r="D308" s="39"/>
      <c r="E308" s="55"/>
      <c r="F308" s="96"/>
      <c r="G308" s="96"/>
      <c r="H308" s="96"/>
      <c r="I308" s="60"/>
      <c r="J308" s="60"/>
      <c r="K308" s="61"/>
      <c r="L308" s="258"/>
      <c r="M308" s="258"/>
      <c r="N308" s="55"/>
      <c r="O308" s="26"/>
      <c r="P308" s="55"/>
      <c r="Q308" s="26"/>
      <c r="R308" s="131"/>
      <c r="S308" s="214"/>
      <c r="T308" s="284" t="s">
        <v>124</v>
      </c>
      <c r="U308" s="25" t="s">
        <v>31</v>
      </c>
      <c r="V308" s="39"/>
      <c r="W308" s="55"/>
      <c r="X308" s="96"/>
      <c r="Y308" s="96"/>
      <c r="Z308" s="96"/>
      <c r="AA308" s="60"/>
      <c r="AB308" s="60"/>
      <c r="AC308" s="61"/>
      <c r="AD308" s="258"/>
      <c r="AE308" s="258"/>
      <c r="AF308" s="55"/>
      <c r="AG308" s="26"/>
      <c r="AH308" s="55"/>
      <c r="AI308" s="26"/>
      <c r="AJ308" s="131"/>
      <c r="AK308" s="199"/>
      <c r="AL308" s="284" t="s">
        <v>124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4"/>
      <c r="AT308" s="37"/>
    </row>
    <row r="309" spans="2:46" ht="13.5" customHeight="1" x14ac:dyDescent="0.15">
      <c r="B309" s="285"/>
      <c r="C309" s="27" t="s">
        <v>32</v>
      </c>
      <c r="D309" s="186"/>
      <c r="E309" s="56"/>
      <c r="F309" s="187"/>
      <c r="G309" s="187"/>
      <c r="H309" s="187"/>
      <c r="I309" s="62"/>
      <c r="J309" s="62"/>
      <c r="K309" s="188"/>
      <c r="L309" s="259"/>
      <c r="M309" s="259"/>
      <c r="N309" s="56"/>
      <c r="O309" s="28"/>
      <c r="P309" s="56"/>
      <c r="Q309" s="28"/>
      <c r="R309" s="132"/>
      <c r="S309" s="214"/>
      <c r="T309" s="285"/>
      <c r="U309" s="27" t="s">
        <v>32</v>
      </c>
      <c r="V309" s="186"/>
      <c r="W309" s="56"/>
      <c r="X309" s="187"/>
      <c r="Y309" s="187"/>
      <c r="Z309" s="187"/>
      <c r="AA309" s="62"/>
      <c r="AB309" s="62"/>
      <c r="AC309" s="188"/>
      <c r="AD309" s="259"/>
      <c r="AE309" s="259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4"/>
      <c r="AT309" s="37"/>
    </row>
    <row r="310" spans="2:46" ht="13.5" customHeight="1" x14ac:dyDescent="0.15">
      <c r="B310" s="285"/>
      <c r="C310" s="27" t="s">
        <v>33</v>
      </c>
      <c r="D310" s="186"/>
      <c r="E310" s="56"/>
      <c r="F310" s="187"/>
      <c r="G310" s="187"/>
      <c r="H310" s="187"/>
      <c r="I310" s="62"/>
      <c r="J310" s="62"/>
      <c r="K310" s="188"/>
      <c r="L310" s="259"/>
      <c r="M310" s="259"/>
      <c r="N310" s="56"/>
      <c r="O310" s="28"/>
      <c r="P310" s="56"/>
      <c r="Q310" s="28"/>
      <c r="R310" s="132"/>
      <c r="S310" s="214"/>
      <c r="T310" s="285"/>
      <c r="U310" s="27" t="s">
        <v>33</v>
      </c>
      <c r="V310" s="186"/>
      <c r="W310" s="56"/>
      <c r="X310" s="187"/>
      <c r="Y310" s="187"/>
      <c r="Z310" s="187"/>
      <c r="AA310" s="62"/>
      <c r="AB310" s="62"/>
      <c r="AC310" s="188"/>
      <c r="AD310" s="259"/>
      <c r="AE310" s="259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4"/>
      <c r="AT310" s="37"/>
    </row>
    <row r="311" spans="2:46" ht="13.5" customHeight="1" x14ac:dyDescent="0.15">
      <c r="B311" s="285"/>
      <c r="C311" s="27" t="s">
        <v>35</v>
      </c>
      <c r="D311" s="186"/>
      <c r="E311" s="56"/>
      <c r="F311" s="187"/>
      <c r="G311" s="187"/>
      <c r="H311" s="187"/>
      <c r="I311" s="62"/>
      <c r="J311" s="62"/>
      <c r="K311" s="188"/>
      <c r="L311" s="259"/>
      <c r="M311" s="259"/>
      <c r="N311" s="56"/>
      <c r="O311" s="28"/>
      <c r="P311" s="56"/>
      <c r="Q311" s="28"/>
      <c r="R311" s="132"/>
      <c r="S311" s="214"/>
      <c r="T311" s="285"/>
      <c r="U311" s="27" t="s">
        <v>35</v>
      </c>
      <c r="V311" s="186"/>
      <c r="W311" s="56"/>
      <c r="X311" s="187"/>
      <c r="Y311" s="187"/>
      <c r="Z311" s="187"/>
      <c r="AA311" s="62"/>
      <c r="AB311" s="62"/>
      <c r="AC311" s="188"/>
      <c r="AD311" s="259"/>
      <c r="AE311" s="259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4"/>
      <c r="AT311" s="37"/>
    </row>
    <row r="312" spans="2:46" ht="13.5" customHeight="1" thickBot="1" x14ac:dyDescent="0.2">
      <c r="B312" s="286"/>
      <c r="C312" s="27"/>
      <c r="D312" s="186"/>
      <c r="E312" s="56"/>
      <c r="F312" s="189"/>
      <c r="G312" s="189"/>
      <c r="H312" s="189"/>
      <c r="I312" s="56"/>
      <c r="J312" s="56"/>
      <c r="K312" s="188"/>
      <c r="L312" s="259"/>
      <c r="M312" s="259"/>
      <c r="N312" s="56"/>
      <c r="O312" s="28"/>
      <c r="P312" s="56"/>
      <c r="Q312" s="28"/>
      <c r="R312" s="184"/>
      <c r="S312" s="214"/>
      <c r="T312" s="286"/>
      <c r="U312" s="27"/>
      <c r="V312" s="186"/>
      <c r="W312" s="56"/>
      <c r="X312" s="189"/>
      <c r="Y312" s="189"/>
      <c r="Z312" s="189"/>
      <c r="AA312" s="56"/>
      <c r="AB312" s="56"/>
      <c r="AC312" s="188"/>
      <c r="AD312" s="259"/>
      <c r="AE312" s="259"/>
      <c r="AF312" s="56"/>
      <c r="AG312" s="28"/>
      <c r="AH312" s="56"/>
      <c r="AI312" s="28"/>
      <c r="AJ312" s="184"/>
      <c r="AK312" s="199"/>
      <c r="AL312" s="286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4"/>
      <c r="AT312" s="37"/>
    </row>
    <row r="313" spans="2:46" ht="13.5" customHeight="1" x14ac:dyDescent="0.15">
      <c r="B313" s="284" t="s">
        <v>125</v>
      </c>
      <c r="C313" s="25" t="s">
        <v>31</v>
      </c>
      <c r="D313" s="39"/>
      <c r="E313" s="55"/>
      <c r="F313" s="96"/>
      <c r="G313" s="96"/>
      <c r="H313" s="96"/>
      <c r="I313" s="60"/>
      <c r="J313" s="60"/>
      <c r="K313" s="61"/>
      <c r="L313" s="258"/>
      <c r="M313" s="258"/>
      <c r="N313" s="55"/>
      <c r="O313" s="26"/>
      <c r="P313" s="55"/>
      <c r="Q313" s="26"/>
      <c r="R313" s="131"/>
      <c r="S313" s="214"/>
      <c r="T313" s="284" t="s">
        <v>125</v>
      </c>
      <c r="U313" s="25" t="s">
        <v>31</v>
      </c>
      <c r="V313" s="39"/>
      <c r="W313" s="55"/>
      <c r="X313" s="96"/>
      <c r="Y313" s="96"/>
      <c r="Z313" s="96"/>
      <c r="AA313" s="60"/>
      <c r="AB313" s="60"/>
      <c r="AC313" s="61"/>
      <c r="AD313" s="258"/>
      <c r="AE313" s="258"/>
      <c r="AF313" s="55"/>
      <c r="AG313" s="26"/>
      <c r="AH313" s="55"/>
      <c r="AI313" s="26"/>
      <c r="AJ313" s="131"/>
      <c r="AK313" s="199"/>
      <c r="AL313" s="284" t="s">
        <v>125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4"/>
      <c r="AT313" s="37"/>
    </row>
    <row r="314" spans="2:46" ht="13.5" customHeight="1" x14ac:dyDescent="0.15">
      <c r="B314" s="285"/>
      <c r="C314" s="27" t="s">
        <v>32</v>
      </c>
      <c r="D314" s="186"/>
      <c r="E314" s="56"/>
      <c r="F314" s="187"/>
      <c r="G314" s="187"/>
      <c r="H314" s="187"/>
      <c r="I314" s="62"/>
      <c r="J314" s="62"/>
      <c r="K314" s="188"/>
      <c r="L314" s="259"/>
      <c r="M314" s="259"/>
      <c r="N314" s="56"/>
      <c r="O314" s="28"/>
      <c r="P314" s="56"/>
      <c r="Q314" s="28"/>
      <c r="R314" s="132"/>
      <c r="S314" s="214"/>
      <c r="T314" s="285"/>
      <c r="U314" s="27" t="s">
        <v>32</v>
      </c>
      <c r="V314" s="186"/>
      <c r="W314" s="56"/>
      <c r="X314" s="187"/>
      <c r="Y314" s="187"/>
      <c r="Z314" s="187"/>
      <c r="AA314" s="62"/>
      <c r="AB314" s="62"/>
      <c r="AC314" s="188"/>
      <c r="AD314" s="259"/>
      <c r="AE314" s="259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4"/>
      <c r="AT314" s="37"/>
    </row>
    <row r="315" spans="2:46" ht="13.5" customHeight="1" x14ac:dyDescent="0.15">
      <c r="B315" s="285"/>
      <c r="C315" s="27" t="s">
        <v>33</v>
      </c>
      <c r="D315" s="186"/>
      <c r="E315" s="56"/>
      <c r="F315" s="187"/>
      <c r="G315" s="187"/>
      <c r="H315" s="187"/>
      <c r="I315" s="62"/>
      <c r="J315" s="62"/>
      <c r="K315" s="188"/>
      <c r="L315" s="259"/>
      <c r="M315" s="259"/>
      <c r="N315" s="56"/>
      <c r="O315" s="28"/>
      <c r="P315" s="56"/>
      <c r="Q315" s="28"/>
      <c r="R315" s="132"/>
      <c r="S315" s="214"/>
      <c r="T315" s="285"/>
      <c r="U315" s="27" t="s">
        <v>33</v>
      </c>
      <c r="V315" s="186"/>
      <c r="W315" s="56"/>
      <c r="X315" s="187"/>
      <c r="Y315" s="187"/>
      <c r="Z315" s="187"/>
      <c r="AA315" s="62"/>
      <c r="AB315" s="62"/>
      <c r="AC315" s="188"/>
      <c r="AD315" s="259"/>
      <c r="AE315" s="259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4"/>
      <c r="AT315" s="37"/>
    </row>
    <row r="316" spans="2:46" ht="13.5" customHeight="1" x14ac:dyDescent="0.15">
      <c r="B316" s="285"/>
      <c r="C316" s="27" t="s">
        <v>35</v>
      </c>
      <c r="D316" s="186"/>
      <c r="E316" s="56"/>
      <c r="F316" s="187"/>
      <c r="G316" s="187"/>
      <c r="H316" s="187"/>
      <c r="I316" s="62"/>
      <c r="J316" s="62"/>
      <c r="K316" s="188"/>
      <c r="L316" s="259"/>
      <c r="M316" s="259"/>
      <c r="N316" s="56"/>
      <c r="O316" s="28"/>
      <c r="P316" s="56"/>
      <c r="Q316" s="28"/>
      <c r="R316" s="132"/>
      <c r="S316" s="214"/>
      <c r="T316" s="285"/>
      <c r="U316" s="27" t="s">
        <v>35</v>
      </c>
      <c r="V316" s="186"/>
      <c r="W316" s="56"/>
      <c r="X316" s="187"/>
      <c r="Y316" s="187"/>
      <c r="Z316" s="187"/>
      <c r="AA316" s="62"/>
      <c r="AB316" s="62"/>
      <c r="AC316" s="188"/>
      <c r="AD316" s="259"/>
      <c r="AE316" s="259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4"/>
      <c r="AT316" s="37"/>
    </row>
    <row r="317" spans="2:46" ht="13.5" customHeight="1" thickBot="1" x14ac:dyDescent="0.2">
      <c r="B317" s="286"/>
      <c r="C317" s="27"/>
      <c r="D317" s="186"/>
      <c r="E317" s="56"/>
      <c r="F317" s="189"/>
      <c r="G317" s="189"/>
      <c r="H317" s="189"/>
      <c r="I317" s="56"/>
      <c r="J317" s="56"/>
      <c r="K317" s="188"/>
      <c r="L317" s="259"/>
      <c r="M317" s="259"/>
      <c r="N317" s="56"/>
      <c r="O317" s="28"/>
      <c r="P317" s="56"/>
      <c r="Q317" s="28"/>
      <c r="R317" s="184"/>
      <c r="S317" s="214"/>
      <c r="T317" s="286"/>
      <c r="U317" s="27"/>
      <c r="V317" s="186"/>
      <c r="W317" s="56"/>
      <c r="X317" s="189"/>
      <c r="Y317" s="189"/>
      <c r="Z317" s="189"/>
      <c r="AA317" s="56"/>
      <c r="AB317" s="56"/>
      <c r="AC317" s="188"/>
      <c r="AD317" s="259"/>
      <c r="AE317" s="259"/>
      <c r="AF317" s="56"/>
      <c r="AG317" s="28"/>
      <c r="AH317" s="56"/>
      <c r="AI317" s="28"/>
      <c r="AJ317" s="184"/>
      <c r="AK317" s="199"/>
      <c r="AL317" s="286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4"/>
      <c r="AT317" s="37"/>
    </row>
    <row r="318" spans="2:46" ht="13.5" customHeight="1" x14ac:dyDescent="0.15">
      <c r="B318" s="284" t="s">
        <v>126</v>
      </c>
      <c r="C318" s="25" t="s">
        <v>31</v>
      </c>
      <c r="D318" s="39"/>
      <c r="E318" s="55"/>
      <c r="F318" s="96"/>
      <c r="G318" s="96"/>
      <c r="H318" s="96"/>
      <c r="I318" s="60"/>
      <c r="J318" s="60"/>
      <c r="K318" s="61"/>
      <c r="L318" s="258"/>
      <c r="M318" s="258"/>
      <c r="N318" s="55"/>
      <c r="O318" s="26"/>
      <c r="P318" s="55"/>
      <c r="Q318" s="26"/>
      <c r="R318" s="131"/>
      <c r="S318" s="214"/>
      <c r="T318" s="284" t="s">
        <v>126</v>
      </c>
      <c r="U318" s="25" t="s">
        <v>31</v>
      </c>
      <c r="V318" s="39"/>
      <c r="W318" s="55"/>
      <c r="X318" s="96"/>
      <c r="Y318" s="96"/>
      <c r="Z318" s="96"/>
      <c r="AA318" s="60"/>
      <c r="AB318" s="60"/>
      <c r="AC318" s="61"/>
      <c r="AD318" s="258"/>
      <c r="AE318" s="258"/>
      <c r="AF318" s="55"/>
      <c r="AG318" s="26"/>
      <c r="AH318" s="55"/>
      <c r="AI318" s="26"/>
      <c r="AJ318" s="131"/>
      <c r="AK318" s="199"/>
      <c r="AL318" s="284" t="s">
        <v>126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4"/>
      <c r="AT318" s="37"/>
    </row>
    <row r="319" spans="2:46" ht="13.5" customHeight="1" x14ac:dyDescent="0.15">
      <c r="B319" s="285"/>
      <c r="C319" s="27" t="s">
        <v>32</v>
      </c>
      <c r="D319" s="186"/>
      <c r="E319" s="56"/>
      <c r="F319" s="187"/>
      <c r="G319" s="187"/>
      <c r="H319" s="187"/>
      <c r="I319" s="62"/>
      <c r="J319" s="62"/>
      <c r="K319" s="188"/>
      <c r="L319" s="259"/>
      <c r="M319" s="259"/>
      <c r="N319" s="56"/>
      <c r="O319" s="28"/>
      <c r="P319" s="56"/>
      <c r="Q319" s="28"/>
      <c r="R319" s="132"/>
      <c r="S319" s="214"/>
      <c r="T319" s="285"/>
      <c r="U319" s="27" t="s">
        <v>32</v>
      </c>
      <c r="V319" s="186"/>
      <c r="W319" s="56"/>
      <c r="X319" s="187"/>
      <c r="Y319" s="187"/>
      <c r="Z319" s="187"/>
      <c r="AA319" s="62"/>
      <c r="AB319" s="62"/>
      <c r="AC319" s="188"/>
      <c r="AD319" s="259"/>
      <c r="AE319" s="259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4"/>
      <c r="AT319" s="37"/>
    </row>
    <row r="320" spans="2:46" ht="13.5" customHeight="1" x14ac:dyDescent="0.15">
      <c r="B320" s="285"/>
      <c r="C320" s="27" t="s">
        <v>33</v>
      </c>
      <c r="D320" s="186"/>
      <c r="E320" s="56"/>
      <c r="F320" s="187"/>
      <c r="G320" s="187"/>
      <c r="H320" s="187"/>
      <c r="I320" s="62"/>
      <c r="J320" s="62"/>
      <c r="K320" s="188"/>
      <c r="L320" s="259"/>
      <c r="M320" s="259"/>
      <c r="N320" s="56"/>
      <c r="O320" s="28"/>
      <c r="P320" s="56"/>
      <c r="Q320" s="28"/>
      <c r="R320" s="132"/>
      <c r="S320" s="214"/>
      <c r="T320" s="285"/>
      <c r="U320" s="27" t="s">
        <v>33</v>
      </c>
      <c r="V320" s="186"/>
      <c r="W320" s="56"/>
      <c r="X320" s="187"/>
      <c r="Y320" s="187"/>
      <c r="Z320" s="187"/>
      <c r="AA320" s="62"/>
      <c r="AB320" s="62"/>
      <c r="AC320" s="188"/>
      <c r="AD320" s="259"/>
      <c r="AE320" s="259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4"/>
      <c r="AT320" s="37"/>
    </row>
    <row r="321" spans="2:46" ht="13.5" customHeight="1" x14ac:dyDescent="0.15">
      <c r="B321" s="285"/>
      <c r="C321" s="27" t="s">
        <v>35</v>
      </c>
      <c r="D321" s="186"/>
      <c r="E321" s="56"/>
      <c r="F321" s="187"/>
      <c r="G321" s="187"/>
      <c r="H321" s="187"/>
      <c r="I321" s="62"/>
      <c r="J321" s="62"/>
      <c r="K321" s="188"/>
      <c r="L321" s="259"/>
      <c r="M321" s="259"/>
      <c r="N321" s="56"/>
      <c r="O321" s="28"/>
      <c r="P321" s="56"/>
      <c r="Q321" s="28"/>
      <c r="R321" s="132"/>
      <c r="S321" s="214"/>
      <c r="T321" s="285"/>
      <c r="U321" s="27" t="s">
        <v>35</v>
      </c>
      <c r="V321" s="186"/>
      <c r="W321" s="56"/>
      <c r="X321" s="187"/>
      <c r="Y321" s="187"/>
      <c r="Z321" s="187"/>
      <c r="AA321" s="62"/>
      <c r="AB321" s="62"/>
      <c r="AC321" s="188"/>
      <c r="AD321" s="259"/>
      <c r="AE321" s="259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4"/>
      <c r="AT321" s="37"/>
    </row>
    <row r="322" spans="2:46" ht="13.5" customHeight="1" thickBot="1" x14ac:dyDescent="0.2">
      <c r="B322" s="286"/>
      <c r="C322" s="27"/>
      <c r="D322" s="186"/>
      <c r="E322" s="56"/>
      <c r="F322" s="189"/>
      <c r="G322" s="189"/>
      <c r="H322" s="189"/>
      <c r="I322" s="56"/>
      <c r="J322" s="56"/>
      <c r="K322" s="188"/>
      <c r="L322" s="259"/>
      <c r="M322" s="259"/>
      <c r="N322" s="56"/>
      <c r="O322" s="28"/>
      <c r="P322" s="56"/>
      <c r="Q322" s="28"/>
      <c r="R322" s="184"/>
      <c r="S322" s="214"/>
      <c r="T322" s="286"/>
      <c r="U322" s="27"/>
      <c r="V322" s="186"/>
      <c r="W322" s="56"/>
      <c r="X322" s="189"/>
      <c r="Y322" s="189"/>
      <c r="Z322" s="189"/>
      <c r="AA322" s="56"/>
      <c r="AB322" s="56"/>
      <c r="AC322" s="188"/>
      <c r="AD322" s="259"/>
      <c r="AE322" s="259"/>
      <c r="AF322" s="56"/>
      <c r="AG322" s="28"/>
      <c r="AH322" s="56"/>
      <c r="AI322" s="28"/>
      <c r="AJ322" s="184"/>
      <c r="AK322" s="199"/>
      <c r="AL322" s="286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4"/>
      <c r="AT322" s="37"/>
    </row>
    <row r="323" spans="2:46" ht="13.5" customHeight="1" x14ac:dyDescent="0.15">
      <c r="B323" s="284" t="s">
        <v>127</v>
      </c>
      <c r="C323" s="25" t="s">
        <v>31</v>
      </c>
      <c r="D323" s="39"/>
      <c r="E323" s="55"/>
      <c r="F323" s="96"/>
      <c r="G323" s="96"/>
      <c r="H323" s="96"/>
      <c r="I323" s="60"/>
      <c r="J323" s="60"/>
      <c r="K323" s="61"/>
      <c r="L323" s="258"/>
      <c r="M323" s="258"/>
      <c r="N323" s="55"/>
      <c r="O323" s="26"/>
      <c r="P323" s="55"/>
      <c r="Q323" s="26"/>
      <c r="R323" s="131"/>
      <c r="S323" s="214"/>
      <c r="T323" s="284" t="s">
        <v>127</v>
      </c>
      <c r="U323" s="25" t="s">
        <v>31</v>
      </c>
      <c r="V323" s="39"/>
      <c r="W323" s="55"/>
      <c r="X323" s="96"/>
      <c r="Y323" s="96"/>
      <c r="Z323" s="96"/>
      <c r="AA323" s="60"/>
      <c r="AB323" s="60"/>
      <c r="AC323" s="61"/>
      <c r="AD323" s="258"/>
      <c r="AE323" s="258"/>
      <c r="AF323" s="55"/>
      <c r="AG323" s="26"/>
      <c r="AH323" s="55"/>
      <c r="AI323" s="26"/>
      <c r="AJ323" s="131"/>
      <c r="AK323" s="199"/>
      <c r="AL323" s="284" t="s">
        <v>127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4"/>
      <c r="AT323" s="37"/>
    </row>
    <row r="324" spans="2:46" ht="13.5" customHeight="1" x14ac:dyDescent="0.15">
      <c r="B324" s="285"/>
      <c r="C324" s="27" t="s">
        <v>32</v>
      </c>
      <c r="D324" s="186"/>
      <c r="E324" s="56"/>
      <c r="F324" s="187"/>
      <c r="G324" s="187"/>
      <c r="H324" s="187"/>
      <c r="I324" s="62"/>
      <c r="J324" s="62"/>
      <c r="K324" s="188"/>
      <c r="L324" s="259"/>
      <c r="M324" s="259"/>
      <c r="N324" s="56"/>
      <c r="O324" s="28"/>
      <c r="P324" s="56"/>
      <c r="Q324" s="28"/>
      <c r="R324" s="132"/>
      <c r="S324" s="214"/>
      <c r="T324" s="285"/>
      <c r="U324" s="27" t="s">
        <v>32</v>
      </c>
      <c r="V324" s="186"/>
      <c r="W324" s="56"/>
      <c r="X324" s="187"/>
      <c r="Y324" s="187"/>
      <c r="Z324" s="187"/>
      <c r="AA324" s="62"/>
      <c r="AB324" s="62"/>
      <c r="AC324" s="188"/>
      <c r="AD324" s="259"/>
      <c r="AE324" s="259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4"/>
      <c r="AT324" s="37"/>
    </row>
    <row r="325" spans="2:46" ht="13.5" customHeight="1" x14ac:dyDescent="0.15">
      <c r="B325" s="285"/>
      <c r="C325" s="27" t="s">
        <v>33</v>
      </c>
      <c r="D325" s="186"/>
      <c r="E325" s="56"/>
      <c r="F325" s="187"/>
      <c r="G325" s="187"/>
      <c r="H325" s="187"/>
      <c r="I325" s="62"/>
      <c r="J325" s="62"/>
      <c r="K325" s="188"/>
      <c r="L325" s="259"/>
      <c r="M325" s="259"/>
      <c r="N325" s="56"/>
      <c r="O325" s="28"/>
      <c r="P325" s="56"/>
      <c r="Q325" s="28"/>
      <c r="R325" s="132"/>
      <c r="S325" s="214"/>
      <c r="T325" s="285"/>
      <c r="U325" s="27" t="s">
        <v>33</v>
      </c>
      <c r="V325" s="186"/>
      <c r="W325" s="56"/>
      <c r="X325" s="187"/>
      <c r="Y325" s="187"/>
      <c r="Z325" s="187"/>
      <c r="AA325" s="62"/>
      <c r="AB325" s="62"/>
      <c r="AC325" s="188"/>
      <c r="AD325" s="259"/>
      <c r="AE325" s="259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4"/>
      <c r="AT325" s="37"/>
    </row>
    <row r="326" spans="2:46" ht="13.5" customHeight="1" x14ac:dyDescent="0.15">
      <c r="B326" s="285"/>
      <c r="C326" s="27" t="s">
        <v>35</v>
      </c>
      <c r="D326" s="186"/>
      <c r="E326" s="56"/>
      <c r="F326" s="187"/>
      <c r="G326" s="187"/>
      <c r="H326" s="187"/>
      <c r="I326" s="62"/>
      <c r="J326" s="62"/>
      <c r="K326" s="188"/>
      <c r="L326" s="259"/>
      <c r="M326" s="259"/>
      <c r="N326" s="56"/>
      <c r="O326" s="28"/>
      <c r="P326" s="56"/>
      <c r="Q326" s="28"/>
      <c r="R326" s="132"/>
      <c r="S326" s="214"/>
      <c r="T326" s="285"/>
      <c r="U326" s="27" t="s">
        <v>35</v>
      </c>
      <c r="V326" s="186"/>
      <c r="W326" s="56"/>
      <c r="X326" s="187"/>
      <c r="Y326" s="187"/>
      <c r="Z326" s="187"/>
      <c r="AA326" s="62"/>
      <c r="AB326" s="62"/>
      <c r="AC326" s="188"/>
      <c r="AD326" s="259"/>
      <c r="AE326" s="259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4"/>
      <c r="AT326" s="37"/>
    </row>
    <row r="327" spans="2:46" ht="13.5" customHeight="1" thickBot="1" x14ac:dyDescent="0.2">
      <c r="B327" s="286"/>
      <c r="C327" s="27"/>
      <c r="D327" s="186"/>
      <c r="E327" s="56"/>
      <c r="F327" s="189"/>
      <c r="G327" s="189"/>
      <c r="H327" s="189"/>
      <c r="I327" s="56"/>
      <c r="J327" s="56"/>
      <c r="K327" s="188"/>
      <c r="L327" s="259"/>
      <c r="M327" s="259"/>
      <c r="N327" s="56"/>
      <c r="O327" s="28"/>
      <c r="P327" s="56"/>
      <c r="Q327" s="28"/>
      <c r="R327" s="184"/>
      <c r="S327" s="214"/>
      <c r="T327" s="286"/>
      <c r="U327" s="27"/>
      <c r="V327" s="186"/>
      <c r="W327" s="56"/>
      <c r="X327" s="189"/>
      <c r="Y327" s="189"/>
      <c r="Z327" s="189"/>
      <c r="AA327" s="56"/>
      <c r="AB327" s="56"/>
      <c r="AC327" s="188"/>
      <c r="AD327" s="259"/>
      <c r="AE327" s="259"/>
      <c r="AF327" s="56"/>
      <c r="AG327" s="28"/>
      <c r="AH327" s="56"/>
      <c r="AI327" s="28"/>
      <c r="AJ327" s="184"/>
      <c r="AK327" s="199"/>
      <c r="AL327" s="286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4"/>
      <c r="AT327" s="37"/>
    </row>
    <row r="328" spans="2:46" ht="13.5" customHeight="1" x14ac:dyDescent="0.15">
      <c r="B328" s="284" t="s">
        <v>128</v>
      </c>
      <c r="C328" s="25" t="s">
        <v>31</v>
      </c>
      <c r="D328" s="39"/>
      <c r="E328" s="55"/>
      <c r="F328" s="96"/>
      <c r="G328" s="96"/>
      <c r="H328" s="96"/>
      <c r="I328" s="60"/>
      <c r="J328" s="60"/>
      <c r="K328" s="61"/>
      <c r="L328" s="258"/>
      <c r="M328" s="258"/>
      <c r="N328" s="55"/>
      <c r="O328" s="26"/>
      <c r="P328" s="55"/>
      <c r="Q328" s="26"/>
      <c r="R328" s="131"/>
      <c r="S328" s="214"/>
      <c r="T328" s="284" t="s">
        <v>128</v>
      </c>
      <c r="U328" s="25" t="s">
        <v>31</v>
      </c>
      <c r="V328" s="39"/>
      <c r="W328" s="55"/>
      <c r="X328" s="96"/>
      <c r="Y328" s="96"/>
      <c r="Z328" s="96"/>
      <c r="AA328" s="60"/>
      <c r="AB328" s="60"/>
      <c r="AC328" s="61"/>
      <c r="AD328" s="258"/>
      <c r="AE328" s="258"/>
      <c r="AF328" s="55"/>
      <c r="AG328" s="26"/>
      <c r="AH328" s="55"/>
      <c r="AI328" s="26"/>
      <c r="AJ328" s="131"/>
      <c r="AK328" s="199"/>
      <c r="AL328" s="284" t="s">
        <v>128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4"/>
      <c r="AT328" s="37"/>
    </row>
    <row r="329" spans="2:46" ht="13.5" customHeight="1" x14ac:dyDescent="0.15">
      <c r="B329" s="285"/>
      <c r="C329" s="27" t="s">
        <v>32</v>
      </c>
      <c r="D329" s="186"/>
      <c r="E329" s="56"/>
      <c r="F329" s="187"/>
      <c r="G329" s="187"/>
      <c r="H329" s="187"/>
      <c r="I329" s="62"/>
      <c r="J329" s="62"/>
      <c r="K329" s="188"/>
      <c r="L329" s="259"/>
      <c r="M329" s="259"/>
      <c r="N329" s="56"/>
      <c r="O329" s="28"/>
      <c r="P329" s="56"/>
      <c r="Q329" s="28"/>
      <c r="R329" s="132"/>
      <c r="S329" s="214"/>
      <c r="T329" s="285"/>
      <c r="U329" s="27" t="s">
        <v>32</v>
      </c>
      <c r="V329" s="186"/>
      <c r="W329" s="56"/>
      <c r="X329" s="187"/>
      <c r="Y329" s="187"/>
      <c r="Z329" s="187"/>
      <c r="AA329" s="62"/>
      <c r="AB329" s="62"/>
      <c r="AC329" s="188"/>
      <c r="AD329" s="259"/>
      <c r="AE329" s="259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4"/>
      <c r="AT329" s="37"/>
    </row>
    <row r="330" spans="2:46" ht="13.5" customHeight="1" x14ac:dyDescent="0.15">
      <c r="B330" s="285"/>
      <c r="C330" s="27" t="s">
        <v>33</v>
      </c>
      <c r="D330" s="186"/>
      <c r="E330" s="56"/>
      <c r="F330" s="187"/>
      <c r="G330" s="187"/>
      <c r="H330" s="187"/>
      <c r="I330" s="62"/>
      <c r="J330" s="62"/>
      <c r="K330" s="188"/>
      <c r="L330" s="259"/>
      <c r="M330" s="259"/>
      <c r="N330" s="56"/>
      <c r="O330" s="28"/>
      <c r="P330" s="56"/>
      <c r="Q330" s="28"/>
      <c r="R330" s="132"/>
      <c r="S330" s="214"/>
      <c r="T330" s="285"/>
      <c r="U330" s="27" t="s">
        <v>33</v>
      </c>
      <c r="V330" s="186"/>
      <c r="W330" s="56"/>
      <c r="X330" s="187"/>
      <c r="Y330" s="187"/>
      <c r="Z330" s="187"/>
      <c r="AA330" s="62"/>
      <c r="AB330" s="62"/>
      <c r="AC330" s="188"/>
      <c r="AD330" s="259"/>
      <c r="AE330" s="259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4"/>
      <c r="AT330" s="37"/>
    </row>
    <row r="331" spans="2:46" ht="13.5" customHeight="1" x14ac:dyDescent="0.15">
      <c r="B331" s="285"/>
      <c r="C331" s="27" t="s">
        <v>35</v>
      </c>
      <c r="D331" s="186"/>
      <c r="E331" s="56"/>
      <c r="F331" s="187"/>
      <c r="G331" s="187"/>
      <c r="H331" s="187"/>
      <c r="I331" s="62"/>
      <c r="J331" s="62"/>
      <c r="K331" s="188"/>
      <c r="L331" s="259"/>
      <c r="M331" s="259"/>
      <c r="N331" s="56"/>
      <c r="O331" s="28"/>
      <c r="P331" s="56"/>
      <c r="Q331" s="28"/>
      <c r="R331" s="132"/>
      <c r="S331" s="214"/>
      <c r="T331" s="285"/>
      <c r="U331" s="27" t="s">
        <v>35</v>
      </c>
      <c r="V331" s="186"/>
      <c r="W331" s="56"/>
      <c r="X331" s="187"/>
      <c r="Y331" s="187"/>
      <c r="Z331" s="187"/>
      <c r="AA331" s="62"/>
      <c r="AB331" s="62"/>
      <c r="AC331" s="188"/>
      <c r="AD331" s="259"/>
      <c r="AE331" s="259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4"/>
      <c r="AT331" s="37"/>
    </row>
    <row r="332" spans="2:46" ht="13.5" customHeight="1" thickBot="1" x14ac:dyDescent="0.2">
      <c r="B332" s="286"/>
      <c r="C332" s="27"/>
      <c r="D332" s="186"/>
      <c r="E332" s="56"/>
      <c r="F332" s="189"/>
      <c r="G332" s="189"/>
      <c r="H332" s="189"/>
      <c r="I332" s="56"/>
      <c r="J332" s="56"/>
      <c r="K332" s="188"/>
      <c r="L332" s="259"/>
      <c r="M332" s="259"/>
      <c r="N332" s="56"/>
      <c r="O332" s="28"/>
      <c r="P332" s="56"/>
      <c r="Q332" s="28"/>
      <c r="R332" s="184"/>
      <c r="S332" s="214"/>
      <c r="T332" s="286"/>
      <c r="U332" s="27"/>
      <c r="V332" s="186"/>
      <c r="W332" s="56"/>
      <c r="X332" s="189"/>
      <c r="Y332" s="189"/>
      <c r="Z332" s="189"/>
      <c r="AA332" s="56"/>
      <c r="AB332" s="56"/>
      <c r="AC332" s="188"/>
      <c r="AD332" s="259"/>
      <c r="AE332" s="259"/>
      <c r="AF332" s="56"/>
      <c r="AG332" s="28"/>
      <c r="AH332" s="56"/>
      <c r="AI332" s="28"/>
      <c r="AJ332" s="184"/>
      <c r="AK332" s="199"/>
      <c r="AL332" s="286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4"/>
      <c r="AT332" s="37"/>
    </row>
    <row r="333" spans="2:46" ht="13.5" customHeight="1" x14ac:dyDescent="0.15">
      <c r="B333" s="284" t="s">
        <v>129</v>
      </c>
      <c r="C333" s="25" t="s">
        <v>31</v>
      </c>
      <c r="D333" s="39"/>
      <c r="E333" s="55"/>
      <c r="F333" s="96"/>
      <c r="G333" s="96"/>
      <c r="H333" s="96"/>
      <c r="I333" s="60"/>
      <c r="J333" s="60"/>
      <c r="K333" s="61"/>
      <c r="L333" s="258"/>
      <c r="M333" s="258"/>
      <c r="N333" s="55"/>
      <c r="O333" s="26"/>
      <c r="P333" s="55"/>
      <c r="Q333" s="26"/>
      <c r="R333" s="131"/>
      <c r="S333" s="214"/>
      <c r="T333" s="284" t="s">
        <v>129</v>
      </c>
      <c r="U333" s="25" t="s">
        <v>31</v>
      </c>
      <c r="V333" s="39"/>
      <c r="W333" s="55"/>
      <c r="X333" s="96"/>
      <c r="Y333" s="96"/>
      <c r="Z333" s="96"/>
      <c r="AA333" s="60"/>
      <c r="AB333" s="60"/>
      <c r="AC333" s="61"/>
      <c r="AD333" s="258"/>
      <c r="AE333" s="258"/>
      <c r="AF333" s="55"/>
      <c r="AG333" s="26"/>
      <c r="AH333" s="55"/>
      <c r="AI333" s="26"/>
      <c r="AJ333" s="131"/>
      <c r="AK333" s="199"/>
      <c r="AL333" s="284" t="s">
        <v>129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4"/>
      <c r="AT333" s="37"/>
    </row>
    <row r="334" spans="2:46" ht="13.5" customHeight="1" x14ac:dyDescent="0.15">
      <c r="B334" s="285"/>
      <c r="C334" s="27" t="s">
        <v>32</v>
      </c>
      <c r="D334" s="186"/>
      <c r="E334" s="56"/>
      <c r="F334" s="187"/>
      <c r="G334" s="187"/>
      <c r="H334" s="187"/>
      <c r="I334" s="62"/>
      <c r="J334" s="62"/>
      <c r="K334" s="188"/>
      <c r="L334" s="259"/>
      <c r="M334" s="259"/>
      <c r="N334" s="56"/>
      <c r="O334" s="28"/>
      <c r="P334" s="56"/>
      <c r="Q334" s="28"/>
      <c r="R334" s="132"/>
      <c r="S334" s="214"/>
      <c r="T334" s="285"/>
      <c r="U334" s="27" t="s">
        <v>32</v>
      </c>
      <c r="V334" s="186"/>
      <c r="W334" s="56"/>
      <c r="X334" s="187"/>
      <c r="Y334" s="187"/>
      <c r="Z334" s="187"/>
      <c r="AA334" s="62"/>
      <c r="AB334" s="62"/>
      <c r="AC334" s="188"/>
      <c r="AD334" s="259"/>
      <c r="AE334" s="259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4"/>
      <c r="AT334" s="37"/>
    </row>
    <row r="335" spans="2:46" ht="13.5" customHeight="1" x14ac:dyDescent="0.15">
      <c r="B335" s="285"/>
      <c r="C335" s="27" t="s">
        <v>33</v>
      </c>
      <c r="D335" s="186"/>
      <c r="E335" s="56"/>
      <c r="F335" s="187"/>
      <c r="G335" s="187"/>
      <c r="H335" s="187"/>
      <c r="I335" s="62"/>
      <c r="J335" s="62"/>
      <c r="K335" s="188"/>
      <c r="L335" s="259"/>
      <c r="M335" s="259"/>
      <c r="N335" s="56"/>
      <c r="O335" s="28"/>
      <c r="P335" s="56"/>
      <c r="Q335" s="28"/>
      <c r="R335" s="132"/>
      <c r="S335" s="214"/>
      <c r="T335" s="285"/>
      <c r="U335" s="27" t="s">
        <v>33</v>
      </c>
      <c r="V335" s="186"/>
      <c r="W335" s="56"/>
      <c r="X335" s="187"/>
      <c r="Y335" s="187"/>
      <c r="Z335" s="187"/>
      <c r="AA335" s="62"/>
      <c r="AB335" s="62"/>
      <c r="AC335" s="188"/>
      <c r="AD335" s="259"/>
      <c r="AE335" s="259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4"/>
      <c r="AT335" s="37"/>
    </row>
    <row r="336" spans="2:46" ht="13.5" customHeight="1" x14ac:dyDescent="0.15">
      <c r="B336" s="285"/>
      <c r="C336" s="27" t="s">
        <v>35</v>
      </c>
      <c r="D336" s="186"/>
      <c r="E336" s="56"/>
      <c r="F336" s="187"/>
      <c r="G336" s="187"/>
      <c r="H336" s="187"/>
      <c r="I336" s="62"/>
      <c r="J336" s="62"/>
      <c r="K336" s="188"/>
      <c r="L336" s="259"/>
      <c r="M336" s="259"/>
      <c r="N336" s="56"/>
      <c r="O336" s="28"/>
      <c r="P336" s="56"/>
      <c r="Q336" s="28"/>
      <c r="R336" s="132"/>
      <c r="S336" s="214"/>
      <c r="T336" s="285"/>
      <c r="U336" s="27" t="s">
        <v>35</v>
      </c>
      <c r="V336" s="186"/>
      <c r="W336" s="56"/>
      <c r="X336" s="187"/>
      <c r="Y336" s="187"/>
      <c r="Z336" s="187"/>
      <c r="AA336" s="62"/>
      <c r="AB336" s="62"/>
      <c r="AC336" s="188"/>
      <c r="AD336" s="259"/>
      <c r="AE336" s="259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4"/>
      <c r="AT336" s="37"/>
    </row>
    <row r="337" spans="2:46" ht="13.5" customHeight="1" thickBot="1" x14ac:dyDescent="0.2">
      <c r="B337" s="286"/>
      <c r="C337" s="27"/>
      <c r="D337" s="186"/>
      <c r="E337" s="56"/>
      <c r="F337" s="189"/>
      <c r="G337" s="189"/>
      <c r="H337" s="189"/>
      <c r="I337" s="56"/>
      <c r="J337" s="56"/>
      <c r="K337" s="188"/>
      <c r="L337" s="259"/>
      <c r="M337" s="259"/>
      <c r="N337" s="56"/>
      <c r="O337" s="28"/>
      <c r="P337" s="56"/>
      <c r="Q337" s="28"/>
      <c r="R337" s="184"/>
      <c r="S337" s="214"/>
      <c r="T337" s="286"/>
      <c r="U337" s="27"/>
      <c r="V337" s="186"/>
      <c r="W337" s="56"/>
      <c r="X337" s="189"/>
      <c r="Y337" s="189"/>
      <c r="Z337" s="189"/>
      <c r="AA337" s="56"/>
      <c r="AB337" s="56"/>
      <c r="AC337" s="188"/>
      <c r="AD337" s="259"/>
      <c r="AE337" s="259"/>
      <c r="AF337" s="56"/>
      <c r="AG337" s="28"/>
      <c r="AH337" s="56"/>
      <c r="AI337" s="28"/>
      <c r="AJ337" s="184"/>
      <c r="AK337" s="199"/>
      <c r="AL337" s="286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4"/>
      <c r="AT337" s="37"/>
    </row>
    <row r="338" spans="2:46" ht="13.5" customHeight="1" x14ac:dyDescent="0.15">
      <c r="B338" s="284" t="s">
        <v>130</v>
      </c>
      <c r="C338" s="25" t="s">
        <v>31</v>
      </c>
      <c r="D338" s="39"/>
      <c r="E338" s="55"/>
      <c r="F338" s="96"/>
      <c r="G338" s="96"/>
      <c r="H338" s="96"/>
      <c r="I338" s="60"/>
      <c r="J338" s="60"/>
      <c r="K338" s="61"/>
      <c r="L338" s="258"/>
      <c r="M338" s="258"/>
      <c r="N338" s="55"/>
      <c r="O338" s="26"/>
      <c r="P338" s="55"/>
      <c r="Q338" s="26"/>
      <c r="R338" s="131"/>
      <c r="S338" s="214"/>
      <c r="T338" s="284" t="s">
        <v>130</v>
      </c>
      <c r="U338" s="25" t="s">
        <v>31</v>
      </c>
      <c r="V338" s="39"/>
      <c r="W338" s="55"/>
      <c r="X338" s="96"/>
      <c r="Y338" s="96"/>
      <c r="Z338" s="96"/>
      <c r="AA338" s="60"/>
      <c r="AB338" s="60"/>
      <c r="AC338" s="61"/>
      <c r="AD338" s="258"/>
      <c r="AE338" s="258"/>
      <c r="AF338" s="55"/>
      <c r="AG338" s="26"/>
      <c r="AH338" s="55"/>
      <c r="AI338" s="26"/>
      <c r="AJ338" s="131"/>
      <c r="AK338" s="199"/>
      <c r="AL338" s="284" t="s">
        <v>130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4"/>
      <c r="AT338" s="37"/>
    </row>
    <row r="339" spans="2:46" ht="13.5" customHeight="1" x14ac:dyDescent="0.15">
      <c r="B339" s="285"/>
      <c r="C339" s="27" t="s">
        <v>32</v>
      </c>
      <c r="D339" s="186"/>
      <c r="E339" s="56"/>
      <c r="F339" s="187"/>
      <c r="G339" s="187"/>
      <c r="H339" s="187"/>
      <c r="I339" s="62"/>
      <c r="J339" s="62"/>
      <c r="K339" s="188"/>
      <c r="L339" s="259"/>
      <c r="M339" s="259"/>
      <c r="N339" s="56"/>
      <c r="O339" s="28"/>
      <c r="P339" s="56"/>
      <c r="Q339" s="28"/>
      <c r="R339" s="132"/>
      <c r="S339" s="214"/>
      <c r="T339" s="285"/>
      <c r="U339" s="27" t="s">
        <v>32</v>
      </c>
      <c r="V339" s="186"/>
      <c r="W339" s="56"/>
      <c r="X339" s="187"/>
      <c r="Y339" s="187"/>
      <c r="Z339" s="187"/>
      <c r="AA339" s="62"/>
      <c r="AB339" s="62"/>
      <c r="AC339" s="188"/>
      <c r="AD339" s="259"/>
      <c r="AE339" s="259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4"/>
      <c r="AT339" s="37"/>
    </row>
    <row r="340" spans="2:46" ht="13.5" customHeight="1" x14ac:dyDescent="0.15">
      <c r="B340" s="285"/>
      <c r="C340" s="27" t="s">
        <v>33</v>
      </c>
      <c r="D340" s="186"/>
      <c r="E340" s="56"/>
      <c r="F340" s="187"/>
      <c r="G340" s="187"/>
      <c r="H340" s="187"/>
      <c r="I340" s="62"/>
      <c r="J340" s="62"/>
      <c r="K340" s="188"/>
      <c r="L340" s="259"/>
      <c r="M340" s="259"/>
      <c r="N340" s="56"/>
      <c r="O340" s="28"/>
      <c r="P340" s="56"/>
      <c r="Q340" s="28"/>
      <c r="R340" s="132"/>
      <c r="S340" s="214"/>
      <c r="T340" s="285"/>
      <c r="U340" s="27" t="s">
        <v>33</v>
      </c>
      <c r="V340" s="186"/>
      <c r="W340" s="56"/>
      <c r="X340" s="187"/>
      <c r="Y340" s="187"/>
      <c r="Z340" s="187"/>
      <c r="AA340" s="62"/>
      <c r="AB340" s="62"/>
      <c r="AC340" s="188"/>
      <c r="AD340" s="259"/>
      <c r="AE340" s="259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4"/>
      <c r="AT340" s="37"/>
    </row>
    <row r="341" spans="2:46" ht="13.5" customHeight="1" x14ac:dyDescent="0.15">
      <c r="B341" s="285"/>
      <c r="C341" s="27" t="s">
        <v>35</v>
      </c>
      <c r="D341" s="186"/>
      <c r="E341" s="56"/>
      <c r="F341" s="187"/>
      <c r="G341" s="187"/>
      <c r="H341" s="187"/>
      <c r="I341" s="62"/>
      <c r="J341" s="62"/>
      <c r="K341" s="188"/>
      <c r="L341" s="259"/>
      <c r="M341" s="259"/>
      <c r="N341" s="56"/>
      <c r="O341" s="28"/>
      <c r="P341" s="56"/>
      <c r="Q341" s="28"/>
      <c r="R341" s="132"/>
      <c r="S341" s="214"/>
      <c r="T341" s="285"/>
      <c r="U341" s="27" t="s">
        <v>35</v>
      </c>
      <c r="V341" s="186"/>
      <c r="W341" s="56"/>
      <c r="X341" s="187"/>
      <c r="Y341" s="187"/>
      <c r="Z341" s="187"/>
      <c r="AA341" s="62"/>
      <c r="AB341" s="62"/>
      <c r="AC341" s="188"/>
      <c r="AD341" s="259"/>
      <c r="AE341" s="259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4"/>
      <c r="AT341" s="37"/>
    </row>
    <row r="342" spans="2:46" ht="13.5" customHeight="1" thickBot="1" x14ac:dyDescent="0.2">
      <c r="B342" s="286"/>
      <c r="C342" s="27"/>
      <c r="D342" s="186"/>
      <c r="E342" s="56"/>
      <c r="F342" s="189"/>
      <c r="G342" s="189"/>
      <c r="H342" s="189"/>
      <c r="I342" s="56"/>
      <c r="J342" s="56"/>
      <c r="K342" s="188"/>
      <c r="L342" s="259"/>
      <c r="M342" s="259"/>
      <c r="N342" s="56"/>
      <c r="O342" s="28"/>
      <c r="P342" s="56"/>
      <c r="Q342" s="28"/>
      <c r="R342" s="184"/>
      <c r="S342" s="214"/>
      <c r="T342" s="286"/>
      <c r="U342" s="27"/>
      <c r="V342" s="186"/>
      <c r="W342" s="56"/>
      <c r="X342" s="189"/>
      <c r="Y342" s="189"/>
      <c r="Z342" s="189"/>
      <c r="AA342" s="56"/>
      <c r="AB342" s="56"/>
      <c r="AC342" s="188"/>
      <c r="AD342" s="259"/>
      <c r="AE342" s="259"/>
      <c r="AF342" s="56"/>
      <c r="AG342" s="28"/>
      <c r="AH342" s="56"/>
      <c r="AI342" s="28"/>
      <c r="AJ342" s="184"/>
      <c r="AK342" s="199"/>
      <c r="AL342" s="286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4"/>
      <c r="AT342" s="37"/>
    </row>
    <row r="343" spans="2:46" ht="13.5" customHeight="1" x14ac:dyDescent="0.15">
      <c r="B343" s="284" t="s">
        <v>131</v>
      </c>
      <c r="C343" s="25" t="s">
        <v>31</v>
      </c>
      <c r="D343" s="39"/>
      <c r="E343" s="55"/>
      <c r="F343" s="96"/>
      <c r="G343" s="96"/>
      <c r="H343" s="96"/>
      <c r="I343" s="60"/>
      <c r="J343" s="60"/>
      <c r="K343" s="61"/>
      <c r="L343" s="258"/>
      <c r="M343" s="258"/>
      <c r="N343" s="55"/>
      <c r="O343" s="26"/>
      <c r="P343" s="55"/>
      <c r="Q343" s="26"/>
      <c r="R343" s="131"/>
      <c r="S343" s="214"/>
      <c r="T343" s="284" t="s">
        <v>131</v>
      </c>
      <c r="U343" s="25" t="s">
        <v>31</v>
      </c>
      <c r="V343" s="39"/>
      <c r="W343" s="55"/>
      <c r="X343" s="96"/>
      <c r="Y343" s="96"/>
      <c r="Z343" s="96"/>
      <c r="AA343" s="60"/>
      <c r="AB343" s="60"/>
      <c r="AC343" s="61"/>
      <c r="AD343" s="258"/>
      <c r="AE343" s="258"/>
      <c r="AF343" s="55"/>
      <c r="AG343" s="26"/>
      <c r="AH343" s="55"/>
      <c r="AI343" s="26"/>
      <c r="AJ343" s="131"/>
      <c r="AK343" s="199"/>
      <c r="AL343" s="284" t="s">
        <v>131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4"/>
      <c r="AT343" s="37"/>
    </row>
    <row r="344" spans="2:46" ht="13.5" customHeight="1" x14ac:dyDescent="0.15">
      <c r="B344" s="285"/>
      <c r="C344" s="27" t="s">
        <v>32</v>
      </c>
      <c r="D344" s="186"/>
      <c r="E344" s="56"/>
      <c r="F344" s="187"/>
      <c r="G344" s="187"/>
      <c r="H344" s="187"/>
      <c r="I344" s="62"/>
      <c r="J344" s="62"/>
      <c r="K344" s="188"/>
      <c r="L344" s="259"/>
      <c r="M344" s="259"/>
      <c r="N344" s="56"/>
      <c r="O344" s="28"/>
      <c r="P344" s="56"/>
      <c r="Q344" s="28"/>
      <c r="R344" s="132"/>
      <c r="S344" s="214"/>
      <c r="T344" s="285"/>
      <c r="U344" s="27" t="s">
        <v>32</v>
      </c>
      <c r="V344" s="186"/>
      <c r="W344" s="56"/>
      <c r="X344" s="187"/>
      <c r="Y344" s="187"/>
      <c r="Z344" s="187"/>
      <c r="AA344" s="62"/>
      <c r="AB344" s="62"/>
      <c r="AC344" s="188"/>
      <c r="AD344" s="259"/>
      <c r="AE344" s="259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4"/>
      <c r="AT344" s="37"/>
    </row>
    <row r="345" spans="2:46" ht="13.5" customHeight="1" x14ac:dyDescent="0.15">
      <c r="B345" s="285"/>
      <c r="C345" s="27" t="s">
        <v>33</v>
      </c>
      <c r="D345" s="186"/>
      <c r="E345" s="56"/>
      <c r="F345" s="187"/>
      <c r="G345" s="187"/>
      <c r="H345" s="187"/>
      <c r="I345" s="62"/>
      <c r="J345" s="62"/>
      <c r="K345" s="188"/>
      <c r="L345" s="259"/>
      <c r="M345" s="259"/>
      <c r="N345" s="56"/>
      <c r="O345" s="28"/>
      <c r="P345" s="56"/>
      <c r="Q345" s="28"/>
      <c r="R345" s="132"/>
      <c r="S345" s="214"/>
      <c r="T345" s="285"/>
      <c r="U345" s="27" t="s">
        <v>33</v>
      </c>
      <c r="V345" s="186"/>
      <c r="W345" s="56"/>
      <c r="X345" s="187"/>
      <c r="Y345" s="187"/>
      <c r="Z345" s="187"/>
      <c r="AA345" s="62"/>
      <c r="AB345" s="62"/>
      <c r="AC345" s="188"/>
      <c r="AD345" s="259"/>
      <c r="AE345" s="259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4"/>
      <c r="AT345" s="37"/>
    </row>
    <row r="346" spans="2:46" ht="13.5" customHeight="1" x14ac:dyDescent="0.15">
      <c r="B346" s="285"/>
      <c r="C346" s="27" t="s">
        <v>35</v>
      </c>
      <c r="D346" s="186"/>
      <c r="E346" s="56"/>
      <c r="F346" s="187"/>
      <c r="G346" s="187"/>
      <c r="H346" s="187"/>
      <c r="I346" s="62"/>
      <c r="J346" s="62"/>
      <c r="K346" s="188"/>
      <c r="L346" s="259"/>
      <c r="M346" s="259"/>
      <c r="N346" s="56"/>
      <c r="O346" s="28"/>
      <c r="P346" s="56"/>
      <c r="Q346" s="28"/>
      <c r="R346" s="132"/>
      <c r="S346" s="214"/>
      <c r="T346" s="285"/>
      <c r="U346" s="27" t="s">
        <v>35</v>
      </c>
      <c r="V346" s="186"/>
      <c r="W346" s="56"/>
      <c r="X346" s="187"/>
      <c r="Y346" s="187"/>
      <c r="Z346" s="187"/>
      <c r="AA346" s="62"/>
      <c r="AB346" s="62"/>
      <c r="AC346" s="188"/>
      <c r="AD346" s="259"/>
      <c r="AE346" s="259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4"/>
      <c r="AT346" s="37"/>
    </row>
    <row r="347" spans="2:46" ht="13.5" customHeight="1" thickBot="1" x14ac:dyDescent="0.2">
      <c r="B347" s="286"/>
      <c r="C347" s="27"/>
      <c r="D347" s="186"/>
      <c r="E347" s="56"/>
      <c r="F347" s="189"/>
      <c r="G347" s="189"/>
      <c r="H347" s="189"/>
      <c r="I347" s="56"/>
      <c r="J347" s="56"/>
      <c r="K347" s="188"/>
      <c r="L347" s="259"/>
      <c r="M347" s="259"/>
      <c r="N347" s="56"/>
      <c r="O347" s="28"/>
      <c r="P347" s="56"/>
      <c r="Q347" s="28"/>
      <c r="R347" s="184"/>
      <c r="S347" s="214"/>
      <c r="T347" s="286"/>
      <c r="U347" s="27"/>
      <c r="V347" s="186"/>
      <c r="W347" s="56"/>
      <c r="X347" s="189"/>
      <c r="Y347" s="189"/>
      <c r="Z347" s="189"/>
      <c r="AA347" s="56"/>
      <c r="AB347" s="56"/>
      <c r="AC347" s="188"/>
      <c r="AD347" s="259"/>
      <c r="AE347" s="259"/>
      <c r="AF347" s="56"/>
      <c r="AG347" s="28"/>
      <c r="AH347" s="56"/>
      <c r="AI347" s="28"/>
      <c r="AJ347" s="184"/>
      <c r="AK347" s="199"/>
      <c r="AL347" s="286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4"/>
      <c r="AT347" s="37"/>
    </row>
    <row r="348" spans="2:46" ht="13.5" customHeight="1" x14ac:dyDescent="0.15">
      <c r="B348" s="284" t="s">
        <v>132</v>
      </c>
      <c r="C348" s="25" t="s">
        <v>31</v>
      </c>
      <c r="D348" s="39"/>
      <c r="E348" s="55"/>
      <c r="F348" s="96"/>
      <c r="G348" s="96"/>
      <c r="H348" s="96"/>
      <c r="I348" s="60"/>
      <c r="J348" s="60"/>
      <c r="K348" s="61"/>
      <c r="L348" s="258"/>
      <c r="M348" s="258"/>
      <c r="N348" s="55"/>
      <c r="O348" s="26"/>
      <c r="P348" s="55"/>
      <c r="Q348" s="26"/>
      <c r="R348" s="131"/>
      <c r="S348" s="214"/>
      <c r="T348" s="284" t="s">
        <v>132</v>
      </c>
      <c r="U348" s="25" t="s">
        <v>31</v>
      </c>
      <c r="V348" s="39"/>
      <c r="W348" s="55"/>
      <c r="X348" s="96"/>
      <c r="Y348" s="96"/>
      <c r="Z348" s="96"/>
      <c r="AA348" s="60"/>
      <c r="AB348" s="60"/>
      <c r="AC348" s="61"/>
      <c r="AD348" s="258"/>
      <c r="AE348" s="258"/>
      <c r="AF348" s="55"/>
      <c r="AG348" s="26"/>
      <c r="AH348" s="55"/>
      <c r="AI348" s="26"/>
      <c r="AJ348" s="131"/>
      <c r="AK348" s="199"/>
      <c r="AL348" s="284" t="s">
        <v>132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4"/>
      <c r="AT348" s="37"/>
    </row>
    <row r="349" spans="2:46" ht="13.5" customHeight="1" x14ac:dyDescent="0.15">
      <c r="B349" s="285"/>
      <c r="C349" s="27" t="s">
        <v>32</v>
      </c>
      <c r="D349" s="186"/>
      <c r="E349" s="56"/>
      <c r="F349" s="187"/>
      <c r="G349" s="187"/>
      <c r="H349" s="187"/>
      <c r="I349" s="62"/>
      <c r="J349" s="62"/>
      <c r="K349" s="188"/>
      <c r="L349" s="259"/>
      <c r="M349" s="259"/>
      <c r="N349" s="56"/>
      <c r="O349" s="28"/>
      <c r="P349" s="56"/>
      <c r="Q349" s="28"/>
      <c r="R349" s="132"/>
      <c r="S349" s="214"/>
      <c r="T349" s="285"/>
      <c r="U349" s="27" t="s">
        <v>32</v>
      </c>
      <c r="V349" s="186"/>
      <c r="W349" s="56"/>
      <c r="X349" s="187"/>
      <c r="Y349" s="187"/>
      <c r="Z349" s="187"/>
      <c r="AA349" s="62"/>
      <c r="AB349" s="62"/>
      <c r="AC349" s="188"/>
      <c r="AD349" s="259"/>
      <c r="AE349" s="259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4"/>
      <c r="AT349" s="37"/>
    </row>
    <row r="350" spans="2:46" ht="13.5" customHeight="1" x14ac:dyDescent="0.15">
      <c r="B350" s="285"/>
      <c r="C350" s="27" t="s">
        <v>33</v>
      </c>
      <c r="D350" s="186"/>
      <c r="E350" s="56"/>
      <c r="F350" s="187"/>
      <c r="G350" s="187"/>
      <c r="H350" s="187"/>
      <c r="I350" s="62"/>
      <c r="J350" s="62"/>
      <c r="K350" s="188"/>
      <c r="L350" s="259"/>
      <c r="M350" s="259"/>
      <c r="N350" s="56"/>
      <c r="O350" s="28"/>
      <c r="P350" s="56"/>
      <c r="Q350" s="28"/>
      <c r="R350" s="132"/>
      <c r="S350" s="214"/>
      <c r="T350" s="285"/>
      <c r="U350" s="27" t="s">
        <v>33</v>
      </c>
      <c r="V350" s="186"/>
      <c r="W350" s="56"/>
      <c r="X350" s="187"/>
      <c r="Y350" s="187"/>
      <c r="Z350" s="187"/>
      <c r="AA350" s="62"/>
      <c r="AB350" s="62"/>
      <c r="AC350" s="188"/>
      <c r="AD350" s="259"/>
      <c r="AE350" s="259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4"/>
      <c r="AT350" s="37"/>
    </row>
    <row r="351" spans="2:46" ht="13.5" customHeight="1" x14ac:dyDescent="0.15">
      <c r="B351" s="285"/>
      <c r="C351" s="27" t="s">
        <v>35</v>
      </c>
      <c r="D351" s="186"/>
      <c r="E351" s="56"/>
      <c r="F351" s="187"/>
      <c r="G351" s="187"/>
      <c r="H351" s="187"/>
      <c r="I351" s="62"/>
      <c r="J351" s="62"/>
      <c r="K351" s="188"/>
      <c r="L351" s="259"/>
      <c r="M351" s="259"/>
      <c r="N351" s="56"/>
      <c r="O351" s="28"/>
      <c r="P351" s="56"/>
      <c r="Q351" s="28"/>
      <c r="R351" s="132"/>
      <c r="S351" s="214"/>
      <c r="T351" s="285"/>
      <c r="U351" s="27" t="s">
        <v>35</v>
      </c>
      <c r="V351" s="186"/>
      <c r="W351" s="56"/>
      <c r="X351" s="187"/>
      <c r="Y351" s="187"/>
      <c r="Z351" s="187"/>
      <c r="AA351" s="62"/>
      <c r="AB351" s="62"/>
      <c r="AC351" s="188"/>
      <c r="AD351" s="259"/>
      <c r="AE351" s="259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4"/>
      <c r="AT351" s="37"/>
    </row>
    <row r="352" spans="2:46" ht="13.5" customHeight="1" thickBot="1" x14ac:dyDescent="0.2">
      <c r="B352" s="286"/>
      <c r="C352" s="27"/>
      <c r="D352" s="186"/>
      <c r="E352" s="56"/>
      <c r="F352" s="189"/>
      <c r="G352" s="189"/>
      <c r="H352" s="189"/>
      <c r="I352" s="56"/>
      <c r="J352" s="56"/>
      <c r="K352" s="188"/>
      <c r="L352" s="259"/>
      <c r="M352" s="259"/>
      <c r="N352" s="56"/>
      <c r="O352" s="28"/>
      <c r="P352" s="56"/>
      <c r="Q352" s="28"/>
      <c r="R352" s="184"/>
      <c r="S352" s="214"/>
      <c r="T352" s="286"/>
      <c r="U352" s="27"/>
      <c r="V352" s="186"/>
      <c r="W352" s="56"/>
      <c r="X352" s="189"/>
      <c r="Y352" s="189"/>
      <c r="Z352" s="189"/>
      <c r="AA352" s="56"/>
      <c r="AB352" s="56"/>
      <c r="AC352" s="188"/>
      <c r="AD352" s="259"/>
      <c r="AE352" s="259"/>
      <c r="AF352" s="56"/>
      <c r="AG352" s="28"/>
      <c r="AH352" s="56"/>
      <c r="AI352" s="28"/>
      <c r="AJ352" s="184"/>
      <c r="AK352" s="199"/>
      <c r="AL352" s="286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4"/>
      <c r="AT352" s="37"/>
    </row>
    <row r="353" spans="2:46" ht="13.5" customHeight="1" x14ac:dyDescent="0.15">
      <c r="B353" s="284" t="s">
        <v>133</v>
      </c>
      <c r="C353" s="25" t="s">
        <v>31</v>
      </c>
      <c r="D353" s="39"/>
      <c r="E353" s="55"/>
      <c r="F353" s="96"/>
      <c r="G353" s="96"/>
      <c r="H353" s="96"/>
      <c r="I353" s="60"/>
      <c r="J353" s="60"/>
      <c r="K353" s="61"/>
      <c r="L353" s="258"/>
      <c r="M353" s="258"/>
      <c r="N353" s="55"/>
      <c r="O353" s="26"/>
      <c r="P353" s="55"/>
      <c r="Q353" s="26"/>
      <c r="R353" s="131"/>
      <c r="S353" s="214"/>
      <c r="T353" s="284" t="s">
        <v>133</v>
      </c>
      <c r="U353" s="25" t="s">
        <v>31</v>
      </c>
      <c r="V353" s="39"/>
      <c r="W353" s="55"/>
      <c r="X353" s="96"/>
      <c r="Y353" s="96"/>
      <c r="Z353" s="96"/>
      <c r="AA353" s="60"/>
      <c r="AB353" s="60"/>
      <c r="AC353" s="61"/>
      <c r="AD353" s="258"/>
      <c r="AE353" s="258"/>
      <c r="AF353" s="55"/>
      <c r="AG353" s="26"/>
      <c r="AH353" s="55"/>
      <c r="AI353" s="26"/>
      <c r="AJ353" s="131"/>
      <c r="AK353" s="199"/>
      <c r="AL353" s="284" t="s">
        <v>133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4"/>
      <c r="AT353" s="37"/>
    </row>
    <row r="354" spans="2:46" ht="13.5" customHeight="1" x14ac:dyDescent="0.15">
      <c r="B354" s="285"/>
      <c r="C354" s="27" t="s">
        <v>32</v>
      </c>
      <c r="D354" s="186"/>
      <c r="E354" s="56"/>
      <c r="F354" s="187"/>
      <c r="G354" s="187"/>
      <c r="H354" s="187"/>
      <c r="I354" s="62"/>
      <c r="J354" s="62"/>
      <c r="K354" s="188"/>
      <c r="L354" s="259"/>
      <c r="M354" s="259"/>
      <c r="N354" s="56"/>
      <c r="O354" s="28"/>
      <c r="P354" s="56"/>
      <c r="Q354" s="28"/>
      <c r="R354" s="132"/>
      <c r="S354" s="214"/>
      <c r="T354" s="285"/>
      <c r="U354" s="27" t="s">
        <v>32</v>
      </c>
      <c r="V354" s="186"/>
      <c r="W354" s="56"/>
      <c r="X354" s="187"/>
      <c r="Y354" s="187"/>
      <c r="Z354" s="187"/>
      <c r="AA354" s="62"/>
      <c r="AB354" s="62"/>
      <c r="AC354" s="188"/>
      <c r="AD354" s="259"/>
      <c r="AE354" s="259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4"/>
      <c r="AT354" s="37"/>
    </row>
    <row r="355" spans="2:46" ht="13.5" customHeight="1" x14ac:dyDescent="0.15">
      <c r="B355" s="285"/>
      <c r="C355" s="27" t="s">
        <v>33</v>
      </c>
      <c r="D355" s="186"/>
      <c r="E355" s="56"/>
      <c r="F355" s="187"/>
      <c r="G355" s="187"/>
      <c r="H355" s="187"/>
      <c r="I355" s="62"/>
      <c r="J355" s="62"/>
      <c r="K355" s="188"/>
      <c r="L355" s="259"/>
      <c r="M355" s="259"/>
      <c r="N355" s="56"/>
      <c r="O355" s="28"/>
      <c r="P355" s="56"/>
      <c r="Q355" s="28"/>
      <c r="R355" s="132"/>
      <c r="S355" s="214"/>
      <c r="T355" s="285"/>
      <c r="U355" s="27" t="s">
        <v>33</v>
      </c>
      <c r="V355" s="186"/>
      <c r="W355" s="56"/>
      <c r="X355" s="187"/>
      <c r="Y355" s="187"/>
      <c r="Z355" s="187"/>
      <c r="AA355" s="62"/>
      <c r="AB355" s="62"/>
      <c r="AC355" s="188"/>
      <c r="AD355" s="259"/>
      <c r="AE355" s="259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4"/>
      <c r="AT355" s="37"/>
    </row>
    <row r="356" spans="2:46" ht="13.5" customHeight="1" x14ac:dyDescent="0.15">
      <c r="B356" s="285"/>
      <c r="C356" s="27" t="s">
        <v>35</v>
      </c>
      <c r="D356" s="186"/>
      <c r="E356" s="56"/>
      <c r="F356" s="187"/>
      <c r="G356" s="187"/>
      <c r="H356" s="187"/>
      <c r="I356" s="62"/>
      <c r="J356" s="62"/>
      <c r="K356" s="188"/>
      <c r="L356" s="259"/>
      <c r="M356" s="259"/>
      <c r="N356" s="56"/>
      <c r="O356" s="28"/>
      <c r="P356" s="56"/>
      <c r="Q356" s="28"/>
      <c r="R356" s="132"/>
      <c r="S356" s="214"/>
      <c r="T356" s="285"/>
      <c r="U356" s="27" t="s">
        <v>35</v>
      </c>
      <c r="V356" s="186"/>
      <c r="W356" s="56"/>
      <c r="X356" s="187"/>
      <c r="Y356" s="187"/>
      <c r="Z356" s="187"/>
      <c r="AA356" s="62"/>
      <c r="AB356" s="62"/>
      <c r="AC356" s="188"/>
      <c r="AD356" s="259"/>
      <c r="AE356" s="259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4"/>
      <c r="AT356" s="37"/>
    </row>
    <row r="357" spans="2:46" ht="13.5" customHeight="1" thickBot="1" x14ac:dyDescent="0.2">
      <c r="B357" s="286"/>
      <c r="C357" s="27"/>
      <c r="D357" s="186"/>
      <c r="E357" s="56"/>
      <c r="F357" s="189"/>
      <c r="G357" s="189"/>
      <c r="H357" s="189"/>
      <c r="I357" s="56"/>
      <c r="J357" s="56"/>
      <c r="K357" s="188"/>
      <c r="L357" s="259"/>
      <c r="M357" s="259"/>
      <c r="N357" s="56"/>
      <c r="O357" s="28"/>
      <c r="P357" s="56"/>
      <c r="Q357" s="28"/>
      <c r="R357" s="184"/>
      <c r="S357" s="214"/>
      <c r="T357" s="286"/>
      <c r="U357" s="27"/>
      <c r="V357" s="186"/>
      <c r="W357" s="56"/>
      <c r="X357" s="189"/>
      <c r="Y357" s="189"/>
      <c r="Z357" s="189"/>
      <c r="AA357" s="56"/>
      <c r="AB357" s="56"/>
      <c r="AC357" s="188"/>
      <c r="AD357" s="259"/>
      <c r="AE357" s="259"/>
      <c r="AF357" s="56"/>
      <c r="AG357" s="28"/>
      <c r="AH357" s="56"/>
      <c r="AI357" s="28"/>
      <c r="AJ357" s="184"/>
      <c r="AK357" s="199"/>
      <c r="AL357" s="286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4"/>
      <c r="AT357" s="37"/>
    </row>
    <row r="358" spans="2:46" ht="13.5" customHeight="1" x14ac:dyDescent="0.15">
      <c r="B358" s="284" t="s">
        <v>134</v>
      </c>
      <c r="C358" s="25" t="s">
        <v>31</v>
      </c>
      <c r="D358" s="39"/>
      <c r="E358" s="55"/>
      <c r="F358" s="96"/>
      <c r="G358" s="96"/>
      <c r="H358" s="96"/>
      <c r="I358" s="60"/>
      <c r="J358" s="60"/>
      <c r="K358" s="61"/>
      <c r="L358" s="258"/>
      <c r="M358" s="258"/>
      <c r="N358" s="55"/>
      <c r="O358" s="26"/>
      <c r="P358" s="55"/>
      <c r="Q358" s="26"/>
      <c r="R358" s="131"/>
      <c r="S358" s="214"/>
      <c r="T358" s="284" t="s">
        <v>134</v>
      </c>
      <c r="U358" s="25" t="s">
        <v>31</v>
      </c>
      <c r="V358" s="39"/>
      <c r="W358" s="55"/>
      <c r="X358" s="96"/>
      <c r="Y358" s="96"/>
      <c r="Z358" s="96"/>
      <c r="AA358" s="60"/>
      <c r="AB358" s="60"/>
      <c r="AC358" s="61"/>
      <c r="AD358" s="258"/>
      <c r="AE358" s="258"/>
      <c r="AF358" s="55"/>
      <c r="AG358" s="26"/>
      <c r="AH358" s="55"/>
      <c r="AI358" s="26"/>
      <c r="AJ358" s="131"/>
      <c r="AK358" s="199"/>
      <c r="AL358" s="284" t="s">
        <v>134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4"/>
      <c r="AT358" s="37"/>
    </row>
    <row r="359" spans="2:46" ht="13.5" customHeight="1" x14ac:dyDescent="0.15">
      <c r="B359" s="285"/>
      <c r="C359" s="27" t="s">
        <v>32</v>
      </c>
      <c r="D359" s="186"/>
      <c r="E359" s="56"/>
      <c r="F359" s="187"/>
      <c r="G359" s="187"/>
      <c r="H359" s="187"/>
      <c r="I359" s="62"/>
      <c r="J359" s="62"/>
      <c r="K359" s="188"/>
      <c r="L359" s="259"/>
      <c r="M359" s="259"/>
      <c r="N359" s="56"/>
      <c r="O359" s="28"/>
      <c r="P359" s="56"/>
      <c r="Q359" s="28"/>
      <c r="R359" s="132"/>
      <c r="S359" s="214"/>
      <c r="T359" s="285"/>
      <c r="U359" s="27" t="s">
        <v>32</v>
      </c>
      <c r="V359" s="186"/>
      <c r="W359" s="56"/>
      <c r="X359" s="187"/>
      <c r="Y359" s="187"/>
      <c r="Z359" s="187"/>
      <c r="AA359" s="62"/>
      <c r="AB359" s="62"/>
      <c r="AC359" s="188"/>
      <c r="AD359" s="259"/>
      <c r="AE359" s="259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4"/>
      <c r="AT359" s="37"/>
    </row>
    <row r="360" spans="2:46" ht="13.5" customHeight="1" x14ac:dyDescent="0.15">
      <c r="B360" s="285"/>
      <c r="C360" s="27" t="s">
        <v>33</v>
      </c>
      <c r="D360" s="186"/>
      <c r="E360" s="56"/>
      <c r="F360" s="187"/>
      <c r="G360" s="187"/>
      <c r="H360" s="187"/>
      <c r="I360" s="62"/>
      <c r="J360" s="62"/>
      <c r="K360" s="188"/>
      <c r="L360" s="259"/>
      <c r="M360" s="259"/>
      <c r="N360" s="56"/>
      <c r="O360" s="28"/>
      <c r="P360" s="56"/>
      <c r="Q360" s="28"/>
      <c r="R360" s="132"/>
      <c r="S360" s="214"/>
      <c r="T360" s="285"/>
      <c r="U360" s="27" t="s">
        <v>33</v>
      </c>
      <c r="V360" s="186"/>
      <c r="W360" s="56"/>
      <c r="X360" s="187"/>
      <c r="Y360" s="187"/>
      <c r="Z360" s="187"/>
      <c r="AA360" s="62"/>
      <c r="AB360" s="62"/>
      <c r="AC360" s="188"/>
      <c r="AD360" s="259"/>
      <c r="AE360" s="259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4"/>
      <c r="AT360" s="37"/>
    </row>
    <row r="361" spans="2:46" ht="13.5" customHeight="1" x14ac:dyDescent="0.15">
      <c r="B361" s="285"/>
      <c r="C361" s="27" t="s">
        <v>35</v>
      </c>
      <c r="D361" s="186"/>
      <c r="E361" s="56"/>
      <c r="F361" s="187"/>
      <c r="G361" s="187"/>
      <c r="H361" s="187"/>
      <c r="I361" s="62"/>
      <c r="J361" s="62"/>
      <c r="K361" s="188"/>
      <c r="L361" s="259"/>
      <c r="M361" s="259"/>
      <c r="N361" s="56"/>
      <c r="O361" s="28"/>
      <c r="P361" s="56"/>
      <c r="Q361" s="28"/>
      <c r="R361" s="132"/>
      <c r="S361" s="214"/>
      <c r="T361" s="285"/>
      <c r="U361" s="27" t="s">
        <v>35</v>
      </c>
      <c r="V361" s="186"/>
      <c r="W361" s="56"/>
      <c r="X361" s="187"/>
      <c r="Y361" s="187"/>
      <c r="Z361" s="187"/>
      <c r="AA361" s="62"/>
      <c r="AB361" s="62"/>
      <c r="AC361" s="188"/>
      <c r="AD361" s="259"/>
      <c r="AE361" s="259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4"/>
      <c r="AT361" s="37"/>
    </row>
    <row r="362" spans="2:46" ht="13.5" customHeight="1" thickBot="1" x14ac:dyDescent="0.2">
      <c r="B362" s="286"/>
      <c r="C362" s="27"/>
      <c r="D362" s="186"/>
      <c r="E362" s="56"/>
      <c r="F362" s="189"/>
      <c r="G362" s="189"/>
      <c r="H362" s="189"/>
      <c r="I362" s="56"/>
      <c r="J362" s="56"/>
      <c r="K362" s="188"/>
      <c r="L362" s="259"/>
      <c r="M362" s="259"/>
      <c r="N362" s="56"/>
      <c r="O362" s="28"/>
      <c r="P362" s="56"/>
      <c r="Q362" s="28"/>
      <c r="R362" s="184"/>
      <c r="S362" s="214"/>
      <c r="T362" s="286"/>
      <c r="U362" s="27"/>
      <c r="V362" s="186"/>
      <c r="W362" s="56"/>
      <c r="X362" s="189"/>
      <c r="Y362" s="189"/>
      <c r="Z362" s="189"/>
      <c r="AA362" s="56"/>
      <c r="AB362" s="56"/>
      <c r="AC362" s="188"/>
      <c r="AD362" s="259"/>
      <c r="AE362" s="259"/>
      <c r="AF362" s="56"/>
      <c r="AG362" s="28"/>
      <c r="AH362" s="56"/>
      <c r="AI362" s="28"/>
      <c r="AJ362" s="184"/>
      <c r="AK362" s="199"/>
      <c r="AL362" s="286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4"/>
      <c r="AT362" s="37"/>
    </row>
    <row r="363" spans="2:46" ht="13.5" customHeight="1" x14ac:dyDescent="0.15">
      <c r="B363" s="284" t="s">
        <v>135</v>
      </c>
      <c r="C363" s="25" t="s">
        <v>31</v>
      </c>
      <c r="D363" s="39"/>
      <c r="E363" s="55"/>
      <c r="F363" s="96"/>
      <c r="G363" s="96"/>
      <c r="H363" s="96"/>
      <c r="I363" s="60"/>
      <c r="J363" s="60"/>
      <c r="K363" s="61"/>
      <c r="L363" s="258"/>
      <c r="M363" s="258"/>
      <c r="N363" s="55"/>
      <c r="O363" s="26"/>
      <c r="P363" s="55"/>
      <c r="Q363" s="26"/>
      <c r="R363" s="131"/>
      <c r="S363" s="214"/>
      <c r="T363" s="284" t="s">
        <v>135</v>
      </c>
      <c r="U363" s="25" t="s">
        <v>31</v>
      </c>
      <c r="V363" s="39"/>
      <c r="W363" s="55"/>
      <c r="X363" s="96"/>
      <c r="Y363" s="96"/>
      <c r="Z363" s="96"/>
      <c r="AA363" s="60"/>
      <c r="AB363" s="60"/>
      <c r="AC363" s="61"/>
      <c r="AD363" s="258"/>
      <c r="AE363" s="258"/>
      <c r="AF363" s="55"/>
      <c r="AG363" s="26"/>
      <c r="AH363" s="55"/>
      <c r="AI363" s="26"/>
      <c r="AJ363" s="131"/>
      <c r="AK363" s="199"/>
      <c r="AL363" s="284" t="s">
        <v>135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4"/>
      <c r="AT363" s="37"/>
    </row>
    <row r="364" spans="2:46" ht="13.5" customHeight="1" x14ac:dyDescent="0.15">
      <c r="B364" s="285"/>
      <c r="C364" s="27" t="s">
        <v>32</v>
      </c>
      <c r="D364" s="186"/>
      <c r="E364" s="56"/>
      <c r="F364" s="187"/>
      <c r="G364" s="187"/>
      <c r="H364" s="187"/>
      <c r="I364" s="62"/>
      <c r="J364" s="62"/>
      <c r="K364" s="188"/>
      <c r="L364" s="259"/>
      <c r="M364" s="259"/>
      <c r="N364" s="56"/>
      <c r="O364" s="28"/>
      <c r="P364" s="56"/>
      <c r="Q364" s="28"/>
      <c r="R364" s="132"/>
      <c r="S364" s="214"/>
      <c r="T364" s="285"/>
      <c r="U364" s="27" t="s">
        <v>32</v>
      </c>
      <c r="V364" s="186"/>
      <c r="W364" s="56"/>
      <c r="X364" s="187"/>
      <c r="Y364" s="187"/>
      <c r="Z364" s="187"/>
      <c r="AA364" s="62"/>
      <c r="AB364" s="62"/>
      <c r="AC364" s="188"/>
      <c r="AD364" s="259"/>
      <c r="AE364" s="259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4"/>
      <c r="AT364" s="37"/>
    </row>
    <row r="365" spans="2:46" ht="13.5" customHeight="1" x14ac:dyDescent="0.15">
      <c r="B365" s="285"/>
      <c r="C365" s="27" t="s">
        <v>33</v>
      </c>
      <c r="D365" s="186"/>
      <c r="E365" s="56"/>
      <c r="F365" s="187"/>
      <c r="G365" s="187"/>
      <c r="H365" s="187"/>
      <c r="I365" s="62"/>
      <c r="J365" s="62"/>
      <c r="K365" s="188"/>
      <c r="L365" s="259"/>
      <c r="M365" s="259"/>
      <c r="N365" s="56"/>
      <c r="O365" s="28"/>
      <c r="P365" s="56"/>
      <c r="Q365" s="28"/>
      <c r="R365" s="132"/>
      <c r="S365" s="214"/>
      <c r="T365" s="285"/>
      <c r="U365" s="27" t="s">
        <v>33</v>
      </c>
      <c r="V365" s="186"/>
      <c r="W365" s="56"/>
      <c r="X365" s="187"/>
      <c r="Y365" s="187"/>
      <c r="Z365" s="187"/>
      <c r="AA365" s="62"/>
      <c r="AB365" s="62"/>
      <c r="AC365" s="188"/>
      <c r="AD365" s="259"/>
      <c r="AE365" s="259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4"/>
      <c r="AT365" s="37"/>
    </row>
    <row r="366" spans="2:46" ht="13.5" customHeight="1" x14ac:dyDescent="0.15">
      <c r="B366" s="285"/>
      <c r="C366" s="27" t="s">
        <v>35</v>
      </c>
      <c r="D366" s="186"/>
      <c r="E366" s="56"/>
      <c r="F366" s="187"/>
      <c r="G366" s="187"/>
      <c r="H366" s="187"/>
      <c r="I366" s="62"/>
      <c r="J366" s="62"/>
      <c r="K366" s="188"/>
      <c r="L366" s="259"/>
      <c r="M366" s="259"/>
      <c r="N366" s="56"/>
      <c r="O366" s="28"/>
      <c r="P366" s="56"/>
      <c r="Q366" s="28"/>
      <c r="R366" s="132"/>
      <c r="S366" s="214"/>
      <c r="T366" s="285"/>
      <c r="U366" s="27" t="s">
        <v>35</v>
      </c>
      <c r="V366" s="186"/>
      <c r="W366" s="56"/>
      <c r="X366" s="187"/>
      <c r="Y366" s="187"/>
      <c r="Z366" s="187"/>
      <c r="AA366" s="62"/>
      <c r="AB366" s="62"/>
      <c r="AC366" s="188"/>
      <c r="AD366" s="259"/>
      <c r="AE366" s="259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4"/>
      <c r="AT366" s="37"/>
    </row>
    <row r="367" spans="2:46" ht="13.5" customHeight="1" thickBot="1" x14ac:dyDescent="0.2">
      <c r="B367" s="286"/>
      <c r="C367" s="27"/>
      <c r="D367" s="186"/>
      <c r="E367" s="56"/>
      <c r="F367" s="189"/>
      <c r="G367" s="189"/>
      <c r="H367" s="189"/>
      <c r="I367" s="56"/>
      <c r="J367" s="56"/>
      <c r="K367" s="188"/>
      <c r="L367" s="259"/>
      <c r="M367" s="259"/>
      <c r="N367" s="56"/>
      <c r="O367" s="28"/>
      <c r="P367" s="56"/>
      <c r="Q367" s="28"/>
      <c r="R367" s="184"/>
      <c r="S367" s="214"/>
      <c r="T367" s="286"/>
      <c r="U367" s="27"/>
      <c r="V367" s="186"/>
      <c r="W367" s="56"/>
      <c r="X367" s="189"/>
      <c r="Y367" s="189"/>
      <c r="Z367" s="189"/>
      <c r="AA367" s="56"/>
      <c r="AB367" s="56"/>
      <c r="AC367" s="188"/>
      <c r="AD367" s="259"/>
      <c r="AE367" s="259"/>
      <c r="AF367" s="56"/>
      <c r="AG367" s="28"/>
      <c r="AH367" s="56"/>
      <c r="AI367" s="28"/>
      <c r="AJ367" s="184"/>
      <c r="AK367" s="199"/>
      <c r="AL367" s="286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4"/>
      <c r="AT367" s="37"/>
    </row>
    <row r="368" spans="2:46" ht="13.5" customHeight="1" x14ac:dyDescent="0.15">
      <c r="B368" s="284" t="s">
        <v>136</v>
      </c>
      <c r="C368" s="25" t="s">
        <v>31</v>
      </c>
      <c r="D368" s="39"/>
      <c r="E368" s="55"/>
      <c r="F368" s="96"/>
      <c r="G368" s="96"/>
      <c r="H368" s="96"/>
      <c r="I368" s="60"/>
      <c r="J368" s="60"/>
      <c r="K368" s="61"/>
      <c r="L368" s="258"/>
      <c r="M368" s="258"/>
      <c r="N368" s="55"/>
      <c r="O368" s="26"/>
      <c r="P368" s="55"/>
      <c r="Q368" s="26"/>
      <c r="R368" s="131"/>
      <c r="S368" s="214"/>
      <c r="T368" s="284" t="s">
        <v>136</v>
      </c>
      <c r="U368" s="25" t="s">
        <v>31</v>
      </c>
      <c r="V368" s="39"/>
      <c r="W368" s="55"/>
      <c r="X368" s="96"/>
      <c r="Y368" s="96"/>
      <c r="Z368" s="96"/>
      <c r="AA368" s="60"/>
      <c r="AB368" s="60"/>
      <c r="AC368" s="61"/>
      <c r="AD368" s="258"/>
      <c r="AE368" s="258"/>
      <c r="AF368" s="55"/>
      <c r="AG368" s="26"/>
      <c r="AH368" s="55"/>
      <c r="AI368" s="26"/>
      <c r="AJ368" s="131"/>
      <c r="AK368" s="199"/>
      <c r="AL368" s="284" t="s">
        <v>136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4"/>
      <c r="AT368" s="37"/>
    </row>
    <row r="369" spans="2:46" ht="13.5" customHeight="1" x14ac:dyDescent="0.15">
      <c r="B369" s="285"/>
      <c r="C369" s="27" t="s">
        <v>32</v>
      </c>
      <c r="D369" s="186"/>
      <c r="E369" s="56"/>
      <c r="F369" s="187"/>
      <c r="G369" s="187"/>
      <c r="H369" s="187"/>
      <c r="I369" s="62"/>
      <c r="J369" s="62"/>
      <c r="K369" s="188"/>
      <c r="L369" s="259"/>
      <c r="M369" s="259"/>
      <c r="N369" s="56"/>
      <c r="O369" s="28"/>
      <c r="P369" s="56"/>
      <c r="Q369" s="28"/>
      <c r="R369" s="132"/>
      <c r="S369" s="214"/>
      <c r="T369" s="285"/>
      <c r="U369" s="27" t="s">
        <v>32</v>
      </c>
      <c r="V369" s="186"/>
      <c r="W369" s="56"/>
      <c r="X369" s="187"/>
      <c r="Y369" s="187"/>
      <c r="Z369" s="187"/>
      <c r="AA369" s="62"/>
      <c r="AB369" s="62"/>
      <c r="AC369" s="188"/>
      <c r="AD369" s="259"/>
      <c r="AE369" s="259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4"/>
      <c r="AT369" s="37"/>
    </row>
    <row r="370" spans="2:46" ht="13.5" customHeight="1" x14ac:dyDescent="0.15">
      <c r="B370" s="285"/>
      <c r="C370" s="27" t="s">
        <v>33</v>
      </c>
      <c r="D370" s="186"/>
      <c r="E370" s="56"/>
      <c r="F370" s="187"/>
      <c r="G370" s="187"/>
      <c r="H370" s="187"/>
      <c r="I370" s="62"/>
      <c r="J370" s="62"/>
      <c r="K370" s="188"/>
      <c r="L370" s="259"/>
      <c r="M370" s="259"/>
      <c r="N370" s="56"/>
      <c r="O370" s="28"/>
      <c r="P370" s="56"/>
      <c r="Q370" s="28"/>
      <c r="R370" s="132"/>
      <c r="S370" s="214"/>
      <c r="T370" s="285"/>
      <c r="U370" s="27" t="s">
        <v>33</v>
      </c>
      <c r="V370" s="186"/>
      <c r="W370" s="56"/>
      <c r="X370" s="187"/>
      <c r="Y370" s="187"/>
      <c r="Z370" s="187"/>
      <c r="AA370" s="62"/>
      <c r="AB370" s="62"/>
      <c r="AC370" s="188"/>
      <c r="AD370" s="259"/>
      <c r="AE370" s="259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4"/>
      <c r="AT370" s="37"/>
    </row>
    <row r="371" spans="2:46" ht="13.5" customHeight="1" x14ac:dyDescent="0.15">
      <c r="B371" s="285"/>
      <c r="C371" s="27" t="s">
        <v>35</v>
      </c>
      <c r="D371" s="186"/>
      <c r="E371" s="56"/>
      <c r="F371" s="187"/>
      <c r="G371" s="187"/>
      <c r="H371" s="187"/>
      <c r="I371" s="62"/>
      <c r="J371" s="62"/>
      <c r="K371" s="188"/>
      <c r="L371" s="259"/>
      <c r="M371" s="259"/>
      <c r="N371" s="56"/>
      <c r="O371" s="28"/>
      <c r="P371" s="56"/>
      <c r="Q371" s="28"/>
      <c r="R371" s="132"/>
      <c r="S371" s="214"/>
      <c r="T371" s="285"/>
      <c r="U371" s="27" t="s">
        <v>35</v>
      </c>
      <c r="V371" s="186"/>
      <c r="W371" s="56"/>
      <c r="X371" s="187"/>
      <c r="Y371" s="187"/>
      <c r="Z371" s="187"/>
      <c r="AA371" s="62"/>
      <c r="AB371" s="62"/>
      <c r="AC371" s="188"/>
      <c r="AD371" s="259"/>
      <c r="AE371" s="259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4"/>
      <c r="AT371" s="37"/>
    </row>
    <row r="372" spans="2:46" ht="13.5" customHeight="1" thickBot="1" x14ac:dyDescent="0.2">
      <c r="B372" s="286"/>
      <c r="C372" s="27"/>
      <c r="D372" s="186"/>
      <c r="E372" s="56"/>
      <c r="F372" s="189"/>
      <c r="G372" s="189"/>
      <c r="H372" s="189"/>
      <c r="I372" s="56"/>
      <c r="J372" s="56"/>
      <c r="K372" s="188"/>
      <c r="L372" s="259"/>
      <c r="M372" s="259"/>
      <c r="N372" s="56"/>
      <c r="O372" s="28"/>
      <c r="P372" s="56"/>
      <c r="Q372" s="28"/>
      <c r="R372" s="184"/>
      <c r="S372" s="214"/>
      <c r="T372" s="286"/>
      <c r="U372" s="27"/>
      <c r="V372" s="186"/>
      <c r="W372" s="56"/>
      <c r="X372" s="189"/>
      <c r="Y372" s="189"/>
      <c r="Z372" s="189"/>
      <c r="AA372" s="56"/>
      <c r="AB372" s="56"/>
      <c r="AC372" s="188"/>
      <c r="AD372" s="259"/>
      <c r="AE372" s="259"/>
      <c r="AF372" s="56"/>
      <c r="AG372" s="28"/>
      <c r="AH372" s="56"/>
      <c r="AI372" s="28"/>
      <c r="AJ372" s="184"/>
      <c r="AK372" s="199"/>
      <c r="AL372" s="286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4"/>
      <c r="AT372" s="37"/>
    </row>
    <row r="373" spans="2:46" ht="13.5" customHeight="1" x14ac:dyDescent="0.15">
      <c r="B373" s="284" t="s">
        <v>137</v>
      </c>
      <c r="C373" s="25" t="s">
        <v>31</v>
      </c>
      <c r="D373" s="39"/>
      <c r="E373" s="55"/>
      <c r="F373" s="96"/>
      <c r="G373" s="96"/>
      <c r="H373" s="96"/>
      <c r="I373" s="60"/>
      <c r="J373" s="60"/>
      <c r="K373" s="61"/>
      <c r="L373" s="258"/>
      <c r="M373" s="258"/>
      <c r="N373" s="55"/>
      <c r="O373" s="26"/>
      <c r="P373" s="55"/>
      <c r="Q373" s="26"/>
      <c r="R373" s="131"/>
      <c r="S373" s="214"/>
      <c r="T373" s="284" t="s">
        <v>137</v>
      </c>
      <c r="U373" s="25" t="s">
        <v>31</v>
      </c>
      <c r="V373" s="39"/>
      <c r="W373" s="55"/>
      <c r="X373" s="96"/>
      <c r="Y373" s="96"/>
      <c r="Z373" s="96"/>
      <c r="AA373" s="60"/>
      <c r="AB373" s="60"/>
      <c r="AC373" s="61"/>
      <c r="AD373" s="258"/>
      <c r="AE373" s="258"/>
      <c r="AF373" s="55"/>
      <c r="AG373" s="26"/>
      <c r="AH373" s="55"/>
      <c r="AI373" s="26"/>
      <c r="AJ373" s="131"/>
      <c r="AK373" s="199"/>
      <c r="AL373" s="284" t="s">
        <v>137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4"/>
      <c r="AT373" s="37"/>
    </row>
    <row r="374" spans="2:46" ht="13.5" customHeight="1" x14ac:dyDescent="0.15">
      <c r="B374" s="285"/>
      <c r="C374" s="27" t="s">
        <v>32</v>
      </c>
      <c r="D374" s="186"/>
      <c r="E374" s="56"/>
      <c r="F374" s="187"/>
      <c r="G374" s="187"/>
      <c r="H374" s="187"/>
      <c r="I374" s="62"/>
      <c r="J374" s="62"/>
      <c r="K374" s="188"/>
      <c r="L374" s="259"/>
      <c r="M374" s="259"/>
      <c r="N374" s="56"/>
      <c r="O374" s="28"/>
      <c r="P374" s="56"/>
      <c r="Q374" s="28"/>
      <c r="R374" s="132"/>
      <c r="S374" s="214"/>
      <c r="T374" s="285"/>
      <c r="U374" s="27" t="s">
        <v>32</v>
      </c>
      <c r="V374" s="186"/>
      <c r="W374" s="56"/>
      <c r="X374" s="187"/>
      <c r="Y374" s="187"/>
      <c r="Z374" s="187"/>
      <c r="AA374" s="62"/>
      <c r="AB374" s="62"/>
      <c r="AC374" s="188"/>
      <c r="AD374" s="259"/>
      <c r="AE374" s="259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4"/>
      <c r="AT374" s="37"/>
    </row>
    <row r="375" spans="2:46" ht="13.5" customHeight="1" x14ac:dyDescent="0.15">
      <c r="B375" s="285"/>
      <c r="C375" s="27" t="s">
        <v>33</v>
      </c>
      <c r="D375" s="186"/>
      <c r="E375" s="56"/>
      <c r="F375" s="187"/>
      <c r="G375" s="187"/>
      <c r="H375" s="187"/>
      <c r="I375" s="62"/>
      <c r="J375" s="62"/>
      <c r="K375" s="188"/>
      <c r="L375" s="259"/>
      <c r="M375" s="259"/>
      <c r="N375" s="56"/>
      <c r="O375" s="28"/>
      <c r="P375" s="56"/>
      <c r="Q375" s="28"/>
      <c r="R375" s="132"/>
      <c r="S375" s="214"/>
      <c r="T375" s="285"/>
      <c r="U375" s="27" t="s">
        <v>33</v>
      </c>
      <c r="V375" s="186"/>
      <c r="W375" s="56"/>
      <c r="X375" s="187"/>
      <c r="Y375" s="187"/>
      <c r="Z375" s="187"/>
      <c r="AA375" s="62"/>
      <c r="AB375" s="62"/>
      <c r="AC375" s="188"/>
      <c r="AD375" s="259"/>
      <c r="AE375" s="259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4"/>
      <c r="AT375" s="37"/>
    </row>
    <row r="376" spans="2:46" ht="13.5" customHeight="1" x14ac:dyDescent="0.15">
      <c r="B376" s="285"/>
      <c r="C376" s="27" t="s">
        <v>35</v>
      </c>
      <c r="D376" s="186"/>
      <c r="E376" s="56"/>
      <c r="F376" s="187"/>
      <c r="G376" s="187"/>
      <c r="H376" s="187"/>
      <c r="I376" s="62"/>
      <c r="J376" s="62"/>
      <c r="K376" s="188"/>
      <c r="L376" s="259"/>
      <c r="M376" s="259"/>
      <c r="N376" s="56"/>
      <c r="O376" s="28"/>
      <c r="P376" s="56"/>
      <c r="Q376" s="28"/>
      <c r="R376" s="132"/>
      <c r="S376" s="214"/>
      <c r="T376" s="285"/>
      <c r="U376" s="27" t="s">
        <v>35</v>
      </c>
      <c r="V376" s="186"/>
      <c r="W376" s="56"/>
      <c r="X376" s="187"/>
      <c r="Y376" s="187"/>
      <c r="Z376" s="187"/>
      <c r="AA376" s="62"/>
      <c r="AB376" s="62"/>
      <c r="AC376" s="188"/>
      <c r="AD376" s="259"/>
      <c r="AE376" s="259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4"/>
      <c r="AT376" s="37"/>
    </row>
    <row r="377" spans="2:46" ht="13.5" customHeight="1" thickBot="1" x14ac:dyDescent="0.2">
      <c r="B377" s="286"/>
      <c r="C377" s="27"/>
      <c r="D377" s="186"/>
      <c r="E377" s="56"/>
      <c r="F377" s="189"/>
      <c r="G377" s="189"/>
      <c r="H377" s="189"/>
      <c r="I377" s="56"/>
      <c r="J377" s="56"/>
      <c r="K377" s="188"/>
      <c r="L377" s="259"/>
      <c r="M377" s="259"/>
      <c r="N377" s="56"/>
      <c r="O377" s="28"/>
      <c r="P377" s="56"/>
      <c r="Q377" s="28"/>
      <c r="R377" s="184"/>
      <c r="S377" s="214"/>
      <c r="T377" s="286"/>
      <c r="U377" s="27"/>
      <c r="V377" s="186"/>
      <c r="W377" s="56"/>
      <c r="X377" s="189"/>
      <c r="Y377" s="189"/>
      <c r="Z377" s="189"/>
      <c r="AA377" s="56"/>
      <c r="AB377" s="56"/>
      <c r="AC377" s="188"/>
      <c r="AD377" s="259"/>
      <c r="AE377" s="259"/>
      <c r="AF377" s="56"/>
      <c r="AG377" s="28"/>
      <c r="AH377" s="56"/>
      <c r="AI377" s="28"/>
      <c r="AJ377" s="184"/>
      <c r="AK377" s="199"/>
      <c r="AL377" s="286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4"/>
      <c r="AT377" s="37"/>
    </row>
    <row r="378" spans="2:46" ht="13.5" customHeight="1" x14ac:dyDescent="0.15">
      <c r="B378" s="284" t="s">
        <v>138</v>
      </c>
      <c r="C378" s="25" t="s">
        <v>31</v>
      </c>
      <c r="D378" s="39"/>
      <c r="E378" s="55"/>
      <c r="F378" s="96"/>
      <c r="G378" s="96"/>
      <c r="H378" s="96"/>
      <c r="I378" s="60"/>
      <c r="J378" s="60"/>
      <c r="K378" s="61"/>
      <c r="L378" s="258"/>
      <c r="M378" s="258"/>
      <c r="N378" s="55"/>
      <c r="O378" s="26"/>
      <c r="P378" s="55"/>
      <c r="Q378" s="26"/>
      <c r="R378" s="131"/>
      <c r="S378" s="214"/>
      <c r="T378" s="284" t="s">
        <v>138</v>
      </c>
      <c r="U378" s="25" t="s">
        <v>31</v>
      </c>
      <c r="V378" s="39"/>
      <c r="W378" s="55"/>
      <c r="X378" s="96"/>
      <c r="Y378" s="96"/>
      <c r="Z378" s="96"/>
      <c r="AA378" s="60"/>
      <c r="AB378" s="60"/>
      <c r="AC378" s="61"/>
      <c r="AD378" s="258"/>
      <c r="AE378" s="258"/>
      <c r="AF378" s="55"/>
      <c r="AG378" s="26"/>
      <c r="AH378" s="55"/>
      <c r="AI378" s="26"/>
      <c r="AJ378" s="131"/>
      <c r="AK378" s="199"/>
      <c r="AL378" s="284" t="s">
        <v>138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4"/>
      <c r="AT378" s="37"/>
    </row>
    <row r="379" spans="2:46" ht="13.5" customHeight="1" x14ac:dyDescent="0.15">
      <c r="B379" s="285"/>
      <c r="C379" s="27" t="s">
        <v>32</v>
      </c>
      <c r="D379" s="186"/>
      <c r="E379" s="56"/>
      <c r="F379" s="187"/>
      <c r="G379" s="187"/>
      <c r="H379" s="187"/>
      <c r="I379" s="62"/>
      <c r="J379" s="62"/>
      <c r="K379" s="188"/>
      <c r="L379" s="259"/>
      <c r="M379" s="259"/>
      <c r="N379" s="56"/>
      <c r="O379" s="28"/>
      <c r="P379" s="56"/>
      <c r="Q379" s="28"/>
      <c r="R379" s="132"/>
      <c r="S379" s="214"/>
      <c r="T379" s="285"/>
      <c r="U379" s="27" t="s">
        <v>32</v>
      </c>
      <c r="V379" s="186"/>
      <c r="W379" s="56"/>
      <c r="X379" s="187"/>
      <c r="Y379" s="187"/>
      <c r="Z379" s="187"/>
      <c r="AA379" s="62"/>
      <c r="AB379" s="62"/>
      <c r="AC379" s="188"/>
      <c r="AD379" s="259"/>
      <c r="AE379" s="259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4"/>
      <c r="AT379" s="37"/>
    </row>
    <row r="380" spans="2:46" ht="13.5" customHeight="1" x14ac:dyDescent="0.15">
      <c r="B380" s="285"/>
      <c r="C380" s="27" t="s">
        <v>33</v>
      </c>
      <c r="D380" s="186"/>
      <c r="E380" s="56"/>
      <c r="F380" s="187"/>
      <c r="G380" s="187"/>
      <c r="H380" s="187"/>
      <c r="I380" s="62"/>
      <c r="J380" s="62"/>
      <c r="K380" s="188"/>
      <c r="L380" s="259"/>
      <c r="M380" s="259"/>
      <c r="N380" s="56"/>
      <c r="O380" s="28"/>
      <c r="P380" s="56"/>
      <c r="Q380" s="28"/>
      <c r="R380" s="132"/>
      <c r="S380" s="214"/>
      <c r="T380" s="285"/>
      <c r="U380" s="27" t="s">
        <v>33</v>
      </c>
      <c r="V380" s="186"/>
      <c r="W380" s="56"/>
      <c r="X380" s="187"/>
      <c r="Y380" s="187"/>
      <c r="Z380" s="187"/>
      <c r="AA380" s="62"/>
      <c r="AB380" s="62"/>
      <c r="AC380" s="188"/>
      <c r="AD380" s="259"/>
      <c r="AE380" s="259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4"/>
      <c r="AT380" s="37"/>
    </row>
    <row r="381" spans="2:46" ht="13.5" customHeight="1" x14ac:dyDescent="0.15">
      <c r="B381" s="285"/>
      <c r="C381" s="27" t="s">
        <v>35</v>
      </c>
      <c r="D381" s="186"/>
      <c r="E381" s="56"/>
      <c r="F381" s="187"/>
      <c r="G381" s="187"/>
      <c r="H381" s="187"/>
      <c r="I381" s="62"/>
      <c r="J381" s="62"/>
      <c r="K381" s="188"/>
      <c r="L381" s="259"/>
      <c r="M381" s="259"/>
      <c r="N381" s="56"/>
      <c r="O381" s="28"/>
      <c r="P381" s="56"/>
      <c r="Q381" s="28"/>
      <c r="R381" s="132"/>
      <c r="S381" s="214"/>
      <c r="T381" s="285"/>
      <c r="U381" s="27" t="s">
        <v>35</v>
      </c>
      <c r="V381" s="186"/>
      <c r="W381" s="56"/>
      <c r="X381" s="187"/>
      <c r="Y381" s="187"/>
      <c r="Z381" s="187"/>
      <c r="AA381" s="62"/>
      <c r="AB381" s="62"/>
      <c r="AC381" s="188"/>
      <c r="AD381" s="259"/>
      <c r="AE381" s="259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4"/>
      <c r="AT381" s="37"/>
    </row>
    <row r="382" spans="2:46" ht="13.5" customHeight="1" thickBot="1" x14ac:dyDescent="0.2">
      <c r="B382" s="286"/>
      <c r="C382" s="27"/>
      <c r="D382" s="186"/>
      <c r="E382" s="56"/>
      <c r="F382" s="189"/>
      <c r="G382" s="189"/>
      <c r="H382" s="189"/>
      <c r="I382" s="56"/>
      <c r="J382" s="56"/>
      <c r="K382" s="188"/>
      <c r="L382" s="259"/>
      <c r="M382" s="259"/>
      <c r="N382" s="56"/>
      <c r="O382" s="28"/>
      <c r="P382" s="56"/>
      <c r="Q382" s="28"/>
      <c r="R382" s="184"/>
      <c r="S382" s="214"/>
      <c r="T382" s="286"/>
      <c r="U382" s="27"/>
      <c r="V382" s="186"/>
      <c r="W382" s="56"/>
      <c r="X382" s="189"/>
      <c r="Y382" s="189"/>
      <c r="Z382" s="189"/>
      <c r="AA382" s="56"/>
      <c r="AB382" s="56"/>
      <c r="AC382" s="188"/>
      <c r="AD382" s="259"/>
      <c r="AE382" s="259"/>
      <c r="AF382" s="56"/>
      <c r="AG382" s="28"/>
      <c r="AH382" s="56"/>
      <c r="AI382" s="28"/>
      <c r="AJ382" s="184"/>
      <c r="AK382" s="199"/>
      <c r="AL382" s="286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4"/>
      <c r="AT382" s="37"/>
    </row>
    <row r="383" spans="2:46" ht="13.5" customHeight="1" x14ac:dyDescent="0.15">
      <c r="B383" s="284" t="s">
        <v>139</v>
      </c>
      <c r="C383" s="25" t="s">
        <v>31</v>
      </c>
      <c r="D383" s="39"/>
      <c r="E383" s="55"/>
      <c r="F383" s="96"/>
      <c r="G383" s="96"/>
      <c r="H383" s="96"/>
      <c r="I383" s="60"/>
      <c r="J383" s="60"/>
      <c r="K383" s="61"/>
      <c r="L383" s="258"/>
      <c r="M383" s="258"/>
      <c r="N383" s="55"/>
      <c r="O383" s="26"/>
      <c r="P383" s="55"/>
      <c r="Q383" s="26"/>
      <c r="R383" s="131"/>
      <c r="S383" s="214"/>
      <c r="T383" s="284" t="s">
        <v>139</v>
      </c>
      <c r="U383" s="25" t="s">
        <v>31</v>
      </c>
      <c r="V383" s="39"/>
      <c r="W383" s="55"/>
      <c r="X383" s="96"/>
      <c r="Y383" s="96"/>
      <c r="Z383" s="96"/>
      <c r="AA383" s="60"/>
      <c r="AB383" s="60"/>
      <c r="AC383" s="61"/>
      <c r="AD383" s="258"/>
      <c r="AE383" s="258"/>
      <c r="AF383" s="55"/>
      <c r="AG383" s="26"/>
      <c r="AH383" s="55"/>
      <c r="AI383" s="26"/>
      <c r="AJ383" s="131"/>
      <c r="AK383" s="199"/>
      <c r="AL383" s="284" t="s">
        <v>139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4"/>
      <c r="AT383" s="37"/>
    </row>
    <row r="384" spans="2:46" ht="13.5" customHeight="1" x14ac:dyDescent="0.15">
      <c r="B384" s="285"/>
      <c r="C384" s="27" t="s">
        <v>32</v>
      </c>
      <c r="D384" s="186"/>
      <c r="E384" s="56"/>
      <c r="F384" s="187"/>
      <c r="G384" s="187"/>
      <c r="H384" s="187"/>
      <c r="I384" s="62"/>
      <c r="J384" s="62"/>
      <c r="K384" s="188"/>
      <c r="L384" s="259"/>
      <c r="M384" s="259"/>
      <c r="N384" s="56"/>
      <c r="O384" s="28"/>
      <c r="P384" s="56"/>
      <c r="Q384" s="28"/>
      <c r="R384" s="132"/>
      <c r="S384" s="214"/>
      <c r="T384" s="285"/>
      <c r="U384" s="27" t="s">
        <v>32</v>
      </c>
      <c r="V384" s="186"/>
      <c r="W384" s="56"/>
      <c r="X384" s="187"/>
      <c r="Y384" s="187"/>
      <c r="Z384" s="187"/>
      <c r="AA384" s="62"/>
      <c r="AB384" s="62"/>
      <c r="AC384" s="188"/>
      <c r="AD384" s="259"/>
      <c r="AE384" s="259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4"/>
      <c r="AT384" s="37"/>
    </row>
    <row r="385" spans="2:46" ht="13.5" customHeight="1" x14ac:dyDescent="0.15">
      <c r="B385" s="285"/>
      <c r="C385" s="27" t="s">
        <v>33</v>
      </c>
      <c r="D385" s="186"/>
      <c r="E385" s="56"/>
      <c r="F385" s="187"/>
      <c r="G385" s="187"/>
      <c r="H385" s="187"/>
      <c r="I385" s="62"/>
      <c r="J385" s="62"/>
      <c r="K385" s="188"/>
      <c r="L385" s="259"/>
      <c r="M385" s="259"/>
      <c r="N385" s="56"/>
      <c r="O385" s="28"/>
      <c r="P385" s="56"/>
      <c r="Q385" s="28"/>
      <c r="R385" s="132"/>
      <c r="S385" s="214"/>
      <c r="T385" s="285"/>
      <c r="U385" s="27" t="s">
        <v>33</v>
      </c>
      <c r="V385" s="186"/>
      <c r="W385" s="56"/>
      <c r="X385" s="187"/>
      <c r="Y385" s="187"/>
      <c r="Z385" s="187"/>
      <c r="AA385" s="62"/>
      <c r="AB385" s="62"/>
      <c r="AC385" s="188"/>
      <c r="AD385" s="259"/>
      <c r="AE385" s="259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4"/>
      <c r="AT385" s="37"/>
    </row>
    <row r="386" spans="2:46" ht="13.5" customHeight="1" x14ac:dyDescent="0.15">
      <c r="B386" s="285"/>
      <c r="C386" s="27" t="s">
        <v>35</v>
      </c>
      <c r="D386" s="186"/>
      <c r="E386" s="56"/>
      <c r="F386" s="187"/>
      <c r="G386" s="187"/>
      <c r="H386" s="187"/>
      <c r="I386" s="62"/>
      <c r="J386" s="62"/>
      <c r="K386" s="188"/>
      <c r="L386" s="259"/>
      <c r="M386" s="259"/>
      <c r="N386" s="56"/>
      <c r="O386" s="28"/>
      <c r="P386" s="56"/>
      <c r="Q386" s="28"/>
      <c r="R386" s="132"/>
      <c r="S386" s="214"/>
      <c r="T386" s="285"/>
      <c r="U386" s="27" t="s">
        <v>35</v>
      </c>
      <c r="V386" s="186"/>
      <c r="W386" s="56"/>
      <c r="X386" s="187"/>
      <c r="Y386" s="187"/>
      <c r="Z386" s="187"/>
      <c r="AA386" s="62"/>
      <c r="AB386" s="62"/>
      <c r="AC386" s="188"/>
      <c r="AD386" s="259"/>
      <c r="AE386" s="259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4"/>
      <c r="AT386" s="37"/>
    </row>
    <row r="387" spans="2:46" ht="13.5" customHeight="1" thickBot="1" x14ac:dyDescent="0.2">
      <c r="B387" s="286"/>
      <c r="C387" s="27"/>
      <c r="D387" s="186"/>
      <c r="E387" s="56"/>
      <c r="F387" s="189"/>
      <c r="G387" s="189"/>
      <c r="H387" s="189"/>
      <c r="I387" s="56"/>
      <c r="J387" s="56"/>
      <c r="K387" s="188"/>
      <c r="L387" s="259"/>
      <c r="M387" s="259"/>
      <c r="N387" s="56"/>
      <c r="O387" s="28"/>
      <c r="P387" s="56"/>
      <c r="Q387" s="28"/>
      <c r="R387" s="184"/>
      <c r="S387" s="214"/>
      <c r="T387" s="286"/>
      <c r="U387" s="27"/>
      <c r="V387" s="186"/>
      <c r="W387" s="56"/>
      <c r="X387" s="189"/>
      <c r="Y387" s="189"/>
      <c r="Z387" s="189"/>
      <c r="AA387" s="56"/>
      <c r="AB387" s="56"/>
      <c r="AC387" s="188"/>
      <c r="AD387" s="259"/>
      <c r="AE387" s="259"/>
      <c r="AF387" s="56"/>
      <c r="AG387" s="28"/>
      <c r="AH387" s="56"/>
      <c r="AI387" s="28"/>
      <c r="AJ387" s="184"/>
      <c r="AK387" s="199"/>
      <c r="AL387" s="286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4"/>
      <c r="AT387" s="37"/>
    </row>
    <row r="388" spans="2:46" ht="13.5" customHeight="1" x14ac:dyDescent="0.15">
      <c r="B388" s="284" t="s">
        <v>140</v>
      </c>
      <c r="C388" s="25" t="s">
        <v>31</v>
      </c>
      <c r="D388" s="39"/>
      <c r="E388" s="55"/>
      <c r="F388" s="96"/>
      <c r="G388" s="96"/>
      <c r="H388" s="96"/>
      <c r="I388" s="60"/>
      <c r="J388" s="60"/>
      <c r="K388" s="61"/>
      <c r="L388" s="258"/>
      <c r="M388" s="258"/>
      <c r="N388" s="55"/>
      <c r="O388" s="26"/>
      <c r="P388" s="55"/>
      <c r="Q388" s="26"/>
      <c r="R388" s="131"/>
      <c r="S388" s="214"/>
      <c r="T388" s="284" t="s">
        <v>140</v>
      </c>
      <c r="U388" s="25" t="s">
        <v>31</v>
      </c>
      <c r="V388" s="39"/>
      <c r="W388" s="55"/>
      <c r="X388" s="96"/>
      <c r="Y388" s="96"/>
      <c r="Z388" s="96"/>
      <c r="AA388" s="60"/>
      <c r="AB388" s="60"/>
      <c r="AC388" s="61"/>
      <c r="AD388" s="258"/>
      <c r="AE388" s="258"/>
      <c r="AF388" s="55"/>
      <c r="AG388" s="26"/>
      <c r="AH388" s="55"/>
      <c r="AI388" s="26"/>
      <c r="AJ388" s="131"/>
      <c r="AK388" s="199"/>
      <c r="AL388" s="284" t="s">
        <v>140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4"/>
      <c r="AT388" s="37"/>
    </row>
    <row r="389" spans="2:46" ht="13.5" customHeight="1" x14ac:dyDescent="0.15">
      <c r="B389" s="285"/>
      <c r="C389" s="27" t="s">
        <v>32</v>
      </c>
      <c r="D389" s="186"/>
      <c r="E389" s="56"/>
      <c r="F389" s="187"/>
      <c r="G389" s="187"/>
      <c r="H389" s="187"/>
      <c r="I389" s="62"/>
      <c r="J389" s="62"/>
      <c r="K389" s="188"/>
      <c r="L389" s="259"/>
      <c r="M389" s="259"/>
      <c r="N389" s="56"/>
      <c r="O389" s="28"/>
      <c r="P389" s="56"/>
      <c r="Q389" s="28"/>
      <c r="R389" s="132"/>
      <c r="S389" s="214"/>
      <c r="T389" s="285"/>
      <c r="U389" s="27" t="s">
        <v>32</v>
      </c>
      <c r="V389" s="186"/>
      <c r="W389" s="56"/>
      <c r="X389" s="187"/>
      <c r="Y389" s="187"/>
      <c r="Z389" s="187"/>
      <c r="AA389" s="62"/>
      <c r="AB389" s="62"/>
      <c r="AC389" s="188"/>
      <c r="AD389" s="259"/>
      <c r="AE389" s="259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4"/>
      <c r="AT389" s="37"/>
    </row>
    <row r="390" spans="2:46" ht="13.5" customHeight="1" x14ac:dyDescent="0.15">
      <c r="B390" s="285"/>
      <c r="C390" s="27" t="s">
        <v>33</v>
      </c>
      <c r="D390" s="186"/>
      <c r="E390" s="56"/>
      <c r="F390" s="187"/>
      <c r="G390" s="187"/>
      <c r="H390" s="187"/>
      <c r="I390" s="62"/>
      <c r="J390" s="62"/>
      <c r="K390" s="188"/>
      <c r="L390" s="259"/>
      <c r="M390" s="259"/>
      <c r="N390" s="56"/>
      <c r="O390" s="28"/>
      <c r="P390" s="56"/>
      <c r="Q390" s="28"/>
      <c r="R390" s="132"/>
      <c r="S390" s="214"/>
      <c r="T390" s="285"/>
      <c r="U390" s="27" t="s">
        <v>33</v>
      </c>
      <c r="V390" s="186"/>
      <c r="W390" s="56"/>
      <c r="X390" s="187"/>
      <c r="Y390" s="187"/>
      <c r="Z390" s="187"/>
      <c r="AA390" s="62"/>
      <c r="AB390" s="62"/>
      <c r="AC390" s="188"/>
      <c r="AD390" s="259"/>
      <c r="AE390" s="259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4"/>
      <c r="AT390" s="37"/>
    </row>
    <row r="391" spans="2:46" ht="13.5" customHeight="1" x14ac:dyDescent="0.15">
      <c r="B391" s="285"/>
      <c r="C391" s="27" t="s">
        <v>35</v>
      </c>
      <c r="D391" s="186"/>
      <c r="E391" s="56"/>
      <c r="F391" s="187"/>
      <c r="G391" s="187"/>
      <c r="H391" s="187"/>
      <c r="I391" s="62"/>
      <c r="J391" s="62"/>
      <c r="K391" s="188"/>
      <c r="L391" s="259"/>
      <c r="M391" s="259"/>
      <c r="N391" s="56"/>
      <c r="O391" s="28"/>
      <c r="P391" s="56"/>
      <c r="Q391" s="28"/>
      <c r="R391" s="132"/>
      <c r="S391" s="214"/>
      <c r="T391" s="285"/>
      <c r="U391" s="27" t="s">
        <v>35</v>
      </c>
      <c r="V391" s="186"/>
      <c r="W391" s="56"/>
      <c r="X391" s="187"/>
      <c r="Y391" s="187"/>
      <c r="Z391" s="187"/>
      <c r="AA391" s="62"/>
      <c r="AB391" s="62"/>
      <c r="AC391" s="188"/>
      <c r="AD391" s="259"/>
      <c r="AE391" s="259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4"/>
      <c r="AT391" s="37"/>
    </row>
    <row r="392" spans="2:46" ht="13.5" customHeight="1" thickBot="1" x14ac:dyDescent="0.2">
      <c r="B392" s="286"/>
      <c r="C392" s="27"/>
      <c r="D392" s="186"/>
      <c r="E392" s="56"/>
      <c r="F392" s="189"/>
      <c r="G392" s="189"/>
      <c r="H392" s="189"/>
      <c r="I392" s="56"/>
      <c r="J392" s="56"/>
      <c r="K392" s="188"/>
      <c r="L392" s="259"/>
      <c r="M392" s="259"/>
      <c r="N392" s="56"/>
      <c r="O392" s="28"/>
      <c r="P392" s="56"/>
      <c r="Q392" s="28"/>
      <c r="R392" s="184"/>
      <c r="S392" s="214"/>
      <c r="T392" s="286"/>
      <c r="U392" s="27"/>
      <c r="V392" s="186"/>
      <c r="W392" s="56"/>
      <c r="X392" s="189"/>
      <c r="Y392" s="189"/>
      <c r="Z392" s="189"/>
      <c r="AA392" s="56"/>
      <c r="AB392" s="56"/>
      <c r="AC392" s="188"/>
      <c r="AD392" s="259"/>
      <c r="AE392" s="259"/>
      <c r="AF392" s="56"/>
      <c r="AG392" s="28"/>
      <c r="AH392" s="56"/>
      <c r="AI392" s="28"/>
      <c r="AJ392" s="184"/>
      <c r="AK392" s="199"/>
      <c r="AL392" s="286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4"/>
      <c r="AT392" s="37"/>
    </row>
    <row r="393" spans="2:46" ht="13.5" customHeight="1" x14ac:dyDescent="0.15">
      <c r="B393" s="284" t="s">
        <v>141</v>
      </c>
      <c r="C393" s="25" t="s">
        <v>31</v>
      </c>
      <c r="D393" s="39"/>
      <c r="E393" s="55"/>
      <c r="F393" s="96"/>
      <c r="G393" s="96"/>
      <c r="H393" s="96"/>
      <c r="I393" s="60"/>
      <c r="J393" s="60"/>
      <c r="K393" s="61"/>
      <c r="L393" s="258"/>
      <c r="M393" s="258"/>
      <c r="N393" s="55"/>
      <c r="O393" s="26"/>
      <c r="P393" s="55"/>
      <c r="Q393" s="26"/>
      <c r="R393" s="131"/>
      <c r="S393" s="214"/>
      <c r="T393" s="284" t="s">
        <v>141</v>
      </c>
      <c r="U393" s="25" t="s">
        <v>31</v>
      </c>
      <c r="V393" s="39"/>
      <c r="W393" s="55"/>
      <c r="X393" s="96"/>
      <c r="Y393" s="96"/>
      <c r="Z393" s="96"/>
      <c r="AA393" s="60"/>
      <c r="AB393" s="60"/>
      <c r="AC393" s="61"/>
      <c r="AD393" s="258"/>
      <c r="AE393" s="258"/>
      <c r="AF393" s="55"/>
      <c r="AG393" s="26"/>
      <c r="AH393" s="55"/>
      <c r="AI393" s="26"/>
      <c r="AJ393" s="131"/>
      <c r="AK393" s="199"/>
      <c r="AL393" s="284" t="s">
        <v>141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4"/>
      <c r="AT393" s="37"/>
    </row>
    <row r="394" spans="2:46" ht="13.5" customHeight="1" x14ac:dyDescent="0.15">
      <c r="B394" s="285"/>
      <c r="C394" s="27" t="s">
        <v>32</v>
      </c>
      <c r="D394" s="186"/>
      <c r="E394" s="56"/>
      <c r="F394" s="187"/>
      <c r="G394" s="187"/>
      <c r="H394" s="187"/>
      <c r="I394" s="62"/>
      <c r="J394" s="62"/>
      <c r="K394" s="188"/>
      <c r="L394" s="259"/>
      <c r="M394" s="259"/>
      <c r="N394" s="56"/>
      <c r="O394" s="28"/>
      <c r="P394" s="56"/>
      <c r="Q394" s="28"/>
      <c r="R394" s="132"/>
      <c r="S394" s="214"/>
      <c r="T394" s="285"/>
      <c r="U394" s="27" t="s">
        <v>32</v>
      </c>
      <c r="V394" s="186"/>
      <c r="W394" s="56"/>
      <c r="X394" s="187"/>
      <c r="Y394" s="187"/>
      <c r="Z394" s="187"/>
      <c r="AA394" s="62"/>
      <c r="AB394" s="62"/>
      <c r="AC394" s="188"/>
      <c r="AD394" s="259"/>
      <c r="AE394" s="259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4"/>
      <c r="AT394" s="37"/>
    </row>
    <row r="395" spans="2:46" ht="13.5" customHeight="1" x14ac:dyDescent="0.15">
      <c r="B395" s="285"/>
      <c r="C395" s="27" t="s">
        <v>33</v>
      </c>
      <c r="D395" s="186"/>
      <c r="E395" s="56"/>
      <c r="F395" s="187"/>
      <c r="G395" s="187"/>
      <c r="H395" s="187"/>
      <c r="I395" s="62"/>
      <c r="J395" s="62"/>
      <c r="K395" s="188"/>
      <c r="L395" s="259"/>
      <c r="M395" s="259"/>
      <c r="N395" s="56"/>
      <c r="O395" s="28"/>
      <c r="P395" s="56"/>
      <c r="Q395" s="28"/>
      <c r="R395" s="132"/>
      <c r="S395" s="214"/>
      <c r="T395" s="285"/>
      <c r="U395" s="27" t="s">
        <v>33</v>
      </c>
      <c r="V395" s="186"/>
      <c r="W395" s="56"/>
      <c r="X395" s="187"/>
      <c r="Y395" s="187"/>
      <c r="Z395" s="187"/>
      <c r="AA395" s="62"/>
      <c r="AB395" s="62"/>
      <c r="AC395" s="188"/>
      <c r="AD395" s="259"/>
      <c r="AE395" s="259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4"/>
      <c r="AT395" s="37"/>
    </row>
    <row r="396" spans="2:46" ht="13.5" customHeight="1" x14ac:dyDescent="0.15">
      <c r="B396" s="285"/>
      <c r="C396" s="27" t="s">
        <v>35</v>
      </c>
      <c r="D396" s="186"/>
      <c r="E396" s="56"/>
      <c r="F396" s="187"/>
      <c r="G396" s="187"/>
      <c r="H396" s="187"/>
      <c r="I396" s="62"/>
      <c r="J396" s="62"/>
      <c r="K396" s="188"/>
      <c r="L396" s="259"/>
      <c r="M396" s="259"/>
      <c r="N396" s="56"/>
      <c r="O396" s="28"/>
      <c r="P396" s="56"/>
      <c r="Q396" s="28"/>
      <c r="R396" s="132"/>
      <c r="S396" s="214"/>
      <c r="T396" s="285"/>
      <c r="U396" s="27" t="s">
        <v>35</v>
      </c>
      <c r="V396" s="186"/>
      <c r="W396" s="56"/>
      <c r="X396" s="187"/>
      <c r="Y396" s="187"/>
      <c r="Z396" s="187"/>
      <c r="AA396" s="62"/>
      <c r="AB396" s="62"/>
      <c r="AC396" s="188"/>
      <c r="AD396" s="259"/>
      <c r="AE396" s="259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4"/>
      <c r="AT396" s="37"/>
    </row>
    <row r="397" spans="2:46" ht="13.5" customHeight="1" thickBot="1" x14ac:dyDescent="0.2">
      <c r="B397" s="286"/>
      <c r="C397" s="27"/>
      <c r="D397" s="186"/>
      <c r="E397" s="56"/>
      <c r="F397" s="189"/>
      <c r="G397" s="189"/>
      <c r="H397" s="189"/>
      <c r="I397" s="56"/>
      <c r="J397" s="56"/>
      <c r="K397" s="188"/>
      <c r="L397" s="259"/>
      <c r="M397" s="259"/>
      <c r="N397" s="56"/>
      <c r="O397" s="28"/>
      <c r="P397" s="56"/>
      <c r="Q397" s="28"/>
      <c r="R397" s="184"/>
      <c r="S397" s="214"/>
      <c r="T397" s="286"/>
      <c r="U397" s="27"/>
      <c r="V397" s="186"/>
      <c r="W397" s="56"/>
      <c r="X397" s="189"/>
      <c r="Y397" s="189"/>
      <c r="Z397" s="189"/>
      <c r="AA397" s="56"/>
      <c r="AB397" s="56"/>
      <c r="AC397" s="188"/>
      <c r="AD397" s="259"/>
      <c r="AE397" s="259"/>
      <c r="AF397" s="56"/>
      <c r="AG397" s="28"/>
      <c r="AH397" s="56"/>
      <c r="AI397" s="28"/>
      <c r="AJ397" s="184"/>
      <c r="AK397" s="199"/>
      <c r="AL397" s="286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4"/>
      <c r="AT397" s="37"/>
    </row>
    <row r="398" spans="2:46" ht="13.5" customHeight="1" x14ac:dyDescent="0.15">
      <c r="B398" s="284" t="s">
        <v>142</v>
      </c>
      <c r="C398" s="25" t="s">
        <v>31</v>
      </c>
      <c r="D398" s="39"/>
      <c r="E398" s="55"/>
      <c r="F398" s="96"/>
      <c r="G398" s="96"/>
      <c r="H398" s="96"/>
      <c r="I398" s="60"/>
      <c r="J398" s="60"/>
      <c r="K398" s="61"/>
      <c r="L398" s="258"/>
      <c r="M398" s="258"/>
      <c r="N398" s="55"/>
      <c r="O398" s="26"/>
      <c r="P398" s="55"/>
      <c r="Q398" s="26"/>
      <c r="R398" s="131"/>
      <c r="S398" s="214"/>
      <c r="T398" s="284" t="s">
        <v>142</v>
      </c>
      <c r="U398" s="25" t="s">
        <v>31</v>
      </c>
      <c r="V398" s="39"/>
      <c r="W398" s="55"/>
      <c r="X398" s="96"/>
      <c r="Y398" s="96"/>
      <c r="Z398" s="96"/>
      <c r="AA398" s="60"/>
      <c r="AB398" s="60"/>
      <c r="AC398" s="61"/>
      <c r="AD398" s="258"/>
      <c r="AE398" s="258"/>
      <c r="AF398" s="55"/>
      <c r="AG398" s="26"/>
      <c r="AH398" s="55"/>
      <c r="AI398" s="26"/>
      <c r="AJ398" s="131"/>
      <c r="AK398" s="199"/>
      <c r="AL398" s="284" t="s">
        <v>142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4"/>
      <c r="AT398" s="37"/>
    </row>
    <row r="399" spans="2:46" ht="13.5" customHeight="1" x14ac:dyDescent="0.15">
      <c r="B399" s="285"/>
      <c r="C399" s="27" t="s">
        <v>32</v>
      </c>
      <c r="D399" s="186"/>
      <c r="E399" s="56"/>
      <c r="F399" s="187"/>
      <c r="G399" s="187"/>
      <c r="H399" s="187"/>
      <c r="I399" s="62"/>
      <c r="J399" s="62"/>
      <c r="K399" s="188"/>
      <c r="L399" s="259"/>
      <c r="M399" s="259"/>
      <c r="N399" s="56"/>
      <c r="O399" s="28"/>
      <c r="P399" s="56"/>
      <c r="Q399" s="28"/>
      <c r="R399" s="132"/>
      <c r="S399" s="214"/>
      <c r="T399" s="285"/>
      <c r="U399" s="27" t="s">
        <v>32</v>
      </c>
      <c r="V399" s="186"/>
      <c r="W399" s="56"/>
      <c r="X399" s="187"/>
      <c r="Y399" s="187"/>
      <c r="Z399" s="187"/>
      <c r="AA399" s="62"/>
      <c r="AB399" s="62"/>
      <c r="AC399" s="188"/>
      <c r="AD399" s="259"/>
      <c r="AE399" s="259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4"/>
      <c r="AT399" s="37"/>
    </row>
    <row r="400" spans="2:46" ht="13.5" customHeight="1" x14ac:dyDescent="0.15">
      <c r="B400" s="285"/>
      <c r="C400" s="27" t="s">
        <v>33</v>
      </c>
      <c r="D400" s="186"/>
      <c r="E400" s="56"/>
      <c r="F400" s="187"/>
      <c r="G400" s="187"/>
      <c r="H400" s="187"/>
      <c r="I400" s="62"/>
      <c r="J400" s="62"/>
      <c r="K400" s="188"/>
      <c r="L400" s="259"/>
      <c r="M400" s="259"/>
      <c r="N400" s="56"/>
      <c r="O400" s="28"/>
      <c r="P400" s="56"/>
      <c r="Q400" s="28"/>
      <c r="R400" s="132"/>
      <c r="S400" s="214"/>
      <c r="T400" s="285"/>
      <c r="U400" s="27" t="s">
        <v>33</v>
      </c>
      <c r="V400" s="186"/>
      <c r="W400" s="56"/>
      <c r="X400" s="187"/>
      <c r="Y400" s="187"/>
      <c r="Z400" s="187"/>
      <c r="AA400" s="62"/>
      <c r="AB400" s="62"/>
      <c r="AC400" s="188"/>
      <c r="AD400" s="259"/>
      <c r="AE400" s="259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4"/>
      <c r="AT400" s="37"/>
    </row>
    <row r="401" spans="2:46" ht="13.5" customHeight="1" x14ac:dyDescent="0.15">
      <c r="B401" s="285"/>
      <c r="C401" s="27" t="s">
        <v>35</v>
      </c>
      <c r="D401" s="186"/>
      <c r="E401" s="56"/>
      <c r="F401" s="187"/>
      <c r="G401" s="187"/>
      <c r="H401" s="187"/>
      <c r="I401" s="62"/>
      <c r="J401" s="62"/>
      <c r="K401" s="188"/>
      <c r="L401" s="259"/>
      <c r="M401" s="259"/>
      <c r="N401" s="56"/>
      <c r="O401" s="28"/>
      <c r="P401" s="56"/>
      <c r="Q401" s="28"/>
      <c r="R401" s="132"/>
      <c r="S401" s="214"/>
      <c r="T401" s="285"/>
      <c r="U401" s="27" t="s">
        <v>35</v>
      </c>
      <c r="V401" s="186"/>
      <c r="W401" s="56"/>
      <c r="X401" s="187"/>
      <c r="Y401" s="187"/>
      <c r="Z401" s="187"/>
      <c r="AA401" s="62"/>
      <c r="AB401" s="62"/>
      <c r="AC401" s="188"/>
      <c r="AD401" s="259"/>
      <c r="AE401" s="259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4"/>
      <c r="AT401" s="37"/>
    </row>
    <row r="402" spans="2:46" ht="13.5" customHeight="1" thickBot="1" x14ac:dyDescent="0.2">
      <c r="B402" s="286"/>
      <c r="C402" s="27"/>
      <c r="D402" s="186"/>
      <c r="E402" s="56"/>
      <c r="F402" s="189"/>
      <c r="G402" s="189"/>
      <c r="H402" s="189"/>
      <c r="I402" s="56"/>
      <c r="J402" s="56"/>
      <c r="K402" s="188"/>
      <c r="L402" s="259"/>
      <c r="M402" s="259"/>
      <c r="N402" s="56"/>
      <c r="O402" s="28"/>
      <c r="P402" s="56"/>
      <c r="Q402" s="28"/>
      <c r="R402" s="184"/>
      <c r="S402" s="214"/>
      <c r="T402" s="286"/>
      <c r="U402" s="27"/>
      <c r="V402" s="186"/>
      <c r="W402" s="56"/>
      <c r="X402" s="189"/>
      <c r="Y402" s="189"/>
      <c r="Z402" s="189"/>
      <c r="AA402" s="56"/>
      <c r="AB402" s="56"/>
      <c r="AC402" s="188"/>
      <c r="AD402" s="259"/>
      <c r="AE402" s="259"/>
      <c r="AF402" s="56"/>
      <c r="AG402" s="28"/>
      <c r="AH402" s="56"/>
      <c r="AI402" s="28"/>
      <c r="AJ402" s="184"/>
      <c r="AK402" s="199"/>
      <c r="AL402" s="286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4"/>
      <c r="AT402" s="37"/>
    </row>
    <row r="403" spans="2:46" ht="13.5" customHeight="1" x14ac:dyDescent="0.15">
      <c r="B403" s="284" t="s">
        <v>143</v>
      </c>
      <c r="C403" s="25" t="s">
        <v>31</v>
      </c>
      <c r="D403" s="39"/>
      <c r="E403" s="55"/>
      <c r="F403" s="96"/>
      <c r="G403" s="96"/>
      <c r="H403" s="96"/>
      <c r="I403" s="60"/>
      <c r="J403" s="60"/>
      <c r="K403" s="61"/>
      <c r="L403" s="258"/>
      <c r="M403" s="258"/>
      <c r="N403" s="55"/>
      <c r="O403" s="26"/>
      <c r="P403" s="55"/>
      <c r="Q403" s="26"/>
      <c r="R403" s="131"/>
      <c r="S403" s="214"/>
      <c r="T403" s="284" t="s">
        <v>143</v>
      </c>
      <c r="U403" s="25" t="s">
        <v>31</v>
      </c>
      <c r="V403" s="39"/>
      <c r="W403" s="55"/>
      <c r="X403" s="96"/>
      <c r="Y403" s="96"/>
      <c r="Z403" s="96"/>
      <c r="AA403" s="60"/>
      <c r="AB403" s="60"/>
      <c r="AC403" s="61"/>
      <c r="AD403" s="258"/>
      <c r="AE403" s="258"/>
      <c r="AF403" s="55"/>
      <c r="AG403" s="26"/>
      <c r="AH403" s="55"/>
      <c r="AI403" s="26"/>
      <c r="AJ403" s="131"/>
      <c r="AK403" s="199"/>
      <c r="AL403" s="284" t="s">
        <v>143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4"/>
      <c r="AT403" s="37"/>
    </row>
    <row r="404" spans="2:46" ht="13.5" customHeight="1" x14ac:dyDescent="0.15">
      <c r="B404" s="285"/>
      <c r="C404" s="27" t="s">
        <v>32</v>
      </c>
      <c r="D404" s="186"/>
      <c r="E404" s="56"/>
      <c r="F404" s="187"/>
      <c r="G404" s="187"/>
      <c r="H404" s="187"/>
      <c r="I404" s="62"/>
      <c r="J404" s="62"/>
      <c r="K404" s="188"/>
      <c r="L404" s="259"/>
      <c r="M404" s="259"/>
      <c r="N404" s="56"/>
      <c r="O404" s="28"/>
      <c r="P404" s="56"/>
      <c r="Q404" s="28"/>
      <c r="R404" s="132"/>
      <c r="S404" s="214"/>
      <c r="T404" s="285"/>
      <c r="U404" s="27" t="s">
        <v>32</v>
      </c>
      <c r="V404" s="186"/>
      <c r="W404" s="56"/>
      <c r="X404" s="187"/>
      <c r="Y404" s="187"/>
      <c r="Z404" s="187"/>
      <c r="AA404" s="62"/>
      <c r="AB404" s="62"/>
      <c r="AC404" s="188"/>
      <c r="AD404" s="259"/>
      <c r="AE404" s="259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4"/>
      <c r="AT404" s="37"/>
    </row>
    <row r="405" spans="2:46" ht="13.5" customHeight="1" x14ac:dyDescent="0.15">
      <c r="B405" s="285"/>
      <c r="C405" s="27" t="s">
        <v>33</v>
      </c>
      <c r="D405" s="186"/>
      <c r="E405" s="56"/>
      <c r="F405" s="187"/>
      <c r="G405" s="187"/>
      <c r="H405" s="187"/>
      <c r="I405" s="62"/>
      <c r="J405" s="62"/>
      <c r="K405" s="188"/>
      <c r="L405" s="259"/>
      <c r="M405" s="259"/>
      <c r="N405" s="56"/>
      <c r="O405" s="28"/>
      <c r="P405" s="56"/>
      <c r="Q405" s="28"/>
      <c r="R405" s="132"/>
      <c r="S405" s="214"/>
      <c r="T405" s="285"/>
      <c r="U405" s="27" t="s">
        <v>33</v>
      </c>
      <c r="V405" s="186"/>
      <c r="W405" s="56"/>
      <c r="X405" s="187"/>
      <c r="Y405" s="187"/>
      <c r="Z405" s="187"/>
      <c r="AA405" s="62"/>
      <c r="AB405" s="62"/>
      <c r="AC405" s="188"/>
      <c r="AD405" s="259"/>
      <c r="AE405" s="259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4"/>
      <c r="AT405" s="37"/>
    </row>
    <row r="406" spans="2:46" ht="13.5" customHeight="1" x14ac:dyDescent="0.15">
      <c r="B406" s="285"/>
      <c r="C406" s="27" t="s">
        <v>35</v>
      </c>
      <c r="D406" s="186"/>
      <c r="E406" s="56"/>
      <c r="F406" s="187"/>
      <c r="G406" s="187"/>
      <c r="H406" s="187"/>
      <c r="I406" s="62"/>
      <c r="J406" s="62"/>
      <c r="K406" s="188"/>
      <c r="L406" s="259"/>
      <c r="M406" s="259"/>
      <c r="N406" s="56"/>
      <c r="O406" s="28"/>
      <c r="P406" s="56"/>
      <c r="Q406" s="28"/>
      <c r="R406" s="132"/>
      <c r="S406" s="214"/>
      <c r="T406" s="285"/>
      <c r="U406" s="27" t="s">
        <v>35</v>
      </c>
      <c r="V406" s="186"/>
      <c r="W406" s="56"/>
      <c r="X406" s="187"/>
      <c r="Y406" s="187"/>
      <c r="Z406" s="187"/>
      <c r="AA406" s="62"/>
      <c r="AB406" s="62"/>
      <c r="AC406" s="188"/>
      <c r="AD406" s="259"/>
      <c r="AE406" s="259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4"/>
      <c r="AT406" s="37"/>
    </row>
    <row r="407" spans="2:46" ht="13.5" customHeight="1" thickBot="1" x14ac:dyDescent="0.2">
      <c r="B407" s="286"/>
      <c r="C407" s="27"/>
      <c r="D407" s="186"/>
      <c r="E407" s="56"/>
      <c r="F407" s="189"/>
      <c r="G407" s="189"/>
      <c r="H407" s="189"/>
      <c r="I407" s="56"/>
      <c r="J407" s="56"/>
      <c r="K407" s="188"/>
      <c r="L407" s="259"/>
      <c r="M407" s="259"/>
      <c r="N407" s="56"/>
      <c r="O407" s="28"/>
      <c r="P407" s="56"/>
      <c r="Q407" s="28"/>
      <c r="R407" s="184"/>
      <c r="S407" s="214"/>
      <c r="T407" s="286"/>
      <c r="U407" s="27"/>
      <c r="V407" s="186"/>
      <c r="W407" s="56"/>
      <c r="X407" s="189"/>
      <c r="Y407" s="189"/>
      <c r="Z407" s="189"/>
      <c r="AA407" s="56"/>
      <c r="AB407" s="56"/>
      <c r="AC407" s="188"/>
      <c r="AD407" s="259"/>
      <c r="AE407" s="259"/>
      <c r="AF407" s="56"/>
      <c r="AG407" s="28"/>
      <c r="AH407" s="56"/>
      <c r="AI407" s="28"/>
      <c r="AJ407" s="184"/>
      <c r="AK407" s="199"/>
      <c r="AL407" s="286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4"/>
      <c r="AT407" s="37"/>
    </row>
    <row r="408" spans="2:46" ht="13.5" customHeight="1" x14ac:dyDescent="0.15">
      <c r="B408" s="284" t="s">
        <v>144</v>
      </c>
      <c r="C408" s="25" t="s">
        <v>31</v>
      </c>
      <c r="D408" s="39"/>
      <c r="E408" s="55"/>
      <c r="F408" s="96"/>
      <c r="G408" s="96"/>
      <c r="H408" s="96"/>
      <c r="I408" s="60"/>
      <c r="J408" s="60"/>
      <c r="K408" s="61"/>
      <c r="L408" s="258"/>
      <c r="M408" s="258"/>
      <c r="N408" s="55"/>
      <c r="O408" s="26"/>
      <c r="P408" s="55"/>
      <c r="Q408" s="26"/>
      <c r="R408" s="131"/>
      <c r="S408" s="214"/>
      <c r="T408" s="284" t="s">
        <v>144</v>
      </c>
      <c r="U408" s="25" t="s">
        <v>31</v>
      </c>
      <c r="V408" s="39"/>
      <c r="W408" s="55"/>
      <c r="X408" s="96"/>
      <c r="Y408" s="96"/>
      <c r="Z408" s="96"/>
      <c r="AA408" s="60"/>
      <c r="AB408" s="60"/>
      <c r="AC408" s="61"/>
      <c r="AD408" s="258"/>
      <c r="AE408" s="258"/>
      <c r="AF408" s="55"/>
      <c r="AG408" s="26"/>
      <c r="AH408" s="55"/>
      <c r="AI408" s="26"/>
      <c r="AJ408" s="131"/>
      <c r="AK408" s="199"/>
      <c r="AL408" s="284" t="s">
        <v>144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4"/>
      <c r="AT408" s="37"/>
    </row>
    <row r="409" spans="2:46" ht="13.5" customHeight="1" x14ac:dyDescent="0.15">
      <c r="B409" s="285"/>
      <c r="C409" s="27" t="s">
        <v>32</v>
      </c>
      <c r="D409" s="186"/>
      <c r="E409" s="56"/>
      <c r="F409" s="187"/>
      <c r="G409" s="187"/>
      <c r="H409" s="187"/>
      <c r="I409" s="62"/>
      <c r="J409" s="62"/>
      <c r="K409" s="188"/>
      <c r="L409" s="259"/>
      <c r="M409" s="259"/>
      <c r="N409" s="56"/>
      <c r="O409" s="28"/>
      <c r="P409" s="56"/>
      <c r="Q409" s="28"/>
      <c r="R409" s="132"/>
      <c r="S409" s="214"/>
      <c r="T409" s="285"/>
      <c r="U409" s="27" t="s">
        <v>32</v>
      </c>
      <c r="V409" s="186"/>
      <c r="W409" s="56"/>
      <c r="X409" s="187"/>
      <c r="Y409" s="187"/>
      <c r="Z409" s="187"/>
      <c r="AA409" s="62"/>
      <c r="AB409" s="62"/>
      <c r="AC409" s="188"/>
      <c r="AD409" s="259"/>
      <c r="AE409" s="259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4"/>
      <c r="AT409" s="37"/>
    </row>
    <row r="410" spans="2:46" ht="13.5" customHeight="1" x14ac:dyDescent="0.15">
      <c r="B410" s="285"/>
      <c r="C410" s="27" t="s">
        <v>33</v>
      </c>
      <c r="D410" s="186"/>
      <c r="E410" s="56"/>
      <c r="F410" s="187"/>
      <c r="G410" s="187"/>
      <c r="H410" s="187"/>
      <c r="I410" s="62"/>
      <c r="J410" s="62"/>
      <c r="K410" s="188"/>
      <c r="L410" s="259"/>
      <c r="M410" s="259"/>
      <c r="N410" s="56"/>
      <c r="O410" s="28"/>
      <c r="P410" s="56"/>
      <c r="Q410" s="28"/>
      <c r="R410" s="132"/>
      <c r="S410" s="214"/>
      <c r="T410" s="285"/>
      <c r="U410" s="27" t="s">
        <v>33</v>
      </c>
      <c r="V410" s="186"/>
      <c r="W410" s="56"/>
      <c r="X410" s="187"/>
      <c r="Y410" s="187"/>
      <c r="Z410" s="187"/>
      <c r="AA410" s="62"/>
      <c r="AB410" s="62"/>
      <c r="AC410" s="188"/>
      <c r="AD410" s="259"/>
      <c r="AE410" s="259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4"/>
      <c r="AT410" s="37"/>
    </row>
    <row r="411" spans="2:46" ht="13.5" customHeight="1" x14ac:dyDescent="0.15">
      <c r="B411" s="285"/>
      <c r="C411" s="27" t="s">
        <v>35</v>
      </c>
      <c r="D411" s="186"/>
      <c r="E411" s="56"/>
      <c r="F411" s="187"/>
      <c r="G411" s="187"/>
      <c r="H411" s="187"/>
      <c r="I411" s="62"/>
      <c r="J411" s="62"/>
      <c r="K411" s="188"/>
      <c r="L411" s="259"/>
      <c r="M411" s="259"/>
      <c r="N411" s="56"/>
      <c r="O411" s="28"/>
      <c r="P411" s="56"/>
      <c r="Q411" s="28"/>
      <c r="R411" s="132"/>
      <c r="S411" s="214"/>
      <c r="T411" s="285"/>
      <c r="U411" s="27" t="s">
        <v>35</v>
      </c>
      <c r="V411" s="186"/>
      <c r="W411" s="56"/>
      <c r="X411" s="187"/>
      <c r="Y411" s="187"/>
      <c r="Z411" s="187"/>
      <c r="AA411" s="62"/>
      <c r="AB411" s="62"/>
      <c r="AC411" s="188"/>
      <c r="AD411" s="259"/>
      <c r="AE411" s="259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4"/>
      <c r="AT411" s="37"/>
    </row>
    <row r="412" spans="2:46" ht="13.5" customHeight="1" thickBot="1" x14ac:dyDescent="0.2">
      <c r="B412" s="286"/>
      <c r="C412" s="27"/>
      <c r="D412" s="186"/>
      <c r="E412" s="56"/>
      <c r="F412" s="189"/>
      <c r="G412" s="189"/>
      <c r="H412" s="189"/>
      <c r="I412" s="56"/>
      <c r="J412" s="56"/>
      <c r="K412" s="188"/>
      <c r="L412" s="259"/>
      <c r="M412" s="259"/>
      <c r="N412" s="56"/>
      <c r="O412" s="28"/>
      <c r="P412" s="56"/>
      <c r="Q412" s="28"/>
      <c r="R412" s="184"/>
      <c r="S412" s="214"/>
      <c r="T412" s="286"/>
      <c r="U412" s="27"/>
      <c r="V412" s="186"/>
      <c r="W412" s="56"/>
      <c r="X412" s="189"/>
      <c r="Y412" s="189"/>
      <c r="Z412" s="189"/>
      <c r="AA412" s="56"/>
      <c r="AB412" s="56"/>
      <c r="AC412" s="188"/>
      <c r="AD412" s="259"/>
      <c r="AE412" s="259"/>
      <c r="AF412" s="56"/>
      <c r="AG412" s="28"/>
      <c r="AH412" s="56"/>
      <c r="AI412" s="28"/>
      <c r="AJ412" s="184"/>
      <c r="AK412" s="199"/>
      <c r="AL412" s="286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4"/>
      <c r="AT412" s="37"/>
    </row>
    <row r="413" spans="2:46" ht="13.5" customHeight="1" x14ac:dyDescent="0.15">
      <c r="B413" s="284" t="s">
        <v>145</v>
      </c>
      <c r="C413" s="25" t="s">
        <v>31</v>
      </c>
      <c r="D413" s="39"/>
      <c r="E413" s="55"/>
      <c r="F413" s="96"/>
      <c r="G413" s="96"/>
      <c r="H413" s="96"/>
      <c r="I413" s="60"/>
      <c r="J413" s="60"/>
      <c r="K413" s="61"/>
      <c r="L413" s="258"/>
      <c r="M413" s="258"/>
      <c r="N413" s="55"/>
      <c r="O413" s="26"/>
      <c r="P413" s="55"/>
      <c r="Q413" s="26"/>
      <c r="R413" s="131"/>
      <c r="S413" s="214"/>
      <c r="T413" s="284" t="s">
        <v>145</v>
      </c>
      <c r="U413" s="25" t="s">
        <v>31</v>
      </c>
      <c r="V413" s="39"/>
      <c r="W413" s="55"/>
      <c r="X413" s="96"/>
      <c r="Y413" s="96"/>
      <c r="Z413" s="96"/>
      <c r="AA413" s="60"/>
      <c r="AB413" s="60"/>
      <c r="AC413" s="61"/>
      <c r="AD413" s="258"/>
      <c r="AE413" s="258"/>
      <c r="AF413" s="55"/>
      <c r="AG413" s="26"/>
      <c r="AH413" s="55"/>
      <c r="AI413" s="26"/>
      <c r="AJ413" s="131"/>
      <c r="AK413" s="199"/>
      <c r="AL413" s="284" t="s">
        <v>145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4"/>
      <c r="AT413" s="37"/>
    </row>
    <row r="414" spans="2:46" ht="13.5" customHeight="1" x14ac:dyDescent="0.15">
      <c r="B414" s="285"/>
      <c r="C414" s="27" t="s">
        <v>32</v>
      </c>
      <c r="D414" s="186"/>
      <c r="E414" s="56"/>
      <c r="F414" s="187"/>
      <c r="G414" s="187"/>
      <c r="H414" s="187"/>
      <c r="I414" s="62"/>
      <c r="J414" s="62"/>
      <c r="K414" s="188"/>
      <c r="L414" s="259"/>
      <c r="M414" s="259"/>
      <c r="N414" s="56"/>
      <c r="O414" s="28"/>
      <c r="P414" s="56"/>
      <c r="Q414" s="28"/>
      <c r="R414" s="132"/>
      <c r="S414" s="214"/>
      <c r="T414" s="285"/>
      <c r="U414" s="27" t="s">
        <v>32</v>
      </c>
      <c r="V414" s="186"/>
      <c r="W414" s="56"/>
      <c r="X414" s="187"/>
      <c r="Y414" s="187"/>
      <c r="Z414" s="187"/>
      <c r="AA414" s="62"/>
      <c r="AB414" s="62"/>
      <c r="AC414" s="188"/>
      <c r="AD414" s="259"/>
      <c r="AE414" s="259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4"/>
      <c r="AT414" s="37"/>
    </row>
    <row r="415" spans="2:46" ht="13.5" customHeight="1" x14ac:dyDescent="0.15">
      <c r="B415" s="285"/>
      <c r="C415" s="27" t="s">
        <v>33</v>
      </c>
      <c r="D415" s="186"/>
      <c r="E415" s="56"/>
      <c r="F415" s="187"/>
      <c r="G415" s="187"/>
      <c r="H415" s="187"/>
      <c r="I415" s="62"/>
      <c r="J415" s="62"/>
      <c r="K415" s="188"/>
      <c r="L415" s="259"/>
      <c r="M415" s="259"/>
      <c r="N415" s="56"/>
      <c r="O415" s="28"/>
      <c r="P415" s="56"/>
      <c r="Q415" s="28"/>
      <c r="R415" s="132"/>
      <c r="S415" s="214"/>
      <c r="T415" s="285"/>
      <c r="U415" s="27" t="s">
        <v>33</v>
      </c>
      <c r="V415" s="186"/>
      <c r="W415" s="56"/>
      <c r="X415" s="187"/>
      <c r="Y415" s="187"/>
      <c r="Z415" s="187"/>
      <c r="AA415" s="62"/>
      <c r="AB415" s="62"/>
      <c r="AC415" s="188"/>
      <c r="AD415" s="259"/>
      <c r="AE415" s="259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4"/>
      <c r="AT415" s="37"/>
    </row>
    <row r="416" spans="2:46" ht="13.5" customHeight="1" x14ac:dyDescent="0.15">
      <c r="B416" s="285"/>
      <c r="C416" s="27" t="s">
        <v>35</v>
      </c>
      <c r="D416" s="186"/>
      <c r="E416" s="56"/>
      <c r="F416" s="187"/>
      <c r="G416" s="187"/>
      <c r="H416" s="187"/>
      <c r="I416" s="62"/>
      <c r="J416" s="62"/>
      <c r="K416" s="188"/>
      <c r="L416" s="259"/>
      <c r="M416" s="259"/>
      <c r="N416" s="56"/>
      <c r="O416" s="28"/>
      <c r="P416" s="56"/>
      <c r="Q416" s="28"/>
      <c r="R416" s="132"/>
      <c r="S416" s="214"/>
      <c r="T416" s="285"/>
      <c r="U416" s="27" t="s">
        <v>35</v>
      </c>
      <c r="V416" s="186"/>
      <c r="W416" s="56"/>
      <c r="X416" s="187"/>
      <c r="Y416" s="187"/>
      <c r="Z416" s="187"/>
      <c r="AA416" s="62"/>
      <c r="AB416" s="62"/>
      <c r="AC416" s="188"/>
      <c r="AD416" s="259"/>
      <c r="AE416" s="259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4"/>
      <c r="AT416" s="37"/>
    </row>
    <row r="417" spans="2:46" ht="13.5" customHeight="1" thickBot="1" x14ac:dyDescent="0.2">
      <c r="B417" s="286"/>
      <c r="C417" s="27"/>
      <c r="D417" s="186"/>
      <c r="E417" s="56"/>
      <c r="F417" s="189"/>
      <c r="G417" s="189"/>
      <c r="H417" s="189"/>
      <c r="I417" s="56"/>
      <c r="J417" s="56"/>
      <c r="K417" s="188"/>
      <c r="L417" s="259"/>
      <c r="M417" s="259"/>
      <c r="N417" s="56"/>
      <c r="O417" s="28"/>
      <c r="P417" s="56"/>
      <c r="Q417" s="28"/>
      <c r="R417" s="184"/>
      <c r="S417" s="214"/>
      <c r="T417" s="286"/>
      <c r="U417" s="27"/>
      <c r="V417" s="186"/>
      <c r="W417" s="56"/>
      <c r="X417" s="189"/>
      <c r="Y417" s="189"/>
      <c r="Z417" s="189"/>
      <c r="AA417" s="56"/>
      <c r="AB417" s="56"/>
      <c r="AC417" s="188"/>
      <c r="AD417" s="259"/>
      <c r="AE417" s="259"/>
      <c r="AF417" s="56"/>
      <c r="AG417" s="28"/>
      <c r="AH417" s="56"/>
      <c r="AI417" s="28"/>
      <c r="AJ417" s="184"/>
      <c r="AK417" s="199"/>
      <c r="AL417" s="286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4"/>
      <c r="AT417" s="37"/>
    </row>
    <row r="418" spans="2:46" ht="13.5" customHeight="1" x14ac:dyDescent="0.15">
      <c r="B418" s="284" t="s">
        <v>146</v>
      </c>
      <c r="C418" s="25" t="s">
        <v>31</v>
      </c>
      <c r="D418" s="39"/>
      <c r="E418" s="55"/>
      <c r="F418" s="96"/>
      <c r="G418" s="96"/>
      <c r="H418" s="96"/>
      <c r="I418" s="60"/>
      <c r="J418" s="60"/>
      <c r="K418" s="61"/>
      <c r="L418" s="258"/>
      <c r="M418" s="258"/>
      <c r="N418" s="55"/>
      <c r="O418" s="26"/>
      <c r="P418" s="55"/>
      <c r="Q418" s="26"/>
      <c r="R418" s="131"/>
      <c r="S418" s="214"/>
      <c r="T418" s="284" t="s">
        <v>146</v>
      </c>
      <c r="U418" s="25" t="s">
        <v>31</v>
      </c>
      <c r="V418" s="39"/>
      <c r="W418" s="55"/>
      <c r="X418" s="96"/>
      <c r="Y418" s="96"/>
      <c r="Z418" s="96"/>
      <c r="AA418" s="60"/>
      <c r="AB418" s="60"/>
      <c r="AC418" s="61"/>
      <c r="AD418" s="258"/>
      <c r="AE418" s="258"/>
      <c r="AF418" s="55"/>
      <c r="AG418" s="26"/>
      <c r="AH418" s="55"/>
      <c r="AI418" s="26"/>
      <c r="AJ418" s="131"/>
      <c r="AK418" s="199"/>
      <c r="AL418" s="284" t="s">
        <v>146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4"/>
      <c r="AT418" s="37"/>
    </row>
    <row r="419" spans="2:46" ht="13.5" customHeight="1" x14ac:dyDescent="0.15">
      <c r="B419" s="285"/>
      <c r="C419" s="27" t="s">
        <v>32</v>
      </c>
      <c r="D419" s="186"/>
      <c r="E419" s="56"/>
      <c r="F419" s="187"/>
      <c r="G419" s="187"/>
      <c r="H419" s="187"/>
      <c r="I419" s="62"/>
      <c r="J419" s="62"/>
      <c r="K419" s="188"/>
      <c r="L419" s="259"/>
      <c r="M419" s="259"/>
      <c r="N419" s="56"/>
      <c r="O419" s="28"/>
      <c r="P419" s="56"/>
      <c r="Q419" s="28"/>
      <c r="R419" s="132"/>
      <c r="S419" s="214"/>
      <c r="T419" s="285"/>
      <c r="U419" s="27" t="s">
        <v>32</v>
      </c>
      <c r="V419" s="186"/>
      <c r="W419" s="56"/>
      <c r="X419" s="187"/>
      <c r="Y419" s="187"/>
      <c r="Z419" s="187"/>
      <c r="AA419" s="62"/>
      <c r="AB419" s="62"/>
      <c r="AC419" s="188"/>
      <c r="AD419" s="259"/>
      <c r="AE419" s="259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4"/>
      <c r="AT419" s="37"/>
    </row>
    <row r="420" spans="2:46" ht="13.5" customHeight="1" x14ac:dyDescent="0.15">
      <c r="B420" s="285"/>
      <c r="C420" s="27" t="s">
        <v>33</v>
      </c>
      <c r="D420" s="186"/>
      <c r="E420" s="56"/>
      <c r="F420" s="187"/>
      <c r="G420" s="187"/>
      <c r="H420" s="187"/>
      <c r="I420" s="62"/>
      <c r="J420" s="62"/>
      <c r="K420" s="188"/>
      <c r="L420" s="259"/>
      <c r="M420" s="259"/>
      <c r="N420" s="56"/>
      <c r="O420" s="28"/>
      <c r="P420" s="56"/>
      <c r="Q420" s="28"/>
      <c r="R420" s="132"/>
      <c r="S420" s="214"/>
      <c r="T420" s="285"/>
      <c r="U420" s="27" t="s">
        <v>33</v>
      </c>
      <c r="V420" s="186"/>
      <c r="W420" s="56"/>
      <c r="X420" s="187"/>
      <c r="Y420" s="187"/>
      <c r="Z420" s="187"/>
      <c r="AA420" s="62"/>
      <c r="AB420" s="62"/>
      <c r="AC420" s="188"/>
      <c r="AD420" s="259"/>
      <c r="AE420" s="259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4"/>
      <c r="AT420" s="37"/>
    </row>
    <row r="421" spans="2:46" ht="13.5" customHeight="1" x14ac:dyDescent="0.15">
      <c r="B421" s="285"/>
      <c r="C421" s="27" t="s">
        <v>35</v>
      </c>
      <c r="D421" s="186"/>
      <c r="E421" s="56"/>
      <c r="F421" s="187"/>
      <c r="G421" s="187"/>
      <c r="H421" s="187"/>
      <c r="I421" s="62"/>
      <c r="J421" s="62"/>
      <c r="K421" s="188"/>
      <c r="L421" s="259"/>
      <c r="M421" s="259"/>
      <c r="N421" s="56"/>
      <c r="O421" s="28"/>
      <c r="P421" s="56"/>
      <c r="Q421" s="28"/>
      <c r="R421" s="132"/>
      <c r="S421" s="214"/>
      <c r="T421" s="285"/>
      <c r="U421" s="27" t="s">
        <v>35</v>
      </c>
      <c r="V421" s="186"/>
      <c r="W421" s="56"/>
      <c r="X421" s="187"/>
      <c r="Y421" s="187"/>
      <c r="Z421" s="187"/>
      <c r="AA421" s="62"/>
      <c r="AB421" s="62"/>
      <c r="AC421" s="188"/>
      <c r="AD421" s="259"/>
      <c r="AE421" s="259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4"/>
      <c r="AT421" s="37"/>
    </row>
    <row r="422" spans="2:46" ht="13.5" customHeight="1" thickBot="1" x14ac:dyDescent="0.2">
      <c r="B422" s="286"/>
      <c r="C422" s="27"/>
      <c r="D422" s="186"/>
      <c r="E422" s="56"/>
      <c r="F422" s="189"/>
      <c r="G422" s="189"/>
      <c r="H422" s="189"/>
      <c r="I422" s="56"/>
      <c r="J422" s="56"/>
      <c r="K422" s="188"/>
      <c r="L422" s="259"/>
      <c r="M422" s="259"/>
      <c r="N422" s="56"/>
      <c r="O422" s="28"/>
      <c r="P422" s="56"/>
      <c r="Q422" s="28"/>
      <c r="R422" s="184"/>
      <c r="S422" s="214"/>
      <c r="T422" s="286"/>
      <c r="U422" s="27"/>
      <c r="V422" s="186"/>
      <c r="W422" s="56"/>
      <c r="X422" s="189"/>
      <c r="Y422" s="189"/>
      <c r="Z422" s="189"/>
      <c r="AA422" s="56"/>
      <c r="AB422" s="56"/>
      <c r="AC422" s="188"/>
      <c r="AD422" s="259"/>
      <c r="AE422" s="259"/>
      <c r="AF422" s="56"/>
      <c r="AG422" s="28"/>
      <c r="AH422" s="56"/>
      <c r="AI422" s="28"/>
      <c r="AJ422" s="184"/>
      <c r="AK422" s="199"/>
      <c r="AL422" s="286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4"/>
      <c r="AT422" s="37"/>
    </row>
    <row r="423" spans="2:46" ht="13.5" customHeight="1" x14ac:dyDescent="0.15">
      <c r="B423" s="284" t="s">
        <v>147</v>
      </c>
      <c r="C423" s="25" t="s">
        <v>31</v>
      </c>
      <c r="D423" s="39"/>
      <c r="E423" s="55"/>
      <c r="F423" s="96"/>
      <c r="G423" s="96"/>
      <c r="H423" s="96"/>
      <c r="I423" s="60"/>
      <c r="J423" s="60"/>
      <c r="K423" s="61"/>
      <c r="L423" s="258"/>
      <c r="M423" s="258"/>
      <c r="N423" s="55"/>
      <c r="O423" s="26"/>
      <c r="P423" s="55"/>
      <c r="Q423" s="26"/>
      <c r="R423" s="131"/>
      <c r="S423" s="214"/>
      <c r="T423" s="284" t="s">
        <v>147</v>
      </c>
      <c r="U423" s="25" t="s">
        <v>31</v>
      </c>
      <c r="V423" s="39"/>
      <c r="W423" s="55"/>
      <c r="X423" s="96"/>
      <c r="Y423" s="96"/>
      <c r="Z423" s="96"/>
      <c r="AA423" s="60"/>
      <c r="AB423" s="60"/>
      <c r="AC423" s="61"/>
      <c r="AD423" s="258"/>
      <c r="AE423" s="258"/>
      <c r="AF423" s="55"/>
      <c r="AG423" s="26"/>
      <c r="AH423" s="55"/>
      <c r="AI423" s="26"/>
      <c r="AJ423" s="131"/>
      <c r="AK423" s="199"/>
      <c r="AL423" s="284" t="s">
        <v>147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4"/>
      <c r="AT423" s="37"/>
    </row>
    <row r="424" spans="2:46" ht="13.5" customHeight="1" x14ac:dyDescent="0.15">
      <c r="B424" s="285"/>
      <c r="C424" s="27" t="s">
        <v>32</v>
      </c>
      <c r="D424" s="186"/>
      <c r="E424" s="56"/>
      <c r="F424" s="187"/>
      <c r="G424" s="187"/>
      <c r="H424" s="187"/>
      <c r="I424" s="62"/>
      <c r="J424" s="62"/>
      <c r="K424" s="188"/>
      <c r="L424" s="259"/>
      <c r="M424" s="259"/>
      <c r="N424" s="56"/>
      <c r="O424" s="28"/>
      <c r="P424" s="56"/>
      <c r="Q424" s="28"/>
      <c r="R424" s="132"/>
      <c r="S424" s="214"/>
      <c r="T424" s="285"/>
      <c r="U424" s="27" t="s">
        <v>32</v>
      </c>
      <c r="V424" s="186"/>
      <c r="W424" s="56"/>
      <c r="X424" s="187"/>
      <c r="Y424" s="187"/>
      <c r="Z424" s="187"/>
      <c r="AA424" s="62"/>
      <c r="AB424" s="62"/>
      <c r="AC424" s="188"/>
      <c r="AD424" s="259"/>
      <c r="AE424" s="259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4"/>
      <c r="AT424" s="37"/>
    </row>
    <row r="425" spans="2:46" ht="13.5" customHeight="1" x14ac:dyDescent="0.15">
      <c r="B425" s="285"/>
      <c r="C425" s="27" t="s">
        <v>33</v>
      </c>
      <c r="D425" s="186"/>
      <c r="E425" s="56"/>
      <c r="F425" s="187"/>
      <c r="G425" s="187"/>
      <c r="H425" s="187"/>
      <c r="I425" s="62"/>
      <c r="J425" s="62"/>
      <c r="K425" s="188"/>
      <c r="L425" s="259"/>
      <c r="M425" s="259"/>
      <c r="N425" s="56"/>
      <c r="O425" s="28"/>
      <c r="P425" s="56"/>
      <c r="Q425" s="28"/>
      <c r="R425" s="132"/>
      <c r="S425" s="214"/>
      <c r="T425" s="285"/>
      <c r="U425" s="27" t="s">
        <v>33</v>
      </c>
      <c r="V425" s="186"/>
      <c r="W425" s="56"/>
      <c r="X425" s="187"/>
      <c r="Y425" s="187"/>
      <c r="Z425" s="187"/>
      <c r="AA425" s="62"/>
      <c r="AB425" s="62"/>
      <c r="AC425" s="188"/>
      <c r="AD425" s="259"/>
      <c r="AE425" s="259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4"/>
      <c r="AT425" s="37"/>
    </row>
    <row r="426" spans="2:46" ht="13.5" customHeight="1" x14ac:dyDescent="0.15">
      <c r="B426" s="285"/>
      <c r="C426" s="27" t="s">
        <v>35</v>
      </c>
      <c r="D426" s="186"/>
      <c r="E426" s="56"/>
      <c r="F426" s="187"/>
      <c r="G426" s="187"/>
      <c r="H426" s="187"/>
      <c r="I426" s="62"/>
      <c r="J426" s="62"/>
      <c r="K426" s="188"/>
      <c r="L426" s="259"/>
      <c r="M426" s="259"/>
      <c r="N426" s="56"/>
      <c r="O426" s="28"/>
      <c r="P426" s="56"/>
      <c r="Q426" s="28"/>
      <c r="R426" s="132"/>
      <c r="S426" s="214"/>
      <c r="T426" s="285"/>
      <c r="U426" s="27" t="s">
        <v>35</v>
      </c>
      <c r="V426" s="186"/>
      <c r="W426" s="56"/>
      <c r="X426" s="187"/>
      <c r="Y426" s="187"/>
      <c r="Z426" s="187"/>
      <c r="AA426" s="62"/>
      <c r="AB426" s="62"/>
      <c r="AC426" s="188"/>
      <c r="AD426" s="259"/>
      <c r="AE426" s="259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4"/>
      <c r="AT426" s="37"/>
    </row>
    <row r="427" spans="2:46" ht="13.5" customHeight="1" thickBot="1" x14ac:dyDescent="0.2">
      <c r="B427" s="286"/>
      <c r="C427" s="27"/>
      <c r="D427" s="186"/>
      <c r="E427" s="56"/>
      <c r="F427" s="189"/>
      <c r="G427" s="189"/>
      <c r="H427" s="189"/>
      <c r="I427" s="56"/>
      <c r="J427" s="56"/>
      <c r="K427" s="188"/>
      <c r="L427" s="259"/>
      <c r="M427" s="259"/>
      <c r="N427" s="56"/>
      <c r="O427" s="28"/>
      <c r="P427" s="56"/>
      <c r="Q427" s="28"/>
      <c r="R427" s="184"/>
      <c r="S427" s="214"/>
      <c r="T427" s="286"/>
      <c r="U427" s="27"/>
      <c r="V427" s="186"/>
      <c r="W427" s="56"/>
      <c r="X427" s="189"/>
      <c r="Y427" s="189"/>
      <c r="Z427" s="189"/>
      <c r="AA427" s="56"/>
      <c r="AB427" s="56"/>
      <c r="AC427" s="188"/>
      <c r="AD427" s="259"/>
      <c r="AE427" s="259"/>
      <c r="AF427" s="56"/>
      <c r="AG427" s="28"/>
      <c r="AH427" s="56"/>
      <c r="AI427" s="28"/>
      <c r="AJ427" s="184"/>
      <c r="AK427" s="199"/>
      <c r="AL427" s="286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4"/>
      <c r="AT427" s="37"/>
    </row>
    <row r="428" spans="2:46" ht="13.5" customHeight="1" x14ac:dyDescent="0.15">
      <c r="B428" s="284" t="s">
        <v>148</v>
      </c>
      <c r="C428" s="25" t="s">
        <v>31</v>
      </c>
      <c r="D428" s="39"/>
      <c r="E428" s="55"/>
      <c r="F428" s="96"/>
      <c r="G428" s="96"/>
      <c r="H428" s="96"/>
      <c r="I428" s="60"/>
      <c r="J428" s="60"/>
      <c r="K428" s="61"/>
      <c r="L428" s="258"/>
      <c r="M428" s="258"/>
      <c r="N428" s="55"/>
      <c r="O428" s="26"/>
      <c r="P428" s="55"/>
      <c r="Q428" s="26"/>
      <c r="R428" s="131"/>
      <c r="S428" s="214"/>
      <c r="T428" s="284" t="s">
        <v>148</v>
      </c>
      <c r="U428" s="25" t="s">
        <v>31</v>
      </c>
      <c r="V428" s="39"/>
      <c r="W428" s="55"/>
      <c r="X428" s="96"/>
      <c r="Y428" s="96"/>
      <c r="Z428" s="96"/>
      <c r="AA428" s="60"/>
      <c r="AB428" s="60"/>
      <c r="AC428" s="61"/>
      <c r="AD428" s="258"/>
      <c r="AE428" s="258"/>
      <c r="AF428" s="55"/>
      <c r="AG428" s="26"/>
      <c r="AH428" s="55"/>
      <c r="AI428" s="26"/>
      <c r="AJ428" s="131"/>
      <c r="AK428" s="199"/>
      <c r="AL428" s="284" t="s">
        <v>148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4"/>
      <c r="AT428" s="37"/>
    </row>
    <row r="429" spans="2:46" ht="13.5" customHeight="1" x14ac:dyDescent="0.15">
      <c r="B429" s="285"/>
      <c r="C429" s="27" t="s">
        <v>32</v>
      </c>
      <c r="D429" s="186"/>
      <c r="E429" s="56"/>
      <c r="F429" s="187"/>
      <c r="G429" s="187"/>
      <c r="H429" s="187"/>
      <c r="I429" s="62"/>
      <c r="J429" s="62"/>
      <c r="K429" s="188"/>
      <c r="L429" s="259"/>
      <c r="M429" s="259"/>
      <c r="N429" s="56"/>
      <c r="O429" s="28"/>
      <c r="P429" s="56"/>
      <c r="Q429" s="28"/>
      <c r="R429" s="132"/>
      <c r="S429" s="214"/>
      <c r="T429" s="285"/>
      <c r="U429" s="27" t="s">
        <v>32</v>
      </c>
      <c r="V429" s="186"/>
      <c r="W429" s="56"/>
      <c r="X429" s="187"/>
      <c r="Y429" s="187"/>
      <c r="Z429" s="187"/>
      <c r="AA429" s="62"/>
      <c r="AB429" s="62"/>
      <c r="AC429" s="188"/>
      <c r="AD429" s="259"/>
      <c r="AE429" s="259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4"/>
      <c r="AT429" s="37"/>
    </row>
    <row r="430" spans="2:46" ht="13.5" customHeight="1" x14ac:dyDescent="0.15">
      <c r="B430" s="285"/>
      <c r="C430" s="27" t="s">
        <v>33</v>
      </c>
      <c r="D430" s="186"/>
      <c r="E430" s="56"/>
      <c r="F430" s="187"/>
      <c r="G430" s="187"/>
      <c r="H430" s="187"/>
      <c r="I430" s="62"/>
      <c r="J430" s="62"/>
      <c r="K430" s="188"/>
      <c r="L430" s="259"/>
      <c r="M430" s="259"/>
      <c r="N430" s="56"/>
      <c r="O430" s="28"/>
      <c r="P430" s="56"/>
      <c r="Q430" s="28"/>
      <c r="R430" s="132"/>
      <c r="S430" s="214"/>
      <c r="T430" s="285"/>
      <c r="U430" s="27" t="s">
        <v>33</v>
      </c>
      <c r="V430" s="186"/>
      <c r="W430" s="56"/>
      <c r="X430" s="187"/>
      <c r="Y430" s="187"/>
      <c r="Z430" s="187"/>
      <c r="AA430" s="62"/>
      <c r="AB430" s="62"/>
      <c r="AC430" s="188"/>
      <c r="AD430" s="259"/>
      <c r="AE430" s="259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4"/>
      <c r="AT430" s="37"/>
    </row>
    <row r="431" spans="2:46" ht="13.5" customHeight="1" x14ac:dyDescent="0.15">
      <c r="B431" s="285"/>
      <c r="C431" s="27" t="s">
        <v>35</v>
      </c>
      <c r="D431" s="186"/>
      <c r="E431" s="56"/>
      <c r="F431" s="187"/>
      <c r="G431" s="187"/>
      <c r="H431" s="187"/>
      <c r="I431" s="62"/>
      <c r="J431" s="62"/>
      <c r="K431" s="188"/>
      <c r="L431" s="259"/>
      <c r="M431" s="259"/>
      <c r="N431" s="56"/>
      <c r="O431" s="28"/>
      <c r="P431" s="56"/>
      <c r="Q431" s="28"/>
      <c r="R431" s="132"/>
      <c r="S431" s="214"/>
      <c r="T431" s="285"/>
      <c r="U431" s="27" t="s">
        <v>35</v>
      </c>
      <c r="V431" s="186"/>
      <c r="W431" s="56"/>
      <c r="X431" s="187"/>
      <c r="Y431" s="187"/>
      <c r="Z431" s="187"/>
      <c r="AA431" s="62"/>
      <c r="AB431" s="62"/>
      <c r="AC431" s="188"/>
      <c r="AD431" s="259"/>
      <c r="AE431" s="259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4"/>
      <c r="AT431" s="37"/>
    </row>
    <row r="432" spans="2:46" ht="13.5" customHeight="1" thickBot="1" x14ac:dyDescent="0.2">
      <c r="B432" s="286"/>
      <c r="C432" s="27"/>
      <c r="D432" s="186"/>
      <c r="E432" s="56"/>
      <c r="F432" s="189"/>
      <c r="G432" s="189"/>
      <c r="H432" s="189"/>
      <c r="I432" s="56"/>
      <c r="J432" s="56"/>
      <c r="K432" s="188"/>
      <c r="L432" s="259"/>
      <c r="M432" s="259"/>
      <c r="N432" s="56"/>
      <c r="O432" s="28"/>
      <c r="P432" s="56"/>
      <c r="Q432" s="28"/>
      <c r="R432" s="184"/>
      <c r="S432" s="214"/>
      <c r="T432" s="286"/>
      <c r="U432" s="27"/>
      <c r="V432" s="186"/>
      <c r="W432" s="56"/>
      <c r="X432" s="189"/>
      <c r="Y432" s="189"/>
      <c r="Z432" s="189"/>
      <c r="AA432" s="56"/>
      <c r="AB432" s="56"/>
      <c r="AC432" s="188"/>
      <c r="AD432" s="259"/>
      <c r="AE432" s="259"/>
      <c r="AF432" s="56"/>
      <c r="AG432" s="28"/>
      <c r="AH432" s="56"/>
      <c r="AI432" s="28"/>
      <c r="AJ432" s="184"/>
      <c r="AK432" s="199"/>
      <c r="AL432" s="286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4"/>
      <c r="AT432" s="37"/>
    </row>
    <row r="433" spans="2:46" ht="13.5" customHeight="1" x14ac:dyDescent="0.15">
      <c r="B433" s="284" t="s">
        <v>149</v>
      </c>
      <c r="C433" s="25" t="s">
        <v>31</v>
      </c>
      <c r="D433" s="39"/>
      <c r="E433" s="55"/>
      <c r="F433" s="96"/>
      <c r="G433" s="96"/>
      <c r="H433" s="96"/>
      <c r="I433" s="60"/>
      <c r="J433" s="60"/>
      <c r="K433" s="61"/>
      <c r="L433" s="258"/>
      <c r="M433" s="258"/>
      <c r="N433" s="55"/>
      <c r="O433" s="26"/>
      <c r="P433" s="55"/>
      <c r="Q433" s="26"/>
      <c r="R433" s="131"/>
      <c r="S433" s="214"/>
      <c r="T433" s="284" t="s">
        <v>149</v>
      </c>
      <c r="U433" s="25" t="s">
        <v>31</v>
      </c>
      <c r="V433" s="39"/>
      <c r="W433" s="55"/>
      <c r="X433" s="96"/>
      <c r="Y433" s="96"/>
      <c r="Z433" s="96"/>
      <c r="AA433" s="60"/>
      <c r="AB433" s="60"/>
      <c r="AC433" s="61"/>
      <c r="AD433" s="258"/>
      <c r="AE433" s="258"/>
      <c r="AF433" s="55"/>
      <c r="AG433" s="26"/>
      <c r="AH433" s="55"/>
      <c r="AI433" s="26"/>
      <c r="AJ433" s="131"/>
      <c r="AK433" s="199"/>
      <c r="AL433" s="284" t="s">
        <v>149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4"/>
      <c r="AT433" s="37"/>
    </row>
    <row r="434" spans="2:46" ht="13.5" customHeight="1" x14ac:dyDescent="0.15">
      <c r="B434" s="285"/>
      <c r="C434" s="27" t="s">
        <v>32</v>
      </c>
      <c r="D434" s="186"/>
      <c r="E434" s="56"/>
      <c r="F434" s="187"/>
      <c r="G434" s="187"/>
      <c r="H434" s="187"/>
      <c r="I434" s="62"/>
      <c r="J434" s="62"/>
      <c r="K434" s="188"/>
      <c r="L434" s="259"/>
      <c r="M434" s="259"/>
      <c r="N434" s="56"/>
      <c r="O434" s="28"/>
      <c r="P434" s="56"/>
      <c r="Q434" s="28"/>
      <c r="R434" s="132"/>
      <c r="S434" s="214"/>
      <c r="T434" s="285"/>
      <c r="U434" s="27" t="s">
        <v>32</v>
      </c>
      <c r="V434" s="186"/>
      <c r="W434" s="56"/>
      <c r="X434" s="187"/>
      <c r="Y434" s="187"/>
      <c r="Z434" s="187"/>
      <c r="AA434" s="62"/>
      <c r="AB434" s="62"/>
      <c r="AC434" s="188"/>
      <c r="AD434" s="259"/>
      <c r="AE434" s="259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4"/>
      <c r="AT434" s="37"/>
    </row>
    <row r="435" spans="2:46" ht="13.5" customHeight="1" x14ac:dyDescent="0.15">
      <c r="B435" s="285"/>
      <c r="C435" s="27" t="s">
        <v>33</v>
      </c>
      <c r="D435" s="186"/>
      <c r="E435" s="56"/>
      <c r="F435" s="187"/>
      <c r="G435" s="187"/>
      <c r="H435" s="187"/>
      <c r="I435" s="62"/>
      <c r="J435" s="62"/>
      <c r="K435" s="188"/>
      <c r="L435" s="259"/>
      <c r="M435" s="259"/>
      <c r="N435" s="56"/>
      <c r="O435" s="28"/>
      <c r="P435" s="56"/>
      <c r="Q435" s="28"/>
      <c r="R435" s="132"/>
      <c r="S435" s="214"/>
      <c r="T435" s="285"/>
      <c r="U435" s="27" t="s">
        <v>33</v>
      </c>
      <c r="V435" s="186"/>
      <c r="W435" s="56"/>
      <c r="X435" s="187"/>
      <c r="Y435" s="187"/>
      <c r="Z435" s="187"/>
      <c r="AA435" s="62"/>
      <c r="AB435" s="62"/>
      <c r="AC435" s="188"/>
      <c r="AD435" s="259"/>
      <c r="AE435" s="259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4"/>
      <c r="AT435" s="37"/>
    </row>
    <row r="436" spans="2:46" ht="13.5" customHeight="1" x14ac:dyDescent="0.15">
      <c r="B436" s="285"/>
      <c r="C436" s="27" t="s">
        <v>35</v>
      </c>
      <c r="D436" s="186"/>
      <c r="E436" s="56"/>
      <c r="F436" s="187"/>
      <c r="G436" s="187"/>
      <c r="H436" s="187"/>
      <c r="I436" s="62"/>
      <c r="J436" s="62"/>
      <c r="K436" s="188"/>
      <c r="L436" s="259"/>
      <c r="M436" s="259"/>
      <c r="N436" s="56"/>
      <c r="O436" s="28"/>
      <c r="P436" s="56"/>
      <c r="Q436" s="28"/>
      <c r="R436" s="132"/>
      <c r="S436" s="214"/>
      <c r="T436" s="285"/>
      <c r="U436" s="27" t="s">
        <v>35</v>
      </c>
      <c r="V436" s="186"/>
      <c r="W436" s="56"/>
      <c r="X436" s="187"/>
      <c r="Y436" s="187"/>
      <c r="Z436" s="187"/>
      <c r="AA436" s="62"/>
      <c r="AB436" s="62"/>
      <c r="AC436" s="188"/>
      <c r="AD436" s="259"/>
      <c r="AE436" s="259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4"/>
      <c r="AT436" s="37"/>
    </row>
    <row r="437" spans="2:46" ht="13.5" customHeight="1" thickBot="1" x14ac:dyDescent="0.2">
      <c r="B437" s="286"/>
      <c r="C437" s="27"/>
      <c r="D437" s="186"/>
      <c r="E437" s="56"/>
      <c r="F437" s="189"/>
      <c r="G437" s="189"/>
      <c r="H437" s="189"/>
      <c r="I437" s="56"/>
      <c r="J437" s="56"/>
      <c r="K437" s="188"/>
      <c r="L437" s="259"/>
      <c r="M437" s="259"/>
      <c r="N437" s="56"/>
      <c r="O437" s="28"/>
      <c r="P437" s="56"/>
      <c r="Q437" s="28"/>
      <c r="R437" s="184"/>
      <c r="S437" s="214"/>
      <c r="T437" s="286"/>
      <c r="U437" s="27"/>
      <c r="V437" s="186"/>
      <c r="W437" s="56"/>
      <c r="X437" s="189"/>
      <c r="Y437" s="189"/>
      <c r="Z437" s="189"/>
      <c r="AA437" s="56"/>
      <c r="AB437" s="56"/>
      <c r="AC437" s="188"/>
      <c r="AD437" s="259"/>
      <c r="AE437" s="259"/>
      <c r="AF437" s="56"/>
      <c r="AG437" s="28"/>
      <c r="AH437" s="56"/>
      <c r="AI437" s="28"/>
      <c r="AJ437" s="184"/>
      <c r="AK437" s="199"/>
      <c r="AL437" s="286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4"/>
      <c r="AT437" s="37"/>
    </row>
    <row r="438" spans="2:46" ht="13.5" customHeight="1" x14ac:dyDescent="0.15">
      <c r="B438" s="284" t="s">
        <v>150</v>
      </c>
      <c r="C438" s="25" t="s">
        <v>31</v>
      </c>
      <c r="D438" s="39"/>
      <c r="E438" s="55"/>
      <c r="F438" s="96"/>
      <c r="G438" s="96"/>
      <c r="H438" s="96"/>
      <c r="I438" s="60"/>
      <c r="J438" s="60"/>
      <c r="K438" s="61"/>
      <c r="L438" s="258"/>
      <c r="M438" s="258"/>
      <c r="N438" s="55"/>
      <c r="O438" s="26"/>
      <c r="P438" s="55"/>
      <c r="Q438" s="26"/>
      <c r="R438" s="131"/>
      <c r="S438" s="214"/>
      <c r="T438" s="284" t="s">
        <v>150</v>
      </c>
      <c r="U438" s="25" t="s">
        <v>31</v>
      </c>
      <c r="V438" s="39"/>
      <c r="W438" s="55"/>
      <c r="X438" s="96"/>
      <c r="Y438" s="96"/>
      <c r="Z438" s="96"/>
      <c r="AA438" s="60"/>
      <c r="AB438" s="60"/>
      <c r="AC438" s="61"/>
      <c r="AD438" s="258"/>
      <c r="AE438" s="258"/>
      <c r="AF438" s="55"/>
      <c r="AG438" s="26"/>
      <c r="AH438" s="55"/>
      <c r="AI438" s="26"/>
      <c r="AJ438" s="131"/>
      <c r="AK438" s="199"/>
      <c r="AL438" s="284" t="s">
        <v>150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4"/>
      <c r="AT438" s="37"/>
    </row>
    <row r="439" spans="2:46" ht="13.5" customHeight="1" x14ac:dyDescent="0.15">
      <c r="B439" s="285"/>
      <c r="C439" s="27" t="s">
        <v>32</v>
      </c>
      <c r="D439" s="186"/>
      <c r="E439" s="56"/>
      <c r="F439" s="187"/>
      <c r="G439" s="187"/>
      <c r="H439" s="187"/>
      <c r="I439" s="62"/>
      <c r="J439" s="62"/>
      <c r="K439" s="188"/>
      <c r="L439" s="259"/>
      <c r="M439" s="259"/>
      <c r="N439" s="56"/>
      <c r="O439" s="28"/>
      <c r="P439" s="56"/>
      <c r="Q439" s="28"/>
      <c r="R439" s="132"/>
      <c r="S439" s="214"/>
      <c r="T439" s="285"/>
      <c r="U439" s="27" t="s">
        <v>32</v>
      </c>
      <c r="V439" s="186"/>
      <c r="W439" s="56"/>
      <c r="X439" s="187"/>
      <c r="Y439" s="187"/>
      <c r="Z439" s="187"/>
      <c r="AA439" s="62"/>
      <c r="AB439" s="62"/>
      <c r="AC439" s="188"/>
      <c r="AD439" s="259"/>
      <c r="AE439" s="259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4"/>
      <c r="AT439" s="37"/>
    </row>
    <row r="440" spans="2:46" ht="13.5" customHeight="1" x14ac:dyDescent="0.15">
      <c r="B440" s="285"/>
      <c r="C440" s="27" t="s">
        <v>33</v>
      </c>
      <c r="D440" s="186"/>
      <c r="E440" s="56"/>
      <c r="F440" s="187"/>
      <c r="G440" s="187"/>
      <c r="H440" s="187"/>
      <c r="I440" s="62"/>
      <c r="J440" s="62"/>
      <c r="K440" s="188"/>
      <c r="L440" s="259"/>
      <c r="M440" s="259"/>
      <c r="N440" s="56"/>
      <c r="O440" s="28"/>
      <c r="P440" s="56"/>
      <c r="Q440" s="28"/>
      <c r="R440" s="132"/>
      <c r="S440" s="214"/>
      <c r="T440" s="285"/>
      <c r="U440" s="27" t="s">
        <v>33</v>
      </c>
      <c r="V440" s="186"/>
      <c r="W440" s="56"/>
      <c r="X440" s="187"/>
      <c r="Y440" s="187"/>
      <c r="Z440" s="187"/>
      <c r="AA440" s="62"/>
      <c r="AB440" s="62"/>
      <c r="AC440" s="188"/>
      <c r="AD440" s="259"/>
      <c r="AE440" s="259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4"/>
      <c r="AT440" s="37"/>
    </row>
    <row r="441" spans="2:46" ht="13.5" customHeight="1" x14ac:dyDescent="0.15">
      <c r="B441" s="285"/>
      <c r="C441" s="27" t="s">
        <v>35</v>
      </c>
      <c r="D441" s="186"/>
      <c r="E441" s="56"/>
      <c r="F441" s="187"/>
      <c r="G441" s="187"/>
      <c r="H441" s="187"/>
      <c r="I441" s="62"/>
      <c r="J441" s="62"/>
      <c r="K441" s="188"/>
      <c r="L441" s="259"/>
      <c r="M441" s="259"/>
      <c r="N441" s="56"/>
      <c r="O441" s="28"/>
      <c r="P441" s="56"/>
      <c r="Q441" s="28"/>
      <c r="R441" s="132"/>
      <c r="S441" s="214"/>
      <c r="T441" s="285"/>
      <c r="U441" s="27" t="s">
        <v>35</v>
      </c>
      <c r="V441" s="186"/>
      <c r="W441" s="56"/>
      <c r="X441" s="187"/>
      <c r="Y441" s="187"/>
      <c r="Z441" s="187"/>
      <c r="AA441" s="62"/>
      <c r="AB441" s="62"/>
      <c r="AC441" s="188"/>
      <c r="AD441" s="259"/>
      <c r="AE441" s="259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4"/>
      <c r="AT441" s="37"/>
    </row>
    <row r="442" spans="2:46" ht="13.5" customHeight="1" thickBot="1" x14ac:dyDescent="0.2">
      <c r="B442" s="286"/>
      <c r="C442" s="27"/>
      <c r="D442" s="186"/>
      <c r="E442" s="56"/>
      <c r="F442" s="189"/>
      <c r="G442" s="189"/>
      <c r="H442" s="189"/>
      <c r="I442" s="56"/>
      <c r="J442" s="56"/>
      <c r="K442" s="188"/>
      <c r="L442" s="259"/>
      <c r="M442" s="259"/>
      <c r="N442" s="56"/>
      <c r="O442" s="28"/>
      <c r="P442" s="56"/>
      <c r="Q442" s="28"/>
      <c r="R442" s="184"/>
      <c r="S442" s="214"/>
      <c r="T442" s="286"/>
      <c r="U442" s="27"/>
      <c r="V442" s="186"/>
      <c r="W442" s="56"/>
      <c r="X442" s="189"/>
      <c r="Y442" s="189"/>
      <c r="Z442" s="189"/>
      <c r="AA442" s="56"/>
      <c r="AB442" s="56"/>
      <c r="AC442" s="188"/>
      <c r="AD442" s="259"/>
      <c r="AE442" s="259"/>
      <c r="AF442" s="56"/>
      <c r="AG442" s="28"/>
      <c r="AH442" s="56"/>
      <c r="AI442" s="28"/>
      <c r="AJ442" s="184"/>
      <c r="AK442" s="199"/>
      <c r="AL442" s="286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4"/>
      <c r="AT442" s="37"/>
    </row>
    <row r="443" spans="2:46" ht="13.5" customHeight="1" x14ac:dyDescent="0.15">
      <c r="B443" s="284" t="s">
        <v>151</v>
      </c>
      <c r="C443" s="25" t="s">
        <v>31</v>
      </c>
      <c r="D443" s="39"/>
      <c r="E443" s="55"/>
      <c r="F443" s="96"/>
      <c r="G443" s="96"/>
      <c r="H443" s="96"/>
      <c r="I443" s="60"/>
      <c r="J443" s="60"/>
      <c r="K443" s="61"/>
      <c r="L443" s="258"/>
      <c r="M443" s="258"/>
      <c r="N443" s="55"/>
      <c r="O443" s="26"/>
      <c r="P443" s="55"/>
      <c r="Q443" s="26"/>
      <c r="R443" s="131"/>
      <c r="S443" s="214"/>
      <c r="T443" s="284" t="s">
        <v>151</v>
      </c>
      <c r="U443" s="25" t="s">
        <v>31</v>
      </c>
      <c r="V443" s="39"/>
      <c r="W443" s="55"/>
      <c r="X443" s="96"/>
      <c r="Y443" s="96"/>
      <c r="Z443" s="96"/>
      <c r="AA443" s="60"/>
      <c r="AB443" s="60"/>
      <c r="AC443" s="61"/>
      <c r="AD443" s="258"/>
      <c r="AE443" s="258"/>
      <c r="AF443" s="55"/>
      <c r="AG443" s="26"/>
      <c r="AH443" s="55"/>
      <c r="AI443" s="26"/>
      <c r="AJ443" s="131"/>
      <c r="AK443" s="199"/>
      <c r="AL443" s="284" t="s">
        <v>151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4"/>
      <c r="AT443" s="37"/>
    </row>
    <row r="444" spans="2:46" ht="13.5" customHeight="1" x14ac:dyDescent="0.15">
      <c r="B444" s="285"/>
      <c r="C444" s="27" t="s">
        <v>32</v>
      </c>
      <c r="D444" s="186"/>
      <c r="E444" s="56"/>
      <c r="F444" s="187"/>
      <c r="G444" s="187"/>
      <c r="H444" s="187"/>
      <c r="I444" s="62"/>
      <c r="J444" s="62"/>
      <c r="K444" s="188"/>
      <c r="L444" s="259"/>
      <c r="M444" s="259"/>
      <c r="N444" s="56"/>
      <c r="O444" s="28"/>
      <c r="P444" s="56"/>
      <c r="Q444" s="28"/>
      <c r="R444" s="132"/>
      <c r="S444" s="214"/>
      <c r="T444" s="285"/>
      <c r="U444" s="27" t="s">
        <v>32</v>
      </c>
      <c r="V444" s="186"/>
      <c r="W444" s="56"/>
      <c r="X444" s="187"/>
      <c r="Y444" s="187"/>
      <c r="Z444" s="187"/>
      <c r="AA444" s="62"/>
      <c r="AB444" s="62"/>
      <c r="AC444" s="188"/>
      <c r="AD444" s="259"/>
      <c r="AE444" s="259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4"/>
      <c r="AT444" s="37"/>
    </row>
    <row r="445" spans="2:46" ht="13.5" customHeight="1" x14ac:dyDescent="0.15">
      <c r="B445" s="285"/>
      <c r="C445" s="27" t="s">
        <v>33</v>
      </c>
      <c r="D445" s="186"/>
      <c r="E445" s="56"/>
      <c r="F445" s="187"/>
      <c r="G445" s="187"/>
      <c r="H445" s="187"/>
      <c r="I445" s="62"/>
      <c r="J445" s="62"/>
      <c r="K445" s="188"/>
      <c r="L445" s="259"/>
      <c r="M445" s="259"/>
      <c r="N445" s="56"/>
      <c r="O445" s="28"/>
      <c r="P445" s="56"/>
      <c r="Q445" s="28"/>
      <c r="R445" s="132"/>
      <c r="S445" s="214"/>
      <c r="T445" s="285"/>
      <c r="U445" s="27" t="s">
        <v>33</v>
      </c>
      <c r="V445" s="186"/>
      <c r="W445" s="56"/>
      <c r="X445" s="187"/>
      <c r="Y445" s="187"/>
      <c r="Z445" s="187"/>
      <c r="AA445" s="62"/>
      <c r="AB445" s="62"/>
      <c r="AC445" s="188"/>
      <c r="AD445" s="259"/>
      <c r="AE445" s="259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4"/>
      <c r="AT445" s="37"/>
    </row>
    <row r="446" spans="2:46" ht="13.5" customHeight="1" x14ac:dyDescent="0.15">
      <c r="B446" s="285"/>
      <c r="C446" s="27" t="s">
        <v>35</v>
      </c>
      <c r="D446" s="186"/>
      <c r="E446" s="56"/>
      <c r="F446" s="187"/>
      <c r="G446" s="187"/>
      <c r="H446" s="187"/>
      <c r="I446" s="62"/>
      <c r="J446" s="62"/>
      <c r="K446" s="188"/>
      <c r="L446" s="259"/>
      <c r="M446" s="259"/>
      <c r="N446" s="56"/>
      <c r="O446" s="28"/>
      <c r="P446" s="56"/>
      <c r="Q446" s="28"/>
      <c r="R446" s="132"/>
      <c r="S446" s="214"/>
      <c r="T446" s="285"/>
      <c r="U446" s="27" t="s">
        <v>35</v>
      </c>
      <c r="V446" s="186"/>
      <c r="W446" s="56"/>
      <c r="X446" s="187"/>
      <c r="Y446" s="187"/>
      <c r="Z446" s="187"/>
      <c r="AA446" s="62"/>
      <c r="AB446" s="62"/>
      <c r="AC446" s="188"/>
      <c r="AD446" s="259"/>
      <c r="AE446" s="259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4"/>
      <c r="AT446" s="37"/>
    </row>
    <row r="447" spans="2:46" ht="13.5" customHeight="1" thickBot="1" x14ac:dyDescent="0.2">
      <c r="B447" s="286"/>
      <c r="C447" s="27"/>
      <c r="D447" s="186"/>
      <c r="E447" s="56"/>
      <c r="F447" s="189"/>
      <c r="G447" s="189"/>
      <c r="H447" s="189"/>
      <c r="I447" s="56"/>
      <c r="J447" s="56"/>
      <c r="K447" s="188"/>
      <c r="L447" s="259"/>
      <c r="M447" s="259"/>
      <c r="N447" s="56"/>
      <c r="O447" s="28"/>
      <c r="P447" s="56"/>
      <c r="Q447" s="28"/>
      <c r="R447" s="184"/>
      <c r="S447" s="214"/>
      <c r="T447" s="286"/>
      <c r="U447" s="27"/>
      <c r="V447" s="186"/>
      <c r="W447" s="56"/>
      <c r="X447" s="189"/>
      <c r="Y447" s="189"/>
      <c r="Z447" s="189"/>
      <c r="AA447" s="56"/>
      <c r="AB447" s="56"/>
      <c r="AC447" s="188"/>
      <c r="AD447" s="259"/>
      <c r="AE447" s="259"/>
      <c r="AF447" s="56"/>
      <c r="AG447" s="28"/>
      <c r="AH447" s="56"/>
      <c r="AI447" s="28"/>
      <c r="AJ447" s="184"/>
      <c r="AK447" s="199"/>
      <c r="AL447" s="286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4"/>
      <c r="AT447" s="37"/>
    </row>
    <row r="448" spans="2:46" ht="13.5" customHeight="1" x14ac:dyDescent="0.15">
      <c r="B448" s="284" t="s">
        <v>152</v>
      </c>
      <c r="C448" s="25" t="s">
        <v>31</v>
      </c>
      <c r="D448" s="39"/>
      <c r="E448" s="55"/>
      <c r="F448" s="96"/>
      <c r="G448" s="96"/>
      <c r="H448" s="96"/>
      <c r="I448" s="60"/>
      <c r="J448" s="60"/>
      <c r="K448" s="61"/>
      <c r="L448" s="258"/>
      <c r="M448" s="258"/>
      <c r="N448" s="55"/>
      <c r="O448" s="26"/>
      <c r="P448" s="55"/>
      <c r="Q448" s="26"/>
      <c r="R448" s="131"/>
      <c r="S448" s="214"/>
      <c r="T448" s="284" t="s">
        <v>152</v>
      </c>
      <c r="U448" s="25" t="s">
        <v>31</v>
      </c>
      <c r="V448" s="39"/>
      <c r="W448" s="55"/>
      <c r="X448" s="96"/>
      <c r="Y448" s="96"/>
      <c r="Z448" s="96"/>
      <c r="AA448" s="60"/>
      <c r="AB448" s="60"/>
      <c r="AC448" s="61"/>
      <c r="AD448" s="258"/>
      <c r="AE448" s="258"/>
      <c r="AF448" s="55"/>
      <c r="AG448" s="26"/>
      <c r="AH448" s="55"/>
      <c r="AI448" s="26"/>
      <c r="AJ448" s="131"/>
      <c r="AK448" s="199"/>
      <c r="AL448" s="284" t="s">
        <v>152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4"/>
      <c r="AT448" s="37"/>
    </row>
    <row r="449" spans="2:46" ht="13.5" customHeight="1" x14ac:dyDescent="0.15">
      <c r="B449" s="285"/>
      <c r="C449" s="27" t="s">
        <v>32</v>
      </c>
      <c r="D449" s="186"/>
      <c r="E449" s="56"/>
      <c r="F449" s="187"/>
      <c r="G449" s="187"/>
      <c r="H449" s="187"/>
      <c r="I449" s="62"/>
      <c r="J449" s="62"/>
      <c r="K449" s="188"/>
      <c r="L449" s="259"/>
      <c r="M449" s="259"/>
      <c r="N449" s="56"/>
      <c r="O449" s="28"/>
      <c r="P449" s="56"/>
      <c r="Q449" s="28"/>
      <c r="R449" s="132"/>
      <c r="S449" s="214"/>
      <c r="T449" s="285"/>
      <c r="U449" s="27" t="s">
        <v>32</v>
      </c>
      <c r="V449" s="186"/>
      <c r="W449" s="56"/>
      <c r="X449" s="187"/>
      <c r="Y449" s="187"/>
      <c r="Z449" s="187"/>
      <c r="AA449" s="62"/>
      <c r="AB449" s="62"/>
      <c r="AC449" s="188"/>
      <c r="AD449" s="259"/>
      <c r="AE449" s="259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4"/>
      <c r="AT449" s="37"/>
    </row>
    <row r="450" spans="2:46" ht="13.5" customHeight="1" x14ac:dyDescent="0.15">
      <c r="B450" s="285"/>
      <c r="C450" s="27" t="s">
        <v>33</v>
      </c>
      <c r="D450" s="186"/>
      <c r="E450" s="56"/>
      <c r="F450" s="187"/>
      <c r="G450" s="187"/>
      <c r="H450" s="187"/>
      <c r="I450" s="62"/>
      <c r="J450" s="62"/>
      <c r="K450" s="188"/>
      <c r="L450" s="259"/>
      <c r="M450" s="259"/>
      <c r="N450" s="56"/>
      <c r="O450" s="28"/>
      <c r="P450" s="56"/>
      <c r="Q450" s="28"/>
      <c r="R450" s="132"/>
      <c r="S450" s="214"/>
      <c r="T450" s="285"/>
      <c r="U450" s="27" t="s">
        <v>33</v>
      </c>
      <c r="V450" s="186"/>
      <c r="W450" s="56"/>
      <c r="X450" s="187"/>
      <c r="Y450" s="187"/>
      <c r="Z450" s="187"/>
      <c r="AA450" s="62"/>
      <c r="AB450" s="62"/>
      <c r="AC450" s="188"/>
      <c r="AD450" s="259"/>
      <c r="AE450" s="259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4"/>
      <c r="AT450" s="37"/>
    </row>
    <row r="451" spans="2:46" ht="13.5" customHeight="1" x14ac:dyDescent="0.15">
      <c r="B451" s="285"/>
      <c r="C451" s="27" t="s">
        <v>35</v>
      </c>
      <c r="D451" s="186"/>
      <c r="E451" s="56"/>
      <c r="F451" s="187"/>
      <c r="G451" s="187"/>
      <c r="H451" s="187"/>
      <c r="I451" s="62"/>
      <c r="J451" s="62"/>
      <c r="K451" s="188"/>
      <c r="L451" s="259"/>
      <c r="M451" s="259"/>
      <c r="N451" s="56"/>
      <c r="O451" s="28"/>
      <c r="P451" s="56"/>
      <c r="Q451" s="28"/>
      <c r="R451" s="132"/>
      <c r="S451" s="214"/>
      <c r="T451" s="285"/>
      <c r="U451" s="27" t="s">
        <v>35</v>
      </c>
      <c r="V451" s="186"/>
      <c r="W451" s="56"/>
      <c r="X451" s="187"/>
      <c r="Y451" s="187"/>
      <c r="Z451" s="187"/>
      <c r="AA451" s="62"/>
      <c r="AB451" s="62"/>
      <c r="AC451" s="188"/>
      <c r="AD451" s="259"/>
      <c r="AE451" s="259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4"/>
      <c r="AT451" s="37"/>
    </row>
    <row r="452" spans="2:46" ht="13.5" customHeight="1" thickBot="1" x14ac:dyDescent="0.2">
      <c r="B452" s="286"/>
      <c r="C452" s="27"/>
      <c r="D452" s="186"/>
      <c r="E452" s="56"/>
      <c r="F452" s="189"/>
      <c r="G452" s="189"/>
      <c r="H452" s="189"/>
      <c r="I452" s="56"/>
      <c r="J452" s="56"/>
      <c r="K452" s="188"/>
      <c r="L452" s="259"/>
      <c r="M452" s="259"/>
      <c r="N452" s="56"/>
      <c r="O452" s="28"/>
      <c r="P452" s="56"/>
      <c r="Q452" s="28"/>
      <c r="R452" s="184"/>
      <c r="S452" s="214"/>
      <c r="T452" s="286"/>
      <c r="U452" s="27"/>
      <c r="V452" s="186"/>
      <c r="W452" s="56"/>
      <c r="X452" s="189"/>
      <c r="Y452" s="189"/>
      <c r="Z452" s="189"/>
      <c r="AA452" s="56"/>
      <c r="AB452" s="56"/>
      <c r="AC452" s="188"/>
      <c r="AD452" s="259"/>
      <c r="AE452" s="259"/>
      <c r="AF452" s="56"/>
      <c r="AG452" s="28"/>
      <c r="AH452" s="56"/>
      <c r="AI452" s="28"/>
      <c r="AJ452" s="184"/>
      <c r="AK452" s="199"/>
      <c r="AL452" s="286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4"/>
      <c r="AT452" s="37"/>
    </row>
    <row r="453" spans="2:46" ht="13.5" customHeight="1" x14ac:dyDescent="0.15">
      <c r="B453" s="284" t="s">
        <v>153</v>
      </c>
      <c r="C453" s="25" t="s">
        <v>31</v>
      </c>
      <c r="D453" s="39"/>
      <c r="E453" s="55"/>
      <c r="F453" s="96"/>
      <c r="G453" s="96"/>
      <c r="H453" s="96"/>
      <c r="I453" s="60"/>
      <c r="J453" s="60"/>
      <c r="K453" s="61"/>
      <c r="L453" s="258"/>
      <c r="M453" s="258"/>
      <c r="N453" s="55"/>
      <c r="O453" s="26"/>
      <c r="P453" s="55"/>
      <c r="Q453" s="26"/>
      <c r="R453" s="131"/>
      <c r="S453" s="214"/>
      <c r="T453" s="284" t="s">
        <v>153</v>
      </c>
      <c r="U453" s="25" t="s">
        <v>31</v>
      </c>
      <c r="V453" s="39"/>
      <c r="W453" s="55"/>
      <c r="X453" s="96"/>
      <c r="Y453" s="96"/>
      <c r="Z453" s="96"/>
      <c r="AA453" s="60"/>
      <c r="AB453" s="60"/>
      <c r="AC453" s="61"/>
      <c r="AD453" s="258"/>
      <c r="AE453" s="258"/>
      <c r="AF453" s="55"/>
      <c r="AG453" s="26"/>
      <c r="AH453" s="55"/>
      <c r="AI453" s="26"/>
      <c r="AJ453" s="131"/>
      <c r="AK453" s="199"/>
      <c r="AL453" s="284" t="s">
        <v>153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4"/>
      <c r="AT453" s="37"/>
    </row>
    <row r="454" spans="2:46" ht="13.5" customHeight="1" x14ac:dyDescent="0.15">
      <c r="B454" s="285"/>
      <c r="C454" s="27" t="s">
        <v>32</v>
      </c>
      <c r="D454" s="186"/>
      <c r="E454" s="56"/>
      <c r="F454" s="187"/>
      <c r="G454" s="187"/>
      <c r="H454" s="187"/>
      <c r="I454" s="62"/>
      <c r="J454" s="62"/>
      <c r="K454" s="188"/>
      <c r="L454" s="259"/>
      <c r="M454" s="259"/>
      <c r="N454" s="56"/>
      <c r="O454" s="28"/>
      <c r="P454" s="56"/>
      <c r="Q454" s="28"/>
      <c r="R454" s="132"/>
      <c r="S454" s="214"/>
      <c r="T454" s="285"/>
      <c r="U454" s="27" t="s">
        <v>32</v>
      </c>
      <c r="V454" s="186"/>
      <c r="W454" s="56"/>
      <c r="X454" s="187"/>
      <c r="Y454" s="187"/>
      <c r="Z454" s="187"/>
      <c r="AA454" s="62"/>
      <c r="AB454" s="62"/>
      <c r="AC454" s="188"/>
      <c r="AD454" s="259"/>
      <c r="AE454" s="259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4"/>
      <c r="AT454" s="37"/>
    </row>
    <row r="455" spans="2:46" ht="13.5" customHeight="1" x14ac:dyDescent="0.15">
      <c r="B455" s="285"/>
      <c r="C455" s="27" t="s">
        <v>33</v>
      </c>
      <c r="D455" s="186"/>
      <c r="E455" s="56"/>
      <c r="F455" s="187"/>
      <c r="G455" s="187"/>
      <c r="H455" s="187"/>
      <c r="I455" s="62"/>
      <c r="J455" s="62"/>
      <c r="K455" s="188"/>
      <c r="L455" s="259"/>
      <c r="M455" s="259"/>
      <c r="N455" s="56"/>
      <c r="O455" s="28"/>
      <c r="P455" s="56"/>
      <c r="Q455" s="28"/>
      <c r="R455" s="132"/>
      <c r="S455" s="214"/>
      <c r="T455" s="285"/>
      <c r="U455" s="27" t="s">
        <v>33</v>
      </c>
      <c r="V455" s="186"/>
      <c r="W455" s="56"/>
      <c r="X455" s="187"/>
      <c r="Y455" s="187"/>
      <c r="Z455" s="187"/>
      <c r="AA455" s="62"/>
      <c r="AB455" s="62"/>
      <c r="AC455" s="188"/>
      <c r="AD455" s="259"/>
      <c r="AE455" s="259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4"/>
      <c r="AT455" s="37"/>
    </row>
    <row r="456" spans="2:46" ht="13.5" customHeight="1" x14ac:dyDescent="0.15">
      <c r="B456" s="285"/>
      <c r="C456" s="27" t="s">
        <v>35</v>
      </c>
      <c r="D456" s="186"/>
      <c r="E456" s="56"/>
      <c r="F456" s="187"/>
      <c r="G456" s="187"/>
      <c r="H456" s="187"/>
      <c r="I456" s="62"/>
      <c r="J456" s="62"/>
      <c r="K456" s="188"/>
      <c r="L456" s="259"/>
      <c r="M456" s="259"/>
      <c r="N456" s="56"/>
      <c r="O456" s="28"/>
      <c r="P456" s="56"/>
      <c r="Q456" s="28"/>
      <c r="R456" s="132"/>
      <c r="S456" s="214"/>
      <c r="T456" s="285"/>
      <c r="U456" s="27" t="s">
        <v>35</v>
      </c>
      <c r="V456" s="186"/>
      <c r="W456" s="56"/>
      <c r="X456" s="187"/>
      <c r="Y456" s="187"/>
      <c r="Z456" s="187"/>
      <c r="AA456" s="62"/>
      <c r="AB456" s="62"/>
      <c r="AC456" s="188"/>
      <c r="AD456" s="259"/>
      <c r="AE456" s="259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4"/>
      <c r="AT456" s="37"/>
    </row>
    <row r="457" spans="2:46" ht="13.5" customHeight="1" thickBot="1" x14ac:dyDescent="0.2">
      <c r="B457" s="286"/>
      <c r="C457" s="27"/>
      <c r="D457" s="186"/>
      <c r="E457" s="56"/>
      <c r="F457" s="189"/>
      <c r="G457" s="189"/>
      <c r="H457" s="189"/>
      <c r="I457" s="56"/>
      <c r="J457" s="56"/>
      <c r="K457" s="188"/>
      <c r="L457" s="259"/>
      <c r="M457" s="259"/>
      <c r="N457" s="56"/>
      <c r="O457" s="28"/>
      <c r="P457" s="56"/>
      <c r="Q457" s="28"/>
      <c r="R457" s="184"/>
      <c r="S457" s="214"/>
      <c r="T457" s="286"/>
      <c r="U457" s="27"/>
      <c r="V457" s="186"/>
      <c r="W457" s="56"/>
      <c r="X457" s="189"/>
      <c r="Y457" s="189"/>
      <c r="Z457" s="189"/>
      <c r="AA457" s="56"/>
      <c r="AB457" s="56"/>
      <c r="AC457" s="188"/>
      <c r="AD457" s="259"/>
      <c r="AE457" s="259"/>
      <c r="AF457" s="56"/>
      <c r="AG457" s="28"/>
      <c r="AH457" s="56"/>
      <c r="AI457" s="28"/>
      <c r="AJ457" s="184"/>
      <c r="AK457" s="199"/>
      <c r="AL457" s="286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4"/>
      <c r="AT457" s="37"/>
    </row>
    <row r="458" spans="2:46" ht="13.5" customHeight="1" x14ac:dyDescent="0.15">
      <c r="B458" s="284" t="s">
        <v>154</v>
      </c>
      <c r="C458" s="25" t="s">
        <v>31</v>
      </c>
      <c r="D458" s="39"/>
      <c r="E458" s="55"/>
      <c r="F458" s="96"/>
      <c r="G458" s="96"/>
      <c r="H458" s="96"/>
      <c r="I458" s="60"/>
      <c r="J458" s="60"/>
      <c r="K458" s="61"/>
      <c r="L458" s="258"/>
      <c r="M458" s="258"/>
      <c r="N458" s="55"/>
      <c r="O458" s="26"/>
      <c r="P458" s="55"/>
      <c r="Q458" s="26"/>
      <c r="R458" s="131"/>
      <c r="S458" s="214"/>
      <c r="T458" s="284" t="s">
        <v>154</v>
      </c>
      <c r="U458" s="25" t="s">
        <v>31</v>
      </c>
      <c r="V458" s="39"/>
      <c r="W458" s="55"/>
      <c r="X458" s="96"/>
      <c r="Y458" s="96"/>
      <c r="Z458" s="96"/>
      <c r="AA458" s="60"/>
      <c r="AB458" s="60"/>
      <c r="AC458" s="61"/>
      <c r="AD458" s="258"/>
      <c r="AE458" s="258"/>
      <c r="AF458" s="55"/>
      <c r="AG458" s="26"/>
      <c r="AH458" s="55"/>
      <c r="AI458" s="26"/>
      <c r="AJ458" s="131"/>
      <c r="AK458" s="199"/>
      <c r="AL458" s="284" t="s">
        <v>154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4"/>
      <c r="AT458" s="37"/>
    </row>
    <row r="459" spans="2:46" ht="13.5" customHeight="1" x14ac:dyDescent="0.15">
      <c r="B459" s="285"/>
      <c r="C459" s="27" t="s">
        <v>32</v>
      </c>
      <c r="D459" s="186"/>
      <c r="E459" s="56"/>
      <c r="F459" s="187"/>
      <c r="G459" s="187"/>
      <c r="H459" s="187"/>
      <c r="I459" s="62"/>
      <c r="J459" s="62"/>
      <c r="K459" s="188"/>
      <c r="L459" s="259"/>
      <c r="M459" s="259"/>
      <c r="N459" s="56"/>
      <c r="O459" s="28"/>
      <c r="P459" s="56"/>
      <c r="Q459" s="28"/>
      <c r="R459" s="132"/>
      <c r="S459" s="214"/>
      <c r="T459" s="285"/>
      <c r="U459" s="27" t="s">
        <v>32</v>
      </c>
      <c r="V459" s="186"/>
      <c r="W459" s="56"/>
      <c r="X459" s="187"/>
      <c r="Y459" s="187"/>
      <c r="Z459" s="187"/>
      <c r="AA459" s="62"/>
      <c r="AB459" s="62"/>
      <c r="AC459" s="188"/>
      <c r="AD459" s="259"/>
      <c r="AE459" s="259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4"/>
      <c r="AT459" s="37"/>
    </row>
    <row r="460" spans="2:46" ht="13.5" customHeight="1" x14ac:dyDescent="0.15">
      <c r="B460" s="285"/>
      <c r="C460" s="27" t="s">
        <v>33</v>
      </c>
      <c r="D460" s="186"/>
      <c r="E460" s="56"/>
      <c r="F460" s="187"/>
      <c r="G460" s="187"/>
      <c r="H460" s="187"/>
      <c r="I460" s="62"/>
      <c r="J460" s="62"/>
      <c r="K460" s="188"/>
      <c r="L460" s="259"/>
      <c r="M460" s="259"/>
      <c r="N460" s="56"/>
      <c r="O460" s="28"/>
      <c r="P460" s="56"/>
      <c r="Q460" s="28"/>
      <c r="R460" s="132"/>
      <c r="S460" s="214"/>
      <c r="T460" s="285"/>
      <c r="U460" s="27" t="s">
        <v>33</v>
      </c>
      <c r="V460" s="186"/>
      <c r="W460" s="56"/>
      <c r="X460" s="187"/>
      <c r="Y460" s="187"/>
      <c r="Z460" s="187"/>
      <c r="AA460" s="62"/>
      <c r="AB460" s="62"/>
      <c r="AC460" s="188"/>
      <c r="AD460" s="259"/>
      <c r="AE460" s="259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4"/>
      <c r="AT460" s="37"/>
    </row>
    <row r="461" spans="2:46" ht="13.5" customHeight="1" x14ac:dyDescent="0.15">
      <c r="B461" s="285"/>
      <c r="C461" s="27" t="s">
        <v>35</v>
      </c>
      <c r="D461" s="186"/>
      <c r="E461" s="56"/>
      <c r="F461" s="187"/>
      <c r="G461" s="187"/>
      <c r="H461" s="187"/>
      <c r="I461" s="62"/>
      <c r="J461" s="62"/>
      <c r="K461" s="188"/>
      <c r="L461" s="259"/>
      <c r="M461" s="259"/>
      <c r="N461" s="56"/>
      <c r="O461" s="28"/>
      <c r="P461" s="56"/>
      <c r="Q461" s="28"/>
      <c r="R461" s="132"/>
      <c r="S461" s="214"/>
      <c r="T461" s="285"/>
      <c r="U461" s="27" t="s">
        <v>35</v>
      </c>
      <c r="V461" s="186"/>
      <c r="W461" s="56"/>
      <c r="X461" s="187"/>
      <c r="Y461" s="187"/>
      <c r="Z461" s="187"/>
      <c r="AA461" s="62"/>
      <c r="AB461" s="62"/>
      <c r="AC461" s="188"/>
      <c r="AD461" s="259"/>
      <c r="AE461" s="259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4"/>
      <c r="AT461" s="37"/>
    </row>
    <row r="462" spans="2:46" ht="13.5" customHeight="1" thickBot="1" x14ac:dyDescent="0.2">
      <c r="B462" s="286"/>
      <c r="C462" s="27"/>
      <c r="D462" s="186"/>
      <c r="E462" s="56"/>
      <c r="F462" s="189"/>
      <c r="G462" s="189"/>
      <c r="H462" s="189"/>
      <c r="I462" s="56"/>
      <c r="J462" s="56"/>
      <c r="K462" s="188"/>
      <c r="L462" s="259"/>
      <c r="M462" s="259"/>
      <c r="N462" s="56"/>
      <c r="O462" s="28"/>
      <c r="P462" s="56"/>
      <c r="Q462" s="28"/>
      <c r="R462" s="184"/>
      <c r="S462" s="214"/>
      <c r="T462" s="286"/>
      <c r="U462" s="27"/>
      <c r="V462" s="186"/>
      <c r="W462" s="56"/>
      <c r="X462" s="189"/>
      <c r="Y462" s="189"/>
      <c r="Z462" s="189"/>
      <c r="AA462" s="56"/>
      <c r="AB462" s="56"/>
      <c r="AC462" s="188"/>
      <c r="AD462" s="259"/>
      <c r="AE462" s="259"/>
      <c r="AF462" s="56"/>
      <c r="AG462" s="28"/>
      <c r="AH462" s="56"/>
      <c r="AI462" s="28"/>
      <c r="AJ462" s="184"/>
      <c r="AK462" s="199"/>
      <c r="AL462" s="286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4"/>
      <c r="AT462" s="37"/>
    </row>
    <row r="463" spans="2:46" ht="13.5" customHeight="1" x14ac:dyDescent="0.15">
      <c r="B463" s="284" t="s">
        <v>155</v>
      </c>
      <c r="C463" s="25" t="s">
        <v>31</v>
      </c>
      <c r="D463" s="39"/>
      <c r="E463" s="55"/>
      <c r="F463" s="96"/>
      <c r="G463" s="96"/>
      <c r="H463" s="96"/>
      <c r="I463" s="60"/>
      <c r="J463" s="60"/>
      <c r="K463" s="61"/>
      <c r="L463" s="258"/>
      <c r="M463" s="258"/>
      <c r="N463" s="55"/>
      <c r="O463" s="26"/>
      <c r="P463" s="55"/>
      <c r="Q463" s="26"/>
      <c r="R463" s="131"/>
      <c r="S463" s="214"/>
      <c r="T463" s="284" t="s">
        <v>155</v>
      </c>
      <c r="U463" s="25" t="s">
        <v>31</v>
      </c>
      <c r="V463" s="39"/>
      <c r="W463" s="55"/>
      <c r="X463" s="96"/>
      <c r="Y463" s="96"/>
      <c r="Z463" s="96"/>
      <c r="AA463" s="60"/>
      <c r="AB463" s="60"/>
      <c r="AC463" s="61"/>
      <c r="AD463" s="258"/>
      <c r="AE463" s="258"/>
      <c r="AF463" s="55"/>
      <c r="AG463" s="26"/>
      <c r="AH463" s="55"/>
      <c r="AI463" s="26"/>
      <c r="AJ463" s="131"/>
      <c r="AK463" s="199"/>
      <c r="AL463" s="284" t="s">
        <v>155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4"/>
      <c r="AT463" s="37"/>
    </row>
    <row r="464" spans="2:46" ht="13.5" customHeight="1" x14ac:dyDescent="0.15">
      <c r="B464" s="285"/>
      <c r="C464" s="27" t="s">
        <v>32</v>
      </c>
      <c r="D464" s="186"/>
      <c r="E464" s="56"/>
      <c r="F464" s="187"/>
      <c r="G464" s="187"/>
      <c r="H464" s="187"/>
      <c r="I464" s="62"/>
      <c r="J464" s="62"/>
      <c r="K464" s="188"/>
      <c r="L464" s="259"/>
      <c r="M464" s="259"/>
      <c r="N464" s="56"/>
      <c r="O464" s="28"/>
      <c r="P464" s="56"/>
      <c r="Q464" s="28"/>
      <c r="R464" s="132"/>
      <c r="S464" s="214"/>
      <c r="T464" s="285"/>
      <c r="U464" s="27" t="s">
        <v>32</v>
      </c>
      <c r="V464" s="186"/>
      <c r="W464" s="56"/>
      <c r="X464" s="187"/>
      <c r="Y464" s="187"/>
      <c r="Z464" s="187"/>
      <c r="AA464" s="62"/>
      <c r="AB464" s="62"/>
      <c r="AC464" s="188"/>
      <c r="AD464" s="259"/>
      <c r="AE464" s="259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4"/>
      <c r="AT464" s="37"/>
    </row>
    <row r="465" spans="2:46" ht="13.5" customHeight="1" x14ac:dyDescent="0.15">
      <c r="B465" s="285"/>
      <c r="C465" s="27" t="s">
        <v>33</v>
      </c>
      <c r="D465" s="186"/>
      <c r="E465" s="56"/>
      <c r="F465" s="187"/>
      <c r="G465" s="187"/>
      <c r="H465" s="187"/>
      <c r="I465" s="62"/>
      <c r="J465" s="62"/>
      <c r="K465" s="188"/>
      <c r="L465" s="259"/>
      <c r="M465" s="259"/>
      <c r="N465" s="56"/>
      <c r="O465" s="28"/>
      <c r="P465" s="56"/>
      <c r="Q465" s="28"/>
      <c r="R465" s="132"/>
      <c r="S465" s="214"/>
      <c r="T465" s="285"/>
      <c r="U465" s="27" t="s">
        <v>33</v>
      </c>
      <c r="V465" s="186"/>
      <c r="W465" s="56"/>
      <c r="X465" s="187"/>
      <c r="Y465" s="187"/>
      <c r="Z465" s="187"/>
      <c r="AA465" s="62"/>
      <c r="AB465" s="62"/>
      <c r="AC465" s="188"/>
      <c r="AD465" s="259"/>
      <c r="AE465" s="259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4"/>
      <c r="AT465" s="37"/>
    </row>
    <row r="466" spans="2:46" ht="13.5" customHeight="1" x14ac:dyDescent="0.15">
      <c r="B466" s="285"/>
      <c r="C466" s="27" t="s">
        <v>35</v>
      </c>
      <c r="D466" s="186"/>
      <c r="E466" s="56"/>
      <c r="F466" s="187"/>
      <c r="G466" s="187"/>
      <c r="H466" s="187"/>
      <c r="I466" s="62"/>
      <c r="J466" s="62"/>
      <c r="K466" s="188"/>
      <c r="L466" s="259"/>
      <c r="M466" s="259"/>
      <c r="N466" s="56"/>
      <c r="O466" s="28"/>
      <c r="P466" s="56"/>
      <c r="Q466" s="28"/>
      <c r="R466" s="132"/>
      <c r="S466" s="214"/>
      <c r="T466" s="285"/>
      <c r="U466" s="27" t="s">
        <v>35</v>
      </c>
      <c r="V466" s="186"/>
      <c r="W466" s="56"/>
      <c r="X466" s="187"/>
      <c r="Y466" s="187"/>
      <c r="Z466" s="187"/>
      <c r="AA466" s="62"/>
      <c r="AB466" s="62"/>
      <c r="AC466" s="188"/>
      <c r="AD466" s="259"/>
      <c r="AE466" s="259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4"/>
      <c r="AT466" s="37"/>
    </row>
    <row r="467" spans="2:46" ht="13.5" customHeight="1" thickBot="1" x14ac:dyDescent="0.2">
      <c r="B467" s="286"/>
      <c r="C467" s="27"/>
      <c r="D467" s="186"/>
      <c r="E467" s="56"/>
      <c r="F467" s="189"/>
      <c r="G467" s="189"/>
      <c r="H467" s="189"/>
      <c r="I467" s="56"/>
      <c r="J467" s="56"/>
      <c r="K467" s="188"/>
      <c r="L467" s="259"/>
      <c r="M467" s="259"/>
      <c r="N467" s="56"/>
      <c r="O467" s="28"/>
      <c r="P467" s="56"/>
      <c r="Q467" s="28"/>
      <c r="R467" s="184"/>
      <c r="S467" s="214"/>
      <c r="T467" s="286"/>
      <c r="U467" s="27"/>
      <c r="V467" s="186"/>
      <c r="W467" s="56"/>
      <c r="X467" s="189"/>
      <c r="Y467" s="189"/>
      <c r="Z467" s="189"/>
      <c r="AA467" s="56"/>
      <c r="AB467" s="56"/>
      <c r="AC467" s="188"/>
      <c r="AD467" s="259"/>
      <c r="AE467" s="259"/>
      <c r="AF467" s="56"/>
      <c r="AG467" s="28"/>
      <c r="AH467" s="56"/>
      <c r="AI467" s="28"/>
      <c r="AJ467" s="184"/>
      <c r="AK467" s="199"/>
      <c r="AL467" s="286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4"/>
      <c r="AT467" s="37"/>
    </row>
    <row r="468" spans="2:46" ht="13.5" customHeight="1" x14ac:dyDescent="0.15">
      <c r="B468" s="284" t="s">
        <v>156</v>
      </c>
      <c r="C468" s="25" t="s">
        <v>31</v>
      </c>
      <c r="D468" s="39"/>
      <c r="E468" s="55"/>
      <c r="F468" s="96"/>
      <c r="G468" s="96"/>
      <c r="H468" s="96"/>
      <c r="I468" s="60"/>
      <c r="J468" s="60"/>
      <c r="K468" s="61"/>
      <c r="L468" s="258"/>
      <c r="M468" s="258"/>
      <c r="N468" s="55"/>
      <c r="O468" s="26"/>
      <c r="P468" s="55"/>
      <c r="Q468" s="26"/>
      <c r="R468" s="131"/>
      <c r="S468" s="214"/>
      <c r="T468" s="284" t="s">
        <v>156</v>
      </c>
      <c r="U468" s="25" t="s">
        <v>31</v>
      </c>
      <c r="V468" s="39"/>
      <c r="W468" s="55"/>
      <c r="X468" s="96"/>
      <c r="Y468" s="96"/>
      <c r="Z468" s="96"/>
      <c r="AA468" s="60"/>
      <c r="AB468" s="60"/>
      <c r="AC468" s="61"/>
      <c r="AD468" s="258"/>
      <c r="AE468" s="258"/>
      <c r="AF468" s="55"/>
      <c r="AG468" s="26"/>
      <c r="AH468" s="55"/>
      <c r="AI468" s="26"/>
      <c r="AJ468" s="131"/>
      <c r="AK468" s="199"/>
      <c r="AL468" s="284" t="s">
        <v>156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4"/>
      <c r="AT468" s="37"/>
    </row>
    <row r="469" spans="2:46" ht="13.5" customHeight="1" x14ac:dyDescent="0.15">
      <c r="B469" s="285"/>
      <c r="C469" s="27" t="s">
        <v>32</v>
      </c>
      <c r="D469" s="186"/>
      <c r="E469" s="56"/>
      <c r="F469" s="187"/>
      <c r="G469" s="187"/>
      <c r="H469" s="187"/>
      <c r="I469" s="62"/>
      <c r="J469" s="62"/>
      <c r="K469" s="188"/>
      <c r="L469" s="259"/>
      <c r="M469" s="259"/>
      <c r="N469" s="56"/>
      <c r="O469" s="28"/>
      <c r="P469" s="56"/>
      <c r="Q469" s="28"/>
      <c r="R469" s="132"/>
      <c r="S469" s="214"/>
      <c r="T469" s="285"/>
      <c r="U469" s="27" t="s">
        <v>32</v>
      </c>
      <c r="V469" s="186"/>
      <c r="W469" s="56"/>
      <c r="X469" s="187"/>
      <c r="Y469" s="187"/>
      <c r="Z469" s="187"/>
      <c r="AA469" s="62"/>
      <c r="AB469" s="62"/>
      <c r="AC469" s="188"/>
      <c r="AD469" s="259"/>
      <c r="AE469" s="259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4"/>
      <c r="AT469" s="37"/>
    </row>
    <row r="470" spans="2:46" ht="13.5" customHeight="1" x14ac:dyDescent="0.15">
      <c r="B470" s="285"/>
      <c r="C470" s="27" t="s">
        <v>33</v>
      </c>
      <c r="D470" s="186"/>
      <c r="E470" s="56"/>
      <c r="F470" s="187"/>
      <c r="G470" s="187"/>
      <c r="H470" s="187"/>
      <c r="I470" s="62"/>
      <c r="J470" s="62"/>
      <c r="K470" s="188"/>
      <c r="L470" s="259"/>
      <c r="M470" s="259"/>
      <c r="N470" s="56"/>
      <c r="O470" s="28"/>
      <c r="P470" s="56"/>
      <c r="Q470" s="28"/>
      <c r="R470" s="132"/>
      <c r="S470" s="214"/>
      <c r="T470" s="285"/>
      <c r="U470" s="27" t="s">
        <v>33</v>
      </c>
      <c r="V470" s="186"/>
      <c r="W470" s="56"/>
      <c r="X470" s="187"/>
      <c r="Y470" s="187"/>
      <c r="Z470" s="187"/>
      <c r="AA470" s="62"/>
      <c r="AB470" s="62"/>
      <c r="AC470" s="188"/>
      <c r="AD470" s="259"/>
      <c r="AE470" s="259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4"/>
      <c r="AT470" s="37"/>
    </row>
    <row r="471" spans="2:46" ht="13.5" customHeight="1" x14ac:dyDescent="0.15">
      <c r="B471" s="285"/>
      <c r="C471" s="27" t="s">
        <v>35</v>
      </c>
      <c r="D471" s="186"/>
      <c r="E471" s="56"/>
      <c r="F471" s="187"/>
      <c r="G471" s="187"/>
      <c r="H471" s="187"/>
      <c r="I471" s="62"/>
      <c r="J471" s="62"/>
      <c r="K471" s="188"/>
      <c r="L471" s="259"/>
      <c r="M471" s="259"/>
      <c r="N471" s="56"/>
      <c r="O471" s="28"/>
      <c r="P471" s="56"/>
      <c r="Q471" s="28"/>
      <c r="R471" s="132"/>
      <c r="S471" s="214"/>
      <c r="T471" s="285"/>
      <c r="U471" s="27" t="s">
        <v>35</v>
      </c>
      <c r="V471" s="186"/>
      <c r="W471" s="56"/>
      <c r="X471" s="187"/>
      <c r="Y471" s="187"/>
      <c r="Z471" s="187"/>
      <c r="AA471" s="62"/>
      <c r="AB471" s="62"/>
      <c r="AC471" s="188"/>
      <c r="AD471" s="259"/>
      <c r="AE471" s="259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4"/>
      <c r="AT471" s="37"/>
    </row>
    <row r="472" spans="2:46" ht="13.5" customHeight="1" thickBot="1" x14ac:dyDescent="0.2">
      <c r="B472" s="286"/>
      <c r="C472" s="27"/>
      <c r="D472" s="186"/>
      <c r="E472" s="56"/>
      <c r="F472" s="189"/>
      <c r="G472" s="189"/>
      <c r="H472" s="189"/>
      <c r="I472" s="56"/>
      <c r="J472" s="56"/>
      <c r="K472" s="188"/>
      <c r="L472" s="259"/>
      <c r="M472" s="259"/>
      <c r="N472" s="56"/>
      <c r="O472" s="28"/>
      <c r="P472" s="56"/>
      <c r="Q472" s="28"/>
      <c r="R472" s="184"/>
      <c r="S472" s="214"/>
      <c r="T472" s="286"/>
      <c r="U472" s="27"/>
      <c r="V472" s="186"/>
      <c r="W472" s="56"/>
      <c r="X472" s="189"/>
      <c r="Y472" s="189"/>
      <c r="Z472" s="189"/>
      <c r="AA472" s="56"/>
      <c r="AB472" s="56"/>
      <c r="AC472" s="188"/>
      <c r="AD472" s="259"/>
      <c r="AE472" s="259"/>
      <c r="AF472" s="56"/>
      <c r="AG472" s="28"/>
      <c r="AH472" s="56"/>
      <c r="AI472" s="28"/>
      <c r="AJ472" s="184"/>
      <c r="AK472" s="199"/>
      <c r="AL472" s="286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4"/>
      <c r="AT472" s="37"/>
    </row>
    <row r="473" spans="2:46" ht="13.5" customHeight="1" x14ac:dyDescent="0.15">
      <c r="B473" s="284" t="s">
        <v>157</v>
      </c>
      <c r="C473" s="25" t="s">
        <v>31</v>
      </c>
      <c r="D473" s="39"/>
      <c r="E473" s="55"/>
      <c r="F473" s="96"/>
      <c r="G473" s="96"/>
      <c r="H473" s="96"/>
      <c r="I473" s="60"/>
      <c r="J473" s="60"/>
      <c r="K473" s="61"/>
      <c r="L473" s="258"/>
      <c r="M473" s="258"/>
      <c r="N473" s="55"/>
      <c r="O473" s="26"/>
      <c r="P473" s="55"/>
      <c r="Q473" s="26"/>
      <c r="R473" s="131"/>
      <c r="S473" s="214"/>
      <c r="T473" s="284" t="s">
        <v>157</v>
      </c>
      <c r="U473" s="25" t="s">
        <v>31</v>
      </c>
      <c r="V473" s="39"/>
      <c r="W473" s="55"/>
      <c r="X473" s="96"/>
      <c r="Y473" s="96"/>
      <c r="Z473" s="96"/>
      <c r="AA473" s="60"/>
      <c r="AB473" s="60"/>
      <c r="AC473" s="61"/>
      <c r="AD473" s="258"/>
      <c r="AE473" s="258"/>
      <c r="AF473" s="55"/>
      <c r="AG473" s="26"/>
      <c r="AH473" s="55"/>
      <c r="AI473" s="26"/>
      <c r="AJ473" s="131"/>
      <c r="AK473" s="199"/>
      <c r="AL473" s="284" t="s">
        <v>157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4"/>
      <c r="AT473" s="37"/>
    </row>
    <row r="474" spans="2:46" ht="13.5" customHeight="1" x14ac:dyDescent="0.15">
      <c r="B474" s="285"/>
      <c r="C474" s="27" t="s">
        <v>32</v>
      </c>
      <c r="D474" s="186"/>
      <c r="E474" s="56"/>
      <c r="F474" s="187"/>
      <c r="G474" s="187"/>
      <c r="H474" s="187"/>
      <c r="I474" s="62"/>
      <c r="J474" s="62"/>
      <c r="K474" s="188"/>
      <c r="L474" s="259"/>
      <c r="M474" s="259"/>
      <c r="N474" s="56"/>
      <c r="O474" s="28"/>
      <c r="P474" s="56"/>
      <c r="Q474" s="28"/>
      <c r="R474" s="132"/>
      <c r="S474" s="214"/>
      <c r="T474" s="285"/>
      <c r="U474" s="27" t="s">
        <v>32</v>
      </c>
      <c r="V474" s="186"/>
      <c r="W474" s="56"/>
      <c r="X474" s="187"/>
      <c r="Y474" s="187"/>
      <c r="Z474" s="187"/>
      <c r="AA474" s="62"/>
      <c r="AB474" s="62"/>
      <c r="AC474" s="188"/>
      <c r="AD474" s="259"/>
      <c r="AE474" s="259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4"/>
      <c r="AT474" s="37"/>
    </row>
    <row r="475" spans="2:46" ht="13.5" customHeight="1" x14ac:dyDescent="0.15">
      <c r="B475" s="285"/>
      <c r="C475" s="27" t="s">
        <v>33</v>
      </c>
      <c r="D475" s="186"/>
      <c r="E475" s="56"/>
      <c r="F475" s="187"/>
      <c r="G475" s="187"/>
      <c r="H475" s="187"/>
      <c r="I475" s="62"/>
      <c r="J475" s="62"/>
      <c r="K475" s="188"/>
      <c r="L475" s="259"/>
      <c r="M475" s="259"/>
      <c r="N475" s="56"/>
      <c r="O475" s="28"/>
      <c r="P475" s="56"/>
      <c r="Q475" s="28"/>
      <c r="R475" s="132"/>
      <c r="S475" s="214"/>
      <c r="T475" s="285"/>
      <c r="U475" s="27" t="s">
        <v>33</v>
      </c>
      <c r="V475" s="186"/>
      <c r="W475" s="56"/>
      <c r="X475" s="187"/>
      <c r="Y475" s="187"/>
      <c r="Z475" s="187"/>
      <c r="AA475" s="62"/>
      <c r="AB475" s="62"/>
      <c r="AC475" s="188"/>
      <c r="AD475" s="259"/>
      <c r="AE475" s="259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4"/>
      <c r="AT475" s="37"/>
    </row>
    <row r="476" spans="2:46" ht="13.5" customHeight="1" x14ac:dyDescent="0.15">
      <c r="B476" s="285"/>
      <c r="C476" s="27" t="s">
        <v>35</v>
      </c>
      <c r="D476" s="186"/>
      <c r="E476" s="56"/>
      <c r="F476" s="187"/>
      <c r="G476" s="187"/>
      <c r="H476" s="187"/>
      <c r="I476" s="62"/>
      <c r="J476" s="62"/>
      <c r="K476" s="188"/>
      <c r="L476" s="259"/>
      <c r="M476" s="259"/>
      <c r="N476" s="56"/>
      <c r="O476" s="28"/>
      <c r="P476" s="56"/>
      <c r="Q476" s="28"/>
      <c r="R476" s="132"/>
      <c r="S476" s="214"/>
      <c r="T476" s="285"/>
      <c r="U476" s="27" t="s">
        <v>35</v>
      </c>
      <c r="V476" s="186"/>
      <c r="W476" s="56"/>
      <c r="X476" s="187"/>
      <c r="Y476" s="187"/>
      <c r="Z476" s="187"/>
      <c r="AA476" s="62"/>
      <c r="AB476" s="62"/>
      <c r="AC476" s="188"/>
      <c r="AD476" s="259"/>
      <c r="AE476" s="259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4"/>
      <c r="AT476" s="37"/>
    </row>
    <row r="477" spans="2:46" ht="13.5" customHeight="1" thickBot="1" x14ac:dyDescent="0.2">
      <c r="B477" s="286"/>
      <c r="C477" s="27"/>
      <c r="D477" s="186"/>
      <c r="E477" s="56"/>
      <c r="F477" s="189"/>
      <c r="G477" s="189"/>
      <c r="H477" s="189"/>
      <c r="I477" s="56"/>
      <c r="J477" s="56"/>
      <c r="K477" s="188"/>
      <c r="L477" s="259"/>
      <c r="M477" s="259"/>
      <c r="N477" s="56"/>
      <c r="O477" s="28"/>
      <c r="P477" s="56"/>
      <c r="Q477" s="28"/>
      <c r="R477" s="184"/>
      <c r="S477" s="214"/>
      <c r="T477" s="286"/>
      <c r="U477" s="27"/>
      <c r="V477" s="186"/>
      <c r="W477" s="56"/>
      <c r="X477" s="189"/>
      <c r="Y477" s="189"/>
      <c r="Z477" s="189"/>
      <c r="AA477" s="56"/>
      <c r="AB477" s="56"/>
      <c r="AC477" s="188"/>
      <c r="AD477" s="259"/>
      <c r="AE477" s="259"/>
      <c r="AF477" s="56"/>
      <c r="AG477" s="28"/>
      <c r="AH477" s="56"/>
      <c r="AI477" s="28"/>
      <c r="AJ477" s="184"/>
      <c r="AK477" s="199"/>
      <c r="AL477" s="286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4"/>
      <c r="AT477" s="37"/>
    </row>
    <row r="478" spans="2:46" ht="13.5" customHeight="1" x14ac:dyDescent="0.15">
      <c r="B478" s="284" t="s">
        <v>158</v>
      </c>
      <c r="C478" s="25" t="s">
        <v>31</v>
      </c>
      <c r="D478" s="39"/>
      <c r="E478" s="55"/>
      <c r="F478" s="96"/>
      <c r="G478" s="96"/>
      <c r="H478" s="96"/>
      <c r="I478" s="60"/>
      <c r="J478" s="60"/>
      <c r="K478" s="61"/>
      <c r="L478" s="258"/>
      <c r="M478" s="258"/>
      <c r="N478" s="55"/>
      <c r="O478" s="26"/>
      <c r="P478" s="55"/>
      <c r="Q478" s="26"/>
      <c r="R478" s="131"/>
      <c r="S478" s="214"/>
      <c r="T478" s="284" t="s">
        <v>158</v>
      </c>
      <c r="U478" s="25" t="s">
        <v>31</v>
      </c>
      <c r="V478" s="39"/>
      <c r="W478" s="55"/>
      <c r="X478" s="96"/>
      <c r="Y478" s="96"/>
      <c r="Z478" s="96"/>
      <c r="AA478" s="60"/>
      <c r="AB478" s="60"/>
      <c r="AC478" s="61"/>
      <c r="AD478" s="258"/>
      <c r="AE478" s="258"/>
      <c r="AF478" s="55"/>
      <c r="AG478" s="26"/>
      <c r="AH478" s="55"/>
      <c r="AI478" s="26"/>
      <c r="AJ478" s="131"/>
      <c r="AK478" s="199"/>
      <c r="AL478" s="284" t="s">
        <v>158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4"/>
      <c r="AT478" s="37"/>
    </row>
    <row r="479" spans="2:46" ht="13.5" customHeight="1" x14ac:dyDescent="0.15">
      <c r="B479" s="285"/>
      <c r="C479" s="27" t="s">
        <v>32</v>
      </c>
      <c r="D479" s="186"/>
      <c r="E479" s="56"/>
      <c r="F479" s="187"/>
      <c r="G479" s="187"/>
      <c r="H479" s="187"/>
      <c r="I479" s="62"/>
      <c r="J479" s="62"/>
      <c r="K479" s="188"/>
      <c r="L479" s="259"/>
      <c r="M479" s="259"/>
      <c r="N479" s="56"/>
      <c r="O479" s="28"/>
      <c r="P479" s="56"/>
      <c r="Q479" s="28"/>
      <c r="R479" s="132"/>
      <c r="S479" s="214"/>
      <c r="T479" s="285"/>
      <c r="U479" s="27" t="s">
        <v>32</v>
      </c>
      <c r="V479" s="186"/>
      <c r="W479" s="56"/>
      <c r="X479" s="187"/>
      <c r="Y479" s="187"/>
      <c r="Z479" s="187"/>
      <c r="AA479" s="62"/>
      <c r="AB479" s="62"/>
      <c r="AC479" s="188"/>
      <c r="AD479" s="259"/>
      <c r="AE479" s="259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4"/>
      <c r="AT479" s="37"/>
    </row>
    <row r="480" spans="2:46" ht="13.5" customHeight="1" x14ac:dyDescent="0.15">
      <c r="B480" s="285"/>
      <c r="C480" s="27" t="s">
        <v>33</v>
      </c>
      <c r="D480" s="186"/>
      <c r="E480" s="56"/>
      <c r="F480" s="187"/>
      <c r="G480" s="187"/>
      <c r="H480" s="187"/>
      <c r="I480" s="62"/>
      <c r="J480" s="62"/>
      <c r="K480" s="188"/>
      <c r="L480" s="259"/>
      <c r="M480" s="259"/>
      <c r="N480" s="56"/>
      <c r="O480" s="28"/>
      <c r="P480" s="56"/>
      <c r="Q480" s="28"/>
      <c r="R480" s="132"/>
      <c r="S480" s="214"/>
      <c r="T480" s="285"/>
      <c r="U480" s="27" t="s">
        <v>33</v>
      </c>
      <c r="V480" s="186"/>
      <c r="W480" s="56"/>
      <c r="X480" s="187"/>
      <c r="Y480" s="187"/>
      <c r="Z480" s="187"/>
      <c r="AA480" s="62"/>
      <c r="AB480" s="62"/>
      <c r="AC480" s="188"/>
      <c r="AD480" s="259"/>
      <c r="AE480" s="259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4"/>
      <c r="AT480" s="37"/>
    </row>
    <row r="481" spans="2:46" ht="13.5" customHeight="1" x14ac:dyDescent="0.15">
      <c r="B481" s="285"/>
      <c r="C481" s="27" t="s">
        <v>35</v>
      </c>
      <c r="D481" s="186"/>
      <c r="E481" s="56"/>
      <c r="F481" s="187"/>
      <c r="G481" s="187"/>
      <c r="H481" s="187"/>
      <c r="I481" s="62"/>
      <c r="J481" s="62"/>
      <c r="K481" s="188"/>
      <c r="L481" s="259"/>
      <c r="M481" s="259"/>
      <c r="N481" s="56"/>
      <c r="O481" s="28"/>
      <c r="P481" s="56"/>
      <c r="Q481" s="28"/>
      <c r="R481" s="132"/>
      <c r="S481" s="214"/>
      <c r="T481" s="285"/>
      <c r="U481" s="27" t="s">
        <v>35</v>
      </c>
      <c r="V481" s="186"/>
      <c r="W481" s="56"/>
      <c r="X481" s="187"/>
      <c r="Y481" s="187"/>
      <c r="Z481" s="187"/>
      <c r="AA481" s="62"/>
      <c r="AB481" s="62"/>
      <c r="AC481" s="188"/>
      <c r="AD481" s="259"/>
      <c r="AE481" s="259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4"/>
      <c r="AT481" s="37"/>
    </row>
    <row r="482" spans="2:46" ht="13.5" customHeight="1" thickBot="1" x14ac:dyDescent="0.2">
      <c r="B482" s="286"/>
      <c r="C482" s="27"/>
      <c r="D482" s="186"/>
      <c r="E482" s="56"/>
      <c r="F482" s="189"/>
      <c r="G482" s="189"/>
      <c r="H482" s="189"/>
      <c r="I482" s="56"/>
      <c r="J482" s="56"/>
      <c r="K482" s="188"/>
      <c r="L482" s="259"/>
      <c r="M482" s="259"/>
      <c r="N482" s="56"/>
      <c r="O482" s="28"/>
      <c r="P482" s="56"/>
      <c r="Q482" s="28"/>
      <c r="R482" s="184"/>
      <c r="S482" s="214"/>
      <c r="T482" s="286"/>
      <c r="U482" s="27"/>
      <c r="V482" s="186"/>
      <c r="W482" s="56"/>
      <c r="X482" s="189"/>
      <c r="Y482" s="189"/>
      <c r="Z482" s="189"/>
      <c r="AA482" s="56"/>
      <c r="AB482" s="56"/>
      <c r="AC482" s="188"/>
      <c r="AD482" s="259"/>
      <c r="AE482" s="259"/>
      <c r="AF482" s="56"/>
      <c r="AG482" s="28"/>
      <c r="AH482" s="56"/>
      <c r="AI482" s="28"/>
      <c r="AJ482" s="184"/>
      <c r="AK482" s="199"/>
      <c r="AL482" s="286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4"/>
      <c r="AT482" s="37"/>
    </row>
    <row r="483" spans="2:46" ht="13.5" customHeight="1" x14ac:dyDescent="0.15">
      <c r="B483" s="284" t="s">
        <v>159</v>
      </c>
      <c r="C483" s="25" t="s">
        <v>31</v>
      </c>
      <c r="D483" s="39"/>
      <c r="E483" s="55"/>
      <c r="F483" s="96"/>
      <c r="G483" s="96"/>
      <c r="H483" s="96"/>
      <c r="I483" s="60"/>
      <c r="J483" s="60"/>
      <c r="K483" s="61"/>
      <c r="L483" s="258"/>
      <c r="M483" s="258"/>
      <c r="N483" s="55"/>
      <c r="O483" s="26"/>
      <c r="P483" s="55"/>
      <c r="Q483" s="26"/>
      <c r="R483" s="131"/>
      <c r="S483" s="214"/>
      <c r="T483" s="284" t="s">
        <v>159</v>
      </c>
      <c r="U483" s="25" t="s">
        <v>31</v>
      </c>
      <c r="V483" s="39"/>
      <c r="W483" s="55"/>
      <c r="X483" s="96"/>
      <c r="Y483" s="96"/>
      <c r="Z483" s="96"/>
      <c r="AA483" s="60"/>
      <c r="AB483" s="60"/>
      <c r="AC483" s="61"/>
      <c r="AD483" s="258"/>
      <c r="AE483" s="258"/>
      <c r="AF483" s="55"/>
      <c r="AG483" s="26"/>
      <c r="AH483" s="55"/>
      <c r="AI483" s="26"/>
      <c r="AJ483" s="131"/>
      <c r="AK483" s="199"/>
      <c r="AL483" s="284" t="s">
        <v>159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4"/>
      <c r="AT483" s="37"/>
    </row>
    <row r="484" spans="2:46" ht="13.5" customHeight="1" x14ac:dyDescent="0.15">
      <c r="B484" s="285"/>
      <c r="C484" s="27" t="s">
        <v>32</v>
      </c>
      <c r="D484" s="186"/>
      <c r="E484" s="56"/>
      <c r="F484" s="187"/>
      <c r="G484" s="187"/>
      <c r="H484" s="187"/>
      <c r="I484" s="62"/>
      <c r="J484" s="62"/>
      <c r="K484" s="188"/>
      <c r="L484" s="259"/>
      <c r="M484" s="259"/>
      <c r="N484" s="56"/>
      <c r="O484" s="28"/>
      <c r="P484" s="56"/>
      <c r="Q484" s="28"/>
      <c r="R484" s="132"/>
      <c r="S484" s="214"/>
      <c r="T484" s="285"/>
      <c r="U484" s="27" t="s">
        <v>32</v>
      </c>
      <c r="V484" s="186"/>
      <c r="W484" s="56"/>
      <c r="X484" s="187"/>
      <c r="Y484" s="187"/>
      <c r="Z484" s="187"/>
      <c r="AA484" s="62"/>
      <c r="AB484" s="62"/>
      <c r="AC484" s="188"/>
      <c r="AD484" s="259"/>
      <c r="AE484" s="259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4"/>
      <c r="AT484" s="37"/>
    </row>
    <row r="485" spans="2:46" ht="13.5" customHeight="1" x14ac:dyDescent="0.15">
      <c r="B485" s="285"/>
      <c r="C485" s="27" t="s">
        <v>33</v>
      </c>
      <c r="D485" s="186"/>
      <c r="E485" s="56"/>
      <c r="F485" s="187"/>
      <c r="G485" s="187"/>
      <c r="H485" s="187"/>
      <c r="I485" s="62"/>
      <c r="J485" s="62"/>
      <c r="K485" s="188"/>
      <c r="L485" s="259"/>
      <c r="M485" s="259"/>
      <c r="N485" s="56"/>
      <c r="O485" s="28"/>
      <c r="P485" s="56"/>
      <c r="Q485" s="28"/>
      <c r="R485" s="132"/>
      <c r="S485" s="214"/>
      <c r="T485" s="285"/>
      <c r="U485" s="27" t="s">
        <v>33</v>
      </c>
      <c r="V485" s="186"/>
      <c r="W485" s="56"/>
      <c r="X485" s="187"/>
      <c r="Y485" s="187"/>
      <c r="Z485" s="187"/>
      <c r="AA485" s="62"/>
      <c r="AB485" s="62"/>
      <c r="AC485" s="188"/>
      <c r="AD485" s="259"/>
      <c r="AE485" s="259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4"/>
      <c r="AT485" s="37"/>
    </row>
    <row r="486" spans="2:46" ht="13.5" customHeight="1" x14ac:dyDescent="0.15">
      <c r="B486" s="285"/>
      <c r="C486" s="27" t="s">
        <v>35</v>
      </c>
      <c r="D486" s="186"/>
      <c r="E486" s="56"/>
      <c r="F486" s="187"/>
      <c r="G486" s="187"/>
      <c r="H486" s="187"/>
      <c r="I486" s="62"/>
      <c r="J486" s="62"/>
      <c r="K486" s="188"/>
      <c r="L486" s="259"/>
      <c r="M486" s="259"/>
      <c r="N486" s="56"/>
      <c r="O486" s="28"/>
      <c r="P486" s="56"/>
      <c r="Q486" s="28"/>
      <c r="R486" s="132"/>
      <c r="S486" s="214"/>
      <c r="T486" s="285"/>
      <c r="U486" s="27" t="s">
        <v>35</v>
      </c>
      <c r="V486" s="186"/>
      <c r="W486" s="56"/>
      <c r="X486" s="187"/>
      <c r="Y486" s="187"/>
      <c r="Z486" s="187"/>
      <c r="AA486" s="62"/>
      <c r="AB486" s="62"/>
      <c r="AC486" s="188"/>
      <c r="AD486" s="259"/>
      <c r="AE486" s="259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4"/>
      <c r="AT486" s="37"/>
    </row>
    <row r="487" spans="2:46" ht="13.5" customHeight="1" thickBot="1" x14ac:dyDescent="0.2">
      <c r="B487" s="286"/>
      <c r="C487" s="27"/>
      <c r="D487" s="186"/>
      <c r="E487" s="56"/>
      <c r="F487" s="189"/>
      <c r="G487" s="189"/>
      <c r="H487" s="189"/>
      <c r="I487" s="56"/>
      <c r="J487" s="56"/>
      <c r="K487" s="188"/>
      <c r="L487" s="259"/>
      <c r="M487" s="259"/>
      <c r="N487" s="56"/>
      <c r="O487" s="28"/>
      <c r="P487" s="56"/>
      <c r="Q487" s="28"/>
      <c r="R487" s="184"/>
      <c r="S487" s="214"/>
      <c r="T487" s="286"/>
      <c r="U487" s="27"/>
      <c r="V487" s="186"/>
      <c r="W487" s="56"/>
      <c r="X487" s="189"/>
      <c r="Y487" s="189"/>
      <c r="Z487" s="189"/>
      <c r="AA487" s="56"/>
      <c r="AB487" s="56"/>
      <c r="AC487" s="188"/>
      <c r="AD487" s="259"/>
      <c r="AE487" s="259"/>
      <c r="AF487" s="56"/>
      <c r="AG487" s="28"/>
      <c r="AH487" s="56"/>
      <c r="AI487" s="28"/>
      <c r="AJ487" s="184"/>
      <c r="AK487" s="199"/>
      <c r="AL487" s="286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4"/>
      <c r="AT487" s="37"/>
    </row>
    <row r="488" spans="2:46" ht="13.5" customHeight="1" x14ac:dyDescent="0.15">
      <c r="B488" s="284" t="s">
        <v>160</v>
      </c>
      <c r="C488" s="25" t="s">
        <v>31</v>
      </c>
      <c r="D488" s="39"/>
      <c r="E488" s="55"/>
      <c r="F488" s="96"/>
      <c r="G488" s="96"/>
      <c r="H488" s="96"/>
      <c r="I488" s="60"/>
      <c r="J488" s="60"/>
      <c r="K488" s="61"/>
      <c r="L488" s="258"/>
      <c r="M488" s="258"/>
      <c r="N488" s="55"/>
      <c r="O488" s="26"/>
      <c r="P488" s="55"/>
      <c r="Q488" s="26"/>
      <c r="R488" s="131"/>
      <c r="S488" s="214"/>
      <c r="T488" s="284" t="s">
        <v>160</v>
      </c>
      <c r="U488" s="25" t="s">
        <v>31</v>
      </c>
      <c r="V488" s="39"/>
      <c r="W488" s="55"/>
      <c r="X488" s="96"/>
      <c r="Y488" s="96"/>
      <c r="Z488" s="96"/>
      <c r="AA488" s="60"/>
      <c r="AB488" s="60"/>
      <c r="AC488" s="61"/>
      <c r="AD488" s="258"/>
      <c r="AE488" s="258"/>
      <c r="AF488" s="55"/>
      <c r="AG488" s="26"/>
      <c r="AH488" s="55"/>
      <c r="AI488" s="26"/>
      <c r="AJ488" s="131"/>
      <c r="AK488" s="199"/>
      <c r="AL488" s="284" t="s">
        <v>160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4"/>
      <c r="AT488" s="37"/>
    </row>
    <row r="489" spans="2:46" ht="13.5" customHeight="1" x14ac:dyDescent="0.15">
      <c r="B489" s="285"/>
      <c r="C489" s="27" t="s">
        <v>32</v>
      </c>
      <c r="D489" s="186"/>
      <c r="E489" s="56"/>
      <c r="F489" s="187"/>
      <c r="G489" s="187"/>
      <c r="H489" s="187"/>
      <c r="I489" s="62"/>
      <c r="J489" s="62"/>
      <c r="K489" s="188"/>
      <c r="L489" s="259"/>
      <c r="M489" s="259"/>
      <c r="N489" s="56"/>
      <c r="O489" s="28"/>
      <c r="P489" s="56"/>
      <c r="Q489" s="28"/>
      <c r="R489" s="132"/>
      <c r="S489" s="214"/>
      <c r="T489" s="285"/>
      <c r="U489" s="27" t="s">
        <v>32</v>
      </c>
      <c r="V489" s="186"/>
      <c r="W489" s="56"/>
      <c r="X489" s="187"/>
      <c r="Y489" s="187"/>
      <c r="Z489" s="187"/>
      <c r="AA489" s="62"/>
      <c r="AB489" s="62"/>
      <c r="AC489" s="188"/>
      <c r="AD489" s="259"/>
      <c r="AE489" s="259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4"/>
      <c r="AT489" s="37"/>
    </row>
    <row r="490" spans="2:46" ht="13.5" customHeight="1" x14ac:dyDescent="0.15">
      <c r="B490" s="285"/>
      <c r="C490" s="27" t="s">
        <v>33</v>
      </c>
      <c r="D490" s="186"/>
      <c r="E490" s="56"/>
      <c r="F490" s="187"/>
      <c r="G490" s="187"/>
      <c r="H490" s="187"/>
      <c r="I490" s="62"/>
      <c r="J490" s="62"/>
      <c r="K490" s="188"/>
      <c r="L490" s="259"/>
      <c r="M490" s="259"/>
      <c r="N490" s="56"/>
      <c r="O490" s="28"/>
      <c r="P490" s="56"/>
      <c r="Q490" s="28"/>
      <c r="R490" s="132"/>
      <c r="S490" s="214"/>
      <c r="T490" s="285"/>
      <c r="U490" s="27" t="s">
        <v>33</v>
      </c>
      <c r="V490" s="186"/>
      <c r="W490" s="56"/>
      <c r="X490" s="187"/>
      <c r="Y490" s="187"/>
      <c r="Z490" s="187"/>
      <c r="AA490" s="62"/>
      <c r="AB490" s="62"/>
      <c r="AC490" s="188"/>
      <c r="AD490" s="259"/>
      <c r="AE490" s="259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4"/>
      <c r="AT490" s="37"/>
    </row>
    <row r="491" spans="2:46" ht="13.5" customHeight="1" x14ac:dyDescent="0.15">
      <c r="B491" s="285"/>
      <c r="C491" s="27" t="s">
        <v>35</v>
      </c>
      <c r="D491" s="186"/>
      <c r="E491" s="56"/>
      <c r="F491" s="187"/>
      <c r="G491" s="187"/>
      <c r="H491" s="187"/>
      <c r="I491" s="62"/>
      <c r="J491" s="62"/>
      <c r="K491" s="188"/>
      <c r="L491" s="259"/>
      <c r="M491" s="259"/>
      <c r="N491" s="56"/>
      <c r="O491" s="28"/>
      <c r="P491" s="56"/>
      <c r="Q491" s="28"/>
      <c r="R491" s="132"/>
      <c r="S491" s="214"/>
      <c r="T491" s="285"/>
      <c r="U491" s="27" t="s">
        <v>35</v>
      </c>
      <c r="V491" s="186"/>
      <c r="W491" s="56"/>
      <c r="X491" s="187"/>
      <c r="Y491" s="187"/>
      <c r="Z491" s="187"/>
      <c r="AA491" s="62"/>
      <c r="AB491" s="62"/>
      <c r="AC491" s="188"/>
      <c r="AD491" s="259"/>
      <c r="AE491" s="259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4"/>
      <c r="AT491" s="37"/>
    </row>
    <row r="492" spans="2:46" ht="13.5" customHeight="1" thickBot="1" x14ac:dyDescent="0.2">
      <c r="B492" s="286"/>
      <c r="C492" s="27"/>
      <c r="D492" s="186"/>
      <c r="E492" s="56"/>
      <c r="F492" s="189"/>
      <c r="G492" s="189"/>
      <c r="H492" s="189"/>
      <c r="I492" s="56"/>
      <c r="J492" s="56"/>
      <c r="K492" s="188"/>
      <c r="L492" s="259"/>
      <c r="M492" s="259"/>
      <c r="N492" s="56"/>
      <c r="O492" s="28"/>
      <c r="P492" s="56"/>
      <c r="Q492" s="28"/>
      <c r="R492" s="184"/>
      <c r="S492" s="214"/>
      <c r="T492" s="286"/>
      <c r="U492" s="27"/>
      <c r="V492" s="186"/>
      <c r="W492" s="56"/>
      <c r="X492" s="189"/>
      <c r="Y492" s="189"/>
      <c r="Z492" s="189"/>
      <c r="AA492" s="56"/>
      <c r="AB492" s="56"/>
      <c r="AC492" s="188"/>
      <c r="AD492" s="259"/>
      <c r="AE492" s="259"/>
      <c r="AF492" s="56"/>
      <c r="AG492" s="28"/>
      <c r="AH492" s="56"/>
      <c r="AI492" s="28"/>
      <c r="AJ492" s="184"/>
      <c r="AK492" s="199"/>
      <c r="AL492" s="286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4"/>
      <c r="AT492" s="37"/>
    </row>
    <row r="493" spans="2:46" ht="13.5" customHeight="1" x14ac:dyDescent="0.15">
      <c r="B493" s="284" t="s">
        <v>161</v>
      </c>
      <c r="C493" s="25" t="s">
        <v>31</v>
      </c>
      <c r="D493" s="39"/>
      <c r="E493" s="55"/>
      <c r="F493" s="96"/>
      <c r="G493" s="96"/>
      <c r="H493" s="96"/>
      <c r="I493" s="60"/>
      <c r="J493" s="60"/>
      <c r="K493" s="61"/>
      <c r="L493" s="258"/>
      <c r="M493" s="258"/>
      <c r="N493" s="55"/>
      <c r="O493" s="26"/>
      <c r="P493" s="55"/>
      <c r="Q493" s="26"/>
      <c r="R493" s="131"/>
      <c r="S493" s="214"/>
      <c r="T493" s="284" t="s">
        <v>161</v>
      </c>
      <c r="U493" s="25" t="s">
        <v>31</v>
      </c>
      <c r="V493" s="39"/>
      <c r="W493" s="55"/>
      <c r="X493" s="96"/>
      <c r="Y493" s="96"/>
      <c r="Z493" s="96"/>
      <c r="AA493" s="60"/>
      <c r="AB493" s="60"/>
      <c r="AC493" s="61"/>
      <c r="AD493" s="258"/>
      <c r="AE493" s="258"/>
      <c r="AF493" s="55"/>
      <c r="AG493" s="26"/>
      <c r="AH493" s="55"/>
      <c r="AI493" s="26"/>
      <c r="AJ493" s="131"/>
      <c r="AK493" s="199"/>
      <c r="AL493" s="284" t="s">
        <v>161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4"/>
      <c r="AT493" s="37"/>
    </row>
    <row r="494" spans="2:46" ht="13.5" customHeight="1" x14ac:dyDescent="0.15">
      <c r="B494" s="285"/>
      <c r="C494" s="27" t="s">
        <v>32</v>
      </c>
      <c r="D494" s="186"/>
      <c r="E494" s="56"/>
      <c r="F494" s="187"/>
      <c r="G494" s="187"/>
      <c r="H494" s="187"/>
      <c r="I494" s="62"/>
      <c r="J494" s="62"/>
      <c r="K494" s="188"/>
      <c r="L494" s="259"/>
      <c r="M494" s="259"/>
      <c r="N494" s="56"/>
      <c r="O494" s="28"/>
      <c r="P494" s="56"/>
      <c r="Q494" s="28"/>
      <c r="R494" s="132"/>
      <c r="S494" s="214"/>
      <c r="T494" s="285"/>
      <c r="U494" s="27" t="s">
        <v>32</v>
      </c>
      <c r="V494" s="186"/>
      <c r="W494" s="56"/>
      <c r="X494" s="187"/>
      <c r="Y494" s="187"/>
      <c r="Z494" s="187"/>
      <c r="AA494" s="62"/>
      <c r="AB494" s="62"/>
      <c r="AC494" s="188"/>
      <c r="AD494" s="259"/>
      <c r="AE494" s="259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4"/>
      <c r="AT494" s="37"/>
    </row>
    <row r="495" spans="2:46" ht="13.5" customHeight="1" x14ac:dyDescent="0.15">
      <c r="B495" s="285"/>
      <c r="C495" s="27" t="s">
        <v>33</v>
      </c>
      <c r="D495" s="186"/>
      <c r="E495" s="56"/>
      <c r="F495" s="187"/>
      <c r="G495" s="187"/>
      <c r="H495" s="187"/>
      <c r="I495" s="62"/>
      <c r="J495" s="62"/>
      <c r="K495" s="188"/>
      <c r="L495" s="259"/>
      <c r="M495" s="259"/>
      <c r="N495" s="56"/>
      <c r="O495" s="28"/>
      <c r="P495" s="56"/>
      <c r="Q495" s="28"/>
      <c r="R495" s="132"/>
      <c r="S495" s="214"/>
      <c r="T495" s="285"/>
      <c r="U495" s="27" t="s">
        <v>33</v>
      </c>
      <c r="V495" s="186"/>
      <c r="W495" s="56"/>
      <c r="X495" s="187"/>
      <c r="Y495" s="187"/>
      <c r="Z495" s="187"/>
      <c r="AA495" s="62"/>
      <c r="AB495" s="62"/>
      <c r="AC495" s="188"/>
      <c r="AD495" s="259"/>
      <c r="AE495" s="259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4"/>
      <c r="AT495" s="37"/>
    </row>
    <row r="496" spans="2:46" ht="13.5" customHeight="1" x14ac:dyDescent="0.15">
      <c r="B496" s="285"/>
      <c r="C496" s="27" t="s">
        <v>35</v>
      </c>
      <c r="D496" s="186"/>
      <c r="E496" s="56"/>
      <c r="F496" s="187"/>
      <c r="G496" s="187"/>
      <c r="H496" s="187"/>
      <c r="I496" s="62"/>
      <c r="J496" s="62"/>
      <c r="K496" s="188"/>
      <c r="L496" s="259"/>
      <c r="M496" s="259"/>
      <c r="N496" s="56"/>
      <c r="O496" s="28"/>
      <c r="P496" s="56"/>
      <c r="Q496" s="28"/>
      <c r="R496" s="132"/>
      <c r="S496" s="214"/>
      <c r="T496" s="285"/>
      <c r="U496" s="27" t="s">
        <v>35</v>
      </c>
      <c r="V496" s="186"/>
      <c r="W496" s="56"/>
      <c r="X496" s="187"/>
      <c r="Y496" s="187"/>
      <c r="Z496" s="187"/>
      <c r="AA496" s="62"/>
      <c r="AB496" s="62"/>
      <c r="AC496" s="188"/>
      <c r="AD496" s="259"/>
      <c r="AE496" s="259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4"/>
      <c r="AT496" s="37"/>
    </row>
    <row r="497" spans="2:46" ht="13.5" customHeight="1" thickBot="1" x14ac:dyDescent="0.2">
      <c r="B497" s="286"/>
      <c r="C497" s="27"/>
      <c r="D497" s="186"/>
      <c r="E497" s="56"/>
      <c r="F497" s="189"/>
      <c r="G497" s="189"/>
      <c r="H497" s="189"/>
      <c r="I497" s="56"/>
      <c r="J497" s="56"/>
      <c r="K497" s="188"/>
      <c r="L497" s="259"/>
      <c r="M497" s="259"/>
      <c r="N497" s="56"/>
      <c r="O497" s="28"/>
      <c r="P497" s="56"/>
      <c r="Q497" s="28"/>
      <c r="R497" s="184"/>
      <c r="S497" s="214"/>
      <c r="T497" s="286"/>
      <c r="U497" s="27"/>
      <c r="V497" s="186"/>
      <c r="W497" s="56"/>
      <c r="X497" s="189"/>
      <c r="Y497" s="189"/>
      <c r="Z497" s="189"/>
      <c r="AA497" s="56"/>
      <c r="AB497" s="56"/>
      <c r="AC497" s="188"/>
      <c r="AD497" s="259"/>
      <c r="AE497" s="259"/>
      <c r="AF497" s="56"/>
      <c r="AG497" s="28"/>
      <c r="AH497" s="56"/>
      <c r="AI497" s="28"/>
      <c r="AJ497" s="184"/>
      <c r="AK497" s="199"/>
      <c r="AL497" s="286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4"/>
      <c r="AT497" s="37"/>
    </row>
    <row r="498" spans="2:46" ht="13.5" customHeight="1" x14ac:dyDescent="0.15">
      <c r="B498" s="284" t="s">
        <v>162</v>
      </c>
      <c r="C498" s="25" t="s">
        <v>31</v>
      </c>
      <c r="D498" s="39"/>
      <c r="E498" s="55"/>
      <c r="F498" s="96"/>
      <c r="G498" s="96"/>
      <c r="H498" s="96"/>
      <c r="I498" s="60"/>
      <c r="J498" s="60"/>
      <c r="K498" s="61"/>
      <c r="L498" s="258"/>
      <c r="M498" s="258"/>
      <c r="N498" s="55"/>
      <c r="O498" s="26"/>
      <c r="P498" s="55"/>
      <c r="Q498" s="26"/>
      <c r="R498" s="131"/>
      <c r="S498" s="214"/>
      <c r="T498" s="284" t="s">
        <v>162</v>
      </c>
      <c r="U498" s="25" t="s">
        <v>31</v>
      </c>
      <c r="V498" s="39"/>
      <c r="W498" s="55"/>
      <c r="X498" s="96"/>
      <c r="Y498" s="96"/>
      <c r="Z498" s="96"/>
      <c r="AA498" s="60"/>
      <c r="AB498" s="60"/>
      <c r="AC498" s="61"/>
      <c r="AD498" s="258"/>
      <c r="AE498" s="258"/>
      <c r="AF498" s="55"/>
      <c r="AG498" s="26"/>
      <c r="AH498" s="55"/>
      <c r="AI498" s="26"/>
      <c r="AJ498" s="131"/>
      <c r="AK498" s="199"/>
      <c r="AL498" s="284" t="s">
        <v>162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4"/>
      <c r="AT498" s="37"/>
    </row>
    <row r="499" spans="2:46" ht="13.5" customHeight="1" x14ac:dyDescent="0.15">
      <c r="B499" s="285"/>
      <c r="C499" s="27" t="s">
        <v>32</v>
      </c>
      <c r="D499" s="186"/>
      <c r="E499" s="56"/>
      <c r="F499" s="187"/>
      <c r="G499" s="187"/>
      <c r="H499" s="187"/>
      <c r="I499" s="62"/>
      <c r="J499" s="62"/>
      <c r="K499" s="188"/>
      <c r="L499" s="259"/>
      <c r="M499" s="259"/>
      <c r="N499" s="56"/>
      <c r="O499" s="28"/>
      <c r="P499" s="56"/>
      <c r="Q499" s="28"/>
      <c r="R499" s="132"/>
      <c r="S499" s="214"/>
      <c r="T499" s="285"/>
      <c r="U499" s="27" t="s">
        <v>32</v>
      </c>
      <c r="V499" s="186"/>
      <c r="W499" s="56"/>
      <c r="X499" s="187"/>
      <c r="Y499" s="187"/>
      <c r="Z499" s="187"/>
      <c r="AA499" s="62"/>
      <c r="AB499" s="62"/>
      <c r="AC499" s="188"/>
      <c r="AD499" s="259"/>
      <c r="AE499" s="259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4"/>
      <c r="AT499" s="37"/>
    </row>
    <row r="500" spans="2:46" ht="13.5" customHeight="1" x14ac:dyDescent="0.15">
      <c r="B500" s="285"/>
      <c r="C500" s="27" t="s">
        <v>33</v>
      </c>
      <c r="D500" s="186"/>
      <c r="E500" s="56"/>
      <c r="F500" s="187"/>
      <c r="G500" s="187"/>
      <c r="H500" s="187"/>
      <c r="I500" s="62"/>
      <c r="J500" s="62"/>
      <c r="K500" s="188"/>
      <c r="L500" s="259"/>
      <c r="M500" s="259"/>
      <c r="N500" s="56"/>
      <c r="O500" s="28"/>
      <c r="P500" s="56"/>
      <c r="Q500" s="28"/>
      <c r="R500" s="132"/>
      <c r="S500" s="214"/>
      <c r="T500" s="285"/>
      <c r="U500" s="27" t="s">
        <v>33</v>
      </c>
      <c r="V500" s="186"/>
      <c r="W500" s="56"/>
      <c r="X500" s="187"/>
      <c r="Y500" s="187"/>
      <c r="Z500" s="187"/>
      <c r="AA500" s="62"/>
      <c r="AB500" s="62"/>
      <c r="AC500" s="188"/>
      <c r="AD500" s="259"/>
      <c r="AE500" s="259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4"/>
      <c r="AT500" s="37"/>
    </row>
    <row r="501" spans="2:46" ht="13.5" customHeight="1" x14ac:dyDescent="0.15">
      <c r="B501" s="285"/>
      <c r="C501" s="27" t="s">
        <v>35</v>
      </c>
      <c r="D501" s="186"/>
      <c r="E501" s="56"/>
      <c r="F501" s="187"/>
      <c r="G501" s="187"/>
      <c r="H501" s="187"/>
      <c r="I501" s="62"/>
      <c r="J501" s="62"/>
      <c r="K501" s="188"/>
      <c r="L501" s="259"/>
      <c r="M501" s="259"/>
      <c r="N501" s="56"/>
      <c r="O501" s="28"/>
      <c r="P501" s="56"/>
      <c r="Q501" s="28"/>
      <c r="R501" s="132"/>
      <c r="S501" s="214"/>
      <c r="T501" s="285"/>
      <c r="U501" s="27" t="s">
        <v>35</v>
      </c>
      <c r="V501" s="186"/>
      <c r="W501" s="56"/>
      <c r="X501" s="187"/>
      <c r="Y501" s="187"/>
      <c r="Z501" s="187"/>
      <c r="AA501" s="62"/>
      <c r="AB501" s="62"/>
      <c r="AC501" s="188"/>
      <c r="AD501" s="259"/>
      <c r="AE501" s="259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4"/>
      <c r="AT501" s="37"/>
    </row>
    <row r="502" spans="2:46" ht="13.5" customHeight="1" thickBot="1" x14ac:dyDescent="0.2">
      <c r="B502" s="286"/>
      <c r="C502" s="27"/>
      <c r="D502" s="186"/>
      <c r="E502" s="56"/>
      <c r="F502" s="189"/>
      <c r="G502" s="189"/>
      <c r="H502" s="189"/>
      <c r="I502" s="56"/>
      <c r="J502" s="56"/>
      <c r="K502" s="188"/>
      <c r="L502" s="259"/>
      <c r="M502" s="259"/>
      <c r="N502" s="56"/>
      <c r="O502" s="28"/>
      <c r="P502" s="56"/>
      <c r="Q502" s="28"/>
      <c r="R502" s="184"/>
      <c r="S502" s="214"/>
      <c r="T502" s="286"/>
      <c r="U502" s="27"/>
      <c r="V502" s="186"/>
      <c r="W502" s="56"/>
      <c r="X502" s="189"/>
      <c r="Y502" s="189"/>
      <c r="Z502" s="189"/>
      <c r="AA502" s="56"/>
      <c r="AB502" s="56"/>
      <c r="AC502" s="188"/>
      <c r="AD502" s="259"/>
      <c r="AE502" s="259"/>
      <c r="AF502" s="56"/>
      <c r="AG502" s="28"/>
      <c r="AH502" s="56"/>
      <c r="AI502" s="28"/>
      <c r="AJ502" s="184"/>
      <c r="AK502" s="199"/>
      <c r="AL502" s="286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4"/>
      <c r="AT502" s="37"/>
    </row>
    <row r="503" spans="2:46" ht="13.5" customHeight="1" x14ac:dyDescent="0.15">
      <c r="B503" s="284" t="s">
        <v>163</v>
      </c>
      <c r="C503" s="25" t="s">
        <v>31</v>
      </c>
      <c r="D503" s="39"/>
      <c r="E503" s="55"/>
      <c r="F503" s="96"/>
      <c r="G503" s="96"/>
      <c r="H503" s="96"/>
      <c r="I503" s="60"/>
      <c r="J503" s="60"/>
      <c r="K503" s="61"/>
      <c r="L503" s="258"/>
      <c r="M503" s="258"/>
      <c r="N503" s="55"/>
      <c r="O503" s="26"/>
      <c r="P503" s="55"/>
      <c r="Q503" s="26"/>
      <c r="R503" s="131"/>
      <c r="S503" s="214"/>
      <c r="T503" s="284" t="s">
        <v>163</v>
      </c>
      <c r="U503" s="25" t="s">
        <v>31</v>
      </c>
      <c r="V503" s="39"/>
      <c r="W503" s="55"/>
      <c r="X503" s="96"/>
      <c r="Y503" s="96"/>
      <c r="Z503" s="96"/>
      <c r="AA503" s="60"/>
      <c r="AB503" s="60"/>
      <c r="AC503" s="61"/>
      <c r="AD503" s="258"/>
      <c r="AE503" s="258"/>
      <c r="AF503" s="55"/>
      <c r="AG503" s="26"/>
      <c r="AH503" s="55"/>
      <c r="AI503" s="26"/>
      <c r="AJ503" s="131"/>
      <c r="AK503" s="199"/>
      <c r="AL503" s="284" t="s">
        <v>163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4"/>
      <c r="AT503" s="37"/>
    </row>
    <row r="504" spans="2:46" ht="13.5" customHeight="1" x14ac:dyDescent="0.15">
      <c r="B504" s="285"/>
      <c r="C504" s="27" t="s">
        <v>32</v>
      </c>
      <c r="D504" s="186"/>
      <c r="E504" s="56"/>
      <c r="F504" s="187"/>
      <c r="G504" s="187"/>
      <c r="H504" s="187"/>
      <c r="I504" s="62"/>
      <c r="J504" s="62"/>
      <c r="K504" s="188"/>
      <c r="L504" s="259"/>
      <c r="M504" s="259"/>
      <c r="N504" s="56"/>
      <c r="O504" s="28"/>
      <c r="P504" s="56"/>
      <c r="Q504" s="28"/>
      <c r="R504" s="132"/>
      <c r="S504" s="214"/>
      <c r="T504" s="285"/>
      <c r="U504" s="27" t="s">
        <v>32</v>
      </c>
      <c r="V504" s="186"/>
      <c r="W504" s="56"/>
      <c r="X504" s="187"/>
      <c r="Y504" s="187"/>
      <c r="Z504" s="187"/>
      <c r="AA504" s="62"/>
      <c r="AB504" s="62"/>
      <c r="AC504" s="188"/>
      <c r="AD504" s="259"/>
      <c r="AE504" s="259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4"/>
      <c r="AT504" s="37"/>
    </row>
    <row r="505" spans="2:46" ht="13.5" customHeight="1" x14ac:dyDescent="0.15">
      <c r="B505" s="285"/>
      <c r="C505" s="27" t="s">
        <v>33</v>
      </c>
      <c r="D505" s="186"/>
      <c r="E505" s="56"/>
      <c r="F505" s="187"/>
      <c r="G505" s="187"/>
      <c r="H505" s="187"/>
      <c r="I505" s="62"/>
      <c r="J505" s="62"/>
      <c r="K505" s="188"/>
      <c r="L505" s="259"/>
      <c r="M505" s="259"/>
      <c r="N505" s="56"/>
      <c r="O505" s="28"/>
      <c r="P505" s="56"/>
      <c r="Q505" s="28"/>
      <c r="R505" s="132"/>
      <c r="S505" s="214"/>
      <c r="T505" s="285"/>
      <c r="U505" s="27" t="s">
        <v>33</v>
      </c>
      <c r="V505" s="186"/>
      <c r="W505" s="56"/>
      <c r="X505" s="187"/>
      <c r="Y505" s="187"/>
      <c r="Z505" s="187"/>
      <c r="AA505" s="62"/>
      <c r="AB505" s="62"/>
      <c r="AC505" s="188"/>
      <c r="AD505" s="259"/>
      <c r="AE505" s="259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4"/>
      <c r="AT505" s="37"/>
    </row>
    <row r="506" spans="2:46" ht="13.5" customHeight="1" x14ac:dyDescent="0.15">
      <c r="B506" s="285"/>
      <c r="C506" s="27" t="s">
        <v>35</v>
      </c>
      <c r="D506" s="186"/>
      <c r="E506" s="56"/>
      <c r="F506" s="187"/>
      <c r="G506" s="187"/>
      <c r="H506" s="187"/>
      <c r="I506" s="62"/>
      <c r="J506" s="62"/>
      <c r="K506" s="188"/>
      <c r="L506" s="259"/>
      <c r="M506" s="259"/>
      <c r="N506" s="56"/>
      <c r="O506" s="28"/>
      <c r="P506" s="56"/>
      <c r="Q506" s="28"/>
      <c r="R506" s="132"/>
      <c r="S506" s="214"/>
      <c r="T506" s="285"/>
      <c r="U506" s="27" t="s">
        <v>35</v>
      </c>
      <c r="V506" s="186"/>
      <c r="W506" s="56"/>
      <c r="X506" s="187"/>
      <c r="Y506" s="187"/>
      <c r="Z506" s="187"/>
      <c r="AA506" s="62"/>
      <c r="AB506" s="62"/>
      <c r="AC506" s="188"/>
      <c r="AD506" s="259"/>
      <c r="AE506" s="259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4"/>
      <c r="AT506" s="37"/>
    </row>
    <row r="507" spans="2:46" ht="13.5" customHeight="1" thickBot="1" x14ac:dyDescent="0.2">
      <c r="B507" s="286"/>
      <c r="C507" s="27"/>
      <c r="D507" s="186"/>
      <c r="E507" s="56"/>
      <c r="F507" s="189"/>
      <c r="G507" s="189"/>
      <c r="H507" s="189"/>
      <c r="I507" s="56"/>
      <c r="J507" s="56"/>
      <c r="K507" s="188"/>
      <c r="L507" s="259"/>
      <c r="M507" s="259"/>
      <c r="N507" s="56"/>
      <c r="O507" s="28"/>
      <c r="P507" s="56"/>
      <c r="Q507" s="28"/>
      <c r="R507" s="184"/>
      <c r="S507" s="214"/>
      <c r="T507" s="286"/>
      <c r="U507" s="27"/>
      <c r="V507" s="186"/>
      <c r="W507" s="56"/>
      <c r="X507" s="189"/>
      <c r="Y507" s="189"/>
      <c r="Z507" s="189"/>
      <c r="AA507" s="56"/>
      <c r="AB507" s="56"/>
      <c r="AC507" s="188"/>
      <c r="AD507" s="259"/>
      <c r="AE507" s="259"/>
      <c r="AF507" s="56"/>
      <c r="AG507" s="28"/>
      <c r="AH507" s="56"/>
      <c r="AI507" s="28"/>
      <c r="AJ507" s="184"/>
      <c r="AK507" s="199"/>
      <c r="AL507" s="286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4"/>
      <c r="AT507" s="37"/>
    </row>
    <row r="508" spans="2:46" ht="13.5" customHeight="1" x14ac:dyDescent="0.15">
      <c r="B508" s="284" t="s">
        <v>164</v>
      </c>
      <c r="C508" s="25" t="s">
        <v>31</v>
      </c>
      <c r="D508" s="39"/>
      <c r="E508" s="55"/>
      <c r="F508" s="96"/>
      <c r="G508" s="96"/>
      <c r="H508" s="96"/>
      <c r="I508" s="60"/>
      <c r="J508" s="60"/>
      <c r="K508" s="61"/>
      <c r="L508" s="258"/>
      <c r="M508" s="258"/>
      <c r="N508" s="55"/>
      <c r="O508" s="26"/>
      <c r="P508" s="55"/>
      <c r="Q508" s="26"/>
      <c r="R508" s="131"/>
      <c r="S508" s="214"/>
      <c r="T508" s="284" t="s">
        <v>164</v>
      </c>
      <c r="U508" s="25" t="s">
        <v>31</v>
      </c>
      <c r="V508" s="39"/>
      <c r="W508" s="55"/>
      <c r="X508" s="96"/>
      <c r="Y508" s="96"/>
      <c r="Z508" s="96"/>
      <c r="AA508" s="60"/>
      <c r="AB508" s="60"/>
      <c r="AC508" s="61"/>
      <c r="AD508" s="258"/>
      <c r="AE508" s="258"/>
      <c r="AF508" s="55"/>
      <c r="AG508" s="26"/>
      <c r="AH508" s="55"/>
      <c r="AI508" s="26"/>
      <c r="AJ508" s="131"/>
      <c r="AK508" s="199"/>
      <c r="AL508" s="284" t="s">
        <v>164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4"/>
      <c r="AT508" s="37"/>
    </row>
    <row r="509" spans="2:46" ht="13.5" customHeight="1" x14ac:dyDescent="0.15">
      <c r="B509" s="285"/>
      <c r="C509" s="27" t="s">
        <v>32</v>
      </c>
      <c r="D509" s="186"/>
      <c r="E509" s="56"/>
      <c r="F509" s="187"/>
      <c r="G509" s="187"/>
      <c r="H509" s="187"/>
      <c r="I509" s="62"/>
      <c r="J509" s="62"/>
      <c r="K509" s="188"/>
      <c r="L509" s="259"/>
      <c r="M509" s="259"/>
      <c r="N509" s="56"/>
      <c r="O509" s="28"/>
      <c r="P509" s="56"/>
      <c r="Q509" s="28"/>
      <c r="R509" s="132"/>
      <c r="S509" s="214"/>
      <c r="T509" s="285"/>
      <c r="U509" s="27" t="s">
        <v>32</v>
      </c>
      <c r="V509" s="186"/>
      <c r="W509" s="56"/>
      <c r="X509" s="187"/>
      <c r="Y509" s="187"/>
      <c r="Z509" s="187"/>
      <c r="AA509" s="62"/>
      <c r="AB509" s="62"/>
      <c r="AC509" s="188"/>
      <c r="AD509" s="259"/>
      <c r="AE509" s="259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4"/>
      <c r="AT509" s="37"/>
    </row>
    <row r="510" spans="2:46" ht="13.5" customHeight="1" x14ac:dyDescent="0.15">
      <c r="B510" s="285"/>
      <c r="C510" s="27" t="s">
        <v>33</v>
      </c>
      <c r="D510" s="186"/>
      <c r="E510" s="56"/>
      <c r="F510" s="187"/>
      <c r="G510" s="187"/>
      <c r="H510" s="187"/>
      <c r="I510" s="62"/>
      <c r="J510" s="62"/>
      <c r="K510" s="188"/>
      <c r="L510" s="259"/>
      <c r="M510" s="259"/>
      <c r="N510" s="56"/>
      <c r="O510" s="28"/>
      <c r="P510" s="56"/>
      <c r="Q510" s="28"/>
      <c r="R510" s="132"/>
      <c r="S510" s="214"/>
      <c r="T510" s="285"/>
      <c r="U510" s="27" t="s">
        <v>33</v>
      </c>
      <c r="V510" s="186"/>
      <c r="W510" s="56"/>
      <c r="X510" s="187"/>
      <c r="Y510" s="187"/>
      <c r="Z510" s="187"/>
      <c r="AA510" s="62"/>
      <c r="AB510" s="62"/>
      <c r="AC510" s="188"/>
      <c r="AD510" s="259"/>
      <c r="AE510" s="259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4"/>
      <c r="AT510" s="37"/>
    </row>
    <row r="511" spans="2:46" ht="13.5" customHeight="1" x14ac:dyDescent="0.15">
      <c r="B511" s="285"/>
      <c r="C511" s="27" t="s">
        <v>35</v>
      </c>
      <c r="D511" s="186"/>
      <c r="E511" s="56"/>
      <c r="F511" s="187"/>
      <c r="G511" s="187"/>
      <c r="H511" s="187"/>
      <c r="I511" s="62"/>
      <c r="J511" s="62"/>
      <c r="K511" s="188"/>
      <c r="L511" s="259"/>
      <c r="M511" s="259"/>
      <c r="N511" s="56"/>
      <c r="O511" s="28"/>
      <c r="P511" s="56"/>
      <c r="Q511" s="28"/>
      <c r="R511" s="132"/>
      <c r="S511" s="214"/>
      <c r="T511" s="285"/>
      <c r="U511" s="27" t="s">
        <v>35</v>
      </c>
      <c r="V511" s="186"/>
      <c r="W511" s="56"/>
      <c r="X511" s="187"/>
      <c r="Y511" s="187"/>
      <c r="Z511" s="187"/>
      <c r="AA511" s="62"/>
      <c r="AB511" s="62"/>
      <c r="AC511" s="188"/>
      <c r="AD511" s="259"/>
      <c r="AE511" s="259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4"/>
      <c r="AT511" s="37"/>
    </row>
    <row r="512" spans="2:46" ht="13.5" customHeight="1" thickBot="1" x14ac:dyDescent="0.2">
      <c r="B512" s="286"/>
      <c r="C512" s="27"/>
      <c r="D512" s="186"/>
      <c r="E512" s="56"/>
      <c r="F512" s="189"/>
      <c r="G512" s="189"/>
      <c r="H512" s="189"/>
      <c r="I512" s="56"/>
      <c r="J512" s="56"/>
      <c r="K512" s="188"/>
      <c r="L512" s="259"/>
      <c r="M512" s="259"/>
      <c r="N512" s="56"/>
      <c r="O512" s="28"/>
      <c r="P512" s="56"/>
      <c r="Q512" s="28"/>
      <c r="R512" s="184"/>
      <c r="S512" s="214"/>
      <c r="T512" s="286"/>
      <c r="U512" s="27"/>
      <c r="V512" s="186"/>
      <c r="W512" s="56"/>
      <c r="X512" s="189"/>
      <c r="Y512" s="189"/>
      <c r="Z512" s="189"/>
      <c r="AA512" s="56"/>
      <c r="AB512" s="56"/>
      <c r="AC512" s="188"/>
      <c r="AD512" s="259"/>
      <c r="AE512" s="259"/>
      <c r="AF512" s="56"/>
      <c r="AG512" s="28"/>
      <c r="AH512" s="56"/>
      <c r="AI512" s="28"/>
      <c r="AJ512" s="184"/>
      <c r="AK512" s="199"/>
      <c r="AL512" s="286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4"/>
      <c r="AT512" s="37"/>
    </row>
    <row r="513" spans="2:46" ht="13.5" customHeight="1" x14ac:dyDescent="0.15">
      <c r="B513" s="284" t="s">
        <v>165</v>
      </c>
      <c r="C513" s="25" t="s">
        <v>31</v>
      </c>
      <c r="D513" s="39"/>
      <c r="E513" s="55"/>
      <c r="F513" s="96"/>
      <c r="G513" s="96"/>
      <c r="H513" s="96"/>
      <c r="I513" s="60"/>
      <c r="J513" s="60"/>
      <c r="K513" s="61"/>
      <c r="L513" s="258"/>
      <c r="M513" s="258"/>
      <c r="N513" s="55"/>
      <c r="O513" s="26"/>
      <c r="P513" s="55"/>
      <c r="Q513" s="26"/>
      <c r="R513" s="131"/>
      <c r="S513" s="214"/>
      <c r="T513" s="284" t="s">
        <v>165</v>
      </c>
      <c r="U513" s="25" t="s">
        <v>31</v>
      </c>
      <c r="V513" s="39"/>
      <c r="W513" s="55"/>
      <c r="X513" s="96"/>
      <c r="Y513" s="96"/>
      <c r="Z513" s="96"/>
      <c r="AA513" s="60"/>
      <c r="AB513" s="60"/>
      <c r="AC513" s="61"/>
      <c r="AD513" s="258"/>
      <c r="AE513" s="258"/>
      <c r="AF513" s="55"/>
      <c r="AG513" s="26"/>
      <c r="AH513" s="55"/>
      <c r="AI513" s="26"/>
      <c r="AJ513" s="131"/>
      <c r="AK513" s="199"/>
      <c r="AL513" s="284" t="s">
        <v>165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4"/>
      <c r="AT513" s="37"/>
    </row>
    <row r="514" spans="2:46" ht="13.5" customHeight="1" x14ac:dyDescent="0.15">
      <c r="B514" s="285"/>
      <c r="C514" s="27" t="s">
        <v>32</v>
      </c>
      <c r="D514" s="186"/>
      <c r="E514" s="56"/>
      <c r="F514" s="187"/>
      <c r="G514" s="187"/>
      <c r="H514" s="187"/>
      <c r="I514" s="62"/>
      <c r="J514" s="62"/>
      <c r="K514" s="188"/>
      <c r="L514" s="259"/>
      <c r="M514" s="259"/>
      <c r="N514" s="56"/>
      <c r="O514" s="28"/>
      <c r="P514" s="56"/>
      <c r="Q514" s="28"/>
      <c r="R514" s="132"/>
      <c r="S514" s="214"/>
      <c r="T514" s="285"/>
      <c r="U514" s="27" t="s">
        <v>32</v>
      </c>
      <c r="V514" s="186"/>
      <c r="W514" s="56"/>
      <c r="X514" s="187"/>
      <c r="Y514" s="187"/>
      <c r="Z514" s="187"/>
      <c r="AA514" s="62"/>
      <c r="AB514" s="62"/>
      <c r="AC514" s="188"/>
      <c r="AD514" s="259"/>
      <c r="AE514" s="259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4"/>
      <c r="AT514" s="37"/>
    </row>
    <row r="515" spans="2:46" ht="13.5" customHeight="1" x14ac:dyDescent="0.15">
      <c r="B515" s="285"/>
      <c r="C515" s="27" t="s">
        <v>33</v>
      </c>
      <c r="D515" s="186"/>
      <c r="E515" s="56"/>
      <c r="F515" s="187"/>
      <c r="G515" s="187"/>
      <c r="H515" s="187"/>
      <c r="I515" s="62"/>
      <c r="J515" s="62"/>
      <c r="K515" s="188"/>
      <c r="L515" s="259"/>
      <c r="M515" s="259"/>
      <c r="N515" s="56"/>
      <c r="O515" s="28"/>
      <c r="P515" s="56"/>
      <c r="Q515" s="28"/>
      <c r="R515" s="132"/>
      <c r="S515" s="214"/>
      <c r="T515" s="285"/>
      <c r="U515" s="27" t="s">
        <v>33</v>
      </c>
      <c r="V515" s="186"/>
      <c r="W515" s="56"/>
      <c r="X515" s="187"/>
      <c r="Y515" s="187"/>
      <c r="Z515" s="187"/>
      <c r="AA515" s="62"/>
      <c r="AB515" s="62"/>
      <c r="AC515" s="188"/>
      <c r="AD515" s="259"/>
      <c r="AE515" s="259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4"/>
      <c r="AT515" s="37"/>
    </row>
    <row r="516" spans="2:46" ht="13.5" customHeight="1" x14ac:dyDescent="0.15">
      <c r="B516" s="285"/>
      <c r="C516" s="27" t="s">
        <v>35</v>
      </c>
      <c r="D516" s="186"/>
      <c r="E516" s="56"/>
      <c r="F516" s="187"/>
      <c r="G516" s="187"/>
      <c r="H516" s="187"/>
      <c r="I516" s="62"/>
      <c r="J516" s="62"/>
      <c r="K516" s="188"/>
      <c r="L516" s="259"/>
      <c r="M516" s="259"/>
      <c r="N516" s="56"/>
      <c r="O516" s="28"/>
      <c r="P516" s="56"/>
      <c r="Q516" s="28"/>
      <c r="R516" s="132"/>
      <c r="S516" s="214"/>
      <c r="T516" s="285"/>
      <c r="U516" s="27" t="s">
        <v>35</v>
      </c>
      <c r="V516" s="186"/>
      <c r="W516" s="56"/>
      <c r="X516" s="187"/>
      <c r="Y516" s="187"/>
      <c r="Z516" s="187"/>
      <c r="AA516" s="62"/>
      <c r="AB516" s="62"/>
      <c r="AC516" s="188"/>
      <c r="AD516" s="259"/>
      <c r="AE516" s="259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4"/>
      <c r="AT516" s="37"/>
    </row>
    <row r="517" spans="2:46" ht="13.5" customHeight="1" thickBot="1" x14ac:dyDescent="0.2">
      <c r="B517" s="286"/>
      <c r="C517" s="27"/>
      <c r="D517" s="186"/>
      <c r="E517" s="56"/>
      <c r="F517" s="189"/>
      <c r="G517" s="189"/>
      <c r="H517" s="189"/>
      <c r="I517" s="56"/>
      <c r="J517" s="56"/>
      <c r="K517" s="188"/>
      <c r="L517" s="259"/>
      <c r="M517" s="259"/>
      <c r="N517" s="56"/>
      <c r="O517" s="28"/>
      <c r="P517" s="56"/>
      <c r="Q517" s="28"/>
      <c r="R517" s="184"/>
      <c r="S517" s="214"/>
      <c r="T517" s="286"/>
      <c r="U517" s="27"/>
      <c r="V517" s="186"/>
      <c r="W517" s="56"/>
      <c r="X517" s="189"/>
      <c r="Y517" s="189"/>
      <c r="Z517" s="189"/>
      <c r="AA517" s="56"/>
      <c r="AB517" s="56"/>
      <c r="AC517" s="188"/>
      <c r="AD517" s="259"/>
      <c r="AE517" s="259"/>
      <c r="AF517" s="56"/>
      <c r="AG517" s="28"/>
      <c r="AH517" s="56"/>
      <c r="AI517" s="28"/>
      <c r="AJ517" s="184"/>
      <c r="AK517" s="199"/>
      <c r="AL517" s="286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4"/>
      <c r="AT517" s="37"/>
    </row>
    <row r="518" spans="2:46" ht="13.5" customHeight="1" x14ac:dyDescent="0.15">
      <c r="B518" s="284" t="s">
        <v>166</v>
      </c>
      <c r="C518" s="25" t="s">
        <v>31</v>
      </c>
      <c r="D518" s="39"/>
      <c r="E518" s="55"/>
      <c r="F518" s="96"/>
      <c r="G518" s="96"/>
      <c r="H518" s="96"/>
      <c r="I518" s="60"/>
      <c r="J518" s="60"/>
      <c r="K518" s="61"/>
      <c r="L518" s="258"/>
      <c r="M518" s="258"/>
      <c r="N518" s="55"/>
      <c r="O518" s="26"/>
      <c r="P518" s="55"/>
      <c r="Q518" s="26"/>
      <c r="R518" s="131"/>
      <c r="S518" s="214"/>
      <c r="T518" s="284" t="s">
        <v>166</v>
      </c>
      <c r="U518" s="25" t="s">
        <v>31</v>
      </c>
      <c r="V518" s="39"/>
      <c r="W518" s="55"/>
      <c r="X518" s="96"/>
      <c r="Y518" s="96"/>
      <c r="Z518" s="96"/>
      <c r="AA518" s="60"/>
      <c r="AB518" s="60"/>
      <c r="AC518" s="61"/>
      <c r="AD518" s="258"/>
      <c r="AE518" s="258"/>
      <c r="AF518" s="55"/>
      <c r="AG518" s="26"/>
      <c r="AH518" s="55"/>
      <c r="AI518" s="26"/>
      <c r="AJ518" s="131"/>
      <c r="AK518" s="199"/>
      <c r="AL518" s="284" t="s">
        <v>166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4"/>
      <c r="AT518" s="37"/>
    </row>
    <row r="519" spans="2:46" ht="13.5" customHeight="1" x14ac:dyDescent="0.15">
      <c r="B519" s="285"/>
      <c r="C519" s="27" t="s">
        <v>32</v>
      </c>
      <c r="D519" s="186"/>
      <c r="E519" s="56"/>
      <c r="F519" s="187"/>
      <c r="G519" s="187"/>
      <c r="H519" s="187"/>
      <c r="I519" s="62"/>
      <c r="J519" s="62"/>
      <c r="K519" s="188"/>
      <c r="L519" s="259"/>
      <c r="M519" s="259"/>
      <c r="N519" s="56"/>
      <c r="O519" s="28"/>
      <c r="P519" s="56"/>
      <c r="Q519" s="28"/>
      <c r="R519" s="132"/>
      <c r="S519" s="214"/>
      <c r="T519" s="285"/>
      <c r="U519" s="27" t="s">
        <v>32</v>
      </c>
      <c r="V519" s="186"/>
      <c r="W519" s="56"/>
      <c r="X519" s="187"/>
      <c r="Y519" s="187"/>
      <c r="Z519" s="187"/>
      <c r="AA519" s="62"/>
      <c r="AB519" s="62"/>
      <c r="AC519" s="188"/>
      <c r="AD519" s="259"/>
      <c r="AE519" s="259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4"/>
      <c r="AT519" s="37"/>
    </row>
    <row r="520" spans="2:46" ht="13.5" customHeight="1" x14ac:dyDescent="0.15">
      <c r="B520" s="285"/>
      <c r="C520" s="27" t="s">
        <v>33</v>
      </c>
      <c r="D520" s="186"/>
      <c r="E520" s="56"/>
      <c r="F520" s="187"/>
      <c r="G520" s="187"/>
      <c r="H520" s="187"/>
      <c r="I520" s="62"/>
      <c r="J520" s="62"/>
      <c r="K520" s="188"/>
      <c r="L520" s="259"/>
      <c r="M520" s="259"/>
      <c r="N520" s="56"/>
      <c r="O520" s="28"/>
      <c r="P520" s="56"/>
      <c r="Q520" s="28"/>
      <c r="R520" s="132"/>
      <c r="S520" s="214"/>
      <c r="T520" s="285"/>
      <c r="U520" s="27" t="s">
        <v>33</v>
      </c>
      <c r="V520" s="186"/>
      <c r="W520" s="56"/>
      <c r="X520" s="187"/>
      <c r="Y520" s="187"/>
      <c r="Z520" s="187"/>
      <c r="AA520" s="62"/>
      <c r="AB520" s="62"/>
      <c r="AC520" s="188"/>
      <c r="AD520" s="259"/>
      <c r="AE520" s="259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4"/>
      <c r="AT520" s="37"/>
    </row>
    <row r="521" spans="2:46" ht="13.5" customHeight="1" x14ac:dyDescent="0.15">
      <c r="B521" s="285"/>
      <c r="C521" s="27" t="s">
        <v>35</v>
      </c>
      <c r="D521" s="186"/>
      <c r="E521" s="56"/>
      <c r="F521" s="187"/>
      <c r="G521" s="187"/>
      <c r="H521" s="187"/>
      <c r="I521" s="62"/>
      <c r="J521" s="62"/>
      <c r="K521" s="188"/>
      <c r="L521" s="259"/>
      <c r="M521" s="259"/>
      <c r="N521" s="56"/>
      <c r="O521" s="28"/>
      <c r="P521" s="56"/>
      <c r="Q521" s="28"/>
      <c r="R521" s="132"/>
      <c r="S521" s="214"/>
      <c r="T521" s="285"/>
      <c r="U521" s="27" t="s">
        <v>35</v>
      </c>
      <c r="V521" s="186"/>
      <c r="W521" s="56"/>
      <c r="X521" s="187"/>
      <c r="Y521" s="187"/>
      <c r="Z521" s="187"/>
      <c r="AA521" s="62"/>
      <c r="AB521" s="62"/>
      <c r="AC521" s="188"/>
      <c r="AD521" s="259"/>
      <c r="AE521" s="259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4"/>
      <c r="AT521" s="37"/>
    </row>
    <row r="522" spans="2:46" ht="13.5" customHeight="1" thickBot="1" x14ac:dyDescent="0.2">
      <c r="B522" s="286"/>
      <c r="C522" s="27"/>
      <c r="D522" s="186"/>
      <c r="E522" s="56"/>
      <c r="F522" s="189"/>
      <c r="G522" s="189"/>
      <c r="H522" s="189"/>
      <c r="I522" s="56"/>
      <c r="J522" s="56"/>
      <c r="K522" s="188"/>
      <c r="L522" s="259"/>
      <c r="M522" s="259"/>
      <c r="N522" s="56"/>
      <c r="O522" s="28"/>
      <c r="P522" s="56"/>
      <c r="Q522" s="28"/>
      <c r="R522" s="184"/>
      <c r="S522" s="214"/>
      <c r="T522" s="286"/>
      <c r="U522" s="27"/>
      <c r="V522" s="186"/>
      <c r="W522" s="56"/>
      <c r="X522" s="189"/>
      <c r="Y522" s="189"/>
      <c r="Z522" s="189"/>
      <c r="AA522" s="56"/>
      <c r="AB522" s="56"/>
      <c r="AC522" s="188"/>
      <c r="AD522" s="259"/>
      <c r="AE522" s="259"/>
      <c r="AF522" s="56"/>
      <c r="AG522" s="28"/>
      <c r="AH522" s="56"/>
      <c r="AI522" s="28"/>
      <c r="AJ522" s="184"/>
      <c r="AK522" s="199"/>
      <c r="AL522" s="286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4"/>
      <c r="AT522" s="37"/>
    </row>
    <row r="523" spans="2:46" ht="13.5" customHeight="1" x14ac:dyDescent="0.15">
      <c r="B523" s="284" t="s">
        <v>167</v>
      </c>
      <c r="C523" s="25" t="s">
        <v>31</v>
      </c>
      <c r="D523" s="39"/>
      <c r="E523" s="55"/>
      <c r="F523" s="96"/>
      <c r="G523" s="96"/>
      <c r="H523" s="96"/>
      <c r="I523" s="60"/>
      <c r="J523" s="60"/>
      <c r="K523" s="61"/>
      <c r="L523" s="258"/>
      <c r="M523" s="258"/>
      <c r="N523" s="55"/>
      <c r="O523" s="26"/>
      <c r="P523" s="55"/>
      <c r="Q523" s="26"/>
      <c r="R523" s="131"/>
      <c r="S523" s="214"/>
      <c r="T523" s="284" t="s">
        <v>167</v>
      </c>
      <c r="U523" s="25" t="s">
        <v>31</v>
      </c>
      <c r="V523" s="39"/>
      <c r="W523" s="55"/>
      <c r="X523" s="96"/>
      <c r="Y523" s="96"/>
      <c r="Z523" s="96"/>
      <c r="AA523" s="60"/>
      <c r="AB523" s="60"/>
      <c r="AC523" s="61"/>
      <c r="AD523" s="258"/>
      <c r="AE523" s="258"/>
      <c r="AF523" s="55"/>
      <c r="AG523" s="26"/>
      <c r="AH523" s="55"/>
      <c r="AI523" s="26"/>
      <c r="AJ523" s="131"/>
      <c r="AK523" s="199"/>
      <c r="AL523" s="284" t="s">
        <v>167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4"/>
      <c r="AT523" s="37"/>
    </row>
    <row r="524" spans="2:46" ht="13.5" customHeight="1" x14ac:dyDescent="0.15">
      <c r="B524" s="285"/>
      <c r="C524" s="27" t="s">
        <v>32</v>
      </c>
      <c r="D524" s="186"/>
      <c r="E524" s="56"/>
      <c r="F524" s="187"/>
      <c r="G524" s="187"/>
      <c r="H524" s="187"/>
      <c r="I524" s="62"/>
      <c r="J524" s="62"/>
      <c r="K524" s="188"/>
      <c r="L524" s="259"/>
      <c r="M524" s="259"/>
      <c r="N524" s="56"/>
      <c r="O524" s="28"/>
      <c r="P524" s="56"/>
      <c r="Q524" s="28"/>
      <c r="R524" s="132"/>
      <c r="S524" s="214"/>
      <c r="T524" s="285"/>
      <c r="U524" s="27" t="s">
        <v>32</v>
      </c>
      <c r="V524" s="186"/>
      <c r="W524" s="56"/>
      <c r="X524" s="187"/>
      <c r="Y524" s="187"/>
      <c r="Z524" s="187"/>
      <c r="AA524" s="62"/>
      <c r="AB524" s="62"/>
      <c r="AC524" s="188"/>
      <c r="AD524" s="259"/>
      <c r="AE524" s="259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4"/>
      <c r="AT524" s="37"/>
    </row>
    <row r="525" spans="2:46" ht="13.5" customHeight="1" x14ac:dyDescent="0.15">
      <c r="B525" s="285"/>
      <c r="C525" s="27" t="s">
        <v>33</v>
      </c>
      <c r="D525" s="186"/>
      <c r="E525" s="56"/>
      <c r="F525" s="187"/>
      <c r="G525" s="187"/>
      <c r="H525" s="187"/>
      <c r="I525" s="62"/>
      <c r="J525" s="62"/>
      <c r="K525" s="188"/>
      <c r="L525" s="259"/>
      <c r="M525" s="259"/>
      <c r="N525" s="56"/>
      <c r="O525" s="28"/>
      <c r="P525" s="56"/>
      <c r="Q525" s="28"/>
      <c r="R525" s="132"/>
      <c r="S525" s="214"/>
      <c r="T525" s="285"/>
      <c r="U525" s="27" t="s">
        <v>33</v>
      </c>
      <c r="V525" s="186"/>
      <c r="W525" s="56"/>
      <c r="X525" s="187"/>
      <c r="Y525" s="187"/>
      <c r="Z525" s="187"/>
      <c r="AA525" s="62"/>
      <c r="AB525" s="62"/>
      <c r="AC525" s="188"/>
      <c r="AD525" s="259"/>
      <c r="AE525" s="259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4"/>
      <c r="AT525" s="37"/>
    </row>
    <row r="526" spans="2:46" ht="13.5" customHeight="1" x14ac:dyDescent="0.15">
      <c r="B526" s="285"/>
      <c r="C526" s="27" t="s">
        <v>35</v>
      </c>
      <c r="D526" s="186"/>
      <c r="E526" s="56"/>
      <c r="F526" s="187"/>
      <c r="G526" s="187"/>
      <c r="H526" s="187"/>
      <c r="I526" s="62"/>
      <c r="J526" s="62"/>
      <c r="K526" s="188"/>
      <c r="L526" s="259"/>
      <c r="M526" s="259"/>
      <c r="N526" s="56"/>
      <c r="O526" s="28"/>
      <c r="P526" s="56"/>
      <c r="Q526" s="28"/>
      <c r="R526" s="132"/>
      <c r="S526" s="214"/>
      <c r="T526" s="285"/>
      <c r="U526" s="27" t="s">
        <v>35</v>
      </c>
      <c r="V526" s="186"/>
      <c r="W526" s="56"/>
      <c r="X526" s="187"/>
      <c r="Y526" s="187"/>
      <c r="Z526" s="187"/>
      <c r="AA526" s="62"/>
      <c r="AB526" s="62"/>
      <c r="AC526" s="188"/>
      <c r="AD526" s="259"/>
      <c r="AE526" s="259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4"/>
      <c r="AT526" s="37"/>
    </row>
    <row r="527" spans="2:46" ht="13.5" customHeight="1" thickBot="1" x14ac:dyDescent="0.2">
      <c r="B527" s="286"/>
      <c r="C527" s="27"/>
      <c r="D527" s="186"/>
      <c r="E527" s="56"/>
      <c r="F527" s="189"/>
      <c r="G527" s="189"/>
      <c r="H527" s="189"/>
      <c r="I527" s="56"/>
      <c r="J527" s="56"/>
      <c r="K527" s="188"/>
      <c r="L527" s="259"/>
      <c r="M527" s="259"/>
      <c r="N527" s="56"/>
      <c r="O527" s="28"/>
      <c r="P527" s="56"/>
      <c r="Q527" s="28"/>
      <c r="R527" s="184"/>
      <c r="S527" s="214"/>
      <c r="T527" s="286"/>
      <c r="U527" s="27"/>
      <c r="V527" s="186"/>
      <c r="W527" s="56"/>
      <c r="X527" s="189"/>
      <c r="Y527" s="189"/>
      <c r="Z527" s="189"/>
      <c r="AA527" s="56"/>
      <c r="AB527" s="56"/>
      <c r="AC527" s="188"/>
      <c r="AD527" s="259"/>
      <c r="AE527" s="259"/>
      <c r="AF527" s="56"/>
      <c r="AG527" s="28"/>
      <c r="AH527" s="56"/>
      <c r="AI527" s="28"/>
      <c r="AJ527" s="184"/>
      <c r="AK527" s="199"/>
      <c r="AL527" s="286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4"/>
      <c r="AT527" s="37"/>
    </row>
    <row r="528" spans="2:46" ht="13.5" customHeight="1" x14ac:dyDescent="0.15">
      <c r="B528" s="284" t="s">
        <v>168</v>
      </c>
      <c r="C528" s="25" t="s">
        <v>31</v>
      </c>
      <c r="D528" s="39"/>
      <c r="E528" s="55"/>
      <c r="F528" s="96"/>
      <c r="G528" s="96"/>
      <c r="H528" s="96"/>
      <c r="I528" s="60"/>
      <c r="J528" s="60"/>
      <c r="K528" s="61"/>
      <c r="L528" s="258"/>
      <c r="M528" s="258"/>
      <c r="N528" s="55"/>
      <c r="O528" s="26"/>
      <c r="P528" s="55"/>
      <c r="Q528" s="26"/>
      <c r="R528" s="131"/>
      <c r="S528" s="214"/>
      <c r="T528" s="284" t="s">
        <v>168</v>
      </c>
      <c r="U528" s="25" t="s">
        <v>31</v>
      </c>
      <c r="V528" s="39"/>
      <c r="W528" s="55"/>
      <c r="X528" s="96"/>
      <c r="Y528" s="96"/>
      <c r="Z528" s="96"/>
      <c r="AA528" s="60"/>
      <c r="AB528" s="60"/>
      <c r="AC528" s="61"/>
      <c r="AD528" s="258"/>
      <c r="AE528" s="258"/>
      <c r="AF528" s="55"/>
      <c r="AG528" s="26"/>
      <c r="AH528" s="55"/>
      <c r="AI528" s="26"/>
      <c r="AJ528" s="131"/>
      <c r="AK528" s="199"/>
      <c r="AL528" s="284" t="s">
        <v>168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4"/>
      <c r="AT528" s="37"/>
    </row>
    <row r="529" spans="2:46" ht="13.5" customHeight="1" x14ac:dyDescent="0.15">
      <c r="B529" s="285"/>
      <c r="C529" s="27" t="s">
        <v>32</v>
      </c>
      <c r="D529" s="186"/>
      <c r="E529" s="56"/>
      <c r="F529" s="187"/>
      <c r="G529" s="187"/>
      <c r="H529" s="187"/>
      <c r="I529" s="62"/>
      <c r="J529" s="62"/>
      <c r="K529" s="188"/>
      <c r="L529" s="259"/>
      <c r="M529" s="259"/>
      <c r="N529" s="56"/>
      <c r="O529" s="28"/>
      <c r="P529" s="56"/>
      <c r="Q529" s="28"/>
      <c r="R529" s="132"/>
      <c r="S529" s="214"/>
      <c r="T529" s="285"/>
      <c r="U529" s="27" t="s">
        <v>32</v>
      </c>
      <c r="V529" s="186"/>
      <c r="W529" s="56"/>
      <c r="X529" s="187"/>
      <c r="Y529" s="187"/>
      <c r="Z529" s="187"/>
      <c r="AA529" s="62"/>
      <c r="AB529" s="62"/>
      <c r="AC529" s="188"/>
      <c r="AD529" s="259"/>
      <c r="AE529" s="259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4"/>
      <c r="AT529" s="37"/>
    </row>
    <row r="530" spans="2:46" ht="13.5" customHeight="1" x14ac:dyDescent="0.15">
      <c r="B530" s="285"/>
      <c r="C530" s="27" t="s">
        <v>33</v>
      </c>
      <c r="D530" s="186"/>
      <c r="E530" s="56"/>
      <c r="F530" s="187"/>
      <c r="G530" s="187"/>
      <c r="H530" s="187"/>
      <c r="I530" s="62"/>
      <c r="J530" s="62"/>
      <c r="K530" s="188"/>
      <c r="L530" s="259"/>
      <c r="M530" s="259"/>
      <c r="N530" s="56"/>
      <c r="O530" s="28"/>
      <c r="P530" s="56"/>
      <c r="Q530" s="28"/>
      <c r="R530" s="132"/>
      <c r="S530" s="214"/>
      <c r="T530" s="285"/>
      <c r="U530" s="27" t="s">
        <v>33</v>
      </c>
      <c r="V530" s="186"/>
      <c r="W530" s="56"/>
      <c r="X530" s="187"/>
      <c r="Y530" s="187"/>
      <c r="Z530" s="187"/>
      <c r="AA530" s="62"/>
      <c r="AB530" s="62"/>
      <c r="AC530" s="188"/>
      <c r="AD530" s="259"/>
      <c r="AE530" s="259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4"/>
      <c r="AT530" s="37"/>
    </row>
    <row r="531" spans="2:46" ht="13.5" customHeight="1" x14ac:dyDescent="0.15">
      <c r="B531" s="285"/>
      <c r="C531" s="27" t="s">
        <v>35</v>
      </c>
      <c r="D531" s="186"/>
      <c r="E531" s="56"/>
      <c r="F531" s="187"/>
      <c r="G531" s="187"/>
      <c r="H531" s="187"/>
      <c r="I531" s="62"/>
      <c r="J531" s="62"/>
      <c r="K531" s="188"/>
      <c r="L531" s="259"/>
      <c r="M531" s="259"/>
      <c r="N531" s="56"/>
      <c r="O531" s="28"/>
      <c r="P531" s="56"/>
      <c r="Q531" s="28"/>
      <c r="R531" s="132"/>
      <c r="S531" s="214"/>
      <c r="T531" s="285"/>
      <c r="U531" s="27" t="s">
        <v>35</v>
      </c>
      <c r="V531" s="186"/>
      <c r="W531" s="56"/>
      <c r="X531" s="187"/>
      <c r="Y531" s="187"/>
      <c r="Z531" s="187"/>
      <c r="AA531" s="62"/>
      <c r="AB531" s="62"/>
      <c r="AC531" s="188"/>
      <c r="AD531" s="259"/>
      <c r="AE531" s="259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4"/>
      <c r="AT531" s="37"/>
    </row>
    <row r="532" spans="2:46" ht="13.5" customHeight="1" thickBot="1" x14ac:dyDescent="0.2">
      <c r="B532" s="286"/>
      <c r="C532" s="27"/>
      <c r="D532" s="186"/>
      <c r="E532" s="56"/>
      <c r="F532" s="189"/>
      <c r="G532" s="189"/>
      <c r="H532" s="189"/>
      <c r="I532" s="56"/>
      <c r="J532" s="56"/>
      <c r="K532" s="188"/>
      <c r="L532" s="259"/>
      <c r="M532" s="259"/>
      <c r="N532" s="56"/>
      <c r="O532" s="28"/>
      <c r="P532" s="56"/>
      <c r="Q532" s="28"/>
      <c r="R532" s="184"/>
      <c r="S532" s="214"/>
      <c r="T532" s="286"/>
      <c r="U532" s="27"/>
      <c r="V532" s="186"/>
      <c r="W532" s="56"/>
      <c r="X532" s="189"/>
      <c r="Y532" s="189"/>
      <c r="Z532" s="189"/>
      <c r="AA532" s="56"/>
      <c r="AB532" s="56"/>
      <c r="AC532" s="188"/>
      <c r="AD532" s="259"/>
      <c r="AE532" s="259"/>
      <c r="AF532" s="56"/>
      <c r="AG532" s="28"/>
      <c r="AH532" s="56"/>
      <c r="AI532" s="28"/>
      <c r="AJ532" s="184"/>
      <c r="AK532" s="199"/>
      <c r="AL532" s="286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4"/>
      <c r="AT532" s="37"/>
    </row>
    <row r="533" spans="2:46" ht="13.5" customHeight="1" x14ac:dyDescent="0.15">
      <c r="B533" s="284" t="s">
        <v>169</v>
      </c>
      <c r="C533" s="25" t="s">
        <v>31</v>
      </c>
      <c r="D533" s="39"/>
      <c r="E533" s="55"/>
      <c r="F533" s="96"/>
      <c r="G533" s="96"/>
      <c r="H533" s="96"/>
      <c r="I533" s="60"/>
      <c r="J533" s="60"/>
      <c r="K533" s="61"/>
      <c r="L533" s="258"/>
      <c r="M533" s="258"/>
      <c r="N533" s="55"/>
      <c r="O533" s="26"/>
      <c r="P533" s="55"/>
      <c r="Q533" s="26"/>
      <c r="R533" s="131"/>
      <c r="S533" s="214"/>
      <c r="T533" s="284" t="s">
        <v>169</v>
      </c>
      <c r="U533" s="25" t="s">
        <v>31</v>
      </c>
      <c r="V533" s="39"/>
      <c r="W533" s="55"/>
      <c r="X533" s="96"/>
      <c r="Y533" s="96"/>
      <c r="Z533" s="96"/>
      <c r="AA533" s="60"/>
      <c r="AB533" s="60"/>
      <c r="AC533" s="61"/>
      <c r="AD533" s="258"/>
      <c r="AE533" s="258"/>
      <c r="AF533" s="55"/>
      <c r="AG533" s="26"/>
      <c r="AH533" s="55"/>
      <c r="AI533" s="26"/>
      <c r="AJ533" s="131"/>
      <c r="AK533" s="199"/>
      <c r="AL533" s="284" t="s">
        <v>169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4"/>
      <c r="AT533" s="37"/>
    </row>
    <row r="534" spans="2:46" ht="13.5" customHeight="1" x14ac:dyDescent="0.15">
      <c r="B534" s="285"/>
      <c r="C534" s="27" t="s">
        <v>32</v>
      </c>
      <c r="D534" s="186"/>
      <c r="E534" s="56"/>
      <c r="F534" s="187"/>
      <c r="G534" s="187"/>
      <c r="H534" s="187"/>
      <c r="I534" s="62"/>
      <c r="J534" s="62"/>
      <c r="K534" s="188"/>
      <c r="L534" s="259"/>
      <c r="M534" s="259"/>
      <c r="N534" s="56"/>
      <c r="O534" s="28"/>
      <c r="P534" s="56"/>
      <c r="Q534" s="28"/>
      <c r="R534" s="132"/>
      <c r="S534" s="214"/>
      <c r="T534" s="285"/>
      <c r="U534" s="27" t="s">
        <v>32</v>
      </c>
      <c r="V534" s="186"/>
      <c r="W534" s="56"/>
      <c r="X534" s="187"/>
      <c r="Y534" s="187"/>
      <c r="Z534" s="187"/>
      <c r="AA534" s="62"/>
      <c r="AB534" s="62"/>
      <c r="AC534" s="188"/>
      <c r="AD534" s="259"/>
      <c r="AE534" s="259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4"/>
      <c r="AT534" s="37"/>
    </row>
    <row r="535" spans="2:46" ht="13.5" customHeight="1" x14ac:dyDescent="0.15">
      <c r="B535" s="285"/>
      <c r="C535" s="27" t="s">
        <v>33</v>
      </c>
      <c r="D535" s="186"/>
      <c r="E535" s="56"/>
      <c r="F535" s="187"/>
      <c r="G535" s="187"/>
      <c r="H535" s="187"/>
      <c r="I535" s="62"/>
      <c r="J535" s="62"/>
      <c r="K535" s="188"/>
      <c r="L535" s="259"/>
      <c r="M535" s="259"/>
      <c r="N535" s="56"/>
      <c r="O535" s="28"/>
      <c r="P535" s="56"/>
      <c r="Q535" s="28"/>
      <c r="R535" s="132"/>
      <c r="S535" s="214"/>
      <c r="T535" s="285"/>
      <c r="U535" s="27" t="s">
        <v>33</v>
      </c>
      <c r="V535" s="186"/>
      <c r="W535" s="56"/>
      <c r="X535" s="187"/>
      <c r="Y535" s="187"/>
      <c r="Z535" s="187"/>
      <c r="AA535" s="62"/>
      <c r="AB535" s="62"/>
      <c r="AC535" s="188"/>
      <c r="AD535" s="259"/>
      <c r="AE535" s="259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4"/>
      <c r="AT535" s="37"/>
    </row>
    <row r="536" spans="2:46" ht="13.5" customHeight="1" x14ac:dyDescent="0.15">
      <c r="B536" s="285"/>
      <c r="C536" s="27" t="s">
        <v>35</v>
      </c>
      <c r="D536" s="186"/>
      <c r="E536" s="56"/>
      <c r="F536" s="187"/>
      <c r="G536" s="187"/>
      <c r="H536" s="187"/>
      <c r="I536" s="62"/>
      <c r="J536" s="62"/>
      <c r="K536" s="188"/>
      <c r="L536" s="259"/>
      <c r="M536" s="259"/>
      <c r="N536" s="56"/>
      <c r="O536" s="28"/>
      <c r="P536" s="56"/>
      <c r="Q536" s="28"/>
      <c r="R536" s="132"/>
      <c r="S536" s="214"/>
      <c r="T536" s="285"/>
      <c r="U536" s="27" t="s">
        <v>35</v>
      </c>
      <c r="V536" s="186"/>
      <c r="W536" s="56"/>
      <c r="X536" s="187"/>
      <c r="Y536" s="187"/>
      <c r="Z536" s="187"/>
      <c r="AA536" s="62"/>
      <c r="AB536" s="62"/>
      <c r="AC536" s="188"/>
      <c r="AD536" s="259"/>
      <c r="AE536" s="259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4"/>
      <c r="AT536" s="37"/>
    </row>
    <row r="537" spans="2:46" ht="13.5" customHeight="1" thickBot="1" x14ac:dyDescent="0.2">
      <c r="B537" s="286"/>
      <c r="C537" s="27"/>
      <c r="D537" s="186"/>
      <c r="E537" s="56"/>
      <c r="F537" s="189"/>
      <c r="G537" s="189"/>
      <c r="H537" s="189"/>
      <c r="I537" s="56"/>
      <c r="J537" s="56"/>
      <c r="K537" s="188"/>
      <c r="L537" s="259"/>
      <c r="M537" s="259"/>
      <c r="N537" s="56"/>
      <c r="O537" s="28"/>
      <c r="P537" s="56"/>
      <c r="Q537" s="28"/>
      <c r="R537" s="184"/>
      <c r="S537" s="214"/>
      <c r="T537" s="286"/>
      <c r="U537" s="27"/>
      <c r="V537" s="186"/>
      <c r="W537" s="56"/>
      <c r="X537" s="189"/>
      <c r="Y537" s="189"/>
      <c r="Z537" s="189"/>
      <c r="AA537" s="56"/>
      <c r="AB537" s="56"/>
      <c r="AC537" s="188"/>
      <c r="AD537" s="259"/>
      <c r="AE537" s="259"/>
      <c r="AF537" s="56"/>
      <c r="AG537" s="28"/>
      <c r="AH537" s="56"/>
      <c r="AI537" s="28"/>
      <c r="AJ537" s="184"/>
      <c r="AK537" s="199"/>
      <c r="AL537" s="286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4"/>
      <c r="AT537" s="37"/>
    </row>
    <row r="538" spans="2:46" ht="13.5" customHeight="1" x14ac:dyDescent="0.15">
      <c r="B538" s="284" t="s">
        <v>170</v>
      </c>
      <c r="C538" s="25" t="s">
        <v>31</v>
      </c>
      <c r="D538" s="39"/>
      <c r="E538" s="55"/>
      <c r="F538" s="96"/>
      <c r="G538" s="96"/>
      <c r="H538" s="96"/>
      <c r="I538" s="60"/>
      <c r="J538" s="60"/>
      <c r="K538" s="61"/>
      <c r="L538" s="258"/>
      <c r="M538" s="258"/>
      <c r="N538" s="55"/>
      <c r="O538" s="26"/>
      <c r="P538" s="55"/>
      <c r="Q538" s="26"/>
      <c r="R538" s="131"/>
      <c r="S538" s="214"/>
      <c r="T538" s="284" t="s">
        <v>170</v>
      </c>
      <c r="U538" s="25" t="s">
        <v>31</v>
      </c>
      <c r="V538" s="39"/>
      <c r="W538" s="55"/>
      <c r="X538" s="96"/>
      <c r="Y538" s="96"/>
      <c r="Z538" s="96"/>
      <c r="AA538" s="60"/>
      <c r="AB538" s="60"/>
      <c r="AC538" s="61"/>
      <c r="AD538" s="258"/>
      <c r="AE538" s="258"/>
      <c r="AF538" s="55"/>
      <c r="AG538" s="26"/>
      <c r="AH538" s="55"/>
      <c r="AI538" s="26"/>
      <c r="AJ538" s="131"/>
      <c r="AK538" s="199"/>
      <c r="AL538" s="284" t="s">
        <v>170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4"/>
      <c r="AT538" s="37"/>
    </row>
    <row r="539" spans="2:46" ht="13.5" customHeight="1" x14ac:dyDescent="0.15">
      <c r="B539" s="285"/>
      <c r="C539" s="27" t="s">
        <v>32</v>
      </c>
      <c r="D539" s="186"/>
      <c r="E539" s="56"/>
      <c r="F539" s="187"/>
      <c r="G539" s="187"/>
      <c r="H539" s="187"/>
      <c r="I539" s="62"/>
      <c r="J539" s="62"/>
      <c r="K539" s="188"/>
      <c r="L539" s="259"/>
      <c r="M539" s="259"/>
      <c r="N539" s="56"/>
      <c r="O539" s="28"/>
      <c r="P539" s="56"/>
      <c r="Q539" s="28"/>
      <c r="R539" s="132"/>
      <c r="S539" s="214"/>
      <c r="T539" s="285"/>
      <c r="U539" s="27" t="s">
        <v>32</v>
      </c>
      <c r="V539" s="186"/>
      <c r="W539" s="56"/>
      <c r="X539" s="187"/>
      <c r="Y539" s="187"/>
      <c r="Z539" s="187"/>
      <c r="AA539" s="62"/>
      <c r="AB539" s="62"/>
      <c r="AC539" s="188"/>
      <c r="AD539" s="259"/>
      <c r="AE539" s="259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4"/>
      <c r="AT539" s="37"/>
    </row>
    <row r="540" spans="2:46" ht="13.5" customHeight="1" x14ac:dyDescent="0.15">
      <c r="B540" s="285"/>
      <c r="C540" s="27" t="s">
        <v>33</v>
      </c>
      <c r="D540" s="186"/>
      <c r="E540" s="56"/>
      <c r="F540" s="187"/>
      <c r="G540" s="187"/>
      <c r="H540" s="187"/>
      <c r="I540" s="62"/>
      <c r="J540" s="62"/>
      <c r="K540" s="188"/>
      <c r="L540" s="259"/>
      <c r="M540" s="259"/>
      <c r="N540" s="56"/>
      <c r="O540" s="28"/>
      <c r="P540" s="56"/>
      <c r="Q540" s="28"/>
      <c r="R540" s="132"/>
      <c r="S540" s="214"/>
      <c r="T540" s="285"/>
      <c r="U540" s="27" t="s">
        <v>33</v>
      </c>
      <c r="V540" s="186"/>
      <c r="W540" s="56"/>
      <c r="X540" s="187"/>
      <c r="Y540" s="187"/>
      <c r="Z540" s="187"/>
      <c r="AA540" s="62"/>
      <c r="AB540" s="62"/>
      <c r="AC540" s="188"/>
      <c r="AD540" s="259"/>
      <c r="AE540" s="259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4"/>
      <c r="AT540" s="37"/>
    </row>
    <row r="541" spans="2:46" ht="13.5" customHeight="1" x14ac:dyDescent="0.15">
      <c r="B541" s="285"/>
      <c r="C541" s="27" t="s">
        <v>35</v>
      </c>
      <c r="D541" s="186"/>
      <c r="E541" s="56"/>
      <c r="F541" s="187"/>
      <c r="G541" s="187"/>
      <c r="H541" s="187"/>
      <c r="I541" s="62"/>
      <c r="J541" s="62"/>
      <c r="K541" s="188"/>
      <c r="L541" s="259"/>
      <c r="M541" s="259"/>
      <c r="N541" s="56"/>
      <c r="O541" s="28"/>
      <c r="P541" s="56"/>
      <c r="Q541" s="28"/>
      <c r="R541" s="132"/>
      <c r="S541" s="214"/>
      <c r="T541" s="285"/>
      <c r="U541" s="27" t="s">
        <v>35</v>
      </c>
      <c r="V541" s="186"/>
      <c r="W541" s="56"/>
      <c r="X541" s="187"/>
      <c r="Y541" s="187"/>
      <c r="Z541" s="187"/>
      <c r="AA541" s="62"/>
      <c r="AB541" s="62"/>
      <c r="AC541" s="188"/>
      <c r="AD541" s="259"/>
      <c r="AE541" s="259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4"/>
      <c r="AT541" s="37"/>
    </row>
    <row r="542" spans="2:46" ht="13.5" customHeight="1" thickBot="1" x14ac:dyDescent="0.2">
      <c r="B542" s="286"/>
      <c r="C542" s="27"/>
      <c r="D542" s="186"/>
      <c r="E542" s="56"/>
      <c r="F542" s="189"/>
      <c r="G542" s="189"/>
      <c r="H542" s="189"/>
      <c r="I542" s="56"/>
      <c r="J542" s="56"/>
      <c r="K542" s="188"/>
      <c r="L542" s="259"/>
      <c r="M542" s="259"/>
      <c r="N542" s="56"/>
      <c r="O542" s="28"/>
      <c r="P542" s="56"/>
      <c r="Q542" s="28"/>
      <c r="R542" s="184"/>
      <c r="S542" s="214"/>
      <c r="T542" s="286"/>
      <c r="U542" s="27"/>
      <c r="V542" s="186"/>
      <c r="W542" s="56"/>
      <c r="X542" s="189"/>
      <c r="Y542" s="189"/>
      <c r="Z542" s="189"/>
      <c r="AA542" s="56"/>
      <c r="AB542" s="56"/>
      <c r="AC542" s="188"/>
      <c r="AD542" s="259"/>
      <c r="AE542" s="259"/>
      <c r="AF542" s="56"/>
      <c r="AG542" s="28"/>
      <c r="AH542" s="56"/>
      <c r="AI542" s="28"/>
      <c r="AJ542" s="184"/>
      <c r="AK542" s="199"/>
      <c r="AL542" s="286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4"/>
      <c r="AT542" s="37"/>
    </row>
    <row r="543" spans="2:46" ht="13.5" customHeight="1" x14ac:dyDescent="0.15">
      <c r="B543" s="284" t="s">
        <v>171</v>
      </c>
      <c r="C543" s="25" t="s">
        <v>31</v>
      </c>
      <c r="D543" s="39"/>
      <c r="E543" s="55"/>
      <c r="F543" s="96"/>
      <c r="G543" s="96"/>
      <c r="H543" s="96"/>
      <c r="I543" s="60"/>
      <c r="J543" s="60"/>
      <c r="K543" s="61"/>
      <c r="L543" s="258"/>
      <c r="M543" s="258"/>
      <c r="N543" s="55"/>
      <c r="O543" s="26"/>
      <c r="P543" s="55"/>
      <c r="Q543" s="26"/>
      <c r="R543" s="131"/>
      <c r="S543" s="214"/>
      <c r="T543" s="284" t="s">
        <v>171</v>
      </c>
      <c r="U543" s="25" t="s">
        <v>31</v>
      </c>
      <c r="V543" s="39"/>
      <c r="W543" s="55"/>
      <c r="X543" s="96"/>
      <c r="Y543" s="96"/>
      <c r="Z543" s="96"/>
      <c r="AA543" s="60"/>
      <c r="AB543" s="60"/>
      <c r="AC543" s="61"/>
      <c r="AD543" s="258"/>
      <c r="AE543" s="258"/>
      <c r="AF543" s="55"/>
      <c r="AG543" s="26"/>
      <c r="AH543" s="55"/>
      <c r="AI543" s="26"/>
      <c r="AJ543" s="131"/>
      <c r="AK543" s="199"/>
      <c r="AL543" s="284" t="s">
        <v>171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4"/>
      <c r="AT543" s="37"/>
    </row>
    <row r="544" spans="2:46" ht="13.5" customHeight="1" x14ac:dyDescent="0.15">
      <c r="B544" s="285"/>
      <c r="C544" s="27" t="s">
        <v>32</v>
      </c>
      <c r="D544" s="186"/>
      <c r="E544" s="56"/>
      <c r="F544" s="187"/>
      <c r="G544" s="187"/>
      <c r="H544" s="187"/>
      <c r="I544" s="62"/>
      <c r="J544" s="62"/>
      <c r="K544" s="188"/>
      <c r="L544" s="259"/>
      <c r="M544" s="259"/>
      <c r="N544" s="56"/>
      <c r="O544" s="28"/>
      <c r="P544" s="56"/>
      <c r="Q544" s="28"/>
      <c r="R544" s="132"/>
      <c r="S544" s="214"/>
      <c r="T544" s="285"/>
      <c r="U544" s="27" t="s">
        <v>32</v>
      </c>
      <c r="V544" s="186"/>
      <c r="W544" s="56"/>
      <c r="X544" s="187"/>
      <c r="Y544" s="187"/>
      <c r="Z544" s="187"/>
      <c r="AA544" s="62"/>
      <c r="AB544" s="62"/>
      <c r="AC544" s="188"/>
      <c r="AD544" s="259"/>
      <c r="AE544" s="259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4"/>
      <c r="AT544" s="37"/>
    </row>
    <row r="545" spans="2:46" ht="13.5" customHeight="1" x14ac:dyDescent="0.15">
      <c r="B545" s="285"/>
      <c r="C545" s="27" t="s">
        <v>33</v>
      </c>
      <c r="D545" s="186"/>
      <c r="E545" s="56"/>
      <c r="F545" s="187"/>
      <c r="G545" s="187"/>
      <c r="H545" s="187"/>
      <c r="I545" s="62"/>
      <c r="J545" s="62"/>
      <c r="K545" s="188"/>
      <c r="L545" s="259"/>
      <c r="M545" s="259"/>
      <c r="N545" s="56"/>
      <c r="O545" s="28"/>
      <c r="P545" s="56"/>
      <c r="Q545" s="28"/>
      <c r="R545" s="132"/>
      <c r="S545" s="214"/>
      <c r="T545" s="285"/>
      <c r="U545" s="27" t="s">
        <v>33</v>
      </c>
      <c r="V545" s="186"/>
      <c r="W545" s="56"/>
      <c r="X545" s="187"/>
      <c r="Y545" s="187"/>
      <c r="Z545" s="187"/>
      <c r="AA545" s="62"/>
      <c r="AB545" s="62"/>
      <c r="AC545" s="188"/>
      <c r="AD545" s="259"/>
      <c r="AE545" s="259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4"/>
      <c r="AT545" s="37"/>
    </row>
    <row r="546" spans="2:46" ht="13.5" customHeight="1" x14ac:dyDescent="0.15">
      <c r="B546" s="285"/>
      <c r="C546" s="27" t="s">
        <v>35</v>
      </c>
      <c r="D546" s="186"/>
      <c r="E546" s="56"/>
      <c r="F546" s="187"/>
      <c r="G546" s="187"/>
      <c r="H546" s="187"/>
      <c r="I546" s="62"/>
      <c r="J546" s="62"/>
      <c r="K546" s="188"/>
      <c r="L546" s="259"/>
      <c r="M546" s="259"/>
      <c r="N546" s="56"/>
      <c r="O546" s="28"/>
      <c r="P546" s="56"/>
      <c r="Q546" s="28"/>
      <c r="R546" s="132"/>
      <c r="S546" s="214"/>
      <c r="T546" s="285"/>
      <c r="U546" s="27" t="s">
        <v>35</v>
      </c>
      <c r="V546" s="186"/>
      <c r="W546" s="56"/>
      <c r="X546" s="187"/>
      <c r="Y546" s="187"/>
      <c r="Z546" s="187"/>
      <c r="AA546" s="62"/>
      <c r="AB546" s="62"/>
      <c r="AC546" s="188"/>
      <c r="AD546" s="259"/>
      <c r="AE546" s="259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4"/>
      <c r="AT546" s="37"/>
    </row>
    <row r="547" spans="2:46" ht="13.5" customHeight="1" thickBot="1" x14ac:dyDescent="0.2">
      <c r="B547" s="286"/>
      <c r="C547" s="27"/>
      <c r="D547" s="186"/>
      <c r="E547" s="56"/>
      <c r="F547" s="189"/>
      <c r="G547" s="189"/>
      <c r="H547" s="189"/>
      <c r="I547" s="56"/>
      <c r="J547" s="56"/>
      <c r="K547" s="188"/>
      <c r="L547" s="259"/>
      <c r="M547" s="259"/>
      <c r="N547" s="56"/>
      <c r="O547" s="28"/>
      <c r="P547" s="56"/>
      <c r="Q547" s="28"/>
      <c r="R547" s="184"/>
      <c r="S547" s="214"/>
      <c r="T547" s="286"/>
      <c r="U547" s="27"/>
      <c r="V547" s="186"/>
      <c r="W547" s="56"/>
      <c r="X547" s="189"/>
      <c r="Y547" s="189"/>
      <c r="Z547" s="189"/>
      <c r="AA547" s="56"/>
      <c r="AB547" s="56"/>
      <c r="AC547" s="188"/>
      <c r="AD547" s="259"/>
      <c r="AE547" s="259"/>
      <c r="AF547" s="56"/>
      <c r="AG547" s="28"/>
      <c r="AH547" s="56"/>
      <c r="AI547" s="28"/>
      <c r="AJ547" s="184"/>
      <c r="AK547" s="199"/>
      <c r="AL547" s="286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4"/>
      <c r="AT547" s="37"/>
    </row>
    <row r="548" spans="2:46" ht="13.5" customHeight="1" x14ac:dyDescent="0.15">
      <c r="B548" s="284" t="s">
        <v>172</v>
      </c>
      <c r="C548" s="25" t="s">
        <v>31</v>
      </c>
      <c r="D548" s="39"/>
      <c r="E548" s="55"/>
      <c r="F548" s="96"/>
      <c r="G548" s="96"/>
      <c r="H548" s="96"/>
      <c r="I548" s="60"/>
      <c r="J548" s="60"/>
      <c r="K548" s="61"/>
      <c r="L548" s="258"/>
      <c r="M548" s="258"/>
      <c r="N548" s="55"/>
      <c r="O548" s="26"/>
      <c r="P548" s="55"/>
      <c r="Q548" s="26"/>
      <c r="R548" s="131"/>
      <c r="S548" s="214"/>
      <c r="T548" s="284" t="s">
        <v>172</v>
      </c>
      <c r="U548" s="25" t="s">
        <v>31</v>
      </c>
      <c r="V548" s="39"/>
      <c r="W548" s="55"/>
      <c r="X548" s="96"/>
      <c r="Y548" s="96"/>
      <c r="Z548" s="96"/>
      <c r="AA548" s="60"/>
      <c r="AB548" s="60"/>
      <c r="AC548" s="61"/>
      <c r="AD548" s="258"/>
      <c r="AE548" s="258"/>
      <c r="AF548" s="55"/>
      <c r="AG548" s="26"/>
      <c r="AH548" s="55"/>
      <c r="AI548" s="26"/>
      <c r="AJ548" s="131"/>
      <c r="AK548" s="199"/>
      <c r="AL548" s="284" t="s">
        <v>172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4"/>
      <c r="AT548" s="37"/>
    </row>
    <row r="549" spans="2:46" ht="13.5" customHeight="1" x14ac:dyDescent="0.15">
      <c r="B549" s="285"/>
      <c r="C549" s="27" t="s">
        <v>32</v>
      </c>
      <c r="D549" s="186"/>
      <c r="E549" s="56"/>
      <c r="F549" s="187"/>
      <c r="G549" s="187"/>
      <c r="H549" s="187"/>
      <c r="I549" s="62"/>
      <c r="J549" s="62"/>
      <c r="K549" s="188"/>
      <c r="L549" s="259"/>
      <c r="M549" s="259"/>
      <c r="N549" s="56"/>
      <c r="O549" s="28"/>
      <c r="P549" s="56"/>
      <c r="Q549" s="28"/>
      <c r="R549" s="132"/>
      <c r="S549" s="214"/>
      <c r="T549" s="285"/>
      <c r="U549" s="27" t="s">
        <v>32</v>
      </c>
      <c r="V549" s="186"/>
      <c r="W549" s="56"/>
      <c r="X549" s="187"/>
      <c r="Y549" s="187"/>
      <c r="Z549" s="187"/>
      <c r="AA549" s="62"/>
      <c r="AB549" s="62"/>
      <c r="AC549" s="188"/>
      <c r="AD549" s="259"/>
      <c r="AE549" s="259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4"/>
      <c r="AT549" s="37"/>
    </row>
    <row r="550" spans="2:46" ht="13.5" customHeight="1" x14ac:dyDescent="0.15">
      <c r="B550" s="285"/>
      <c r="C550" s="27" t="s">
        <v>33</v>
      </c>
      <c r="D550" s="186"/>
      <c r="E550" s="56"/>
      <c r="F550" s="187"/>
      <c r="G550" s="187"/>
      <c r="H550" s="187"/>
      <c r="I550" s="62"/>
      <c r="J550" s="62"/>
      <c r="K550" s="188"/>
      <c r="L550" s="259"/>
      <c r="M550" s="259"/>
      <c r="N550" s="56"/>
      <c r="O550" s="28"/>
      <c r="P550" s="56"/>
      <c r="Q550" s="28"/>
      <c r="R550" s="132"/>
      <c r="S550" s="214"/>
      <c r="T550" s="285"/>
      <c r="U550" s="27" t="s">
        <v>33</v>
      </c>
      <c r="V550" s="186"/>
      <c r="W550" s="56"/>
      <c r="X550" s="187"/>
      <c r="Y550" s="187"/>
      <c r="Z550" s="187"/>
      <c r="AA550" s="62"/>
      <c r="AB550" s="62"/>
      <c r="AC550" s="188"/>
      <c r="AD550" s="259"/>
      <c r="AE550" s="259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4"/>
      <c r="AT550" s="37"/>
    </row>
    <row r="551" spans="2:46" ht="13.5" customHeight="1" x14ac:dyDescent="0.15">
      <c r="B551" s="285"/>
      <c r="C551" s="27" t="s">
        <v>35</v>
      </c>
      <c r="D551" s="186"/>
      <c r="E551" s="56"/>
      <c r="F551" s="187"/>
      <c r="G551" s="187"/>
      <c r="H551" s="187"/>
      <c r="I551" s="62"/>
      <c r="J551" s="62"/>
      <c r="K551" s="188"/>
      <c r="L551" s="259"/>
      <c r="M551" s="259"/>
      <c r="N551" s="56"/>
      <c r="O551" s="28"/>
      <c r="P551" s="56"/>
      <c r="Q551" s="28"/>
      <c r="R551" s="132"/>
      <c r="S551" s="214"/>
      <c r="T551" s="285"/>
      <c r="U551" s="27" t="s">
        <v>35</v>
      </c>
      <c r="V551" s="186"/>
      <c r="W551" s="56"/>
      <c r="X551" s="187"/>
      <c r="Y551" s="187"/>
      <c r="Z551" s="187"/>
      <c r="AA551" s="62"/>
      <c r="AB551" s="62"/>
      <c r="AC551" s="188"/>
      <c r="AD551" s="259"/>
      <c r="AE551" s="259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4"/>
      <c r="AT551" s="37"/>
    </row>
    <row r="552" spans="2:46" ht="13.5" customHeight="1" thickBot="1" x14ac:dyDescent="0.2">
      <c r="B552" s="286"/>
      <c r="C552" s="27"/>
      <c r="D552" s="186"/>
      <c r="E552" s="56"/>
      <c r="F552" s="189"/>
      <c r="G552" s="189"/>
      <c r="H552" s="189"/>
      <c r="I552" s="56"/>
      <c r="J552" s="56"/>
      <c r="K552" s="188"/>
      <c r="L552" s="259"/>
      <c r="M552" s="259"/>
      <c r="N552" s="56"/>
      <c r="O552" s="28"/>
      <c r="P552" s="56"/>
      <c r="Q552" s="28"/>
      <c r="R552" s="184"/>
      <c r="S552" s="214"/>
      <c r="T552" s="286"/>
      <c r="U552" s="27"/>
      <c r="V552" s="186"/>
      <c r="W552" s="56"/>
      <c r="X552" s="189"/>
      <c r="Y552" s="189"/>
      <c r="Z552" s="189"/>
      <c r="AA552" s="56"/>
      <c r="AB552" s="56"/>
      <c r="AC552" s="188"/>
      <c r="AD552" s="259"/>
      <c r="AE552" s="259"/>
      <c r="AF552" s="56"/>
      <c r="AG552" s="28"/>
      <c r="AH552" s="56"/>
      <c r="AI552" s="28"/>
      <c r="AJ552" s="184"/>
      <c r="AK552" s="199"/>
      <c r="AL552" s="286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4"/>
      <c r="AT552" s="37"/>
    </row>
    <row r="553" spans="2:46" ht="13.5" customHeight="1" x14ac:dyDescent="0.15">
      <c r="B553" s="284" t="s">
        <v>173</v>
      </c>
      <c r="C553" s="25" t="s">
        <v>31</v>
      </c>
      <c r="D553" s="39"/>
      <c r="E553" s="55"/>
      <c r="F553" s="96"/>
      <c r="G553" s="96"/>
      <c r="H553" s="96"/>
      <c r="I553" s="60"/>
      <c r="J553" s="60"/>
      <c r="K553" s="61"/>
      <c r="L553" s="258"/>
      <c r="M553" s="258"/>
      <c r="N553" s="55"/>
      <c r="O553" s="26"/>
      <c r="P553" s="55"/>
      <c r="Q553" s="26"/>
      <c r="R553" s="131"/>
      <c r="S553" s="214"/>
      <c r="T553" s="284" t="s">
        <v>173</v>
      </c>
      <c r="U553" s="25" t="s">
        <v>31</v>
      </c>
      <c r="V553" s="39"/>
      <c r="W553" s="55"/>
      <c r="X553" s="96"/>
      <c r="Y553" s="96"/>
      <c r="Z553" s="96"/>
      <c r="AA553" s="60"/>
      <c r="AB553" s="60"/>
      <c r="AC553" s="61"/>
      <c r="AD553" s="258"/>
      <c r="AE553" s="258"/>
      <c r="AF553" s="55"/>
      <c r="AG553" s="26"/>
      <c r="AH553" s="55"/>
      <c r="AI553" s="26"/>
      <c r="AJ553" s="131"/>
      <c r="AK553" s="199"/>
      <c r="AL553" s="284" t="s">
        <v>173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4"/>
      <c r="AT553" s="37"/>
    </row>
    <row r="554" spans="2:46" ht="13.5" customHeight="1" x14ac:dyDescent="0.15">
      <c r="B554" s="285"/>
      <c r="C554" s="27" t="s">
        <v>32</v>
      </c>
      <c r="D554" s="186"/>
      <c r="E554" s="56"/>
      <c r="F554" s="187"/>
      <c r="G554" s="187"/>
      <c r="H554" s="187"/>
      <c r="I554" s="62"/>
      <c r="J554" s="62"/>
      <c r="K554" s="188"/>
      <c r="L554" s="259"/>
      <c r="M554" s="259"/>
      <c r="N554" s="56"/>
      <c r="O554" s="28"/>
      <c r="P554" s="56"/>
      <c r="Q554" s="28"/>
      <c r="R554" s="132"/>
      <c r="S554" s="214"/>
      <c r="T554" s="285"/>
      <c r="U554" s="27" t="s">
        <v>32</v>
      </c>
      <c r="V554" s="186"/>
      <c r="W554" s="56"/>
      <c r="X554" s="187"/>
      <c r="Y554" s="187"/>
      <c r="Z554" s="187"/>
      <c r="AA554" s="62"/>
      <c r="AB554" s="62"/>
      <c r="AC554" s="188"/>
      <c r="AD554" s="259"/>
      <c r="AE554" s="259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4"/>
      <c r="AT554" s="37"/>
    </row>
    <row r="555" spans="2:46" ht="13.5" customHeight="1" x14ac:dyDescent="0.15">
      <c r="B555" s="285"/>
      <c r="C555" s="27" t="s">
        <v>33</v>
      </c>
      <c r="D555" s="186"/>
      <c r="E555" s="56"/>
      <c r="F555" s="187"/>
      <c r="G555" s="187"/>
      <c r="H555" s="187"/>
      <c r="I555" s="62"/>
      <c r="J555" s="62"/>
      <c r="K555" s="188"/>
      <c r="L555" s="259"/>
      <c r="M555" s="259"/>
      <c r="N555" s="56"/>
      <c r="O555" s="28"/>
      <c r="P555" s="56"/>
      <c r="Q555" s="28"/>
      <c r="R555" s="132"/>
      <c r="S555" s="214"/>
      <c r="T555" s="285"/>
      <c r="U555" s="27" t="s">
        <v>33</v>
      </c>
      <c r="V555" s="186"/>
      <c r="W555" s="56"/>
      <c r="X555" s="187"/>
      <c r="Y555" s="187"/>
      <c r="Z555" s="187"/>
      <c r="AA555" s="62"/>
      <c r="AB555" s="62"/>
      <c r="AC555" s="188"/>
      <c r="AD555" s="259"/>
      <c r="AE555" s="259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4"/>
      <c r="AT555" s="37"/>
    </row>
    <row r="556" spans="2:46" ht="13.5" customHeight="1" x14ac:dyDescent="0.15">
      <c r="B556" s="285"/>
      <c r="C556" s="27" t="s">
        <v>35</v>
      </c>
      <c r="D556" s="186"/>
      <c r="E556" s="56"/>
      <c r="F556" s="187"/>
      <c r="G556" s="187"/>
      <c r="H556" s="187"/>
      <c r="I556" s="62"/>
      <c r="J556" s="62"/>
      <c r="K556" s="188"/>
      <c r="L556" s="259"/>
      <c r="M556" s="259"/>
      <c r="N556" s="56"/>
      <c r="O556" s="28"/>
      <c r="P556" s="56"/>
      <c r="Q556" s="28"/>
      <c r="R556" s="132"/>
      <c r="S556" s="214"/>
      <c r="T556" s="285"/>
      <c r="U556" s="27" t="s">
        <v>35</v>
      </c>
      <c r="V556" s="186"/>
      <c r="W556" s="56"/>
      <c r="X556" s="187"/>
      <c r="Y556" s="187"/>
      <c r="Z556" s="187"/>
      <c r="AA556" s="62"/>
      <c r="AB556" s="62"/>
      <c r="AC556" s="188"/>
      <c r="AD556" s="259"/>
      <c r="AE556" s="259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4"/>
      <c r="AT556" s="37"/>
    </row>
    <row r="557" spans="2:46" ht="13.5" customHeight="1" thickBot="1" x14ac:dyDescent="0.2">
      <c r="B557" s="286"/>
      <c r="C557" s="27"/>
      <c r="D557" s="186"/>
      <c r="E557" s="56"/>
      <c r="F557" s="189"/>
      <c r="G557" s="189"/>
      <c r="H557" s="189"/>
      <c r="I557" s="56"/>
      <c r="J557" s="56"/>
      <c r="K557" s="188"/>
      <c r="L557" s="259"/>
      <c r="M557" s="259"/>
      <c r="N557" s="56"/>
      <c r="O557" s="28"/>
      <c r="P557" s="56"/>
      <c r="Q557" s="28"/>
      <c r="R557" s="184"/>
      <c r="S557" s="214"/>
      <c r="T557" s="286"/>
      <c r="U557" s="27"/>
      <c r="V557" s="186"/>
      <c r="W557" s="56"/>
      <c r="X557" s="189"/>
      <c r="Y557" s="189"/>
      <c r="Z557" s="189"/>
      <c r="AA557" s="56"/>
      <c r="AB557" s="56"/>
      <c r="AC557" s="188"/>
      <c r="AD557" s="259"/>
      <c r="AE557" s="259"/>
      <c r="AF557" s="56"/>
      <c r="AG557" s="28"/>
      <c r="AH557" s="56"/>
      <c r="AI557" s="28"/>
      <c r="AJ557" s="184"/>
      <c r="AK557" s="199"/>
      <c r="AL557" s="286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4"/>
      <c r="AT557" s="37"/>
    </row>
    <row r="558" spans="2:46" ht="13.5" customHeight="1" x14ac:dyDescent="0.15">
      <c r="B558" s="284" t="s">
        <v>174</v>
      </c>
      <c r="C558" s="25" t="s">
        <v>31</v>
      </c>
      <c r="D558" s="39"/>
      <c r="E558" s="55"/>
      <c r="F558" s="96"/>
      <c r="G558" s="96"/>
      <c r="H558" s="96"/>
      <c r="I558" s="60"/>
      <c r="J558" s="60"/>
      <c r="K558" s="61"/>
      <c r="L558" s="258"/>
      <c r="M558" s="258"/>
      <c r="N558" s="55"/>
      <c r="O558" s="26"/>
      <c r="P558" s="55"/>
      <c r="Q558" s="26"/>
      <c r="R558" s="131"/>
      <c r="S558" s="214"/>
      <c r="T558" s="284" t="s">
        <v>174</v>
      </c>
      <c r="U558" s="25" t="s">
        <v>31</v>
      </c>
      <c r="V558" s="39"/>
      <c r="W558" s="55"/>
      <c r="X558" s="96"/>
      <c r="Y558" s="96"/>
      <c r="Z558" s="96"/>
      <c r="AA558" s="60"/>
      <c r="AB558" s="60"/>
      <c r="AC558" s="61"/>
      <c r="AD558" s="258"/>
      <c r="AE558" s="258"/>
      <c r="AF558" s="55"/>
      <c r="AG558" s="26"/>
      <c r="AH558" s="55"/>
      <c r="AI558" s="26"/>
      <c r="AJ558" s="131"/>
      <c r="AK558" s="199"/>
      <c r="AL558" s="284" t="s">
        <v>174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4"/>
      <c r="AT558" s="37"/>
    </row>
    <row r="559" spans="2:46" ht="13.5" customHeight="1" x14ac:dyDescent="0.15">
      <c r="B559" s="285"/>
      <c r="C559" s="27" t="s">
        <v>32</v>
      </c>
      <c r="D559" s="186"/>
      <c r="E559" s="56"/>
      <c r="F559" s="187"/>
      <c r="G559" s="187"/>
      <c r="H559" s="187"/>
      <c r="I559" s="62"/>
      <c r="J559" s="62"/>
      <c r="K559" s="188"/>
      <c r="L559" s="259"/>
      <c r="M559" s="259"/>
      <c r="N559" s="56"/>
      <c r="O559" s="28"/>
      <c r="P559" s="56"/>
      <c r="Q559" s="28"/>
      <c r="R559" s="132"/>
      <c r="S559" s="214"/>
      <c r="T559" s="285"/>
      <c r="U559" s="27" t="s">
        <v>32</v>
      </c>
      <c r="V559" s="186"/>
      <c r="W559" s="56"/>
      <c r="X559" s="187"/>
      <c r="Y559" s="187"/>
      <c r="Z559" s="187"/>
      <c r="AA559" s="62"/>
      <c r="AB559" s="62"/>
      <c r="AC559" s="188"/>
      <c r="AD559" s="259"/>
      <c r="AE559" s="259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4"/>
      <c r="AT559" s="37"/>
    </row>
    <row r="560" spans="2:46" ht="13.5" customHeight="1" x14ac:dyDescent="0.15">
      <c r="B560" s="285"/>
      <c r="C560" s="27" t="s">
        <v>33</v>
      </c>
      <c r="D560" s="186"/>
      <c r="E560" s="56"/>
      <c r="F560" s="187"/>
      <c r="G560" s="187"/>
      <c r="H560" s="187"/>
      <c r="I560" s="62"/>
      <c r="J560" s="62"/>
      <c r="K560" s="188"/>
      <c r="L560" s="259"/>
      <c r="M560" s="259"/>
      <c r="N560" s="56"/>
      <c r="O560" s="28"/>
      <c r="P560" s="56"/>
      <c r="Q560" s="28"/>
      <c r="R560" s="132"/>
      <c r="S560" s="214"/>
      <c r="T560" s="285"/>
      <c r="U560" s="27" t="s">
        <v>33</v>
      </c>
      <c r="V560" s="186"/>
      <c r="W560" s="56"/>
      <c r="X560" s="187"/>
      <c r="Y560" s="187"/>
      <c r="Z560" s="187"/>
      <c r="AA560" s="62"/>
      <c r="AB560" s="62"/>
      <c r="AC560" s="188"/>
      <c r="AD560" s="259"/>
      <c r="AE560" s="259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4"/>
      <c r="AT560" s="37"/>
    </row>
    <row r="561" spans="2:46" ht="13.5" customHeight="1" x14ac:dyDescent="0.15">
      <c r="B561" s="285"/>
      <c r="C561" s="27" t="s">
        <v>35</v>
      </c>
      <c r="D561" s="186"/>
      <c r="E561" s="56"/>
      <c r="F561" s="187"/>
      <c r="G561" s="187"/>
      <c r="H561" s="187"/>
      <c r="I561" s="62"/>
      <c r="J561" s="62"/>
      <c r="K561" s="188"/>
      <c r="L561" s="259"/>
      <c r="M561" s="259"/>
      <c r="N561" s="56"/>
      <c r="O561" s="28"/>
      <c r="P561" s="56"/>
      <c r="Q561" s="28"/>
      <c r="R561" s="132"/>
      <c r="S561" s="214"/>
      <c r="T561" s="285"/>
      <c r="U561" s="27" t="s">
        <v>35</v>
      </c>
      <c r="V561" s="186"/>
      <c r="W561" s="56"/>
      <c r="X561" s="187"/>
      <c r="Y561" s="187"/>
      <c r="Z561" s="187"/>
      <c r="AA561" s="62"/>
      <c r="AB561" s="62"/>
      <c r="AC561" s="188"/>
      <c r="AD561" s="259"/>
      <c r="AE561" s="259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4"/>
      <c r="AT561" s="37"/>
    </row>
    <row r="562" spans="2:46" ht="13.5" customHeight="1" thickBot="1" x14ac:dyDescent="0.2">
      <c r="B562" s="286"/>
      <c r="C562" s="27"/>
      <c r="D562" s="186"/>
      <c r="E562" s="56"/>
      <c r="F562" s="189"/>
      <c r="G562" s="189"/>
      <c r="H562" s="189"/>
      <c r="I562" s="56"/>
      <c r="J562" s="56"/>
      <c r="K562" s="188"/>
      <c r="L562" s="259"/>
      <c r="M562" s="259"/>
      <c r="N562" s="56"/>
      <c r="O562" s="28"/>
      <c r="P562" s="56"/>
      <c r="Q562" s="28"/>
      <c r="R562" s="184"/>
      <c r="S562" s="214"/>
      <c r="T562" s="286"/>
      <c r="U562" s="27"/>
      <c r="V562" s="186"/>
      <c r="W562" s="56"/>
      <c r="X562" s="189"/>
      <c r="Y562" s="189"/>
      <c r="Z562" s="189"/>
      <c r="AA562" s="56"/>
      <c r="AB562" s="56"/>
      <c r="AC562" s="188"/>
      <c r="AD562" s="259"/>
      <c r="AE562" s="259"/>
      <c r="AF562" s="56"/>
      <c r="AG562" s="28"/>
      <c r="AH562" s="56"/>
      <c r="AI562" s="28"/>
      <c r="AJ562" s="184"/>
      <c r="AK562" s="199"/>
      <c r="AL562" s="286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4"/>
      <c r="AT562" s="37"/>
    </row>
    <row r="563" spans="2:46" ht="13.5" customHeight="1" x14ac:dyDescent="0.15">
      <c r="B563" s="284" t="s">
        <v>175</v>
      </c>
      <c r="C563" s="25" t="s">
        <v>31</v>
      </c>
      <c r="D563" s="39"/>
      <c r="E563" s="55"/>
      <c r="F563" s="96"/>
      <c r="G563" s="96"/>
      <c r="H563" s="96"/>
      <c r="I563" s="60"/>
      <c r="J563" s="60"/>
      <c r="K563" s="61"/>
      <c r="L563" s="258"/>
      <c r="M563" s="258"/>
      <c r="N563" s="55"/>
      <c r="O563" s="26"/>
      <c r="P563" s="55"/>
      <c r="Q563" s="26"/>
      <c r="R563" s="131"/>
      <c r="S563" s="214"/>
      <c r="T563" s="284" t="s">
        <v>175</v>
      </c>
      <c r="U563" s="25" t="s">
        <v>31</v>
      </c>
      <c r="V563" s="39"/>
      <c r="W563" s="55"/>
      <c r="X563" s="96"/>
      <c r="Y563" s="96"/>
      <c r="Z563" s="96"/>
      <c r="AA563" s="60"/>
      <c r="AB563" s="60"/>
      <c r="AC563" s="61"/>
      <c r="AD563" s="258"/>
      <c r="AE563" s="258"/>
      <c r="AF563" s="55"/>
      <c r="AG563" s="26"/>
      <c r="AH563" s="55"/>
      <c r="AI563" s="26"/>
      <c r="AJ563" s="131"/>
      <c r="AK563" s="199"/>
      <c r="AL563" s="284" t="s">
        <v>175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4"/>
      <c r="AT563" s="37"/>
    </row>
    <row r="564" spans="2:46" ht="13.5" customHeight="1" x14ac:dyDescent="0.15">
      <c r="B564" s="285"/>
      <c r="C564" s="27" t="s">
        <v>32</v>
      </c>
      <c r="D564" s="186"/>
      <c r="E564" s="56"/>
      <c r="F564" s="187"/>
      <c r="G564" s="187"/>
      <c r="H564" s="187"/>
      <c r="I564" s="62"/>
      <c r="J564" s="62"/>
      <c r="K564" s="188"/>
      <c r="L564" s="259"/>
      <c r="M564" s="259"/>
      <c r="N564" s="56"/>
      <c r="O564" s="28"/>
      <c r="P564" s="56"/>
      <c r="Q564" s="28"/>
      <c r="R564" s="132"/>
      <c r="S564" s="214"/>
      <c r="T564" s="285"/>
      <c r="U564" s="27" t="s">
        <v>32</v>
      </c>
      <c r="V564" s="186"/>
      <c r="W564" s="56"/>
      <c r="X564" s="187"/>
      <c r="Y564" s="187"/>
      <c r="Z564" s="187"/>
      <c r="AA564" s="62"/>
      <c r="AB564" s="62"/>
      <c r="AC564" s="188"/>
      <c r="AD564" s="259"/>
      <c r="AE564" s="259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4"/>
      <c r="AT564" s="37"/>
    </row>
    <row r="565" spans="2:46" ht="13.5" customHeight="1" x14ac:dyDescent="0.15">
      <c r="B565" s="285"/>
      <c r="C565" s="27" t="s">
        <v>33</v>
      </c>
      <c r="D565" s="186"/>
      <c r="E565" s="56"/>
      <c r="F565" s="187"/>
      <c r="G565" s="187"/>
      <c r="H565" s="187"/>
      <c r="I565" s="62"/>
      <c r="J565" s="62"/>
      <c r="K565" s="188"/>
      <c r="L565" s="259"/>
      <c r="M565" s="259"/>
      <c r="N565" s="56"/>
      <c r="O565" s="28"/>
      <c r="P565" s="56"/>
      <c r="Q565" s="28"/>
      <c r="R565" s="132"/>
      <c r="S565" s="214"/>
      <c r="T565" s="285"/>
      <c r="U565" s="27" t="s">
        <v>33</v>
      </c>
      <c r="V565" s="186"/>
      <c r="W565" s="56"/>
      <c r="X565" s="187"/>
      <c r="Y565" s="187"/>
      <c r="Z565" s="187"/>
      <c r="AA565" s="62"/>
      <c r="AB565" s="62"/>
      <c r="AC565" s="188"/>
      <c r="AD565" s="259"/>
      <c r="AE565" s="259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4"/>
      <c r="AT565" s="37"/>
    </row>
    <row r="566" spans="2:46" ht="13.5" customHeight="1" x14ac:dyDescent="0.15">
      <c r="B566" s="285"/>
      <c r="C566" s="27" t="s">
        <v>35</v>
      </c>
      <c r="D566" s="186"/>
      <c r="E566" s="56"/>
      <c r="F566" s="187"/>
      <c r="G566" s="187"/>
      <c r="H566" s="187"/>
      <c r="I566" s="62"/>
      <c r="J566" s="62"/>
      <c r="K566" s="188"/>
      <c r="L566" s="259"/>
      <c r="M566" s="259"/>
      <c r="N566" s="56"/>
      <c r="O566" s="28"/>
      <c r="P566" s="56"/>
      <c r="Q566" s="28"/>
      <c r="R566" s="132"/>
      <c r="S566" s="214"/>
      <c r="T566" s="285"/>
      <c r="U566" s="27" t="s">
        <v>35</v>
      </c>
      <c r="V566" s="186"/>
      <c r="W566" s="56"/>
      <c r="X566" s="187"/>
      <c r="Y566" s="187"/>
      <c r="Z566" s="187"/>
      <c r="AA566" s="62"/>
      <c r="AB566" s="62"/>
      <c r="AC566" s="188"/>
      <c r="AD566" s="259"/>
      <c r="AE566" s="259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4"/>
      <c r="AT566" s="37"/>
    </row>
    <row r="567" spans="2:46" ht="13.5" customHeight="1" thickBot="1" x14ac:dyDescent="0.2">
      <c r="B567" s="286"/>
      <c r="C567" s="27"/>
      <c r="D567" s="186"/>
      <c r="E567" s="56"/>
      <c r="F567" s="189"/>
      <c r="G567" s="189"/>
      <c r="H567" s="189"/>
      <c r="I567" s="56"/>
      <c r="J567" s="56"/>
      <c r="K567" s="188"/>
      <c r="L567" s="259"/>
      <c r="M567" s="259"/>
      <c r="N567" s="56"/>
      <c r="O567" s="28"/>
      <c r="P567" s="56"/>
      <c r="Q567" s="28"/>
      <c r="R567" s="184"/>
      <c r="S567" s="214"/>
      <c r="T567" s="286"/>
      <c r="U567" s="27"/>
      <c r="V567" s="186"/>
      <c r="W567" s="56"/>
      <c r="X567" s="189"/>
      <c r="Y567" s="189"/>
      <c r="Z567" s="189"/>
      <c r="AA567" s="56"/>
      <c r="AB567" s="56"/>
      <c r="AC567" s="188"/>
      <c r="AD567" s="259"/>
      <c r="AE567" s="259"/>
      <c r="AF567" s="56"/>
      <c r="AG567" s="28"/>
      <c r="AH567" s="56"/>
      <c r="AI567" s="28"/>
      <c r="AJ567" s="184"/>
      <c r="AK567" s="199"/>
      <c r="AL567" s="286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4"/>
      <c r="AT567" s="37"/>
    </row>
    <row r="568" spans="2:46" ht="13.5" customHeight="1" x14ac:dyDescent="0.15">
      <c r="B568" s="284" t="s">
        <v>176</v>
      </c>
      <c r="C568" s="25" t="s">
        <v>31</v>
      </c>
      <c r="D568" s="39"/>
      <c r="E568" s="55"/>
      <c r="F568" s="96"/>
      <c r="G568" s="96"/>
      <c r="H568" s="96"/>
      <c r="I568" s="60"/>
      <c r="J568" s="60"/>
      <c r="K568" s="61"/>
      <c r="L568" s="258"/>
      <c r="M568" s="258"/>
      <c r="N568" s="55"/>
      <c r="O568" s="26"/>
      <c r="P568" s="55"/>
      <c r="Q568" s="26"/>
      <c r="R568" s="131"/>
      <c r="S568" s="214"/>
      <c r="T568" s="284" t="s">
        <v>176</v>
      </c>
      <c r="U568" s="25" t="s">
        <v>31</v>
      </c>
      <c r="V568" s="39"/>
      <c r="W568" s="55"/>
      <c r="X568" s="96"/>
      <c r="Y568" s="96"/>
      <c r="Z568" s="96"/>
      <c r="AA568" s="60"/>
      <c r="AB568" s="60"/>
      <c r="AC568" s="61"/>
      <c r="AD568" s="258"/>
      <c r="AE568" s="258"/>
      <c r="AF568" s="55"/>
      <c r="AG568" s="26"/>
      <c r="AH568" s="55"/>
      <c r="AI568" s="26"/>
      <c r="AJ568" s="131"/>
      <c r="AK568" s="199"/>
      <c r="AL568" s="284" t="s">
        <v>176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4"/>
      <c r="AT568" s="37"/>
    </row>
    <row r="569" spans="2:46" ht="13.5" customHeight="1" x14ac:dyDescent="0.15">
      <c r="B569" s="285"/>
      <c r="C569" s="27" t="s">
        <v>32</v>
      </c>
      <c r="D569" s="186"/>
      <c r="E569" s="56"/>
      <c r="F569" s="187"/>
      <c r="G569" s="187"/>
      <c r="H569" s="187"/>
      <c r="I569" s="62"/>
      <c r="J569" s="62"/>
      <c r="K569" s="188"/>
      <c r="L569" s="259"/>
      <c r="M569" s="259"/>
      <c r="N569" s="56"/>
      <c r="O569" s="28"/>
      <c r="P569" s="56"/>
      <c r="Q569" s="28"/>
      <c r="R569" s="132"/>
      <c r="S569" s="214"/>
      <c r="T569" s="285"/>
      <c r="U569" s="27" t="s">
        <v>32</v>
      </c>
      <c r="V569" s="186"/>
      <c r="W569" s="56"/>
      <c r="X569" s="187"/>
      <c r="Y569" s="187"/>
      <c r="Z569" s="187"/>
      <c r="AA569" s="62"/>
      <c r="AB569" s="62"/>
      <c r="AC569" s="188"/>
      <c r="AD569" s="259"/>
      <c r="AE569" s="259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4"/>
      <c r="AT569" s="37"/>
    </row>
    <row r="570" spans="2:46" ht="13.5" customHeight="1" x14ac:dyDescent="0.15">
      <c r="B570" s="285"/>
      <c r="C570" s="27" t="s">
        <v>33</v>
      </c>
      <c r="D570" s="186"/>
      <c r="E570" s="56"/>
      <c r="F570" s="187"/>
      <c r="G570" s="187"/>
      <c r="H570" s="187"/>
      <c r="I570" s="62"/>
      <c r="J570" s="62"/>
      <c r="K570" s="188"/>
      <c r="L570" s="259"/>
      <c r="M570" s="259"/>
      <c r="N570" s="56"/>
      <c r="O570" s="28"/>
      <c r="P570" s="56"/>
      <c r="Q570" s="28"/>
      <c r="R570" s="132"/>
      <c r="S570" s="214"/>
      <c r="T570" s="285"/>
      <c r="U570" s="27" t="s">
        <v>33</v>
      </c>
      <c r="V570" s="186"/>
      <c r="W570" s="56"/>
      <c r="X570" s="187"/>
      <c r="Y570" s="187"/>
      <c r="Z570" s="187"/>
      <c r="AA570" s="62"/>
      <c r="AB570" s="62"/>
      <c r="AC570" s="188"/>
      <c r="AD570" s="259"/>
      <c r="AE570" s="259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4"/>
      <c r="AT570" s="37"/>
    </row>
    <row r="571" spans="2:46" ht="13.5" customHeight="1" x14ac:dyDescent="0.15">
      <c r="B571" s="285"/>
      <c r="C571" s="27" t="s">
        <v>35</v>
      </c>
      <c r="D571" s="186"/>
      <c r="E571" s="56"/>
      <c r="F571" s="187"/>
      <c r="G571" s="187"/>
      <c r="H571" s="187"/>
      <c r="I571" s="62"/>
      <c r="J571" s="62"/>
      <c r="K571" s="188"/>
      <c r="L571" s="259"/>
      <c r="M571" s="259"/>
      <c r="N571" s="56"/>
      <c r="O571" s="28"/>
      <c r="P571" s="56"/>
      <c r="Q571" s="28"/>
      <c r="R571" s="132"/>
      <c r="S571" s="214"/>
      <c r="T571" s="285"/>
      <c r="U571" s="27" t="s">
        <v>35</v>
      </c>
      <c r="V571" s="186"/>
      <c r="W571" s="56"/>
      <c r="X571" s="187"/>
      <c r="Y571" s="187"/>
      <c r="Z571" s="187"/>
      <c r="AA571" s="62"/>
      <c r="AB571" s="62"/>
      <c r="AC571" s="188"/>
      <c r="AD571" s="259"/>
      <c r="AE571" s="259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4"/>
      <c r="AT571" s="37"/>
    </row>
    <row r="572" spans="2:46" ht="13.5" customHeight="1" thickBot="1" x14ac:dyDescent="0.2">
      <c r="B572" s="286"/>
      <c r="C572" s="27"/>
      <c r="D572" s="186"/>
      <c r="E572" s="56"/>
      <c r="F572" s="189"/>
      <c r="G572" s="189"/>
      <c r="H572" s="189"/>
      <c r="I572" s="56"/>
      <c r="J572" s="56"/>
      <c r="K572" s="188"/>
      <c r="L572" s="259"/>
      <c r="M572" s="259"/>
      <c r="N572" s="56"/>
      <c r="O572" s="28"/>
      <c r="P572" s="56"/>
      <c r="Q572" s="28"/>
      <c r="R572" s="184"/>
      <c r="S572" s="214"/>
      <c r="T572" s="286"/>
      <c r="U572" s="27"/>
      <c r="V572" s="186"/>
      <c r="W572" s="56"/>
      <c r="X572" s="189"/>
      <c r="Y572" s="189"/>
      <c r="Z572" s="189"/>
      <c r="AA572" s="56"/>
      <c r="AB572" s="56"/>
      <c r="AC572" s="188"/>
      <c r="AD572" s="259"/>
      <c r="AE572" s="259"/>
      <c r="AF572" s="56"/>
      <c r="AG572" s="28"/>
      <c r="AH572" s="56"/>
      <c r="AI572" s="28"/>
      <c r="AJ572" s="184"/>
      <c r="AK572" s="199"/>
      <c r="AL572" s="286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4"/>
      <c r="AT572" s="37"/>
    </row>
    <row r="573" spans="2:46" ht="13.5" customHeight="1" x14ac:dyDescent="0.15">
      <c r="B573" s="284" t="s">
        <v>177</v>
      </c>
      <c r="C573" s="25" t="s">
        <v>31</v>
      </c>
      <c r="D573" s="39"/>
      <c r="E573" s="55"/>
      <c r="F573" s="96"/>
      <c r="G573" s="96"/>
      <c r="H573" s="96"/>
      <c r="I573" s="60"/>
      <c r="J573" s="60"/>
      <c r="K573" s="61"/>
      <c r="L573" s="258"/>
      <c r="M573" s="258"/>
      <c r="N573" s="55"/>
      <c r="O573" s="26"/>
      <c r="P573" s="55"/>
      <c r="Q573" s="26"/>
      <c r="R573" s="131"/>
      <c r="S573" s="214"/>
      <c r="T573" s="284" t="s">
        <v>177</v>
      </c>
      <c r="U573" s="25" t="s">
        <v>31</v>
      </c>
      <c r="V573" s="39"/>
      <c r="W573" s="55"/>
      <c r="X573" s="96"/>
      <c r="Y573" s="96"/>
      <c r="Z573" s="96"/>
      <c r="AA573" s="60"/>
      <c r="AB573" s="60"/>
      <c r="AC573" s="61"/>
      <c r="AD573" s="258"/>
      <c r="AE573" s="258"/>
      <c r="AF573" s="55"/>
      <c r="AG573" s="26"/>
      <c r="AH573" s="55"/>
      <c r="AI573" s="26"/>
      <c r="AJ573" s="131"/>
      <c r="AK573" s="199"/>
      <c r="AL573" s="284" t="s">
        <v>177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4"/>
      <c r="AT573" s="37"/>
    </row>
    <row r="574" spans="2:46" ht="13.5" customHeight="1" x14ac:dyDescent="0.15">
      <c r="B574" s="285"/>
      <c r="C574" s="27" t="s">
        <v>32</v>
      </c>
      <c r="D574" s="186"/>
      <c r="E574" s="56"/>
      <c r="F574" s="187"/>
      <c r="G574" s="187"/>
      <c r="H574" s="187"/>
      <c r="I574" s="62"/>
      <c r="J574" s="62"/>
      <c r="K574" s="188"/>
      <c r="L574" s="259"/>
      <c r="M574" s="259"/>
      <c r="N574" s="56"/>
      <c r="O574" s="28"/>
      <c r="P574" s="56"/>
      <c r="Q574" s="28"/>
      <c r="R574" s="132"/>
      <c r="S574" s="214"/>
      <c r="T574" s="285"/>
      <c r="U574" s="27" t="s">
        <v>32</v>
      </c>
      <c r="V574" s="186"/>
      <c r="W574" s="56"/>
      <c r="X574" s="187"/>
      <c r="Y574" s="187"/>
      <c r="Z574" s="187"/>
      <c r="AA574" s="62"/>
      <c r="AB574" s="62"/>
      <c r="AC574" s="188"/>
      <c r="AD574" s="259"/>
      <c r="AE574" s="259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4"/>
      <c r="AT574" s="37"/>
    </row>
    <row r="575" spans="2:46" ht="13.5" customHeight="1" x14ac:dyDescent="0.15">
      <c r="B575" s="285"/>
      <c r="C575" s="27" t="s">
        <v>33</v>
      </c>
      <c r="D575" s="186"/>
      <c r="E575" s="56"/>
      <c r="F575" s="187"/>
      <c r="G575" s="187"/>
      <c r="H575" s="187"/>
      <c r="I575" s="62"/>
      <c r="J575" s="62"/>
      <c r="K575" s="188"/>
      <c r="L575" s="259"/>
      <c r="M575" s="259"/>
      <c r="N575" s="56"/>
      <c r="O575" s="28"/>
      <c r="P575" s="56"/>
      <c r="Q575" s="28"/>
      <c r="R575" s="132"/>
      <c r="S575" s="214"/>
      <c r="T575" s="285"/>
      <c r="U575" s="27" t="s">
        <v>33</v>
      </c>
      <c r="V575" s="186"/>
      <c r="W575" s="56"/>
      <c r="X575" s="187"/>
      <c r="Y575" s="187"/>
      <c r="Z575" s="187"/>
      <c r="AA575" s="62"/>
      <c r="AB575" s="62"/>
      <c r="AC575" s="188"/>
      <c r="AD575" s="259"/>
      <c r="AE575" s="259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4"/>
      <c r="AT575" s="37"/>
    </row>
    <row r="576" spans="2:46" ht="13.5" customHeight="1" x14ac:dyDescent="0.15">
      <c r="B576" s="285"/>
      <c r="C576" s="27" t="s">
        <v>35</v>
      </c>
      <c r="D576" s="186"/>
      <c r="E576" s="56"/>
      <c r="F576" s="187"/>
      <c r="G576" s="187"/>
      <c r="H576" s="187"/>
      <c r="I576" s="62"/>
      <c r="J576" s="62"/>
      <c r="K576" s="188"/>
      <c r="L576" s="259"/>
      <c r="M576" s="259"/>
      <c r="N576" s="56"/>
      <c r="O576" s="28"/>
      <c r="P576" s="56"/>
      <c r="Q576" s="28"/>
      <c r="R576" s="132"/>
      <c r="S576" s="214"/>
      <c r="T576" s="285"/>
      <c r="U576" s="27" t="s">
        <v>35</v>
      </c>
      <c r="V576" s="186"/>
      <c r="W576" s="56"/>
      <c r="X576" s="187"/>
      <c r="Y576" s="187"/>
      <c r="Z576" s="187"/>
      <c r="AA576" s="62"/>
      <c r="AB576" s="62"/>
      <c r="AC576" s="188"/>
      <c r="AD576" s="259"/>
      <c r="AE576" s="259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4"/>
      <c r="AT576" s="37"/>
    </row>
    <row r="577" spans="2:46" ht="13.5" customHeight="1" thickBot="1" x14ac:dyDescent="0.2">
      <c r="B577" s="286"/>
      <c r="C577" s="27"/>
      <c r="D577" s="186"/>
      <c r="E577" s="56"/>
      <c r="F577" s="189"/>
      <c r="G577" s="189"/>
      <c r="H577" s="189"/>
      <c r="I577" s="56"/>
      <c r="J577" s="56"/>
      <c r="K577" s="188"/>
      <c r="L577" s="259"/>
      <c r="M577" s="259"/>
      <c r="N577" s="56"/>
      <c r="O577" s="28"/>
      <c r="P577" s="56"/>
      <c r="Q577" s="28"/>
      <c r="R577" s="184"/>
      <c r="S577" s="214"/>
      <c r="T577" s="286"/>
      <c r="U577" s="27"/>
      <c r="V577" s="186"/>
      <c r="W577" s="56"/>
      <c r="X577" s="189"/>
      <c r="Y577" s="189"/>
      <c r="Z577" s="189"/>
      <c r="AA577" s="56"/>
      <c r="AB577" s="56"/>
      <c r="AC577" s="188"/>
      <c r="AD577" s="259"/>
      <c r="AE577" s="259"/>
      <c r="AF577" s="56"/>
      <c r="AG577" s="28"/>
      <c r="AH577" s="56"/>
      <c r="AI577" s="28"/>
      <c r="AJ577" s="184"/>
      <c r="AK577" s="199"/>
      <c r="AL577" s="286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4"/>
      <c r="AT577" s="37"/>
    </row>
    <row r="578" spans="2:46" ht="13.5" customHeight="1" x14ac:dyDescent="0.15">
      <c r="B578" s="284" t="s">
        <v>178</v>
      </c>
      <c r="C578" s="25" t="s">
        <v>31</v>
      </c>
      <c r="D578" s="39"/>
      <c r="E578" s="55"/>
      <c r="F578" s="96"/>
      <c r="G578" s="96"/>
      <c r="H578" s="96"/>
      <c r="I578" s="60"/>
      <c r="J578" s="60"/>
      <c r="K578" s="61"/>
      <c r="L578" s="258"/>
      <c r="M578" s="258"/>
      <c r="N578" s="55"/>
      <c r="O578" s="26"/>
      <c r="P578" s="55"/>
      <c r="Q578" s="26"/>
      <c r="R578" s="131"/>
      <c r="S578" s="214"/>
      <c r="T578" s="284" t="s">
        <v>178</v>
      </c>
      <c r="U578" s="25" t="s">
        <v>31</v>
      </c>
      <c r="V578" s="39"/>
      <c r="W578" s="55"/>
      <c r="X578" s="96"/>
      <c r="Y578" s="96"/>
      <c r="Z578" s="96"/>
      <c r="AA578" s="60"/>
      <c r="AB578" s="60"/>
      <c r="AC578" s="61"/>
      <c r="AD578" s="258"/>
      <c r="AE578" s="258"/>
      <c r="AF578" s="55"/>
      <c r="AG578" s="26"/>
      <c r="AH578" s="55"/>
      <c r="AI578" s="26"/>
      <c r="AJ578" s="131"/>
      <c r="AK578" s="199"/>
      <c r="AL578" s="284" t="s">
        <v>178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4"/>
      <c r="AT578" s="37"/>
    </row>
    <row r="579" spans="2:46" ht="13.5" customHeight="1" x14ac:dyDescent="0.15">
      <c r="B579" s="285"/>
      <c r="C579" s="27" t="s">
        <v>32</v>
      </c>
      <c r="D579" s="186"/>
      <c r="E579" s="56"/>
      <c r="F579" s="187"/>
      <c r="G579" s="187"/>
      <c r="H579" s="187"/>
      <c r="I579" s="62"/>
      <c r="J579" s="62"/>
      <c r="K579" s="188"/>
      <c r="L579" s="259"/>
      <c r="M579" s="259"/>
      <c r="N579" s="56"/>
      <c r="O579" s="28"/>
      <c r="P579" s="56"/>
      <c r="Q579" s="28"/>
      <c r="R579" s="132"/>
      <c r="S579" s="214"/>
      <c r="T579" s="285"/>
      <c r="U579" s="27" t="s">
        <v>32</v>
      </c>
      <c r="V579" s="186"/>
      <c r="W579" s="56"/>
      <c r="X579" s="187"/>
      <c r="Y579" s="187"/>
      <c r="Z579" s="187"/>
      <c r="AA579" s="62"/>
      <c r="AB579" s="62"/>
      <c r="AC579" s="188"/>
      <c r="AD579" s="259"/>
      <c r="AE579" s="259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4"/>
      <c r="AT579" s="37"/>
    </row>
    <row r="580" spans="2:46" ht="13.5" customHeight="1" x14ac:dyDescent="0.15">
      <c r="B580" s="285"/>
      <c r="C580" s="27" t="s">
        <v>33</v>
      </c>
      <c r="D580" s="186"/>
      <c r="E580" s="56"/>
      <c r="F580" s="187"/>
      <c r="G580" s="187"/>
      <c r="H580" s="187"/>
      <c r="I580" s="62"/>
      <c r="J580" s="62"/>
      <c r="K580" s="188"/>
      <c r="L580" s="259"/>
      <c r="M580" s="259"/>
      <c r="N580" s="56"/>
      <c r="O580" s="28"/>
      <c r="P580" s="56"/>
      <c r="Q580" s="28"/>
      <c r="R580" s="132"/>
      <c r="S580" s="214"/>
      <c r="T580" s="285"/>
      <c r="U580" s="27" t="s">
        <v>33</v>
      </c>
      <c r="V580" s="186"/>
      <c r="W580" s="56"/>
      <c r="X580" s="187"/>
      <c r="Y580" s="187"/>
      <c r="Z580" s="187"/>
      <c r="AA580" s="62"/>
      <c r="AB580" s="62"/>
      <c r="AC580" s="188"/>
      <c r="AD580" s="259"/>
      <c r="AE580" s="259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4"/>
      <c r="AT580" s="37"/>
    </row>
    <row r="581" spans="2:46" ht="13.5" customHeight="1" x14ac:dyDescent="0.15">
      <c r="B581" s="285"/>
      <c r="C581" s="27" t="s">
        <v>35</v>
      </c>
      <c r="D581" s="186"/>
      <c r="E581" s="56"/>
      <c r="F581" s="187"/>
      <c r="G581" s="187"/>
      <c r="H581" s="187"/>
      <c r="I581" s="62"/>
      <c r="J581" s="62"/>
      <c r="K581" s="188"/>
      <c r="L581" s="259"/>
      <c r="M581" s="259"/>
      <c r="N581" s="56"/>
      <c r="O581" s="28"/>
      <c r="P581" s="56"/>
      <c r="Q581" s="28"/>
      <c r="R581" s="132"/>
      <c r="S581" s="214"/>
      <c r="T581" s="285"/>
      <c r="U581" s="27" t="s">
        <v>35</v>
      </c>
      <c r="V581" s="186"/>
      <c r="W581" s="56"/>
      <c r="X581" s="187"/>
      <c r="Y581" s="187"/>
      <c r="Z581" s="187"/>
      <c r="AA581" s="62"/>
      <c r="AB581" s="62"/>
      <c r="AC581" s="188"/>
      <c r="AD581" s="259"/>
      <c r="AE581" s="259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4"/>
      <c r="AT581" s="37"/>
    </row>
    <row r="582" spans="2:46" ht="13.5" customHeight="1" thickBot="1" x14ac:dyDescent="0.2">
      <c r="B582" s="286"/>
      <c r="C582" s="27"/>
      <c r="D582" s="186"/>
      <c r="E582" s="56"/>
      <c r="F582" s="189"/>
      <c r="G582" s="189"/>
      <c r="H582" s="189"/>
      <c r="I582" s="56"/>
      <c r="J582" s="56"/>
      <c r="K582" s="188"/>
      <c r="L582" s="259"/>
      <c r="M582" s="259"/>
      <c r="N582" s="56"/>
      <c r="O582" s="28"/>
      <c r="P582" s="56"/>
      <c r="Q582" s="28"/>
      <c r="R582" s="184"/>
      <c r="S582" s="214"/>
      <c r="T582" s="286"/>
      <c r="U582" s="27"/>
      <c r="V582" s="186"/>
      <c r="W582" s="56"/>
      <c r="X582" s="189"/>
      <c r="Y582" s="189"/>
      <c r="Z582" s="189"/>
      <c r="AA582" s="56"/>
      <c r="AB582" s="56"/>
      <c r="AC582" s="188"/>
      <c r="AD582" s="259"/>
      <c r="AE582" s="259"/>
      <c r="AF582" s="56"/>
      <c r="AG582" s="28"/>
      <c r="AH582" s="56"/>
      <c r="AI582" s="28"/>
      <c r="AJ582" s="184"/>
      <c r="AK582" s="199"/>
      <c r="AL582" s="286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4"/>
      <c r="AT582" s="37"/>
    </row>
    <row r="583" spans="2:46" ht="13.5" customHeight="1" x14ac:dyDescent="0.15">
      <c r="B583" s="284" t="s">
        <v>179</v>
      </c>
      <c r="C583" s="25" t="s">
        <v>31</v>
      </c>
      <c r="D583" s="39"/>
      <c r="E583" s="55"/>
      <c r="F583" s="96"/>
      <c r="G583" s="96"/>
      <c r="H583" s="96"/>
      <c r="I583" s="60"/>
      <c r="J583" s="60"/>
      <c r="K583" s="61"/>
      <c r="L583" s="258"/>
      <c r="M583" s="258"/>
      <c r="N583" s="55"/>
      <c r="O583" s="26"/>
      <c r="P583" s="55"/>
      <c r="Q583" s="26"/>
      <c r="R583" s="131"/>
      <c r="S583" s="214"/>
      <c r="T583" s="284" t="s">
        <v>179</v>
      </c>
      <c r="U583" s="25" t="s">
        <v>31</v>
      </c>
      <c r="V583" s="39"/>
      <c r="W583" s="55"/>
      <c r="X583" s="96"/>
      <c r="Y583" s="96"/>
      <c r="Z583" s="96"/>
      <c r="AA583" s="60"/>
      <c r="AB583" s="60"/>
      <c r="AC583" s="61"/>
      <c r="AD583" s="258"/>
      <c r="AE583" s="258"/>
      <c r="AF583" s="55"/>
      <c r="AG583" s="26"/>
      <c r="AH583" s="55"/>
      <c r="AI583" s="26"/>
      <c r="AJ583" s="131"/>
      <c r="AK583" s="199"/>
      <c r="AL583" s="284" t="s">
        <v>179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4"/>
      <c r="AT583" s="37"/>
    </row>
    <row r="584" spans="2:46" ht="13.5" customHeight="1" x14ac:dyDescent="0.15">
      <c r="B584" s="285"/>
      <c r="C584" s="27" t="s">
        <v>32</v>
      </c>
      <c r="D584" s="186"/>
      <c r="E584" s="56"/>
      <c r="F584" s="187"/>
      <c r="G584" s="187"/>
      <c r="H584" s="187"/>
      <c r="I584" s="62"/>
      <c r="J584" s="62"/>
      <c r="K584" s="188"/>
      <c r="L584" s="259"/>
      <c r="M584" s="259"/>
      <c r="N584" s="56"/>
      <c r="O584" s="28"/>
      <c r="P584" s="56"/>
      <c r="Q584" s="28"/>
      <c r="R584" s="132"/>
      <c r="S584" s="214"/>
      <c r="T584" s="285"/>
      <c r="U584" s="27" t="s">
        <v>32</v>
      </c>
      <c r="V584" s="186"/>
      <c r="W584" s="56"/>
      <c r="X584" s="187"/>
      <c r="Y584" s="187"/>
      <c r="Z584" s="187"/>
      <c r="AA584" s="62"/>
      <c r="AB584" s="62"/>
      <c r="AC584" s="188"/>
      <c r="AD584" s="259"/>
      <c r="AE584" s="259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4"/>
      <c r="AT584" s="37"/>
    </row>
    <row r="585" spans="2:46" ht="13.5" customHeight="1" x14ac:dyDescent="0.15">
      <c r="B585" s="285"/>
      <c r="C585" s="27" t="s">
        <v>33</v>
      </c>
      <c r="D585" s="186"/>
      <c r="E585" s="56"/>
      <c r="F585" s="187"/>
      <c r="G585" s="187"/>
      <c r="H585" s="187"/>
      <c r="I585" s="62"/>
      <c r="J585" s="62"/>
      <c r="K585" s="188"/>
      <c r="L585" s="259"/>
      <c r="M585" s="259"/>
      <c r="N585" s="56"/>
      <c r="O585" s="28"/>
      <c r="P585" s="56"/>
      <c r="Q585" s="28"/>
      <c r="R585" s="132"/>
      <c r="S585" s="214"/>
      <c r="T585" s="285"/>
      <c r="U585" s="27" t="s">
        <v>33</v>
      </c>
      <c r="V585" s="186"/>
      <c r="W585" s="56"/>
      <c r="X585" s="187"/>
      <c r="Y585" s="187"/>
      <c r="Z585" s="187"/>
      <c r="AA585" s="62"/>
      <c r="AB585" s="62"/>
      <c r="AC585" s="188"/>
      <c r="AD585" s="259"/>
      <c r="AE585" s="259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4"/>
      <c r="AT585" s="37"/>
    </row>
    <row r="586" spans="2:46" ht="13.5" customHeight="1" x14ac:dyDescent="0.15">
      <c r="B586" s="285"/>
      <c r="C586" s="27" t="s">
        <v>35</v>
      </c>
      <c r="D586" s="186"/>
      <c r="E586" s="56"/>
      <c r="F586" s="187"/>
      <c r="G586" s="187"/>
      <c r="H586" s="187"/>
      <c r="I586" s="62"/>
      <c r="J586" s="62"/>
      <c r="K586" s="188"/>
      <c r="L586" s="259"/>
      <c r="M586" s="259"/>
      <c r="N586" s="56"/>
      <c r="O586" s="28"/>
      <c r="P586" s="56"/>
      <c r="Q586" s="28"/>
      <c r="R586" s="132"/>
      <c r="S586" s="214"/>
      <c r="T586" s="285"/>
      <c r="U586" s="27" t="s">
        <v>35</v>
      </c>
      <c r="V586" s="186"/>
      <c r="W586" s="56"/>
      <c r="X586" s="187"/>
      <c r="Y586" s="187"/>
      <c r="Z586" s="187"/>
      <c r="AA586" s="62"/>
      <c r="AB586" s="62"/>
      <c r="AC586" s="188"/>
      <c r="AD586" s="259"/>
      <c r="AE586" s="259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4"/>
      <c r="AT586" s="37"/>
    </row>
    <row r="587" spans="2:46" ht="13.5" customHeight="1" thickBot="1" x14ac:dyDescent="0.2">
      <c r="B587" s="286"/>
      <c r="C587" s="27"/>
      <c r="D587" s="186"/>
      <c r="E587" s="56"/>
      <c r="F587" s="189"/>
      <c r="G587" s="189"/>
      <c r="H587" s="189"/>
      <c r="I587" s="56"/>
      <c r="J587" s="56"/>
      <c r="K587" s="188"/>
      <c r="L587" s="259"/>
      <c r="M587" s="259"/>
      <c r="N587" s="56"/>
      <c r="O587" s="28"/>
      <c r="P587" s="56"/>
      <c r="Q587" s="28"/>
      <c r="R587" s="184"/>
      <c r="S587" s="214"/>
      <c r="T587" s="286"/>
      <c r="U587" s="27"/>
      <c r="V587" s="186"/>
      <c r="W587" s="56"/>
      <c r="X587" s="189"/>
      <c r="Y587" s="189"/>
      <c r="Z587" s="189"/>
      <c r="AA587" s="56"/>
      <c r="AB587" s="56"/>
      <c r="AC587" s="188"/>
      <c r="AD587" s="259"/>
      <c r="AE587" s="259"/>
      <c r="AF587" s="56"/>
      <c r="AG587" s="28"/>
      <c r="AH587" s="56"/>
      <c r="AI587" s="28"/>
      <c r="AJ587" s="184"/>
      <c r="AK587" s="199"/>
      <c r="AL587" s="286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4"/>
      <c r="AT587" s="37"/>
    </row>
    <row r="588" spans="2:46" ht="13.5" customHeight="1" x14ac:dyDescent="0.15">
      <c r="B588" s="284" t="s">
        <v>180</v>
      </c>
      <c r="C588" s="25" t="s">
        <v>31</v>
      </c>
      <c r="D588" s="39"/>
      <c r="E588" s="55"/>
      <c r="F588" s="96"/>
      <c r="G588" s="96"/>
      <c r="H588" s="96"/>
      <c r="I588" s="60"/>
      <c r="J588" s="60"/>
      <c r="K588" s="61"/>
      <c r="L588" s="258"/>
      <c r="M588" s="258"/>
      <c r="N588" s="55"/>
      <c r="O588" s="26"/>
      <c r="P588" s="55"/>
      <c r="Q588" s="26"/>
      <c r="R588" s="131"/>
      <c r="S588" s="214"/>
      <c r="T588" s="284" t="s">
        <v>180</v>
      </c>
      <c r="U588" s="25" t="s">
        <v>31</v>
      </c>
      <c r="V588" s="39"/>
      <c r="W588" s="55"/>
      <c r="X588" s="96"/>
      <c r="Y588" s="96"/>
      <c r="Z588" s="96"/>
      <c r="AA588" s="60"/>
      <c r="AB588" s="60"/>
      <c r="AC588" s="61"/>
      <c r="AD588" s="258"/>
      <c r="AE588" s="258"/>
      <c r="AF588" s="55"/>
      <c r="AG588" s="26"/>
      <c r="AH588" s="55"/>
      <c r="AI588" s="26"/>
      <c r="AJ588" s="131"/>
      <c r="AK588" s="199"/>
      <c r="AL588" s="284" t="s">
        <v>180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4"/>
      <c r="AT588" s="37"/>
    </row>
    <row r="589" spans="2:46" ht="13.5" customHeight="1" x14ac:dyDescent="0.15">
      <c r="B589" s="285"/>
      <c r="C589" s="27" t="s">
        <v>32</v>
      </c>
      <c r="D589" s="186"/>
      <c r="E589" s="56"/>
      <c r="F589" s="187"/>
      <c r="G589" s="187"/>
      <c r="H589" s="187"/>
      <c r="I589" s="62"/>
      <c r="J589" s="62"/>
      <c r="K589" s="188"/>
      <c r="L589" s="259"/>
      <c r="M589" s="259"/>
      <c r="N589" s="56"/>
      <c r="O589" s="28"/>
      <c r="P589" s="56"/>
      <c r="Q589" s="28"/>
      <c r="R589" s="132"/>
      <c r="S589" s="214"/>
      <c r="T589" s="285"/>
      <c r="U589" s="27" t="s">
        <v>32</v>
      </c>
      <c r="V589" s="186"/>
      <c r="W589" s="56"/>
      <c r="X589" s="187"/>
      <c r="Y589" s="187"/>
      <c r="Z589" s="187"/>
      <c r="AA589" s="62"/>
      <c r="AB589" s="62"/>
      <c r="AC589" s="188"/>
      <c r="AD589" s="259"/>
      <c r="AE589" s="259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4"/>
      <c r="AT589" s="37"/>
    </row>
    <row r="590" spans="2:46" ht="13.5" customHeight="1" x14ac:dyDescent="0.15">
      <c r="B590" s="285"/>
      <c r="C590" s="27" t="s">
        <v>33</v>
      </c>
      <c r="D590" s="186"/>
      <c r="E590" s="56"/>
      <c r="F590" s="187"/>
      <c r="G590" s="187"/>
      <c r="H590" s="187"/>
      <c r="I590" s="62"/>
      <c r="J590" s="62"/>
      <c r="K590" s="188"/>
      <c r="L590" s="259"/>
      <c r="M590" s="259"/>
      <c r="N590" s="56"/>
      <c r="O590" s="28"/>
      <c r="P590" s="56"/>
      <c r="Q590" s="28"/>
      <c r="R590" s="132"/>
      <c r="S590" s="214"/>
      <c r="T590" s="285"/>
      <c r="U590" s="27" t="s">
        <v>33</v>
      </c>
      <c r="V590" s="186"/>
      <c r="W590" s="56"/>
      <c r="X590" s="187"/>
      <c r="Y590" s="187"/>
      <c r="Z590" s="187"/>
      <c r="AA590" s="62"/>
      <c r="AB590" s="62"/>
      <c r="AC590" s="188"/>
      <c r="AD590" s="259"/>
      <c r="AE590" s="259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4"/>
      <c r="AT590" s="37"/>
    </row>
    <row r="591" spans="2:46" ht="13.5" customHeight="1" x14ac:dyDescent="0.15">
      <c r="B591" s="285"/>
      <c r="C591" s="27" t="s">
        <v>35</v>
      </c>
      <c r="D591" s="186"/>
      <c r="E591" s="56"/>
      <c r="F591" s="187"/>
      <c r="G591" s="187"/>
      <c r="H591" s="187"/>
      <c r="I591" s="62"/>
      <c r="J591" s="62"/>
      <c r="K591" s="188"/>
      <c r="L591" s="259"/>
      <c r="M591" s="259"/>
      <c r="N591" s="56"/>
      <c r="O591" s="28"/>
      <c r="P591" s="56"/>
      <c r="Q591" s="28"/>
      <c r="R591" s="132"/>
      <c r="S591" s="214"/>
      <c r="T591" s="285"/>
      <c r="U591" s="27" t="s">
        <v>35</v>
      </c>
      <c r="V591" s="186"/>
      <c r="W591" s="56"/>
      <c r="X591" s="187"/>
      <c r="Y591" s="187"/>
      <c r="Z591" s="187"/>
      <c r="AA591" s="62"/>
      <c r="AB591" s="62"/>
      <c r="AC591" s="188"/>
      <c r="AD591" s="259"/>
      <c r="AE591" s="259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4"/>
      <c r="AT591" s="37"/>
    </row>
    <row r="592" spans="2:46" ht="13.5" customHeight="1" thickBot="1" x14ac:dyDescent="0.2">
      <c r="B592" s="286"/>
      <c r="C592" s="27"/>
      <c r="D592" s="186"/>
      <c r="E592" s="56"/>
      <c r="F592" s="189"/>
      <c r="G592" s="189"/>
      <c r="H592" s="189"/>
      <c r="I592" s="56"/>
      <c r="J592" s="56"/>
      <c r="K592" s="188"/>
      <c r="L592" s="259"/>
      <c r="M592" s="259"/>
      <c r="N592" s="56"/>
      <c r="O592" s="28"/>
      <c r="P592" s="56"/>
      <c r="Q592" s="28"/>
      <c r="R592" s="184"/>
      <c r="S592" s="214"/>
      <c r="T592" s="286"/>
      <c r="U592" s="27"/>
      <c r="V592" s="186"/>
      <c r="W592" s="56"/>
      <c r="X592" s="189"/>
      <c r="Y592" s="189"/>
      <c r="Z592" s="189"/>
      <c r="AA592" s="56"/>
      <c r="AB592" s="56"/>
      <c r="AC592" s="188"/>
      <c r="AD592" s="259"/>
      <c r="AE592" s="259"/>
      <c r="AF592" s="56"/>
      <c r="AG592" s="28"/>
      <c r="AH592" s="56"/>
      <c r="AI592" s="28"/>
      <c r="AJ592" s="184"/>
      <c r="AK592" s="199"/>
      <c r="AL592" s="286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4"/>
      <c r="AT592" s="37"/>
    </row>
    <row r="593" spans="2:46" ht="13.5" customHeight="1" x14ac:dyDescent="0.15">
      <c r="B593" s="284" t="s">
        <v>181</v>
      </c>
      <c r="C593" s="25" t="s">
        <v>31</v>
      </c>
      <c r="D593" s="39"/>
      <c r="E593" s="55"/>
      <c r="F593" s="96"/>
      <c r="G593" s="96"/>
      <c r="H593" s="96"/>
      <c r="I593" s="60"/>
      <c r="J593" s="60"/>
      <c r="K593" s="61"/>
      <c r="L593" s="258"/>
      <c r="M593" s="258"/>
      <c r="N593" s="55"/>
      <c r="O593" s="26"/>
      <c r="P593" s="55"/>
      <c r="Q593" s="26"/>
      <c r="R593" s="131"/>
      <c r="S593" s="214"/>
      <c r="T593" s="284" t="s">
        <v>181</v>
      </c>
      <c r="U593" s="25" t="s">
        <v>31</v>
      </c>
      <c r="V593" s="39"/>
      <c r="W593" s="55"/>
      <c r="X593" s="96"/>
      <c r="Y593" s="96"/>
      <c r="Z593" s="96"/>
      <c r="AA593" s="60"/>
      <c r="AB593" s="60"/>
      <c r="AC593" s="61"/>
      <c r="AD593" s="258"/>
      <c r="AE593" s="258"/>
      <c r="AF593" s="55"/>
      <c r="AG593" s="26"/>
      <c r="AH593" s="55"/>
      <c r="AI593" s="26"/>
      <c r="AJ593" s="131"/>
      <c r="AK593" s="199"/>
      <c r="AL593" s="284" t="s">
        <v>181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4"/>
      <c r="AT593" s="37"/>
    </row>
    <row r="594" spans="2:46" ht="13.5" customHeight="1" x14ac:dyDescent="0.15">
      <c r="B594" s="285"/>
      <c r="C594" s="27" t="s">
        <v>32</v>
      </c>
      <c r="D594" s="186"/>
      <c r="E594" s="56"/>
      <c r="F594" s="187"/>
      <c r="G594" s="187"/>
      <c r="H594" s="187"/>
      <c r="I594" s="62"/>
      <c r="J594" s="62"/>
      <c r="K594" s="188"/>
      <c r="L594" s="259"/>
      <c r="M594" s="259"/>
      <c r="N594" s="56"/>
      <c r="O594" s="28"/>
      <c r="P594" s="56"/>
      <c r="Q594" s="28"/>
      <c r="R594" s="132"/>
      <c r="S594" s="214"/>
      <c r="T594" s="285"/>
      <c r="U594" s="27" t="s">
        <v>32</v>
      </c>
      <c r="V594" s="186"/>
      <c r="W594" s="56"/>
      <c r="X594" s="187"/>
      <c r="Y594" s="187"/>
      <c r="Z594" s="187"/>
      <c r="AA594" s="62"/>
      <c r="AB594" s="62"/>
      <c r="AC594" s="188"/>
      <c r="AD594" s="259"/>
      <c r="AE594" s="259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4"/>
      <c r="AT594" s="37"/>
    </row>
    <row r="595" spans="2:46" ht="13.5" customHeight="1" x14ac:dyDescent="0.15">
      <c r="B595" s="285"/>
      <c r="C595" s="27" t="s">
        <v>33</v>
      </c>
      <c r="D595" s="186"/>
      <c r="E595" s="56"/>
      <c r="F595" s="187"/>
      <c r="G595" s="187"/>
      <c r="H595" s="187"/>
      <c r="I595" s="62"/>
      <c r="J595" s="62"/>
      <c r="K595" s="188"/>
      <c r="L595" s="259"/>
      <c r="M595" s="259"/>
      <c r="N595" s="56"/>
      <c r="O595" s="28"/>
      <c r="P595" s="56"/>
      <c r="Q595" s="28"/>
      <c r="R595" s="132"/>
      <c r="S595" s="214"/>
      <c r="T595" s="285"/>
      <c r="U595" s="27" t="s">
        <v>33</v>
      </c>
      <c r="V595" s="186"/>
      <c r="W595" s="56"/>
      <c r="X595" s="187"/>
      <c r="Y595" s="187"/>
      <c r="Z595" s="187"/>
      <c r="AA595" s="62"/>
      <c r="AB595" s="62"/>
      <c r="AC595" s="188"/>
      <c r="AD595" s="259"/>
      <c r="AE595" s="259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4"/>
      <c r="AT595" s="37"/>
    </row>
    <row r="596" spans="2:46" ht="13.5" customHeight="1" x14ac:dyDescent="0.15">
      <c r="B596" s="285"/>
      <c r="C596" s="27" t="s">
        <v>35</v>
      </c>
      <c r="D596" s="186"/>
      <c r="E596" s="56"/>
      <c r="F596" s="187"/>
      <c r="G596" s="187"/>
      <c r="H596" s="187"/>
      <c r="I596" s="62"/>
      <c r="J596" s="62"/>
      <c r="K596" s="188"/>
      <c r="L596" s="259"/>
      <c r="M596" s="259"/>
      <c r="N596" s="56"/>
      <c r="O596" s="28"/>
      <c r="P596" s="56"/>
      <c r="Q596" s="28"/>
      <c r="R596" s="132"/>
      <c r="S596" s="214"/>
      <c r="T596" s="285"/>
      <c r="U596" s="27" t="s">
        <v>35</v>
      </c>
      <c r="V596" s="186"/>
      <c r="W596" s="56"/>
      <c r="X596" s="187"/>
      <c r="Y596" s="187"/>
      <c r="Z596" s="187"/>
      <c r="AA596" s="62"/>
      <c r="AB596" s="62"/>
      <c r="AC596" s="188"/>
      <c r="AD596" s="259"/>
      <c r="AE596" s="259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4"/>
      <c r="AT596" s="37"/>
    </row>
    <row r="597" spans="2:46" ht="13.5" customHeight="1" thickBot="1" x14ac:dyDescent="0.2">
      <c r="B597" s="286"/>
      <c r="C597" s="27"/>
      <c r="D597" s="186"/>
      <c r="E597" s="56"/>
      <c r="F597" s="189"/>
      <c r="G597" s="189"/>
      <c r="H597" s="189"/>
      <c r="I597" s="56"/>
      <c r="J597" s="56"/>
      <c r="K597" s="188"/>
      <c r="L597" s="259"/>
      <c r="M597" s="259"/>
      <c r="N597" s="56"/>
      <c r="O597" s="28"/>
      <c r="P597" s="56"/>
      <c r="Q597" s="28"/>
      <c r="R597" s="184"/>
      <c r="S597" s="214"/>
      <c r="T597" s="286"/>
      <c r="U597" s="27"/>
      <c r="V597" s="186"/>
      <c r="W597" s="56"/>
      <c r="X597" s="189"/>
      <c r="Y597" s="189"/>
      <c r="Z597" s="189"/>
      <c r="AA597" s="56"/>
      <c r="AB597" s="56"/>
      <c r="AC597" s="188"/>
      <c r="AD597" s="259"/>
      <c r="AE597" s="259"/>
      <c r="AF597" s="56"/>
      <c r="AG597" s="28"/>
      <c r="AH597" s="56"/>
      <c r="AI597" s="28"/>
      <c r="AJ597" s="184"/>
      <c r="AK597" s="199"/>
      <c r="AL597" s="286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4"/>
      <c r="AT597" s="37"/>
    </row>
    <row r="598" spans="2:46" ht="13.5" customHeight="1" x14ac:dyDescent="0.15">
      <c r="B598" s="284" t="s">
        <v>182</v>
      </c>
      <c r="C598" s="25" t="s">
        <v>31</v>
      </c>
      <c r="D598" s="39"/>
      <c r="E598" s="55"/>
      <c r="F598" s="96"/>
      <c r="G598" s="96"/>
      <c r="H598" s="96"/>
      <c r="I598" s="60"/>
      <c r="J598" s="60"/>
      <c r="K598" s="61"/>
      <c r="L598" s="258"/>
      <c r="M598" s="258"/>
      <c r="N598" s="55"/>
      <c r="O598" s="26"/>
      <c r="P598" s="55"/>
      <c r="Q598" s="26"/>
      <c r="R598" s="131"/>
      <c r="S598" s="214"/>
      <c r="T598" s="284" t="s">
        <v>182</v>
      </c>
      <c r="U598" s="25" t="s">
        <v>31</v>
      </c>
      <c r="V598" s="39"/>
      <c r="W598" s="55"/>
      <c r="X598" s="96"/>
      <c r="Y598" s="96"/>
      <c r="Z598" s="96"/>
      <c r="AA598" s="60"/>
      <c r="AB598" s="60"/>
      <c r="AC598" s="61"/>
      <c r="AD598" s="258"/>
      <c r="AE598" s="258"/>
      <c r="AF598" s="55"/>
      <c r="AG598" s="26"/>
      <c r="AH598" s="55"/>
      <c r="AI598" s="26"/>
      <c r="AJ598" s="131"/>
      <c r="AK598" s="199"/>
      <c r="AL598" s="284" t="s">
        <v>182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4"/>
      <c r="AT598" s="37"/>
    </row>
    <row r="599" spans="2:46" ht="13.5" customHeight="1" x14ac:dyDescent="0.15">
      <c r="B599" s="285"/>
      <c r="C599" s="27" t="s">
        <v>32</v>
      </c>
      <c r="D599" s="186"/>
      <c r="E599" s="56"/>
      <c r="F599" s="187"/>
      <c r="G599" s="187"/>
      <c r="H599" s="187"/>
      <c r="I599" s="62"/>
      <c r="J599" s="62"/>
      <c r="K599" s="188"/>
      <c r="L599" s="259"/>
      <c r="M599" s="259"/>
      <c r="N599" s="56"/>
      <c r="O599" s="28"/>
      <c r="P599" s="56"/>
      <c r="Q599" s="28"/>
      <c r="R599" s="132"/>
      <c r="S599" s="214"/>
      <c r="T599" s="285"/>
      <c r="U599" s="27" t="s">
        <v>32</v>
      </c>
      <c r="V599" s="186"/>
      <c r="W599" s="56"/>
      <c r="X599" s="187"/>
      <c r="Y599" s="187"/>
      <c r="Z599" s="187"/>
      <c r="AA599" s="62"/>
      <c r="AB599" s="62"/>
      <c r="AC599" s="188"/>
      <c r="AD599" s="259"/>
      <c r="AE599" s="259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4"/>
      <c r="AT599" s="37"/>
    </row>
    <row r="600" spans="2:46" ht="13.5" customHeight="1" x14ac:dyDescent="0.15">
      <c r="B600" s="285"/>
      <c r="C600" s="27" t="s">
        <v>33</v>
      </c>
      <c r="D600" s="186"/>
      <c r="E600" s="56"/>
      <c r="F600" s="187"/>
      <c r="G600" s="187"/>
      <c r="H600" s="187"/>
      <c r="I600" s="62"/>
      <c r="J600" s="62"/>
      <c r="K600" s="188"/>
      <c r="L600" s="259"/>
      <c r="M600" s="259"/>
      <c r="N600" s="56"/>
      <c r="O600" s="28"/>
      <c r="P600" s="56"/>
      <c r="Q600" s="28"/>
      <c r="R600" s="132"/>
      <c r="S600" s="214"/>
      <c r="T600" s="285"/>
      <c r="U600" s="27" t="s">
        <v>33</v>
      </c>
      <c r="V600" s="186"/>
      <c r="W600" s="56"/>
      <c r="X600" s="187"/>
      <c r="Y600" s="187"/>
      <c r="Z600" s="187"/>
      <c r="AA600" s="62"/>
      <c r="AB600" s="62"/>
      <c r="AC600" s="188"/>
      <c r="AD600" s="259"/>
      <c r="AE600" s="259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4"/>
      <c r="AT600" s="37"/>
    </row>
    <row r="601" spans="2:46" ht="13.5" customHeight="1" x14ac:dyDescent="0.15">
      <c r="B601" s="285"/>
      <c r="C601" s="27" t="s">
        <v>35</v>
      </c>
      <c r="D601" s="186"/>
      <c r="E601" s="56"/>
      <c r="F601" s="187"/>
      <c r="G601" s="187"/>
      <c r="H601" s="187"/>
      <c r="I601" s="62"/>
      <c r="J601" s="62"/>
      <c r="K601" s="188"/>
      <c r="L601" s="259"/>
      <c r="M601" s="259"/>
      <c r="N601" s="56"/>
      <c r="O601" s="28"/>
      <c r="P601" s="56"/>
      <c r="Q601" s="28"/>
      <c r="R601" s="132"/>
      <c r="S601" s="214"/>
      <c r="T601" s="285"/>
      <c r="U601" s="27" t="s">
        <v>35</v>
      </c>
      <c r="V601" s="186"/>
      <c r="W601" s="56"/>
      <c r="X601" s="187"/>
      <c r="Y601" s="187"/>
      <c r="Z601" s="187"/>
      <c r="AA601" s="62"/>
      <c r="AB601" s="62"/>
      <c r="AC601" s="188"/>
      <c r="AD601" s="259"/>
      <c r="AE601" s="259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4"/>
      <c r="AT601" s="37"/>
    </row>
    <row r="602" spans="2:46" ht="13.5" customHeight="1" thickBot="1" x14ac:dyDescent="0.2">
      <c r="B602" s="286"/>
      <c r="C602" s="27"/>
      <c r="D602" s="186"/>
      <c r="E602" s="56"/>
      <c r="F602" s="189"/>
      <c r="G602" s="189"/>
      <c r="H602" s="189"/>
      <c r="I602" s="56"/>
      <c r="J602" s="56"/>
      <c r="K602" s="188"/>
      <c r="L602" s="259"/>
      <c r="M602" s="259"/>
      <c r="N602" s="56"/>
      <c r="O602" s="28"/>
      <c r="P602" s="56"/>
      <c r="Q602" s="28"/>
      <c r="R602" s="184"/>
      <c r="S602" s="214"/>
      <c r="T602" s="286"/>
      <c r="U602" s="27"/>
      <c r="V602" s="186"/>
      <c r="W602" s="56"/>
      <c r="X602" s="189"/>
      <c r="Y602" s="189"/>
      <c r="Z602" s="189"/>
      <c r="AA602" s="56"/>
      <c r="AB602" s="56"/>
      <c r="AC602" s="188"/>
      <c r="AD602" s="259"/>
      <c r="AE602" s="259"/>
      <c r="AF602" s="56"/>
      <c r="AG602" s="28"/>
      <c r="AH602" s="56"/>
      <c r="AI602" s="28"/>
      <c r="AJ602" s="184"/>
      <c r="AK602" s="199"/>
      <c r="AL602" s="286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4"/>
      <c r="AT602" s="37"/>
    </row>
    <row r="603" spans="2:46" ht="13.5" customHeight="1" x14ac:dyDescent="0.15">
      <c r="B603" s="284" t="s">
        <v>183</v>
      </c>
      <c r="C603" s="25" t="s">
        <v>31</v>
      </c>
      <c r="D603" s="39"/>
      <c r="E603" s="55"/>
      <c r="F603" s="96"/>
      <c r="G603" s="96"/>
      <c r="H603" s="96"/>
      <c r="I603" s="60"/>
      <c r="J603" s="60"/>
      <c r="K603" s="61"/>
      <c r="L603" s="258"/>
      <c r="M603" s="258"/>
      <c r="N603" s="55"/>
      <c r="O603" s="26"/>
      <c r="P603" s="55"/>
      <c r="Q603" s="26"/>
      <c r="R603" s="131"/>
      <c r="S603" s="214"/>
      <c r="T603" s="284" t="s">
        <v>183</v>
      </c>
      <c r="U603" s="25" t="s">
        <v>31</v>
      </c>
      <c r="V603" s="39"/>
      <c r="W603" s="55"/>
      <c r="X603" s="96"/>
      <c r="Y603" s="96"/>
      <c r="Z603" s="96"/>
      <c r="AA603" s="60"/>
      <c r="AB603" s="60"/>
      <c r="AC603" s="61"/>
      <c r="AD603" s="258"/>
      <c r="AE603" s="258"/>
      <c r="AF603" s="55"/>
      <c r="AG603" s="26"/>
      <c r="AH603" s="55"/>
      <c r="AI603" s="26"/>
      <c r="AJ603" s="131"/>
      <c r="AK603" s="199"/>
      <c r="AL603" s="284" t="s">
        <v>183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4"/>
      <c r="AT603" s="37"/>
    </row>
    <row r="604" spans="2:46" ht="13.5" customHeight="1" x14ac:dyDescent="0.15">
      <c r="B604" s="285"/>
      <c r="C604" s="27" t="s">
        <v>32</v>
      </c>
      <c r="D604" s="186"/>
      <c r="E604" s="56"/>
      <c r="F604" s="187"/>
      <c r="G604" s="187"/>
      <c r="H604" s="187"/>
      <c r="I604" s="62"/>
      <c r="J604" s="62"/>
      <c r="K604" s="188"/>
      <c r="L604" s="259"/>
      <c r="M604" s="259"/>
      <c r="N604" s="56"/>
      <c r="O604" s="28"/>
      <c r="P604" s="56"/>
      <c r="Q604" s="28"/>
      <c r="R604" s="132"/>
      <c r="S604" s="214"/>
      <c r="T604" s="285"/>
      <c r="U604" s="27" t="s">
        <v>32</v>
      </c>
      <c r="V604" s="186"/>
      <c r="W604" s="56"/>
      <c r="X604" s="187"/>
      <c r="Y604" s="187"/>
      <c r="Z604" s="187"/>
      <c r="AA604" s="62"/>
      <c r="AB604" s="62"/>
      <c r="AC604" s="188"/>
      <c r="AD604" s="259"/>
      <c r="AE604" s="259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4"/>
      <c r="AT604" s="37"/>
    </row>
    <row r="605" spans="2:46" ht="13.5" customHeight="1" x14ac:dyDescent="0.15">
      <c r="B605" s="285"/>
      <c r="C605" s="27" t="s">
        <v>33</v>
      </c>
      <c r="D605" s="186"/>
      <c r="E605" s="56"/>
      <c r="F605" s="187"/>
      <c r="G605" s="187"/>
      <c r="H605" s="187"/>
      <c r="I605" s="62"/>
      <c r="J605" s="62"/>
      <c r="K605" s="188"/>
      <c r="L605" s="259"/>
      <c r="M605" s="259"/>
      <c r="N605" s="56"/>
      <c r="O605" s="28"/>
      <c r="P605" s="56"/>
      <c r="Q605" s="28"/>
      <c r="R605" s="132"/>
      <c r="S605" s="214"/>
      <c r="T605" s="285"/>
      <c r="U605" s="27" t="s">
        <v>33</v>
      </c>
      <c r="V605" s="186"/>
      <c r="W605" s="56"/>
      <c r="X605" s="187"/>
      <c r="Y605" s="187"/>
      <c r="Z605" s="187"/>
      <c r="AA605" s="62"/>
      <c r="AB605" s="62"/>
      <c r="AC605" s="188"/>
      <c r="AD605" s="259"/>
      <c r="AE605" s="259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4"/>
      <c r="AT605" s="37"/>
    </row>
    <row r="606" spans="2:46" ht="13.5" customHeight="1" x14ac:dyDescent="0.15">
      <c r="B606" s="285"/>
      <c r="C606" s="27" t="s">
        <v>35</v>
      </c>
      <c r="D606" s="186"/>
      <c r="E606" s="56"/>
      <c r="F606" s="187"/>
      <c r="G606" s="187"/>
      <c r="H606" s="187"/>
      <c r="I606" s="62"/>
      <c r="J606" s="62"/>
      <c r="K606" s="188"/>
      <c r="L606" s="259"/>
      <c r="M606" s="259"/>
      <c r="N606" s="56"/>
      <c r="O606" s="28"/>
      <c r="P606" s="56"/>
      <c r="Q606" s="28"/>
      <c r="R606" s="132"/>
      <c r="S606" s="214"/>
      <c r="T606" s="285"/>
      <c r="U606" s="27" t="s">
        <v>35</v>
      </c>
      <c r="V606" s="186"/>
      <c r="W606" s="56"/>
      <c r="X606" s="187"/>
      <c r="Y606" s="187"/>
      <c r="Z606" s="187"/>
      <c r="AA606" s="62"/>
      <c r="AB606" s="62"/>
      <c r="AC606" s="188"/>
      <c r="AD606" s="259"/>
      <c r="AE606" s="259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4"/>
      <c r="AT606" s="37"/>
    </row>
    <row r="607" spans="2:46" ht="13.5" customHeight="1" thickBot="1" x14ac:dyDescent="0.2">
      <c r="B607" s="286"/>
      <c r="C607" s="27"/>
      <c r="D607" s="186"/>
      <c r="E607" s="56"/>
      <c r="F607" s="189"/>
      <c r="G607" s="189"/>
      <c r="H607" s="189"/>
      <c r="I607" s="56"/>
      <c r="J607" s="56"/>
      <c r="K607" s="188"/>
      <c r="L607" s="259"/>
      <c r="M607" s="259"/>
      <c r="N607" s="56"/>
      <c r="O607" s="28"/>
      <c r="P607" s="56"/>
      <c r="Q607" s="28"/>
      <c r="R607" s="184"/>
      <c r="S607" s="214"/>
      <c r="T607" s="286"/>
      <c r="U607" s="27"/>
      <c r="V607" s="186"/>
      <c r="W607" s="56"/>
      <c r="X607" s="189"/>
      <c r="Y607" s="189"/>
      <c r="Z607" s="189"/>
      <c r="AA607" s="56"/>
      <c r="AB607" s="56"/>
      <c r="AC607" s="188"/>
      <c r="AD607" s="259"/>
      <c r="AE607" s="259"/>
      <c r="AF607" s="56"/>
      <c r="AG607" s="28"/>
      <c r="AH607" s="56"/>
      <c r="AI607" s="28"/>
      <c r="AJ607" s="184"/>
      <c r="AK607" s="199"/>
      <c r="AL607" s="286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4"/>
      <c r="AT607" s="37"/>
    </row>
    <row r="608" spans="2:46" ht="13.5" customHeight="1" x14ac:dyDescent="0.15">
      <c r="B608" s="284" t="s">
        <v>184</v>
      </c>
      <c r="C608" s="25" t="s">
        <v>31</v>
      </c>
      <c r="D608" s="39"/>
      <c r="E608" s="55"/>
      <c r="F608" s="96"/>
      <c r="G608" s="96"/>
      <c r="H608" s="96"/>
      <c r="I608" s="60"/>
      <c r="J608" s="60"/>
      <c r="K608" s="61"/>
      <c r="L608" s="258"/>
      <c r="M608" s="258"/>
      <c r="N608" s="55"/>
      <c r="O608" s="26"/>
      <c r="P608" s="55"/>
      <c r="Q608" s="26"/>
      <c r="R608" s="131"/>
      <c r="S608" s="214"/>
      <c r="T608" s="284" t="s">
        <v>184</v>
      </c>
      <c r="U608" s="25" t="s">
        <v>31</v>
      </c>
      <c r="V608" s="39"/>
      <c r="W608" s="55"/>
      <c r="X608" s="96"/>
      <c r="Y608" s="96"/>
      <c r="Z608" s="96"/>
      <c r="AA608" s="60"/>
      <c r="AB608" s="60"/>
      <c r="AC608" s="61"/>
      <c r="AD608" s="258"/>
      <c r="AE608" s="258"/>
      <c r="AF608" s="55"/>
      <c r="AG608" s="26"/>
      <c r="AH608" s="55"/>
      <c r="AI608" s="26"/>
      <c r="AJ608" s="131"/>
      <c r="AK608" s="199"/>
      <c r="AL608" s="284" t="s">
        <v>184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4"/>
      <c r="AT608" s="37"/>
    </row>
    <row r="609" spans="2:46" ht="13.5" customHeight="1" x14ac:dyDescent="0.15">
      <c r="B609" s="285"/>
      <c r="C609" s="27" t="s">
        <v>32</v>
      </c>
      <c r="D609" s="186"/>
      <c r="E609" s="56"/>
      <c r="F609" s="187"/>
      <c r="G609" s="187"/>
      <c r="H609" s="187"/>
      <c r="I609" s="62"/>
      <c r="J609" s="62"/>
      <c r="K609" s="188"/>
      <c r="L609" s="259"/>
      <c r="M609" s="259"/>
      <c r="N609" s="56"/>
      <c r="O609" s="28"/>
      <c r="P609" s="56"/>
      <c r="Q609" s="28"/>
      <c r="R609" s="132"/>
      <c r="S609" s="214"/>
      <c r="T609" s="285"/>
      <c r="U609" s="27" t="s">
        <v>32</v>
      </c>
      <c r="V609" s="186"/>
      <c r="W609" s="56"/>
      <c r="X609" s="187"/>
      <c r="Y609" s="187"/>
      <c r="Z609" s="187"/>
      <c r="AA609" s="62"/>
      <c r="AB609" s="62"/>
      <c r="AC609" s="188"/>
      <c r="AD609" s="259"/>
      <c r="AE609" s="259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4"/>
      <c r="AT609" s="37"/>
    </row>
    <row r="610" spans="2:46" ht="13.5" customHeight="1" x14ac:dyDescent="0.15">
      <c r="B610" s="285"/>
      <c r="C610" s="27" t="s">
        <v>33</v>
      </c>
      <c r="D610" s="186"/>
      <c r="E610" s="56"/>
      <c r="F610" s="187"/>
      <c r="G610" s="187"/>
      <c r="H610" s="187"/>
      <c r="I610" s="62"/>
      <c r="J610" s="62"/>
      <c r="K610" s="188"/>
      <c r="L610" s="259"/>
      <c r="M610" s="259"/>
      <c r="N610" s="56"/>
      <c r="O610" s="28"/>
      <c r="P610" s="56"/>
      <c r="Q610" s="28"/>
      <c r="R610" s="132"/>
      <c r="S610" s="214"/>
      <c r="T610" s="285"/>
      <c r="U610" s="27" t="s">
        <v>33</v>
      </c>
      <c r="V610" s="186"/>
      <c r="W610" s="56"/>
      <c r="X610" s="187"/>
      <c r="Y610" s="187"/>
      <c r="Z610" s="187"/>
      <c r="AA610" s="62"/>
      <c r="AB610" s="62"/>
      <c r="AC610" s="188"/>
      <c r="AD610" s="259"/>
      <c r="AE610" s="259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4"/>
      <c r="AT610" s="37"/>
    </row>
    <row r="611" spans="2:46" ht="13.5" customHeight="1" x14ac:dyDescent="0.15">
      <c r="B611" s="285"/>
      <c r="C611" s="27" t="s">
        <v>35</v>
      </c>
      <c r="D611" s="186"/>
      <c r="E611" s="56"/>
      <c r="F611" s="187"/>
      <c r="G611" s="187"/>
      <c r="H611" s="187"/>
      <c r="I611" s="62"/>
      <c r="J611" s="62"/>
      <c r="K611" s="188"/>
      <c r="L611" s="259"/>
      <c r="M611" s="259"/>
      <c r="N611" s="56"/>
      <c r="O611" s="28"/>
      <c r="P611" s="56"/>
      <c r="Q611" s="28"/>
      <c r="R611" s="132"/>
      <c r="S611" s="214"/>
      <c r="T611" s="285"/>
      <c r="U611" s="27" t="s">
        <v>35</v>
      </c>
      <c r="V611" s="186"/>
      <c r="W611" s="56"/>
      <c r="X611" s="187"/>
      <c r="Y611" s="187"/>
      <c r="Z611" s="187"/>
      <c r="AA611" s="62"/>
      <c r="AB611" s="62"/>
      <c r="AC611" s="188"/>
      <c r="AD611" s="259"/>
      <c r="AE611" s="259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4"/>
      <c r="AT611" s="37"/>
    </row>
    <row r="612" spans="2:46" ht="13.5" customHeight="1" thickBot="1" x14ac:dyDescent="0.2">
      <c r="B612" s="286"/>
      <c r="C612" s="27"/>
      <c r="D612" s="186"/>
      <c r="E612" s="56"/>
      <c r="F612" s="189"/>
      <c r="G612" s="189"/>
      <c r="H612" s="189"/>
      <c r="I612" s="56"/>
      <c r="J612" s="56"/>
      <c r="K612" s="188"/>
      <c r="L612" s="259"/>
      <c r="M612" s="259"/>
      <c r="N612" s="56"/>
      <c r="O612" s="28"/>
      <c r="P612" s="56"/>
      <c r="Q612" s="28"/>
      <c r="R612" s="184"/>
      <c r="S612" s="214"/>
      <c r="T612" s="286"/>
      <c r="U612" s="27"/>
      <c r="V612" s="186"/>
      <c r="W612" s="56"/>
      <c r="X612" s="189"/>
      <c r="Y612" s="189"/>
      <c r="Z612" s="189"/>
      <c r="AA612" s="56"/>
      <c r="AB612" s="56"/>
      <c r="AC612" s="188"/>
      <c r="AD612" s="259"/>
      <c r="AE612" s="259"/>
      <c r="AF612" s="56"/>
      <c r="AG612" s="28"/>
      <c r="AH612" s="56"/>
      <c r="AI612" s="28"/>
      <c r="AJ612" s="184"/>
      <c r="AK612" s="199"/>
      <c r="AL612" s="286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4"/>
      <c r="AT612" s="37"/>
    </row>
    <row r="613" spans="2:46" ht="13.5" customHeight="1" x14ac:dyDescent="0.15">
      <c r="B613" s="284" t="s">
        <v>185</v>
      </c>
      <c r="C613" s="25" t="s">
        <v>31</v>
      </c>
      <c r="D613" s="39"/>
      <c r="E613" s="55"/>
      <c r="F613" s="96"/>
      <c r="G613" s="96"/>
      <c r="H613" s="96"/>
      <c r="I613" s="60"/>
      <c r="J613" s="60"/>
      <c r="K613" s="61"/>
      <c r="L613" s="258"/>
      <c r="M613" s="258"/>
      <c r="N613" s="55"/>
      <c r="O613" s="26"/>
      <c r="P613" s="55"/>
      <c r="Q613" s="26"/>
      <c r="R613" s="131"/>
      <c r="S613" s="214"/>
      <c r="T613" s="284" t="s">
        <v>185</v>
      </c>
      <c r="U613" s="25" t="s">
        <v>31</v>
      </c>
      <c r="V613" s="39"/>
      <c r="W613" s="55"/>
      <c r="X613" s="96"/>
      <c r="Y613" s="96"/>
      <c r="Z613" s="96"/>
      <c r="AA613" s="60"/>
      <c r="AB613" s="60"/>
      <c r="AC613" s="61"/>
      <c r="AD613" s="258"/>
      <c r="AE613" s="258"/>
      <c r="AF613" s="55"/>
      <c r="AG613" s="26"/>
      <c r="AH613" s="55"/>
      <c r="AI613" s="26"/>
      <c r="AJ613" s="131"/>
      <c r="AK613" s="199"/>
      <c r="AL613" s="284" t="s">
        <v>185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4"/>
      <c r="AT613" s="37"/>
    </row>
    <row r="614" spans="2:46" ht="13.5" customHeight="1" x14ac:dyDescent="0.15">
      <c r="B614" s="285"/>
      <c r="C614" s="27" t="s">
        <v>32</v>
      </c>
      <c r="D614" s="186"/>
      <c r="E614" s="56"/>
      <c r="F614" s="187"/>
      <c r="G614" s="187"/>
      <c r="H614" s="187"/>
      <c r="I614" s="62"/>
      <c r="J614" s="62"/>
      <c r="K614" s="188"/>
      <c r="L614" s="259"/>
      <c r="M614" s="259"/>
      <c r="N614" s="56"/>
      <c r="O614" s="28"/>
      <c r="P614" s="56"/>
      <c r="Q614" s="28"/>
      <c r="R614" s="132"/>
      <c r="S614" s="214"/>
      <c r="T614" s="285"/>
      <c r="U614" s="27" t="s">
        <v>32</v>
      </c>
      <c r="V614" s="186"/>
      <c r="W614" s="56"/>
      <c r="X614" s="187"/>
      <c r="Y614" s="187"/>
      <c r="Z614" s="187"/>
      <c r="AA614" s="62"/>
      <c r="AB614" s="62"/>
      <c r="AC614" s="188"/>
      <c r="AD614" s="259"/>
      <c r="AE614" s="259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4"/>
      <c r="AT614" s="37"/>
    </row>
    <row r="615" spans="2:46" ht="13.5" customHeight="1" x14ac:dyDescent="0.15">
      <c r="B615" s="285"/>
      <c r="C615" s="27" t="s">
        <v>33</v>
      </c>
      <c r="D615" s="186"/>
      <c r="E615" s="56"/>
      <c r="F615" s="187"/>
      <c r="G615" s="187"/>
      <c r="H615" s="187"/>
      <c r="I615" s="62"/>
      <c r="J615" s="62"/>
      <c r="K615" s="188"/>
      <c r="L615" s="259"/>
      <c r="M615" s="259"/>
      <c r="N615" s="56"/>
      <c r="O615" s="28"/>
      <c r="P615" s="56"/>
      <c r="Q615" s="28"/>
      <c r="R615" s="132"/>
      <c r="S615" s="214"/>
      <c r="T615" s="285"/>
      <c r="U615" s="27" t="s">
        <v>33</v>
      </c>
      <c r="V615" s="186"/>
      <c r="W615" s="56"/>
      <c r="X615" s="187"/>
      <c r="Y615" s="187"/>
      <c r="Z615" s="187"/>
      <c r="AA615" s="62"/>
      <c r="AB615" s="62"/>
      <c r="AC615" s="188"/>
      <c r="AD615" s="259"/>
      <c r="AE615" s="259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4"/>
      <c r="AT615" s="37"/>
    </row>
    <row r="616" spans="2:46" ht="13.5" customHeight="1" x14ac:dyDescent="0.15">
      <c r="B616" s="285"/>
      <c r="C616" s="27" t="s">
        <v>35</v>
      </c>
      <c r="D616" s="186"/>
      <c r="E616" s="56"/>
      <c r="F616" s="187"/>
      <c r="G616" s="187"/>
      <c r="H616" s="187"/>
      <c r="I616" s="62"/>
      <c r="J616" s="62"/>
      <c r="K616" s="188"/>
      <c r="L616" s="259"/>
      <c r="M616" s="259"/>
      <c r="N616" s="56"/>
      <c r="O616" s="28"/>
      <c r="P616" s="56"/>
      <c r="Q616" s="28"/>
      <c r="R616" s="132"/>
      <c r="S616" s="214"/>
      <c r="T616" s="285"/>
      <c r="U616" s="27" t="s">
        <v>35</v>
      </c>
      <c r="V616" s="186"/>
      <c r="W616" s="56"/>
      <c r="X616" s="187"/>
      <c r="Y616" s="187"/>
      <c r="Z616" s="187"/>
      <c r="AA616" s="62"/>
      <c r="AB616" s="62"/>
      <c r="AC616" s="188"/>
      <c r="AD616" s="259"/>
      <c r="AE616" s="259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4"/>
      <c r="AT616" s="37"/>
    </row>
    <row r="617" spans="2:46" ht="13.5" customHeight="1" thickBot="1" x14ac:dyDescent="0.2">
      <c r="B617" s="286"/>
      <c r="C617" s="27"/>
      <c r="D617" s="186"/>
      <c r="E617" s="56"/>
      <c r="F617" s="189"/>
      <c r="G617" s="189"/>
      <c r="H617" s="189"/>
      <c r="I617" s="56"/>
      <c r="J617" s="56"/>
      <c r="K617" s="188"/>
      <c r="L617" s="259"/>
      <c r="M617" s="259"/>
      <c r="N617" s="56"/>
      <c r="O617" s="28"/>
      <c r="P617" s="56"/>
      <c r="Q617" s="28"/>
      <c r="R617" s="184"/>
      <c r="S617" s="214"/>
      <c r="T617" s="286"/>
      <c r="U617" s="27"/>
      <c r="V617" s="186"/>
      <c r="W617" s="56"/>
      <c r="X617" s="189"/>
      <c r="Y617" s="189"/>
      <c r="Z617" s="189"/>
      <c r="AA617" s="56"/>
      <c r="AB617" s="56"/>
      <c r="AC617" s="188"/>
      <c r="AD617" s="259"/>
      <c r="AE617" s="259"/>
      <c r="AF617" s="56"/>
      <c r="AG617" s="28"/>
      <c r="AH617" s="56"/>
      <c r="AI617" s="28"/>
      <c r="AJ617" s="184"/>
      <c r="AK617" s="199"/>
      <c r="AL617" s="286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4"/>
      <c r="AT617" s="37"/>
    </row>
    <row r="618" spans="2:46" ht="13.5" customHeight="1" x14ac:dyDescent="0.15">
      <c r="B618" s="284" t="s">
        <v>186</v>
      </c>
      <c r="C618" s="25" t="s">
        <v>31</v>
      </c>
      <c r="D618" s="39"/>
      <c r="E618" s="55"/>
      <c r="F618" s="96"/>
      <c r="G618" s="96"/>
      <c r="H618" s="96"/>
      <c r="I618" s="60"/>
      <c r="J618" s="60"/>
      <c r="K618" s="61"/>
      <c r="L618" s="258"/>
      <c r="M618" s="258"/>
      <c r="N618" s="55"/>
      <c r="O618" s="26"/>
      <c r="P618" s="55"/>
      <c r="Q618" s="26"/>
      <c r="R618" s="131"/>
      <c r="S618" s="214"/>
      <c r="T618" s="284" t="s">
        <v>186</v>
      </c>
      <c r="U618" s="25" t="s">
        <v>31</v>
      </c>
      <c r="V618" s="39"/>
      <c r="W618" s="55"/>
      <c r="X618" s="96"/>
      <c r="Y618" s="96"/>
      <c r="Z618" s="96"/>
      <c r="AA618" s="60"/>
      <c r="AB618" s="60"/>
      <c r="AC618" s="61"/>
      <c r="AD618" s="258"/>
      <c r="AE618" s="258"/>
      <c r="AF618" s="55"/>
      <c r="AG618" s="26"/>
      <c r="AH618" s="55"/>
      <c r="AI618" s="26"/>
      <c r="AJ618" s="131"/>
      <c r="AK618" s="199"/>
      <c r="AL618" s="284" t="s">
        <v>186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4"/>
      <c r="AT618" s="37"/>
    </row>
    <row r="619" spans="2:46" ht="13.5" customHeight="1" x14ac:dyDescent="0.15">
      <c r="B619" s="285"/>
      <c r="C619" s="27" t="s">
        <v>32</v>
      </c>
      <c r="D619" s="186"/>
      <c r="E619" s="56"/>
      <c r="F619" s="187"/>
      <c r="G619" s="187"/>
      <c r="H619" s="187"/>
      <c r="I619" s="62"/>
      <c r="J619" s="62"/>
      <c r="K619" s="188"/>
      <c r="L619" s="259"/>
      <c r="M619" s="259"/>
      <c r="N619" s="56"/>
      <c r="O619" s="28"/>
      <c r="P619" s="56"/>
      <c r="Q619" s="28"/>
      <c r="R619" s="132"/>
      <c r="S619" s="214"/>
      <c r="T619" s="285"/>
      <c r="U619" s="27" t="s">
        <v>32</v>
      </c>
      <c r="V619" s="186"/>
      <c r="W619" s="56"/>
      <c r="X619" s="187"/>
      <c r="Y619" s="187"/>
      <c r="Z619" s="187"/>
      <c r="AA619" s="62"/>
      <c r="AB619" s="62"/>
      <c r="AC619" s="188"/>
      <c r="AD619" s="259"/>
      <c r="AE619" s="259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4"/>
      <c r="AT619" s="37"/>
    </row>
    <row r="620" spans="2:46" ht="13.5" customHeight="1" x14ac:dyDescent="0.15">
      <c r="B620" s="285"/>
      <c r="C620" s="27" t="s">
        <v>33</v>
      </c>
      <c r="D620" s="186"/>
      <c r="E620" s="56"/>
      <c r="F620" s="187"/>
      <c r="G620" s="187"/>
      <c r="H620" s="187"/>
      <c r="I620" s="62"/>
      <c r="J620" s="62"/>
      <c r="K620" s="188"/>
      <c r="L620" s="259"/>
      <c r="M620" s="259"/>
      <c r="N620" s="56"/>
      <c r="O620" s="28"/>
      <c r="P620" s="56"/>
      <c r="Q620" s="28"/>
      <c r="R620" s="132"/>
      <c r="S620" s="214"/>
      <c r="T620" s="285"/>
      <c r="U620" s="27" t="s">
        <v>33</v>
      </c>
      <c r="V620" s="186"/>
      <c r="W620" s="56"/>
      <c r="X620" s="187"/>
      <c r="Y620" s="187"/>
      <c r="Z620" s="187"/>
      <c r="AA620" s="62"/>
      <c r="AB620" s="62"/>
      <c r="AC620" s="188"/>
      <c r="AD620" s="259"/>
      <c r="AE620" s="259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4"/>
      <c r="AT620" s="37"/>
    </row>
    <row r="621" spans="2:46" ht="13.5" customHeight="1" x14ac:dyDescent="0.15">
      <c r="B621" s="285"/>
      <c r="C621" s="27" t="s">
        <v>35</v>
      </c>
      <c r="D621" s="186"/>
      <c r="E621" s="56"/>
      <c r="F621" s="187"/>
      <c r="G621" s="187"/>
      <c r="H621" s="187"/>
      <c r="I621" s="62"/>
      <c r="J621" s="62"/>
      <c r="K621" s="188"/>
      <c r="L621" s="259"/>
      <c r="M621" s="259"/>
      <c r="N621" s="56"/>
      <c r="O621" s="28"/>
      <c r="P621" s="56"/>
      <c r="Q621" s="28"/>
      <c r="R621" s="132"/>
      <c r="S621" s="214"/>
      <c r="T621" s="285"/>
      <c r="U621" s="27" t="s">
        <v>35</v>
      </c>
      <c r="V621" s="186"/>
      <c r="W621" s="56"/>
      <c r="X621" s="187"/>
      <c r="Y621" s="187"/>
      <c r="Z621" s="187"/>
      <c r="AA621" s="62"/>
      <c r="AB621" s="62"/>
      <c r="AC621" s="188"/>
      <c r="AD621" s="259"/>
      <c r="AE621" s="259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4"/>
      <c r="AT621" s="37"/>
    </row>
    <row r="622" spans="2:46" ht="13.5" customHeight="1" thickBot="1" x14ac:dyDescent="0.2">
      <c r="B622" s="286"/>
      <c r="C622" s="27"/>
      <c r="D622" s="186"/>
      <c r="E622" s="56"/>
      <c r="F622" s="189"/>
      <c r="G622" s="189"/>
      <c r="H622" s="189"/>
      <c r="I622" s="56"/>
      <c r="J622" s="56"/>
      <c r="K622" s="188"/>
      <c r="L622" s="259"/>
      <c r="M622" s="259"/>
      <c r="N622" s="56"/>
      <c r="O622" s="28"/>
      <c r="P622" s="56"/>
      <c r="Q622" s="28"/>
      <c r="R622" s="184"/>
      <c r="S622" s="214"/>
      <c r="T622" s="286"/>
      <c r="U622" s="27"/>
      <c r="V622" s="186"/>
      <c r="W622" s="56"/>
      <c r="X622" s="189"/>
      <c r="Y622" s="189"/>
      <c r="Z622" s="189"/>
      <c r="AA622" s="56"/>
      <c r="AB622" s="56"/>
      <c r="AC622" s="188"/>
      <c r="AD622" s="259"/>
      <c r="AE622" s="259"/>
      <c r="AF622" s="56"/>
      <c r="AG622" s="28"/>
      <c r="AH622" s="56"/>
      <c r="AI622" s="28"/>
      <c r="AJ622" s="184"/>
      <c r="AK622" s="199"/>
      <c r="AL622" s="286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4"/>
      <c r="AT622" s="37"/>
    </row>
    <row r="623" spans="2:46" ht="13.5" customHeight="1" x14ac:dyDescent="0.15">
      <c r="B623" s="284" t="s">
        <v>187</v>
      </c>
      <c r="C623" s="25" t="s">
        <v>31</v>
      </c>
      <c r="D623" s="39"/>
      <c r="E623" s="55"/>
      <c r="F623" s="96"/>
      <c r="G623" s="96"/>
      <c r="H623" s="96"/>
      <c r="I623" s="60"/>
      <c r="J623" s="60"/>
      <c r="K623" s="61"/>
      <c r="L623" s="258"/>
      <c r="M623" s="258"/>
      <c r="N623" s="55"/>
      <c r="O623" s="26"/>
      <c r="P623" s="55"/>
      <c r="Q623" s="26"/>
      <c r="R623" s="131"/>
      <c r="S623" s="214"/>
      <c r="T623" s="284" t="s">
        <v>187</v>
      </c>
      <c r="U623" s="25" t="s">
        <v>31</v>
      </c>
      <c r="V623" s="39"/>
      <c r="W623" s="55"/>
      <c r="X623" s="96"/>
      <c r="Y623" s="96"/>
      <c r="Z623" s="96"/>
      <c r="AA623" s="60"/>
      <c r="AB623" s="60"/>
      <c r="AC623" s="61"/>
      <c r="AD623" s="258"/>
      <c r="AE623" s="258"/>
      <c r="AF623" s="55"/>
      <c r="AG623" s="26"/>
      <c r="AH623" s="55"/>
      <c r="AI623" s="26"/>
      <c r="AJ623" s="131"/>
      <c r="AK623" s="199"/>
      <c r="AL623" s="284" t="s">
        <v>187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4"/>
      <c r="AT623" s="37"/>
    </row>
    <row r="624" spans="2:46" ht="13.5" customHeight="1" x14ac:dyDescent="0.15">
      <c r="B624" s="285"/>
      <c r="C624" s="27" t="s">
        <v>32</v>
      </c>
      <c r="D624" s="186"/>
      <c r="E624" s="56"/>
      <c r="F624" s="187"/>
      <c r="G624" s="187"/>
      <c r="H624" s="187"/>
      <c r="I624" s="62"/>
      <c r="J624" s="62"/>
      <c r="K624" s="188"/>
      <c r="L624" s="259"/>
      <c r="M624" s="259"/>
      <c r="N624" s="56"/>
      <c r="O624" s="28"/>
      <c r="P624" s="56"/>
      <c r="Q624" s="28"/>
      <c r="R624" s="132"/>
      <c r="S624" s="214"/>
      <c r="T624" s="285"/>
      <c r="U624" s="27" t="s">
        <v>32</v>
      </c>
      <c r="V624" s="186"/>
      <c r="W624" s="56"/>
      <c r="X624" s="187"/>
      <c r="Y624" s="187"/>
      <c r="Z624" s="187"/>
      <c r="AA624" s="62"/>
      <c r="AB624" s="62"/>
      <c r="AC624" s="188"/>
      <c r="AD624" s="259"/>
      <c r="AE624" s="259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4"/>
      <c r="AT624" s="37"/>
    </row>
    <row r="625" spans="2:46" ht="13.5" customHeight="1" x14ac:dyDescent="0.15">
      <c r="B625" s="285"/>
      <c r="C625" s="27" t="s">
        <v>33</v>
      </c>
      <c r="D625" s="186"/>
      <c r="E625" s="56"/>
      <c r="F625" s="187"/>
      <c r="G625" s="187"/>
      <c r="H625" s="187"/>
      <c r="I625" s="62"/>
      <c r="J625" s="62"/>
      <c r="K625" s="188"/>
      <c r="L625" s="259"/>
      <c r="M625" s="259"/>
      <c r="N625" s="56"/>
      <c r="O625" s="28"/>
      <c r="P625" s="56"/>
      <c r="Q625" s="28"/>
      <c r="R625" s="132"/>
      <c r="S625" s="214"/>
      <c r="T625" s="285"/>
      <c r="U625" s="27" t="s">
        <v>33</v>
      </c>
      <c r="V625" s="186"/>
      <c r="W625" s="56"/>
      <c r="X625" s="187"/>
      <c r="Y625" s="187"/>
      <c r="Z625" s="187"/>
      <c r="AA625" s="62"/>
      <c r="AB625" s="62"/>
      <c r="AC625" s="188"/>
      <c r="AD625" s="259"/>
      <c r="AE625" s="259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4"/>
      <c r="AT625" s="37"/>
    </row>
    <row r="626" spans="2:46" ht="13.5" customHeight="1" x14ac:dyDescent="0.15">
      <c r="B626" s="285"/>
      <c r="C626" s="27" t="s">
        <v>35</v>
      </c>
      <c r="D626" s="186"/>
      <c r="E626" s="56"/>
      <c r="F626" s="187"/>
      <c r="G626" s="187"/>
      <c r="H626" s="187"/>
      <c r="I626" s="62"/>
      <c r="J626" s="62"/>
      <c r="K626" s="188"/>
      <c r="L626" s="259"/>
      <c r="M626" s="259"/>
      <c r="N626" s="56"/>
      <c r="O626" s="28"/>
      <c r="P626" s="56"/>
      <c r="Q626" s="28"/>
      <c r="R626" s="132"/>
      <c r="S626" s="214"/>
      <c r="T626" s="285"/>
      <c r="U626" s="27" t="s">
        <v>35</v>
      </c>
      <c r="V626" s="186"/>
      <c r="W626" s="56"/>
      <c r="X626" s="187"/>
      <c r="Y626" s="187"/>
      <c r="Z626" s="187"/>
      <c r="AA626" s="62"/>
      <c r="AB626" s="62"/>
      <c r="AC626" s="188"/>
      <c r="AD626" s="259"/>
      <c r="AE626" s="259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4"/>
      <c r="AT626" s="37"/>
    </row>
    <row r="627" spans="2:46" ht="13.5" customHeight="1" thickBot="1" x14ac:dyDescent="0.2">
      <c r="B627" s="286"/>
      <c r="C627" s="27"/>
      <c r="D627" s="186"/>
      <c r="E627" s="56"/>
      <c r="F627" s="189"/>
      <c r="G627" s="189"/>
      <c r="H627" s="189"/>
      <c r="I627" s="56"/>
      <c r="J627" s="56"/>
      <c r="K627" s="188"/>
      <c r="L627" s="259"/>
      <c r="M627" s="259"/>
      <c r="N627" s="56"/>
      <c r="O627" s="28"/>
      <c r="P627" s="56"/>
      <c r="Q627" s="28"/>
      <c r="R627" s="184"/>
      <c r="S627" s="214"/>
      <c r="T627" s="286"/>
      <c r="U627" s="27"/>
      <c r="V627" s="186"/>
      <c r="W627" s="56"/>
      <c r="X627" s="189"/>
      <c r="Y627" s="189"/>
      <c r="Z627" s="189"/>
      <c r="AA627" s="56"/>
      <c r="AB627" s="56"/>
      <c r="AC627" s="188"/>
      <c r="AD627" s="259"/>
      <c r="AE627" s="259"/>
      <c r="AF627" s="56"/>
      <c r="AG627" s="28"/>
      <c r="AH627" s="56"/>
      <c r="AI627" s="28"/>
      <c r="AJ627" s="184"/>
      <c r="AK627" s="199"/>
      <c r="AL627" s="286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4"/>
      <c r="AT627" s="37"/>
    </row>
    <row r="628" spans="2:46" ht="13.5" customHeight="1" x14ac:dyDescent="0.15">
      <c r="B628" s="284" t="s">
        <v>188</v>
      </c>
      <c r="C628" s="25" t="s">
        <v>31</v>
      </c>
      <c r="D628" s="39"/>
      <c r="E628" s="55"/>
      <c r="F628" s="96"/>
      <c r="G628" s="96"/>
      <c r="H628" s="96"/>
      <c r="I628" s="60"/>
      <c r="J628" s="60"/>
      <c r="K628" s="61"/>
      <c r="L628" s="258"/>
      <c r="M628" s="258"/>
      <c r="N628" s="55"/>
      <c r="O628" s="26"/>
      <c r="P628" s="55"/>
      <c r="Q628" s="26"/>
      <c r="R628" s="131"/>
      <c r="S628" s="214"/>
      <c r="T628" s="284" t="s">
        <v>188</v>
      </c>
      <c r="U628" s="25" t="s">
        <v>31</v>
      </c>
      <c r="V628" s="39"/>
      <c r="W628" s="55"/>
      <c r="X628" s="96"/>
      <c r="Y628" s="96"/>
      <c r="Z628" s="96"/>
      <c r="AA628" s="60"/>
      <c r="AB628" s="60"/>
      <c r="AC628" s="61"/>
      <c r="AD628" s="258"/>
      <c r="AE628" s="258"/>
      <c r="AF628" s="55"/>
      <c r="AG628" s="26"/>
      <c r="AH628" s="55"/>
      <c r="AI628" s="26"/>
      <c r="AJ628" s="131"/>
      <c r="AK628" s="199"/>
      <c r="AL628" s="284" t="s">
        <v>188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4"/>
      <c r="AT628" s="37"/>
    </row>
    <row r="629" spans="2:46" ht="13.5" customHeight="1" x14ac:dyDescent="0.15">
      <c r="B629" s="285"/>
      <c r="C629" s="27" t="s">
        <v>32</v>
      </c>
      <c r="D629" s="186"/>
      <c r="E629" s="56"/>
      <c r="F629" s="187"/>
      <c r="G629" s="187"/>
      <c r="H629" s="187"/>
      <c r="I629" s="62"/>
      <c r="J629" s="62"/>
      <c r="K629" s="188"/>
      <c r="L629" s="259"/>
      <c r="M629" s="259"/>
      <c r="N629" s="56"/>
      <c r="O629" s="28"/>
      <c r="P629" s="56"/>
      <c r="Q629" s="28"/>
      <c r="R629" s="132"/>
      <c r="S629" s="214"/>
      <c r="T629" s="285"/>
      <c r="U629" s="27" t="s">
        <v>32</v>
      </c>
      <c r="V629" s="186"/>
      <c r="W629" s="56"/>
      <c r="X629" s="187"/>
      <c r="Y629" s="187"/>
      <c r="Z629" s="187"/>
      <c r="AA629" s="62"/>
      <c r="AB629" s="62"/>
      <c r="AC629" s="188"/>
      <c r="AD629" s="259"/>
      <c r="AE629" s="259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4"/>
      <c r="AT629" s="37"/>
    </row>
    <row r="630" spans="2:46" ht="13.5" customHeight="1" x14ac:dyDescent="0.15">
      <c r="B630" s="285"/>
      <c r="C630" s="27" t="s">
        <v>33</v>
      </c>
      <c r="D630" s="186"/>
      <c r="E630" s="56"/>
      <c r="F630" s="187"/>
      <c r="G630" s="187"/>
      <c r="H630" s="187"/>
      <c r="I630" s="62"/>
      <c r="J630" s="62"/>
      <c r="K630" s="188"/>
      <c r="L630" s="259"/>
      <c r="M630" s="259"/>
      <c r="N630" s="56"/>
      <c r="O630" s="28"/>
      <c r="P630" s="56"/>
      <c r="Q630" s="28"/>
      <c r="R630" s="132"/>
      <c r="S630" s="214"/>
      <c r="T630" s="285"/>
      <c r="U630" s="27" t="s">
        <v>33</v>
      </c>
      <c r="V630" s="186"/>
      <c r="W630" s="56"/>
      <c r="X630" s="187"/>
      <c r="Y630" s="187"/>
      <c r="Z630" s="187"/>
      <c r="AA630" s="62"/>
      <c r="AB630" s="62"/>
      <c r="AC630" s="188"/>
      <c r="AD630" s="259"/>
      <c r="AE630" s="259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4"/>
      <c r="AT630" s="37"/>
    </row>
    <row r="631" spans="2:46" ht="13.5" customHeight="1" x14ac:dyDescent="0.15">
      <c r="B631" s="285"/>
      <c r="C631" s="27" t="s">
        <v>35</v>
      </c>
      <c r="D631" s="186"/>
      <c r="E631" s="56"/>
      <c r="F631" s="187"/>
      <c r="G631" s="187"/>
      <c r="H631" s="187"/>
      <c r="I631" s="62"/>
      <c r="J631" s="62"/>
      <c r="K631" s="188"/>
      <c r="L631" s="259"/>
      <c r="M631" s="259"/>
      <c r="N631" s="56"/>
      <c r="O631" s="28"/>
      <c r="P631" s="56"/>
      <c r="Q631" s="28"/>
      <c r="R631" s="132"/>
      <c r="S631" s="214"/>
      <c r="T631" s="285"/>
      <c r="U631" s="27" t="s">
        <v>35</v>
      </c>
      <c r="V631" s="186"/>
      <c r="W631" s="56"/>
      <c r="X631" s="187"/>
      <c r="Y631" s="187"/>
      <c r="Z631" s="187"/>
      <c r="AA631" s="62"/>
      <c r="AB631" s="62"/>
      <c r="AC631" s="188"/>
      <c r="AD631" s="259"/>
      <c r="AE631" s="259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4"/>
      <c r="AT631" s="37"/>
    </row>
    <row r="632" spans="2:46" ht="13.5" customHeight="1" thickBot="1" x14ac:dyDescent="0.2">
      <c r="B632" s="286"/>
      <c r="C632" s="27"/>
      <c r="D632" s="186"/>
      <c r="E632" s="56"/>
      <c r="F632" s="189"/>
      <c r="G632" s="189"/>
      <c r="H632" s="189"/>
      <c r="I632" s="56"/>
      <c r="J632" s="56"/>
      <c r="K632" s="188"/>
      <c r="L632" s="259"/>
      <c r="M632" s="259"/>
      <c r="N632" s="56"/>
      <c r="O632" s="28"/>
      <c r="P632" s="56"/>
      <c r="Q632" s="28"/>
      <c r="R632" s="184"/>
      <c r="S632" s="214"/>
      <c r="T632" s="286"/>
      <c r="U632" s="27"/>
      <c r="V632" s="186"/>
      <c r="W632" s="56"/>
      <c r="X632" s="189"/>
      <c r="Y632" s="189"/>
      <c r="Z632" s="189"/>
      <c r="AA632" s="56"/>
      <c r="AB632" s="56"/>
      <c r="AC632" s="188"/>
      <c r="AD632" s="259"/>
      <c r="AE632" s="259"/>
      <c r="AF632" s="56"/>
      <c r="AG632" s="28"/>
      <c r="AH632" s="56"/>
      <c r="AI632" s="28"/>
      <c r="AJ632" s="184"/>
      <c r="AK632" s="199"/>
      <c r="AL632" s="286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4"/>
      <c r="AT632" s="37"/>
    </row>
    <row r="633" spans="2:46" ht="13.5" customHeight="1" x14ac:dyDescent="0.15">
      <c r="B633" s="284" t="s">
        <v>189</v>
      </c>
      <c r="C633" s="25" t="s">
        <v>31</v>
      </c>
      <c r="D633" s="39"/>
      <c r="E633" s="55"/>
      <c r="F633" s="96"/>
      <c r="G633" s="96"/>
      <c r="H633" s="96"/>
      <c r="I633" s="60"/>
      <c r="J633" s="60"/>
      <c r="K633" s="61"/>
      <c r="L633" s="258"/>
      <c r="M633" s="258"/>
      <c r="N633" s="55"/>
      <c r="O633" s="26"/>
      <c r="P633" s="55"/>
      <c r="Q633" s="26"/>
      <c r="R633" s="131"/>
      <c r="S633" s="214"/>
      <c r="T633" s="284" t="s">
        <v>189</v>
      </c>
      <c r="U633" s="25" t="s">
        <v>31</v>
      </c>
      <c r="V633" s="39"/>
      <c r="W633" s="55"/>
      <c r="X633" s="96"/>
      <c r="Y633" s="96"/>
      <c r="Z633" s="96"/>
      <c r="AA633" s="60"/>
      <c r="AB633" s="60"/>
      <c r="AC633" s="61"/>
      <c r="AD633" s="258"/>
      <c r="AE633" s="258"/>
      <c r="AF633" s="55"/>
      <c r="AG633" s="26"/>
      <c r="AH633" s="55"/>
      <c r="AI633" s="26"/>
      <c r="AJ633" s="131"/>
      <c r="AK633" s="199"/>
      <c r="AL633" s="284" t="s">
        <v>189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4"/>
      <c r="AT633" s="37"/>
    </row>
    <row r="634" spans="2:46" ht="13.5" customHeight="1" x14ac:dyDescent="0.15">
      <c r="B634" s="285"/>
      <c r="C634" s="27" t="s">
        <v>32</v>
      </c>
      <c r="D634" s="186"/>
      <c r="E634" s="56"/>
      <c r="F634" s="187"/>
      <c r="G634" s="187"/>
      <c r="H634" s="187"/>
      <c r="I634" s="62"/>
      <c r="J634" s="62"/>
      <c r="K634" s="188"/>
      <c r="L634" s="259"/>
      <c r="M634" s="259"/>
      <c r="N634" s="56"/>
      <c r="O634" s="28"/>
      <c r="P634" s="56"/>
      <c r="Q634" s="28"/>
      <c r="R634" s="132"/>
      <c r="S634" s="214"/>
      <c r="T634" s="285"/>
      <c r="U634" s="27" t="s">
        <v>32</v>
      </c>
      <c r="V634" s="186"/>
      <c r="W634" s="56"/>
      <c r="X634" s="187"/>
      <c r="Y634" s="187"/>
      <c r="Z634" s="187"/>
      <c r="AA634" s="62"/>
      <c r="AB634" s="62"/>
      <c r="AC634" s="188"/>
      <c r="AD634" s="259"/>
      <c r="AE634" s="259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4"/>
      <c r="AT634" s="37"/>
    </row>
    <row r="635" spans="2:46" ht="13.5" customHeight="1" x14ac:dyDescent="0.15">
      <c r="B635" s="285"/>
      <c r="C635" s="27" t="s">
        <v>33</v>
      </c>
      <c r="D635" s="186"/>
      <c r="E635" s="56"/>
      <c r="F635" s="187"/>
      <c r="G635" s="187"/>
      <c r="H635" s="187"/>
      <c r="I635" s="62"/>
      <c r="J635" s="62"/>
      <c r="K635" s="188"/>
      <c r="L635" s="259"/>
      <c r="M635" s="259"/>
      <c r="N635" s="56"/>
      <c r="O635" s="28"/>
      <c r="P635" s="56"/>
      <c r="Q635" s="28"/>
      <c r="R635" s="132"/>
      <c r="S635" s="214"/>
      <c r="T635" s="285"/>
      <c r="U635" s="27" t="s">
        <v>33</v>
      </c>
      <c r="V635" s="186"/>
      <c r="W635" s="56"/>
      <c r="X635" s="187"/>
      <c r="Y635" s="187"/>
      <c r="Z635" s="187"/>
      <c r="AA635" s="62"/>
      <c r="AB635" s="62"/>
      <c r="AC635" s="188"/>
      <c r="AD635" s="259"/>
      <c r="AE635" s="259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4"/>
      <c r="AT635" s="37"/>
    </row>
    <row r="636" spans="2:46" ht="13.5" customHeight="1" x14ac:dyDescent="0.15">
      <c r="B636" s="285"/>
      <c r="C636" s="27" t="s">
        <v>35</v>
      </c>
      <c r="D636" s="186"/>
      <c r="E636" s="56"/>
      <c r="F636" s="187"/>
      <c r="G636" s="187"/>
      <c r="H636" s="187"/>
      <c r="I636" s="62"/>
      <c r="J636" s="62"/>
      <c r="K636" s="188"/>
      <c r="L636" s="259"/>
      <c r="M636" s="259"/>
      <c r="N636" s="56"/>
      <c r="O636" s="28"/>
      <c r="P636" s="56"/>
      <c r="Q636" s="28"/>
      <c r="R636" s="132"/>
      <c r="S636" s="214"/>
      <c r="T636" s="285"/>
      <c r="U636" s="27" t="s">
        <v>35</v>
      </c>
      <c r="V636" s="186"/>
      <c r="W636" s="56"/>
      <c r="X636" s="187"/>
      <c r="Y636" s="187"/>
      <c r="Z636" s="187"/>
      <c r="AA636" s="62"/>
      <c r="AB636" s="62"/>
      <c r="AC636" s="188"/>
      <c r="AD636" s="259"/>
      <c r="AE636" s="259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4"/>
      <c r="AT636" s="37"/>
    </row>
    <row r="637" spans="2:46" ht="13.5" customHeight="1" thickBot="1" x14ac:dyDescent="0.2">
      <c r="B637" s="286"/>
      <c r="C637" s="29"/>
      <c r="D637" s="41"/>
      <c r="E637" s="58"/>
      <c r="F637" s="190"/>
      <c r="G637" s="190"/>
      <c r="H637" s="190"/>
      <c r="I637" s="58"/>
      <c r="J637" s="58"/>
      <c r="K637" s="63"/>
      <c r="L637" s="260"/>
      <c r="M637" s="260"/>
      <c r="N637" s="58"/>
      <c r="O637" s="35"/>
      <c r="P637" s="58"/>
      <c r="Q637" s="35"/>
      <c r="R637" s="180"/>
      <c r="S637" s="214"/>
      <c r="T637" s="286"/>
      <c r="U637" s="29"/>
      <c r="V637" s="41"/>
      <c r="W637" s="58"/>
      <c r="X637" s="190"/>
      <c r="Y637" s="190"/>
      <c r="Z637" s="190"/>
      <c r="AA637" s="58"/>
      <c r="AB637" s="58"/>
      <c r="AC637" s="63"/>
      <c r="AD637" s="260"/>
      <c r="AE637" s="260"/>
      <c r="AF637" s="58"/>
      <c r="AG637" s="35"/>
      <c r="AH637" s="58"/>
      <c r="AI637" s="35"/>
      <c r="AJ637" s="180"/>
      <c r="AK637" s="199"/>
      <c r="AL637" s="286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4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50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50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4"/>
      <c r="AT638" s="37"/>
    </row>
    <row r="639" spans="2:46" ht="13.95" customHeight="1" x14ac:dyDescent="0.15">
      <c r="B639" s="139"/>
      <c r="C639" s="202"/>
      <c r="D639" s="101"/>
      <c r="E639" s="261"/>
      <c r="F639" s="30" t="s">
        <v>48</v>
      </c>
      <c r="G639" s="203" t="s">
        <v>48</v>
      </c>
      <c r="H639" s="203" t="s">
        <v>48</v>
      </c>
      <c r="I639" s="203" t="s">
        <v>48</v>
      </c>
      <c r="J639" s="203" t="s">
        <v>48</v>
      </c>
      <c r="K639" s="102"/>
      <c r="L639" s="102"/>
      <c r="M639" s="102"/>
      <c r="N639" s="102"/>
      <c r="O639" s="252"/>
      <c r="P639" s="102"/>
      <c r="Q639" s="103"/>
      <c r="R639" s="104"/>
      <c r="T639" s="139"/>
      <c r="U639" s="202"/>
      <c r="V639" s="101"/>
      <c r="W639" s="261"/>
      <c r="X639" s="30" t="s">
        <v>48</v>
      </c>
      <c r="Y639" s="203" t="s">
        <v>48</v>
      </c>
      <c r="Z639" s="203" t="s">
        <v>48</v>
      </c>
      <c r="AA639" s="203" t="s">
        <v>48</v>
      </c>
      <c r="AB639" s="203" t="s">
        <v>48</v>
      </c>
      <c r="AC639" s="102"/>
      <c r="AD639" s="102"/>
      <c r="AE639" s="102"/>
      <c r="AF639" s="102"/>
      <c r="AG639" s="252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27</v>
      </c>
      <c r="G640" s="250" t="s">
        <v>38</v>
      </c>
      <c r="H640" s="250" t="s">
        <v>41</v>
      </c>
      <c r="I640" s="250" t="s">
        <v>44</v>
      </c>
      <c r="J640" s="250" t="s">
        <v>54</v>
      </c>
      <c r="R640" s="105"/>
      <c r="T640" s="140"/>
      <c r="U640" s="199"/>
      <c r="V640" s="8"/>
      <c r="W640" s="232"/>
      <c r="X640" s="90" t="s">
        <v>27</v>
      </c>
      <c r="Y640" s="250" t="s">
        <v>38</v>
      </c>
      <c r="Z640" s="250" t="s">
        <v>41</v>
      </c>
      <c r="AA640" s="250" t="s">
        <v>44</v>
      </c>
      <c r="AB640" s="250" t="s">
        <v>54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4" t="s">
        <v>190</v>
      </c>
      <c r="C641" s="25" t="s">
        <v>31</v>
      </c>
      <c r="D641" s="106"/>
      <c r="E641" s="262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26.436865999999998</v>
      </c>
      <c r="G641" s="135">
        <f t="shared" si="59"/>
        <v>30.715171999999999</v>
      </c>
      <c r="H641" s="135">
        <f t="shared" si="59"/>
        <v>0.92428315999999999</v>
      </c>
      <c r="I641" s="135">
        <f t="shared" si="59"/>
        <v>0.95285308999999996</v>
      </c>
      <c r="J641" s="135">
        <f t="shared" si="59"/>
        <v>6.7181290000000005E-2</v>
      </c>
      <c r="K641" s="109"/>
      <c r="L641" s="109"/>
      <c r="M641" s="109"/>
      <c r="N641" s="109"/>
      <c r="O641" s="263"/>
      <c r="P641" s="109"/>
      <c r="Q641" s="110"/>
      <c r="R641" s="111"/>
      <c r="T641" s="284" t="s">
        <v>190</v>
      </c>
      <c r="U641" s="25" t="s">
        <v>31</v>
      </c>
      <c r="V641" s="106"/>
      <c r="W641" s="262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20.683216999999999</v>
      </c>
      <c r="Y641" s="135">
        <f t="shared" si="60"/>
        <v>25.770986000000001</v>
      </c>
      <c r="Z641" s="135">
        <f t="shared" si="60"/>
        <v>0.81811838000000003</v>
      </c>
      <c r="AA641" s="135">
        <f t="shared" si="60"/>
        <v>0.89501598999999998</v>
      </c>
      <c r="AB641" s="135">
        <f t="shared" si="60"/>
        <v>0.15822232</v>
      </c>
      <c r="AC641" s="109"/>
      <c r="AD641" s="109"/>
      <c r="AE641" s="109"/>
      <c r="AF641" s="109"/>
      <c r="AG641" s="263"/>
      <c r="AH641" s="109"/>
      <c r="AI641" s="110"/>
      <c r="AJ641" s="111"/>
    </row>
    <row r="642" spans="2:36" x14ac:dyDescent="0.15">
      <c r="B642" s="285"/>
      <c r="C642" s="27" t="s">
        <v>32</v>
      </c>
      <c r="D642" s="107"/>
      <c r="E642" s="264"/>
      <c r="F642" s="18">
        <f t="shared" si="59"/>
        <v>31.004798999999998</v>
      </c>
      <c r="G642" s="18">
        <f t="shared" si="59"/>
        <v>34.812064999999997</v>
      </c>
      <c r="H642" s="18">
        <f t="shared" si="59"/>
        <v>0.96232437999999998</v>
      </c>
      <c r="I642" s="18">
        <f t="shared" si="59"/>
        <v>0.97699820000000004</v>
      </c>
      <c r="J642" s="18">
        <f t="shared" si="59"/>
        <v>3.0464316000000002E-2</v>
      </c>
      <c r="K642" s="112"/>
      <c r="L642" s="112"/>
      <c r="M642" s="112"/>
      <c r="N642" s="112"/>
      <c r="O642" s="265"/>
      <c r="P642" s="112"/>
      <c r="Q642" s="113"/>
      <c r="R642" s="114"/>
      <c r="T642" s="285"/>
      <c r="U642" s="27" t="s">
        <v>32</v>
      </c>
      <c r="V642" s="107"/>
      <c r="W642" s="264"/>
      <c r="X642" s="18">
        <f t="shared" si="60"/>
        <v>24.706644000000001</v>
      </c>
      <c r="Y642" s="18">
        <f t="shared" si="60"/>
        <v>29.235942999999999</v>
      </c>
      <c r="Z642" s="18">
        <f t="shared" si="60"/>
        <v>0.89659858999999997</v>
      </c>
      <c r="AA642" s="18">
        <f t="shared" si="60"/>
        <v>0.94174561999999995</v>
      </c>
      <c r="AB642" s="18">
        <f t="shared" si="60"/>
        <v>8.5265203999999997E-2</v>
      </c>
      <c r="AC642" s="112"/>
      <c r="AD642" s="112"/>
      <c r="AE642" s="112"/>
      <c r="AF642" s="112"/>
      <c r="AG642" s="265"/>
      <c r="AH642" s="112"/>
      <c r="AI642" s="113"/>
      <c r="AJ642" s="114"/>
    </row>
    <row r="643" spans="2:36" x14ac:dyDescent="0.15">
      <c r="B643" s="285"/>
      <c r="C643" s="27" t="s">
        <v>33</v>
      </c>
      <c r="D643" s="107"/>
      <c r="E643" s="264"/>
      <c r="F643" s="18">
        <f t="shared" si="59"/>
        <v>35.109926000000002</v>
      </c>
      <c r="G643" s="18">
        <f t="shared" si="59"/>
        <v>39.261158999999999</v>
      </c>
      <c r="H643" s="18">
        <f t="shared" si="59"/>
        <v>0.98569030000000002</v>
      </c>
      <c r="I643" s="18">
        <f t="shared" si="59"/>
        <v>0.99042456999999995</v>
      </c>
      <c r="J643" s="18">
        <f t="shared" si="59"/>
        <v>1.1848465000000001E-2</v>
      </c>
      <c r="K643" s="112"/>
      <c r="L643" s="112"/>
      <c r="M643" s="112"/>
      <c r="N643" s="112"/>
      <c r="O643" s="265"/>
      <c r="P643" s="112"/>
      <c r="Q643" s="113"/>
      <c r="R643" s="114"/>
      <c r="T643" s="285"/>
      <c r="U643" s="27" t="s">
        <v>33</v>
      </c>
      <c r="V643" s="107"/>
      <c r="W643" s="264"/>
      <c r="X643" s="18">
        <f t="shared" si="60"/>
        <v>28.784680000000002</v>
      </c>
      <c r="Y643" s="18">
        <f t="shared" si="60"/>
        <v>32.663817000000002</v>
      </c>
      <c r="Z643" s="18">
        <f t="shared" si="60"/>
        <v>0.94331461999999999</v>
      </c>
      <c r="AA643" s="18">
        <f t="shared" si="60"/>
        <v>0.96466386999999998</v>
      </c>
      <c r="AB643" s="18">
        <f t="shared" si="60"/>
        <v>4.5427523999999997E-2</v>
      </c>
      <c r="AC643" s="112"/>
      <c r="AD643" s="112"/>
      <c r="AE643" s="112"/>
      <c r="AF643" s="112"/>
      <c r="AG643" s="265"/>
      <c r="AH643" s="112"/>
      <c r="AI643" s="113"/>
      <c r="AJ643" s="114"/>
    </row>
    <row r="644" spans="2:36" x14ac:dyDescent="0.15">
      <c r="B644" s="285"/>
      <c r="C644" s="27" t="s">
        <v>35</v>
      </c>
      <c r="D644" s="107"/>
      <c r="E644" s="264"/>
      <c r="F644" s="18">
        <f t="shared" si="59"/>
        <v>37.379041999999998</v>
      </c>
      <c r="G644" s="18">
        <f t="shared" si="59"/>
        <v>41.785266999999997</v>
      </c>
      <c r="H644" s="18">
        <f t="shared" si="59"/>
        <v>0.99334853999999995</v>
      </c>
      <c r="I644" s="18">
        <f t="shared" si="59"/>
        <v>0.99521713999999994</v>
      </c>
      <c r="J644" s="18">
        <f t="shared" si="59"/>
        <v>5.1609350000000002E-3</v>
      </c>
      <c r="K644" s="112"/>
      <c r="L644" s="112"/>
      <c r="M644" s="112"/>
      <c r="N644" s="112"/>
      <c r="O644" s="265"/>
      <c r="P644" s="112"/>
      <c r="Q644" s="113"/>
      <c r="R644" s="114"/>
      <c r="T644" s="285"/>
      <c r="U644" s="27" t="s">
        <v>35</v>
      </c>
      <c r="V644" s="107"/>
      <c r="W644" s="264"/>
      <c r="X644" s="18">
        <f t="shared" si="60"/>
        <v>33.617319000000002</v>
      </c>
      <c r="Y644" s="18">
        <f t="shared" si="60"/>
        <v>37.276195999999999</v>
      </c>
      <c r="Z644" s="18">
        <f t="shared" si="60"/>
        <v>0.97604173999999999</v>
      </c>
      <c r="AA644" s="18">
        <f t="shared" si="60"/>
        <v>0.98477590000000004</v>
      </c>
      <c r="AB644" s="18">
        <f t="shared" si="60"/>
        <v>2.0240916000000001E-2</v>
      </c>
      <c r="AC644" s="112"/>
      <c r="AD644" s="112"/>
      <c r="AE644" s="112"/>
      <c r="AF644" s="112"/>
      <c r="AG644" s="265"/>
      <c r="AH644" s="112"/>
      <c r="AI644" s="113"/>
      <c r="AJ644" s="114"/>
    </row>
    <row r="645" spans="2:36" ht="12.6" customHeight="1" thickBot="1" x14ac:dyDescent="0.2">
      <c r="B645" s="286"/>
      <c r="C645" s="29"/>
      <c r="D645" s="108"/>
      <c r="E645" s="266"/>
      <c r="F645" s="185"/>
      <c r="G645" s="185"/>
      <c r="H645" s="185"/>
      <c r="I645" s="185"/>
      <c r="J645" s="185"/>
      <c r="K645" s="115"/>
      <c r="L645" s="115"/>
      <c r="M645" s="115"/>
      <c r="N645" s="115"/>
      <c r="O645" s="267"/>
      <c r="P645" s="115"/>
      <c r="Q645" s="116"/>
      <c r="R645" s="117"/>
      <c r="T645" s="286"/>
      <c r="U645" s="29"/>
      <c r="V645" s="108"/>
      <c r="W645" s="266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7"/>
      <c r="AH645" s="115"/>
      <c r="AI645" s="116"/>
      <c r="AJ645" s="117"/>
    </row>
    <row r="646" spans="2:36" x14ac:dyDescent="0.15">
      <c r="B646" s="290" t="s">
        <v>191</v>
      </c>
      <c r="C646" s="25" t="s">
        <v>31</v>
      </c>
      <c r="D646" s="106"/>
      <c r="E646" s="262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28.951657999999998</v>
      </c>
      <c r="G646" s="135">
        <f t="shared" si="61"/>
        <v>32.767994000000002</v>
      </c>
      <c r="H646" s="135">
        <f t="shared" si="61"/>
        <v>0.94959532999999996</v>
      </c>
      <c r="I646" s="135">
        <f t="shared" si="61"/>
        <v>0.96966247000000005</v>
      </c>
      <c r="J646" s="135">
        <f t="shared" si="61"/>
        <v>8.3295553999999994E-2</v>
      </c>
      <c r="K646" s="109"/>
      <c r="L646" s="109"/>
      <c r="M646" s="109"/>
      <c r="N646" s="109"/>
      <c r="O646" s="263"/>
      <c r="P646" s="109"/>
      <c r="Q646" s="110"/>
      <c r="R646" s="111"/>
      <c r="T646" s="290" t="s">
        <v>191</v>
      </c>
      <c r="U646" s="25" t="s">
        <v>31</v>
      </c>
      <c r="V646" s="106"/>
      <c r="W646" s="262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24.725954999999999</v>
      </c>
      <c r="Y646" s="135">
        <f t="shared" si="62"/>
        <v>29.091912000000001</v>
      </c>
      <c r="Z646" s="135">
        <f t="shared" si="62"/>
        <v>0.87571025999999996</v>
      </c>
      <c r="AA646" s="135">
        <f t="shared" si="62"/>
        <v>0.94093444000000004</v>
      </c>
      <c r="AB646" s="135">
        <f t="shared" si="62"/>
        <v>0.21764320000000001</v>
      </c>
      <c r="AC646" s="109"/>
      <c r="AD646" s="109"/>
      <c r="AE646" s="109"/>
      <c r="AF646" s="109"/>
      <c r="AG646" s="263"/>
      <c r="AH646" s="109"/>
      <c r="AI646" s="110"/>
      <c r="AJ646" s="111"/>
    </row>
    <row r="647" spans="2:36" x14ac:dyDescent="0.15">
      <c r="B647" s="285"/>
      <c r="C647" s="27" t="s">
        <v>32</v>
      </c>
      <c r="D647" s="107"/>
      <c r="E647" s="264"/>
      <c r="F647" s="18">
        <f t="shared" si="61"/>
        <v>33.584614999999999</v>
      </c>
      <c r="G647" s="18">
        <f t="shared" si="61"/>
        <v>37.101287999999997</v>
      </c>
      <c r="H647" s="18">
        <f t="shared" si="61"/>
        <v>0.97721089000000005</v>
      </c>
      <c r="I647" s="18">
        <f t="shared" si="61"/>
        <v>0.98564229000000003</v>
      </c>
      <c r="J647" s="18">
        <f t="shared" si="61"/>
        <v>4.7897354000000003E-2</v>
      </c>
      <c r="K647" s="112"/>
      <c r="L647" s="112"/>
      <c r="M647" s="112"/>
      <c r="N647" s="112"/>
      <c r="O647" s="265"/>
      <c r="P647" s="112"/>
      <c r="Q647" s="113"/>
      <c r="R647" s="114"/>
      <c r="T647" s="285"/>
      <c r="U647" s="27" t="s">
        <v>32</v>
      </c>
      <c r="V647" s="107"/>
      <c r="W647" s="264"/>
      <c r="X647" s="18">
        <f t="shared" si="62"/>
        <v>27.341548</v>
      </c>
      <c r="Y647" s="18">
        <f t="shared" si="62"/>
        <v>31.604903</v>
      </c>
      <c r="Z647" s="18">
        <f t="shared" si="62"/>
        <v>0.93198574000000001</v>
      </c>
      <c r="AA647" s="18">
        <f t="shared" si="62"/>
        <v>0.96336944000000002</v>
      </c>
      <c r="AB647" s="18">
        <f t="shared" si="62"/>
        <v>0.11399282500000001</v>
      </c>
      <c r="AC647" s="112"/>
      <c r="AD647" s="112"/>
      <c r="AE647" s="112"/>
      <c r="AF647" s="112"/>
      <c r="AG647" s="265"/>
      <c r="AH647" s="112"/>
      <c r="AI647" s="113"/>
      <c r="AJ647" s="114"/>
    </row>
    <row r="648" spans="2:36" x14ac:dyDescent="0.15">
      <c r="B648" s="285"/>
      <c r="C648" s="27" t="s">
        <v>33</v>
      </c>
      <c r="D648" s="107"/>
      <c r="E648" s="264"/>
      <c r="F648" s="18">
        <f t="shared" si="61"/>
        <v>38.514373999999997</v>
      </c>
      <c r="G648" s="18">
        <f t="shared" si="61"/>
        <v>41.950479999999999</v>
      </c>
      <c r="H648" s="18">
        <f t="shared" si="61"/>
        <v>0.99104974999999995</v>
      </c>
      <c r="I648" s="18">
        <f t="shared" si="61"/>
        <v>0.99408845000000001</v>
      </c>
      <c r="J648" s="18">
        <f t="shared" si="61"/>
        <v>3.0962522999999999E-2</v>
      </c>
      <c r="K648" s="112"/>
      <c r="L648" s="112"/>
      <c r="M648" s="112"/>
      <c r="N648" s="112"/>
      <c r="O648" s="265"/>
      <c r="P648" s="112"/>
      <c r="Q648" s="113"/>
      <c r="R648" s="114"/>
      <c r="T648" s="285"/>
      <c r="U648" s="27" t="s">
        <v>33</v>
      </c>
      <c r="V648" s="107"/>
      <c r="W648" s="264"/>
      <c r="X648" s="18">
        <f t="shared" si="62"/>
        <v>30.930236000000001</v>
      </c>
      <c r="Y648" s="18">
        <f t="shared" si="62"/>
        <v>34.524720000000002</v>
      </c>
      <c r="Z648" s="18">
        <f t="shared" si="62"/>
        <v>0.96403541000000004</v>
      </c>
      <c r="AA648" s="18">
        <f t="shared" si="62"/>
        <v>0.97825505000000001</v>
      </c>
      <c r="AB648" s="18">
        <f t="shared" si="62"/>
        <v>5.7405761999999999E-2</v>
      </c>
      <c r="AC648" s="112"/>
      <c r="AD648" s="112"/>
      <c r="AE648" s="112"/>
      <c r="AF648" s="112"/>
      <c r="AG648" s="265"/>
      <c r="AH648" s="112"/>
      <c r="AI648" s="113"/>
      <c r="AJ648" s="114"/>
    </row>
    <row r="649" spans="2:36" x14ac:dyDescent="0.15">
      <c r="B649" s="285"/>
      <c r="C649" s="27" t="s">
        <v>35</v>
      </c>
      <c r="D649" s="107"/>
      <c r="E649" s="264"/>
      <c r="F649" s="18">
        <f t="shared" si="61"/>
        <v>43.050130000000003</v>
      </c>
      <c r="G649" s="18">
        <f t="shared" si="61"/>
        <v>46.308038000000003</v>
      </c>
      <c r="H649" s="18">
        <f t="shared" si="61"/>
        <v>0.99517635000000004</v>
      </c>
      <c r="I649" s="18">
        <f t="shared" si="61"/>
        <v>0.99702022999999995</v>
      </c>
      <c r="J649" s="18">
        <f t="shared" si="61"/>
        <v>2.2519310000000001E-2</v>
      </c>
      <c r="K649" s="112"/>
      <c r="L649" s="112"/>
      <c r="M649" s="112"/>
      <c r="N649" s="112"/>
      <c r="O649" s="265"/>
      <c r="P649" s="112"/>
      <c r="Q649" s="113"/>
      <c r="R649" s="114"/>
      <c r="T649" s="285"/>
      <c r="U649" s="27" t="s">
        <v>35</v>
      </c>
      <c r="V649" s="107"/>
      <c r="W649" s="264"/>
      <c r="X649" s="18">
        <f t="shared" si="62"/>
        <v>36.084057000000001</v>
      </c>
      <c r="Y649" s="18">
        <f t="shared" si="62"/>
        <v>39.472935</v>
      </c>
      <c r="Z649" s="18">
        <f t="shared" si="62"/>
        <v>0.98529434999999999</v>
      </c>
      <c r="AA649" s="18">
        <f t="shared" si="62"/>
        <v>0.99075363999999999</v>
      </c>
      <c r="AB649" s="18">
        <f t="shared" si="62"/>
        <v>2.8385951999999999E-2</v>
      </c>
      <c r="AC649" s="112"/>
      <c r="AD649" s="112"/>
      <c r="AE649" s="112"/>
      <c r="AF649" s="112"/>
      <c r="AG649" s="265"/>
      <c r="AH649" s="112"/>
      <c r="AI649" s="113"/>
      <c r="AJ649" s="114"/>
    </row>
    <row r="650" spans="2:36" ht="12.6" customHeight="1" thickBot="1" x14ac:dyDescent="0.2">
      <c r="B650" s="286"/>
      <c r="C650" s="29"/>
      <c r="D650" s="108"/>
      <c r="E650" s="266"/>
      <c r="F650" s="185"/>
      <c r="G650" s="185"/>
      <c r="H650" s="185"/>
      <c r="I650" s="185"/>
      <c r="J650" s="185"/>
      <c r="K650" s="115"/>
      <c r="L650" s="115"/>
      <c r="M650" s="115"/>
      <c r="N650" s="115"/>
      <c r="O650" s="267"/>
      <c r="P650" s="115"/>
      <c r="Q650" s="116"/>
      <c r="R650" s="117"/>
      <c r="T650" s="286"/>
      <c r="U650" s="29"/>
      <c r="V650" s="108"/>
      <c r="W650" s="266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7"/>
      <c r="AH650" s="115"/>
      <c r="AI650" s="116"/>
      <c r="AJ650" s="117"/>
    </row>
    <row r="651" spans="2:36" ht="13.95" customHeight="1" x14ac:dyDescent="0.15">
      <c r="B651" s="303" t="s">
        <v>192</v>
      </c>
      <c r="C651" s="25" t="s">
        <v>31</v>
      </c>
      <c r="D651" s="106"/>
      <c r="E651" s="262"/>
      <c r="F651" s="135">
        <f t="shared" ref="F651:J654" si="63">F646-F641</f>
        <v>2.5147919999999999</v>
      </c>
      <c r="G651" s="135">
        <f t="shared" si="63"/>
        <v>2.0528220000000026</v>
      </c>
      <c r="H651" s="135">
        <f t="shared" si="63"/>
        <v>2.5312169999999967E-2</v>
      </c>
      <c r="I651" s="135">
        <f t="shared" si="63"/>
        <v>1.6809380000000096E-2</v>
      </c>
      <c r="J651" s="135">
        <f t="shared" si="63"/>
        <v>1.6114263999999989E-2</v>
      </c>
      <c r="K651" s="109"/>
      <c r="L651" s="109"/>
      <c r="M651" s="109"/>
      <c r="N651" s="109"/>
      <c r="O651" s="263"/>
      <c r="P651" s="109"/>
      <c r="Q651" s="110"/>
      <c r="R651" s="111"/>
      <c r="T651" s="303" t="s">
        <v>192</v>
      </c>
      <c r="U651" s="25" t="s">
        <v>31</v>
      </c>
      <c r="V651" s="106"/>
      <c r="W651" s="262"/>
      <c r="X651" s="135">
        <f t="shared" ref="X651:AB654" si="64">X646-X641</f>
        <v>4.0427379999999999</v>
      </c>
      <c r="Y651" s="135">
        <f t="shared" si="64"/>
        <v>3.320926</v>
      </c>
      <c r="Z651" s="135">
        <f t="shared" si="64"/>
        <v>5.7591879999999929E-2</v>
      </c>
      <c r="AA651" s="135">
        <f t="shared" si="64"/>
        <v>4.5918450000000055E-2</v>
      </c>
      <c r="AB651" s="135">
        <f t="shared" si="64"/>
        <v>5.9420880000000009E-2</v>
      </c>
      <c r="AC651" s="109"/>
      <c r="AD651" s="109"/>
      <c r="AE651" s="109"/>
      <c r="AF651" s="109"/>
      <c r="AG651" s="263"/>
      <c r="AH651" s="109"/>
      <c r="AI651" s="110"/>
      <c r="AJ651" s="111"/>
    </row>
    <row r="652" spans="2:36" x14ac:dyDescent="0.15">
      <c r="B652" s="285"/>
      <c r="C652" s="27" t="s">
        <v>32</v>
      </c>
      <c r="D652" s="107"/>
      <c r="E652" s="264"/>
      <c r="F652" s="18">
        <f t="shared" si="63"/>
        <v>2.579816000000001</v>
      </c>
      <c r="G652" s="18">
        <f t="shared" si="63"/>
        <v>2.2892229999999998</v>
      </c>
      <c r="H652" s="18">
        <f t="shared" si="63"/>
        <v>1.4886510000000075E-2</v>
      </c>
      <c r="I652" s="18">
        <f t="shared" si="63"/>
        <v>8.6440899999999932E-3</v>
      </c>
      <c r="J652" s="18">
        <f t="shared" si="63"/>
        <v>1.7433038000000001E-2</v>
      </c>
      <c r="K652" s="112"/>
      <c r="L652" s="112"/>
      <c r="M652" s="112"/>
      <c r="N652" s="112"/>
      <c r="O652" s="265"/>
      <c r="P652" s="112"/>
      <c r="Q652" s="113"/>
      <c r="R652" s="114"/>
      <c r="T652" s="285"/>
      <c r="U652" s="27" t="s">
        <v>32</v>
      </c>
      <c r="V652" s="107"/>
      <c r="W652" s="264"/>
      <c r="X652" s="18">
        <f t="shared" si="64"/>
        <v>2.6349039999999988</v>
      </c>
      <c r="Y652" s="18">
        <f t="shared" si="64"/>
        <v>2.3689600000000013</v>
      </c>
      <c r="Z652" s="18">
        <f t="shared" si="64"/>
        <v>3.5387150000000034E-2</v>
      </c>
      <c r="AA652" s="18">
        <f t="shared" si="64"/>
        <v>2.1623820000000071E-2</v>
      </c>
      <c r="AB652" s="18">
        <f t="shared" si="64"/>
        <v>2.8727621000000009E-2</v>
      </c>
      <c r="AC652" s="112"/>
      <c r="AD652" s="112"/>
      <c r="AE652" s="112"/>
      <c r="AF652" s="112"/>
      <c r="AG652" s="265"/>
      <c r="AH652" s="112"/>
      <c r="AI652" s="113"/>
      <c r="AJ652" s="114"/>
    </row>
    <row r="653" spans="2:36" x14ac:dyDescent="0.15">
      <c r="B653" s="285"/>
      <c r="C653" s="27" t="s">
        <v>33</v>
      </c>
      <c r="D653" s="107"/>
      <c r="E653" s="264"/>
      <c r="F653" s="18">
        <f t="shared" si="63"/>
        <v>3.404447999999995</v>
      </c>
      <c r="G653" s="18">
        <f t="shared" si="63"/>
        <v>2.6893209999999996</v>
      </c>
      <c r="H653" s="18">
        <f t="shared" si="63"/>
        <v>5.3594499999999323E-3</v>
      </c>
      <c r="I653" s="18">
        <f t="shared" si="63"/>
        <v>3.6638800000000638E-3</v>
      </c>
      <c r="J653" s="18">
        <f t="shared" si="63"/>
        <v>1.9114057999999996E-2</v>
      </c>
      <c r="K653" s="112"/>
      <c r="L653" s="112"/>
      <c r="M653" s="112"/>
      <c r="N653" s="112"/>
      <c r="O653" s="265"/>
      <c r="P653" s="112"/>
      <c r="Q653" s="113"/>
      <c r="R653" s="114"/>
      <c r="T653" s="285"/>
      <c r="U653" s="27" t="s">
        <v>33</v>
      </c>
      <c r="V653" s="107"/>
      <c r="W653" s="264"/>
      <c r="X653" s="18">
        <f t="shared" si="64"/>
        <v>2.1455559999999991</v>
      </c>
      <c r="Y653" s="18">
        <f t="shared" si="64"/>
        <v>1.8609030000000004</v>
      </c>
      <c r="Z653" s="18">
        <f t="shared" si="64"/>
        <v>2.0720790000000044E-2</v>
      </c>
      <c r="AA653" s="18">
        <f t="shared" si="64"/>
        <v>1.3591180000000036E-2</v>
      </c>
      <c r="AB653" s="18">
        <f t="shared" si="64"/>
        <v>1.1978238000000002E-2</v>
      </c>
      <c r="AC653" s="112"/>
      <c r="AD653" s="112"/>
      <c r="AE653" s="112"/>
      <c r="AF653" s="112"/>
      <c r="AG653" s="265"/>
      <c r="AH653" s="112"/>
      <c r="AI653" s="113"/>
      <c r="AJ653" s="114"/>
    </row>
    <row r="654" spans="2:36" x14ac:dyDescent="0.15">
      <c r="B654" s="285"/>
      <c r="C654" s="27" t="s">
        <v>35</v>
      </c>
      <c r="D654" s="107"/>
      <c r="E654" s="264"/>
      <c r="F654" s="18">
        <f t="shared" si="63"/>
        <v>5.6710880000000046</v>
      </c>
      <c r="G654" s="18">
        <f t="shared" si="63"/>
        <v>4.5227710000000059</v>
      </c>
      <c r="H654" s="18">
        <f t="shared" si="63"/>
        <v>1.8278100000000963E-3</v>
      </c>
      <c r="I654" s="18">
        <f t="shared" si="63"/>
        <v>1.8030900000000072E-3</v>
      </c>
      <c r="J654" s="18">
        <f t="shared" si="63"/>
        <v>1.7358375000000002E-2</v>
      </c>
      <c r="K654" s="112"/>
      <c r="L654" s="112"/>
      <c r="M654" s="112"/>
      <c r="N654" s="112"/>
      <c r="O654" s="265"/>
      <c r="P654" s="112"/>
      <c r="Q654" s="113"/>
      <c r="R654" s="114"/>
      <c r="T654" s="285"/>
      <c r="U654" s="27" t="s">
        <v>35</v>
      </c>
      <c r="V654" s="107"/>
      <c r="W654" s="264"/>
      <c r="X654" s="18">
        <f t="shared" si="64"/>
        <v>2.4667379999999994</v>
      </c>
      <c r="Y654" s="18">
        <f t="shared" si="64"/>
        <v>2.1967390000000009</v>
      </c>
      <c r="Z654" s="18">
        <f t="shared" si="64"/>
        <v>9.2526099999999945E-3</v>
      </c>
      <c r="AA654" s="18">
        <f t="shared" si="64"/>
        <v>5.9777399999999536E-3</v>
      </c>
      <c r="AB654" s="18">
        <f t="shared" si="64"/>
        <v>8.1450359999999979E-3</v>
      </c>
      <c r="AC654" s="112"/>
      <c r="AD654" s="112"/>
      <c r="AE654" s="112"/>
      <c r="AF654" s="112"/>
      <c r="AG654" s="265"/>
      <c r="AH654" s="112"/>
      <c r="AI654" s="113"/>
      <c r="AJ654" s="114"/>
    </row>
    <row r="655" spans="2:36" ht="12.6" customHeight="1" thickBot="1" x14ac:dyDescent="0.2">
      <c r="B655" s="286"/>
      <c r="C655" s="29"/>
      <c r="D655" s="108"/>
      <c r="E655" s="266"/>
      <c r="F655" s="185"/>
      <c r="G655" s="185"/>
      <c r="H655" s="185"/>
      <c r="I655" s="185"/>
      <c r="J655" s="185"/>
      <c r="K655" s="115"/>
      <c r="L655" s="115"/>
      <c r="M655" s="115"/>
      <c r="N655" s="115"/>
      <c r="O655" s="267"/>
      <c r="P655" s="115"/>
      <c r="Q655" s="116"/>
      <c r="R655" s="117"/>
      <c r="T655" s="286"/>
      <c r="U655" s="29"/>
      <c r="V655" s="108"/>
      <c r="W655" s="266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7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AL208:AL2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418:T42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8" type="noConversion"/>
  <pageMargins left="0.7" right="0.7" top="0.75" bottom="0.75" header="0.3" footer="0.3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2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3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3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2" width="9" style="212" customWidth="1"/>
    <col min="73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15</v>
      </c>
      <c r="C2" s="294" t="str">
        <f>CONCATENATE("Summary [ ",'Summary (auto)'!$C$3," ]")</f>
        <v>Summary [ 12bit-quantize-raht-15-bit ]</v>
      </c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1"/>
      <c r="S2" s="214"/>
      <c r="T2" s="141" t="str">
        <f>$B$2</f>
        <v>breakdance_semitrack</v>
      </c>
      <c r="U2" s="288" t="str">
        <f>CONCATENATE("Summary [ ",'Summary (auto)'!$C$4," ]")</f>
        <v>Summary [ 10bit-quantize-raht-15-bit ]</v>
      </c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89"/>
      <c r="AK2" s="199"/>
      <c r="AL2" s="161" t="str">
        <f>$B$2</f>
        <v>breakdance_semitrack</v>
      </c>
      <c r="AM2" s="304" t="s">
        <v>47</v>
      </c>
      <c r="AN2" s="269"/>
      <c r="AO2" s="269"/>
      <c r="AP2" s="269"/>
      <c r="AQ2" s="289"/>
      <c r="AR2" s="37"/>
      <c r="AS2" s="234"/>
      <c r="AT2" s="37"/>
    </row>
    <row r="3" spans="1:58" ht="13.5" customHeight="1" x14ac:dyDescent="0.3">
      <c r="B3" s="155"/>
      <c r="C3" s="202"/>
      <c r="D3" s="93"/>
      <c r="E3" s="235" t="s">
        <v>29</v>
      </c>
      <c r="F3" s="30" t="s">
        <v>48</v>
      </c>
      <c r="G3" s="203" t="s">
        <v>48</v>
      </c>
      <c r="H3" s="203" t="s">
        <v>48</v>
      </c>
      <c r="I3" s="203" t="s">
        <v>48</v>
      </c>
      <c r="J3" s="203" t="s">
        <v>48</v>
      </c>
      <c r="K3" s="203"/>
      <c r="L3" s="203"/>
      <c r="M3" s="203"/>
      <c r="N3" s="203"/>
      <c r="O3" s="236"/>
      <c r="P3" s="299" t="s">
        <v>49</v>
      </c>
      <c r="Q3" s="299" t="s">
        <v>50</v>
      </c>
      <c r="R3" s="301" t="s">
        <v>51</v>
      </c>
      <c r="S3" s="214"/>
      <c r="T3" s="139"/>
      <c r="U3" s="202"/>
      <c r="V3" s="93"/>
      <c r="W3" s="235" t="s">
        <v>29</v>
      </c>
      <c r="X3" s="30" t="s">
        <v>48</v>
      </c>
      <c r="Y3" s="203" t="s">
        <v>48</v>
      </c>
      <c r="Z3" s="203" t="s">
        <v>48</v>
      </c>
      <c r="AA3" s="203" t="s">
        <v>48</v>
      </c>
      <c r="AB3" s="203" t="s">
        <v>48</v>
      </c>
      <c r="AC3" s="203"/>
      <c r="AD3" s="203"/>
      <c r="AE3" s="203"/>
      <c r="AF3" s="203"/>
      <c r="AG3" s="236"/>
      <c r="AH3" s="299" t="s">
        <v>49</v>
      </c>
      <c r="AI3" s="299" t="s">
        <v>50</v>
      </c>
      <c r="AJ3" s="301" t="s">
        <v>51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52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7" t="s">
        <v>53</v>
      </c>
      <c r="F4" s="33" t="s">
        <v>27</v>
      </c>
      <c r="G4" s="238" t="s">
        <v>38</v>
      </c>
      <c r="H4" s="238" t="s">
        <v>41</v>
      </c>
      <c r="I4" s="238" t="s">
        <v>44</v>
      </c>
      <c r="J4" s="238" t="s">
        <v>54</v>
      </c>
      <c r="K4" s="238"/>
      <c r="L4" s="118"/>
      <c r="M4" s="118"/>
      <c r="N4" s="91"/>
      <c r="O4" s="238"/>
      <c r="P4" s="272"/>
      <c r="Q4" s="272"/>
      <c r="R4" s="302"/>
      <c r="S4" s="214"/>
      <c r="T4" s="140"/>
      <c r="U4" s="199"/>
      <c r="V4" s="32"/>
      <c r="W4" s="237" t="s">
        <v>53</v>
      </c>
      <c r="X4" s="33" t="s">
        <v>27</v>
      </c>
      <c r="Y4" s="238" t="s">
        <v>38</v>
      </c>
      <c r="Z4" s="238" t="s">
        <v>41</v>
      </c>
      <c r="AA4" s="238" t="s">
        <v>44</v>
      </c>
      <c r="AB4" s="238" t="s">
        <v>54</v>
      </c>
      <c r="AC4" s="238"/>
      <c r="AD4" s="238"/>
      <c r="AE4" s="238"/>
      <c r="AF4" s="91"/>
      <c r="AG4" s="238"/>
      <c r="AH4" s="272"/>
      <c r="AI4" s="272"/>
      <c r="AJ4" s="302"/>
      <c r="AK4" s="214"/>
      <c r="AL4" s="201"/>
      <c r="AM4" s="90" t="s">
        <v>27</v>
      </c>
      <c r="AN4" s="90" t="s">
        <v>38</v>
      </c>
      <c r="AO4" s="90" t="s">
        <v>41</v>
      </c>
      <c r="AP4" s="90" t="s">
        <v>44</v>
      </c>
      <c r="AQ4" s="164" t="s">
        <v>54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0"/>
      <c r="C5" s="25" t="s">
        <v>31</v>
      </c>
      <c r="D5" s="26"/>
      <c r="E5" s="125">
        <f>E23</f>
        <v>132474.296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27.568217999999995</v>
      </c>
      <c r="G5" s="30">
        <f t="shared" si="0"/>
        <v>31.633154781249999</v>
      </c>
      <c r="H5" s="30">
        <f t="shared" si="0"/>
        <v>0.92944511875000002</v>
      </c>
      <c r="I5" s="90">
        <f t="shared" si="0"/>
        <v>0.96216957468750008</v>
      </c>
      <c r="J5" s="90">
        <f t="shared" si="0"/>
        <v>7.9293724937499976E-2</v>
      </c>
      <c r="K5" s="55"/>
      <c r="L5" s="55"/>
      <c r="M5" s="55"/>
      <c r="N5" s="26"/>
      <c r="O5" s="56"/>
      <c r="P5" s="130">
        <f t="shared" ref="P5:Q8" si="1">P16</f>
        <v>144.29599999999999</v>
      </c>
      <c r="Q5" s="151">
        <f t="shared" si="1"/>
        <v>55.484000000000002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298"/>
      <c r="U5" s="25" t="s">
        <v>31</v>
      </c>
      <c r="V5" s="26"/>
      <c r="W5" s="126">
        <f>W23</f>
        <v>79865.600000000006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22.311179968750004</v>
      </c>
      <c r="Y5" s="30">
        <f t="shared" si="2"/>
        <v>26.94727156250001</v>
      </c>
      <c r="Z5" s="30">
        <f t="shared" si="2"/>
        <v>0.82971006843749995</v>
      </c>
      <c r="AA5" s="90">
        <f t="shared" si="2"/>
        <v>0.91179501812500019</v>
      </c>
      <c r="AB5" s="90">
        <f t="shared" si="2"/>
        <v>0.1877568003125</v>
      </c>
      <c r="AC5" s="55"/>
      <c r="AD5" s="55"/>
      <c r="AE5" s="55"/>
      <c r="AF5" s="26"/>
      <c r="AG5" s="239"/>
      <c r="AH5" s="130">
        <f t="shared" ref="AH5:AI8" si="3">AH16</f>
        <v>122.75</v>
      </c>
      <c r="AI5" s="151">
        <f t="shared" si="3"/>
        <v>49.5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40">
        <f>bdrate($E5:$E8,F5:F8,$W5:$W8,X5:X8)</f>
        <v>-1.3856120298785135E-2</v>
      </c>
      <c r="AN5" s="241">
        <f>bdrate($E5:$E8,G5:G8,$W5:$W8,Y5:Y8)</f>
        <v>-1.0635685641289361E-2</v>
      </c>
      <c r="AO5" s="241">
        <f>bdrate($E5:$E8,H5:H8,$W5:$W8,Z5:Z8)</f>
        <v>2.6262046476789758E-2</v>
      </c>
      <c r="AP5" s="241">
        <f>bdrate($E5:$E8,I5:I8,$W5:$W8,AA5:AA8)</f>
        <v>2.1048841982340694E-2</v>
      </c>
      <c r="AQ5" s="242">
        <f>bdrateInverted($E5:$E8,J5:J8,$W5:$W8,AB5:AB8)</f>
        <v>-1.1713802654110039E-2</v>
      </c>
      <c r="AR5" s="243"/>
      <c r="AS5" s="51"/>
      <c r="AT5" s="19" t="s">
        <v>55</v>
      </c>
      <c r="AV5" s="244"/>
      <c r="AW5" s="244"/>
      <c r="AX5" s="244"/>
      <c r="AY5" s="244"/>
      <c r="AZ5" s="244"/>
      <c r="BA5" s="244"/>
      <c r="BB5" s="244"/>
      <c r="BF5" s="12"/>
    </row>
    <row r="6" spans="1:58" ht="13.5" customHeight="1" x14ac:dyDescent="0.15">
      <c r="B6" s="285"/>
      <c r="C6" s="27" t="s">
        <v>32</v>
      </c>
      <c r="D6" s="28"/>
      <c r="E6" s="156">
        <f>E24</f>
        <v>189777.03999999998</v>
      </c>
      <c r="F6" s="90">
        <f t="shared" si="0"/>
        <v>32.084753374999998</v>
      </c>
      <c r="G6" s="90">
        <f t="shared" si="0"/>
        <v>35.796777500000005</v>
      </c>
      <c r="H6" s="90">
        <f t="shared" si="0"/>
        <v>0.96953595656249991</v>
      </c>
      <c r="I6" s="90">
        <f t="shared" si="0"/>
        <v>0.98207449125000013</v>
      </c>
      <c r="J6" s="90">
        <f t="shared" si="0"/>
        <v>3.821628521875E-2</v>
      </c>
      <c r="K6" s="56"/>
      <c r="L6" s="56"/>
      <c r="M6" s="56"/>
      <c r="N6" s="28"/>
      <c r="O6" s="56"/>
      <c r="P6" s="130">
        <f t="shared" si="1"/>
        <v>144.59299999999999</v>
      </c>
      <c r="Q6" s="130">
        <f t="shared" si="1"/>
        <v>55.39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5"/>
      <c r="U6" s="27" t="s">
        <v>32</v>
      </c>
      <c r="V6" s="28"/>
      <c r="W6" s="127">
        <f>W24</f>
        <v>111183.784</v>
      </c>
      <c r="X6" s="90">
        <f t="shared" si="2"/>
        <v>25.969824500000001</v>
      </c>
      <c r="Y6" s="90">
        <f t="shared" si="2"/>
        <v>30.338701468749992</v>
      </c>
      <c r="Z6" s="90">
        <f t="shared" si="2"/>
        <v>0.90370364468749997</v>
      </c>
      <c r="AA6" s="90">
        <f t="shared" si="2"/>
        <v>0.95166974812499994</v>
      </c>
      <c r="AB6" s="90">
        <f t="shared" si="2"/>
        <v>0.10329945487499999</v>
      </c>
      <c r="AC6" s="56"/>
      <c r="AD6" s="56"/>
      <c r="AE6" s="56"/>
      <c r="AF6" s="28"/>
      <c r="AG6" s="239"/>
      <c r="AH6" s="130">
        <f t="shared" si="3"/>
        <v>122.40600000000001</v>
      </c>
      <c r="AI6" s="130">
        <f t="shared" si="3"/>
        <v>49.453000000000003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5"/>
      <c r="AN6" s="246"/>
      <c r="AO6" s="159"/>
      <c r="AP6" s="159"/>
      <c r="AQ6" s="43"/>
      <c r="AR6" s="243"/>
      <c r="AS6" s="243"/>
      <c r="AT6" s="36"/>
      <c r="AV6" s="244"/>
      <c r="AW6" s="244"/>
      <c r="AX6" s="9"/>
      <c r="AY6" s="244"/>
      <c r="AZ6" s="244"/>
      <c r="BA6" s="244"/>
      <c r="BB6" s="9"/>
      <c r="BF6" s="12"/>
    </row>
    <row r="7" spans="1:58" ht="12.75" customHeight="1" x14ac:dyDescent="0.15">
      <c r="B7" s="285"/>
      <c r="C7" s="27" t="s">
        <v>33</v>
      </c>
      <c r="D7" s="28"/>
      <c r="E7" s="156">
        <f>E25</f>
        <v>268243.53600000002</v>
      </c>
      <c r="F7" s="90">
        <f t="shared" si="0"/>
        <v>36.447411687500001</v>
      </c>
      <c r="G7" s="90">
        <f t="shared" si="0"/>
        <v>40.292257375000013</v>
      </c>
      <c r="H7" s="90">
        <f t="shared" si="0"/>
        <v>0.98823150374999991</v>
      </c>
      <c r="I7" s="90">
        <f t="shared" si="0"/>
        <v>0.99251801968750009</v>
      </c>
      <c r="J7" s="90">
        <f t="shared" si="0"/>
        <v>1.8455877671874999E-2</v>
      </c>
      <c r="K7" s="56"/>
      <c r="L7" s="56"/>
      <c r="M7" s="56"/>
      <c r="N7" s="28"/>
      <c r="O7" s="56"/>
      <c r="P7" s="130">
        <f t="shared" si="1"/>
        <v>145.38999999999999</v>
      </c>
      <c r="Q7" s="130">
        <f t="shared" si="1"/>
        <v>56.25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5"/>
      <c r="U7" s="27" t="s">
        <v>33</v>
      </c>
      <c r="V7" s="28"/>
      <c r="W7" s="127">
        <f>W25</f>
        <v>158002.08800000002</v>
      </c>
      <c r="X7" s="90">
        <f t="shared" si="2"/>
        <v>29.8461140625</v>
      </c>
      <c r="Y7" s="90">
        <f t="shared" si="2"/>
        <v>33.678915843749998</v>
      </c>
      <c r="Z7" s="90">
        <f t="shared" si="2"/>
        <v>0.95070742125000007</v>
      </c>
      <c r="AA7" s="90">
        <f t="shared" si="2"/>
        <v>0.97230684843749993</v>
      </c>
      <c r="AB7" s="90">
        <f t="shared" si="2"/>
        <v>5.3951292093750013E-2</v>
      </c>
      <c r="AC7" s="56"/>
      <c r="AD7" s="56"/>
      <c r="AE7" s="56"/>
      <c r="AF7" s="28"/>
      <c r="AG7" s="239"/>
      <c r="AH7" s="130">
        <f t="shared" si="3"/>
        <v>122.5</v>
      </c>
      <c r="AI7" s="130">
        <f t="shared" si="3"/>
        <v>50.045999999999999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5"/>
      <c r="AN7" s="246"/>
      <c r="AO7" s="159"/>
      <c r="AP7" s="159"/>
      <c r="AQ7" s="43"/>
      <c r="AR7" s="243"/>
      <c r="AS7" s="52"/>
      <c r="AT7" s="19" t="s">
        <v>56</v>
      </c>
      <c r="AV7" s="244"/>
      <c r="AW7" s="244"/>
      <c r="AX7" s="9"/>
      <c r="AY7" s="244"/>
      <c r="AZ7" s="244"/>
      <c r="BA7" s="244"/>
      <c r="BB7" s="9"/>
      <c r="BF7" s="12"/>
    </row>
    <row r="8" spans="1:58" ht="12.75" customHeight="1" x14ac:dyDescent="0.15">
      <c r="B8" s="285"/>
      <c r="C8" s="27" t="s">
        <v>35</v>
      </c>
      <c r="D8" s="28"/>
      <c r="E8" s="156">
        <f>E26</f>
        <v>372530.76799999992</v>
      </c>
      <c r="F8" s="90">
        <f t="shared" si="0"/>
        <v>39.2270126875</v>
      </c>
      <c r="G8" s="90">
        <f t="shared" si="0"/>
        <v>43.124703437500003</v>
      </c>
      <c r="H8" s="90">
        <f t="shared" si="0"/>
        <v>0.99383825499999989</v>
      </c>
      <c r="I8" s="90">
        <f t="shared" si="0"/>
        <v>0.99602294281250014</v>
      </c>
      <c r="J8" s="90">
        <f t="shared" si="0"/>
        <v>1.0444702146874998E-2</v>
      </c>
      <c r="K8" s="56"/>
      <c r="L8" s="56"/>
      <c r="M8" s="56"/>
      <c r="N8" s="28"/>
      <c r="O8" s="56"/>
      <c r="P8" s="130">
        <f t="shared" si="1"/>
        <v>146.68700000000001</v>
      </c>
      <c r="Q8" s="130">
        <f t="shared" si="1"/>
        <v>57.828000000000003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5"/>
      <c r="U8" s="27" t="s">
        <v>35</v>
      </c>
      <c r="V8" s="28"/>
      <c r="W8" s="127">
        <f>W26</f>
        <v>225062.736</v>
      </c>
      <c r="X8" s="90">
        <f t="shared" si="2"/>
        <v>34.800155218750007</v>
      </c>
      <c r="Y8" s="90">
        <f t="shared" si="2"/>
        <v>38.375465812500003</v>
      </c>
      <c r="Z8" s="90">
        <f t="shared" si="2"/>
        <v>0.98081274562499998</v>
      </c>
      <c r="AA8" s="90">
        <f t="shared" si="2"/>
        <v>0.98839404375000006</v>
      </c>
      <c r="AB8" s="90">
        <f t="shared" si="2"/>
        <v>2.3702275624999998E-2</v>
      </c>
      <c r="AC8" s="56"/>
      <c r="AD8" s="56"/>
      <c r="AE8" s="56"/>
      <c r="AF8" s="28"/>
      <c r="AG8" s="239"/>
      <c r="AH8" s="130">
        <f t="shared" si="3"/>
        <v>123.53100000000001</v>
      </c>
      <c r="AI8" s="130">
        <f t="shared" si="3"/>
        <v>50.828000000000003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6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9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57</v>
      </c>
      <c r="C10" s="136"/>
      <c r="D10" s="136"/>
      <c r="E10" s="247"/>
      <c r="F10" s="137"/>
      <c r="G10" s="137"/>
      <c r="H10" s="137"/>
      <c r="I10" s="137"/>
      <c r="J10" s="137"/>
      <c r="K10" s="137"/>
      <c r="L10" s="136"/>
      <c r="M10" s="138"/>
      <c r="N10" s="138"/>
      <c r="O10" s="248"/>
      <c r="P10" s="154">
        <f>GEOMEAN(P5:P8)</f>
        <v>145.23855887316341</v>
      </c>
      <c r="Q10" s="154">
        <f>GEOMEAN(Q5:Q8)</f>
        <v>56.229595177231985</v>
      </c>
      <c r="R10" s="134" t="e">
        <f>AVERAGE(R5:R8)</f>
        <v>#DIV/0!</v>
      </c>
      <c r="S10" s="214"/>
      <c r="T10" s="153" t="s">
        <v>57</v>
      </c>
      <c r="U10" s="136"/>
      <c r="V10" s="136"/>
      <c r="W10" s="247"/>
      <c r="X10" s="137"/>
      <c r="Y10" s="137"/>
      <c r="Z10" s="137"/>
      <c r="AA10" s="137"/>
      <c r="AB10" s="137"/>
      <c r="AC10" s="137"/>
      <c r="AD10" s="136"/>
      <c r="AE10" s="138"/>
      <c r="AF10" s="138"/>
      <c r="AG10" s="248"/>
      <c r="AH10" s="154">
        <f>GEOMEAN(AH5:AH8)</f>
        <v>122.7959556181287</v>
      </c>
      <c r="AI10" s="154">
        <f>GEOMEAN(AI5:AI8)</f>
        <v>49.953688183111375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9"/>
      <c r="F11" s="90"/>
      <c r="G11" s="90"/>
      <c r="H11" s="90"/>
      <c r="I11" s="90"/>
      <c r="J11" s="90"/>
      <c r="K11" s="90"/>
      <c r="L11" s="214"/>
      <c r="M11" s="91"/>
      <c r="N11" s="91"/>
      <c r="O11" s="250"/>
      <c r="P11" s="90"/>
      <c r="Q11" s="90"/>
      <c r="R11" s="130"/>
      <c r="S11" s="214"/>
      <c r="T11" s="214"/>
      <c r="U11" s="214"/>
      <c r="V11" s="214"/>
      <c r="W11" s="249"/>
      <c r="X11" s="90"/>
      <c r="Y11" s="90"/>
      <c r="Z11" s="90"/>
      <c r="AA11" s="90"/>
      <c r="AB11" s="90"/>
      <c r="AC11" s="90"/>
      <c r="AD11" s="214"/>
      <c r="AE11" s="91"/>
      <c r="AF11" s="91"/>
      <c r="AG11" s="250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9"/>
      <c r="F12" s="90"/>
      <c r="G12" s="90"/>
      <c r="H12" s="90"/>
      <c r="I12" s="90"/>
      <c r="J12" s="90"/>
      <c r="K12" s="90"/>
      <c r="L12" s="214"/>
      <c r="M12" s="91"/>
      <c r="N12" s="91"/>
      <c r="O12" s="250"/>
      <c r="P12" s="90"/>
      <c r="Q12" s="90"/>
      <c r="R12" s="130"/>
      <c r="S12" s="214"/>
      <c r="T12" s="214"/>
      <c r="U12" s="214"/>
      <c r="V12" s="214"/>
      <c r="W12" s="249"/>
      <c r="X12" s="90"/>
      <c r="Y12" s="90"/>
      <c r="Z12" s="90"/>
      <c r="AA12" s="90"/>
      <c r="AB12" s="90"/>
      <c r="AC12" s="90"/>
      <c r="AD12" s="214"/>
      <c r="AE12" s="91"/>
      <c r="AF12" s="91"/>
      <c r="AG12" s="250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8" t="str">
        <f>CONCATENATE("Encoding/Decoding [ ",'Summary (auto)'!$C$3," ]")</f>
        <v>Encoding/Decoding [ 12bit-quantize-raht-15-bit ]</v>
      </c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89"/>
      <c r="T13" s="21"/>
      <c r="U13" s="288" t="str">
        <f>CONCATENATE("Encoding [ ",'Summary (auto)'!$C$4," ]")</f>
        <v>Encoding [ 10bit-quantize-raht-15-bit ]</v>
      </c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89"/>
    </row>
    <row r="14" spans="1:58" ht="15.6" customHeight="1" x14ac:dyDescent="0.25">
      <c r="B14" s="155"/>
      <c r="C14" s="101"/>
      <c r="D14" s="101"/>
      <c r="E14" s="251" t="s">
        <v>58</v>
      </c>
      <c r="F14" s="135" t="s">
        <v>59</v>
      </c>
      <c r="G14" s="135" t="s">
        <v>60</v>
      </c>
      <c r="H14" s="135" t="s">
        <v>61</v>
      </c>
      <c r="I14" s="135" t="s">
        <v>62</v>
      </c>
      <c r="J14" s="135" t="s">
        <v>63</v>
      </c>
      <c r="K14" s="135" t="s">
        <v>64</v>
      </c>
      <c r="L14" s="135" t="s">
        <v>65</v>
      </c>
      <c r="M14" s="102" t="s">
        <v>66</v>
      </c>
      <c r="N14" s="102"/>
      <c r="O14" s="252"/>
      <c r="P14" s="102"/>
      <c r="Q14" s="103"/>
      <c r="R14" s="104"/>
      <c r="S14" s="199"/>
      <c r="T14" s="155"/>
      <c r="U14" s="101"/>
      <c r="V14" s="101"/>
      <c r="W14" s="251" t="s">
        <v>58</v>
      </c>
      <c r="X14" s="135" t="s">
        <v>59</v>
      </c>
      <c r="Y14" s="135" t="s">
        <v>60</v>
      </c>
      <c r="Z14" s="135" t="s">
        <v>61</v>
      </c>
      <c r="AA14" s="135" t="s">
        <v>62</v>
      </c>
      <c r="AB14" s="135" t="s">
        <v>63</v>
      </c>
      <c r="AC14" s="135" t="s">
        <v>64</v>
      </c>
      <c r="AD14" s="135" t="s">
        <v>65</v>
      </c>
      <c r="AE14" s="102" t="s">
        <v>66</v>
      </c>
      <c r="AF14" s="102"/>
      <c r="AG14" s="252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7" t="s">
        <v>53</v>
      </c>
      <c r="F15" s="237" t="s">
        <v>53</v>
      </c>
      <c r="G15" s="237" t="s">
        <v>53</v>
      </c>
      <c r="H15" s="237" t="s">
        <v>53</v>
      </c>
      <c r="I15" s="237" t="s">
        <v>53</v>
      </c>
      <c r="J15" s="237" t="s">
        <v>53</v>
      </c>
      <c r="K15" s="237" t="s">
        <v>53</v>
      </c>
      <c r="L15" s="237" t="s">
        <v>53</v>
      </c>
      <c r="M15" s="237" t="s">
        <v>53</v>
      </c>
      <c r="N15" s="33"/>
      <c r="O15" s="238"/>
      <c r="P15" s="204" t="s">
        <v>49</v>
      </c>
      <c r="Q15" s="204" t="s">
        <v>50</v>
      </c>
      <c r="R15" s="34"/>
      <c r="S15" s="214"/>
      <c r="T15" s="148"/>
      <c r="U15" s="32"/>
      <c r="V15" s="32"/>
      <c r="W15" s="237" t="s">
        <v>53</v>
      </c>
      <c r="X15" s="237" t="s">
        <v>53</v>
      </c>
      <c r="Y15" s="237" t="s">
        <v>53</v>
      </c>
      <c r="Z15" s="237" t="s">
        <v>53</v>
      </c>
      <c r="AA15" s="237" t="s">
        <v>53</v>
      </c>
      <c r="AB15" s="237" t="s">
        <v>53</v>
      </c>
      <c r="AC15" s="237" t="s">
        <v>53</v>
      </c>
      <c r="AD15" s="237" t="s">
        <v>53</v>
      </c>
      <c r="AE15" s="237" t="s">
        <v>53</v>
      </c>
      <c r="AF15" s="33"/>
      <c r="AG15" s="238"/>
      <c r="AH15" s="204" t="s">
        <v>49</v>
      </c>
      <c r="AI15" s="204" t="s">
        <v>50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0"/>
      <c r="C16" s="25" t="s">
        <v>31</v>
      </c>
      <c r="D16" s="26"/>
      <c r="E16" s="128">
        <v>28300.376</v>
      </c>
      <c r="F16" s="166">
        <v>22989.96</v>
      </c>
      <c r="G16" s="166">
        <v>10431.175999999999</v>
      </c>
      <c r="H16" s="166">
        <v>2943.808</v>
      </c>
      <c r="I16" s="166">
        <v>608.37599999999998</v>
      </c>
      <c r="J16" s="166">
        <v>35670.152000000002</v>
      </c>
      <c r="K16" s="60">
        <v>23956.799999999999</v>
      </c>
      <c r="L16" s="60">
        <v>7573.6480000000001</v>
      </c>
      <c r="M16" s="60">
        <v>17.856000000000002</v>
      </c>
      <c r="N16" s="55"/>
      <c r="O16" s="253"/>
      <c r="P16" s="129">
        <v>144.29599999999999</v>
      </c>
      <c r="Q16" s="129">
        <v>55.484000000000002</v>
      </c>
      <c r="R16" s="142"/>
      <c r="S16" s="214"/>
      <c r="T16" s="300"/>
      <c r="U16" s="25" t="s">
        <v>31</v>
      </c>
      <c r="V16" s="26"/>
      <c r="W16" s="128">
        <v>28300.376</v>
      </c>
      <c r="X16" s="166">
        <v>12720.76</v>
      </c>
      <c r="Y16" s="166">
        <v>880.048</v>
      </c>
      <c r="Z16" s="166">
        <v>88.512</v>
      </c>
      <c r="AA16" s="166">
        <v>21.672000000000001</v>
      </c>
      <c r="AB16" s="166">
        <v>20786.016</v>
      </c>
      <c r="AC16" s="60">
        <v>12943.584000000001</v>
      </c>
      <c r="AD16" s="60">
        <v>4124.6319999999996</v>
      </c>
      <c r="AE16" s="60">
        <v>17.623999999999999</v>
      </c>
      <c r="AF16" s="55"/>
      <c r="AG16" s="253"/>
      <c r="AH16" s="129">
        <v>122.75</v>
      </c>
      <c r="AI16" s="129">
        <v>49.5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32</v>
      </c>
      <c r="D17" s="28"/>
      <c r="E17" s="143">
        <v>28300.376</v>
      </c>
      <c r="F17" s="167">
        <v>30222.616000000002</v>
      </c>
      <c r="G17" s="167">
        <v>26305.671999999999</v>
      </c>
      <c r="H17" s="167">
        <v>12769.031999999999</v>
      </c>
      <c r="I17" s="167">
        <v>4248.2479999999996</v>
      </c>
      <c r="J17" s="167">
        <v>46121.264000000003</v>
      </c>
      <c r="K17" s="62">
        <v>31804.936000000002</v>
      </c>
      <c r="L17" s="62">
        <v>10004.896000000001</v>
      </c>
      <c r="M17" s="62">
        <v>18.032</v>
      </c>
      <c r="N17" s="56"/>
      <c r="O17" s="239"/>
      <c r="P17" s="144">
        <v>144.59299999999999</v>
      </c>
      <c r="Q17" s="144">
        <v>55.39</v>
      </c>
      <c r="R17" s="145"/>
      <c r="S17" s="214"/>
      <c r="T17" s="285"/>
      <c r="U17" s="27" t="s">
        <v>32</v>
      </c>
      <c r="V17" s="28"/>
      <c r="W17" s="143">
        <v>28300.376</v>
      </c>
      <c r="X17" s="167">
        <v>19375.448</v>
      </c>
      <c r="Y17" s="167">
        <v>5202.8</v>
      </c>
      <c r="Z17" s="167">
        <v>950.33600000000001</v>
      </c>
      <c r="AA17" s="167">
        <v>194.26400000000001</v>
      </c>
      <c r="AB17" s="167">
        <v>30568.655999999999</v>
      </c>
      <c r="AC17" s="62">
        <v>20182.776000000002</v>
      </c>
      <c r="AD17" s="62">
        <v>6409.1279999999997</v>
      </c>
      <c r="AE17" s="62">
        <v>17.704000000000001</v>
      </c>
      <c r="AF17" s="56"/>
      <c r="AG17" s="239"/>
      <c r="AH17" s="144">
        <v>122.40600000000001</v>
      </c>
      <c r="AI17" s="144">
        <v>49.453000000000003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33</v>
      </c>
      <c r="D18" s="28"/>
      <c r="E18" s="143">
        <v>28300.376</v>
      </c>
      <c r="F18" s="167">
        <v>37663.663999999997</v>
      </c>
      <c r="G18" s="167">
        <v>45114.495999999999</v>
      </c>
      <c r="H18" s="167">
        <v>29938.736000000001</v>
      </c>
      <c r="I18" s="167">
        <v>17795.135999999999</v>
      </c>
      <c r="J18" s="167">
        <v>56933.296000000002</v>
      </c>
      <c r="K18" s="62">
        <v>39972.76</v>
      </c>
      <c r="L18" s="62">
        <v>12525.072</v>
      </c>
      <c r="M18" s="62">
        <v>18.047999999999998</v>
      </c>
      <c r="N18" s="56"/>
      <c r="O18" s="239"/>
      <c r="P18" s="144">
        <v>145.38999999999999</v>
      </c>
      <c r="Q18" s="144">
        <v>56.25</v>
      </c>
      <c r="R18" s="145"/>
      <c r="S18" s="214"/>
      <c r="T18" s="285"/>
      <c r="U18" s="27" t="s">
        <v>33</v>
      </c>
      <c r="V18" s="28"/>
      <c r="W18" s="143">
        <v>28300.376</v>
      </c>
      <c r="X18" s="167">
        <v>26440.664000000001</v>
      </c>
      <c r="Y18" s="167">
        <v>17505.328000000001</v>
      </c>
      <c r="Z18" s="167">
        <v>6742.7120000000004</v>
      </c>
      <c r="AA18" s="167">
        <v>1666.64</v>
      </c>
      <c r="AB18" s="167">
        <v>40788.04</v>
      </c>
      <c r="AC18" s="62">
        <v>27778.632000000001</v>
      </c>
      <c r="AD18" s="62">
        <v>8779.6959999999999</v>
      </c>
      <c r="AE18" s="62">
        <v>17.968</v>
      </c>
      <c r="AF18" s="56"/>
      <c r="AG18" s="239"/>
      <c r="AH18" s="144">
        <v>122.5</v>
      </c>
      <c r="AI18" s="144">
        <v>50.045999999999999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35</v>
      </c>
      <c r="D19" s="28"/>
      <c r="E19" s="143">
        <v>28300.376</v>
      </c>
      <c r="F19" s="167">
        <v>44854.415999999997</v>
      </c>
      <c r="G19" s="167">
        <v>64952.76</v>
      </c>
      <c r="H19" s="167">
        <v>55680.144</v>
      </c>
      <c r="I19" s="167">
        <v>46884.631999999998</v>
      </c>
      <c r="J19" s="167">
        <v>68179.535999999993</v>
      </c>
      <c r="K19" s="62">
        <v>48491.648000000001</v>
      </c>
      <c r="L19" s="62">
        <v>15187.255999999999</v>
      </c>
      <c r="M19" s="62">
        <v>18.064</v>
      </c>
      <c r="N19" s="56"/>
      <c r="O19" s="239"/>
      <c r="P19" s="144">
        <v>146.68700000000001</v>
      </c>
      <c r="Q19" s="144">
        <v>57.828000000000003</v>
      </c>
      <c r="R19" s="145"/>
      <c r="S19" s="214"/>
      <c r="T19" s="285"/>
      <c r="U19" s="27" t="s">
        <v>35</v>
      </c>
      <c r="V19" s="28"/>
      <c r="W19" s="143">
        <v>28300.376</v>
      </c>
      <c r="X19" s="167">
        <v>33257.928</v>
      </c>
      <c r="Y19" s="167">
        <v>35085.752</v>
      </c>
      <c r="Z19" s="167">
        <v>20473.112000000001</v>
      </c>
      <c r="AA19" s="167">
        <v>9463.4639999999999</v>
      </c>
      <c r="AB19" s="167">
        <v>51432.216</v>
      </c>
      <c r="AC19" s="62">
        <v>35813.983999999997</v>
      </c>
      <c r="AD19" s="62">
        <v>11235.904</v>
      </c>
      <c r="AE19" s="62">
        <v>17.88</v>
      </c>
      <c r="AF19" s="56"/>
      <c r="AG19" s="239"/>
      <c r="AH19" s="144">
        <v>123.53100000000001</v>
      </c>
      <c r="AI19" s="144">
        <v>50.828000000000003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4"/>
      <c r="P20" s="169"/>
      <c r="Q20" s="169"/>
      <c r="R20" s="146"/>
      <c r="S20" s="214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4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5" t="s">
        <v>29</v>
      </c>
      <c r="F21" s="30"/>
      <c r="G21" s="30"/>
      <c r="H21" s="30"/>
      <c r="I21" s="30"/>
      <c r="J21" s="30"/>
      <c r="K21" s="30"/>
      <c r="L21" s="30"/>
      <c r="M21" s="30"/>
      <c r="N21" s="30"/>
      <c r="O21" s="236"/>
      <c r="P21" s="30"/>
      <c r="Q21" s="203"/>
      <c r="R21" s="31"/>
      <c r="S21" s="214"/>
      <c r="T21" s="296"/>
      <c r="U21" s="93"/>
      <c r="V21" s="93"/>
      <c r="W21" s="255" t="s">
        <v>29</v>
      </c>
      <c r="X21" s="30"/>
      <c r="Y21" s="30"/>
      <c r="Z21" s="30"/>
      <c r="AA21" s="30"/>
      <c r="AB21" s="30"/>
      <c r="AC21" s="30"/>
      <c r="AD21" s="30"/>
      <c r="AE21" s="30"/>
      <c r="AF21" s="30"/>
      <c r="AG21" s="236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7" t="s">
        <v>53</v>
      </c>
      <c r="F22" s="33"/>
      <c r="G22" s="33"/>
      <c r="H22" s="33"/>
      <c r="I22" s="33"/>
      <c r="J22" s="33"/>
      <c r="K22" s="33"/>
      <c r="L22" s="33"/>
      <c r="M22" s="33"/>
      <c r="N22" s="33"/>
      <c r="O22" s="238"/>
      <c r="P22" s="33"/>
      <c r="Q22" s="204"/>
      <c r="R22" s="34"/>
      <c r="S22" s="214"/>
      <c r="T22" s="297"/>
      <c r="U22" s="32"/>
      <c r="V22" s="32"/>
      <c r="W22" s="256" t="s">
        <v>53</v>
      </c>
      <c r="X22" s="33"/>
      <c r="Y22" s="33"/>
      <c r="Z22" s="33"/>
      <c r="AA22" s="33"/>
      <c r="AB22" s="33"/>
      <c r="AC22" s="33"/>
      <c r="AD22" s="33"/>
      <c r="AE22" s="33"/>
      <c r="AF22" s="33"/>
      <c r="AG22" s="238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90"/>
      <c r="C23" s="25" t="s">
        <v>31</v>
      </c>
      <c r="D23" s="26"/>
      <c r="E23" s="127">
        <f>SUM(E16:L16)</f>
        <v>132474.296</v>
      </c>
      <c r="F23" s="56"/>
      <c r="G23" s="56"/>
      <c r="H23" s="56"/>
      <c r="I23" s="56"/>
      <c r="J23" s="56"/>
      <c r="K23" s="56"/>
      <c r="L23" s="56"/>
      <c r="M23" s="56"/>
      <c r="N23" s="56"/>
      <c r="O23" s="239"/>
      <c r="P23" s="56"/>
      <c r="Q23" s="168"/>
      <c r="R23" s="57"/>
      <c r="S23" s="214"/>
      <c r="T23" s="290"/>
      <c r="U23" s="25" t="s">
        <v>31</v>
      </c>
      <c r="V23" s="26"/>
      <c r="W23" s="127">
        <f>SUM(W16:AD16)</f>
        <v>79865.600000000006</v>
      </c>
      <c r="X23" s="56"/>
      <c r="Y23" s="56"/>
      <c r="Z23" s="56"/>
      <c r="AA23" s="56"/>
      <c r="AB23" s="56"/>
      <c r="AC23" s="56"/>
      <c r="AD23" s="56"/>
      <c r="AE23" s="56"/>
      <c r="AF23" s="56"/>
      <c r="AG23" s="239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32</v>
      </c>
      <c r="D24" s="28"/>
      <c r="E24" s="127">
        <f>SUM(E17:L17)</f>
        <v>189777.03999999998</v>
      </c>
      <c r="F24" s="56"/>
      <c r="G24" s="56"/>
      <c r="H24" s="56"/>
      <c r="I24" s="56"/>
      <c r="J24" s="56"/>
      <c r="K24" s="56"/>
      <c r="L24" s="56"/>
      <c r="M24" s="56"/>
      <c r="N24" s="56"/>
      <c r="O24" s="239"/>
      <c r="P24" s="56"/>
      <c r="Q24" s="168"/>
      <c r="R24" s="57"/>
      <c r="S24" s="214"/>
      <c r="T24" s="285"/>
      <c r="U24" s="27" t="s">
        <v>32</v>
      </c>
      <c r="V24" s="28"/>
      <c r="W24" s="127">
        <f>SUM(W17:AD17)</f>
        <v>111183.784</v>
      </c>
      <c r="X24" s="56"/>
      <c r="Y24" s="56"/>
      <c r="Z24" s="56"/>
      <c r="AA24" s="56"/>
      <c r="AB24" s="56"/>
      <c r="AC24" s="56"/>
      <c r="AD24" s="56"/>
      <c r="AE24" s="56"/>
      <c r="AF24" s="56"/>
      <c r="AG24" s="239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33</v>
      </c>
      <c r="D25" s="28"/>
      <c r="E25" s="127">
        <f>SUM(E18:L18)</f>
        <v>268243.53600000002</v>
      </c>
      <c r="F25" s="56"/>
      <c r="G25" s="56"/>
      <c r="H25" s="56"/>
      <c r="I25" s="56"/>
      <c r="J25" s="56"/>
      <c r="K25" s="56"/>
      <c r="L25" s="56"/>
      <c r="M25" s="56"/>
      <c r="N25" s="56"/>
      <c r="O25" s="239"/>
      <c r="P25" s="56"/>
      <c r="Q25" s="168"/>
      <c r="R25" s="57"/>
      <c r="S25" s="214"/>
      <c r="T25" s="285"/>
      <c r="U25" s="27" t="s">
        <v>33</v>
      </c>
      <c r="V25" s="28"/>
      <c r="W25" s="127">
        <f>SUM(W18:AD18)</f>
        <v>158002.08800000002</v>
      </c>
      <c r="X25" s="56"/>
      <c r="Y25" s="56"/>
      <c r="Z25" s="56"/>
      <c r="AA25" s="56"/>
      <c r="AB25" s="56"/>
      <c r="AC25" s="56"/>
      <c r="AD25" s="56"/>
      <c r="AE25" s="56"/>
      <c r="AF25" s="56"/>
      <c r="AG25" s="239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35</v>
      </c>
      <c r="D26" s="28"/>
      <c r="E26" s="127">
        <f>SUM(E19:L19)</f>
        <v>372530.76799999992</v>
      </c>
      <c r="F26" s="56"/>
      <c r="G26" s="56"/>
      <c r="H26" s="56"/>
      <c r="I26" s="56"/>
      <c r="J26" s="56"/>
      <c r="K26" s="56"/>
      <c r="L26" s="56"/>
      <c r="M26" s="56"/>
      <c r="N26" s="56"/>
      <c r="O26" s="239"/>
      <c r="P26" s="56"/>
      <c r="Q26" s="168"/>
      <c r="R26" s="57"/>
      <c r="S26" s="214"/>
      <c r="T26" s="285"/>
      <c r="U26" s="27" t="s">
        <v>35</v>
      </c>
      <c r="V26" s="28"/>
      <c r="W26" s="127">
        <f>SUM(W19:AD19)</f>
        <v>225062.736</v>
      </c>
      <c r="X26" s="56"/>
      <c r="Y26" s="56"/>
      <c r="Z26" s="56"/>
      <c r="AA26" s="56"/>
      <c r="AB26" s="56"/>
      <c r="AC26" s="56"/>
      <c r="AD26" s="56"/>
      <c r="AE26" s="56"/>
      <c r="AF26" s="56"/>
      <c r="AG26" s="239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6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4"/>
      <c r="P27" s="58"/>
      <c r="Q27" s="169"/>
      <c r="R27" s="59"/>
      <c r="S27" s="214"/>
      <c r="T27" s="286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4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9"/>
      <c r="F28" s="90"/>
      <c r="G28" s="90"/>
      <c r="H28" s="90"/>
      <c r="I28" s="90"/>
      <c r="J28" s="90"/>
      <c r="K28" s="90"/>
      <c r="L28" s="90"/>
      <c r="M28" s="90"/>
      <c r="N28" s="90"/>
      <c r="O28" s="250"/>
      <c r="P28" s="90"/>
      <c r="Q28" s="91"/>
      <c r="R28" s="91"/>
      <c r="S28" s="214"/>
      <c r="T28" s="214"/>
      <c r="U28" s="214"/>
      <c r="V28" s="91"/>
      <c r="W28" s="249"/>
      <c r="X28" s="90"/>
      <c r="Y28" s="90"/>
      <c r="Z28" s="90"/>
      <c r="AA28" s="90"/>
      <c r="AB28" s="90"/>
      <c r="AC28" s="90"/>
      <c r="AD28" s="90"/>
      <c r="AE28" s="90"/>
      <c r="AF28" s="90"/>
      <c r="AG28" s="250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50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50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9"/>
      <c r="F30" s="214"/>
      <c r="G30" s="214"/>
      <c r="H30" s="214"/>
      <c r="I30" s="214"/>
      <c r="J30" s="214"/>
      <c r="K30" s="214"/>
      <c r="L30" s="214"/>
      <c r="M30" s="214"/>
      <c r="N30" s="214"/>
      <c r="O30" s="250"/>
      <c r="P30" s="214"/>
      <c r="Q30" s="214"/>
      <c r="R30" s="214"/>
      <c r="S30" s="214"/>
      <c r="T30" s="214"/>
      <c r="U30" s="214"/>
      <c r="V30" s="214"/>
      <c r="W30" s="249"/>
      <c r="X30" s="214"/>
      <c r="Y30" s="214"/>
      <c r="Z30" s="214"/>
      <c r="AA30" s="214"/>
      <c r="AB30" s="214"/>
      <c r="AC30" s="214"/>
      <c r="AD30" s="214"/>
      <c r="AE30" s="214"/>
      <c r="AF30" s="214"/>
      <c r="AG30" s="250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8" t="str">
        <f>CONCATENATE("View Synthesis [ ",'Summary (auto)'!$C$3," ]")</f>
        <v>View Synthesis [ 12bit-quantize-raht-15-bit ]</v>
      </c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89"/>
      <c r="S31" s="214"/>
      <c r="T31" s="21"/>
      <c r="U31" s="288" t="str">
        <f>CONCATENATE("View Synthesis [ ",'Summary (auto)'!$C$4," ]")</f>
        <v>View Synthesis [ 10bit-quantize-raht-15-bit ]</v>
      </c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89"/>
      <c r="AK31" s="199"/>
      <c r="AL31" s="199"/>
      <c r="AM31" s="295" t="s">
        <v>67</v>
      </c>
      <c r="AN31" s="280"/>
      <c r="AO31" s="280"/>
      <c r="AP31" s="280"/>
      <c r="AQ31" s="152"/>
      <c r="AR31" s="199"/>
      <c r="AS31" s="199"/>
      <c r="AT31" s="199"/>
    </row>
    <row r="32" spans="2:56" ht="13.5" customHeight="1" thickBot="1" x14ac:dyDescent="0.2">
      <c r="B32" s="24" t="s">
        <v>68</v>
      </c>
      <c r="C32" s="94"/>
      <c r="D32" s="94"/>
      <c r="E32" s="214"/>
      <c r="F32" s="22" t="s">
        <v>27</v>
      </c>
      <c r="G32" s="22" t="s">
        <v>38</v>
      </c>
      <c r="H32" s="22" t="s">
        <v>41</v>
      </c>
      <c r="I32" s="22" t="s">
        <v>44</v>
      </c>
      <c r="J32" s="22" t="s">
        <v>54</v>
      </c>
      <c r="K32" s="22"/>
      <c r="L32" s="118"/>
      <c r="M32" s="118"/>
      <c r="N32" s="22"/>
      <c r="O32" s="257"/>
      <c r="P32" s="22"/>
      <c r="Q32" s="22"/>
      <c r="R32" s="23" t="s">
        <v>51</v>
      </c>
      <c r="S32" s="214"/>
      <c r="T32" s="24" t="s">
        <v>68</v>
      </c>
      <c r="U32" s="94"/>
      <c r="V32" s="94"/>
      <c r="W32" s="214"/>
      <c r="X32" s="22" t="s">
        <v>27</v>
      </c>
      <c r="Y32" s="22" t="s">
        <v>38</v>
      </c>
      <c r="Z32" s="22" t="s">
        <v>41</v>
      </c>
      <c r="AA32" s="22" t="s">
        <v>44</v>
      </c>
      <c r="AB32" s="22" t="s">
        <v>54</v>
      </c>
      <c r="AC32" s="22"/>
      <c r="AD32" s="214"/>
      <c r="AE32" s="214"/>
      <c r="AF32" s="22"/>
      <c r="AG32" s="257"/>
      <c r="AH32" s="22"/>
      <c r="AI32" s="22"/>
      <c r="AJ32" s="23" t="s">
        <v>51</v>
      </c>
      <c r="AK32" s="199"/>
      <c r="AL32" s="24" t="s">
        <v>68</v>
      </c>
      <c r="AM32" s="98" t="s">
        <v>27</v>
      </c>
      <c r="AN32" s="30" t="s">
        <v>38</v>
      </c>
      <c r="AO32" s="30" t="s">
        <v>41</v>
      </c>
      <c r="AP32" s="30" t="s">
        <v>44</v>
      </c>
      <c r="AQ32" s="97" t="s">
        <v>54</v>
      </c>
      <c r="AR32" s="90"/>
      <c r="AS32" s="250"/>
      <c r="AT32" s="90"/>
    </row>
    <row r="33" spans="2:52" x14ac:dyDescent="0.15">
      <c r="B33" s="287" t="s">
        <v>69</v>
      </c>
      <c r="C33" s="25" t="s">
        <v>31</v>
      </c>
      <c r="D33" s="39"/>
      <c r="E33" s="55"/>
      <c r="F33" s="96">
        <v>26.474685999999998</v>
      </c>
      <c r="G33" s="96">
        <v>30.62199</v>
      </c>
      <c r="H33" s="96">
        <v>0.91777562999999995</v>
      </c>
      <c r="I33" s="60">
        <v>0.95231180999999998</v>
      </c>
      <c r="J33" s="60">
        <v>7.3157369999999999E-2</v>
      </c>
      <c r="K33" s="61"/>
      <c r="L33" s="258"/>
      <c r="M33" s="258"/>
      <c r="N33" s="55"/>
      <c r="O33" s="26"/>
      <c r="P33" s="55"/>
      <c r="Q33" s="26"/>
      <c r="R33" s="131"/>
      <c r="S33" s="214"/>
      <c r="T33" s="287" t="s">
        <v>69</v>
      </c>
      <c r="U33" s="25" t="s">
        <v>31</v>
      </c>
      <c r="V33" s="39"/>
      <c r="W33" s="55"/>
      <c r="X33" s="96">
        <v>22.042835</v>
      </c>
      <c r="Y33" s="96">
        <v>26.674831000000001</v>
      </c>
      <c r="Z33" s="96">
        <v>0.80563289000000005</v>
      </c>
      <c r="AA33" s="60">
        <v>0.90313602000000004</v>
      </c>
      <c r="AB33" s="60">
        <v>0.17754853000000001</v>
      </c>
      <c r="AC33" s="61"/>
      <c r="AD33" s="258"/>
      <c r="AE33" s="258"/>
      <c r="AF33" s="55"/>
      <c r="AG33" s="26"/>
      <c r="AH33" s="55"/>
      <c r="AI33" s="26"/>
      <c r="AJ33" s="131"/>
      <c r="AK33" s="199"/>
      <c r="AL33" s="287" t="s">
        <v>69</v>
      </c>
      <c r="AM33" s="119">
        <f t="shared" ref="AM33:AM96" si="4">IF(OR(X33="",F33=""),"",X33-F33)</f>
        <v>-4.4318509999999982</v>
      </c>
      <c r="AN33" s="95">
        <f t="shared" ref="AN33:AN96" si="5">IF(OR(Y33="",G33=""),"",Y33-G33)</f>
        <v>-3.9471589999999992</v>
      </c>
      <c r="AO33" s="95">
        <f t="shared" ref="AO33:AO96" si="6">IF(OR(Z33="",H33=""),"",Z33-H33)</f>
        <v>-0.11214273999999991</v>
      </c>
      <c r="AP33" s="95">
        <f t="shared" ref="AP33:AP96" si="7">IF(OR(AA33="",I33=""),"",AA33-I33)</f>
        <v>-4.9175789999999941E-2</v>
      </c>
      <c r="AQ33" s="120">
        <f t="shared" ref="AQ33:AQ96" si="8">IF(OR(AB33="",J33=""),"",AB33-J33)</f>
        <v>0.10439116000000001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32</v>
      </c>
      <c r="D34" s="186"/>
      <c r="E34" s="56"/>
      <c r="F34" s="187">
        <v>30.886320999999999</v>
      </c>
      <c r="G34" s="187">
        <v>34.679296000000001</v>
      </c>
      <c r="H34" s="187">
        <v>0.96093675000000001</v>
      </c>
      <c r="I34" s="62">
        <v>0.97620459999999998</v>
      </c>
      <c r="J34" s="62">
        <v>3.6274000000000001E-2</v>
      </c>
      <c r="K34" s="188"/>
      <c r="L34" s="259"/>
      <c r="M34" s="259"/>
      <c r="N34" s="56"/>
      <c r="O34" s="28"/>
      <c r="P34" s="56"/>
      <c r="Q34" s="28"/>
      <c r="R34" s="132"/>
      <c r="S34" s="214"/>
      <c r="T34" s="285"/>
      <c r="U34" s="27" t="s">
        <v>32</v>
      </c>
      <c r="V34" s="186"/>
      <c r="W34" s="56"/>
      <c r="X34" s="187">
        <v>25.065159999999999</v>
      </c>
      <c r="Y34" s="187">
        <v>29.438120000000001</v>
      </c>
      <c r="Z34" s="187">
        <v>0.89042403000000003</v>
      </c>
      <c r="AA34" s="62">
        <v>0.94016597000000002</v>
      </c>
      <c r="AB34" s="62">
        <v>9.5671980000000004E-2</v>
      </c>
      <c r="AC34" s="188"/>
      <c r="AD34" s="259"/>
      <c r="AE34" s="259"/>
      <c r="AF34" s="56"/>
      <c r="AG34" s="28"/>
      <c r="AH34" s="56"/>
      <c r="AI34" s="28"/>
      <c r="AJ34" s="132"/>
      <c r="AK34" s="199"/>
      <c r="AL34" s="285"/>
      <c r="AM34" s="86">
        <f t="shared" si="4"/>
        <v>-5.821161</v>
      </c>
      <c r="AN34" s="121">
        <f t="shared" si="5"/>
        <v>-5.2411759999999994</v>
      </c>
      <c r="AO34" s="121">
        <f t="shared" si="6"/>
        <v>-7.0512719999999973E-2</v>
      </c>
      <c r="AP34" s="121">
        <f t="shared" si="7"/>
        <v>-3.603862999999996E-2</v>
      </c>
      <c r="AQ34" s="87">
        <f t="shared" si="8"/>
        <v>5.9397980000000003E-2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33</v>
      </c>
      <c r="D35" s="186"/>
      <c r="E35" s="56"/>
      <c r="F35" s="187">
        <v>34.951042999999999</v>
      </c>
      <c r="G35" s="187">
        <v>38.997549999999997</v>
      </c>
      <c r="H35" s="187">
        <v>0.98466094999999998</v>
      </c>
      <c r="I35" s="62">
        <v>0.98993008000000005</v>
      </c>
      <c r="J35" s="62">
        <v>1.7847848999999999E-2</v>
      </c>
      <c r="K35" s="188"/>
      <c r="L35" s="259"/>
      <c r="M35" s="259"/>
      <c r="N35" s="56"/>
      <c r="O35" s="28"/>
      <c r="P35" s="56"/>
      <c r="Q35" s="28"/>
      <c r="R35" s="132"/>
      <c r="S35" s="214"/>
      <c r="T35" s="285"/>
      <c r="U35" s="27" t="s">
        <v>33</v>
      </c>
      <c r="V35" s="186"/>
      <c r="W35" s="56"/>
      <c r="X35" s="187">
        <v>28.652944000000002</v>
      </c>
      <c r="Y35" s="187">
        <v>32.537322000000003</v>
      </c>
      <c r="Z35" s="187">
        <v>0.93942873999999998</v>
      </c>
      <c r="AA35" s="62">
        <v>0.96405028999999998</v>
      </c>
      <c r="AB35" s="62">
        <v>5.1149607E-2</v>
      </c>
      <c r="AC35" s="188"/>
      <c r="AD35" s="259"/>
      <c r="AE35" s="259"/>
      <c r="AF35" s="56"/>
      <c r="AG35" s="28"/>
      <c r="AH35" s="56"/>
      <c r="AI35" s="28"/>
      <c r="AJ35" s="132"/>
      <c r="AK35" s="199"/>
      <c r="AL35" s="285"/>
      <c r="AM35" s="86">
        <f t="shared" si="4"/>
        <v>-6.298098999999997</v>
      </c>
      <c r="AN35" s="121">
        <f t="shared" si="5"/>
        <v>-6.4602279999999936</v>
      </c>
      <c r="AO35" s="121">
        <f t="shared" si="6"/>
        <v>-4.5232209999999995E-2</v>
      </c>
      <c r="AP35" s="121">
        <f t="shared" si="7"/>
        <v>-2.5879790000000069E-2</v>
      </c>
      <c r="AQ35" s="87">
        <f t="shared" si="8"/>
        <v>3.3301758000000001E-2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35</v>
      </c>
      <c r="D36" s="186"/>
      <c r="E36" s="56"/>
      <c r="F36" s="187">
        <v>37.432558</v>
      </c>
      <c r="G36" s="187">
        <v>41.653190000000002</v>
      </c>
      <c r="H36" s="187">
        <v>0.99258398000000003</v>
      </c>
      <c r="I36" s="62">
        <v>0.99483820000000001</v>
      </c>
      <c r="J36" s="62">
        <v>1.0144256000000001E-2</v>
      </c>
      <c r="K36" s="188"/>
      <c r="L36" s="259"/>
      <c r="M36" s="259"/>
      <c r="N36" s="56"/>
      <c r="O36" s="28"/>
      <c r="P36" s="56"/>
      <c r="Q36" s="28"/>
      <c r="R36" s="132"/>
      <c r="S36" s="214"/>
      <c r="T36" s="285"/>
      <c r="U36" s="27" t="s">
        <v>35</v>
      </c>
      <c r="V36" s="186"/>
      <c r="W36" s="56"/>
      <c r="X36" s="187">
        <v>33.557797999999998</v>
      </c>
      <c r="Y36" s="187">
        <v>37.198390000000003</v>
      </c>
      <c r="Z36" s="187">
        <v>0.97493006999999998</v>
      </c>
      <c r="AA36" s="62">
        <v>0.98441279999999998</v>
      </c>
      <c r="AB36" s="62">
        <v>2.3993562999999999E-2</v>
      </c>
      <c r="AC36" s="188"/>
      <c r="AD36" s="259"/>
      <c r="AE36" s="259"/>
      <c r="AF36" s="56"/>
      <c r="AG36" s="28"/>
      <c r="AH36" s="56"/>
      <c r="AI36" s="28"/>
      <c r="AJ36" s="132"/>
      <c r="AK36" s="199"/>
      <c r="AL36" s="285"/>
      <c r="AM36" s="86">
        <f t="shared" si="4"/>
        <v>-3.874760000000002</v>
      </c>
      <c r="AN36" s="121">
        <f t="shared" si="5"/>
        <v>-4.4547999999999988</v>
      </c>
      <c r="AO36" s="121">
        <f t="shared" si="6"/>
        <v>-1.765391000000005E-2</v>
      </c>
      <c r="AP36" s="121">
        <f t="shared" si="7"/>
        <v>-1.0425400000000029E-2</v>
      </c>
      <c r="AQ36" s="87">
        <f t="shared" si="8"/>
        <v>1.3849306999999998E-2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9"/>
      <c r="M37" s="259"/>
      <c r="N37" s="56"/>
      <c r="O37" s="28"/>
      <c r="P37" s="56"/>
      <c r="Q37" s="28"/>
      <c r="R37" s="184"/>
      <c r="S37" s="214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9"/>
      <c r="AE37" s="259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7" t="s">
        <v>70</v>
      </c>
      <c r="C38" s="25" t="s">
        <v>31</v>
      </c>
      <c r="D38" s="39"/>
      <c r="E38" s="55"/>
      <c r="F38" s="96">
        <v>28.279060000000001</v>
      </c>
      <c r="G38" s="96">
        <v>32.197862000000001</v>
      </c>
      <c r="H38" s="96">
        <v>0.93869583000000001</v>
      </c>
      <c r="I38" s="60">
        <v>0.96894431999999997</v>
      </c>
      <c r="J38" s="60">
        <v>8.5394785000000001E-2</v>
      </c>
      <c r="K38" s="61"/>
      <c r="L38" s="258"/>
      <c r="M38" s="258"/>
      <c r="N38" s="55"/>
      <c r="O38" s="26"/>
      <c r="P38" s="55"/>
      <c r="Q38" s="26"/>
      <c r="R38" s="131"/>
      <c r="S38" s="214"/>
      <c r="T38" s="287" t="s">
        <v>70</v>
      </c>
      <c r="U38" s="25" t="s">
        <v>31</v>
      </c>
      <c r="V38" s="39"/>
      <c r="W38" s="55"/>
      <c r="X38" s="96">
        <v>24.163215999999998</v>
      </c>
      <c r="Y38" s="96">
        <v>28.595632999999999</v>
      </c>
      <c r="Z38" s="96">
        <v>0.85257318000000004</v>
      </c>
      <c r="AA38" s="60">
        <v>0.93352440999999997</v>
      </c>
      <c r="AB38" s="60">
        <v>0.17147272999999999</v>
      </c>
      <c r="AC38" s="61"/>
      <c r="AD38" s="258"/>
      <c r="AE38" s="258"/>
      <c r="AF38" s="55"/>
      <c r="AG38" s="26"/>
      <c r="AH38" s="55"/>
      <c r="AI38" s="26"/>
      <c r="AJ38" s="131"/>
      <c r="AK38" s="199"/>
      <c r="AL38" s="287" t="s">
        <v>70</v>
      </c>
      <c r="AM38" s="119">
        <f t="shared" si="4"/>
        <v>-4.1158440000000027</v>
      </c>
      <c r="AN38" s="95">
        <f t="shared" si="5"/>
        <v>-3.6022290000000012</v>
      </c>
      <c r="AO38" s="95">
        <f t="shared" si="6"/>
        <v>-8.6122649999999967E-2</v>
      </c>
      <c r="AP38" s="95">
        <f t="shared" si="7"/>
        <v>-3.5419909999999999E-2</v>
      </c>
      <c r="AQ38" s="120">
        <f t="shared" si="8"/>
        <v>8.6077944999999989E-2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32</v>
      </c>
      <c r="D39" s="186"/>
      <c r="E39" s="56"/>
      <c r="F39" s="187">
        <v>31.855529000000001</v>
      </c>
      <c r="G39" s="187">
        <v>35.785961999999998</v>
      </c>
      <c r="H39" s="187">
        <v>0.97331946999999996</v>
      </c>
      <c r="I39" s="62">
        <v>0.98440625000000004</v>
      </c>
      <c r="J39" s="62">
        <v>4.5640979999999998E-2</v>
      </c>
      <c r="K39" s="188"/>
      <c r="L39" s="259"/>
      <c r="M39" s="259"/>
      <c r="N39" s="56"/>
      <c r="O39" s="28"/>
      <c r="P39" s="56"/>
      <c r="Q39" s="28"/>
      <c r="R39" s="132"/>
      <c r="S39" s="214"/>
      <c r="T39" s="285"/>
      <c r="U39" s="27" t="s">
        <v>32</v>
      </c>
      <c r="V39" s="186"/>
      <c r="W39" s="56"/>
      <c r="X39" s="187">
        <v>26.801477999999999</v>
      </c>
      <c r="Y39" s="187">
        <v>31.275248000000001</v>
      </c>
      <c r="Z39" s="187">
        <v>0.91463983000000004</v>
      </c>
      <c r="AA39" s="62">
        <v>0.95941670999999995</v>
      </c>
      <c r="AB39" s="62">
        <v>0.101095006</v>
      </c>
      <c r="AC39" s="188"/>
      <c r="AD39" s="259"/>
      <c r="AE39" s="259"/>
      <c r="AF39" s="56"/>
      <c r="AG39" s="28"/>
      <c r="AH39" s="56"/>
      <c r="AI39" s="28"/>
      <c r="AJ39" s="132"/>
      <c r="AK39" s="199"/>
      <c r="AL39" s="285"/>
      <c r="AM39" s="86">
        <f t="shared" si="4"/>
        <v>-5.0540510000000012</v>
      </c>
      <c r="AN39" s="121">
        <f t="shared" si="5"/>
        <v>-4.5107139999999966</v>
      </c>
      <c r="AO39" s="121">
        <f t="shared" si="6"/>
        <v>-5.8679639999999922E-2</v>
      </c>
      <c r="AP39" s="121">
        <f t="shared" si="7"/>
        <v>-2.4989540000000088E-2</v>
      </c>
      <c r="AQ39" s="87">
        <f t="shared" si="8"/>
        <v>5.5454026000000003E-2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33</v>
      </c>
      <c r="D40" s="186"/>
      <c r="E40" s="56"/>
      <c r="F40" s="187">
        <v>35.605390999999997</v>
      </c>
      <c r="G40" s="187">
        <v>39.922078999999997</v>
      </c>
      <c r="H40" s="187">
        <v>0.98948174</v>
      </c>
      <c r="I40" s="62">
        <v>0.99344399000000005</v>
      </c>
      <c r="J40" s="62">
        <v>2.4711150000000001E-2</v>
      </c>
      <c r="K40" s="188"/>
      <c r="L40" s="259"/>
      <c r="M40" s="259"/>
      <c r="N40" s="56"/>
      <c r="O40" s="28"/>
      <c r="P40" s="56"/>
      <c r="Q40" s="28"/>
      <c r="R40" s="132"/>
      <c r="S40" s="214"/>
      <c r="T40" s="285"/>
      <c r="U40" s="27" t="s">
        <v>33</v>
      </c>
      <c r="V40" s="186"/>
      <c r="W40" s="56"/>
      <c r="X40" s="187">
        <v>30.404734999999999</v>
      </c>
      <c r="Y40" s="187">
        <v>34.224080999999998</v>
      </c>
      <c r="Z40" s="187">
        <v>0.95687999999999995</v>
      </c>
      <c r="AA40" s="62">
        <v>0.97566920000000001</v>
      </c>
      <c r="AB40" s="62">
        <v>5.5098846999999999E-2</v>
      </c>
      <c r="AC40" s="188"/>
      <c r="AD40" s="259"/>
      <c r="AE40" s="259"/>
      <c r="AF40" s="56"/>
      <c r="AG40" s="28"/>
      <c r="AH40" s="56"/>
      <c r="AI40" s="28"/>
      <c r="AJ40" s="132"/>
      <c r="AK40" s="199"/>
      <c r="AL40" s="285"/>
      <c r="AM40" s="86">
        <f t="shared" si="4"/>
        <v>-5.2006559999999986</v>
      </c>
      <c r="AN40" s="121">
        <f t="shared" si="5"/>
        <v>-5.6979979999999983</v>
      </c>
      <c r="AO40" s="121">
        <f t="shared" si="6"/>
        <v>-3.2601740000000046E-2</v>
      </c>
      <c r="AP40" s="121">
        <f t="shared" si="7"/>
        <v>-1.777479000000004E-2</v>
      </c>
      <c r="AQ40" s="87">
        <f t="shared" si="8"/>
        <v>3.0387696999999998E-2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35</v>
      </c>
      <c r="D41" s="186"/>
      <c r="E41" s="56"/>
      <c r="F41" s="187">
        <v>37.637148000000003</v>
      </c>
      <c r="G41" s="187">
        <v>42.093853000000003</v>
      </c>
      <c r="H41" s="187">
        <v>0.99394563000000002</v>
      </c>
      <c r="I41" s="62">
        <v>0.99616110000000002</v>
      </c>
      <c r="J41" s="62">
        <v>1.5967187000000001E-2</v>
      </c>
      <c r="K41" s="188"/>
      <c r="L41" s="259"/>
      <c r="M41" s="259"/>
      <c r="N41" s="56"/>
      <c r="O41" s="28"/>
      <c r="P41" s="56"/>
      <c r="Q41" s="28"/>
      <c r="R41" s="132"/>
      <c r="S41" s="214"/>
      <c r="T41" s="285"/>
      <c r="U41" s="27" t="s">
        <v>35</v>
      </c>
      <c r="V41" s="186"/>
      <c r="W41" s="56"/>
      <c r="X41" s="187">
        <v>34.919919999999998</v>
      </c>
      <c r="Y41" s="187">
        <v>38.704852000000002</v>
      </c>
      <c r="Z41" s="187">
        <v>0.98317575000000001</v>
      </c>
      <c r="AA41" s="62">
        <v>0.99020154000000005</v>
      </c>
      <c r="AB41" s="62">
        <v>2.5882974E-2</v>
      </c>
      <c r="AC41" s="188"/>
      <c r="AD41" s="259"/>
      <c r="AE41" s="259"/>
      <c r="AF41" s="56"/>
      <c r="AG41" s="28"/>
      <c r="AH41" s="56"/>
      <c r="AI41" s="28"/>
      <c r="AJ41" s="132"/>
      <c r="AK41" s="199"/>
      <c r="AL41" s="285"/>
      <c r="AM41" s="86">
        <f t="shared" si="4"/>
        <v>-2.7172280000000057</v>
      </c>
      <c r="AN41" s="121">
        <f t="shared" si="5"/>
        <v>-3.3890010000000004</v>
      </c>
      <c r="AO41" s="121">
        <f t="shared" si="6"/>
        <v>-1.0769880000000009E-2</v>
      </c>
      <c r="AP41" s="121">
        <f t="shared" si="7"/>
        <v>-5.9595599999999749E-3</v>
      </c>
      <c r="AQ41" s="87">
        <f t="shared" si="8"/>
        <v>9.9157869999999988E-3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9"/>
      <c r="M42" s="259"/>
      <c r="N42" s="56"/>
      <c r="O42" s="28"/>
      <c r="P42" s="56"/>
      <c r="Q42" s="28"/>
      <c r="R42" s="184"/>
      <c r="S42" s="214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9"/>
      <c r="AE42" s="259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7" t="s">
        <v>71</v>
      </c>
      <c r="C43" s="25" t="s">
        <v>31</v>
      </c>
      <c r="D43" s="39"/>
      <c r="E43" s="55"/>
      <c r="F43" s="96">
        <v>27.324999999999999</v>
      </c>
      <c r="G43" s="96">
        <v>31.147466999999999</v>
      </c>
      <c r="H43" s="96">
        <v>0.93163490999999998</v>
      </c>
      <c r="I43" s="60">
        <v>0.96103192000000004</v>
      </c>
      <c r="J43" s="60">
        <v>8.1905560000000002E-2</v>
      </c>
      <c r="K43" s="61"/>
      <c r="L43" s="258"/>
      <c r="M43" s="258"/>
      <c r="N43" s="55"/>
      <c r="O43" s="26"/>
      <c r="P43" s="55"/>
      <c r="Q43" s="26"/>
      <c r="R43" s="131"/>
      <c r="S43" s="214"/>
      <c r="T43" s="287" t="s">
        <v>71</v>
      </c>
      <c r="U43" s="25" t="s">
        <v>31</v>
      </c>
      <c r="V43" s="39"/>
      <c r="W43" s="55"/>
      <c r="X43" s="96">
        <v>23.021201000000001</v>
      </c>
      <c r="Y43" s="96">
        <v>27.252319</v>
      </c>
      <c r="Z43" s="96">
        <v>0.84110932999999999</v>
      </c>
      <c r="AA43" s="60">
        <v>0.91951972000000004</v>
      </c>
      <c r="AB43" s="60">
        <v>0.18246299999999999</v>
      </c>
      <c r="AC43" s="61"/>
      <c r="AD43" s="258"/>
      <c r="AE43" s="258"/>
      <c r="AF43" s="55"/>
      <c r="AG43" s="26"/>
      <c r="AH43" s="55"/>
      <c r="AI43" s="26"/>
      <c r="AJ43" s="131"/>
      <c r="AK43" s="199"/>
      <c r="AL43" s="287" t="s">
        <v>71</v>
      </c>
      <c r="AM43" s="119">
        <f t="shared" si="4"/>
        <v>-4.3037989999999979</v>
      </c>
      <c r="AN43" s="95">
        <f t="shared" si="5"/>
        <v>-3.8951479999999989</v>
      </c>
      <c r="AO43" s="95">
        <f t="shared" si="6"/>
        <v>-9.0525579999999994E-2</v>
      </c>
      <c r="AP43" s="95">
        <f t="shared" si="7"/>
        <v>-4.1512199999999999E-2</v>
      </c>
      <c r="AQ43" s="120">
        <f t="shared" si="8"/>
        <v>0.10055743999999998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32</v>
      </c>
      <c r="D44" s="186"/>
      <c r="E44" s="56"/>
      <c r="F44" s="187">
        <v>31.962447000000001</v>
      </c>
      <c r="G44" s="187">
        <v>35.645902999999997</v>
      </c>
      <c r="H44" s="187">
        <v>0.97095136999999998</v>
      </c>
      <c r="I44" s="62">
        <v>0.98225342000000004</v>
      </c>
      <c r="J44" s="62">
        <v>4.0730637E-2</v>
      </c>
      <c r="K44" s="188"/>
      <c r="L44" s="259"/>
      <c r="M44" s="259"/>
      <c r="N44" s="56"/>
      <c r="O44" s="28"/>
      <c r="P44" s="56"/>
      <c r="Q44" s="28"/>
      <c r="R44" s="132"/>
      <c r="S44" s="214"/>
      <c r="T44" s="285"/>
      <c r="U44" s="27" t="s">
        <v>32</v>
      </c>
      <c r="V44" s="186"/>
      <c r="W44" s="56"/>
      <c r="X44" s="187">
        <v>26.022751</v>
      </c>
      <c r="Y44" s="187">
        <v>29.994499000000001</v>
      </c>
      <c r="Z44" s="187">
        <v>0.90721775999999998</v>
      </c>
      <c r="AA44" s="62">
        <v>0.95082093999999995</v>
      </c>
      <c r="AB44" s="62">
        <v>0.10794572</v>
      </c>
      <c r="AC44" s="188"/>
      <c r="AD44" s="259"/>
      <c r="AE44" s="259"/>
      <c r="AF44" s="56"/>
      <c r="AG44" s="28"/>
      <c r="AH44" s="56"/>
      <c r="AI44" s="28"/>
      <c r="AJ44" s="132"/>
      <c r="AK44" s="199"/>
      <c r="AL44" s="285"/>
      <c r="AM44" s="86">
        <f t="shared" si="4"/>
        <v>-5.9396960000000014</v>
      </c>
      <c r="AN44" s="121">
        <f t="shared" si="5"/>
        <v>-5.6514039999999959</v>
      </c>
      <c r="AO44" s="121">
        <f t="shared" si="6"/>
        <v>-6.3733609999999996E-2</v>
      </c>
      <c r="AP44" s="121">
        <f t="shared" si="7"/>
        <v>-3.1432480000000096E-2</v>
      </c>
      <c r="AQ44" s="87">
        <f t="shared" si="8"/>
        <v>6.7215082999999995E-2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33</v>
      </c>
      <c r="D45" s="186"/>
      <c r="E45" s="56"/>
      <c r="F45" s="187">
        <v>35.896355999999997</v>
      </c>
      <c r="G45" s="187">
        <v>39.976320000000001</v>
      </c>
      <c r="H45" s="187">
        <v>0.98859485999999996</v>
      </c>
      <c r="I45" s="62">
        <v>0.99228437000000003</v>
      </c>
      <c r="J45" s="62">
        <v>2.0409824E-2</v>
      </c>
      <c r="K45" s="188"/>
      <c r="L45" s="259"/>
      <c r="M45" s="259"/>
      <c r="N45" s="56"/>
      <c r="O45" s="28"/>
      <c r="P45" s="56"/>
      <c r="Q45" s="28"/>
      <c r="R45" s="132"/>
      <c r="S45" s="214"/>
      <c r="T45" s="285"/>
      <c r="U45" s="27" t="s">
        <v>33</v>
      </c>
      <c r="V45" s="186"/>
      <c r="W45" s="56"/>
      <c r="X45" s="187">
        <v>29.770251999999999</v>
      </c>
      <c r="Y45" s="187">
        <v>33.353811999999998</v>
      </c>
      <c r="Z45" s="187">
        <v>0.95294535000000002</v>
      </c>
      <c r="AA45" s="62">
        <v>0.97224677999999998</v>
      </c>
      <c r="AB45" s="62">
        <v>5.700831E-2</v>
      </c>
      <c r="AC45" s="188"/>
      <c r="AD45" s="259"/>
      <c r="AE45" s="259"/>
      <c r="AF45" s="56"/>
      <c r="AG45" s="28"/>
      <c r="AH45" s="56"/>
      <c r="AI45" s="28"/>
      <c r="AJ45" s="132"/>
      <c r="AK45" s="199"/>
      <c r="AL45" s="285"/>
      <c r="AM45" s="86">
        <f t="shared" si="4"/>
        <v>-6.126103999999998</v>
      </c>
      <c r="AN45" s="121">
        <f t="shared" si="5"/>
        <v>-6.6225080000000034</v>
      </c>
      <c r="AO45" s="121">
        <f t="shared" si="6"/>
        <v>-3.564950999999994E-2</v>
      </c>
      <c r="AP45" s="121">
        <f t="shared" si="7"/>
        <v>-2.003759000000005E-2</v>
      </c>
      <c r="AQ45" s="87">
        <f t="shared" si="8"/>
        <v>3.6598486E-2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35</v>
      </c>
      <c r="D46" s="186"/>
      <c r="E46" s="56"/>
      <c r="F46" s="187">
        <v>38.159965</v>
      </c>
      <c r="G46" s="187">
        <v>42.399807000000003</v>
      </c>
      <c r="H46" s="187">
        <v>0.99407520000000005</v>
      </c>
      <c r="I46" s="62">
        <v>0.99593271999999999</v>
      </c>
      <c r="J46" s="62">
        <v>1.1601152999999999E-2</v>
      </c>
      <c r="K46" s="188"/>
      <c r="L46" s="259"/>
      <c r="M46" s="259"/>
      <c r="N46" s="56"/>
      <c r="O46" s="28"/>
      <c r="P46" s="56"/>
      <c r="Q46" s="28"/>
      <c r="R46" s="132"/>
      <c r="S46" s="214"/>
      <c r="T46" s="285"/>
      <c r="U46" s="27" t="s">
        <v>35</v>
      </c>
      <c r="V46" s="186"/>
      <c r="W46" s="56"/>
      <c r="X46" s="187">
        <v>34.492545</v>
      </c>
      <c r="Y46" s="187">
        <v>38.101512999999997</v>
      </c>
      <c r="Z46" s="187">
        <v>0.98137333000000004</v>
      </c>
      <c r="AA46" s="62">
        <v>0.98805988</v>
      </c>
      <c r="AB46" s="62">
        <v>2.6258436999999999E-2</v>
      </c>
      <c r="AC46" s="188"/>
      <c r="AD46" s="259"/>
      <c r="AE46" s="259"/>
      <c r="AF46" s="56"/>
      <c r="AG46" s="28"/>
      <c r="AH46" s="56"/>
      <c r="AI46" s="28"/>
      <c r="AJ46" s="132"/>
      <c r="AK46" s="199"/>
      <c r="AL46" s="285"/>
      <c r="AM46" s="86">
        <f t="shared" si="4"/>
        <v>-3.6674199999999999</v>
      </c>
      <c r="AN46" s="121">
        <f t="shared" si="5"/>
        <v>-4.2982940000000056</v>
      </c>
      <c r="AO46" s="121">
        <f t="shared" si="6"/>
        <v>-1.2701870000000004E-2</v>
      </c>
      <c r="AP46" s="121">
        <f t="shared" si="7"/>
        <v>-7.8728399999999921E-3</v>
      </c>
      <c r="AQ46" s="87">
        <f t="shared" si="8"/>
        <v>1.4657284E-2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9"/>
      <c r="M47" s="259"/>
      <c r="N47" s="56"/>
      <c r="O47" s="28"/>
      <c r="P47" s="56"/>
      <c r="Q47" s="28"/>
      <c r="R47" s="184"/>
      <c r="S47" s="214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9"/>
      <c r="AE47" s="259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7" t="s">
        <v>72</v>
      </c>
      <c r="C48" s="25" t="s">
        <v>31</v>
      </c>
      <c r="D48" s="39"/>
      <c r="E48" s="55"/>
      <c r="F48" s="96">
        <v>26.922664000000001</v>
      </c>
      <c r="G48" s="96">
        <v>31.806121999999998</v>
      </c>
      <c r="H48" s="96">
        <v>0.93269891000000005</v>
      </c>
      <c r="I48" s="60">
        <v>0.95910960000000001</v>
      </c>
      <c r="J48" s="60">
        <v>8.0394364999999995E-2</v>
      </c>
      <c r="K48" s="61"/>
      <c r="L48" s="258"/>
      <c r="M48" s="258"/>
      <c r="N48" s="55"/>
      <c r="O48" s="26"/>
      <c r="P48" s="55"/>
      <c r="Q48" s="26"/>
      <c r="R48" s="131"/>
      <c r="S48" s="214"/>
      <c r="T48" s="287" t="s">
        <v>72</v>
      </c>
      <c r="U48" s="25" t="s">
        <v>31</v>
      </c>
      <c r="V48" s="39"/>
      <c r="W48" s="55"/>
      <c r="X48" s="96">
        <v>21.312552</v>
      </c>
      <c r="Y48" s="96">
        <v>27.063389999999998</v>
      </c>
      <c r="Z48" s="96">
        <v>0.82620475999999998</v>
      </c>
      <c r="AA48" s="60">
        <v>0.90784450000000005</v>
      </c>
      <c r="AB48" s="60">
        <v>0.20452746999999999</v>
      </c>
      <c r="AC48" s="61"/>
      <c r="AD48" s="258"/>
      <c r="AE48" s="258"/>
      <c r="AF48" s="55"/>
      <c r="AG48" s="26"/>
      <c r="AH48" s="55"/>
      <c r="AI48" s="26"/>
      <c r="AJ48" s="131"/>
      <c r="AK48" s="199"/>
      <c r="AL48" s="287" t="s">
        <v>72</v>
      </c>
      <c r="AM48" s="119">
        <f t="shared" si="4"/>
        <v>-5.6101120000000009</v>
      </c>
      <c r="AN48" s="95">
        <f t="shared" si="5"/>
        <v>-4.7427320000000002</v>
      </c>
      <c r="AO48" s="95">
        <f t="shared" si="6"/>
        <v>-0.10649415000000007</v>
      </c>
      <c r="AP48" s="95">
        <f t="shared" si="7"/>
        <v>-5.1265099999999952E-2</v>
      </c>
      <c r="AQ48" s="120">
        <f t="shared" si="8"/>
        <v>0.12413310499999999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32</v>
      </c>
      <c r="D49" s="186"/>
      <c r="E49" s="56"/>
      <c r="F49" s="187">
        <v>31.668258999999999</v>
      </c>
      <c r="G49" s="187">
        <v>35.648497999999996</v>
      </c>
      <c r="H49" s="187">
        <v>0.97090657000000002</v>
      </c>
      <c r="I49" s="62">
        <v>0.98139116999999998</v>
      </c>
      <c r="J49" s="62">
        <v>3.7864050000000003E-2</v>
      </c>
      <c r="K49" s="188"/>
      <c r="L49" s="259"/>
      <c r="M49" s="259"/>
      <c r="N49" s="56"/>
      <c r="O49" s="28"/>
      <c r="P49" s="56"/>
      <c r="Q49" s="28"/>
      <c r="R49" s="132"/>
      <c r="S49" s="214"/>
      <c r="T49" s="285"/>
      <c r="U49" s="27" t="s">
        <v>32</v>
      </c>
      <c r="V49" s="186"/>
      <c r="W49" s="56"/>
      <c r="X49" s="187">
        <v>25.245581999999999</v>
      </c>
      <c r="Y49" s="187">
        <v>30.455776</v>
      </c>
      <c r="Z49" s="187">
        <v>0.90758046000000003</v>
      </c>
      <c r="AA49" s="62">
        <v>0.94859249999999995</v>
      </c>
      <c r="AB49" s="62">
        <v>0.10769002</v>
      </c>
      <c r="AC49" s="188"/>
      <c r="AD49" s="259"/>
      <c r="AE49" s="259"/>
      <c r="AF49" s="56"/>
      <c r="AG49" s="28"/>
      <c r="AH49" s="56"/>
      <c r="AI49" s="28"/>
      <c r="AJ49" s="132"/>
      <c r="AK49" s="199"/>
      <c r="AL49" s="285"/>
      <c r="AM49" s="86">
        <f t="shared" si="4"/>
        <v>-6.4226770000000002</v>
      </c>
      <c r="AN49" s="121">
        <f t="shared" si="5"/>
        <v>-5.1927219999999963</v>
      </c>
      <c r="AO49" s="121">
        <f t="shared" si="6"/>
        <v>-6.3326109999999991E-2</v>
      </c>
      <c r="AP49" s="121">
        <f t="shared" si="7"/>
        <v>-3.279867000000003E-2</v>
      </c>
      <c r="AQ49" s="87">
        <f t="shared" si="8"/>
        <v>6.9825969999999987E-2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33</v>
      </c>
      <c r="D50" s="186"/>
      <c r="E50" s="56"/>
      <c r="F50" s="187">
        <v>36.538280999999998</v>
      </c>
      <c r="G50" s="187">
        <v>40.083598000000002</v>
      </c>
      <c r="H50" s="187">
        <v>0.98822182999999997</v>
      </c>
      <c r="I50" s="62">
        <v>0.99242624999999995</v>
      </c>
      <c r="J50" s="62">
        <v>1.7938574999999998E-2</v>
      </c>
      <c r="K50" s="188"/>
      <c r="L50" s="259"/>
      <c r="M50" s="259"/>
      <c r="N50" s="56"/>
      <c r="O50" s="28"/>
      <c r="P50" s="56"/>
      <c r="Q50" s="28"/>
      <c r="R50" s="132"/>
      <c r="S50" s="214"/>
      <c r="T50" s="285"/>
      <c r="U50" s="27" t="s">
        <v>33</v>
      </c>
      <c r="V50" s="186"/>
      <c r="W50" s="56"/>
      <c r="X50" s="187">
        <v>29.158809999999999</v>
      </c>
      <c r="Y50" s="187">
        <v>33.661033000000003</v>
      </c>
      <c r="Z50" s="187">
        <v>0.95395975</v>
      </c>
      <c r="AA50" s="62">
        <v>0.97244240000000004</v>
      </c>
      <c r="AB50" s="62">
        <v>5.6153856000000002E-2</v>
      </c>
      <c r="AC50" s="188"/>
      <c r="AD50" s="259"/>
      <c r="AE50" s="259"/>
      <c r="AF50" s="56"/>
      <c r="AG50" s="28"/>
      <c r="AH50" s="56"/>
      <c r="AI50" s="28"/>
      <c r="AJ50" s="132"/>
      <c r="AK50" s="199"/>
      <c r="AL50" s="285"/>
      <c r="AM50" s="86">
        <f t="shared" si="4"/>
        <v>-7.3794709999999988</v>
      </c>
      <c r="AN50" s="121">
        <f t="shared" si="5"/>
        <v>-6.4225649999999987</v>
      </c>
      <c r="AO50" s="121">
        <f t="shared" si="6"/>
        <v>-3.4262079999999973E-2</v>
      </c>
      <c r="AP50" s="121">
        <f t="shared" si="7"/>
        <v>-1.9983849999999914E-2</v>
      </c>
      <c r="AQ50" s="87">
        <f t="shared" si="8"/>
        <v>3.8215281000000004E-2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35</v>
      </c>
      <c r="D51" s="186"/>
      <c r="E51" s="56"/>
      <c r="F51" s="187">
        <v>39.859101000000003</v>
      </c>
      <c r="G51" s="187">
        <v>43.441761</v>
      </c>
      <c r="H51" s="187">
        <v>0.99359556999999998</v>
      </c>
      <c r="I51" s="62">
        <v>0.99605604999999997</v>
      </c>
      <c r="J51" s="62">
        <v>9.3044149999999999E-3</v>
      </c>
      <c r="K51" s="188"/>
      <c r="L51" s="259"/>
      <c r="M51" s="259"/>
      <c r="N51" s="56"/>
      <c r="O51" s="28"/>
      <c r="P51" s="56"/>
      <c r="Q51" s="28"/>
      <c r="R51" s="132"/>
      <c r="S51" s="214"/>
      <c r="T51" s="285"/>
      <c r="U51" s="27" t="s">
        <v>35</v>
      </c>
      <c r="V51" s="186"/>
      <c r="W51" s="56"/>
      <c r="X51" s="187">
        <v>34.224403000000002</v>
      </c>
      <c r="Y51" s="187">
        <v>37.799140000000001</v>
      </c>
      <c r="Z51" s="187">
        <v>0.98078158000000004</v>
      </c>
      <c r="AA51" s="62">
        <v>0.98768383000000004</v>
      </c>
      <c r="AB51" s="62">
        <v>2.5524225000000001E-2</v>
      </c>
      <c r="AC51" s="188"/>
      <c r="AD51" s="259"/>
      <c r="AE51" s="259"/>
      <c r="AF51" s="56"/>
      <c r="AG51" s="28"/>
      <c r="AH51" s="56"/>
      <c r="AI51" s="28"/>
      <c r="AJ51" s="132"/>
      <c r="AK51" s="199"/>
      <c r="AL51" s="285"/>
      <c r="AM51" s="86">
        <f t="shared" si="4"/>
        <v>-5.6346980000000002</v>
      </c>
      <c r="AN51" s="121">
        <f t="shared" si="5"/>
        <v>-5.6426209999999983</v>
      </c>
      <c r="AO51" s="121">
        <f t="shared" si="6"/>
        <v>-1.2813989999999942E-2</v>
      </c>
      <c r="AP51" s="121">
        <f t="shared" si="7"/>
        <v>-8.3722199999999303E-3</v>
      </c>
      <c r="AQ51" s="87">
        <f t="shared" si="8"/>
        <v>1.6219810000000001E-2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9"/>
      <c r="M52" s="259"/>
      <c r="N52" s="56"/>
      <c r="O52" s="28"/>
      <c r="P52" s="56"/>
      <c r="Q52" s="28"/>
      <c r="R52" s="184"/>
      <c r="S52" s="214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9"/>
      <c r="AE52" s="259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7" t="s">
        <v>73</v>
      </c>
      <c r="C53" s="25" t="s">
        <v>31</v>
      </c>
      <c r="D53" s="39"/>
      <c r="E53" s="55"/>
      <c r="F53" s="96">
        <v>27.25225</v>
      </c>
      <c r="G53" s="96">
        <v>31.338916999999999</v>
      </c>
      <c r="H53" s="96">
        <v>0.93043507000000003</v>
      </c>
      <c r="I53" s="60">
        <v>0.96479963999999996</v>
      </c>
      <c r="J53" s="60">
        <v>8.9956289999999994E-2</v>
      </c>
      <c r="K53" s="61"/>
      <c r="L53" s="258"/>
      <c r="M53" s="258"/>
      <c r="N53" s="55"/>
      <c r="O53" s="26"/>
      <c r="P53" s="55"/>
      <c r="Q53" s="26"/>
      <c r="R53" s="131"/>
      <c r="S53" s="214"/>
      <c r="T53" s="287" t="s">
        <v>73</v>
      </c>
      <c r="U53" s="25" t="s">
        <v>31</v>
      </c>
      <c r="V53" s="39"/>
      <c r="W53" s="55"/>
      <c r="X53" s="96">
        <v>23.178491999999999</v>
      </c>
      <c r="Y53" s="96">
        <v>27.720231999999999</v>
      </c>
      <c r="Z53" s="96">
        <v>0.83778984999999995</v>
      </c>
      <c r="AA53" s="60">
        <v>0.92743847999999995</v>
      </c>
      <c r="AB53" s="60">
        <v>0.17774284000000001</v>
      </c>
      <c r="AC53" s="61"/>
      <c r="AD53" s="258"/>
      <c r="AE53" s="258"/>
      <c r="AF53" s="55"/>
      <c r="AG53" s="26"/>
      <c r="AH53" s="55"/>
      <c r="AI53" s="26"/>
      <c r="AJ53" s="131"/>
      <c r="AK53" s="199"/>
      <c r="AL53" s="287" t="s">
        <v>73</v>
      </c>
      <c r="AM53" s="119">
        <f t="shared" si="4"/>
        <v>-4.0737580000000015</v>
      </c>
      <c r="AN53" s="95">
        <f t="shared" si="5"/>
        <v>-3.6186849999999993</v>
      </c>
      <c r="AO53" s="95">
        <f t="shared" si="6"/>
        <v>-9.2645220000000084E-2</v>
      </c>
      <c r="AP53" s="95">
        <f t="shared" si="7"/>
        <v>-3.7361160000000004E-2</v>
      </c>
      <c r="AQ53" s="120">
        <f t="shared" si="8"/>
        <v>8.7786550000000019E-2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32</v>
      </c>
      <c r="D54" s="186"/>
      <c r="E54" s="56"/>
      <c r="F54" s="187">
        <v>31.801012</v>
      </c>
      <c r="G54" s="187">
        <v>35.558472999999999</v>
      </c>
      <c r="H54" s="187">
        <v>0.97060504999999997</v>
      </c>
      <c r="I54" s="62">
        <v>0.98335220000000001</v>
      </c>
      <c r="J54" s="62">
        <v>4.314921E-2</v>
      </c>
      <c r="K54" s="188"/>
      <c r="L54" s="259"/>
      <c r="M54" s="259"/>
      <c r="N54" s="56"/>
      <c r="O54" s="28"/>
      <c r="P54" s="56"/>
      <c r="Q54" s="28"/>
      <c r="R54" s="132"/>
      <c r="S54" s="214"/>
      <c r="T54" s="285"/>
      <c r="U54" s="27" t="s">
        <v>32</v>
      </c>
      <c r="V54" s="186"/>
      <c r="W54" s="56"/>
      <c r="X54" s="187">
        <v>26.186993999999999</v>
      </c>
      <c r="Y54" s="187">
        <v>30.639462000000002</v>
      </c>
      <c r="Z54" s="187">
        <v>0.90559392000000005</v>
      </c>
      <c r="AA54" s="62">
        <v>0.95719246999999996</v>
      </c>
      <c r="AB54" s="62">
        <v>0.10151188999999999</v>
      </c>
      <c r="AC54" s="188"/>
      <c r="AD54" s="259"/>
      <c r="AE54" s="259"/>
      <c r="AF54" s="56"/>
      <c r="AG54" s="28"/>
      <c r="AH54" s="56"/>
      <c r="AI54" s="28"/>
      <c r="AJ54" s="132"/>
      <c r="AK54" s="199"/>
      <c r="AL54" s="285"/>
      <c r="AM54" s="86">
        <f t="shared" si="4"/>
        <v>-5.6140180000000015</v>
      </c>
      <c r="AN54" s="121">
        <f t="shared" si="5"/>
        <v>-4.9190109999999976</v>
      </c>
      <c r="AO54" s="121">
        <f t="shared" si="6"/>
        <v>-6.5011129999999917E-2</v>
      </c>
      <c r="AP54" s="121">
        <f t="shared" si="7"/>
        <v>-2.6159730000000048E-2</v>
      </c>
      <c r="AQ54" s="87">
        <f t="shared" si="8"/>
        <v>5.8362679999999993E-2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33</v>
      </c>
      <c r="D55" s="186"/>
      <c r="E55" s="56"/>
      <c r="F55" s="187">
        <v>35.414366000000001</v>
      </c>
      <c r="G55" s="187">
        <v>39.624206000000001</v>
      </c>
      <c r="H55" s="187">
        <v>0.98825196000000004</v>
      </c>
      <c r="I55" s="62">
        <v>0.99271443000000004</v>
      </c>
      <c r="J55" s="62">
        <v>2.523531E-2</v>
      </c>
      <c r="K55" s="188"/>
      <c r="L55" s="259"/>
      <c r="M55" s="259"/>
      <c r="N55" s="56"/>
      <c r="O55" s="28"/>
      <c r="P55" s="56"/>
      <c r="Q55" s="28"/>
      <c r="R55" s="132"/>
      <c r="S55" s="214"/>
      <c r="T55" s="285"/>
      <c r="U55" s="27" t="s">
        <v>33</v>
      </c>
      <c r="V55" s="186"/>
      <c r="W55" s="56"/>
      <c r="X55" s="187">
        <v>30.008037999999999</v>
      </c>
      <c r="Y55" s="187">
        <v>33.804133</v>
      </c>
      <c r="Z55" s="187">
        <v>0.95159194999999996</v>
      </c>
      <c r="AA55" s="62">
        <v>0.97400646000000002</v>
      </c>
      <c r="AB55" s="62">
        <v>5.1880247999999997E-2</v>
      </c>
      <c r="AC55" s="188"/>
      <c r="AD55" s="259"/>
      <c r="AE55" s="259"/>
      <c r="AF55" s="56"/>
      <c r="AG55" s="28"/>
      <c r="AH55" s="56"/>
      <c r="AI55" s="28"/>
      <c r="AJ55" s="132"/>
      <c r="AK55" s="199"/>
      <c r="AL55" s="285"/>
      <c r="AM55" s="86">
        <f t="shared" si="4"/>
        <v>-5.406328000000002</v>
      </c>
      <c r="AN55" s="121">
        <f t="shared" si="5"/>
        <v>-5.8200730000000007</v>
      </c>
      <c r="AO55" s="121">
        <f t="shared" si="6"/>
        <v>-3.6660010000000076E-2</v>
      </c>
      <c r="AP55" s="121">
        <f t="shared" si="7"/>
        <v>-1.8707970000000018E-2</v>
      </c>
      <c r="AQ55" s="87">
        <f t="shared" si="8"/>
        <v>2.6644937999999996E-2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35</v>
      </c>
      <c r="D56" s="186"/>
      <c r="E56" s="56"/>
      <c r="F56" s="187">
        <v>37.553516999999999</v>
      </c>
      <c r="G56" s="187">
        <v>41.836832999999999</v>
      </c>
      <c r="H56" s="187">
        <v>0.99351652999999995</v>
      </c>
      <c r="I56" s="62">
        <v>0.99584494999999995</v>
      </c>
      <c r="J56" s="62">
        <v>1.43934535E-2</v>
      </c>
      <c r="K56" s="188"/>
      <c r="L56" s="259"/>
      <c r="M56" s="259"/>
      <c r="N56" s="56"/>
      <c r="O56" s="28"/>
      <c r="P56" s="56"/>
      <c r="Q56" s="28"/>
      <c r="R56" s="132"/>
      <c r="S56" s="214"/>
      <c r="T56" s="285"/>
      <c r="U56" s="27" t="s">
        <v>35</v>
      </c>
      <c r="V56" s="186"/>
      <c r="W56" s="56"/>
      <c r="X56" s="187">
        <v>34.595771999999997</v>
      </c>
      <c r="Y56" s="187">
        <v>38.275537</v>
      </c>
      <c r="Z56" s="187">
        <v>0.98137794</v>
      </c>
      <c r="AA56" s="62">
        <v>0.98902325000000002</v>
      </c>
      <c r="AB56" s="62">
        <v>2.4900885000000001E-2</v>
      </c>
      <c r="AC56" s="188"/>
      <c r="AD56" s="259"/>
      <c r="AE56" s="259"/>
      <c r="AF56" s="56"/>
      <c r="AG56" s="28"/>
      <c r="AH56" s="56"/>
      <c r="AI56" s="28"/>
      <c r="AJ56" s="132"/>
      <c r="AK56" s="199"/>
      <c r="AL56" s="285"/>
      <c r="AM56" s="86">
        <f t="shared" si="4"/>
        <v>-2.9577450000000027</v>
      </c>
      <c r="AN56" s="121">
        <f t="shared" si="5"/>
        <v>-3.5612959999999987</v>
      </c>
      <c r="AO56" s="121">
        <f t="shared" si="6"/>
        <v>-1.2138589999999949E-2</v>
      </c>
      <c r="AP56" s="121">
        <f t="shared" si="7"/>
        <v>-6.8216999999999306E-3</v>
      </c>
      <c r="AQ56" s="87">
        <f t="shared" si="8"/>
        <v>1.0507431500000001E-2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9"/>
      <c r="M57" s="259"/>
      <c r="N57" s="56"/>
      <c r="O57" s="28"/>
      <c r="P57" s="56"/>
      <c r="Q57" s="28"/>
      <c r="R57" s="184"/>
      <c r="S57" s="214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9"/>
      <c r="AE57" s="259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7" t="s">
        <v>74</v>
      </c>
      <c r="C58" s="25" t="s">
        <v>31</v>
      </c>
      <c r="D58" s="39"/>
      <c r="E58" s="55"/>
      <c r="F58" s="96">
        <v>27.764949999999999</v>
      </c>
      <c r="G58" s="96">
        <v>31.477571000000001</v>
      </c>
      <c r="H58" s="96">
        <v>0.92988263000000004</v>
      </c>
      <c r="I58" s="60">
        <v>0.96244852000000003</v>
      </c>
      <c r="J58" s="60">
        <v>7.9899534999999994E-2</v>
      </c>
      <c r="K58" s="61"/>
      <c r="L58" s="258"/>
      <c r="M58" s="258"/>
      <c r="N58" s="55"/>
      <c r="O58" s="26"/>
      <c r="P58" s="55"/>
      <c r="Q58" s="26"/>
      <c r="R58" s="131"/>
      <c r="S58" s="214"/>
      <c r="T58" s="287" t="s">
        <v>74</v>
      </c>
      <c r="U58" s="25" t="s">
        <v>31</v>
      </c>
      <c r="V58" s="39"/>
      <c r="W58" s="55"/>
      <c r="X58" s="96">
        <v>23.499172000000002</v>
      </c>
      <c r="Y58" s="96">
        <v>27.685786</v>
      </c>
      <c r="Z58" s="96">
        <v>0.83860674999999996</v>
      </c>
      <c r="AA58" s="60">
        <v>0.92491104999999996</v>
      </c>
      <c r="AB58" s="60">
        <v>0.16989911999999999</v>
      </c>
      <c r="AC58" s="61"/>
      <c r="AD58" s="258"/>
      <c r="AE58" s="258"/>
      <c r="AF58" s="55"/>
      <c r="AG58" s="26"/>
      <c r="AH58" s="55"/>
      <c r="AI58" s="26"/>
      <c r="AJ58" s="131"/>
      <c r="AK58" s="199"/>
      <c r="AL58" s="287" t="s">
        <v>74</v>
      </c>
      <c r="AM58" s="119">
        <f t="shared" si="4"/>
        <v>-4.2657779999999974</v>
      </c>
      <c r="AN58" s="95">
        <f t="shared" si="5"/>
        <v>-3.7917850000000008</v>
      </c>
      <c r="AO58" s="95">
        <f t="shared" si="6"/>
        <v>-9.1275880000000087E-2</v>
      </c>
      <c r="AP58" s="95">
        <f t="shared" si="7"/>
        <v>-3.7537470000000073E-2</v>
      </c>
      <c r="AQ58" s="120">
        <f t="shared" si="8"/>
        <v>8.9999584999999993E-2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32</v>
      </c>
      <c r="D59" s="186"/>
      <c r="E59" s="56"/>
      <c r="F59" s="187">
        <v>31.771449</v>
      </c>
      <c r="G59" s="187">
        <v>35.585929</v>
      </c>
      <c r="H59" s="187">
        <v>0.96812151999999996</v>
      </c>
      <c r="I59" s="62">
        <v>0.98188133</v>
      </c>
      <c r="J59" s="62">
        <v>4.2743650000000001E-2</v>
      </c>
      <c r="K59" s="188"/>
      <c r="L59" s="259"/>
      <c r="M59" s="259"/>
      <c r="N59" s="56"/>
      <c r="O59" s="28"/>
      <c r="P59" s="56"/>
      <c r="Q59" s="28"/>
      <c r="R59" s="132"/>
      <c r="S59" s="214"/>
      <c r="T59" s="285"/>
      <c r="U59" s="27" t="s">
        <v>32</v>
      </c>
      <c r="V59" s="186"/>
      <c r="W59" s="56"/>
      <c r="X59" s="187">
        <v>26.311634999999999</v>
      </c>
      <c r="Y59" s="187">
        <v>30.282567</v>
      </c>
      <c r="Z59" s="187">
        <v>0.90695676999999997</v>
      </c>
      <c r="AA59" s="62">
        <v>0.95260891000000003</v>
      </c>
      <c r="AB59" s="62">
        <v>9.9382949999999998E-2</v>
      </c>
      <c r="AC59" s="188"/>
      <c r="AD59" s="259"/>
      <c r="AE59" s="259"/>
      <c r="AF59" s="56"/>
      <c r="AG59" s="28"/>
      <c r="AH59" s="56"/>
      <c r="AI59" s="28"/>
      <c r="AJ59" s="132"/>
      <c r="AK59" s="199"/>
      <c r="AL59" s="285"/>
      <c r="AM59" s="86">
        <f t="shared" si="4"/>
        <v>-5.4598140000000015</v>
      </c>
      <c r="AN59" s="121">
        <f t="shared" si="5"/>
        <v>-5.3033619999999999</v>
      </c>
      <c r="AO59" s="121">
        <f t="shared" si="6"/>
        <v>-6.116474999999999E-2</v>
      </c>
      <c r="AP59" s="121">
        <f t="shared" si="7"/>
        <v>-2.9272419999999966E-2</v>
      </c>
      <c r="AQ59" s="87">
        <f t="shared" si="8"/>
        <v>5.6639299999999997E-2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33</v>
      </c>
      <c r="D60" s="186"/>
      <c r="E60" s="56"/>
      <c r="F60" s="187">
        <v>35.200738000000001</v>
      </c>
      <c r="G60" s="187">
        <v>39.435460999999997</v>
      </c>
      <c r="H60" s="187">
        <v>0.98738919999999997</v>
      </c>
      <c r="I60" s="62">
        <v>0.99200765999999996</v>
      </c>
      <c r="J60" s="62">
        <v>2.3623083E-2</v>
      </c>
      <c r="K60" s="188"/>
      <c r="L60" s="259"/>
      <c r="M60" s="259"/>
      <c r="N60" s="56"/>
      <c r="O60" s="28"/>
      <c r="P60" s="56"/>
      <c r="Q60" s="28"/>
      <c r="R60" s="132"/>
      <c r="S60" s="214"/>
      <c r="T60" s="285"/>
      <c r="U60" s="27" t="s">
        <v>33</v>
      </c>
      <c r="V60" s="186"/>
      <c r="W60" s="56"/>
      <c r="X60" s="187">
        <v>30.126667000000001</v>
      </c>
      <c r="Y60" s="187">
        <v>33.671734000000001</v>
      </c>
      <c r="Z60" s="187">
        <v>0.94977374000000003</v>
      </c>
      <c r="AA60" s="62">
        <v>0.97214564000000003</v>
      </c>
      <c r="AB60" s="62">
        <v>5.4235525E-2</v>
      </c>
      <c r="AC60" s="188"/>
      <c r="AD60" s="259"/>
      <c r="AE60" s="259"/>
      <c r="AF60" s="56"/>
      <c r="AG60" s="28"/>
      <c r="AH60" s="56"/>
      <c r="AI60" s="28"/>
      <c r="AJ60" s="132"/>
      <c r="AK60" s="199"/>
      <c r="AL60" s="285"/>
      <c r="AM60" s="86">
        <f t="shared" si="4"/>
        <v>-5.074071</v>
      </c>
      <c r="AN60" s="121">
        <f t="shared" si="5"/>
        <v>-5.7637269999999958</v>
      </c>
      <c r="AO60" s="121">
        <f t="shared" si="6"/>
        <v>-3.7615459999999934E-2</v>
      </c>
      <c r="AP60" s="121">
        <f t="shared" si="7"/>
        <v>-1.9862019999999925E-2</v>
      </c>
      <c r="AQ60" s="87">
        <f t="shared" si="8"/>
        <v>3.0612442E-2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35</v>
      </c>
      <c r="D61" s="186"/>
      <c r="E61" s="56"/>
      <c r="F61" s="187">
        <v>37.151327000000002</v>
      </c>
      <c r="G61" s="187">
        <v>41.490245999999999</v>
      </c>
      <c r="H61" s="187">
        <v>0.99337825999999996</v>
      </c>
      <c r="I61" s="62">
        <v>0.99564527000000003</v>
      </c>
      <c r="J61" s="62">
        <v>1.481384E-2</v>
      </c>
      <c r="K61" s="188"/>
      <c r="L61" s="259"/>
      <c r="M61" s="259"/>
      <c r="N61" s="56"/>
      <c r="O61" s="28"/>
      <c r="P61" s="56"/>
      <c r="Q61" s="28"/>
      <c r="R61" s="132"/>
      <c r="S61" s="214"/>
      <c r="T61" s="285"/>
      <c r="U61" s="27" t="s">
        <v>35</v>
      </c>
      <c r="V61" s="186"/>
      <c r="W61" s="56"/>
      <c r="X61" s="187">
        <v>34.545682999999997</v>
      </c>
      <c r="Y61" s="187">
        <v>38.209209000000001</v>
      </c>
      <c r="Z61" s="187">
        <v>0.97959604</v>
      </c>
      <c r="AA61" s="62">
        <v>0.98771282000000005</v>
      </c>
      <c r="AB61" s="62">
        <v>2.5878122E-2</v>
      </c>
      <c r="AC61" s="188"/>
      <c r="AD61" s="259"/>
      <c r="AE61" s="259"/>
      <c r="AF61" s="56"/>
      <c r="AG61" s="28"/>
      <c r="AH61" s="56"/>
      <c r="AI61" s="28"/>
      <c r="AJ61" s="132"/>
      <c r="AK61" s="199"/>
      <c r="AL61" s="285"/>
      <c r="AM61" s="86">
        <f t="shared" si="4"/>
        <v>-2.6056440000000052</v>
      </c>
      <c r="AN61" s="121">
        <f t="shared" si="5"/>
        <v>-3.2810369999999978</v>
      </c>
      <c r="AO61" s="121">
        <f t="shared" si="6"/>
        <v>-1.3782219999999956E-2</v>
      </c>
      <c r="AP61" s="121">
        <f t="shared" si="7"/>
        <v>-7.9324499999999798E-3</v>
      </c>
      <c r="AQ61" s="87">
        <f t="shared" si="8"/>
        <v>1.1064282E-2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9"/>
      <c r="M62" s="259"/>
      <c r="N62" s="56"/>
      <c r="O62" s="28"/>
      <c r="P62" s="56"/>
      <c r="Q62" s="28"/>
      <c r="R62" s="184"/>
      <c r="S62" s="214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9"/>
      <c r="AE62" s="259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7" t="s">
        <v>75</v>
      </c>
      <c r="C63" s="25" t="s">
        <v>31</v>
      </c>
      <c r="D63" s="39"/>
      <c r="E63" s="55"/>
      <c r="F63" s="96">
        <v>27.347248</v>
      </c>
      <c r="G63" s="96">
        <v>31.569853999999999</v>
      </c>
      <c r="H63" s="96">
        <v>0.91837411999999996</v>
      </c>
      <c r="I63" s="60">
        <v>0.95960217999999997</v>
      </c>
      <c r="J63" s="60">
        <v>7.6349944000000003E-2</v>
      </c>
      <c r="K63" s="61"/>
      <c r="L63" s="258"/>
      <c r="M63" s="258"/>
      <c r="N63" s="55"/>
      <c r="O63" s="26"/>
      <c r="P63" s="55"/>
      <c r="Q63" s="26"/>
      <c r="R63" s="131"/>
      <c r="S63" s="214"/>
      <c r="T63" s="287" t="s">
        <v>75</v>
      </c>
      <c r="U63" s="25" t="s">
        <v>31</v>
      </c>
      <c r="V63" s="39"/>
      <c r="W63" s="55"/>
      <c r="X63" s="96">
        <v>21.784863000000001</v>
      </c>
      <c r="Y63" s="96">
        <v>26.688744</v>
      </c>
      <c r="Z63" s="96">
        <v>0.80302452999999996</v>
      </c>
      <c r="AA63" s="60">
        <v>0.90782549000000001</v>
      </c>
      <c r="AB63" s="60">
        <v>0.19548932999999999</v>
      </c>
      <c r="AC63" s="61"/>
      <c r="AD63" s="258"/>
      <c r="AE63" s="258"/>
      <c r="AF63" s="55"/>
      <c r="AG63" s="26"/>
      <c r="AH63" s="55"/>
      <c r="AI63" s="26"/>
      <c r="AJ63" s="131"/>
      <c r="AK63" s="199"/>
      <c r="AL63" s="287" t="s">
        <v>75</v>
      </c>
      <c r="AM63" s="119">
        <f t="shared" si="4"/>
        <v>-5.562384999999999</v>
      </c>
      <c r="AN63" s="95">
        <f t="shared" si="5"/>
        <v>-4.8811099999999996</v>
      </c>
      <c r="AO63" s="95">
        <f t="shared" si="6"/>
        <v>-0.11534959</v>
      </c>
      <c r="AP63" s="95">
        <f t="shared" si="7"/>
        <v>-5.1776689999999959E-2</v>
      </c>
      <c r="AQ63" s="120">
        <f t="shared" si="8"/>
        <v>0.11913938599999999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32</v>
      </c>
      <c r="D64" s="186"/>
      <c r="E64" s="56"/>
      <c r="F64" s="187">
        <v>32.548454</v>
      </c>
      <c r="G64" s="187">
        <v>36.084080999999998</v>
      </c>
      <c r="H64" s="187">
        <v>0.96706851999999999</v>
      </c>
      <c r="I64" s="62">
        <v>0.98174594999999998</v>
      </c>
      <c r="J64" s="62">
        <v>3.1812739999999999E-2</v>
      </c>
      <c r="K64" s="188"/>
      <c r="L64" s="259"/>
      <c r="M64" s="259"/>
      <c r="N64" s="56"/>
      <c r="O64" s="28"/>
      <c r="P64" s="56"/>
      <c r="Q64" s="28"/>
      <c r="R64" s="132"/>
      <c r="S64" s="214"/>
      <c r="T64" s="285"/>
      <c r="U64" s="27" t="s">
        <v>32</v>
      </c>
      <c r="V64" s="186"/>
      <c r="W64" s="56"/>
      <c r="X64" s="187">
        <v>25.405781999999999</v>
      </c>
      <c r="Y64" s="187">
        <v>29.900544</v>
      </c>
      <c r="Z64" s="187">
        <v>0.88599834</v>
      </c>
      <c r="AA64" s="62">
        <v>0.94875586999999995</v>
      </c>
      <c r="AB64" s="62">
        <v>0.10717324</v>
      </c>
      <c r="AC64" s="188"/>
      <c r="AD64" s="259"/>
      <c r="AE64" s="259"/>
      <c r="AF64" s="56"/>
      <c r="AG64" s="28"/>
      <c r="AH64" s="56"/>
      <c r="AI64" s="28"/>
      <c r="AJ64" s="132"/>
      <c r="AK64" s="199"/>
      <c r="AL64" s="285"/>
      <c r="AM64" s="86">
        <f t="shared" si="4"/>
        <v>-7.142672000000001</v>
      </c>
      <c r="AN64" s="121">
        <f t="shared" si="5"/>
        <v>-6.1835369999999976</v>
      </c>
      <c r="AO64" s="121">
        <f t="shared" si="6"/>
        <v>-8.1070179999999992E-2</v>
      </c>
      <c r="AP64" s="121">
        <f t="shared" si="7"/>
        <v>-3.2990080000000033E-2</v>
      </c>
      <c r="AQ64" s="87">
        <f t="shared" si="8"/>
        <v>7.5360499999999997E-2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33</v>
      </c>
      <c r="D65" s="186"/>
      <c r="E65" s="56"/>
      <c r="F65" s="187">
        <v>37.835597</v>
      </c>
      <c r="G65" s="187">
        <v>41.177688000000003</v>
      </c>
      <c r="H65" s="187">
        <v>0.98772225999999996</v>
      </c>
      <c r="I65" s="62">
        <v>0.99269587000000004</v>
      </c>
      <c r="J65" s="62">
        <v>1.24435E-2</v>
      </c>
      <c r="K65" s="188"/>
      <c r="L65" s="259"/>
      <c r="M65" s="259"/>
      <c r="N65" s="56"/>
      <c r="O65" s="28"/>
      <c r="P65" s="56"/>
      <c r="Q65" s="28"/>
      <c r="R65" s="132"/>
      <c r="S65" s="214"/>
      <c r="T65" s="285"/>
      <c r="U65" s="27" t="s">
        <v>33</v>
      </c>
      <c r="V65" s="186"/>
      <c r="W65" s="56"/>
      <c r="X65" s="187">
        <v>29.588094000000002</v>
      </c>
      <c r="Y65" s="187">
        <v>33.488394999999997</v>
      </c>
      <c r="Z65" s="187">
        <v>0.94437483</v>
      </c>
      <c r="AA65" s="62">
        <v>0.97071280000000004</v>
      </c>
      <c r="AB65" s="62">
        <v>5.1502741999999997E-2</v>
      </c>
      <c r="AC65" s="188"/>
      <c r="AD65" s="259"/>
      <c r="AE65" s="259"/>
      <c r="AF65" s="56"/>
      <c r="AG65" s="28"/>
      <c r="AH65" s="56"/>
      <c r="AI65" s="28"/>
      <c r="AJ65" s="132"/>
      <c r="AK65" s="199"/>
      <c r="AL65" s="285"/>
      <c r="AM65" s="86">
        <f t="shared" si="4"/>
        <v>-8.2475029999999983</v>
      </c>
      <c r="AN65" s="121">
        <f t="shared" si="5"/>
        <v>-7.6892930000000064</v>
      </c>
      <c r="AO65" s="121">
        <f t="shared" si="6"/>
        <v>-4.3347429999999965E-2</v>
      </c>
      <c r="AP65" s="121">
        <f t="shared" si="7"/>
        <v>-2.1983069999999993E-2</v>
      </c>
      <c r="AQ65" s="87">
        <f t="shared" si="8"/>
        <v>3.9059241999999994E-2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35</v>
      </c>
      <c r="D66" s="186"/>
      <c r="E66" s="56"/>
      <c r="F66" s="187">
        <v>41.138835999999998</v>
      </c>
      <c r="G66" s="187">
        <v>44.397858999999997</v>
      </c>
      <c r="H66" s="187">
        <v>0.99353904999999998</v>
      </c>
      <c r="I66" s="62">
        <v>0.99621707000000004</v>
      </c>
      <c r="J66" s="62">
        <v>5.8853550000000001E-3</v>
      </c>
      <c r="K66" s="188"/>
      <c r="L66" s="259"/>
      <c r="M66" s="259"/>
      <c r="N66" s="56"/>
      <c r="O66" s="28"/>
      <c r="P66" s="56"/>
      <c r="Q66" s="28"/>
      <c r="R66" s="132"/>
      <c r="S66" s="214"/>
      <c r="T66" s="285"/>
      <c r="U66" s="27" t="s">
        <v>35</v>
      </c>
      <c r="V66" s="186"/>
      <c r="W66" s="56"/>
      <c r="X66" s="187">
        <v>35.094337000000003</v>
      </c>
      <c r="Y66" s="187">
        <v>38.515771000000001</v>
      </c>
      <c r="Z66" s="187">
        <v>0.97968423999999998</v>
      </c>
      <c r="AA66" s="62">
        <v>0.98828969</v>
      </c>
      <c r="AB66" s="62">
        <v>1.9833084000000001E-2</v>
      </c>
      <c r="AC66" s="188"/>
      <c r="AD66" s="259"/>
      <c r="AE66" s="259"/>
      <c r="AF66" s="56"/>
      <c r="AG66" s="28"/>
      <c r="AH66" s="56"/>
      <c r="AI66" s="28"/>
      <c r="AJ66" s="132"/>
      <c r="AK66" s="199"/>
      <c r="AL66" s="285"/>
      <c r="AM66" s="86">
        <f t="shared" si="4"/>
        <v>-6.0444989999999947</v>
      </c>
      <c r="AN66" s="121">
        <f t="shared" si="5"/>
        <v>-5.882087999999996</v>
      </c>
      <c r="AO66" s="121">
        <f t="shared" si="6"/>
        <v>-1.3854809999999995E-2</v>
      </c>
      <c r="AP66" s="121">
        <f t="shared" si="7"/>
        <v>-7.9273800000000394E-3</v>
      </c>
      <c r="AQ66" s="87">
        <f t="shared" si="8"/>
        <v>1.3947729000000001E-2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9"/>
      <c r="M67" s="259"/>
      <c r="N67" s="56"/>
      <c r="O67" s="28"/>
      <c r="P67" s="56"/>
      <c r="Q67" s="28"/>
      <c r="R67" s="184"/>
      <c r="S67" s="214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9"/>
      <c r="AE67" s="259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7" t="s">
        <v>76</v>
      </c>
      <c r="C68" s="25" t="s">
        <v>31</v>
      </c>
      <c r="D68" s="39"/>
      <c r="E68" s="55"/>
      <c r="F68" s="96">
        <v>27.294785999999998</v>
      </c>
      <c r="G68" s="96">
        <v>31.262851999999999</v>
      </c>
      <c r="H68" s="96">
        <v>0.92335898999999999</v>
      </c>
      <c r="I68" s="60">
        <v>0.96169296000000004</v>
      </c>
      <c r="J68" s="60">
        <v>7.9643264000000005E-2</v>
      </c>
      <c r="K68" s="61"/>
      <c r="L68" s="258"/>
      <c r="M68" s="258"/>
      <c r="N68" s="55"/>
      <c r="O68" s="26"/>
      <c r="P68" s="55"/>
      <c r="Q68" s="26"/>
      <c r="R68" s="131"/>
      <c r="S68" s="214"/>
      <c r="T68" s="287" t="s">
        <v>76</v>
      </c>
      <c r="U68" s="25" t="s">
        <v>31</v>
      </c>
      <c r="V68" s="39"/>
      <c r="W68" s="55"/>
      <c r="X68" s="96">
        <v>21.913778000000001</v>
      </c>
      <c r="Y68" s="96">
        <v>26.524509999999999</v>
      </c>
      <c r="Z68" s="96">
        <v>0.82529680999999999</v>
      </c>
      <c r="AA68" s="60">
        <v>0.90437519</v>
      </c>
      <c r="AB68" s="60">
        <v>0.18408804000000001</v>
      </c>
      <c r="AC68" s="61"/>
      <c r="AD68" s="258"/>
      <c r="AE68" s="258"/>
      <c r="AF68" s="55"/>
      <c r="AG68" s="26"/>
      <c r="AH68" s="55"/>
      <c r="AI68" s="26"/>
      <c r="AJ68" s="131"/>
      <c r="AK68" s="199"/>
      <c r="AL68" s="287" t="s">
        <v>76</v>
      </c>
      <c r="AM68" s="119">
        <f t="shared" si="4"/>
        <v>-5.3810079999999978</v>
      </c>
      <c r="AN68" s="95">
        <f t="shared" si="5"/>
        <v>-4.7383419999999994</v>
      </c>
      <c r="AO68" s="95">
        <f t="shared" si="6"/>
        <v>-9.8062179999999999E-2</v>
      </c>
      <c r="AP68" s="95">
        <f t="shared" si="7"/>
        <v>-5.7317770000000046E-2</v>
      </c>
      <c r="AQ68" s="120">
        <f t="shared" si="8"/>
        <v>0.104444776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32</v>
      </c>
      <c r="D69" s="186"/>
      <c r="E69" s="56"/>
      <c r="F69" s="187">
        <v>31.245000000000001</v>
      </c>
      <c r="G69" s="187">
        <v>35.127009999999999</v>
      </c>
      <c r="H69" s="187">
        <v>0.96469903000000001</v>
      </c>
      <c r="I69" s="62">
        <v>0.98032176000000004</v>
      </c>
      <c r="J69" s="62">
        <v>4.2656705000000003E-2</v>
      </c>
      <c r="K69" s="188"/>
      <c r="L69" s="259"/>
      <c r="M69" s="259"/>
      <c r="N69" s="56"/>
      <c r="O69" s="28"/>
      <c r="P69" s="56"/>
      <c r="Q69" s="28"/>
      <c r="R69" s="132"/>
      <c r="S69" s="214"/>
      <c r="T69" s="285"/>
      <c r="U69" s="27" t="s">
        <v>32</v>
      </c>
      <c r="V69" s="186"/>
      <c r="W69" s="56"/>
      <c r="X69" s="187">
        <v>26.036557999999999</v>
      </c>
      <c r="Y69" s="187">
        <v>30.252694999999999</v>
      </c>
      <c r="Z69" s="187">
        <v>0.89930142000000002</v>
      </c>
      <c r="AA69" s="62">
        <v>0.95203932999999996</v>
      </c>
      <c r="AB69" s="62">
        <v>9.9927879999999997E-2</v>
      </c>
      <c r="AC69" s="188"/>
      <c r="AD69" s="259"/>
      <c r="AE69" s="259"/>
      <c r="AF69" s="56"/>
      <c r="AG69" s="28"/>
      <c r="AH69" s="56"/>
      <c r="AI69" s="28"/>
      <c r="AJ69" s="132"/>
      <c r="AK69" s="199"/>
      <c r="AL69" s="285"/>
      <c r="AM69" s="86">
        <f t="shared" si="4"/>
        <v>-5.2084420000000016</v>
      </c>
      <c r="AN69" s="121">
        <f t="shared" si="5"/>
        <v>-4.8743149999999993</v>
      </c>
      <c r="AO69" s="121">
        <f t="shared" si="6"/>
        <v>-6.5397609999999995E-2</v>
      </c>
      <c r="AP69" s="121">
        <f t="shared" si="7"/>
        <v>-2.8282430000000081E-2</v>
      </c>
      <c r="AQ69" s="87">
        <f t="shared" si="8"/>
        <v>5.7271174999999994E-2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33</v>
      </c>
      <c r="D70" s="186"/>
      <c r="E70" s="56"/>
      <c r="F70" s="187">
        <v>34.820459</v>
      </c>
      <c r="G70" s="187">
        <v>39.078360000000004</v>
      </c>
      <c r="H70" s="187">
        <v>0.98618581999999999</v>
      </c>
      <c r="I70" s="62">
        <v>0.99136939000000002</v>
      </c>
      <c r="J70" s="62">
        <v>2.3868836000000001E-2</v>
      </c>
      <c r="K70" s="188"/>
      <c r="L70" s="259"/>
      <c r="M70" s="259"/>
      <c r="N70" s="56"/>
      <c r="O70" s="28"/>
      <c r="P70" s="56"/>
      <c r="Q70" s="28"/>
      <c r="R70" s="132"/>
      <c r="S70" s="214"/>
      <c r="T70" s="285"/>
      <c r="U70" s="27" t="s">
        <v>33</v>
      </c>
      <c r="V70" s="186"/>
      <c r="W70" s="56"/>
      <c r="X70" s="187">
        <v>29.763919999999999</v>
      </c>
      <c r="Y70" s="187">
        <v>33.499434999999998</v>
      </c>
      <c r="Z70" s="187">
        <v>0.94450193000000005</v>
      </c>
      <c r="AA70" s="62">
        <v>0.97110059999999998</v>
      </c>
      <c r="AB70" s="62">
        <v>5.3200614E-2</v>
      </c>
      <c r="AC70" s="188"/>
      <c r="AD70" s="259"/>
      <c r="AE70" s="259"/>
      <c r="AF70" s="56"/>
      <c r="AG70" s="28"/>
      <c r="AH70" s="56"/>
      <c r="AI70" s="28"/>
      <c r="AJ70" s="132"/>
      <c r="AK70" s="199"/>
      <c r="AL70" s="285"/>
      <c r="AM70" s="86">
        <f t="shared" si="4"/>
        <v>-5.0565390000000008</v>
      </c>
      <c r="AN70" s="121">
        <f t="shared" si="5"/>
        <v>-5.5789250000000052</v>
      </c>
      <c r="AO70" s="121">
        <f t="shared" si="6"/>
        <v>-4.1683889999999946E-2</v>
      </c>
      <c r="AP70" s="121">
        <f t="shared" si="7"/>
        <v>-2.0268790000000036E-2</v>
      </c>
      <c r="AQ70" s="87">
        <f t="shared" si="8"/>
        <v>2.9331777999999999E-2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35</v>
      </c>
      <c r="D71" s="186"/>
      <c r="E71" s="56"/>
      <c r="F71" s="187">
        <v>36.903402</v>
      </c>
      <c r="G71" s="187">
        <v>41.270712000000003</v>
      </c>
      <c r="H71" s="187">
        <v>0.99300827000000003</v>
      </c>
      <c r="I71" s="62">
        <v>0.99532105000000004</v>
      </c>
      <c r="J71" s="62">
        <v>1.5012799E-2</v>
      </c>
      <c r="K71" s="188"/>
      <c r="L71" s="259"/>
      <c r="M71" s="259"/>
      <c r="N71" s="56"/>
      <c r="O71" s="28"/>
      <c r="P71" s="56"/>
      <c r="Q71" s="28"/>
      <c r="R71" s="132"/>
      <c r="S71" s="214"/>
      <c r="T71" s="285"/>
      <c r="U71" s="27" t="s">
        <v>35</v>
      </c>
      <c r="V71" s="186"/>
      <c r="W71" s="56"/>
      <c r="X71" s="187">
        <v>34.170696999999997</v>
      </c>
      <c r="Y71" s="187">
        <v>37.886031000000003</v>
      </c>
      <c r="Z71" s="187">
        <v>0.97752877000000005</v>
      </c>
      <c r="AA71" s="62">
        <v>0.98690327</v>
      </c>
      <c r="AB71" s="62">
        <v>2.5739273E-2</v>
      </c>
      <c r="AC71" s="188"/>
      <c r="AD71" s="259"/>
      <c r="AE71" s="259"/>
      <c r="AF71" s="56"/>
      <c r="AG71" s="28"/>
      <c r="AH71" s="56"/>
      <c r="AI71" s="28"/>
      <c r="AJ71" s="132"/>
      <c r="AK71" s="199"/>
      <c r="AL71" s="285"/>
      <c r="AM71" s="86">
        <f t="shared" si="4"/>
        <v>-2.7327050000000028</v>
      </c>
      <c r="AN71" s="121">
        <f t="shared" si="5"/>
        <v>-3.3846810000000005</v>
      </c>
      <c r="AO71" s="121">
        <f t="shared" si="6"/>
        <v>-1.5479499999999979E-2</v>
      </c>
      <c r="AP71" s="121">
        <f t="shared" si="7"/>
        <v>-8.4177800000000413E-3</v>
      </c>
      <c r="AQ71" s="87">
        <f t="shared" si="8"/>
        <v>1.0726474E-2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9"/>
      <c r="M72" s="259"/>
      <c r="N72" s="56"/>
      <c r="O72" s="28"/>
      <c r="P72" s="56"/>
      <c r="Q72" s="28"/>
      <c r="R72" s="184"/>
      <c r="S72" s="214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9"/>
      <c r="AE72" s="259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7" t="s">
        <v>77</v>
      </c>
      <c r="C73" s="25" t="s">
        <v>31</v>
      </c>
      <c r="D73" s="39"/>
      <c r="E73" s="55"/>
      <c r="F73" s="96">
        <v>27.849122000000001</v>
      </c>
      <c r="G73" s="96">
        <v>31.941018</v>
      </c>
      <c r="H73" s="96">
        <v>0.93495119000000004</v>
      </c>
      <c r="I73" s="60">
        <v>0.96387645</v>
      </c>
      <c r="J73" s="60">
        <v>8.0608374999999996E-2</v>
      </c>
      <c r="K73" s="61"/>
      <c r="L73" s="258"/>
      <c r="M73" s="258"/>
      <c r="N73" s="55"/>
      <c r="O73" s="26"/>
      <c r="P73" s="55"/>
      <c r="Q73" s="26"/>
      <c r="R73" s="131"/>
      <c r="S73" s="214"/>
      <c r="T73" s="287" t="s">
        <v>77</v>
      </c>
      <c r="U73" s="25" t="s">
        <v>31</v>
      </c>
      <c r="V73" s="39"/>
      <c r="W73" s="55"/>
      <c r="X73" s="96">
        <v>21.997274999999998</v>
      </c>
      <c r="Y73" s="96">
        <v>26.800152000000001</v>
      </c>
      <c r="Z73" s="96">
        <v>0.84075348000000005</v>
      </c>
      <c r="AA73" s="60">
        <v>0.91264909000000005</v>
      </c>
      <c r="AB73" s="60">
        <v>0.18993568</v>
      </c>
      <c r="AC73" s="61"/>
      <c r="AD73" s="258"/>
      <c r="AE73" s="258"/>
      <c r="AF73" s="55"/>
      <c r="AG73" s="26"/>
      <c r="AH73" s="55"/>
      <c r="AI73" s="26"/>
      <c r="AJ73" s="131"/>
      <c r="AK73" s="199"/>
      <c r="AL73" s="287" t="s">
        <v>77</v>
      </c>
      <c r="AM73" s="119">
        <f t="shared" si="4"/>
        <v>-5.8518470000000029</v>
      </c>
      <c r="AN73" s="95">
        <f t="shared" si="5"/>
        <v>-5.140865999999999</v>
      </c>
      <c r="AO73" s="95">
        <f t="shared" si="6"/>
        <v>-9.419770999999999E-2</v>
      </c>
      <c r="AP73" s="95">
        <f t="shared" si="7"/>
        <v>-5.1227359999999944E-2</v>
      </c>
      <c r="AQ73" s="120">
        <f t="shared" si="8"/>
        <v>0.109327305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32</v>
      </c>
      <c r="D74" s="186"/>
      <c r="E74" s="56"/>
      <c r="F74" s="187">
        <v>32.239615999999998</v>
      </c>
      <c r="G74" s="187">
        <v>35.994971</v>
      </c>
      <c r="H74" s="187">
        <v>0.97268431</v>
      </c>
      <c r="I74" s="62">
        <v>0.98353358000000002</v>
      </c>
      <c r="J74" s="62">
        <v>3.9625782999999998E-2</v>
      </c>
      <c r="K74" s="188"/>
      <c r="L74" s="259"/>
      <c r="M74" s="259"/>
      <c r="N74" s="56"/>
      <c r="O74" s="28"/>
      <c r="P74" s="56"/>
      <c r="Q74" s="28"/>
      <c r="R74" s="132"/>
      <c r="S74" s="214"/>
      <c r="T74" s="285"/>
      <c r="U74" s="27" t="s">
        <v>32</v>
      </c>
      <c r="V74" s="186"/>
      <c r="W74" s="56"/>
      <c r="X74" s="187">
        <v>26.499472000000001</v>
      </c>
      <c r="Y74" s="187">
        <v>30.858916000000001</v>
      </c>
      <c r="Z74" s="187">
        <v>0.91073815000000002</v>
      </c>
      <c r="AA74" s="62">
        <v>0.95425172000000003</v>
      </c>
      <c r="AB74" s="62">
        <v>0.103469506</v>
      </c>
      <c r="AC74" s="188"/>
      <c r="AD74" s="259"/>
      <c r="AE74" s="259"/>
      <c r="AF74" s="56"/>
      <c r="AG74" s="28"/>
      <c r="AH74" s="56"/>
      <c r="AI74" s="28"/>
      <c r="AJ74" s="132"/>
      <c r="AK74" s="199"/>
      <c r="AL74" s="285"/>
      <c r="AM74" s="86">
        <f t="shared" si="4"/>
        <v>-5.7401439999999972</v>
      </c>
      <c r="AN74" s="121">
        <f t="shared" si="5"/>
        <v>-5.1360549999999989</v>
      </c>
      <c r="AO74" s="121">
        <f t="shared" si="6"/>
        <v>-6.1946159999999972E-2</v>
      </c>
      <c r="AP74" s="121">
        <f t="shared" si="7"/>
        <v>-2.9281859999999993E-2</v>
      </c>
      <c r="AQ74" s="87">
        <f t="shared" si="8"/>
        <v>6.3843723000000005E-2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33</v>
      </c>
      <c r="D75" s="186"/>
      <c r="E75" s="56"/>
      <c r="F75" s="187">
        <v>36.312911</v>
      </c>
      <c r="G75" s="187">
        <v>40.310009000000001</v>
      </c>
      <c r="H75" s="187">
        <v>0.98956301000000002</v>
      </c>
      <c r="I75" s="62">
        <v>0.99319888000000001</v>
      </c>
      <c r="J75" s="62">
        <v>1.8913574999999998E-2</v>
      </c>
      <c r="K75" s="188"/>
      <c r="L75" s="259"/>
      <c r="M75" s="259"/>
      <c r="N75" s="56"/>
      <c r="O75" s="28"/>
      <c r="P75" s="56"/>
      <c r="Q75" s="28"/>
      <c r="R75" s="132"/>
      <c r="S75" s="214"/>
      <c r="T75" s="285"/>
      <c r="U75" s="27" t="s">
        <v>33</v>
      </c>
      <c r="V75" s="186"/>
      <c r="W75" s="56"/>
      <c r="X75" s="187">
        <v>30.239070999999999</v>
      </c>
      <c r="Y75" s="187">
        <v>34.092917999999997</v>
      </c>
      <c r="Z75" s="187">
        <v>0.95569185000000001</v>
      </c>
      <c r="AA75" s="62">
        <v>0.97445897999999997</v>
      </c>
      <c r="AB75" s="62">
        <v>5.6134243E-2</v>
      </c>
      <c r="AC75" s="188"/>
      <c r="AD75" s="259"/>
      <c r="AE75" s="259"/>
      <c r="AF75" s="56"/>
      <c r="AG75" s="28"/>
      <c r="AH75" s="56"/>
      <c r="AI75" s="28"/>
      <c r="AJ75" s="132"/>
      <c r="AK75" s="199"/>
      <c r="AL75" s="285"/>
      <c r="AM75" s="86">
        <f t="shared" si="4"/>
        <v>-6.0738400000000006</v>
      </c>
      <c r="AN75" s="121">
        <f t="shared" si="5"/>
        <v>-6.2170910000000035</v>
      </c>
      <c r="AO75" s="121">
        <f t="shared" si="6"/>
        <v>-3.3871160000000011E-2</v>
      </c>
      <c r="AP75" s="121">
        <f t="shared" si="7"/>
        <v>-1.8739900000000032E-2</v>
      </c>
      <c r="AQ75" s="87">
        <f t="shared" si="8"/>
        <v>3.7220667999999998E-2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35</v>
      </c>
      <c r="D76" s="186"/>
      <c r="E76" s="56"/>
      <c r="F76" s="187">
        <v>38.870500999999997</v>
      </c>
      <c r="G76" s="187">
        <v>43.123348</v>
      </c>
      <c r="H76" s="187">
        <v>0.99444431</v>
      </c>
      <c r="I76" s="62">
        <v>0.99632772000000003</v>
      </c>
      <c r="J76" s="62">
        <v>1.1516982E-2</v>
      </c>
      <c r="K76" s="188"/>
      <c r="L76" s="259"/>
      <c r="M76" s="259"/>
      <c r="N76" s="56"/>
      <c r="O76" s="28"/>
      <c r="P76" s="56"/>
      <c r="Q76" s="28"/>
      <c r="R76" s="132"/>
      <c r="S76" s="214"/>
      <c r="T76" s="285"/>
      <c r="U76" s="27" t="s">
        <v>35</v>
      </c>
      <c r="V76" s="186"/>
      <c r="W76" s="56"/>
      <c r="X76" s="187">
        <v>34.816347</v>
      </c>
      <c r="Y76" s="187">
        <v>38.459215</v>
      </c>
      <c r="Z76" s="187">
        <v>0.98273966000000001</v>
      </c>
      <c r="AA76" s="62">
        <v>0.98923517000000005</v>
      </c>
      <c r="AB76" s="62">
        <v>2.5140223999999999E-2</v>
      </c>
      <c r="AC76" s="188"/>
      <c r="AD76" s="259"/>
      <c r="AE76" s="259"/>
      <c r="AF76" s="56"/>
      <c r="AG76" s="28"/>
      <c r="AH76" s="56"/>
      <c r="AI76" s="28"/>
      <c r="AJ76" s="132"/>
      <c r="AK76" s="199"/>
      <c r="AL76" s="285"/>
      <c r="AM76" s="86">
        <f t="shared" si="4"/>
        <v>-4.0541539999999969</v>
      </c>
      <c r="AN76" s="121">
        <f t="shared" si="5"/>
        <v>-4.6641329999999996</v>
      </c>
      <c r="AO76" s="121">
        <f t="shared" si="6"/>
        <v>-1.1704649999999983E-2</v>
      </c>
      <c r="AP76" s="121">
        <f t="shared" si="7"/>
        <v>-7.0925499999999753E-3</v>
      </c>
      <c r="AQ76" s="87">
        <f t="shared" si="8"/>
        <v>1.3623241999999999E-2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9"/>
      <c r="M77" s="259"/>
      <c r="N77" s="56"/>
      <c r="O77" s="28"/>
      <c r="P77" s="56"/>
      <c r="Q77" s="28"/>
      <c r="R77" s="184"/>
      <c r="S77" s="214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9"/>
      <c r="AE77" s="259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7" t="s">
        <v>78</v>
      </c>
      <c r="C78" s="25" t="s">
        <v>31</v>
      </c>
      <c r="D78" s="39"/>
      <c r="E78" s="55"/>
      <c r="F78" s="96">
        <v>26.775922000000001</v>
      </c>
      <c r="G78" s="96">
        <v>31.185213999999998</v>
      </c>
      <c r="H78" s="96">
        <v>0.92669657000000005</v>
      </c>
      <c r="I78" s="60">
        <v>0.95551739000000002</v>
      </c>
      <c r="J78" s="60">
        <v>8.2256965000000001E-2</v>
      </c>
      <c r="K78" s="61"/>
      <c r="L78" s="258"/>
      <c r="M78" s="258"/>
      <c r="N78" s="55"/>
      <c r="O78" s="26"/>
      <c r="P78" s="55"/>
      <c r="Q78" s="26"/>
      <c r="R78" s="131"/>
      <c r="S78" s="214"/>
      <c r="T78" s="287" t="s">
        <v>78</v>
      </c>
      <c r="U78" s="25" t="s">
        <v>31</v>
      </c>
      <c r="V78" s="39"/>
      <c r="W78" s="55"/>
      <c r="X78" s="96">
        <v>20.724139999999998</v>
      </c>
      <c r="Y78" s="96">
        <v>25.456247000000001</v>
      </c>
      <c r="Z78" s="96">
        <v>0.80715095999999997</v>
      </c>
      <c r="AA78" s="60">
        <v>0.88996973000000001</v>
      </c>
      <c r="AB78" s="60">
        <v>0.22768611999999999</v>
      </c>
      <c r="AC78" s="61"/>
      <c r="AD78" s="258"/>
      <c r="AE78" s="258"/>
      <c r="AF78" s="55"/>
      <c r="AG78" s="26"/>
      <c r="AH78" s="55"/>
      <c r="AI78" s="26"/>
      <c r="AJ78" s="131"/>
      <c r="AK78" s="199"/>
      <c r="AL78" s="287" t="s">
        <v>78</v>
      </c>
      <c r="AM78" s="119">
        <f t="shared" si="4"/>
        <v>-6.0517820000000029</v>
      </c>
      <c r="AN78" s="95">
        <f t="shared" si="5"/>
        <v>-5.7289669999999973</v>
      </c>
      <c r="AO78" s="95">
        <f t="shared" si="6"/>
        <v>-0.11954561000000008</v>
      </c>
      <c r="AP78" s="95">
        <f t="shared" si="7"/>
        <v>-6.5547660000000008E-2</v>
      </c>
      <c r="AQ78" s="120">
        <f t="shared" si="8"/>
        <v>0.14542915499999998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32</v>
      </c>
      <c r="D79" s="186"/>
      <c r="E79" s="56"/>
      <c r="F79" s="187">
        <v>32.306792999999999</v>
      </c>
      <c r="G79" s="187">
        <v>35.955981000000001</v>
      </c>
      <c r="H79" s="187">
        <v>0.97081070999999997</v>
      </c>
      <c r="I79" s="62">
        <v>0.98151849999999996</v>
      </c>
      <c r="J79" s="62">
        <v>3.3848892999999998E-2</v>
      </c>
      <c r="K79" s="188"/>
      <c r="L79" s="259"/>
      <c r="M79" s="259"/>
      <c r="N79" s="56"/>
      <c r="O79" s="28"/>
      <c r="P79" s="56"/>
      <c r="Q79" s="28"/>
      <c r="R79" s="132"/>
      <c r="S79" s="214"/>
      <c r="T79" s="285"/>
      <c r="U79" s="27" t="s">
        <v>32</v>
      </c>
      <c r="V79" s="186"/>
      <c r="W79" s="56"/>
      <c r="X79" s="187">
        <v>24.635348</v>
      </c>
      <c r="Y79" s="187">
        <v>29.427437999999999</v>
      </c>
      <c r="Z79" s="187">
        <v>0.89528896000000002</v>
      </c>
      <c r="AA79" s="62">
        <v>0.93965323999999995</v>
      </c>
      <c r="AB79" s="62">
        <v>0.117406726</v>
      </c>
      <c r="AC79" s="188"/>
      <c r="AD79" s="259"/>
      <c r="AE79" s="259"/>
      <c r="AF79" s="56"/>
      <c r="AG79" s="28"/>
      <c r="AH79" s="56"/>
      <c r="AI79" s="28"/>
      <c r="AJ79" s="132"/>
      <c r="AK79" s="199"/>
      <c r="AL79" s="285"/>
      <c r="AM79" s="86">
        <f t="shared" si="4"/>
        <v>-7.6714449999999985</v>
      </c>
      <c r="AN79" s="121">
        <f t="shared" si="5"/>
        <v>-6.5285430000000026</v>
      </c>
      <c r="AO79" s="121">
        <f t="shared" si="6"/>
        <v>-7.5521749999999943E-2</v>
      </c>
      <c r="AP79" s="121">
        <f t="shared" si="7"/>
        <v>-4.1865260000000015E-2</v>
      </c>
      <c r="AQ79" s="87">
        <f t="shared" si="8"/>
        <v>8.3557832999999998E-2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33</v>
      </c>
      <c r="D80" s="186"/>
      <c r="E80" s="56"/>
      <c r="F80" s="187">
        <v>37.558241000000002</v>
      </c>
      <c r="G80" s="187">
        <v>40.963679999999997</v>
      </c>
      <c r="H80" s="187">
        <v>0.98895823999999999</v>
      </c>
      <c r="I80" s="62">
        <v>0.99268919</v>
      </c>
      <c r="J80" s="62">
        <v>1.3691103E-2</v>
      </c>
      <c r="K80" s="188"/>
      <c r="L80" s="259"/>
      <c r="M80" s="259"/>
      <c r="N80" s="56"/>
      <c r="O80" s="28"/>
      <c r="P80" s="56"/>
      <c r="Q80" s="28"/>
      <c r="R80" s="132"/>
      <c r="S80" s="214"/>
      <c r="T80" s="285"/>
      <c r="U80" s="27" t="s">
        <v>33</v>
      </c>
      <c r="V80" s="186"/>
      <c r="W80" s="56"/>
      <c r="X80" s="187">
        <v>29.109014999999999</v>
      </c>
      <c r="Y80" s="187">
        <v>33.153436999999997</v>
      </c>
      <c r="Z80" s="187">
        <v>0.95154517999999999</v>
      </c>
      <c r="AA80" s="62">
        <v>0.96931091000000003</v>
      </c>
      <c r="AB80" s="62">
        <v>5.4492619999999999E-2</v>
      </c>
      <c r="AC80" s="188"/>
      <c r="AD80" s="259"/>
      <c r="AE80" s="259"/>
      <c r="AF80" s="56"/>
      <c r="AG80" s="28"/>
      <c r="AH80" s="56"/>
      <c r="AI80" s="28"/>
      <c r="AJ80" s="132"/>
      <c r="AK80" s="199"/>
      <c r="AL80" s="285"/>
      <c r="AM80" s="86">
        <f t="shared" si="4"/>
        <v>-8.449226000000003</v>
      </c>
      <c r="AN80" s="121">
        <f t="shared" si="5"/>
        <v>-7.8102429999999998</v>
      </c>
      <c r="AO80" s="121">
        <f t="shared" si="6"/>
        <v>-3.7413059999999998E-2</v>
      </c>
      <c r="AP80" s="121">
        <f t="shared" si="7"/>
        <v>-2.3378279999999974E-2</v>
      </c>
      <c r="AQ80" s="87">
        <f t="shared" si="8"/>
        <v>4.0801516999999995E-2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35</v>
      </c>
      <c r="D81" s="186"/>
      <c r="E81" s="56"/>
      <c r="F81" s="187">
        <v>41.244186999999997</v>
      </c>
      <c r="G81" s="187">
        <v>44.485581000000003</v>
      </c>
      <c r="H81" s="187">
        <v>0.99443477999999996</v>
      </c>
      <c r="I81" s="62">
        <v>0.99634275999999999</v>
      </c>
      <c r="J81" s="62">
        <v>6.1366785999999998E-3</v>
      </c>
      <c r="K81" s="188"/>
      <c r="L81" s="259"/>
      <c r="M81" s="259"/>
      <c r="N81" s="56"/>
      <c r="O81" s="28"/>
      <c r="P81" s="56"/>
      <c r="Q81" s="28"/>
      <c r="R81" s="132"/>
      <c r="S81" s="214"/>
      <c r="T81" s="285"/>
      <c r="U81" s="27" t="s">
        <v>35</v>
      </c>
      <c r="V81" s="186"/>
      <c r="W81" s="56"/>
      <c r="X81" s="187">
        <v>35.016596999999997</v>
      </c>
      <c r="Y81" s="187">
        <v>38.471077000000001</v>
      </c>
      <c r="Z81" s="187">
        <v>0.9817863</v>
      </c>
      <c r="AA81" s="62">
        <v>0.98839489999999997</v>
      </c>
      <c r="AB81" s="62">
        <v>2.1355849E-2</v>
      </c>
      <c r="AC81" s="188"/>
      <c r="AD81" s="259"/>
      <c r="AE81" s="259"/>
      <c r="AF81" s="56"/>
      <c r="AG81" s="28"/>
      <c r="AH81" s="56"/>
      <c r="AI81" s="28"/>
      <c r="AJ81" s="132"/>
      <c r="AK81" s="199"/>
      <c r="AL81" s="285"/>
      <c r="AM81" s="86">
        <f t="shared" si="4"/>
        <v>-6.2275899999999993</v>
      </c>
      <c r="AN81" s="121">
        <f t="shared" si="5"/>
        <v>-6.0145040000000023</v>
      </c>
      <c r="AO81" s="121">
        <f t="shared" si="6"/>
        <v>-1.2648479999999962E-2</v>
      </c>
      <c r="AP81" s="121">
        <f t="shared" si="7"/>
        <v>-7.9478600000000288E-3</v>
      </c>
      <c r="AQ81" s="87">
        <f t="shared" si="8"/>
        <v>1.5219170399999999E-2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9"/>
      <c r="M82" s="259"/>
      <c r="N82" s="56"/>
      <c r="O82" s="28"/>
      <c r="P82" s="56"/>
      <c r="Q82" s="28"/>
      <c r="R82" s="184"/>
      <c r="S82" s="214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9"/>
      <c r="AE82" s="259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4" t="s">
        <v>79</v>
      </c>
      <c r="C83" s="25" t="s">
        <v>31</v>
      </c>
      <c r="D83" s="39"/>
      <c r="E83" s="55"/>
      <c r="F83" s="96">
        <v>28.288530000000002</v>
      </c>
      <c r="G83" s="96">
        <v>32.440278999999997</v>
      </c>
      <c r="H83" s="96">
        <v>0.93319839999999998</v>
      </c>
      <c r="I83" s="60">
        <v>0.96553328000000005</v>
      </c>
      <c r="J83" s="60">
        <v>7.3889029999999994E-2</v>
      </c>
      <c r="K83" s="61"/>
      <c r="L83" s="258"/>
      <c r="M83" s="258"/>
      <c r="N83" s="55"/>
      <c r="O83" s="26"/>
      <c r="P83" s="55"/>
      <c r="Q83" s="26"/>
      <c r="R83" s="131"/>
      <c r="S83" s="214"/>
      <c r="T83" s="284" t="s">
        <v>79</v>
      </c>
      <c r="U83" s="25" t="s">
        <v>31</v>
      </c>
      <c r="V83" s="39"/>
      <c r="W83" s="55"/>
      <c r="X83" s="96">
        <v>23.170902000000002</v>
      </c>
      <c r="Y83" s="96">
        <v>27.814782999999998</v>
      </c>
      <c r="Z83" s="96">
        <v>0.83827180000000001</v>
      </c>
      <c r="AA83" s="60">
        <v>0.92608873999999997</v>
      </c>
      <c r="AB83" s="60">
        <v>0.18024248000000001</v>
      </c>
      <c r="AC83" s="61"/>
      <c r="AD83" s="258"/>
      <c r="AE83" s="258"/>
      <c r="AF83" s="55"/>
      <c r="AG83" s="26"/>
      <c r="AH83" s="55"/>
      <c r="AI83" s="26"/>
      <c r="AJ83" s="131"/>
      <c r="AK83" s="199"/>
      <c r="AL83" s="284" t="s">
        <v>79</v>
      </c>
      <c r="AM83" s="119">
        <f t="shared" si="4"/>
        <v>-5.1176279999999998</v>
      </c>
      <c r="AN83" s="95">
        <f t="shared" si="5"/>
        <v>-4.6254959999999983</v>
      </c>
      <c r="AO83" s="95">
        <f t="shared" si="6"/>
        <v>-9.4926599999999972E-2</v>
      </c>
      <c r="AP83" s="95">
        <f t="shared" si="7"/>
        <v>-3.9444540000000083E-2</v>
      </c>
      <c r="AQ83" s="120">
        <f t="shared" si="8"/>
        <v>0.10635345000000002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32</v>
      </c>
      <c r="D84" s="186"/>
      <c r="E84" s="56"/>
      <c r="F84" s="187">
        <v>33.266106999999998</v>
      </c>
      <c r="G84" s="187">
        <v>36.769525000000002</v>
      </c>
      <c r="H84" s="187">
        <v>0.97178030999999998</v>
      </c>
      <c r="I84" s="62">
        <v>0.98346182999999998</v>
      </c>
      <c r="J84" s="62">
        <v>3.2448973999999998E-2</v>
      </c>
      <c r="K84" s="188"/>
      <c r="L84" s="259"/>
      <c r="M84" s="259"/>
      <c r="N84" s="56"/>
      <c r="O84" s="28"/>
      <c r="P84" s="56"/>
      <c r="Q84" s="28"/>
      <c r="R84" s="132"/>
      <c r="S84" s="214"/>
      <c r="T84" s="285"/>
      <c r="U84" s="27" t="s">
        <v>32</v>
      </c>
      <c r="V84" s="186"/>
      <c r="W84" s="56"/>
      <c r="X84" s="187">
        <v>26.337553</v>
      </c>
      <c r="Y84" s="187">
        <v>30.731515999999999</v>
      </c>
      <c r="Z84" s="187">
        <v>0.90697651999999995</v>
      </c>
      <c r="AA84" s="62">
        <v>0.95563893</v>
      </c>
      <c r="AB84" s="62">
        <v>0.10400721</v>
      </c>
      <c r="AC84" s="188"/>
      <c r="AD84" s="259"/>
      <c r="AE84" s="259"/>
      <c r="AF84" s="56"/>
      <c r="AG84" s="28"/>
      <c r="AH84" s="56"/>
      <c r="AI84" s="28"/>
      <c r="AJ84" s="132"/>
      <c r="AK84" s="199"/>
      <c r="AL84" s="285"/>
      <c r="AM84" s="86">
        <f t="shared" si="4"/>
        <v>-6.9285539999999983</v>
      </c>
      <c r="AN84" s="121">
        <f t="shared" si="5"/>
        <v>-6.0380090000000024</v>
      </c>
      <c r="AO84" s="121">
        <f t="shared" si="6"/>
        <v>-6.4803790000000028E-2</v>
      </c>
      <c r="AP84" s="121">
        <f t="shared" si="7"/>
        <v>-2.7822899999999984E-2</v>
      </c>
      <c r="AQ84" s="87">
        <f t="shared" si="8"/>
        <v>7.1558235999999997E-2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33</v>
      </c>
      <c r="D85" s="186"/>
      <c r="E85" s="56"/>
      <c r="F85" s="187">
        <v>38.341760000000001</v>
      </c>
      <c r="G85" s="187">
        <v>41.602203000000003</v>
      </c>
      <c r="H85" s="187">
        <v>0.98910589000000004</v>
      </c>
      <c r="I85" s="62">
        <v>0.99350826999999997</v>
      </c>
      <c r="J85" s="62">
        <v>1.3328635E-2</v>
      </c>
      <c r="K85" s="188"/>
      <c r="L85" s="259"/>
      <c r="M85" s="259"/>
      <c r="N85" s="56"/>
      <c r="O85" s="28"/>
      <c r="P85" s="56"/>
      <c r="Q85" s="28"/>
      <c r="R85" s="132"/>
      <c r="S85" s="214"/>
      <c r="T85" s="285"/>
      <c r="U85" s="27" t="s">
        <v>33</v>
      </c>
      <c r="V85" s="186"/>
      <c r="W85" s="56"/>
      <c r="X85" s="187">
        <v>30.360403999999999</v>
      </c>
      <c r="Y85" s="187">
        <v>34.229596999999998</v>
      </c>
      <c r="Z85" s="187">
        <v>0.95352426000000001</v>
      </c>
      <c r="AA85" s="62">
        <v>0.97444090999999999</v>
      </c>
      <c r="AB85" s="62">
        <v>5.3653456000000002E-2</v>
      </c>
      <c r="AC85" s="188"/>
      <c r="AD85" s="259"/>
      <c r="AE85" s="259"/>
      <c r="AF85" s="56"/>
      <c r="AG85" s="28"/>
      <c r="AH85" s="56"/>
      <c r="AI85" s="28"/>
      <c r="AJ85" s="132"/>
      <c r="AK85" s="199"/>
      <c r="AL85" s="285"/>
      <c r="AM85" s="86">
        <f t="shared" si="4"/>
        <v>-7.9813560000000017</v>
      </c>
      <c r="AN85" s="121">
        <f t="shared" si="5"/>
        <v>-7.3726060000000047</v>
      </c>
      <c r="AO85" s="121">
        <f t="shared" si="6"/>
        <v>-3.5581630000000031E-2</v>
      </c>
      <c r="AP85" s="121">
        <f t="shared" si="7"/>
        <v>-1.9067359999999978E-2</v>
      </c>
      <c r="AQ85" s="87">
        <f t="shared" si="8"/>
        <v>4.0324821000000004E-2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35</v>
      </c>
      <c r="D86" s="186"/>
      <c r="E86" s="56"/>
      <c r="F86" s="187">
        <v>41.603386999999998</v>
      </c>
      <c r="G86" s="187">
        <v>44.775516000000003</v>
      </c>
      <c r="H86" s="187">
        <v>0.99405887000000004</v>
      </c>
      <c r="I86" s="62">
        <v>0.99670205999999995</v>
      </c>
      <c r="J86" s="62">
        <v>6.1741265999999996E-3</v>
      </c>
      <c r="K86" s="188"/>
      <c r="L86" s="259"/>
      <c r="M86" s="259"/>
      <c r="N86" s="56"/>
      <c r="O86" s="28"/>
      <c r="P86" s="56"/>
      <c r="Q86" s="28"/>
      <c r="R86" s="132"/>
      <c r="S86" s="214"/>
      <c r="T86" s="285"/>
      <c r="U86" s="27" t="s">
        <v>35</v>
      </c>
      <c r="V86" s="186"/>
      <c r="W86" s="56"/>
      <c r="X86" s="187">
        <v>35.643475000000002</v>
      </c>
      <c r="Y86" s="187">
        <v>39.064573000000003</v>
      </c>
      <c r="Z86" s="187">
        <v>0.98244587999999999</v>
      </c>
      <c r="AA86" s="62">
        <v>0.98953462000000003</v>
      </c>
      <c r="AB86" s="62">
        <v>2.0922630000000001E-2</v>
      </c>
      <c r="AC86" s="188"/>
      <c r="AD86" s="259"/>
      <c r="AE86" s="259"/>
      <c r="AF86" s="56"/>
      <c r="AG86" s="28"/>
      <c r="AH86" s="56"/>
      <c r="AI86" s="28"/>
      <c r="AJ86" s="132"/>
      <c r="AK86" s="199"/>
      <c r="AL86" s="285"/>
      <c r="AM86" s="86">
        <f t="shared" si="4"/>
        <v>-5.9599119999999957</v>
      </c>
      <c r="AN86" s="121">
        <f t="shared" si="5"/>
        <v>-5.7109430000000003</v>
      </c>
      <c r="AO86" s="121">
        <f t="shared" si="6"/>
        <v>-1.1612990000000045E-2</v>
      </c>
      <c r="AP86" s="121">
        <f t="shared" si="7"/>
        <v>-7.1674399999999139E-3</v>
      </c>
      <c r="AQ86" s="87">
        <f t="shared" si="8"/>
        <v>1.4748503400000001E-2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6"/>
      <c r="C87" s="27"/>
      <c r="D87" s="186"/>
      <c r="E87" s="56"/>
      <c r="F87" s="189"/>
      <c r="G87" s="189"/>
      <c r="H87" s="189"/>
      <c r="I87" s="56"/>
      <c r="J87" s="56"/>
      <c r="K87" s="188"/>
      <c r="L87" s="259"/>
      <c r="M87" s="259"/>
      <c r="N87" s="56"/>
      <c r="O87" s="28"/>
      <c r="P87" s="56"/>
      <c r="Q87" s="28"/>
      <c r="R87" s="184"/>
      <c r="S87" s="214"/>
      <c r="T87" s="286"/>
      <c r="U87" s="27"/>
      <c r="V87" s="186"/>
      <c r="W87" s="56"/>
      <c r="X87" s="189"/>
      <c r="Y87" s="189"/>
      <c r="Z87" s="189"/>
      <c r="AA87" s="56"/>
      <c r="AB87" s="56"/>
      <c r="AC87" s="188"/>
      <c r="AD87" s="259"/>
      <c r="AE87" s="259"/>
      <c r="AF87" s="56"/>
      <c r="AG87" s="28"/>
      <c r="AH87" s="56"/>
      <c r="AI87" s="28"/>
      <c r="AJ87" s="184"/>
      <c r="AK87" s="199"/>
      <c r="AL87" s="286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4" t="s">
        <v>80</v>
      </c>
      <c r="C88" s="25" t="s">
        <v>31</v>
      </c>
      <c r="D88" s="39"/>
      <c r="E88" s="55"/>
      <c r="F88" s="96">
        <v>28.427371000000001</v>
      </c>
      <c r="G88" s="96">
        <v>32.359147999999998</v>
      </c>
      <c r="H88" s="96">
        <v>0.93620154</v>
      </c>
      <c r="I88" s="60">
        <v>0.96740623999999997</v>
      </c>
      <c r="J88" s="60">
        <v>8.4661769999999997E-2</v>
      </c>
      <c r="K88" s="61"/>
      <c r="L88" s="258"/>
      <c r="M88" s="258"/>
      <c r="N88" s="55"/>
      <c r="O88" s="26"/>
      <c r="P88" s="55"/>
      <c r="Q88" s="26"/>
      <c r="R88" s="131"/>
      <c r="S88" s="214"/>
      <c r="T88" s="284" t="s">
        <v>80</v>
      </c>
      <c r="U88" s="25" t="s">
        <v>31</v>
      </c>
      <c r="V88" s="39"/>
      <c r="W88" s="55"/>
      <c r="X88" s="96">
        <v>23.409189999999999</v>
      </c>
      <c r="Y88" s="96">
        <v>28.242111999999999</v>
      </c>
      <c r="Z88" s="96">
        <v>0.84517832999999998</v>
      </c>
      <c r="AA88" s="60">
        <v>0.92505424000000003</v>
      </c>
      <c r="AB88" s="60">
        <v>0.19172873000000001</v>
      </c>
      <c r="AC88" s="61"/>
      <c r="AD88" s="258"/>
      <c r="AE88" s="258"/>
      <c r="AF88" s="55"/>
      <c r="AG88" s="26"/>
      <c r="AH88" s="55"/>
      <c r="AI88" s="26"/>
      <c r="AJ88" s="131"/>
      <c r="AK88" s="199"/>
      <c r="AL88" s="284" t="s">
        <v>80</v>
      </c>
      <c r="AM88" s="119">
        <f t="shared" si="4"/>
        <v>-5.018181000000002</v>
      </c>
      <c r="AN88" s="95">
        <f t="shared" si="5"/>
        <v>-4.1170359999999988</v>
      </c>
      <c r="AO88" s="95">
        <f t="shared" si="6"/>
        <v>-9.1023210000000021E-2</v>
      </c>
      <c r="AP88" s="95">
        <f t="shared" si="7"/>
        <v>-4.2351999999999945E-2</v>
      </c>
      <c r="AQ88" s="120">
        <f t="shared" si="8"/>
        <v>0.10706696000000002</v>
      </c>
      <c r="AR88" s="37"/>
      <c r="AS88" s="234"/>
      <c r="AT88" s="37"/>
    </row>
    <row r="89" spans="2:52" ht="13.5" customHeight="1" x14ac:dyDescent="0.15">
      <c r="B89" s="285"/>
      <c r="C89" s="27" t="s">
        <v>32</v>
      </c>
      <c r="D89" s="186"/>
      <c r="E89" s="56"/>
      <c r="F89" s="187">
        <v>32.625188999999999</v>
      </c>
      <c r="G89" s="187">
        <v>36.297443000000001</v>
      </c>
      <c r="H89" s="187">
        <v>0.97341898999999998</v>
      </c>
      <c r="I89" s="62">
        <v>0.98432434000000002</v>
      </c>
      <c r="J89" s="62">
        <v>4.0874003999999999E-2</v>
      </c>
      <c r="K89" s="188"/>
      <c r="L89" s="259"/>
      <c r="M89" s="259"/>
      <c r="N89" s="56"/>
      <c r="O89" s="28"/>
      <c r="P89" s="56"/>
      <c r="Q89" s="28"/>
      <c r="R89" s="132"/>
      <c r="S89" s="214"/>
      <c r="T89" s="285"/>
      <c r="U89" s="27" t="s">
        <v>32</v>
      </c>
      <c r="V89" s="186"/>
      <c r="W89" s="56"/>
      <c r="X89" s="187">
        <v>26.540685</v>
      </c>
      <c r="Y89" s="187">
        <v>30.955548</v>
      </c>
      <c r="Z89" s="187">
        <v>0.91138874999999997</v>
      </c>
      <c r="AA89" s="62">
        <v>0.95554857999999998</v>
      </c>
      <c r="AB89" s="62">
        <v>0.10976112</v>
      </c>
      <c r="AC89" s="188"/>
      <c r="AD89" s="259"/>
      <c r="AE89" s="259"/>
      <c r="AF89" s="56"/>
      <c r="AG89" s="28"/>
      <c r="AH89" s="56"/>
      <c r="AI89" s="28"/>
      <c r="AJ89" s="132"/>
      <c r="AK89" s="199"/>
      <c r="AL89" s="285"/>
      <c r="AM89" s="86">
        <f t="shared" si="4"/>
        <v>-6.084503999999999</v>
      </c>
      <c r="AN89" s="121">
        <f t="shared" si="5"/>
        <v>-5.3418950000000009</v>
      </c>
      <c r="AO89" s="121">
        <f t="shared" si="6"/>
        <v>-6.2030240000000014E-2</v>
      </c>
      <c r="AP89" s="121">
        <f t="shared" si="7"/>
        <v>-2.8775760000000039E-2</v>
      </c>
      <c r="AQ89" s="87">
        <f t="shared" si="8"/>
        <v>6.8887115999999998E-2</v>
      </c>
      <c r="AR89" s="37"/>
      <c r="AS89" s="234"/>
      <c r="AT89" s="37"/>
    </row>
    <row r="90" spans="2:52" ht="13.5" customHeight="1" x14ac:dyDescent="0.15">
      <c r="B90" s="285"/>
      <c r="C90" s="27" t="s">
        <v>33</v>
      </c>
      <c r="D90" s="186"/>
      <c r="E90" s="56"/>
      <c r="F90" s="187">
        <v>36.787436</v>
      </c>
      <c r="G90" s="187">
        <v>40.675246000000001</v>
      </c>
      <c r="H90" s="187">
        <v>0.98980895999999996</v>
      </c>
      <c r="I90" s="62">
        <v>0.99353482999999998</v>
      </c>
      <c r="J90" s="62">
        <v>1.9172129999999999E-2</v>
      </c>
      <c r="K90" s="188"/>
      <c r="L90" s="259"/>
      <c r="M90" s="259"/>
      <c r="N90" s="56"/>
      <c r="O90" s="28"/>
      <c r="P90" s="56"/>
      <c r="Q90" s="28"/>
      <c r="R90" s="132"/>
      <c r="S90" s="214"/>
      <c r="T90" s="285"/>
      <c r="U90" s="27" t="s">
        <v>33</v>
      </c>
      <c r="V90" s="186"/>
      <c r="W90" s="56"/>
      <c r="X90" s="187">
        <v>30.658107999999999</v>
      </c>
      <c r="Y90" s="187">
        <v>34.503860000000003</v>
      </c>
      <c r="Z90" s="187">
        <v>0.95636093</v>
      </c>
      <c r="AA90" s="62">
        <v>0.97598081999999997</v>
      </c>
      <c r="AB90" s="62">
        <v>5.9244454000000002E-2</v>
      </c>
      <c r="AC90" s="188"/>
      <c r="AD90" s="259"/>
      <c r="AE90" s="259"/>
      <c r="AF90" s="56"/>
      <c r="AG90" s="28"/>
      <c r="AH90" s="56"/>
      <c r="AI90" s="28"/>
      <c r="AJ90" s="132"/>
      <c r="AK90" s="199"/>
      <c r="AL90" s="285"/>
      <c r="AM90" s="86">
        <f t="shared" si="4"/>
        <v>-6.129328000000001</v>
      </c>
      <c r="AN90" s="121">
        <f t="shared" si="5"/>
        <v>-6.1713859999999983</v>
      </c>
      <c r="AO90" s="121">
        <f t="shared" si="6"/>
        <v>-3.3448029999999962E-2</v>
      </c>
      <c r="AP90" s="121">
        <f t="shared" si="7"/>
        <v>-1.7554010000000009E-2</v>
      </c>
      <c r="AQ90" s="87">
        <f t="shared" si="8"/>
        <v>4.0072324000000006E-2</v>
      </c>
      <c r="AR90" s="37"/>
      <c r="AS90" s="234"/>
      <c r="AT90" s="37"/>
    </row>
    <row r="91" spans="2:52" ht="13.5" customHeight="1" x14ac:dyDescent="0.15">
      <c r="B91" s="285"/>
      <c r="C91" s="27" t="s">
        <v>35</v>
      </c>
      <c r="D91" s="186"/>
      <c r="E91" s="56"/>
      <c r="F91" s="187">
        <v>39.575045000000003</v>
      </c>
      <c r="G91" s="187">
        <v>43.699081999999997</v>
      </c>
      <c r="H91" s="187">
        <v>0.99435461000000003</v>
      </c>
      <c r="I91" s="62">
        <v>0.99636446999999995</v>
      </c>
      <c r="J91" s="62">
        <v>1.1083959000000001E-2</v>
      </c>
      <c r="K91" s="188"/>
      <c r="L91" s="259"/>
      <c r="M91" s="259"/>
      <c r="N91" s="56"/>
      <c r="O91" s="28"/>
      <c r="P91" s="56"/>
      <c r="Q91" s="28"/>
      <c r="R91" s="132"/>
      <c r="S91" s="214"/>
      <c r="T91" s="285"/>
      <c r="U91" s="27" t="s">
        <v>35</v>
      </c>
      <c r="V91" s="186"/>
      <c r="W91" s="56"/>
      <c r="X91" s="187">
        <v>35.449112999999997</v>
      </c>
      <c r="Y91" s="187">
        <v>38.997869000000001</v>
      </c>
      <c r="Z91" s="187">
        <v>0.98329414999999998</v>
      </c>
      <c r="AA91" s="62">
        <v>0.98992683000000004</v>
      </c>
      <c r="AB91" s="62">
        <v>2.6205728000000001E-2</v>
      </c>
      <c r="AC91" s="188"/>
      <c r="AD91" s="259"/>
      <c r="AE91" s="259"/>
      <c r="AF91" s="56"/>
      <c r="AG91" s="28"/>
      <c r="AH91" s="56"/>
      <c r="AI91" s="28"/>
      <c r="AJ91" s="132"/>
      <c r="AK91" s="199"/>
      <c r="AL91" s="285"/>
      <c r="AM91" s="86">
        <f t="shared" si="4"/>
        <v>-4.1259320000000059</v>
      </c>
      <c r="AN91" s="121">
        <f t="shared" si="5"/>
        <v>-4.7012129999999956</v>
      </c>
      <c r="AO91" s="121">
        <f t="shared" si="6"/>
        <v>-1.106046000000005E-2</v>
      </c>
      <c r="AP91" s="121">
        <f t="shared" si="7"/>
        <v>-6.4376399999999112E-3</v>
      </c>
      <c r="AQ91" s="87">
        <f t="shared" si="8"/>
        <v>1.5121769E-2</v>
      </c>
      <c r="AR91" s="37"/>
      <c r="AS91" s="234"/>
      <c r="AT91" s="37"/>
    </row>
    <row r="92" spans="2:52" ht="13.5" customHeight="1" thickBot="1" x14ac:dyDescent="0.2">
      <c r="B92" s="286"/>
      <c r="C92" s="27"/>
      <c r="D92" s="186"/>
      <c r="E92" s="56"/>
      <c r="F92" s="189"/>
      <c r="G92" s="189"/>
      <c r="H92" s="189"/>
      <c r="I92" s="56"/>
      <c r="J92" s="56"/>
      <c r="K92" s="188"/>
      <c r="L92" s="259"/>
      <c r="M92" s="259"/>
      <c r="N92" s="56"/>
      <c r="O92" s="28"/>
      <c r="P92" s="56"/>
      <c r="Q92" s="28"/>
      <c r="R92" s="184"/>
      <c r="S92" s="214"/>
      <c r="T92" s="286"/>
      <c r="U92" s="27"/>
      <c r="V92" s="186"/>
      <c r="W92" s="56"/>
      <c r="X92" s="189"/>
      <c r="Y92" s="189"/>
      <c r="Z92" s="189"/>
      <c r="AA92" s="56"/>
      <c r="AB92" s="56"/>
      <c r="AC92" s="188"/>
      <c r="AD92" s="259"/>
      <c r="AE92" s="259"/>
      <c r="AF92" s="56"/>
      <c r="AG92" s="28"/>
      <c r="AH92" s="56"/>
      <c r="AI92" s="28"/>
      <c r="AJ92" s="184"/>
      <c r="AK92" s="199"/>
      <c r="AL92" s="286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4"/>
      <c r="AT92" s="37"/>
    </row>
    <row r="93" spans="2:52" ht="13.5" customHeight="1" x14ac:dyDescent="0.15">
      <c r="B93" s="284" t="s">
        <v>81</v>
      </c>
      <c r="C93" s="25" t="s">
        <v>31</v>
      </c>
      <c r="D93" s="39"/>
      <c r="E93" s="55"/>
      <c r="F93" s="96">
        <v>29.001481999999999</v>
      </c>
      <c r="G93" s="96">
        <v>32.826703999999999</v>
      </c>
      <c r="H93" s="96">
        <v>0.94019308000000001</v>
      </c>
      <c r="I93" s="60">
        <v>0.96648648000000004</v>
      </c>
      <c r="J93" s="60">
        <v>7.6625219999999994E-2</v>
      </c>
      <c r="K93" s="61"/>
      <c r="L93" s="258"/>
      <c r="M93" s="258"/>
      <c r="N93" s="55"/>
      <c r="O93" s="26"/>
      <c r="P93" s="55"/>
      <c r="Q93" s="26"/>
      <c r="R93" s="131"/>
      <c r="S93" s="214"/>
      <c r="T93" s="284" t="s">
        <v>81</v>
      </c>
      <c r="U93" s="25" t="s">
        <v>31</v>
      </c>
      <c r="V93" s="39"/>
      <c r="W93" s="55"/>
      <c r="X93" s="96">
        <v>23.178785000000001</v>
      </c>
      <c r="Y93" s="96">
        <v>27.429172999999999</v>
      </c>
      <c r="Z93" s="96">
        <v>0.86073524000000001</v>
      </c>
      <c r="AA93" s="60">
        <v>0.92412605999999997</v>
      </c>
      <c r="AB93" s="60">
        <v>0.18646307000000001</v>
      </c>
      <c r="AC93" s="61"/>
      <c r="AD93" s="258"/>
      <c r="AE93" s="258"/>
      <c r="AF93" s="55"/>
      <c r="AG93" s="26"/>
      <c r="AH93" s="55"/>
      <c r="AI93" s="26"/>
      <c r="AJ93" s="131"/>
      <c r="AK93" s="199"/>
      <c r="AL93" s="284" t="s">
        <v>81</v>
      </c>
      <c r="AM93" s="119">
        <f t="shared" si="4"/>
        <v>-5.822696999999998</v>
      </c>
      <c r="AN93" s="95">
        <f t="shared" si="5"/>
        <v>-5.3975310000000007</v>
      </c>
      <c r="AO93" s="95">
        <f t="shared" si="6"/>
        <v>-7.9457840000000002E-2</v>
      </c>
      <c r="AP93" s="95">
        <f t="shared" si="7"/>
        <v>-4.2360420000000065E-2</v>
      </c>
      <c r="AQ93" s="120">
        <f t="shared" si="8"/>
        <v>0.10983785000000001</v>
      </c>
      <c r="AR93" s="37"/>
      <c r="AS93" s="234"/>
      <c r="AT93" s="37"/>
    </row>
    <row r="94" spans="2:52" ht="13.5" customHeight="1" x14ac:dyDescent="0.15">
      <c r="B94" s="285"/>
      <c r="C94" s="27" t="s">
        <v>32</v>
      </c>
      <c r="D94" s="186"/>
      <c r="E94" s="56"/>
      <c r="F94" s="187">
        <v>33.793317000000002</v>
      </c>
      <c r="G94" s="187">
        <v>37.214562000000001</v>
      </c>
      <c r="H94" s="187">
        <v>0.97370586000000003</v>
      </c>
      <c r="I94" s="62">
        <v>0.98394504999999999</v>
      </c>
      <c r="J94" s="62">
        <v>3.5566647E-2</v>
      </c>
      <c r="K94" s="188"/>
      <c r="L94" s="259"/>
      <c r="M94" s="259"/>
      <c r="N94" s="56"/>
      <c r="O94" s="28"/>
      <c r="P94" s="56"/>
      <c r="Q94" s="28"/>
      <c r="R94" s="132"/>
      <c r="S94" s="214"/>
      <c r="T94" s="285"/>
      <c r="U94" s="27" t="s">
        <v>32</v>
      </c>
      <c r="V94" s="186"/>
      <c r="W94" s="56"/>
      <c r="X94" s="187">
        <v>26.945672999999999</v>
      </c>
      <c r="Y94" s="187">
        <v>30.960816000000001</v>
      </c>
      <c r="Z94" s="187">
        <v>0.91779222999999999</v>
      </c>
      <c r="AA94" s="62">
        <v>0.95561459999999998</v>
      </c>
      <c r="AB94" s="62">
        <v>0.1102248</v>
      </c>
      <c r="AC94" s="188"/>
      <c r="AD94" s="259"/>
      <c r="AE94" s="259"/>
      <c r="AF94" s="56"/>
      <c r="AG94" s="28"/>
      <c r="AH94" s="56"/>
      <c r="AI94" s="28"/>
      <c r="AJ94" s="132"/>
      <c r="AK94" s="199"/>
      <c r="AL94" s="285"/>
      <c r="AM94" s="86">
        <f t="shared" si="4"/>
        <v>-6.8476440000000025</v>
      </c>
      <c r="AN94" s="121">
        <f t="shared" si="5"/>
        <v>-6.2537459999999996</v>
      </c>
      <c r="AO94" s="121">
        <f t="shared" si="6"/>
        <v>-5.5913630000000047E-2</v>
      </c>
      <c r="AP94" s="121">
        <f t="shared" si="7"/>
        <v>-2.8330450000000007E-2</v>
      </c>
      <c r="AQ94" s="87">
        <f t="shared" si="8"/>
        <v>7.4658153000000005E-2</v>
      </c>
      <c r="AR94" s="37"/>
      <c r="AS94" s="234"/>
      <c r="AT94" s="37"/>
    </row>
    <row r="95" spans="2:52" ht="13.5" customHeight="1" x14ac:dyDescent="0.15">
      <c r="B95" s="285"/>
      <c r="C95" s="27" t="s">
        <v>33</v>
      </c>
      <c r="D95" s="186"/>
      <c r="E95" s="56"/>
      <c r="F95" s="187">
        <v>38.579943</v>
      </c>
      <c r="G95" s="187">
        <v>41.993856000000001</v>
      </c>
      <c r="H95" s="187">
        <v>0.98987824000000002</v>
      </c>
      <c r="I95" s="62">
        <v>0.99340497999999999</v>
      </c>
      <c r="J95" s="62">
        <v>1.4611213499999999E-2</v>
      </c>
      <c r="K95" s="188"/>
      <c r="L95" s="259"/>
      <c r="M95" s="259"/>
      <c r="N95" s="56"/>
      <c r="O95" s="28"/>
      <c r="P95" s="56"/>
      <c r="Q95" s="28"/>
      <c r="R95" s="132"/>
      <c r="S95" s="214"/>
      <c r="T95" s="285"/>
      <c r="U95" s="27" t="s">
        <v>33</v>
      </c>
      <c r="V95" s="186"/>
      <c r="W95" s="56"/>
      <c r="X95" s="187">
        <v>30.900193000000002</v>
      </c>
      <c r="Y95" s="187">
        <v>34.516129999999997</v>
      </c>
      <c r="Z95" s="187">
        <v>0.95731259000000002</v>
      </c>
      <c r="AA95" s="62">
        <v>0.97440380999999998</v>
      </c>
      <c r="AB95" s="62">
        <v>5.8154339999999999E-2</v>
      </c>
      <c r="AC95" s="188"/>
      <c r="AD95" s="259"/>
      <c r="AE95" s="259"/>
      <c r="AF95" s="56"/>
      <c r="AG95" s="28"/>
      <c r="AH95" s="56"/>
      <c r="AI95" s="28"/>
      <c r="AJ95" s="132"/>
      <c r="AK95" s="199"/>
      <c r="AL95" s="285"/>
      <c r="AM95" s="86">
        <f t="shared" si="4"/>
        <v>-7.6797499999999985</v>
      </c>
      <c r="AN95" s="121">
        <f t="shared" si="5"/>
        <v>-7.4777260000000041</v>
      </c>
      <c r="AO95" s="121">
        <f t="shared" si="6"/>
        <v>-3.2565650000000002E-2</v>
      </c>
      <c r="AP95" s="121">
        <f t="shared" si="7"/>
        <v>-1.9001170000000012E-2</v>
      </c>
      <c r="AQ95" s="87">
        <f t="shared" si="8"/>
        <v>4.3543126500000001E-2</v>
      </c>
      <c r="AR95" s="37"/>
      <c r="AS95" s="234"/>
      <c r="AT95" s="37"/>
    </row>
    <row r="96" spans="2:52" ht="13.5" customHeight="1" x14ac:dyDescent="0.15">
      <c r="B96" s="285"/>
      <c r="C96" s="27" t="s">
        <v>35</v>
      </c>
      <c r="D96" s="186"/>
      <c r="E96" s="56"/>
      <c r="F96" s="187">
        <v>42.776511999999997</v>
      </c>
      <c r="G96" s="187">
        <v>45.980176</v>
      </c>
      <c r="H96" s="187">
        <v>0.99476639</v>
      </c>
      <c r="I96" s="62">
        <v>0.99686456000000001</v>
      </c>
      <c r="J96" s="62">
        <v>6.5214475999999999E-3</v>
      </c>
      <c r="K96" s="188"/>
      <c r="L96" s="259"/>
      <c r="M96" s="259"/>
      <c r="N96" s="56"/>
      <c r="O96" s="28"/>
      <c r="P96" s="56"/>
      <c r="Q96" s="28"/>
      <c r="R96" s="132"/>
      <c r="S96" s="214"/>
      <c r="T96" s="285"/>
      <c r="U96" s="27" t="s">
        <v>35</v>
      </c>
      <c r="V96" s="186"/>
      <c r="W96" s="56"/>
      <c r="X96" s="187">
        <v>35.643610000000002</v>
      </c>
      <c r="Y96" s="187">
        <v>39.076663000000003</v>
      </c>
      <c r="Z96" s="187">
        <v>0.98359348000000002</v>
      </c>
      <c r="AA96" s="62">
        <v>0.98943174</v>
      </c>
      <c r="AB96" s="62">
        <v>2.3841190000000002E-2</v>
      </c>
      <c r="AC96" s="188"/>
      <c r="AD96" s="259"/>
      <c r="AE96" s="259"/>
      <c r="AF96" s="56"/>
      <c r="AG96" s="28"/>
      <c r="AH96" s="56"/>
      <c r="AI96" s="28"/>
      <c r="AJ96" s="132"/>
      <c r="AK96" s="199"/>
      <c r="AL96" s="285"/>
      <c r="AM96" s="86">
        <f t="shared" si="4"/>
        <v>-7.1329019999999943</v>
      </c>
      <c r="AN96" s="121">
        <f t="shared" si="5"/>
        <v>-6.9035129999999967</v>
      </c>
      <c r="AO96" s="121">
        <f t="shared" si="6"/>
        <v>-1.117290999999998E-2</v>
      </c>
      <c r="AP96" s="121">
        <f t="shared" si="7"/>
        <v>-7.4328200000000066E-3</v>
      </c>
      <c r="AQ96" s="87">
        <f t="shared" si="8"/>
        <v>1.7319742400000001E-2</v>
      </c>
      <c r="AR96" s="37"/>
      <c r="AS96" s="234"/>
      <c r="AT96" s="37"/>
    </row>
    <row r="97" spans="2:46" ht="13.5" customHeight="1" thickBot="1" x14ac:dyDescent="0.2">
      <c r="B97" s="286"/>
      <c r="C97" s="27"/>
      <c r="D97" s="186"/>
      <c r="E97" s="56"/>
      <c r="F97" s="189"/>
      <c r="G97" s="189"/>
      <c r="H97" s="189"/>
      <c r="I97" s="56"/>
      <c r="J97" s="56"/>
      <c r="K97" s="188"/>
      <c r="L97" s="259"/>
      <c r="M97" s="259"/>
      <c r="N97" s="56"/>
      <c r="O97" s="28"/>
      <c r="P97" s="56"/>
      <c r="Q97" s="28"/>
      <c r="R97" s="184"/>
      <c r="S97" s="214"/>
      <c r="T97" s="286"/>
      <c r="U97" s="27"/>
      <c r="V97" s="186"/>
      <c r="W97" s="56"/>
      <c r="X97" s="189"/>
      <c r="Y97" s="189"/>
      <c r="Z97" s="189"/>
      <c r="AA97" s="56"/>
      <c r="AB97" s="56"/>
      <c r="AC97" s="188"/>
      <c r="AD97" s="259"/>
      <c r="AE97" s="259"/>
      <c r="AF97" s="56"/>
      <c r="AG97" s="28"/>
      <c r="AH97" s="56"/>
      <c r="AI97" s="28"/>
      <c r="AJ97" s="184"/>
      <c r="AK97" s="199"/>
      <c r="AL97" s="286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4"/>
      <c r="AT97" s="37"/>
    </row>
    <row r="98" spans="2:46" ht="13.5" customHeight="1" x14ac:dyDescent="0.15">
      <c r="B98" s="284" t="s">
        <v>82</v>
      </c>
      <c r="C98" s="25" t="s">
        <v>31</v>
      </c>
      <c r="D98" s="39"/>
      <c r="E98" s="55"/>
      <c r="F98" s="96">
        <v>28.272511999999999</v>
      </c>
      <c r="G98" s="96">
        <v>32.159286000000002</v>
      </c>
      <c r="H98" s="96">
        <v>0.93909255999999997</v>
      </c>
      <c r="I98" s="60">
        <v>0.96690085000000003</v>
      </c>
      <c r="J98" s="60">
        <v>7.138245E-2</v>
      </c>
      <c r="K98" s="61"/>
      <c r="L98" s="258"/>
      <c r="M98" s="258"/>
      <c r="N98" s="55"/>
      <c r="O98" s="26"/>
      <c r="P98" s="55"/>
      <c r="Q98" s="26"/>
      <c r="R98" s="131"/>
      <c r="S98" s="214"/>
      <c r="T98" s="284" t="s">
        <v>82</v>
      </c>
      <c r="U98" s="25" t="s">
        <v>31</v>
      </c>
      <c r="V98" s="39"/>
      <c r="W98" s="55"/>
      <c r="X98" s="96">
        <v>23.123943000000001</v>
      </c>
      <c r="Y98" s="96">
        <v>27.521097999999999</v>
      </c>
      <c r="Z98" s="96">
        <v>0.85609818000000004</v>
      </c>
      <c r="AA98" s="60">
        <v>0.92605183999999996</v>
      </c>
      <c r="AB98" s="60">
        <v>0.17152838000000001</v>
      </c>
      <c r="AC98" s="61"/>
      <c r="AD98" s="258"/>
      <c r="AE98" s="258"/>
      <c r="AF98" s="55"/>
      <c r="AG98" s="26"/>
      <c r="AH98" s="55"/>
      <c r="AI98" s="26"/>
      <c r="AJ98" s="131"/>
      <c r="AK98" s="199"/>
      <c r="AL98" s="284" t="s">
        <v>82</v>
      </c>
      <c r="AM98" s="119">
        <f t="shared" si="14"/>
        <v>-5.1485689999999984</v>
      </c>
      <c r="AN98" s="95">
        <f t="shared" si="15"/>
        <v>-4.6381880000000031</v>
      </c>
      <c r="AO98" s="95">
        <f t="shared" si="16"/>
        <v>-8.2994379999999923E-2</v>
      </c>
      <c r="AP98" s="95">
        <f t="shared" si="17"/>
        <v>-4.0849010000000074E-2</v>
      </c>
      <c r="AQ98" s="120">
        <f t="shared" si="18"/>
        <v>0.10014593000000001</v>
      </c>
      <c r="AR98" s="37"/>
      <c r="AS98" s="234"/>
      <c r="AT98" s="37"/>
    </row>
    <row r="99" spans="2:46" ht="13.5" customHeight="1" x14ac:dyDescent="0.15">
      <c r="B99" s="285"/>
      <c r="C99" s="27" t="s">
        <v>32</v>
      </c>
      <c r="D99" s="186"/>
      <c r="E99" s="56"/>
      <c r="F99" s="187">
        <v>32.941516</v>
      </c>
      <c r="G99" s="187">
        <v>36.420447000000003</v>
      </c>
      <c r="H99" s="187">
        <v>0.97316387000000004</v>
      </c>
      <c r="I99" s="62">
        <v>0.98402358999999995</v>
      </c>
      <c r="J99" s="62">
        <v>3.5323787000000002E-2</v>
      </c>
      <c r="K99" s="188"/>
      <c r="L99" s="259"/>
      <c r="M99" s="259"/>
      <c r="N99" s="56"/>
      <c r="O99" s="28"/>
      <c r="P99" s="56"/>
      <c r="Q99" s="28"/>
      <c r="R99" s="132"/>
      <c r="S99" s="214"/>
      <c r="T99" s="285"/>
      <c r="U99" s="27" t="s">
        <v>32</v>
      </c>
      <c r="V99" s="186"/>
      <c r="W99" s="56"/>
      <c r="X99" s="187">
        <v>26.71856</v>
      </c>
      <c r="Y99" s="187">
        <v>30.819171000000001</v>
      </c>
      <c r="Z99" s="187">
        <v>0.91785556000000001</v>
      </c>
      <c r="AA99" s="62">
        <v>0.95810508999999999</v>
      </c>
      <c r="AB99" s="62">
        <v>9.8063570000000003E-2</v>
      </c>
      <c r="AC99" s="188"/>
      <c r="AD99" s="259"/>
      <c r="AE99" s="259"/>
      <c r="AF99" s="56"/>
      <c r="AG99" s="28"/>
      <c r="AH99" s="56"/>
      <c r="AI99" s="28"/>
      <c r="AJ99" s="132"/>
      <c r="AK99" s="199"/>
      <c r="AL99" s="285"/>
      <c r="AM99" s="86">
        <f t="shared" si="14"/>
        <v>-6.2229559999999999</v>
      </c>
      <c r="AN99" s="121">
        <f t="shared" si="15"/>
        <v>-5.6012760000000021</v>
      </c>
      <c r="AO99" s="121">
        <f t="shared" si="16"/>
        <v>-5.5308310000000027E-2</v>
      </c>
      <c r="AP99" s="121">
        <f t="shared" si="17"/>
        <v>-2.5918499999999955E-2</v>
      </c>
      <c r="AQ99" s="87">
        <f t="shared" si="18"/>
        <v>6.2739782999999993E-2</v>
      </c>
      <c r="AR99" s="37"/>
      <c r="AS99" s="234"/>
      <c r="AT99" s="37"/>
    </row>
    <row r="100" spans="2:46" ht="13.5" customHeight="1" x14ac:dyDescent="0.15">
      <c r="B100" s="285"/>
      <c r="C100" s="27" t="s">
        <v>33</v>
      </c>
      <c r="D100" s="186"/>
      <c r="E100" s="56"/>
      <c r="F100" s="187">
        <v>37.304209</v>
      </c>
      <c r="G100" s="187">
        <v>40.959145999999997</v>
      </c>
      <c r="H100" s="187">
        <v>0.98943270999999999</v>
      </c>
      <c r="I100" s="62">
        <v>0.99319113999999997</v>
      </c>
      <c r="J100" s="62">
        <v>1.6549352999999999E-2</v>
      </c>
      <c r="K100" s="188"/>
      <c r="L100" s="259"/>
      <c r="M100" s="259"/>
      <c r="N100" s="56"/>
      <c r="O100" s="28"/>
      <c r="P100" s="56"/>
      <c r="Q100" s="28"/>
      <c r="R100" s="132"/>
      <c r="S100" s="214"/>
      <c r="T100" s="285"/>
      <c r="U100" s="27" t="s">
        <v>33</v>
      </c>
      <c r="V100" s="186"/>
      <c r="W100" s="56"/>
      <c r="X100" s="187">
        <v>30.662154999999998</v>
      </c>
      <c r="Y100" s="187">
        <v>34.325740000000003</v>
      </c>
      <c r="Z100" s="187">
        <v>0.95715152000000003</v>
      </c>
      <c r="AA100" s="62">
        <v>0.97604674000000002</v>
      </c>
      <c r="AB100" s="62">
        <v>4.8672569999999998E-2</v>
      </c>
      <c r="AC100" s="188"/>
      <c r="AD100" s="259"/>
      <c r="AE100" s="259"/>
      <c r="AF100" s="56"/>
      <c r="AG100" s="28"/>
      <c r="AH100" s="56"/>
      <c r="AI100" s="28"/>
      <c r="AJ100" s="132"/>
      <c r="AK100" s="199"/>
      <c r="AL100" s="285"/>
      <c r="AM100" s="86">
        <f t="shared" si="14"/>
        <v>-6.6420540000000017</v>
      </c>
      <c r="AN100" s="121">
        <f t="shared" si="15"/>
        <v>-6.6334059999999937</v>
      </c>
      <c r="AO100" s="121">
        <f t="shared" si="16"/>
        <v>-3.228118999999996E-2</v>
      </c>
      <c r="AP100" s="121">
        <f t="shared" si="17"/>
        <v>-1.7144399999999949E-2</v>
      </c>
      <c r="AQ100" s="87">
        <f t="shared" si="18"/>
        <v>3.2123216999999996E-2</v>
      </c>
      <c r="AR100" s="37"/>
      <c r="AS100" s="234"/>
      <c r="AT100" s="37"/>
    </row>
    <row r="101" spans="2:46" ht="13.5" customHeight="1" x14ac:dyDescent="0.15">
      <c r="B101" s="285"/>
      <c r="C101" s="27" t="s">
        <v>35</v>
      </c>
      <c r="D101" s="186"/>
      <c r="E101" s="56"/>
      <c r="F101" s="187">
        <v>39.905439999999999</v>
      </c>
      <c r="G101" s="187">
        <v>43.747644999999999</v>
      </c>
      <c r="H101" s="187">
        <v>0.99422361999999997</v>
      </c>
      <c r="I101" s="62">
        <v>0.99617707</v>
      </c>
      <c r="J101" s="62">
        <v>8.9982410000000006E-3</v>
      </c>
      <c r="K101" s="188"/>
      <c r="L101" s="259"/>
      <c r="M101" s="259"/>
      <c r="N101" s="56"/>
      <c r="O101" s="28"/>
      <c r="P101" s="56"/>
      <c r="Q101" s="28"/>
      <c r="R101" s="132"/>
      <c r="S101" s="214"/>
      <c r="T101" s="285"/>
      <c r="U101" s="27" t="s">
        <v>35</v>
      </c>
      <c r="V101" s="186"/>
      <c r="W101" s="56"/>
      <c r="X101" s="187">
        <v>35.814923</v>
      </c>
      <c r="Y101" s="187">
        <v>39.204166000000001</v>
      </c>
      <c r="Z101" s="187">
        <v>0.98322699999999996</v>
      </c>
      <c r="AA101" s="62">
        <v>0.99001190999999999</v>
      </c>
      <c r="AB101" s="62">
        <v>2.0977242E-2</v>
      </c>
      <c r="AC101" s="188"/>
      <c r="AD101" s="259"/>
      <c r="AE101" s="259"/>
      <c r="AF101" s="56"/>
      <c r="AG101" s="28"/>
      <c r="AH101" s="56"/>
      <c r="AI101" s="28"/>
      <c r="AJ101" s="132"/>
      <c r="AK101" s="199"/>
      <c r="AL101" s="285"/>
      <c r="AM101" s="86">
        <f t="shared" si="14"/>
        <v>-4.0905169999999984</v>
      </c>
      <c r="AN101" s="121">
        <f t="shared" si="15"/>
        <v>-4.5434789999999978</v>
      </c>
      <c r="AO101" s="121">
        <f t="shared" si="16"/>
        <v>-1.0996620000000012E-2</v>
      </c>
      <c r="AP101" s="121">
        <f t="shared" si="17"/>
        <v>-6.1651600000000029E-3</v>
      </c>
      <c r="AQ101" s="87">
        <f t="shared" si="18"/>
        <v>1.1979001E-2</v>
      </c>
      <c r="AR101" s="37"/>
      <c r="AS101" s="234"/>
      <c r="AT101" s="37"/>
    </row>
    <row r="102" spans="2:46" ht="13.5" customHeight="1" thickBot="1" x14ac:dyDescent="0.2">
      <c r="B102" s="286"/>
      <c r="C102" s="27"/>
      <c r="D102" s="186"/>
      <c r="E102" s="56"/>
      <c r="F102" s="189"/>
      <c r="G102" s="189"/>
      <c r="H102" s="189"/>
      <c r="I102" s="56"/>
      <c r="J102" s="56"/>
      <c r="K102" s="188"/>
      <c r="L102" s="259"/>
      <c r="M102" s="259"/>
      <c r="N102" s="56"/>
      <c r="O102" s="28"/>
      <c r="P102" s="56"/>
      <c r="Q102" s="28"/>
      <c r="R102" s="184"/>
      <c r="S102" s="214"/>
      <c r="T102" s="286"/>
      <c r="U102" s="27"/>
      <c r="V102" s="186"/>
      <c r="W102" s="56"/>
      <c r="X102" s="189"/>
      <c r="Y102" s="189"/>
      <c r="Z102" s="189"/>
      <c r="AA102" s="56"/>
      <c r="AB102" s="56"/>
      <c r="AC102" s="188"/>
      <c r="AD102" s="259"/>
      <c r="AE102" s="259"/>
      <c r="AF102" s="56"/>
      <c r="AG102" s="28"/>
      <c r="AH102" s="56"/>
      <c r="AI102" s="28"/>
      <c r="AJ102" s="184"/>
      <c r="AK102" s="199"/>
      <c r="AL102" s="286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4"/>
      <c r="AT102" s="37"/>
    </row>
    <row r="103" spans="2:46" ht="13.5" customHeight="1" x14ac:dyDescent="0.15">
      <c r="B103" s="284" t="s">
        <v>83</v>
      </c>
      <c r="C103" s="25" t="s">
        <v>31</v>
      </c>
      <c r="D103" s="39"/>
      <c r="E103" s="55"/>
      <c r="F103" s="96">
        <v>27.219017000000001</v>
      </c>
      <c r="G103" s="96">
        <v>31.137539</v>
      </c>
      <c r="H103" s="96">
        <v>0.92906034000000004</v>
      </c>
      <c r="I103" s="60">
        <v>0.96281976000000002</v>
      </c>
      <c r="J103" s="60">
        <v>7.9683124999999994E-2</v>
      </c>
      <c r="K103" s="61"/>
      <c r="L103" s="258"/>
      <c r="M103" s="258"/>
      <c r="N103" s="55"/>
      <c r="O103" s="26"/>
      <c r="P103" s="55"/>
      <c r="Q103" s="26"/>
      <c r="R103" s="131"/>
      <c r="S103" s="214"/>
      <c r="T103" s="284" t="s">
        <v>83</v>
      </c>
      <c r="U103" s="25" t="s">
        <v>31</v>
      </c>
      <c r="V103" s="39"/>
      <c r="W103" s="55"/>
      <c r="X103" s="96">
        <v>22.833067</v>
      </c>
      <c r="Y103" s="96">
        <v>27.267474</v>
      </c>
      <c r="Z103" s="96">
        <v>0.82864092</v>
      </c>
      <c r="AA103" s="60">
        <v>0.91921923999999999</v>
      </c>
      <c r="AB103" s="60">
        <v>0.17166363000000001</v>
      </c>
      <c r="AC103" s="61"/>
      <c r="AD103" s="258"/>
      <c r="AE103" s="258"/>
      <c r="AF103" s="55"/>
      <c r="AG103" s="26"/>
      <c r="AH103" s="55"/>
      <c r="AI103" s="26"/>
      <c r="AJ103" s="131"/>
      <c r="AK103" s="199"/>
      <c r="AL103" s="284" t="s">
        <v>83</v>
      </c>
      <c r="AM103" s="119">
        <f t="shared" si="14"/>
        <v>-4.3859500000000011</v>
      </c>
      <c r="AN103" s="95">
        <f t="shared" si="15"/>
        <v>-3.8700650000000003</v>
      </c>
      <c r="AO103" s="95">
        <f t="shared" si="16"/>
        <v>-0.10041942000000004</v>
      </c>
      <c r="AP103" s="95">
        <f t="shared" si="17"/>
        <v>-4.3600520000000031E-2</v>
      </c>
      <c r="AQ103" s="120">
        <f t="shared" si="18"/>
        <v>9.1980505000000018E-2</v>
      </c>
      <c r="AR103" s="37"/>
      <c r="AS103" s="234"/>
      <c r="AT103" s="37"/>
    </row>
    <row r="104" spans="2:46" ht="13.5" customHeight="1" x14ac:dyDescent="0.15">
      <c r="B104" s="285"/>
      <c r="C104" s="27" t="s">
        <v>32</v>
      </c>
      <c r="D104" s="186"/>
      <c r="E104" s="56"/>
      <c r="F104" s="187">
        <v>31.239398999999999</v>
      </c>
      <c r="G104" s="187">
        <v>35.109684000000001</v>
      </c>
      <c r="H104" s="187">
        <v>0.96818749999999998</v>
      </c>
      <c r="I104" s="62">
        <v>0.98165833000000002</v>
      </c>
      <c r="J104" s="62">
        <v>4.4465579999999998E-2</v>
      </c>
      <c r="K104" s="188"/>
      <c r="L104" s="259"/>
      <c r="M104" s="259"/>
      <c r="N104" s="56"/>
      <c r="O104" s="28"/>
      <c r="P104" s="56"/>
      <c r="Q104" s="28"/>
      <c r="R104" s="132"/>
      <c r="S104" s="214"/>
      <c r="T104" s="285"/>
      <c r="U104" s="27" t="s">
        <v>32</v>
      </c>
      <c r="V104" s="186"/>
      <c r="W104" s="56"/>
      <c r="X104" s="187">
        <v>25.985129000000001</v>
      </c>
      <c r="Y104" s="187">
        <v>30.187913000000002</v>
      </c>
      <c r="Z104" s="187">
        <v>0.90339365999999999</v>
      </c>
      <c r="AA104" s="62">
        <v>0.95329836999999995</v>
      </c>
      <c r="AB104" s="62">
        <v>9.7149059999999995E-2</v>
      </c>
      <c r="AC104" s="188"/>
      <c r="AD104" s="259"/>
      <c r="AE104" s="259"/>
      <c r="AF104" s="56"/>
      <c r="AG104" s="28"/>
      <c r="AH104" s="56"/>
      <c r="AI104" s="28"/>
      <c r="AJ104" s="132"/>
      <c r="AK104" s="199"/>
      <c r="AL104" s="285"/>
      <c r="AM104" s="86">
        <f t="shared" si="14"/>
        <v>-5.2542699999999982</v>
      </c>
      <c r="AN104" s="121">
        <f t="shared" si="15"/>
        <v>-4.9217709999999997</v>
      </c>
      <c r="AO104" s="121">
        <f t="shared" si="16"/>
        <v>-6.4793839999999991E-2</v>
      </c>
      <c r="AP104" s="121">
        <f t="shared" si="17"/>
        <v>-2.8359960000000073E-2</v>
      </c>
      <c r="AQ104" s="87">
        <f t="shared" si="18"/>
        <v>5.2683479999999998E-2</v>
      </c>
      <c r="AR104" s="37"/>
      <c r="AS104" s="234"/>
      <c r="AT104" s="37"/>
    </row>
    <row r="105" spans="2:46" ht="13.5" customHeight="1" x14ac:dyDescent="0.15">
      <c r="B105" s="285"/>
      <c r="C105" s="27" t="s">
        <v>33</v>
      </c>
      <c r="D105" s="186"/>
      <c r="E105" s="56"/>
      <c r="F105" s="187">
        <v>34.727707000000002</v>
      </c>
      <c r="G105" s="187">
        <v>39.022717</v>
      </c>
      <c r="H105" s="187">
        <v>0.98743079</v>
      </c>
      <c r="I105" s="62">
        <v>0.99191845999999995</v>
      </c>
      <c r="J105" s="62">
        <v>2.5589556999999999E-2</v>
      </c>
      <c r="K105" s="188"/>
      <c r="L105" s="259"/>
      <c r="M105" s="259"/>
      <c r="N105" s="56"/>
      <c r="O105" s="28"/>
      <c r="P105" s="56"/>
      <c r="Q105" s="28"/>
      <c r="R105" s="132"/>
      <c r="S105" s="214"/>
      <c r="T105" s="285"/>
      <c r="U105" s="27" t="s">
        <v>33</v>
      </c>
      <c r="V105" s="186"/>
      <c r="W105" s="56"/>
      <c r="X105" s="187">
        <v>29.782214</v>
      </c>
      <c r="Y105" s="187">
        <v>33.443449999999999</v>
      </c>
      <c r="Z105" s="187">
        <v>0.94963785999999994</v>
      </c>
      <c r="AA105" s="62">
        <v>0.97261207000000005</v>
      </c>
      <c r="AB105" s="62">
        <v>5.3168010000000002E-2</v>
      </c>
      <c r="AC105" s="188"/>
      <c r="AD105" s="259"/>
      <c r="AE105" s="259"/>
      <c r="AF105" s="56"/>
      <c r="AG105" s="28"/>
      <c r="AH105" s="56"/>
      <c r="AI105" s="28"/>
      <c r="AJ105" s="132"/>
      <c r="AK105" s="199"/>
      <c r="AL105" s="285"/>
      <c r="AM105" s="86">
        <f t="shared" si="14"/>
        <v>-4.9454930000000026</v>
      </c>
      <c r="AN105" s="121">
        <f t="shared" si="15"/>
        <v>-5.5792670000000015</v>
      </c>
      <c r="AO105" s="121">
        <f t="shared" si="16"/>
        <v>-3.7792930000000058E-2</v>
      </c>
      <c r="AP105" s="121">
        <f t="shared" si="17"/>
        <v>-1.9306389999999896E-2</v>
      </c>
      <c r="AQ105" s="87">
        <f t="shared" si="18"/>
        <v>2.7578453000000003E-2</v>
      </c>
      <c r="AR105" s="37"/>
      <c r="AS105" s="234"/>
      <c r="AT105" s="37"/>
    </row>
    <row r="106" spans="2:46" ht="13.5" customHeight="1" x14ac:dyDescent="0.15">
      <c r="B106" s="285"/>
      <c r="C106" s="27" t="s">
        <v>35</v>
      </c>
      <c r="D106" s="186"/>
      <c r="E106" s="56"/>
      <c r="F106" s="187">
        <v>36.769208999999996</v>
      </c>
      <c r="G106" s="187">
        <v>41.142302999999998</v>
      </c>
      <c r="H106" s="187">
        <v>0.99334920999999998</v>
      </c>
      <c r="I106" s="62">
        <v>0.99555143000000001</v>
      </c>
      <c r="J106" s="62">
        <v>1.5844845999999999E-2</v>
      </c>
      <c r="K106" s="188"/>
      <c r="L106" s="259"/>
      <c r="M106" s="259"/>
      <c r="N106" s="56"/>
      <c r="O106" s="28"/>
      <c r="P106" s="56"/>
      <c r="Q106" s="28"/>
      <c r="R106" s="132"/>
      <c r="S106" s="214"/>
      <c r="T106" s="285"/>
      <c r="U106" s="27" t="s">
        <v>35</v>
      </c>
      <c r="V106" s="186"/>
      <c r="W106" s="56"/>
      <c r="X106" s="187">
        <v>34.115746000000001</v>
      </c>
      <c r="Y106" s="187">
        <v>37.842626000000003</v>
      </c>
      <c r="Z106" s="187">
        <v>0.97980082999999996</v>
      </c>
      <c r="AA106" s="62">
        <v>0.98786602000000001</v>
      </c>
      <c r="AB106" s="62">
        <v>2.5893454E-2</v>
      </c>
      <c r="AC106" s="188"/>
      <c r="AD106" s="259"/>
      <c r="AE106" s="259"/>
      <c r="AF106" s="56"/>
      <c r="AG106" s="28"/>
      <c r="AH106" s="56"/>
      <c r="AI106" s="28"/>
      <c r="AJ106" s="132"/>
      <c r="AK106" s="199"/>
      <c r="AL106" s="285"/>
      <c r="AM106" s="86">
        <f t="shared" si="14"/>
        <v>-2.653462999999995</v>
      </c>
      <c r="AN106" s="121">
        <f t="shared" si="15"/>
        <v>-3.2996769999999955</v>
      </c>
      <c r="AO106" s="121">
        <f t="shared" si="16"/>
        <v>-1.3548380000000027E-2</v>
      </c>
      <c r="AP106" s="121">
        <f t="shared" si="17"/>
        <v>-7.6854100000000036E-3</v>
      </c>
      <c r="AQ106" s="87">
        <f t="shared" si="18"/>
        <v>1.0048608000000001E-2</v>
      </c>
      <c r="AR106" s="37"/>
      <c r="AS106" s="234"/>
      <c r="AT106" s="37"/>
    </row>
    <row r="107" spans="2:46" ht="13.5" customHeight="1" thickBot="1" x14ac:dyDescent="0.2">
      <c r="B107" s="286"/>
      <c r="C107" s="27"/>
      <c r="D107" s="186"/>
      <c r="E107" s="56"/>
      <c r="F107" s="189"/>
      <c r="G107" s="189"/>
      <c r="H107" s="189"/>
      <c r="I107" s="56"/>
      <c r="J107" s="56"/>
      <c r="K107" s="188"/>
      <c r="L107" s="259"/>
      <c r="M107" s="259"/>
      <c r="N107" s="56"/>
      <c r="O107" s="28"/>
      <c r="P107" s="56"/>
      <c r="Q107" s="28"/>
      <c r="R107" s="184"/>
      <c r="S107" s="214"/>
      <c r="T107" s="286"/>
      <c r="U107" s="27"/>
      <c r="V107" s="186"/>
      <c r="W107" s="56"/>
      <c r="X107" s="189"/>
      <c r="Y107" s="189"/>
      <c r="Z107" s="189"/>
      <c r="AA107" s="56"/>
      <c r="AB107" s="56"/>
      <c r="AC107" s="188"/>
      <c r="AD107" s="259"/>
      <c r="AE107" s="259"/>
      <c r="AF107" s="56"/>
      <c r="AG107" s="28"/>
      <c r="AH107" s="56"/>
      <c r="AI107" s="28"/>
      <c r="AJ107" s="184"/>
      <c r="AK107" s="199"/>
      <c r="AL107" s="286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4"/>
      <c r="AT107" s="37"/>
    </row>
    <row r="108" spans="2:46" ht="13.5" customHeight="1" x14ac:dyDescent="0.15">
      <c r="B108" s="284" t="s">
        <v>84</v>
      </c>
      <c r="C108" s="25" t="s">
        <v>31</v>
      </c>
      <c r="D108" s="39"/>
      <c r="E108" s="55"/>
      <c r="F108" s="96">
        <v>27.634982999999998</v>
      </c>
      <c r="G108" s="96">
        <v>31.616582999999999</v>
      </c>
      <c r="H108" s="96">
        <v>0.92797328999999995</v>
      </c>
      <c r="I108" s="60">
        <v>0.96410879999999999</v>
      </c>
      <c r="J108" s="60">
        <v>7.5196949999999999E-2</v>
      </c>
      <c r="K108" s="61"/>
      <c r="L108" s="258"/>
      <c r="M108" s="258"/>
      <c r="N108" s="55"/>
      <c r="O108" s="26"/>
      <c r="P108" s="55"/>
      <c r="Q108" s="26"/>
      <c r="R108" s="131"/>
      <c r="S108" s="214"/>
      <c r="T108" s="284" t="s">
        <v>84</v>
      </c>
      <c r="U108" s="25" t="s">
        <v>31</v>
      </c>
      <c r="V108" s="39"/>
      <c r="W108" s="55"/>
      <c r="X108" s="96">
        <v>22.324736000000001</v>
      </c>
      <c r="Y108" s="96">
        <v>27.016093000000001</v>
      </c>
      <c r="Z108" s="96">
        <v>0.82455577999999996</v>
      </c>
      <c r="AA108" s="60">
        <v>0.91511810000000005</v>
      </c>
      <c r="AB108" s="60">
        <v>0.17489046</v>
      </c>
      <c r="AC108" s="61"/>
      <c r="AD108" s="258"/>
      <c r="AE108" s="258"/>
      <c r="AF108" s="55"/>
      <c r="AG108" s="26"/>
      <c r="AH108" s="55"/>
      <c r="AI108" s="26"/>
      <c r="AJ108" s="131"/>
      <c r="AK108" s="199"/>
      <c r="AL108" s="284" t="s">
        <v>84</v>
      </c>
      <c r="AM108" s="119">
        <f t="shared" si="14"/>
        <v>-5.3102469999999968</v>
      </c>
      <c r="AN108" s="95">
        <f t="shared" si="15"/>
        <v>-4.6004899999999971</v>
      </c>
      <c r="AO108" s="95">
        <f t="shared" si="16"/>
        <v>-0.10341750999999999</v>
      </c>
      <c r="AP108" s="95">
        <f t="shared" si="17"/>
        <v>-4.8990699999999943E-2</v>
      </c>
      <c r="AQ108" s="120">
        <f t="shared" si="18"/>
        <v>9.9693509999999999E-2</v>
      </c>
      <c r="AR108" s="37"/>
      <c r="AS108" s="234"/>
      <c r="AT108" s="37"/>
    </row>
    <row r="109" spans="2:46" ht="13.5" customHeight="1" x14ac:dyDescent="0.15">
      <c r="B109" s="285"/>
      <c r="C109" s="27" t="s">
        <v>32</v>
      </c>
      <c r="D109" s="186"/>
      <c r="E109" s="56"/>
      <c r="F109" s="187">
        <v>31.577911</v>
      </c>
      <c r="G109" s="187">
        <v>35.410705</v>
      </c>
      <c r="H109" s="187">
        <v>0.96822518000000002</v>
      </c>
      <c r="I109" s="62">
        <v>0.98188735999999999</v>
      </c>
      <c r="J109" s="62">
        <v>3.7699851999999999E-2</v>
      </c>
      <c r="K109" s="188"/>
      <c r="L109" s="259"/>
      <c r="M109" s="259"/>
      <c r="N109" s="56"/>
      <c r="O109" s="28"/>
      <c r="P109" s="56"/>
      <c r="Q109" s="28"/>
      <c r="R109" s="132"/>
      <c r="S109" s="214"/>
      <c r="T109" s="285"/>
      <c r="U109" s="27" t="s">
        <v>32</v>
      </c>
      <c r="V109" s="186"/>
      <c r="W109" s="56"/>
      <c r="X109" s="187">
        <v>26.401568999999999</v>
      </c>
      <c r="Y109" s="187">
        <v>30.752731000000001</v>
      </c>
      <c r="Z109" s="187">
        <v>0.90407793000000003</v>
      </c>
      <c r="AA109" s="62">
        <v>0.95518132</v>
      </c>
      <c r="AB109" s="62">
        <v>9.0446399999999996E-2</v>
      </c>
      <c r="AC109" s="188"/>
      <c r="AD109" s="259"/>
      <c r="AE109" s="259"/>
      <c r="AF109" s="56"/>
      <c r="AG109" s="28"/>
      <c r="AH109" s="56"/>
      <c r="AI109" s="28"/>
      <c r="AJ109" s="132"/>
      <c r="AK109" s="199"/>
      <c r="AL109" s="285"/>
      <c r="AM109" s="86">
        <f t="shared" si="14"/>
        <v>-5.1763420000000018</v>
      </c>
      <c r="AN109" s="121">
        <f t="shared" si="15"/>
        <v>-4.6579739999999994</v>
      </c>
      <c r="AO109" s="121">
        <f t="shared" si="16"/>
        <v>-6.4147249999999989E-2</v>
      </c>
      <c r="AP109" s="121">
        <f t="shared" si="17"/>
        <v>-2.6706039999999986E-2</v>
      </c>
      <c r="AQ109" s="87">
        <f t="shared" si="18"/>
        <v>5.2746547999999997E-2</v>
      </c>
      <c r="AR109" s="37"/>
      <c r="AS109" s="234"/>
      <c r="AT109" s="37"/>
    </row>
    <row r="110" spans="2:46" ht="13.5" customHeight="1" x14ac:dyDescent="0.15">
      <c r="B110" s="285"/>
      <c r="C110" s="27" t="s">
        <v>33</v>
      </c>
      <c r="D110" s="186"/>
      <c r="E110" s="56"/>
      <c r="F110" s="187">
        <v>35.586975000000002</v>
      </c>
      <c r="G110" s="187">
        <v>39.785708</v>
      </c>
      <c r="H110" s="187">
        <v>0.98782950000000003</v>
      </c>
      <c r="I110" s="62">
        <v>0.99231564999999999</v>
      </c>
      <c r="J110" s="62">
        <v>1.9365667999999999E-2</v>
      </c>
      <c r="K110" s="188"/>
      <c r="L110" s="259"/>
      <c r="M110" s="259"/>
      <c r="N110" s="56"/>
      <c r="O110" s="28"/>
      <c r="P110" s="56"/>
      <c r="Q110" s="28"/>
      <c r="R110" s="132"/>
      <c r="S110" s="214"/>
      <c r="T110" s="285"/>
      <c r="U110" s="27" t="s">
        <v>33</v>
      </c>
      <c r="V110" s="186"/>
      <c r="W110" s="56"/>
      <c r="X110" s="187">
        <v>29.926895999999999</v>
      </c>
      <c r="Y110" s="187">
        <v>33.786233000000003</v>
      </c>
      <c r="Z110" s="187">
        <v>0.94836480000000001</v>
      </c>
      <c r="AA110" s="62">
        <v>0.97303397000000003</v>
      </c>
      <c r="AB110" s="62">
        <v>4.9813370000000003E-2</v>
      </c>
      <c r="AC110" s="188"/>
      <c r="AD110" s="259"/>
      <c r="AE110" s="259"/>
      <c r="AF110" s="56"/>
      <c r="AG110" s="28"/>
      <c r="AH110" s="56"/>
      <c r="AI110" s="28"/>
      <c r="AJ110" s="132"/>
      <c r="AK110" s="199"/>
      <c r="AL110" s="285"/>
      <c r="AM110" s="86">
        <f t="shared" si="14"/>
        <v>-5.6600790000000032</v>
      </c>
      <c r="AN110" s="121">
        <f t="shared" si="15"/>
        <v>-5.9994749999999968</v>
      </c>
      <c r="AO110" s="121">
        <f t="shared" si="16"/>
        <v>-3.9464700000000019E-2</v>
      </c>
      <c r="AP110" s="121">
        <f t="shared" si="17"/>
        <v>-1.9281679999999968E-2</v>
      </c>
      <c r="AQ110" s="87">
        <f t="shared" si="18"/>
        <v>3.0447702000000004E-2</v>
      </c>
      <c r="AR110" s="37"/>
      <c r="AS110" s="234"/>
      <c r="AT110" s="37"/>
    </row>
    <row r="111" spans="2:46" ht="13.5" customHeight="1" x14ac:dyDescent="0.15">
      <c r="B111" s="285"/>
      <c r="C111" s="27" t="s">
        <v>35</v>
      </c>
      <c r="D111" s="186"/>
      <c r="E111" s="56"/>
      <c r="F111" s="187">
        <v>37.878258000000002</v>
      </c>
      <c r="G111" s="187">
        <v>42.240096999999999</v>
      </c>
      <c r="H111" s="187">
        <v>0.99375603000000001</v>
      </c>
      <c r="I111" s="62">
        <v>0.99571100000000001</v>
      </c>
      <c r="J111" s="62">
        <v>1.2087036000000001E-2</v>
      </c>
      <c r="K111" s="188"/>
      <c r="L111" s="259"/>
      <c r="M111" s="259"/>
      <c r="N111" s="56"/>
      <c r="O111" s="28"/>
      <c r="P111" s="56"/>
      <c r="Q111" s="28"/>
      <c r="R111" s="132"/>
      <c r="S111" s="214"/>
      <c r="T111" s="285"/>
      <c r="U111" s="27" t="s">
        <v>35</v>
      </c>
      <c r="V111" s="186"/>
      <c r="W111" s="56"/>
      <c r="X111" s="187">
        <v>34.429338000000001</v>
      </c>
      <c r="Y111" s="187">
        <v>38.122830999999998</v>
      </c>
      <c r="Z111" s="187">
        <v>0.97990264000000005</v>
      </c>
      <c r="AA111" s="62">
        <v>0.98828183000000003</v>
      </c>
      <c r="AB111" s="62">
        <v>2.1925882000000001E-2</v>
      </c>
      <c r="AC111" s="188"/>
      <c r="AD111" s="259"/>
      <c r="AE111" s="259"/>
      <c r="AF111" s="56"/>
      <c r="AG111" s="28"/>
      <c r="AH111" s="56"/>
      <c r="AI111" s="28"/>
      <c r="AJ111" s="132"/>
      <c r="AK111" s="199"/>
      <c r="AL111" s="285"/>
      <c r="AM111" s="86">
        <f t="shared" si="14"/>
        <v>-3.4489200000000011</v>
      </c>
      <c r="AN111" s="121">
        <f t="shared" si="15"/>
        <v>-4.1172660000000008</v>
      </c>
      <c r="AO111" s="121">
        <f t="shared" si="16"/>
        <v>-1.3853389999999965E-2</v>
      </c>
      <c r="AP111" s="121">
        <f t="shared" si="17"/>
        <v>-7.429169999999985E-3</v>
      </c>
      <c r="AQ111" s="87">
        <f t="shared" si="18"/>
        <v>9.838846E-3</v>
      </c>
      <c r="AR111" s="37"/>
      <c r="AS111" s="234"/>
      <c r="AT111" s="37"/>
    </row>
    <row r="112" spans="2:46" ht="13.5" customHeight="1" thickBot="1" x14ac:dyDescent="0.2">
      <c r="B112" s="286"/>
      <c r="C112" s="27"/>
      <c r="D112" s="186"/>
      <c r="E112" s="56"/>
      <c r="F112" s="189"/>
      <c r="G112" s="189"/>
      <c r="H112" s="189"/>
      <c r="I112" s="56"/>
      <c r="J112" s="56"/>
      <c r="K112" s="188"/>
      <c r="L112" s="259"/>
      <c r="M112" s="259"/>
      <c r="N112" s="56"/>
      <c r="O112" s="28"/>
      <c r="P112" s="56"/>
      <c r="Q112" s="28"/>
      <c r="R112" s="184"/>
      <c r="S112" s="214"/>
      <c r="T112" s="286"/>
      <c r="U112" s="27"/>
      <c r="V112" s="186"/>
      <c r="W112" s="56"/>
      <c r="X112" s="189"/>
      <c r="Y112" s="189"/>
      <c r="Z112" s="189"/>
      <c r="AA112" s="56"/>
      <c r="AB112" s="56"/>
      <c r="AC112" s="188"/>
      <c r="AD112" s="259"/>
      <c r="AE112" s="259"/>
      <c r="AF112" s="56"/>
      <c r="AG112" s="28"/>
      <c r="AH112" s="56"/>
      <c r="AI112" s="28"/>
      <c r="AJ112" s="184"/>
      <c r="AK112" s="199"/>
      <c r="AL112" s="286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4"/>
      <c r="AT112" s="37"/>
    </row>
    <row r="113" spans="2:46" ht="13.5" customHeight="1" x14ac:dyDescent="0.15">
      <c r="B113" s="284" t="s">
        <v>85</v>
      </c>
      <c r="C113" s="25" t="s">
        <v>31</v>
      </c>
      <c r="D113" s="39"/>
      <c r="E113" s="55"/>
      <c r="F113" s="96">
        <v>26.668046</v>
      </c>
      <c r="G113" s="96">
        <v>30.762591</v>
      </c>
      <c r="H113" s="96">
        <v>0.91664725999999996</v>
      </c>
      <c r="I113" s="60">
        <v>0.95249041000000001</v>
      </c>
      <c r="J113" s="60">
        <v>7.4049555000000003E-2</v>
      </c>
      <c r="K113" s="61"/>
      <c r="L113" s="258"/>
      <c r="M113" s="258"/>
      <c r="N113" s="55"/>
      <c r="O113" s="26"/>
      <c r="P113" s="55"/>
      <c r="Q113" s="26"/>
      <c r="R113" s="131"/>
      <c r="S113" s="214"/>
      <c r="T113" s="284" t="s">
        <v>85</v>
      </c>
      <c r="U113" s="25" t="s">
        <v>31</v>
      </c>
      <c r="V113" s="39"/>
      <c r="W113" s="55"/>
      <c r="X113" s="96">
        <v>22.158093999999998</v>
      </c>
      <c r="Y113" s="96">
        <v>26.747814999999999</v>
      </c>
      <c r="Z113" s="96">
        <v>0.81256656999999999</v>
      </c>
      <c r="AA113" s="60">
        <v>0.90155797000000004</v>
      </c>
      <c r="AB113" s="60">
        <v>0.17175393999999999</v>
      </c>
      <c r="AC113" s="61"/>
      <c r="AD113" s="258"/>
      <c r="AE113" s="258"/>
      <c r="AF113" s="55"/>
      <c r="AG113" s="26"/>
      <c r="AH113" s="55"/>
      <c r="AI113" s="26"/>
      <c r="AJ113" s="131"/>
      <c r="AK113" s="199"/>
      <c r="AL113" s="284" t="s">
        <v>85</v>
      </c>
      <c r="AM113" s="119">
        <f t="shared" si="14"/>
        <v>-4.509952000000002</v>
      </c>
      <c r="AN113" s="95">
        <f t="shared" si="15"/>
        <v>-4.0147760000000012</v>
      </c>
      <c r="AO113" s="95">
        <f t="shared" si="16"/>
        <v>-0.10408068999999998</v>
      </c>
      <c r="AP113" s="95">
        <f t="shared" si="17"/>
        <v>-5.0932439999999968E-2</v>
      </c>
      <c r="AQ113" s="120">
        <f t="shared" si="18"/>
        <v>9.7704384999999991E-2</v>
      </c>
      <c r="AR113" s="37"/>
      <c r="AS113" s="234"/>
      <c r="AT113" s="37"/>
    </row>
    <row r="114" spans="2:46" ht="13.5" customHeight="1" x14ac:dyDescent="0.15">
      <c r="B114" s="285"/>
      <c r="C114" s="27" t="s">
        <v>32</v>
      </c>
      <c r="D114" s="186"/>
      <c r="E114" s="56"/>
      <c r="F114" s="187">
        <v>31.130870999999999</v>
      </c>
      <c r="G114" s="187">
        <v>34.845519000000003</v>
      </c>
      <c r="H114" s="187">
        <v>0.95896742000000001</v>
      </c>
      <c r="I114" s="62">
        <v>0.97581163999999998</v>
      </c>
      <c r="J114" s="62">
        <v>3.8444903000000002E-2</v>
      </c>
      <c r="K114" s="188"/>
      <c r="L114" s="259"/>
      <c r="M114" s="259"/>
      <c r="N114" s="56"/>
      <c r="O114" s="28"/>
      <c r="P114" s="56"/>
      <c r="Q114" s="28"/>
      <c r="R114" s="132"/>
      <c r="S114" s="214"/>
      <c r="T114" s="285"/>
      <c r="U114" s="27" t="s">
        <v>32</v>
      </c>
      <c r="V114" s="186"/>
      <c r="W114" s="56"/>
      <c r="X114" s="187">
        <v>25.322617000000001</v>
      </c>
      <c r="Y114" s="187">
        <v>29.635467999999999</v>
      </c>
      <c r="Z114" s="187">
        <v>0.89254624000000005</v>
      </c>
      <c r="AA114" s="62">
        <v>0.94094756000000002</v>
      </c>
      <c r="AB114" s="62">
        <v>9.3685076000000006E-2</v>
      </c>
      <c r="AC114" s="188"/>
      <c r="AD114" s="259"/>
      <c r="AE114" s="259"/>
      <c r="AF114" s="56"/>
      <c r="AG114" s="28"/>
      <c r="AH114" s="56"/>
      <c r="AI114" s="28"/>
      <c r="AJ114" s="132"/>
      <c r="AK114" s="199"/>
      <c r="AL114" s="285"/>
      <c r="AM114" s="86">
        <f t="shared" si="14"/>
        <v>-5.808253999999998</v>
      </c>
      <c r="AN114" s="121">
        <f t="shared" si="15"/>
        <v>-5.2100510000000035</v>
      </c>
      <c r="AO114" s="121">
        <f t="shared" si="16"/>
        <v>-6.6421179999999969E-2</v>
      </c>
      <c r="AP114" s="121">
        <f t="shared" si="17"/>
        <v>-3.4864079999999964E-2</v>
      </c>
      <c r="AQ114" s="87">
        <f t="shared" si="18"/>
        <v>5.5240173000000004E-2</v>
      </c>
      <c r="AR114" s="37"/>
      <c r="AS114" s="234"/>
      <c r="AT114" s="37"/>
    </row>
    <row r="115" spans="2:46" ht="13.5" customHeight="1" x14ac:dyDescent="0.15">
      <c r="B115" s="285"/>
      <c r="C115" s="27" t="s">
        <v>33</v>
      </c>
      <c r="D115" s="186"/>
      <c r="E115" s="56"/>
      <c r="F115" s="187">
        <v>35.465874999999997</v>
      </c>
      <c r="G115" s="187">
        <v>39.410400000000003</v>
      </c>
      <c r="H115" s="187">
        <v>0.98413976000000003</v>
      </c>
      <c r="I115" s="62">
        <v>0.99000452000000005</v>
      </c>
      <c r="J115" s="62">
        <v>1.812132E-2</v>
      </c>
      <c r="K115" s="188"/>
      <c r="L115" s="259"/>
      <c r="M115" s="259"/>
      <c r="N115" s="56"/>
      <c r="O115" s="28"/>
      <c r="P115" s="56"/>
      <c r="Q115" s="28"/>
      <c r="R115" s="132"/>
      <c r="S115" s="214"/>
      <c r="T115" s="285"/>
      <c r="U115" s="27" t="s">
        <v>33</v>
      </c>
      <c r="V115" s="186"/>
      <c r="W115" s="56"/>
      <c r="X115" s="187">
        <v>28.632268</v>
      </c>
      <c r="Y115" s="187">
        <v>32.511234999999999</v>
      </c>
      <c r="Z115" s="187">
        <v>0.93688780999999999</v>
      </c>
      <c r="AA115" s="62">
        <v>0.96308766999999995</v>
      </c>
      <c r="AB115" s="62">
        <v>5.4520856999999999E-2</v>
      </c>
      <c r="AC115" s="188"/>
      <c r="AD115" s="259"/>
      <c r="AE115" s="259"/>
      <c r="AF115" s="56"/>
      <c r="AG115" s="28"/>
      <c r="AH115" s="56"/>
      <c r="AI115" s="28"/>
      <c r="AJ115" s="132"/>
      <c r="AK115" s="199"/>
      <c r="AL115" s="285"/>
      <c r="AM115" s="86">
        <f t="shared" si="14"/>
        <v>-6.8336069999999971</v>
      </c>
      <c r="AN115" s="121">
        <f t="shared" si="15"/>
        <v>-6.8991650000000035</v>
      </c>
      <c r="AO115" s="121">
        <f t="shared" si="16"/>
        <v>-4.7251950000000043E-2</v>
      </c>
      <c r="AP115" s="121">
        <f t="shared" si="17"/>
        <v>-2.6916850000000103E-2</v>
      </c>
      <c r="AQ115" s="87">
        <f t="shared" si="18"/>
        <v>3.6399536999999996E-2</v>
      </c>
      <c r="AR115" s="37"/>
      <c r="AS115" s="234"/>
      <c r="AT115" s="37"/>
    </row>
    <row r="116" spans="2:46" ht="13.5" customHeight="1" x14ac:dyDescent="0.15">
      <c r="B116" s="285"/>
      <c r="C116" s="27" t="s">
        <v>35</v>
      </c>
      <c r="D116" s="186"/>
      <c r="E116" s="56"/>
      <c r="F116" s="187">
        <v>38.215800000000002</v>
      </c>
      <c r="G116" s="187">
        <v>42.382660999999999</v>
      </c>
      <c r="H116" s="187">
        <v>0.99247695999999996</v>
      </c>
      <c r="I116" s="62">
        <v>0.99495960999999999</v>
      </c>
      <c r="J116" s="62">
        <v>9.6101229999999999E-3</v>
      </c>
      <c r="K116" s="188"/>
      <c r="L116" s="259"/>
      <c r="M116" s="259"/>
      <c r="N116" s="56"/>
      <c r="O116" s="28"/>
      <c r="P116" s="56"/>
      <c r="Q116" s="28"/>
      <c r="R116" s="132"/>
      <c r="S116" s="214"/>
      <c r="T116" s="285"/>
      <c r="U116" s="27" t="s">
        <v>35</v>
      </c>
      <c r="V116" s="186"/>
      <c r="W116" s="56"/>
      <c r="X116" s="187">
        <v>33.755870999999999</v>
      </c>
      <c r="Y116" s="187">
        <v>37.327551</v>
      </c>
      <c r="Z116" s="187">
        <v>0.97387162000000005</v>
      </c>
      <c r="AA116" s="62">
        <v>0.98435123999999996</v>
      </c>
      <c r="AB116" s="62">
        <v>2.5154874000000001E-2</v>
      </c>
      <c r="AC116" s="188"/>
      <c r="AD116" s="259"/>
      <c r="AE116" s="259"/>
      <c r="AF116" s="56"/>
      <c r="AG116" s="28"/>
      <c r="AH116" s="56"/>
      <c r="AI116" s="28"/>
      <c r="AJ116" s="132"/>
      <c r="AK116" s="199"/>
      <c r="AL116" s="285"/>
      <c r="AM116" s="86">
        <f t="shared" si="14"/>
        <v>-4.4599290000000025</v>
      </c>
      <c r="AN116" s="121">
        <f t="shared" si="15"/>
        <v>-5.0551099999999991</v>
      </c>
      <c r="AO116" s="121">
        <f t="shared" si="16"/>
        <v>-1.8605339999999915E-2</v>
      </c>
      <c r="AP116" s="121">
        <f t="shared" si="17"/>
        <v>-1.0608370000000034E-2</v>
      </c>
      <c r="AQ116" s="87">
        <f t="shared" si="18"/>
        <v>1.5544751000000001E-2</v>
      </c>
      <c r="AR116" s="37"/>
      <c r="AS116" s="234"/>
      <c r="AT116" s="37"/>
    </row>
    <row r="117" spans="2:46" ht="13.5" customHeight="1" thickBot="1" x14ac:dyDescent="0.2">
      <c r="B117" s="286"/>
      <c r="C117" s="27"/>
      <c r="D117" s="186"/>
      <c r="E117" s="56"/>
      <c r="F117" s="189"/>
      <c r="G117" s="189"/>
      <c r="H117" s="189"/>
      <c r="I117" s="56"/>
      <c r="J117" s="56"/>
      <c r="K117" s="188"/>
      <c r="L117" s="259"/>
      <c r="M117" s="259"/>
      <c r="N117" s="56"/>
      <c r="O117" s="28"/>
      <c r="P117" s="56"/>
      <c r="Q117" s="28"/>
      <c r="R117" s="184"/>
      <c r="S117" s="214"/>
      <c r="T117" s="286"/>
      <c r="U117" s="27"/>
      <c r="V117" s="186"/>
      <c r="W117" s="56"/>
      <c r="X117" s="189"/>
      <c r="Y117" s="189"/>
      <c r="Z117" s="189"/>
      <c r="AA117" s="56"/>
      <c r="AB117" s="56"/>
      <c r="AC117" s="188"/>
      <c r="AD117" s="259"/>
      <c r="AE117" s="259"/>
      <c r="AF117" s="56"/>
      <c r="AG117" s="28"/>
      <c r="AH117" s="56"/>
      <c r="AI117" s="28"/>
      <c r="AJ117" s="184"/>
      <c r="AK117" s="199"/>
      <c r="AL117" s="286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4"/>
      <c r="AT117" s="37"/>
    </row>
    <row r="118" spans="2:46" ht="13.5" customHeight="1" x14ac:dyDescent="0.15">
      <c r="B118" s="284" t="s">
        <v>86</v>
      </c>
      <c r="C118" s="25" t="s">
        <v>31</v>
      </c>
      <c r="D118" s="39"/>
      <c r="E118" s="55"/>
      <c r="F118" s="96">
        <v>27.871503000000001</v>
      </c>
      <c r="G118" s="96">
        <v>32.028606000000003</v>
      </c>
      <c r="H118" s="96">
        <v>0.93784813</v>
      </c>
      <c r="I118" s="60">
        <v>0.96502113</v>
      </c>
      <c r="J118" s="60">
        <v>8.1608324999999995E-2</v>
      </c>
      <c r="K118" s="61"/>
      <c r="L118" s="258"/>
      <c r="M118" s="258"/>
      <c r="N118" s="55"/>
      <c r="O118" s="26"/>
      <c r="P118" s="55"/>
      <c r="Q118" s="26"/>
      <c r="R118" s="131"/>
      <c r="S118" s="214"/>
      <c r="T118" s="284" t="s">
        <v>86</v>
      </c>
      <c r="U118" s="25" t="s">
        <v>31</v>
      </c>
      <c r="V118" s="39"/>
      <c r="W118" s="55"/>
      <c r="X118" s="96">
        <v>22.465776000000002</v>
      </c>
      <c r="Y118" s="96">
        <v>27.416983999999999</v>
      </c>
      <c r="Z118" s="96">
        <v>0.84461344000000005</v>
      </c>
      <c r="AA118" s="60">
        <v>0.91688153999999999</v>
      </c>
      <c r="AB118" s="60">
        <v>0.19337153000000001</v>
      </c>
      <c r="AC118" s="61"/>
      <c r="AD118" s="258"/>
      <c r="AE118" s="258"/>
      <c r="AF118" s="55"/>
      <c r="AG118" s="26"/>
      <c r="AH118" s="55"/>
      <c r="AI118" s="26"/>
      <c r="AJ118" s="131"/>
      <c r="AK118" s="199"/>
      <c r="AL118" s="284" t="s">
        <v>86</v>
      </c>
      <c r="AM118" s="119">
        <f t="shared" si="14"/>
        <v>-5.4057269999999988</v>
      </c>
      <c r="AN118" s="95">
        <f t="shared" si="15"/>
        <v>-4.6116220000000041</v>
      </c>
      <c r="AO118" s="95">
        <f t="shared" si="16"/>
        <v>-9.3234689999999953E-2</v>
      </c>
      <c r="AP118" s="95">
        <f t="shared" si="17"/>
        <v>-4.813959000000001E-2</v>
      </c>
      <c r="AQ118" s="120">
        <f t="shared" si="18"/>
        <v>0.11176320500000002</v>
      </c>
      <c r="AR118" s="37"/>
      <c r="AS118" s="234"/>
      <c r="AT118" s="37"/>
    </row>
    <row r="119" spans="2:46" ht="13.5" customHeight="1" x14ac:dyDescent="0.15">
      <c r="B119" s="285"/>
      <c r="C119" s="27" t="s">
        <v>32</v>
      </c>
      <c r="D119" s="186"/>
      <c r="E119" s="56"/>
      <c r="F119" s="187">
        <v>32.285034000000003</v>
      </c>
      <c r="G119" s="187">
        <v>36.082895000000001</v>
      </c>
      <c r="H119" s="187">
        <v>0.97333972999999996</v>
      </c>
      <c r="I119" s="62">
        <v>0.98385564000000003</v>
      </c>
      <c r="J119" s="62">
        <v>4.0423602000000003E-2</v>
      </c>
      <c r="K119" s="188"/>
      <c r="L119" s="259"/>
      <c r="M119" s="259"/>
      <c r="N119" s="56"/>
      <c r="O119" s="28"/>
      <c r="P119" s="56"/>
      <c r="Q119" s="28"/>
      <c r="R119" s="132"/>
      <c r="S119" s="214"/>
      <c r="T119" s="285"/>
      <c r="U119" s="27" t="s">
        <v>32</v>
      </c>
      <c r="V119" s="186"/>
      <c r="W119" s="56"/>
      <c r="X119" s="187">
        <v>26.500153999999998</v>
      </c>
      <c r="Y119" s="187">
        <v>30.995191999999999</v>
      </c>
      <c r="Z119" s="187">
        <v>0.91416697000000002</v>
      </c>
      <c r="AA119" s="62">
        <v>0.95458869000000002</v>
      </c>
      <c r="AB119" s="62">
        <v>0.106108814</v>
      </c>
      <c r="AC119" s="188"/>
      <c r="AD119" s="259"/>
      <c r="AE119" s="259"/>
      <c r="AF119" s="56"/>
      <c r="AG119" s="28"/>
      <c r="AH119" s="56"/>
      <c r="AI119" s="28"/>
      <c r="AJ119" s="132"/>
      <c r="AK119" s="199"/>
      <c r="AL119" s="285"/>
      <c r="AM119" s="86">
        <f t="shared" si="14"/>
        <v>-5.7848800000000047</v>
      </c>
      <c r="AN119" s="121">
        <f t="shared" si="15"/>
        <v>-5.0877030000000012</v>
      </c>
      <c r="AO119" s="121">
        <f t="shared" si="16"/>
        <v>-5.9172759999999935E-2</v>
      </c>
      <c r="AP119" s="121">
        <f t="shared" si="17"/>
        <v>-2.9266950000000014E-2</v>
      </c>
      <c r="AQ119" s="87">
        <f t="shared" si="18"/>
        <v>6.5685211999999993E-2</v>
      </c>
      <c r="AR119" s="37"/>
      <c r="AS119" s="234"/>
      <c r="AT119" s="37"/>
    </row>
    <row r="120" spans="2:46" ht="13.5" customHeight="1" x14ac:dyDescent="0.15">
      <c r="B120" s="285"/>
      <c r="C120" s="27" t="s">
        <v>33</v>
      </c>
      <c r="D120" s="186"/>
      <c r="E120" s="56"/>
      <c r="F120" s="187">
        <v>36.741233999999999</v>
      </c>
      <c r="G120" s="187">
        <v>40.631118999999998</v>
      </c>
      <c r="H120" s="187">
        <v>0.98981470000000005</v>
      </c>
      <c r="I120" s="62">
        <v>0.99344208000000001</v>
      </c>
      <c r="J120" s="62">
        <v>1.8483622000000002E-2</v>
      </c>
      <c r="K120" s="188"/>
      <c r="L120" s="259"/>
      <c r="M120" s="259"/>
      <c r="N120" s="56"/>
      <c r="O120" s="28"/>
      <c r="P120" s="56"/>
      <c r="Q120" s="28"/>
      <c r="R120" s="132"/>
      <c r="S120" s="214"/>
      <c r="T120" s="285"/>
      <c r="U120" s="27" t="s">
        <v>33</v>
      </c>
      <c r="V120" s="186"/>
      <c r="W120" s="56"/>
      <c r="X120" s="187">
        <v>30.393073000000001</v>
      </c>
      <c r="Y120" s="187">
        <v>34.338079999999998</v>
      </c>
      <c r="Z120" s="187">
        <v>0.95680865000000004</v>
      </c>
      <c r="AA120" s="62">
        <v>0.97502557999999995</v>
      </c>
      <c r="AB120" s="62">
        <v>5.6530740000000003E-2</v>
      </c>
      <c r="AC120" s="188"/>
      <c r="AD120" s="259"/>
      <c r="AE120" s="259"/>
      <c r="AF120" s="56"/>
      <c r="AG120" s="28"/>
      <c r="AH120" s="56"/>
      <c r="AI120" s="28"/>
      <c r="AJ120" s="132"/>
      <c r="AK120" s="199"/>
      <c r="AL120" s="285"/>
      <c r="AM120" s="86">
        <f t="shared" si="14"/>
        <v>-6.3481609999999975</v>
      </c>
      <c r="AN120" s="121">
        <f t="shared" si="15"/>
        <v>-6.2930390000000003</v>
      </c>
      <c r="AO120" s="121">
        <f t="shared" si="16"/>
        <v>-3.3006050000000009E-2</v>
      </c>
      <c r="AP120" s="121">
        <f t="shared" si="17"/>
        <v>-1.8416500000000058E-2</v>
      </c>
      <c r="AQ120" s="87">
        <f t="shared" si="18"/>
        <v>3.8047118000000005E-2</v>
      </c>
      <c r="AR120" s="37"/>
      <c r="AS120" s="234"/>
      <c r="AT120" s="37"/>
    </row>
    <row r="121" spans="2:46" ht="13.5" customHeight="1" x14ac:dyDescent="0.15">
      <c r="B121" s="285"/>
      <c r="C121" s="27" t="s">
        <v>35</v>
      </c>
      <c r="D121" s="186"/>
      <c r="E121" s="56"/>
      <c r="F121" s="187">
        <v>39.186357999999998</v>
      </c>
      <c r="G121" s="187">
        <v>43.346876999999999</v>
      </c>
      <c r="H121" s="187">
        <v>0.99446599000000002</v>
      </c>
      <c r="I121" s="62">
        <v>0.99643082999999999</v>
      </c>
      <c r="J121" s="62">
        <v>1.1271995999999999E-2</v>
      </c>
      <c r="K121" s="188"/>
      <c r="L121" s="259"/>
      <c r="M121" s="259"/>
      <c r="N121" s="56"/>
      <c r="O121" s="28"/>
      <c r="P121" s="56"/>
      <c r="Q121" s="28"/>
      <c r="R121" s="132"/>
      <c r="S121" s="214"/>
      <c r="T121" s="285"/>
      <c r="U121" s="27" t="s">
        <v>35</v>
      </c>
      <c r="V121" s="186"/>
      <c r="W121" s="56"/>
      <c r="X121" s="187">
        <v>35.035288000000001</v>
      </c>
      <c r="Y121" s="187">
        <v>38.673724999999997</v>
      </c>
      <c r="Z121" s="187">
        <v>0.98314634000000001</v>
      </c>
      <c r="AA121" s="62">
        <v>0.98950576000000001</v>
      </c>
      <c r="AB121" s="62">
        <v>2.532036E-2</v>
      </c>
      <c r="AC121" s="188"/>
      <c r="AD121" s="259"/>
      <c r="AE121" s="259"/>
      <c r="AF121" s="56"/>
      <c r="AG121" s="28"/>
      <c r="AH121" s="56"/>
      <c r="AI121" s="28"/>
      <c r="AJ121" s="132"/>
      <c r="AK121" s="199"/>
      <c r="AL121" s="285"/>
      <c r="AM121" s="86">
        <f t="shared" si="14"/>
        <v>-4.1510699999999972</v>
      </c>
      <c r="AN121" s="121">
        <f t="shared" si="15"/>
        <v>-4.6731520000000017</v>
      </c>
      <c r="AO121" s="121">
        <f t="shared" si="16"/>
        <v>-1.1319650000000014E-2</v>
      </c>
      <c r="AP121" s="121">
        <f t="shared" si="17"/>
        <v>-6.9250699999999776E-3</v>
      </c>
      <c r="AQ121" s="87">
        <f t="shared" si="18"/>
        <v>1.4048364000000001E-2</v>
      </c>
      <c r="AR121" s="37"/>
      <c r="AS121" s="234"/>
      <c r="AT121" s="37"/>
    </row>
    <row r="122" spans="2:46" ht="13.5" customHeight="1" thickBot="1" x14ac:dyDescent="0.2">
      <c r="B122" s="286"/>
      <c r="C122" s="27"/>
      <c r="D122" s="186"/>
      <c r="E122" s="56"/>
      <c r="F122" s="189"/>
      <c r="G122" s="189"/>
      <c r="H122" s="189"/>
      <c r="I122" s="56"/>
      <c r="J122" s="56"/>
      <c r="K122" s="188"/>
      <c r="L122" s="259"/>
      <c r="M122" s="259"/>
      <c r="N122" s="56"/>
      <c r="O122" s="28"/>
      <c r="P122" s="56"/>
      <c r="Q122" s="28"/>
      <c r="R122" s="184"/>
      <c r="S122" s="214"/>
      <c r="T122" s="286"/>
      <c r="U122" s="27"/>
      <c r="V122" s="186"/>
      <c r="W122" s="56"/>
      <c r="X122" s="189"/>
      <c r="Y122" s="189"/>
      <c r="Z122" s="189"/>
      <c r="AA122" s="56"/>
      <c r="AB122" s="56"/>
      <c r="AC122" s="188"/>
      <c r="AD122" s="259"/>
      <c r="AE122" s="259"/>
      <c r="AF122" s="56"/>
      <c r="AG122" s="28"/>
      <c r="AH122" s="56"/>
      <c r="AI122" s="28"/>
      <c r="AJ122" s="184"/>
      <c r="AK122" s="199"/>
      <c r="AL122" s="286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4"/>
      <c r="AT122" s="37"/>
    </row>
    <row r="123" spans="2:46" ht="13.5" customHeight="1" x14ac:dyDescent="0.15">
      <c r="B123" s="284" t="s">
        <v>87</v>
      </c>
      <c r="C123" s="25" t="s">
        <v>31</v>
      </c>
      <c r="D123" s="39"/>
      <c r="E123" s="55"/>
      <c r="F123" s="96">
        <v>27.986867</v>
      </c>
      <c r="G123" s="96">
        <v>32.078310999999999</v>
      </c>
      <c r="H123" s="96">
        <v>0.93515406999999995</v>
      </c>
      <c r="I123" s="60">
        <v>0.96771300000000005</v>
      </c>
      <c r="J123" s="60">
        <v>8.3635619999999994E-2</v>
      </c>
      <c r="K123" s="61"/>
      <c r="L123" s="258"/>
      <c r="M123" s="258"/>
      <c r="N123" s="55"/>
      <c r="O123" s="26"/>
      <c r="P123" s="55"/>
      <c r="Q123" s="26"/>
      <c r="R123" s="131"/>
      <c r="S123" s="214"/>
      <c r="T123" s="284" t="s">
        <v>87</v>
      </c>
      <c r="U123" s="25" t="s">
        <v>31</v>
      </c>
      <c r="V123" s="39"/>
      <c r="W123" s="55"/>
      <c r="X123" s="96">
        <v>22.201416999999999</v>
      </c>
      <c r="Y123" s="96">
        <v>27.430046999999998</v>
      </c>
      <c r="Z123" s="96">
        <v>0.82957007999999999</v>
      </c>
      <c r="AA123" s="60">
        <v>0.92135157999999995</v>
      </c>
      <c r="AB123" s="60">
        <v>0.20351343999999999</v>
      </c>
      <c r="AC123" s="61"/>
      <c r="AD123" s="258"/>
      <c r="AE123" s="258"/>
      <c r="AF123" s="55"/>
      <c r="AG123" s="26"/>
      <c r="AH123" s="55"/>
      <c r="AI123" s="26"/>
      <c r="AJ123" s="131"/>
      <c r="AK123" s="199"/>
      <c r="AL123" s="284" t="s">
        <v>87</v>
      </c>
      <c r="AM123" s="119">
        <f t="shared" si="14"/>
        <v>-5.7854500000000009</v>
      </c>
      <c r="AN123" s="95">
        <f t="shared" si="15"/>
        <v>-4.6482640000000011</v>
      </c>
      <c r="AO123" s="95">
        <f t="shared" si="16"/>
        <v>-0.10558398999999996</v>
      </c>
      <c r="AP123" s="95">
        <f t="shared" si="17"/>
        <v>-4.6361420000000098E-2</v>
      </c>
      <c r="AQ123" s="120">
        <f t="shared" si="18"/>
        <v>0.11987782</v>
      </c>
      <c r="AR123" s="37"/>
      <c r="AS123" s="234"/>
      <c r="AT123" s="37"/>
    </row>
    <row r="124" spans="2:46" ht="13.5" customHeight="1" x14ac:dyDescent="0.15">
      <c r="B124" s="285"/>
      <c r="C124" s="27" t="s">
        <v>32</v>
      </c>
      <c r="D124" s="186"/>
      <c r="E124" s="56"/>
      <c r="F124" s="187">
        <v>32.150286999999999</v>
      </c>
      <c r="G124" s="187">
        <v>35.926735999999998</v>
      </c>
      <c r="H124" s="187">
        <v>0.97274265000000004</v>
      </c>
      <c r="I124" s="62">
        <v>0.98495882999999995</v>
      </c>
      <c r="J124" s="62">
        <v>3.8919444999999997E-2</v>
      </c>
      <c r="K124" s="188"/>
      <c r="L124" s="259"/>
      <c r="M124" s="259"/>
      <c r="N124" s="56"/>
      <c r="O124" s="28"/>
      <c r="P124" s="56"/>
      <c r="Q124" s="28"/>
      <c r="R124" s="132"/>
      <c r="S124" s="214"/>
      <c r="T124" s="285"/>
      <c r="U124" s="27" t="s">
        <v>32</v>
      </c>
      <c r="V124" s="186"/>
      <c r="W124" s="56"/>
      <c r="X124" s="187">
        <v>26.508897000000001</v>
      </c>
      <c r="Y124" s="187">
        <v>31.177516000000001</v>
      </c>
      <c r="Z124" s="187">
        <v>0.90751892999999995</v>
      </c>
      <c r="AA124" s="62">
        <v>0.95963556999999999</v>
      </c>
      <c r="AB124" s="62">
        <v>0.1025682</v>
      </c>
      <c r="AC124" s="188"/>
      <c r="AD124" s="259"/>
      <c r="AE124" s="259"/>
      <c r="AF124" s="56"/>
      <c r="AG124" s="28"/>
      <c r="AH124" s="56"/>
      <c r="AI124" s="28"/>
      <c r="AJ124" s="132"/>
      <c r="AK124" s="199"/>
      <c r="AL124" s="285"/>
      <c r="AM124" s="86">
        <f t="shared" si="14"/>
        <v>-5.6413899999999977</v>
      </c>
      <c r="AN124" s="121">
        <f t="shared" si="15"/>
        <v>-4.7492199999999976</v>
      </c>
      <c r="AO124" s="121">
        <f t="shared" si="16"/>
        <v>-6.5223720000000096E-2</v>
      </c>
      <c r="AP124" s="121">
        <f t="shared" si="17"/>
        <v>-2.5323259999999959E-2</v>
      </c>
      <c r="AQ124" s="87">
        <f t="shared" si="18"/>
        <v>6.3648755000000001E-2</v>
      </c>
      <c r="AR124" s="37"/>
      <c r="AS124" s="234"/>
      <c r="AT124" s="37"/>
    </row>
    <row r="125" spans="2:46" ht="13.5" customHeight="1" x14ac:dyDescent="0.15">
      <c r="B125" s="285"/>
      <c r="C125" s="27" t="s">
        <v>33</v>
      </c>
      <c r="D125" s="186"/>
      <c r="E125" s="56"/>
      <c r="F125" s="187">
        <v>36.350766</v>
      </c>
      <c r="G125" s="187">
        <v>40.304667999999999</v>
      </c>
      <c r="H125" s="187">
        <v>0.98911269000000002</v>
      </c>
      <c r="I125" s="62">
        <v>0.99337511999999994</v>
      </c>
      <c r="J125" s="62">
        <v>1.9176029000000001E-2</v>
      </c>
      <c r="K125" s="188"/>
      <c r="L125" s="259"/>
      <c r="M125" s="259"/>
      <c r="N125" s="56"/>
      <c r="O125" s="28"/>
      <c r="P125" s="56"/>
      <c r="Q125" s="28"/>
      <c r="R125" s="132"/>
      <c r="S125" s="214"/>
      <c r="T125" s="285"/>
      <c r="U125" s="27" t="s">
        <v>33</v>
      </c>
      <c r="V125" s="186"/>
      <c r="W125" s="56"/>
      <c r="X125" s="187">
        <v>30.235612</v>
      </c>
      <c r="Y125" s="187">
        <v>34.245024999999998</v>
      </c>
      <c r="Z125" s="187">
        <v>0.95485564000000001</v>
      </c>
      <c r="AA125" s="62">
        <v>0.97691837999999998</v>
      </c>
      <c r="AB125" s="62">
        <v>5.0627626000000002E-2</v>
      </c>
      <c r="AC125" s="188"/>
      <c r="AD125" s="259"/>
      <c r="AE125" s="259"/>
      <c r="AF125" s="56"/>
      <c r="AG125" s="28"/>
      <c r="AH125" s="56"/>
      <c r="AI125" s="28"/>
      <c r="AJ125" s="132"/>
      <c r="AK125" s="199"/>
      <c r="AL125" s="285"/>
      <c r="AM125" s="86">
        <f t="shared" si="14"/>
        <v>-6.1151540000000004</v>
      </c>
      <c r="AN125" s="121">
        <f t="shared" si="15"/>
        <v>-6.0596430000000012</v>
      </c>
      <c r="AO125" s="121">
        <f t="shared" si="16"/>
        <v>-3.4257050000000011E-2</v>
      </c>
      <c r="AP125" s="121">
        <f t="shared" si="17"/>
        <v>-1.645673999999997E-2</v>
      </c>
      <c r="AQ125" s="87">
        <f t="shared" si="18"/>
        <v>3.1451596999999998E-2</v>
      </c>
      <c r="AR125" s="37"/>
      <c r="AS125" s="234"/>
      <c r="AT125" s="37"/>
    </row>
    <row r="126" spans="2:46" ht="13.5" customHeight="1" x14ac:dyDescent="0.15">
      <c r="B126" s="285"/>
      <c r="C126" s="27" t="s">
        <v>35</v>
      </c>
      <c r="D126" s="186"/>
      <c r="E126" s="56"/>
      <c r="F126" s="187">
        <v>38.550550000000001</v>
      </c>
      <c r="G126" s="187">
        <v>42.697291</v>
      </c>
      <c r="H126" s="187">
        <v>0.99385593000000005</v>
      </c>
      <c r="I126" s="62">
        <v>0.99615052000000004</v>
      </c>
      <c r="J126" s="62">
        <v>1.0913631E-2</v>
      </c>
      <c r="K126" s="188"/>
      <c r="L126" s="259"/>
      <c r="M126" s="259"/>
      <c r="N126" s="56"/>
      <c r="O126" s="28"/>
      <c r="P126" s="56"/>
      <c r="Q126" s="28"/>
      <c r="R126" s="132"/>
      <c r="S126" s="214"/>
      <c r="T126" s="285"/>
      <c r="U126" s="27" t="s">
        <v>35</v>
      </c>
      <c r="V126" s="186"/>
      <c r="W126" s="56"/>
      <c r="X126" s="187">
        <v>35.023105000000001</v>
      </c>
      <c r="Y126" s="187">
        <v>38.645290000000003</v>
      </c>
      <c r="Z126" s="187">
        <v>0.98273624000000004</v>
      </c>
      <c r="AA126" s="62">
        <v>0.98998061000000004</v>
      </c>
      <c r="AB126" s="62">
        <v>2.2032772999999999E-2</v>
      </c>
      <c r="AC126" s="188"/>
      <c r="AD126" s="259"/>
      <c r="AE126" s="259"/>
      <c r="AF126" s="56"/>
      <c r="AG126" s="28"/>
      <c r="AH126" s="56"/>
      <c r="AI126" s="28"/>
      <c r="AJ126" s="132"/>
      <c r="AK126" s="199"/>
      <c r="AL126" s="285"/>
      <c r="AM126" s="86">
        <f t="shared" si="14"/>
        <v>-3.5274450000000002</v>
      </c>
      <c r="AN126" s="121">
        <f t="shared" si="15"/>
        <v>-4.0520009999999971</v>
      </c>
      <c r="AO126" s="121">
        <f t="shared" si="16"/>
        <v>-1.1119690000000015E-2</v>
      </c>
      <c r="AP126" s="121">
        <f t="shared" si="17"/>
        <v>-6.1699100000000007E-3</v>
      </c>
      <c r="AQ126" s="87">
        <f t="shared" si="18"/>
        <v>1.1119141999999999E-2</v>
      </c>
      <c r="AR126" s="37"/>
      <c r="AS126" s="234"/>
      <c r="AT126" s="37"/>
    </row>
    <row r="127" spans="2:46" ht="13.5" customHeight="1" thickBot="1" x14ac:dyDescent="0.2">
      <c r="B127" s="286"/>
      <c r="C127" s="27"/>
      <c r="D127" s="186"/>
      <c r="E127" s="56"/>
      <c r="F127" s="189"/>
      <c r="G127" s="189"/>
      <c r="H127" s="189"/>
      <c r="I127" s="56"/>
      <c r="J127" s="56"/>
      <c r="K127" s="188"/>
      <c r="L127" s="259"/>
      <c r="M127" s="259"/>
      <c r="N127" s="56"/>
      <c r="O127" s="28"/>
      <c r="P127" s="56"/>
      <c r="Q127" s="28"/>
      <c r="R127" s="184"/>
      <c r="S127" s="214"/>
      <c r="T127" s="286"/>
      <c r="U127" s="27"/>
      <c r="V127" s="186"/>
      <c r="W127" s="56"/>
      <c r="X127" s="189"/>
      <c r="Y127" s="189"/>
      <c r="Z127" s="189"/>
      <c r="AA127" s="56"/>
      <c r="AB127" s="56"/>
      <c r="AC127" s="188"/>
      <c r="AD127" s="259"/>
      <c r="AE127" s="259"/>
      <c r="AF127" s="56"/>
      <c r="AG127" s="28"/>
      <c r="AH127" s="56"/>
      <c r="AI127" s="28"/>
      <c r="AJ127" s="184"/>
      <c r="AK127" s="199"/>
      <c r="AL127" s="286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4"/>
      <c r="AT127" s="37"/>
    </row>
    <row r="128" spans="2:46" ht="13.5" customHeight="1" x14ac:dyDescent="0.15">
      <c r="B128" s="284" t="s">
        <v>88</v>
      </c>
      <c r="C128" s="25" t="s">
        <v>31</v>
      </c>
      <c r="D128" s="39"/>
      <c r="E128" s="55"/>
      <c r="F128" s="96">
        <v>28.024414</v>
      </c>
      <c r="G128" s="96">
        <v>31.908144</v>
      </c>
      <c r="H128" s="96">
        <v>0.92903068</v>
      </c>
      <c r="I128" s="60">
        <v>0.96556947999999998</v>
      </c>
      <c r="J128" s="60">
        <v>7.7828369999999994E-2</v>
      </c>
      <c r="K128" s="61"/>
      <c r="L128" s="258"/>
      <c r="M128" s="258"/>
      <c r="N128" s="55"/>
      <c r="O128" s="26"/>
      <c r="P128" s="55"/>
      <c r="Q128" s="26"/>
      <c r="R128" s="131"/>
      <c r="S128" s="214"/>
      <c r="T128" s="284" t="s">
        <v>88</v>
      </c>
      <c r="U128" s="25" t="s">
        <v>31</v>
      </c>
      <c r="V128" s="39"/>
      <c r="W128" s="55"/>
      <c r="X128" s="96">
        <v>23.136295</v>
      </c>
      <c r="Y128" s="96">
        <v>27.649032999999999</v>
      </c>
      <c r="Z128" s="96">
        <v>0.82999361000000005</v>
      </c>
      <c r="AA128" s="60">
        <v>0.92212565000000002</v>
      </c>
      <c r="AB128" s="60">
        <v>0.17840502</v>
      </c>
      <c r="AC128" s="61"/>
      <c r="AD128" s="258"/>
      <c r="AE128" s="258"/>
      <c r="AF128" s="55"/>
      <c r="AG128" s="26"/>
      <c r="AH128" s="55"/>
      <c r="AI128" s="26"/>
      <c r="AJ128" s="131"/>
      <c r="AK128" s="199"/>
      <c r="AL128" s="284" t="s">
        <v>88</v>
      </c>
      <c r="AM128" s="119">
        <f t="shared" si="14"/>
        <v>-4.8881189999999997</v>
      </c>
      <c r="AN128" s="95">
        <f t="shared" si="15"/>
        <v>-4.2591110000000008</v>
      </c>
      <c r="AO128" s="95">
        <f t="shared" si="16"/>
        <v>-9.9037069999999949E-2</v>
      </c>
      <c r="AP128" s="95">
        <f t="shared" si="17"/>
        <v>-4.3443829999999961E-2</v>
      </c>
      <c r="AQ128" s="120">
        <f t="shared" si="18"/>
        <v>0.10057665</v>
      </c>
      <c r="AR128" s="37"/>
      <c r="AS128" s="234"/>
      <c r="AT128" s="37"/>
    </row>
    <row r="129" spans="2:46" ht="13.5" customHeight="1" x14ac:dyDescent="0.15">
      <c r="B129" s="285"/>
      <c r="C129" s="27" t="s">
        <v>32</v>
      </c>
      <c r="D129" s="186"/>
      <c r="E129" s="56"/>
      <c r="F129" s="187">
        <v>32.089956999999998</v>
      </c>
      <c r="G129" s="187">
        <v>35.897723999999997</v>
      </c>
      <c r="H129" s="187">
        <v>0.96988114000000003</v>
      </c>
      <c r="I129" s="62">
        <v>0.98313413999999999</v>
      </c>
      <c r="J129" s="62">
        <v>3.7735446999999998E-2</v>
      </c>
      <c r="K129" s="188"/>
      <c r="L129" s="259"/>
      <c r="M129" s="259"/>
      <c r="N129" s="56"/>
      <c r="O129" s="28"/>
      <c r="P129" s="56"/>
      <c r="Q129" s="28"/>
      <c r="R129" s="132"/>
      <c r="S129" s="214"/>
      <c r="T129" s="285"/>
      <c r="U129" s="27" t="s">
        <v>32</v>
      </c>
      <c r="V129" s="186"/>
      <c r="W129" s="56"/>
      <c r="X129" s="187">
        <v>26.672352</v>
      </c>
      <c r="Y129" s="187">
        <v>30.854227999999999</v>
      </c>
      <c r="Z129" s="187">
        <v>0.90347124000000001</v>
      </c>
      <c r="AA129" s="62">
        <v>0.95646964000000001</v>
      </c>
      <c r="AB129" s="62">
        <v>9.7608700000000007E-2</v>
      </c>
      <c r="AC129" s="188"/>
      <c r="AD129" s="259"/>
      <c r="AE129" s="259"/>
      <c r="AF129" s="56"/>
      <c r="AG129" s="28"/>
      <c r="AH129" s="56"/>
      <c r="AI129" s="28"/>
      <c r="AJ129" s="132"/>
      <c r="AK129" s="199"/>
      <c r="AL129" s="285"/>
      <c r="AM129" s="86">
        <f t="shared" si="14"/>
        <v>-5.4176049999999982</v>
      </c>
      <c r="AN129" s="121">
        <f t="shared" si="15"/>
        <v>-5.0434959999999975</v>
      </c>
      <c r="AO129" s="121">
        <f t="shared" si="16"/>
        <v>-6.6409900000000022E-2</v>
      </c>
      <c r="AP129" s="121">
        <f t="shared" si="17"/>
        <v>-2.666449999999998E-2</v>
      </c>
      <c r="AQ129" s="87">
        <f t="shared" si="18"/>
        <v>5.9873253000000008E-2</v>
      </c>
      <c r="AR129" s="37"/>
      <c r="AS129" s="234"/>
      <c r="AT129" s="37"/>
    </row>
    <row r="130" spans="2:46" ht="13.5" customHeight="1" x14ac:dyDescent="0.15">
      <c r="B130" s="285"/>
      <c r="C130" s="27" t="s">
        <v>33</v>
      </c>
      <c r="D130" s="186"/>
      <c r="E130" s="56"/>
      <c r="F130" s="187">
        <v>35.872253999999998</v>
      </c>
      <c r="G130" s="187">
        <v>40.026378000000001</v>
      </c>
      <c r="H130" s="187">
        <v>0.98862713000000002</v>
      </c>
      <c r="I130" s="62">
        <v>0.99269275999999995</v>
      </c>
      <c r="J130" s="62">
        <v>1.8171950999999999E-2</v>
      </c>
      <c r="K130" s="188"/>
      <c r="L130" s="259"/>
      <c r="M130" s="259"/>
      <c r="N130" s="56"/>
      <c r="O130" s="28"/>
      <c r="P130" s="56"/>
      <c r="Q130" s="28"/>
      <c r="R130" s="132"/>
      <c r="S130" s="214"/>
      <c r="T130" s="285"/>
      <c r="U130" s="27" t="s">
        <v>33</v>
      </c>
      <c r="V130" s="186"/>
      <c r="W130" s="56"/>
      <c r="X130" s="187">
        <v>30.296900999999998</v>
      </c>
      <c r="Y130" s="187">
        <v>34.055321999999997</v>
      </c>
      <c r="Z130" s="187">
        <v>0.95088022000000005</v>
      </c>
      <c r="AA130" s="62">
        <v>0.97463626999999997</v>
      </c>
      <c r="AB130" s="62">
        <v>5.2657463000000002E-2</v>
      </c>
      <c r="AC130" s="188"/>
      <c r="AD130" s="259"/>
      <c r="AE130" s="259"/>
      <c r="AF130" s="56"/>
      <c r="AG130" s="28"/>
      <c r="AH130" s="56"/>
      <c r="AI130" s="28"/>
      <c r="AJ130" s="132"/>
      <c r="AK130" s="199"/>
      <c r="AL130" s="285"/>
      <c r="AM130" s="86">
        <f t="shared" si="14"/>
        <v>-5.5753529999999998</v>
      </c>
      <c r="AN130" s="121">
        <f t="shared" si="15"/>
        <v>-5.9710560000000044</v>
      </c>
      <c r="AO130" s="121">
        <f t="shared" si="16"/>
        <v>-3.7746909999999967E-2</v>
      </c>
      <c r="AP130" s="121">
        <f t="shared" si="17"/>
        <v>-1.8056489999999981E-2</v>
      </c>
      <c r="AQ130" s="87">
        <f t="shared" si="18"/>
        <v>3.4485512000000003E-2</v>
      </c>
      <c r="AR130" s="37"/>
      <c r="AS130" s="234"/>
      <c r="AT130" s="37"/>
    </row>
    <row r="131" spans="2:46" ht="13.5" customHeight="1" x14ac:dyDescent="0.15">
      <c r="B131" s="285"/>
      <c r="C131" s="27" t="s">
        <v>35</v>
      </c>
      <c r="D131" s="186"/>
      <c r="E131" s="56"/>
      <c r="F131" s="187">
        <v>38.164065000000001</v>
      </c>
      <c r="G131" s="187">
        <v>42.499479999999998</v>
      </c>
      <c r="H131" s="187">
        <v>0.99403724000000004</v>
      </c>
      <c r="I131" s="62">
        <v>0.99586410999999997</v>
      </c>
      <c r="J131" s="62">
        <v>1.1772126000000001E-2</v>
      </c>
      <c r="K131" s="188"/>
      <c r="L131" s="259"/>
      <c r="M131" s="259"/>
      <c r="N131" s="56"/>
      <c r="O131" s="28"/>
      <c r="P131" s="56"/>
      <c r="Q131" s="28"/>
      <c r="R131" s="132"/>
      <c r="S131" s="214"/>
      <c r="T131" s="285"/>
      <c r="U131" s="27" t="s">
        <v>35</v>
      </c>
      <c r="V131" s="186"/>
      <c r="W131" s="56"/>
      <c r="X131" s="187">
        <v>34.781410000000001</v>
      </c>
      <c r="Y131" s="187">
        <v>38.464950999999999</v>
      </c>
      <c r="Z131" s="187">
        <v>0.98115333000000005</v>
      </c>
      <c r="AA131" s="62">
        <v>0.98885787000000003</v>
      </c>
      <c r="AB131" s="62">
        <v>2.3069831999999998E-2</v>
      </c>
      <c r="AC131" s="188"/>
      <c r="AD131" s="259"/>
      <c r="AE131" s="259"/>
      <c r="AF131" s="56"/>
      <c r="AG131" s="28"/>
      <c r="AH131" s="56"/>
      <c r="AI131" s="28"/>
      <c r="AJ131" s="132"/>
      <c r="AK131" s="199"/>
      <c r="AL131" s="285"/>
      <c r="AM131" s="86">
        <f t="shared" si="14"/>
        <v>-3.3826549999999997</v>
      </c>
      <c r="AN131" s="121">
        <f t="shared" si="15"/>
        <v>-4.0345289999999991</v>
      </c>
      <c r="AO131" s="121">
        <f t="shared" si="16"/>
        <v>-1.2883909999999998E-2</v>
      </c>
      <c r="AP131" s="121">
        <f t="shared" si="17"/>
        <v>-7.0062399999999414E-3</v>
      </c>
      <c r="AQ131" s="87">
        <f t="shared" si="18"/>
        <v>1.1297705999999998E-2</v>
      </c>
      <c r="AR131" s="37"/>
      <c r="AS131" s="234"/>
      <c r="AT131" s="37"/>
    </row>
    <row r="132" spans="2:46" ht="13.5" customHeight="1" thickBot="1" x14ac:dyDescent="0.2">
      <c r="B132" s="286"/>
      <c r="C132" s="27"/>
      <c r="D132" s="186"/>
      <c r="E132" s="56"/>
      <c r="F132" s="189"/>
      <c r="G132" s="189"/>
      <c r="H132" s="189"/>
      <c r="I132" s="56"/>
      <c r="J132" s="56"/>
      <c r="K132" s="188"/>
      <c r="L132" s="259"/>
      <c r="M132" s="259"/>
      <c r="N132" s="56"/>
      <c r="O132" s="28"/>
      <c r="P132" s="56"/>
      <c r="Q132" s="28"/>
      <c r="R132" s="184"/>
      <c r="S132" s="214"/>
      <c r="T132" s="286"/>
      <c r="U132" s="27"/>
      <c r="V132" s="186"/>
      <c r="W132" s="56"/>
      <c r="X132" s="189"/>
      <c r="Y132" s="189"/>
      <c r="Z132" s="189"/>
      <c r="AA132" s="56"/>
      <c r="AB132" s="56"/>
      <c r="AC132" s="188"/>
      <c r="AD132" s="259"/>
      <c r="AE132" s="259"/>
      <c r="AF132" s="56"/>
      <c r="AG132" s="28"/>
      <c r="AH132" s="56"/>
      <c r="AI132" s="28"/>
      <c r="AJ132" s="184"/>
      <c r="AK132" s="199"/>
      <c r="AL132" s="286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4"/>
      <c r="AT132" s="37"/>
    </row>
    <row r="133" spans="2:46" ht="13.5" customHeight="1" x14ac:dyDescent="0.15">
      <c r="B133" s="284" t="s">
        <v>89</v>
      </c>
      <c r="C133" s="25" t="s">
        <v>31</v>
      </c>
      <c r="D133" s="39"/>
      <c r="E133" s="55"/>
      <c r="F133" s="96">
        <v>27.267343</v>
      </c>
      <c r="G133" s="96">
        <v>31.392391</v>
      </c>
      <c r="H133" s="96">
        <v>0.92341801999999995</v>
      </c>
      <c r="I133" s="60">
        <v>0.96006243999999996</v>
      </c>
      <c r="J133" s="60">
        <v>7.0322309999999999E-2</v>
      </c>
      <c r="K133" s="61"/>
      <c r="L133" s="258"/>
      <c r="M133" s="258"/>
      <c r="N133" s="55"/>
      <c r="O133" s="26"/>
      <c r="P133" s="55"/>
      <c r="Q133" s="26"/>
      <c r="R133" s="131"/>
      <c r="S133" s="214"/>
      <c r="T133" s="284" t="s">
        <v>89</v>
      </c>
      <c r="U133" s="25" t="s">
        <v>31</v>
      </c>
      <c r="V133" s="39"/>
      <c r="W133" s="55"/>
      <c r="X133" s="96">
        <v>22.212367</v>
      </c>
      <c r="Y133" s="96">
        <v>26.814423000000001</v>
      </c>
      <c r="Z133" s="96">
        <v>0.81245566999999996</v>
      </c>
      <c r="AA133" s="60">
        <v>0.91338792000000002</v>
      </c>
      <c r="AB133" s="60">
        <v>0.18363660000000001</v>
      </c>
      <c r="AC133" s="61"/>
      <c r="AD133" s="258"/>
      <c r="AE133" s="258"/>
      <c r="AF133" s="55"/>
      <c r="AG133" s="26"/>
      <c r="AH133" s="55"/>
      <c r="AI133" s="26"/>
      <c r="AJ133" s="131"/>
      <c r="AK133" s="199"/>
      <c r="AL133" s="284" t="s">
        <v>89</v>
      </c>
      <c r="AM133" s="119">
        <f t="shared" si="14"/>
        <v>-5.0549759999999999</v>
      </c>
      <c r="AN133" s="95">
        <f t="shared" si="15"/>
        <v>-4.5779679999999985</v>
      </c>
      <c r="AO133" s="95">
        <f t="shared" si="16"/>
        <v>-0.11096234999999999</v>
      </c>
      <c r="AP133" s="95">
        <f t="shared" si="17"/>
        <v>-4.6674519999999942E-2</v>
      </c>
      <c r="AQ133" s="120">
        <f t="shared" si="18"/>
        <v>0.11331429000000001</v>
      </c>
      <c r="AR133" s="37"/>
      <c r="AS133" s="234"/>
      <c r="AT133" s="37"/>
    </row>
    <row r="134" spans="2:46" ht="13.5" customHeight="1" x14ac:dyDescent="0.15">
      <c r="B134" s="285"/>
      <c r="C134" s="27" t="s">
        <v>32</v>
      </c>
      <c r="D134" s="186"/>
      <c r="E134" s="56"/>
      <c r="F134" s="187">
        <v>32.315548999999997</v>
      </c>
      <c r="G134" s="187">
        <v>35.842168999999998</v>
      </c>
      <c r="H134" s="187">
        <v>0.96724471000000001</v>
      </c>
      <c r="I134" s="62">
        <v>0.98126405000000005</v>
      </c>
      <c r="J134" s="62">
        <v>3.1805093999999999E-2</v>
      </c>
      <c r="K134" s="188"/>
      <c r="L134" s="259"/>
      <c r="M134" s="259"/>
      <c r="N134" s="56"/>
      <c r="O134" s="28"/>
      <c r="P134" s="56"/>
      <c r="Q134" s="28"/>
      <c r="R134" s="132"/>
      <c r="S134" s="214"/>
      <c r="T134" s="285"/>
      <c r="U134" s="27" t="s">
        <v>32</v>
      </c>
      <c r="V134" s="186"/>
      <c r="W134" s="56"/>
      <c r="X134" s="187">
        <v>25.426822000000001</v>
      </c>
      <c r="Y134" s="187">
        <v>29.757574000000002</v>
      </c>
      <c r="Z134" s="187">
        <v>0.89565574000000003</v>
      </c>
      <c r="AA134" s="62">
        <v>0.94973417000000004</v>
      </c>
      <c r="AB134" s="62">
        <v>0.10120891</v>
      </c>
      <c r="AC134" s="188"/>
      <c r="AD134" s="259"/>
      <c r="AE134" s="259"/>
      <c r="AF134" s="56"/>
      <c r="AG134" s="28"/>
      <c r="AH134" s="56"/>
      <c r="AI134" s="28"/>
      <c r="AJ134" s="132"/>
      <c r="AK134" s="199"/>
      <c r="AL134" s="285"/>
      <c r="AM134" s="86">
        <f t="shared" si="14"/>
        <v>-6.8887269999999958</v>
      </c>
      <c r="AN134" s="121">
        <f t="shared" si="15"/>
        <v>-6.0845949999999966</v>
      </c>
      <c r="AO134" s="121">
        <f t="shared" si="16"/>
        <v>-7.1588969999999974E-2</v>
      </c>
      <c r="AP134" s="121">
        <f t="shared" si="17"/>
        <v>-3.152988000000001E-2</v>
      </c>
      <c r="AQ134" s="87">
        <f t="shared" si="18"/>
        <v>6.9403816000000007E-2</v>
      </c>
      <c r="AR134" s="37"/>
      <c r="AS134" s="234"/>
      <c r="AT134" s="37"/>
    </row>
    <row r="135" spans="2:46" ht="13.5" customHeight="1" x14ac:dyDescent="0.15">
      <c r="B135" s="285"/>
      <c r="C135" s="27" t="s">
        <v>33</v>
      </c>
      <c r="D135" s="186"/>
      <c r="E135" s="56"/>
      <c r="F135" s="187">
        <v>37.409021000000003</v>
      </c>
      <c r="G135" s="187">
        <v>40.846406000000002</v>
      </c>
      <c r="H135" s="187">
        <v>0.98761918999999998</v>
      </c>
      <c r="I135" s="62">
        <v>0.99223452999999995</v>
      </c>
      <c r="J135" s="62">
        <v>1.2405161E-2</v>
      </c>
      <c r="K135" s="188"/>
      <c r="L135" s="259"/>
      <c r="M135" s="259"/>
      <c r="N135" s="56"/>
      <c r="O135" s="28"/>
      <c r="P135" s="56"/>
      <c r="Q135" s="28"/>
      <c r="R135" s="132"/>
      <c r="S135" s="214"/>
      <c r="T135" s="285"/>
      <c r="U135" s="27" t="s">
        <v>33</v>
      </c>
      <c r="V135" s="186"/>
      <c r="W135" s="56"/>
      <c r="X135" s="187">
        <v>29.384882000000001</v>
      </c>
      <c r="Y135" s="187">
        <v>33.250836999999997</v>
      </c>
      <c r="Z135" s="187">
        <v>0.94619469</v>
      </c>
      <c r="AA135" s="62">
        <v>0.96991769000000005</v>
      </c>
      <c r="AB135" s="62">
        <v>5.0344670000000001E-2</v>
      </c>
      <c r="AC135" s="188"/>
      <c r="AD135" s="259"/>
      <c r="AE135" s="259"/>
      <c r="AF135" s="56"/>
      <c r="AG135" s="28"/>
      <c r="AH135" s="56"/>
      <c r="AI135" s="28"/>
      <c r="AJ135" s="132"/>
      <c r="AK135" s="199"/>
      <c r="AL135" s="285"/>
      <c r="AM135" s="86">
        <f t="shared" si="14"/>
        <v>-8.0241390000000017</v>
      </c>
      <c r="AN135" s="121">
        <f t="shared" si="15"/>
        <v>-7.5955690000000047</v>
      </c>
      <c r="AO135" s="121">
        <f t="shared" si="16"/>
        <v>-4.1424499999999975E-2</v>
      </c>
      <c r="AP135" s="121">
        <f t="shared" si="17"/>
        <v>-2.2316839999999893E-2</v>
      </c>
      <c r="AQ135" s="87">
        <f t="shared" si="18"/>
        <v>3.7939509000000003E-2</v>
      </c>
      <c r="AR135" s="37"/>
      <c r="AS135" s="234"/>
      <c r="AT135" s="37"/>
    </row>
    <row r="136" spans="2:46" ht="13.5" customHeight="1" x14ac:dyDescent="0.15">
      <c r="B136" s="285"/>
      <c r="C136" s="27" t="s">
        <v>35</v>
      </c>
      <c r="D136" s="186"/>
      <c r="E136" s="56"/>
      <c r="F136" s="187">
        <v>40.530346000000002</v>
      </c>
      <c r="G136" s="187">
        <v>43.944268000000001</v>
      </c>
      <c r="H136" s="187">
        <v>0.99379885999999995</v>
      </c>
      <c r="I136" s="62">
        <v>0.99601795000000004</v>
      </c>
      <c r="J136" s="62">
        <v>5.8914963000000001E-3</v>
      </c>
      <c r="K136" s="188"/>
      <c r="L136" s="259"/>
      <c r="M136" s="259"/>
      <c r="N136" s="56"/>
      <c r="O136" s="28"/>
      <c r="P136" s="56"/>
      <c r="Q136" s="28"/>
      <c r="R136" s="132"/>
      <c r="S136" s="214"/>
      <c r="T136" s="285"/>
      <c r="U136" s="27" t="s">
        <v>35</v>
      </c>
      <c r="V136" s="186"/>
      <c r="W136" s="56"/>
      <c r="X136" s="187">
        <v>34.810547</v>
      </c>
      <c r="Y136" s="187">
        <v>38.265794</v>
      </c>
      <c r="Z136" s="187">
        <v>0.97970919999999995</v>
      </c>
      <c r="AA136" s="62">
        <v>0.98772510999999996</v>
      </c>
      <c r="AB136" s="62">
        <v>2.0112867999999999E-2</v>
      </c>
      <c r="AC136" s="188"/>
      <c r="AD136" s="259"/>
      <c r="AE136" s="259"/>
      <c r="AF136" s="56"/>
      <c r="AG136" s="28"/>
      <c r="AH136" s="56"/>
      <c r="AI136" s="28"/>
      <c r="AJ136" s="132"/>
      <c r="AK136" s="199"/>
      <c r="AL136" s="285"/>
      <c r="AM136" s="86">
        <f t="shared" si="14"/>
        <v>-5.7197990000000019</v>
      </c>
      <c r="AN136" s="121">
        <f t="shared" si="15"/>
        <v>-5.6784740000000014</v>
      </c>
      <c r="AO136" s="121">
        <f t="shared" si="16"/>
        <v>-1.4089660000000004E-2</v>
      </c>
      <c r="AP136" s="121">
        <f t="shared" si="17"/>
        <v>-8.292840000000079E-3</v>
      </c>
      <c r="AQ136" s="87">
        <f t="shared" si="18"/>
        <v>1.4221371699999999E-2</v>
      </c>
      <c r="AR136" s="37"/>
      <c r="AS136" s="234"/>
      <c r="AT136" s="37"/>
    </row>
    <row r="137" spans="2:46" ht="13.5" customHeight="1" thickBot="1" x14ac:dyDescent="0.2">
      <c r="B137" s="286"/>
      <c r="C137" s="27"/>
      <c r="D137" s="186"/>
      <c r="E137" s="56"/>
      <c r="F137" s="189"/>
      <c r="G137" s="189"/>
      <c r="H137" s="189"/>
      <c r="I137" s="56"/>
      <c r="J137" s="56"/>
      <c r="K137" s="188"/>
      <c r="L137" s="259"/>
      <c r="M137" s="259"/>
      <c r="N137" s="56"/>
      <c r="O137" s="28"/>
      <c r="P137" s="56"/>
      <c r="Q137" s="28"/>
      <c r="R137" s="184"/>
      <c r="S137" s="214"/>
      <c r="T137" s="286"/>
      <c r="U137" s="27"/>
      <c r="V137" s="186"/>
      <c r="W137" s="56"/>
      <c r="X137" s="189"/>
      <c r="Y137" s="189"/>
      <c r="Z137" s="189"/>
      <c r="AA137" s="56"/>
      <c r="AB137" s="56"/>
      <c r="AC137" s="188"/>
      <c r="AD137" s="259"/>
      <c r="AE137" s="259"/>
      <c r="AF137" s="56"/>
      <c r="AG137" s="28"/>
      <c r="AH137" s="56"/>
      <c r="AI137" s="28"/>
      <c r="AJ137" s="184"/>
      <c r="AK137" s="199"/>
      <c r="AL137" s="286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4"/>
      <c r="AT137" s="37"/>
    </row>
    <row r="138" spans="2:46" ht="13.5" customHeight="1" x14ac:dyDescent="0.15">
      <c r="B138" s="284" t="s">
        <v>90</v>
      </c>
      <c r="C138" s="25" t="s">
        <v>31</v>
      </c>
      <c r="D138" s="39"/>
      <c r="E138" s="55"/>
      <c r="F138" s="96">
        <v>28.285053999999999</v>
      </c>
      <c r="G138" s="96">
        <v>31.968796000000001</v>
      </c>
      <c r="H138" s="96">
        <v>0.94148282999999999</v>
      </c>
      <c r="I138" s="60">
        <v>0.96870811000000001</v>
      </c>
      <c r="J138" s="60">
        <v>8.5464970000000001E-2</v>
      </c>
      <c r="K138" s="61"/>
      <c r="L138" s="258"/>
      <c r="M138" s="258"/>
      <c r="N138" s="55"/>
      <c r="O138" s="26"/>
      <c r="P138" s="55"/>
      <c r="Q138" s="26"/>
      <c r="R138" s="131"/>
      <c r="S138" s="214"/>
      <c r="T138" s="284" t="s">
        <v>90</v>
      </c>
      <c r="U138" s="25" t="s">
        <v>31</v>
      </c>
      <c r="V138" s="39"/>
      <c r="W138" s="55"/>
      <c r="X138" s="96">
        <v>24.030549000000001</v>
      </c>
      <c r="Y138" s="96">
        <v>28.240534</v>
      </c>
      <c r="Z138" s="96">
        <v>0.86425552000000005</v>
      </c>
      <c r="AA138" s="60">
        <v>0.93497631000000003</v>
      </c>
      <c r="AB138" s="60">
        <v>0.16869244</v>
      </c>
      <c r="AC138" s="61"/>
      <c r="AD138" s="258"/>
      <c r="AE138" s="258"/>
      <c r="AF138" s="55"/>
      <c r="AG138" s="26"/>
      <c r="AH138" s="55"/>
      <c r="AI138" s="26"/>
      <c r="AJ138" s="131"/>
      <c r="AK138" s="199"/>
      <c r="AL138" s="284" t="s">
        <v>90</v>
      </c>
      <c r="AM138" s="119">
        <f t="shared" si="14"/>
        <v>-4.2545049999999982</v>
      </c>
      <c r="AN138" s="95">
        <f t="shared" si="15"/>
        <v>-3.7282620000000009</v>
      </c>
      <c r="AO138" s="95">
        <f t="shared" si="16"/>
        <v>-7.7227309999999938E-2</v>
      </c>
      <c r="AP138" s="95">
        <f t="shared" si="17"/>
        <v>-3.3731799999999978E-2</v>
      </c>
      <c r="AQ138" s="120">
        <f t="shared" si="18"/>
        <v>8.3227469999999998E-2</v>
      </c>
      <c r="AR138" s="37"/>
      <c r="AS138" s="234"/>
      <c r="AT138" s="37"/>
    </row>
    <row r="139" spans="2:46" ht="13.5" customHeight="1" x14ac:dyDescent="0.15">
      <c r="B139" s="285"/>
      <c r="C139" s="27" t="s">
        <v>32</v>
      </c>
      <c r="D139" s="186"/>
      <c r="E139" s="56"/>
      <c r="F139" s="187">
        <v>32.062249000000001</v>
      </c>
      <c r="G139" s="187">
        <v>35.817635000000003</v>
      </c>
      <c r="H139" s="187">
        <v>0.97402179</v>
      </c>
      <c r="I139" s="62">
        <v>0.98483131999999995</v>
      </c>
      <c r="J139" s="62">
        <v>4.4257405999999999E-2</v>
      </c>
      <c r="K139" s="188"/>
      <c r="L139" s="259"/>
      <c r="M139" s="259"/>
      <c r="N139" s="56"/>
      <c r="O139" s="28"/>
      <c r="P139" s="56"/>
      <c r="Q139" s="28"/>
      <c r="R139" s="132"/>
      <c r="S139" s="214"/>
      <c r="T139" s="285"/>
      <c r="U139" s="27" t="s">
        <v>32</v>
      </c>
      <c r="V139" s="186"/>
      <c r="W139" s="56"/>
      <c r="X139" s="187">
        <v>26.990362999999999</v>
      </c>
      <c r="Y139" s="187">
        <v>30.972534</v>
      </c>
      <c r="Z139" s="187">
        <v>0.92178300000000002</v>
      </c>
      <c r="AA139" s="62">
        <v>0.96120934000000002</v>
      </c>
      <c r="AB139" s="62">
        <v>9.9727503999999995E-2</v>
      </c>
      <c r="AC139" s="188"/>
      <c r="AD139" s="259"/>
      <c r="AE139" s="259"/>
      <c r="AF139" s="56"/>
      <c r="AG139" s="28"/>
      <c r="AH139" s="56"/>
      <c r="AI139" s="28"/>
      <c r="AJ139" s="132"/>
      <c r="AK139" s="199"/>
      <c r="AL139" s="285"/>
      <c r="AM139" s="86">
        <f t="shared" si="14"/>
        <v>-5.0718860000000028</v>
      </c>
      <c r="AN139" s="121">
        <f t="shared" si="15"/>
        <v>-4.8451010000000032</v>
      </c>
      <c r="AO139" s="121">
        <f t="shared" si="16"/>
        <v>-5.2238789999999979E-2</v>
      </c>
      <c r="AP139" s="121">
        <f t="shared" si="17"/>
        <v>-2.3621979999999931E-2</v>
      </c>
      <c r="AQ139" s="87">
        <f t="shared" si="18"/>
        <v>5.5470097999999995E-2</v>
      </c>
      <c r="AR139" s="37"/>
      <c r="AS139" s="234"/>
      <c r="AT139" s="37"/>
    </row>
    <row r="140" spans="2:46" ht="13.5" customHeight="1" x14ac:dyDescent="0.15">
      <c r="B140" s="285"/>
      <c r="C140" s="27" t="s">
        <v>33</v>
      </c>
      <c r="D140" s="186"/>
      <c r="E140" s="56"/>
      <c r="F140" s="187">
        <v>35.605291000000001</v>
      </c>
      <c r="G140" s="187">
        <v>39.811281000000001</v>
      </c>
      <c r="H140" s="187">
        <v>0.98948731999999995</v>
      </c>
      <c r="I140" s="62">
        <v>0.99324330000000005</v>
      </c>
      <c r="J140" s="62">
        <v>2.60535E-2</v>
      </c>
      <c r="K140" s="188"/>
      <c r="L140" s="259"/>
      <c r="M140" s="259"/>
      <c r="N140" s="56"/>
      <c r="O140" s="28"/>
      <c r="P140" s="56"/>
      <c r="Q140" s="28"/>
      <c r="R140" s="132"/>
      <c r="S140" s="214"/>
      <c r="T140" s="285"/>
      <c r="U140" s="27" t="s">
        <v>33</v>
      </c>
      <c r="V140" s="186"/>
      <c r="W140" s="56"/>
      <c r="X140" s="187">
        <v>30.651084999999998</v>
      </c>
      <c r="Y140" s="187">
        <v>34.174098999999998</v>
      </c>
      <c r="Z140" s="187">
        <v>0.95879230000000004</v>
      </c>
      <c r="AA140" s="62">
        <v>0.97684919000000003</v>
      </c>
      <c r="AB140" s="62">
        <v>5.3370546999999997E-2</v>
      </c>
      <c r="AC140" s="188"/>
      <c r="AD140" s="259"/>
      <c r="AE140" s="259"/>
      <c r="AF140" s="56"/>
      <c r="AG140" s="28"/>
      <c r="AH140" s="56"/>
      <c r="AI140" s="28"/>
      <c r="AJ140" s="132"/>
      <c r="AK140" s="199"/>
      <c r="AL140" s="285"/>
      <c r="AM140" s="86">
        <f t="shared" si="14"/>
        <v>-4.9542060000000028</v>
      </c>
      <c r="AN140" s="121">
        <f t="shared" si="15"/>
        <v>-5.6371820000000028</v>
      </c>
      <c r="AO140" s="121">
        <f t="shared" si="16"/>
        <v>-3.0695019999999906E-2</v>
      </c>
      <c r="AP140" s="121">
        <f t="shared" si="17"/>
        <v>-1.6394110000000017E-2</v>
      </c>
      <c r="AQ140" s="87">
        <f t="shared" si="18"/>
        <v>2.7317046999999997E-2</v>
      </c>
      <c r="AR140" s="37"/>
      <c r="AS140" s="234"/>
      <c r="AT140" s="37"/>
    </row>
    <row r="141" spans="2:46" ht="13.5" customHeight="1" x14ac:dyDescent="0.15">
      <c r="B141" s="285"/>
      <c r="C141" s="27" t="s">
        <v>35</v>
      </c>
      <c r="D141" s="186"/>
      <c r="E141" s="56"/>
      <c r="F141" s="187">
        <v>37.726869000000001</v>
      </c>
      <c r="G141" s="187">
        <v>42.072983000000001</v>
      </c>
      <c r="H141" s="187">
        <v>0.99411541999999997</v>
      </c>
      <c r="I141" s="62">
        <v>0.99625695000000003</v>
      </c>
      <c r="J141" s="62">
        <v>1.5894650999999999E-2</v>
      </c>
      <c r="K141" s="188"/>
      <c r="L141" s="259"/>
      <c r="M141" s="259"/>
      <c r="N141" s="56"/>
      <c r="O141" s="28"/>
      <c r="P141" s="56"/>
      <c r="Q141" s="28"/>
      <c r="R141" s="132"/>
      <c r="S141" s="214"/>
      <c r="T141" s="285"/>
      <c r="U141" s="27" t="s">
        <v>35</v>
      </c>
      <c r="V141" s="186"/>
      <c r="W141" s="56"/>
      <c r="X141" s="187">
        <v>35.054043999999998</v>
      </c>
      <c r="Y141" s="187">
        <v>38.644052000000002</v>
      </c>
      <c r="Z141" s="187">
        <v>0.98332794000000001</v>
      </c>
      <c r="AA141" s="62">
        <v>0.98987132</v>
      </c>
      <c r="AB141" s="62">
        <v>2.6770893E-2</v>
      </c>
      <c r="AC141" s="188"/>
      <c r="AD141" s="259"/>
      <c r="AE141" s="259"/>
      <c r="AF141" s="56"/>
      <c r="AG141" s="28"/>
      <c r="AH141" s="56"/>
      <c r="AI141" s="28"/>
      <c r="AJ141" s="132"/>
      <c r="AK141" s="199"/>
      <c r="AL141" s="285"/>
      <c r="AM141" s="86">
        <f t="shared" si="14"/>
        <v>-2.6728250000000031</v>
      </c>
      <c r="AN141" s="121">
        <f t="shared" si="15"/>
        <v>-3.4289309999999986</v>
      </c>
      <c r="AO141" s="121">
        <f t="shared" si="16"/>
        <v>-1.078747999999996E-2</v>
      </c>
      <c r="AP141" s="121">
        <f t="shared" si="17"/>
        <v>-6.385630000000031E-3</v>
      </c>
      <c r="AQ141" s="87">
        <f t="shared" si="18"/>
        <v>1.0876242000000001E-2</v>
      </c>
      <c r="AR141" s="37"/>
      <c r="AS141" s="234"/>
      <c r="AT141" s="37"/>
    </row>
    <row r="142" spans="2:46" ht="13.5" customHeight="1" thickBot="1" x14ac:dyDescent="0.2">
      <c r="B142" s="286"/>
      <c r="C142" s="27"/>
      <c r="D142" s="186"/>
      <c r="E142" s="56"/>
      <c r="F142" s="189"/>
      <c r="G142" s="189"/>
      <c r="H142" s="189"/>
      <c r="I142" s="56"/>
      <c r="J142" s="56"/>
      <c r="K142" s="188"/>
      <c r="L142" s="259"/>
      <c r="M142" s="259"/>
      <c r="N142" s="56"/>
      <c r="O142" s="28"/>
      <c r="P142" s="56"/>
      <c r="Q142" s="28"/>
      <c r="R142" s="184"/>
      <c r="S142" s="214"/>
      <c r="T142" s="286"/>
      <c r="U142" s="27"/>
      <c r="V142" s="186"/>
      <c r="W142" s="56"/>
      <c r="X142" s="189"/>
      <c r="Y142" s="189"/>
      <c r="Z142" s="189"/>
      <c r="AA142" s="56"/>
      <c r="AB142" s="56"/>
      <c r="AC142" s="188"/>
      <c r="AD142" s="259"/>
      <c r="AE142" s="259"/>
      <c r="AF142" s="56"/>
      <c r="AG142" s="28"/>
      <c r="AH142" s="56"/>
      <c r="AI142" s="28"/>
      <c r="AJ142" s="184"/>
      <c r="AK142" s="199"/>
      <c r="AL142" s="286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4"/>
      <c r="AT142" s="37"/>
    </row>
    <row r="143" spans="2:46" ht="13.5" customHeight="1" x14ac:dyDescent="0.15">
      <c r="B143" s="284" t="s">
        <v>91</v>
      </c>
      <c r="C143" s="25" t="s">
        <v>31</v>
      </c>
      <c r="D143" s="39"/>
      <c r="E143" s="55"/>
      <c r="F143" s="96">
        <v>28.304888999999999</v>
      </c>
      <c r="G143" s="96">
        <v>32.056983000000002</v>
      </c>
      <c r="H143" s="96">
        <v>0.93630955000000005</v>
      </c>
      <c r="I143" s="60">
        <v>0.96486287999999998</v>
      </c>
      <c r="J143" s="60">
        <v>8.0729720000000005E-2</v>
      </c>
      <c r="K143" s="61"/>
      <c r="L143" s="258"/>
      <c r="M143" s="258"/>
      <c r="N143" s="55"/>
      <c r="O143" s="26"/>
      <c r="P143" s="55"/>
      <c r="Q143" s="26"/>
      <c r="R143" s="131"/>
      <c r="S143" s="214"/>
      <c r="T143" s="284" t="s">
        <v>91</v>
      </c>
      <c r="U143" s="25" t="s">
        <v>31</v>
      </c>
      <c r="V143" s="39"/>
      <c r="W143" s="55"/>
      <c r="X143" s="96">
        <v>23.567965000000001</v>
      </c>
      <c r="Y143" s="96">
        <v>27.713055000000001</v>
      </c>
      <c r="Z143" s="96">
        <v>0.85307049000000001</v>
      </c>
      <c r="AA143" s="60">
        <v>0.92475843999999996</v>
      </c>
      <c r="AB143" s="60">
        <v>0.18243972999999999</v>
      </c>
      <c r="AC143" s="61"/>
      <c r="AD143" s="258"/>
      <c r="AE143" s="258"/>
      <c r="AF143" s="55"/>
      <c r="AG143" s="26"/>
      <c r="AH143" s="55"/>
      <c r="AI143" s="26"/>
      <c r="AJ143" s="131"/>
      <c r="AK143" s="199"/>
      <c r="AL143" s="284" t="s">
        <v>91</v>
      </c>
      <c r="AM143" s="119">
        <f t="shared" si="14"/>
        <v>-4.7369239999999984</v>
      </c>
      <c r="AN143" s="95">
        <f t="shared" si="15"/>
        <v>-4.3439280000000018</v>
      </c>
      <c r="AO143" s="95">
        <f t="shared" si="16"/>
        <v>-8.3239060000000031E-2</v>
      </c>
      <c r="AP143" s="95">
        <f t="shared" si="17"/>
        <v>-4.0104440000000019E-2</v>
      </c>
      <c r="AQ143" s="120">
        <f t="shared" si="18"/>
        <v>0.10171000999999999</v>
      </c>
      <c r="AR143" s="37"/>
      <c r="AS143" s="234"/>
      <c r="AT143" s="37"/>
    </row>
    <row r="144" spans="2:46" ht="13.5" customHeight="1" x14ac:dyDescent="0.15">
      <c r="B144" s="285"/>
      <c r="C144" s="27" t="s">
        <v>32</v>
      </c>
      <c r="D144" s="186"/>
      <c r="E144" s="56"/>
      <c r="F144" s="187">
        <v>32.493070000000003</v>
      </c>
      <c r="G144" s="187">
        <v>36.150624999999998</v>
      </c>
      <c r="H144" s="187">
        <v>0.97187042999999995</v>
      </c>
      <c r="I144" s="62">
        <v>0.98325837000000005</v>
      </c>
      <c r="J144" s="62">
        <v>4.4290244999999999E-2</v>
      </c>
      <c r="K144" s="188"/>
      <c r="L144" s="259"/>
      <c r="M144" s="259"/>
      <c r="N144" s="56"/>
      <c r="O144" s="28"/>
      <c r="P144" s="56"/>
      <c r="Q144" s="28"/>
      <c r="R144" s="132"/>
      <c r="S144" s="214"/>
      <c r="T144" s="285"/>
      <c r="U144" s="27" t="s">
        <v>32</v>
      </c>
      <c r="V144" s="186"/>
      <c r="W144" s="56"/>
      <c r="X144" s="187">
        <v>26.889885</v>
      </c>
      <c r="Y144" s="187">
        <v>30.721084999999999</v>
      </c>
      <c r="Z144" s="187">
        <v>0.91437657000000006</v>
      </c>
      <c r="AA144" s="62">
        <v>0.95683646</v>
      </c>
      <c r="AB144" s="62">
        <v>0.10669786000000001</v>
      </c>
      <c r="AC144" s="188"/>
      <c r="AD144" s="259"/>
      <c r="AE144" s="259"/>
      <c r="AF144" s="56"/>
      <c r="AG144" s="28"/>
      <c r="AH144" s="56"/>
      <c r="AI144" s="28"/>
      <c r="AJ144" s="132"/>
      <c r="AK144" s="199"/>
      <c r="AL144" s="285"/>
      <c r="AM144" s="86">
        <f t="shared" si="14"/>
        <v>-5.6031850000000034</v>
      </c>
      <c r="AN144" s="121">
        <f t="shared" si="15"/>
        <v>-5.4295399999999994</v>
      </c>
      <c r="AO144" s="121">
        <f t="shared" si="16"/>
        <v>-5.7493859999999897E-2</v>
      </c>
      <c r="AP144" s="121">
        <f t="shared" si="17"/>
        <v>-2.6421910000000048E-2</v>
      </c>
      <c r="AQ144" s="87">
        <f t="shared" si="18"/>
        <v>6.2407615000000007E-2</v>
      </c>
      <c r="AR144" s="37"/>
      <c r="AS144" s="234"/>
      <c r="AT144" s="37"/>
    </row>
    <row r="145" spans="2:46" ht="13.5" customHeight="1" x14ac:dyDescent="0.15">
      <c r="B145" s="285"/>
      <c r="C145" s="27" t="s">
        <v>33</v>
      </c>
      <c r="D145" s="186"/>
      <c r="E145" s="56"/>
      <c r="F145" s="187">
        <v>36.397537</v>
      </c>
      <c r="G145" s="187">
        <v>40.321170000000002</v>
      </c>
      <c r="H145" s="187">
        <v>0.98879877000000005</v>
      </c>
      <c r="I145" s="62">
        <v>0.99280559999999995</v>
      </c>
      <c r="J145" s="62">
        <v>2.2687294E-2</v>
      </c>
      <c r="K145" s="188"/>
      <c r="L145" s="259"/>
      <c r="M145" s="259"/>
      <c r="N145" s="56"/>
      <c r="O145" s="28"/>
      <c r="P145" s="56"/>
      <c r="Q145" s="28"/>
      <c r="R145" s="132"/>
      <c r="S145" s="214"/>
      <c r="T145" s="285"/>
      <c r="U145" s="27" t="s">
        <v>33</v>
      </c>
      <c r="V145" s="186"/>
      <c r="W145" s="56"/>
      <c r="X145" s="187">
        <v>30.759208999999998</v>
      </c>
      <c r="Y145" s="187">
        <v>34.346535000000003</v>
      </c>
      <c r="Z145" s="187">
        <v>0.95464391000000004</v>
      </c>
      <c r="AA145" s="62">
        <v>0.97488523999999999</v>
      </c>
      <c r="AB145" s="62">
        <v>5.7412262999999998E-2</v>
      </c>
      <c r="AC145" s="188"/>
      <c r="AD145" s="259"/>
      <c r="AE145" s="259"/>
      <c r="AF145" s="56"/>
      <c r="AG145" s="28"/>
      <c r="AH145" s="56"/>
      <c r="AI145" s="28"/>
      <c r="AJ145" s="132"/>
      <c r="AK145" s="199"/>
      <c r="AL145" s="285"/>
      <c r="AM145" s="86">
        <f t="shared" si="14"/>
        <v>-5.6383280000000013</v>
      </c>
      <c r="AN145" s="121">
        <f t="shared" si="15"/>
        <v>-5.9746349999999993</v>
      </c>
      <c r="AO145" s="121">
        <f t="shared" si="16"/>
        <v>-3.4154860000000009E-2</v>
      </c>
      <c r="AP145" s="121">
        <f t="shared" si="17"/>
        <v>-1.7920359999999969E-2</v>
      </c>
      <c r="AQ145" s="87">
        <f t="shared" si="18"/>
        <v>3.4724968999999994E-2</v>
      </c>
      <c r="AR145" s="37"/>
      <c r="AS145" s="234"/>
      <c r="AT145" s="37"/>
    </row>
    <row r="146" spans="2:46" ht="13.5" customHeight="1" x14ac:dyDescent="0.15">
      <c r="B146" s="285"/>
      <c r="C146" s="27" t="s">
        <v>35</v>
      </c>
      <c r="D146" s="186"/>
      <c r="E146" s="56"/>
      <c r="F146" s="187">
        <v>38.868017000000002</v>
      </c>
      <c r="G146" s="187">
        <v>42.960399000000002</v>
      </c>
      <c r="H146" s="187">
        <v>0.99383798999999995</v>
      </c>
      <c r="I146" s="62">
        <v>0.99608841000000004</v>
      </c>
      <c r="J146" s="62">
        <v>1.3001840000000001E-2</v>
      </c>
      <c r="K146" s="188"/>
      <c r="L146" s="259"/>
      <c r="M146" s="259"/>
      <c r="N146" s="56"/>
      <c r="O146" s="28"/>
      <c r="P146" s="56"/>
      <c r="Q146" s="28"/>
      <c r="R146" s="132"/>
      <c r="S146" s="214"/>
      <c r="T146" s="285"/>
      <c r="U146" s="27" t="s">
        <v>35</v>
      </c>
      <c r="V146" s="186"/>
      <c r="W146" s="56"/>
      <c r="X146" s="187">
        <v>35.129426000000002</v>
      </c>
      <c r="Y146" s="187">
        <v>38.700679000000001</v>
      </c>
      <c r="Z146" s="187">
        <v>0.98218558</v>
      </c>
      <c r="AA146" s="62">
        <v>0.98926676999999996</v>
      </c>
      <c r="AB146" s="62">
        <v>2.6608574999999999E-2</v>
      </c>
      <c r="AC146" s="188"/>
      <c r="AD146" s="259"/>
      <c r="AE146" s="259"/>
      <c r="AF146" s="56"/>
      <c r="AG146" s="28"/>
      <c r="AH146" s="56"/>
      <c r="AI146" s="28"/>
      <c r="AJ146" s="132"/>
      <c r="AK146" s="199"/>
      <c r="AL146" s="285"/>
      <c r="AM146" s="86">
        <f t="shared" si="14"/>
        <v>-3.7385909999999996</v>
      </c>
      <c r="AN146" s="121">
        <f t="shared" si="15"/>
        <v>-4.2597200000000015</v>
      </c>
      <c r="AO146" s="121">
        <f t="shared" si="16"/>
        <v>-1.1652409999999946E-2</v>
      </c>
      <c r="AP146" s="121">
        <f t="shared" si="17"/>
        <v>-6.8216400000000732E-3</v>
      </c>
      <c r="AQ146" s="87">
        <f t="shared" si="18"/>
        <v>1.3606734999999998E-2</v>
      </c>
      <c r="AR146" s="37"/>
      <c r="AS146" s="234"/>
      <c r="AT146" s="37"/>
    </row>
    <row r="147" spans="2:46" ht="13.5" customHeight="1" thickBot="1" x14ac:dyDescent="0.2">
      <c r="B147" s="286"/>
      <c r="C147" s="27"/>
      <c r="D147" s="186"/>
      <c r="E147" s="56"/>
      <c r="F147" s="189"/>
      <c r="G147" s="189"/>
      <c r="H147" s="189"/>
      <c r="I147" s="56"/>
      <c r="J147" s="56"/>
      <c r="K147" s="188"/>
      <c r="L147" s="259"/>
      <c r="M147" s="259"/>
      <c r="N147" s="56"/>
      <c r="O147" s="28"/>
      <c r="P147" s="56"/>
      <c r="Q147" s="28"/>
      <c r="R147" s="184"/>
      <c r="S147" s="214"/>
      <c r="T147" s="286"/>
      <c r="U147" s="27"/>
      <c r="V147" s="186"/>
      <c r="W147" s="56"/>
      <c r="X147" s="189"/>
      <c r="Y147" s="189"/>
      <c r="Z147" s="189"/>
      <c r="AA147" s="56"/>
      <c r="AB147" s="56"/>
      <c r="AC147" s="188"/>
      <c r="AD147" s="259"/>
      <c r="AE147" s="259"/>
      <c r="AF147" s="56"/>
      <c r="AG147" s="28"/>
      <c r="AH147" s="56"/>
      <c r="AI147" s="28"/>
      <c r="AJ147" s="184"/>
      <c r="AK147" s="199"/>
      <c r="AL147" s="286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4"/>
      <c r="AT147" s="37"/>
    </row>
    <row r="148" spans="2:46" ht="13.5" customHeight="1" x14ac:dyDescent="0.15">
      <c r="B148" s="284" t="s">
        <v>92</v>
      </c>
      <c r="C148" s="25" t="s">
        <v>31</v>
      </c>
      <c r="D148" s="39"/>
      <c r="E148" s="55"/>
      <c r="F148" s="96">
        <v>27.010940000000002</v>
      </c>
      <c r="G148" s="96">
        <v>31.413173</v>
      </c>
      <c r="H148" s="96">
        <v>0.93056643999999999</v>
      </c>
      <c r="I148" s="60">
        <v>0.95798563000000003</v>
      </c>
      <c r="J148" s="60">
        <v>7.778525E-2</v>
      </c>
      <c r="K148" s="61"/>
      <c r="L148" s="258"/>
      <c r="M148" s="258"/>
      <c r="N148" s="55"/>
      <c r="O148" s="26"/>
      <c r="P148" s="55"/>
      <c r="Q148" s="26"/>
      <c r="R148" s="131"/>
      <c r="S148" s="214"/>
      <c r="T148" s="284" t="s">
        <v>92</v>
      </c>
      <c r="U148" s="25" t="s">
        <v>31</v>
      </c>
      <c r="V148" s="39"/>
      <c r="W148" s="55"/>
      <c r="X148" s="96">
        <v>20.960464999999999</v>
      </c>
      <c r="Y148" s="96">
        <v>25.889889</v>
      </c>
      <c r="Z148" s="96">
        <v>0.82438982000000005</v>
      </c>
      <c r="AA148" s="60">
        <v>0.89314318000000004</v>
      </c>
      <c r="AB148" s="60">
        <v>0.20467335</v>
      </c>
      <c r="AC148" s="61"/>
      <c r="AD148" s="258"/>
      <c r="AE148" s="258"/>
      <c r="AF148" s="55"/>
      <c r="AG148" s="26"/>
      <c r="AH148" s="55"/>
      <c r="AI148" s="26"/>
      <c r="AJ148" s="131"/>
      <c r="AK148" s="199"/>
      <c r="AL148" s="284" t="s">
        <v>92</v>
      </c>
      <c r="AM148" s="119">
        <f t="shared" si="14"/>
        <v>-6.0504750000000023</v>
      </c>
      <c r="AN148" s="95">
        <f t="shared" si="15"/>
        <v>-5.5232840000000003</v>
      </c>
      <c r="AO148" s="95">
        <f t="shared" si="16"/>
        <v>-0.10617661999999994</v>
      </c>
      <c r="AP148" s="95">
        <f t="shared" si="17"/>
        <v>-6.4842449999999996E-2</v>
      </c>
      <c r="AQ148" s="120">
        <f t="shared" si="18"/>
        <v>0.1268881</v>
      </c>
      <c r="AR148" s="37"/>
      <c r="AS148" s="234"/>
      <c r="AT148" s="37"/>
    </row>
    <row r="149" spans="2:46" ht="13.5" customHeight="1" x14ac:dyDescent="0.15">
      <c r="B149" s="285"/>
      <c r="C149" s="27" t="s">
        <v>32</v>
      </c>
      <c r="D149" s="186"/>
      <c r="E149" s="56"/>
      <c r="F149" s="187">
        <v>32.452967000000001</v>
      </c>
      <c r="G149" s="187">
        <v>36.159205999999998</v>
      </c>
      <c r="H149" s="187">
        <v>0.97111480999999999</v>
      </c>
      <c r="I149" s="62">
        <v>0.98192290999999998</v>
      </c>
      <c r="J149" s="62">
        <v>3.2885350000000001E-2</v>
      </c>
      <c r="K149" s="188"/>
      <c r="L149" s="259"/>
      <c r="M149" s="259"/>
      <c r="N149" s="56"/>
      <c r="O149" s="28"/>
      <c r="P149" s="56"/>
      <c r="Q149" s="28"/>
      <c r="R149" s="132"/>
      <c r="S149" s="214"/>
      <c r="T149" s="285"/>
      <c r="U149" s="27" t="s">
        <v>32</v>
      </c>
      <c r="V149" s="186"/>
      <c r="W149" s="56"/>
      <c r="X149" s="187">
        <v>25.152715000000001</v>
      </c>
      <c r="Y149" s="187">
        <v>29.840243000000001</v>
      </c>
      <c r="Z149" s="187">
        <v>0.90287432000000001</v>
      </c>
      <c r="AA149" s="62">
        <v>0.94469528999999997</v>
      </c>
      <c r="AB149" s="62">
        <v>0.10644077</v>
      </c>
      <c r="AC149" s="188"/>
      <c r="AD149" s="259"/>
      <c r="AE149" s="259"/>
      <c r="AF149" s="56"/>
      <c r="AG149" s="28"/>
      <c r="AH149" s="56"/>
      <c r="AI149" s="28"/>
      <c r="AJ149" s="132"/>
      <c r="AK149" s="199"/>
      <c r="AL149" s="285"/>
      <c r="AM149" s="86">
        <f t="shared" si="14"/>
        <v>-7.3002520000000004</v>
      </c>
      <c r="AN149" s="121">
        <f t="shared" si="15"/>
        <v>-6.3189629999999966</v>
      </c>
      <c r="AO149" s="121">
        <f t="shared" si="16"/>
        <v>-6.8240489999999987E-2</v>
      </c>
      <c r="AP149" s="121">
        <f t="shared" si="17"/>
        <v>-3.7227620000000017E-2</v>
      </c>
      <c r="AQ149" s="87">
        <f t="shared" si="18"/>
        <v>7.355542000000001E-2</v>
      </c>
      <c r="AR149" s="37"/>
      <c r="AS149" s="234"/>
      <c r="AT149" s="37"/>
    </row>
    <row r="150" spans="2:46" ht="13.5" customHeight="1" x14ac:dyDescent="0.15">
      <c r="B150" s="285"/>
      <c r="C150" s="27" t="s">
        <v>33</v>
      </c>
      <c r="D150" s="186"/>
      <c r="E150" s="56"/>
      <c r="F150" s="187">
        <v>37.739161000000003</v>
      </c>
      <c r="G150" s="187">
        <v>41.183694000000003</v>
      </c>
      <c r="H150" s="187">
        <v>0.98917582000000004</v>
      </c>
      <c r="I150" s="62">
        <v>0.99300624999999998</v>
      </c>
      <c r="J150" s="62">
        <v>1.3538451999999999E-2</v>
      </c>
      <c r="K150" s="188"/>
      <c r="L150" s="259"/>
      <c r="M150" s="259"/>
      <c r="N150" s="56"/>
      <c r="O150" s="28"/>
      <c r="P150" s="56"/>
      <c r="Q150" s="28"/>
      <c r="R150" s="132"/>
      <c r="S150" s="214"/>
      <c r="T150" s="285"/>
      <c r="U150" s="27" t="s">
        <v>33</v>
      </c>
      <c r="V150" s="186"/>
      <c r="W150" s="56"/>
      <c r="X150" s="187">
        <v>29.312266999999999</v>
      </c>
      <c r="Y150" s="187">
        <v>33.390324</v>
      </c>
      <c r="Z150" s="187">
        <v>0.95276912000000002</v>
      </c>
      <c r="AA150" s="62">
        <v>0.97072301999999999</v>
      </c>
      <c r="AB150" s="62">
        <v>5.3442106000000003E-2</v>
      </c>
      <c r="AC150" s="188"/>
      <c r="AD150" s="259"/>
      <c r="AE150" s="259"/>
      <c r="AF150" s="56"/>
      <c r="AG150" s="28"/>
      <c r="AH150" s="56"/>
      <c r="AI150" s="28"/>
      <c r="AJ150" s="132"/>
      <c r="AK150" s="199"/>
      <c r="AL150" s="285"/>
      <c r="AM150" s="86">
        <f t="shared" si="14"/>
        <v>-8.4268940000000043</v>
      </c>
      <c r="AN150" s="121">
        <f t="shared" si="15"/>
        <v>-7.793370000000003</v>
      </c>
      <c r="AO150" s="121">
        <f t="shared" si="16"/>
        <v>-3.6406700000000014E-2</v>
      </c>
      <c r="AP150" s="121">
        <f t="shared" si="17"/>
        <v>-2.2283229999999987E-2</v>
      </c>
      <c r="AQ150" s="87">
        <f t="shared" si="18"/>
        <v>3.9903654000000004E-2</v>
      </c>
      <c r="AR150" s="37"/>
      <c r="AS150" s="234"/>
      <c r="AT150" s="37"/>
    </row>
    <row r="151" spans="2:46" ht="13.5" customHeight="1" x14ac:dyDescent="0.15">
      <c r="B151" s="285"/>
      <c r="C151" s="27" t="s">
        <v>35</v>
      </c>
      <c r="D151" s="186"/>
      <c r="E151" s="56"/>
      <c r="F151" s="187">
        <v>41.513610999999997</v>
      </c>
      <c r="G151" s="187">
        <v>44.736683999999997</v>
      </c>
      <c r="H151" s="187">
        <v>0.99459036000000001</v>
      </c>
      <c r="I151" s="62">
        <v>0.99652932000000005</v>
      </c>
      <c r="J151" s="62">
        <v>6.1612558000000003E-3</v>
      </c>
      <c r="K151" s="188"/>
      <c r="L151" s="259"/>
      <c r="M151" s="259"/>
      <c r="N151" s="56"/>
      <c r="O151" s="28"/>
      <c r="P151" s="56"/>
      <c r="Q151" s="28"/>
      <c r="R151" s="132"/>
      <c r="S151" s="214"/>
      <c r="T151" s="285"/>
      <c r="U151" s="27" t="s">
        <v>35</v>
      </c>
      <c r="V151" s="186"/>
      <c r="W151" s="56"/>
      <c r="X151" s="187">
        <v>35.137656999999997</v>
      </c>
      <c r="Y151" s="187">
        <v>38.644978999999999</v>
      </c>
      <c r="Z151" s="187">
        <v>0.98227511000000001</v>
      </c>
      <c r="AA151" s="62">
        <v>0.98872742999999996</v>
      </c>
      <c r="AB151" s="62">
        <v>2.1276439000000001E-2</v>
      </c>
      <c r="AC151" s="188"/>
      <c r="AD151" s="259"/>
      <c r="AE151" s="259"/>
      <c r="AF151" s="56"/>
      <c r="AG151" s="28"/>
      <c r="AH151" s="56"/>
      <c r="AI151" s="28"/>
      <c r="AJ151" s="132"/>
      <c r="AK151" s="199"/>
      <c r="AL151" s="285"/>
      <c r="AM151" s="86">
        <f t="shared" si="14"/>
        <v>-6.3759540000000001</v>
      </c>
      <c r="AN151" s="121">
        <f t="shared" si="15"/>
        <v>-6.0917049999999975</v>
      </c>
      <c r="AO151" s="121">
        <f t="shared" si="16"/>
        <v>-1.231525E-2</v>
      </c>
      <c r="AP151" s="121">
        <f t="shared" si="17"/>
        <v>-7.801890000000089E-3</v>
      </c>
      <c r="AQ151" s="87">
        <f t="shared" si="18"/>
        <v>1.51151832E-2</v>
      </c>
      <c r="AR151" s="37"/>
      <c r="AS151" s="234"/>
      <c r="AT151" s="37"/>
    </row>
    <row r="152" spans="2:46" ht="13.5" customHeight="1" thickBot="1" x14ac:dyDescent="0.2">
      <c r="B152" s="286"/>
      <c r="C152" s="27"/>
      <c r="D152" s="186"/>
      <c r="E152" s="56"/>
      <c r="F152" s="189"/>
      <c r="G152" s="189"/>
      <c r="H152" s="189"/>
      <c r="I152" s="56"/>
      <c r="J152" s="56"/>
      <c r="K152" s="188"/>
      <c r="L152" s="259"/>
      <c r="M152" s="259"/>
      <c r="N152" s="56"/>
      <c r="O152" s="28"/>
      <c r="P152" s="56"/>
      <c r="Q152" s="28"/>
      <c r="R152" s="184"/>
      <c r="S152" s="214"/>
      <c r="T152" s="286"/>
      <c r="U152" s="27"/>
      <c r="V152" s="186"/>
      <c r="W152" s="56"/>
      <c r="X152" s="189"/>
      <c r="Y152" s="189"/>
      <c r="Z152" s="189"/>
      <c r="AA152" s="56"/>
      <c r="AB152" s="56"/>
      <c r="AC152" s="188"/>
      <c r="AD152" s="259"/>
      <c r="AE152" s="259"/>
      <c r="AF152" s="56"/>
      <c r="AG152" s="28"/>
      <c r="AH152" s="56"/>
      <c r="AI152" s="28"/>
      <c r="AJ152" s="184"/>
      <c r="AK152" s="199"/>
      <c r="AL152" s="286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4"/>
      <c r="AT152" s="37"/>
    </row>
    <row r="153" spans="2:46" ht="13.5" customHeight="1" x14ac:dyDescent="0.15">
      <c r="B153" s="284" t="s">
        <v>93</v>
      </c>
      <c r="C153" s="25" t="s">
        <v>31</v>
      </c>
      <c r="D153" s="39"/>
      <c r="E153" s="55"/>
      <c r="F153" s="96">
        <v>27.238603000000001</v>
      </c>
      <c r="G153" s="96">
        <v>31.218533000000001</v>
      </c>
      <c r="H153" s="96">
        <v>0.92435235000000004</v>
      </c>
      <c r="I153" s="60">
        <v>0.96233168999999996</v>
      </c>
      <c r="J153" s="60">
        <v>7.7776620000000005E-2</v>
      </c>
      <c r="K153" s="61"/>
      <c r="L153" s="258"/>
      <c r="M153" s="258"/>
      <c r="N153" s="55"/>
      <c r="O153" s="26"/>
      <c r="P153" s="55"/>
      <c r="Q153" s="26"/>
      <c r="R153" s="131"/>
      <c r="S153" s="214"/>
      <c r="T153" s="284" t="s">
        <v>93</v>
      </c>
      <c r="U153" s="25" t="s">
        <v>31</v>
      </c>
      <c r="V153" s="39"/>
      <c r="W153" s="55"/>
      <c r="X153" s="96">
        <v>22.545221999999999</v>
      </c>
      <c r="Y153" s="96">
        <v>27.177032000000001</v>
      </c>
      <c r="Z153" s="96">
        <v>0.81279425000000005</v>
      </c>
      <c r="AA153" s="60">
        <v>0.91530243</v>
      </c>
      <c r="AB153" s="60">
        <v>0.19036697</v>
      </c>
      <c r="AC153" s="61"/>
      <c r="AD153" s="258"/>
      <c r="AE153" s="258"/>
      <c r="AF153" s="55"/>
      <c r="AG153" s="26"/>
      <c r="AH153" s="55"/>
      <c r="AI153" s="26"/>
      <c r="AJ153" s="131"/>
      <c r="AK153" s="199"/>
      <c r="AL153" s="284" t="s">
        <v>93</v>
      </c>
      <c r="AM153" s="119">
        <f t="shared" si="14"/>
        <v>-4.6933810000000022</v>
      </c>
      <c r="AN153" s="95">
        <f t="shared" si="15"/>
        <v>-4.0415010000000002</v>
      </c>
      <c r="AO153" s="95">
        <f t="shared" si="16"/>
        <v>-0.11155809999999999</v>
      </c>
      <c r="AP153" s="95">
        <f t="shared" si="17"/>
        <v>-4.7029259999999962E-2</v>
      </c>
      <c r="AQ153" s="120">
        <f t="shared" si="18"/>
        <v>0.11259034999999999</v>
      </c>
      <c r="AR153" s="37"/>
      <c r="AS153" s="234"/>
      <c r="AT153" s="37"/>
    </row>
    <row r="154" spans="2:46" ht="13.5" customHeight="1" x14ac:dyDescent="0.15">
      <c r="B154" s="285"/>
      <c r="C154" s="27" t="s">
        <v>32</v>
      </c>
      <c r="D154" s="186"/>
      <c r="E154" s="56"/>
      <c r="F154" s="187">
        <v>31.296731000000001</v>
      </c>
      <c r="G154" s="187">
        <v>35.184277999999999</v>
      </c>
      <c r="H154" s="187">
        <v>0.96704860000000004</v>
      </c>
      <c r="I154" s="62">
        <v>0.98189165</v>
      </c>
      <c r="J154" s="62">
        <v>3.6475908000000001E-2</v>
      </c>
      <c r="K154" s="188"/>
      <c r="L154" s="259"/>
      <c r="M154" s="259"/>
      <c r="N154" s="56"/>
      <c r="O154" s="28"/>
      <c r="P154" s="56"/>
      <c r="Q154" s="28"/>
      <c r="R154" s="132"/>
      <c r="S154" s="214"/>
      <c r="T154" s="285"/>
      <c r="U154" s="27" t="s">
        <v>32</v>
      </c>
      <c r="V154" s="186"/>
      <c r="W154" s="56"/>
      <c r="X154" s="187">
        <v>26.037248000000002</v>
      </c>
      <c r="Y154" s="187">
        <v>30.319167</v>
      </c>
      <c r="Z154" s="187">
        <v>0.89865987000000003</v>
      </c>
      <c r="AA154" s="62">
        <v>0.95391923000000001</v>
      </c>
      <c r="AB154" s="62">
        <v>9.7585900000000003E-2</v>
      </c>
      <c r="AC154" s="188"/>
      <c r="AD154" s="259"/>
      <c r="AE154" s="259"/>
      <c r="AF154" s="56"/>
      <c r="AG154" s="28"/>
      <c r="AH154" s="56"/>
      <c r="AI154" s="28"/>
      <c r="AJ154" s="132"/>
      <c r="AK154" s="199"/>
      <c r="AL154" s="285"/>
      <c r="AM154" s="86">
        <f t="shared" si="14"/>
        <v>-5.2594829999999995</v>
      </c>
      <c r="AN154" s="121">
        <f t="shared" si="15"/>
        <v>-4.8651109999999989</v>
      </c>
      <c r="AO154" s="121">
        <f t="shared" si="16"/>
        <v>-6.8388730000000009E-2</v>
      </c>
      <c r="AP154" s="121">
        <f t="shared" si="17"/>
        <v>-2.7972419999999998E-2</v>
      </c>
      <c r="AQ154" s="87">
        <f t="shared" si="18"/>
        <v>6.1109992000000002E-2</v>
      </c>
      <c r="AR154" s="37"/>
      <c r="AS154" s="234"/>
      <c r="AT154" s="37"/>
    </row>
    <row r="155" spans="2:46" ht="13.5" customHeight="1" x14ac:dyDescent="0.15">
      <c r="B155" s="285"/>
      <c r="C155" s="27" t="s">
        <v>33</v>
      </c>
      <c r="D155" s="186"/>
      <c r="E155" s="56"/>
      <c r="F155" s="187">
        <v>35.185751000000003</v>
      </c>
      <c r="G155" s="187">
        <v>39.395104000000003</v>
      </c>
      <c r="H155" s="187">
        <v>0.98743581000000002</v>
      </c>
      <c r="I155" s="62">
        <v>0.99198374</v>
      </c>
      <c r="J155" s="62">
        <v>1.8129760000000002E-2</v>
      </c>
      <c r="K155" s="188"/>
      <c r="L155" s="259"/>
      <c r="M155" s="259"/>
      <c r="N155" s="56"/>
      <c r="O155" s="28"/>
      <c r="P155" s="56"/>
      <c r="Q155" s="28"/>
      <c r="R155" s="132"/>
      <c r="S155" s="214"/>
      <c r="T155" s="285"/>
      <c r="U155" s="27" t="s">
        <v>33</v>
      </c>
      <c r="V155" s="186"/>
      <c r="W155" s="56"/>
      <c r="X155" s="187">
        <v>29.568445000000001</v>
      </c>
      <c r="Y155" s="187">
        <v>33.417487000000001</v>
      </c>
      <c r="Z155" s="187">
        <v>0.94657879</v>
      </c>
      <c r="AA155" s="62">
        <v>0.97247834</v>
      </c>
      <c r="AB155" s="62">
        <v>5.1534660000000003E-2</v>
      </c>
      <c r="AC155" s="188"/>
      <c r="AD155" s="259"/>
      <c r="AE155" s="259"/>
      <c r="AF155" s="56"/>
      <c r="AG155" s="28"/>
      <c r="AH155" s="56"/>
      <c r="AI155" s="28"/>
      <c r="AJ155" s="132"/>
      <c r="AK155" s="199"/>
      <c r="AL155" s="285"/>
      <c r="AM155" s="86">
        <f t="shared" si="14"/>
        <v>-5.6173060000000028</v>
      </c>
      <c r="AN155" s="121">
        <f t="shared" si="15"/>
        <v>-5.9776170000000022</v>
      </c>
      <c r="AO155" s="121">
        <f t="shared" si="16"/>
        <v>-4.0857020000000022E-2</v>
      </c>
      <c r="AP155" s="121">
        <f t="shared" si="17"/>
        <v>-1.9505400000000006E-2</v>
      </c>
      <c r="AQ155" s="87">
        <f t="shared" si="18"/>
        <v>3.3404900000000001E-2</v>
      </c>
      <c r="AR155" s="37"/>
      <c r="AS155" s="234"/>
      <c r="AT155" s="37"/>
    </row>
    <row r="156" spans="2:46" ht="13.5" customHeight="1" x14ac:dyDescent="0.15">
      <c r="B156" s="285"/>
      <c r="C156" s="27" t="s">
        <v>35</v>
      </c>
      <c r="D156" s="186"/>
      <c r="E156" s="56"/>
      <c r="F156" s="187">
        <v>37.429352999999999</v>
      </c>
      <c r="G156" s="187">
        <v>41.791052999999998</v>
      </c>
      <c r="H156" s="187">
        <v>0.99371620999999999</v>
      </c>
      <c r="I156" s="62">
        <v>0.99555861999999995</v>
      </c>
      <c r="J156" s="62">
        <v>1.1188786500000001E-2</v>
      </c>
      <c r="K156" s="188"/>
      <c r="L156" s="259"/>
      <c r="M156" s="259"/>
      <c r="N156" s="56"/>
      <c r="O156" s="28"/>
      <c r="P156" s="56"/>
      <c r="Q156" s="28"/>
      <c r="R156" s="132"/>
      <c r="S156" s="214"/>
      <c r="T156" s="285"/>
      <c r="U156" s="27" t="s">
        <v>35</v>
      </c>
      <c r="V156" s="186"/>
      <c r="W156" s="56"/>
      <c r="X156" s="187">
        <v>34.173285</v>
      </c>
      <c r="Y156" s="187">
        <v>37.885930000000002</v>
      </c>
      <c r="Z156" s="187">
        <v>0.97925119999999999</v>
      </c>
      <c r="AA156" s="62">
        <v>0.98798958999999997</v>
      </c>
      <c r="AB156" s="62">
        <v>2.1863609999999999E-2</v>
      </c>
      <c r="AC156" s="188"/>
      <c r="AD156" s="259"/>
      <c r="AE156" s="259"/>
      <c r="AF156" s="56"/>
      <c r="AG156" s="28"/>
      <c r="AH156" s="56"/>
      <c r="AI156" s="28"/>
      <c r="AJ156" s="132"/>
      <c r="AK156" s="199"/>
      <c r="AL156" s="285"/>
      <c r="AM156" s="86">
        <f t="shared" si="14"/>
        <v>-3.2560679999999991</v>
      </c>
      <c r="AN156" s="121">
        <f t="shared" si="15"/>
        <v>-3.9051229999999961</v>
      </c>
      <c r="AO156" s="121">
        <f t="shared" si="16"/>
        <v>-1.446501E-2</v>
      </c>
      <c r="AP156" s="121">
        <f t="shared" si="17"/>
        <v>-7.5690299999999766E-3</v>
      </c>
      <c r="AQ156" s="87">
        <f t="shared" si="18"/>
        <v>1.0674823499999998E-2</v>
      </c>
      <c r="AR156" s="37"/>
      <c r="AS156" s="234"/>
      <c r="AT156" s="37"/>
    </row>
    <row r="157" spans="2:46" ht="13.5" customHeight="1" thickBot="1" x14ac:dyDescent="0.2">
      <c r="B157" s="286"/>
      <c r="C157" s="27"/>
      <c r="D157" s="186"/>
      <c r="E157" s="56"/>
      <c r="F157" s="189"/>
      <c r="G157" s="189"/>
      <c r="H157" s="189"/>
      <c r="I157" s="56"/>
      <c r="J157" s="56"/>
      <c r="K157" s="188"/>
      <c r="L157" s="259"/>
      <c r="M157" s="259"/>
      <c r="N157" s="56"/>
      <c r="O157" s="28"/>
      <c r="P157" s="56"/>
      <c r="Q157" s="28"/>
      <c r="R157" s="184"/>
      <c r="S157" s="214"/>
      <c r="T157" s="286"/>
      <c r="U157" s="27"/>
      <c r="V157" s="186"/>
      <c r="W157" s="56"/>
      <c r="X157" s="189"/>
      <c r="Y157" s="189"/>
      <c r="Z157" s="189"/>
      <c r="AA157" s="56"/>
      <c r="AB157" s="56"/>
      <c r="AC157" s="188"/>
      <c r="AD157" s="259"/>
      <c r="AE157" s="259"/>
      <c r="AF157" s="56"/>
      <c r="AG157" s="28"/>
      <c r="AH157" s="56"/>
      <c r="AI157" s="28"/>
      <c r="AJ157" s="184"/>
      <c r="AK157" s="199"/>
      <c r="AL157" s="286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4"/>
      <c r="AT157" s="37"/>
    </row>
    <row r="158" spans="2:46" ht="13.5" customHeight="1" x14ac:dyDescent="0.15">
      <c r="B158" s="284" t="s">
        <v>94</v>
      </c>
      <c r="C158" s="25" t="s">
        <v>31</v>
      </c>
      <c r="D158" s="39"/>
      <c r="E158" s="55"/>
      <c r="F158" s="96">
        <v>27.277785999999999</v>
      </c>
      <c r="G158" s="96">
        <v>31.186937</v>
      </c>
      <c r="H158" s="96">
        <v>0.92401186999999996</v>
      </c>
      <c r="I158" s="60">
        <v>0.95967864000000003</v>
      </c>
      <c r="J158" s="60">
        <v>7.4561039999999995E-2</v>
      </c>
      <c r="K158" s="61"/>
      <c r="L158" s="258"/>
      <c r="M158" s="258"/>
      <c r="N158" s="55"/>
      <c r="O158" s="26"/>
      <c r="P158" s="55"/>
      <c r="Q158" s="26"/>
      <c r="R158" s="131"/>
      <c r="S158" s="214"/>
      <c r="T158" s="284" t="s">
        <v>94</v>
      </c>
      <c r="U158" s="25" t="s">
        <v>31</v>
      </c>
      <c r="V158" s="39"/>
      <c r="W158" s="55"/>
      <c r="X158" s="96">
        <v>21.842756000000001</v>
      </c>
      <c r="Y158" s="96">
        <v>26.425128000000001</v>
      </c>
      <c r="Z158" s="96">
        <v>0.81610033999999998</v>
      </c>
      <c r="AA158" s="60">
        <v>0.90895464999999998</v>
      </c>
      <c r="AB158" s="60">
        <v>0.19014826000000001</v>
      </c>
      <c r="AC158" s="61"/>
      <c r="AD158" s="258"/>
      <c r="AE158" s="258"/>
      <c r="AF158" s="55"/>
      <c r="AG158" s="26"/>
      <c r="AH158" s="55"/>
      <c r="AI158" s="26"/>
      <c r="AJ158" s="131"/>
      <c r="AK158" s="199"/>
      <c r="AL158" s="284" t="s">
        <v>94</v>
      </c>
      <c r="AM158" s="119">
        <f t="shared" si="14"/>
        <v>-5.4350299999999976</v>
      </c>
      <c r="AN158" s="95">
        <f t="shared" si="15"/>
        <v>-4.7618089999999995</v>
      </c>
      <c r="AO158" s="95">
        <f t="shared" si="16"/>
        <v>-0.10791152999999998</v>
      </c>
      <c r="AP158" s="95">
        <f t="shared" si="17"/>
        <v>-5.0723990000000052E-2</v>
      </c>
      <c r="AQ158" s="120">
        <f t="shared" si="18"/>
        <v>0.11558722000000002</v>
      </c>
      <c r="AR158" s="37"/>
      <c r="AS158" s="234"/>
      <c r="AT158" s="37"/>
    </row>
    <row r="159" spans="2:46" ht="13.5" customHeight="1" x14ac:dyDescent="0.15">
      <c r="B159" s="285"/>
      <c r="C159" s="27" t="s">
        <v>32</v>
      </c>
      <c r="D159" s="186"/>
      <c r="E159" s="56"/>
      <c r="F159" s="187">
        <v>31.819704999999999</v>
      </c>
      <c r="G159" s="187">
        <v>35.339478</v>
      </c>
      <c r="H159" s="187">
        <v>0.96751862</v>
      </c>
      <c r="I159" s="62">
        <v>0.980078</v>
      </c>
      <c r="J159" s="62">
        <v>3.1708411999999998E-2</v>
      </c>
      <c r="K159" s="188"/>
      <c r="L159" s="259"/>
      <c r="M159" s="259"/>
      <c r="N159" s="56"/>
      <c r="O159" s="28"/>
      <c r="P159" s="56"/>
      <c r="Q159" s="28"/>
      <c r="R159" s="132"/>
      <c r="S159" s="214"/>
      <c r="T159" s="285"/>
      <c r="U159" s="27" t="s">
        <v>32</v>
      </c>
      <c r="V159" s="186"/>
      <c r="W159" s="56"/>
      <c r="X159" s="187">
        <v>25.489464999999999</v>
      </c>
      <c r="Y159" s="187">
        <v>29.677876999999999</v>
      </c>
      <c r="Z159" s="187">
        <v>0.89542873999999995</v>
      </c>
      <c r="AA159" s="62">
        <v>0.94730132</v>
      </c>
      <c r="AB159" s="62">
        <v>0.10546926</v>
      </c>
      <c r="AC159" s="188"/>
      <c r="AD159" s="259"/>
      <c r="AE159" s="259"/>
      <c r="AF159" s="56"/>
      <c r="AG159" s="28"/>
      <c r="AH159" s="56"/>
      <c r="AI159" s="28"/>
      <c r="AJ159" s="132"/>
      <c r="AK159" s="199"/>
      <c r="AL159" s="285"/>
      <c r="AM159" s="86">
        <f t="shared" si="14"/>
        <v>-6.3302399999999999</v>
      </c>
      <c r="AN159" s="121">
        <f t="shared" si="15"/>
        <v>-5.661601000000001</v>
      </c>
      <c r="AO159" s="121">
        <f t="shared" si="16"/>
        <v>-7.2089880000000051E-2</v>
      </c>
      <c r="AP159" s="121">
        <f t="shared" si="17"/>
        <v>-3.2776680000000002E-2</v>
      </c>
      <c r="AQ159" s="87">
        <f t="shared" si="18"/>
        <v>7.376084799999999E-2</v>
      </c>
      <c r="AR159" s="37"/>
      <c r="AS159" s="234"/>
      <c r="AT159" s="37"/>
    </row>
    <row r="160" spans="2:46" ht="13.5" customHeight="1" x14ac:dyDescent="0.15">
      <c r="B160" s="285"/>
      <c r="C160" s="27" t="s">
        <v>33</v>
      </c>
      <c r="D160" s="186"/>
      <c r="E160" s="56"/>
      <c r="F160" s="187">
        <v>36.674497000000002</v>
      </c>
      <c r="G160" s="187">
        <v>40.269067999999997</v>
      </c>
      <c r="H160" s="187">
        <v>0.98726828</v>
      </c>
      <c r="I160" s="62">
        <v>0.99156365999999996</v>
      </c>
      <c r="J160" s="62">
        <v>1.4250163999999999E-2</v>
      </c>
      <c r="K160" s="188"/>
      <c r="L160" s="259"/>
      <c r="M160" s="259"/>
      <c r="N160" s="56"/>
      <c r="O160" s="28"/>
      <c r="P160" s="56"/>
      <c r="Q160" s="28"/>
      <c r="R160" s="132"/>
      <c r="S160" s="214"/>
      <c r="T160" s="285"/>
      <c r="U160" s="27" t="s">
        <v>33</v>
      </c>
      <c r="V160" s="186"/>
      <c r="W160" s="56"/>
      <c r="X160" s="187">
        <v>29.509981</v>
      </c>
      <c r="Y160" s="187">
        <v>33.163555000000002</v>
      </c>
      <c r="Z160" s="187">
        <v>0.94743253000000005</v>
      </c>
      <c r="AA160" s="62">
        <v>0.96998876999999994</v>
      </c>
      <c r="AB160" s="62">
        <v>4.8664357999999998E-2</v>
      </c>
      <c r="AC160" s="188"/>
      <c r="AD160" s="259"/>
      <c r="AE160" s="259"/>
      <c r="AF160" s="56"/>
      <c r="AG160" s="28"/>
      <c r="AH160" s="56"/>
      <c r="AI160" s="28"/>
      <c r="AJ160" s="132"/>
      <c r="AK160" s="199"/>
      <c r="AL160" s="285"/>
      <c r="AM160" s="86">
        <f t="shared" si="14"/>
        <v>-7.1645160000000025</v>
      </c>
      <c r="AN160" s="121">
        <f t="shared" si="15"/>
        <v>-7.1055129999999949</v>
      </c>
      <c r="AO160" s="121">
        <f t="shared" si="16"/>
        <v>-3.9835749999999948E-2</v>
      </c>
      <c r="AP160" s="121">
        <f t="shared" si="17"/>
        <v>-2.1574890000000013E-2</v>
      </c>
      <c r="AQ160" s="87">
        <f t="shared" si="18"/>
        <v>3.4414193999999995E-2</v>
      </c>
      <c r="AR160" s="37"/>
      <c r="AS160" s="234"/>
      <c r="AT160" s="37"/>
    </row>
    <row r="161" spans="2:46" ht="13.5" customHeight="1" x14ac:dyDescent="0.15">
      <c r="B161" s="285"/>
      <c r="C161" s="27" t="s">
        <v>35</v>
      </c>
      <c r="D161" s="186"/>
      <c r="E161" s="56"/>
      <c r="F161" s="187">
        <v>39.523363000000003</v>
      </c>
      <c r="G161" s="187">
        <v>43.318682000000003</v>
      </c>
      <c r="H161" s="187">
        <v>0.99348656999999996</v>
      </c>
      <c r="I161" s="62">
        <v>0.99560156</v>
      </c>
      <c r="J161" s="62">
        <v>8.5541869999999996E-3</v>
      </c>
      <c r="K161" s="188"/>
      <c r="L161" s="259"/>
      <c r="M161" s="259"/>
      <c r="N161" s="56"/>
      <c r="O161" s="28"/>
      <c r="P161" s="56"/>
      <c r="Q161" s="28"/>
      <c r="R161" s="132"/>
      <c r="S161" s="214"/>
      <c r="T161" s="285"/>
      <c r="U161" s="27" t="s">
        <v>35</v>
      </c>
      <c r="V161" s="186"/>
      <c r="W161" s="56"/>
      <c r="X161" s="187">
        <v>34.559710000000003</v>
      </c>
      <c r="Y161" s="187">
        <v>37.978715999999999</v>
      </c>
      <c r="Z161" s="187">
        <v>0.97937996999999999</v>
      </c>
      <c r="AA161" s="62">
        <v>0.98709270999999998</v>
      </c>
      <c r="AB161" s="62">
        <v>2.0491894E-2</v>
      </c>
      <c r="AC161" s="188"/>
      <c r="AD161" s="259"/>
      <c r="AE161" s="259"/>
      <c r="AF161" s="56"/>
      <c r="AG161" s="28"/>
      <c r="AH161" s="56"/>
      <c r="AI161" s="28"/>
      <c r="AJ161" s="132"/>
      <c r="AK161" s="199"/>
      <c r="AL161" s="285"/>
      <c r="AM161" s="86">
        <f t="shared" ref="AM161:AM224" si="19">IF(OR(X161="",F161=""),"",X161-F161)</f>
        <v>-4.9636530000000008</v>
      </c>
      <c r="AN161" s="121">
        <f t="shared" ref="AN161:AN224" si="20">IF(OR(Y161="",G161=""),"",Y161-G161)</f>
        <v>-5.339966000000004</v>
      </c>
      <c r="AO161" s="121">
        <f t="shared" ref="AO161:AO224" si="21">IF(OR(Z161="",H161=""),"",Z161-H161)</f>
        <v>-1.4106599999999969E-2</v>
      </c>
      <c r="AP161" s="121">
        <f t="shared" ref="AP161:AP224" si="22">IF(OR(AA161="",I161=""),"",AA161-I161)</f>
        <v>-8.5088500000000122E-3</v>
      </c>
      <c r="AQ161" s="87">
        <f t="shared" ref="AQ161:AQ224" si="23">IF(OR(AB161="",J161=""),"",AB161-J161)</f>
        <v>1.1937707000000001E-2</v>
      </c>
      <c r="AR161" s="37"/>
      <c r="AS161" s="234"/>
      <c r="AT161" s="37"/>
    </row>
    <row r="162" spans="2:46" ht="13.5" customHeight="1" thickBot="1" x14ac:dyDescent="0.2">
      <c r="B162" s="286"/>
      <c r="C162" s="27"/>
      <c r="D162" s="186"/>
      <c r="E162" s="56"/>
      <c r="F162" s="189"/>
      <c r="G162" s="189"/>
      <c r="H162" s="189"/>
      <c r="I162" s="56"/>
      <c r="J162" s="56"/>
      <c r="K162" s="188"/>
      <c r="L162" s="259"/>
      <c r="M162" s="259"/>
      <c r="N162" s="56"/>
      <c r="O162" s="28"/>
      <c r="P162" s="56"/>
      <c r="Q162" s="28"/>
      <c r="R162" s="184"/>
      <c r="S162" s="214"/>
      <c r="T162" s="286"/>
      <c r="U162" s="27"/>
      <c r="V162" s="186"/>
      <c r="W162" s="56"/>
      <c r="X162" s="189"/>
      <c r="Y162" s="189"/>
      <c r="Z162" s="189"/>
      <c r="AA162" s="56"/>
      <c r="AB162" s="56"/>
      <c r="AC162" s="188"/>
      <c r="AD162" s="259"/>
      <c r="AE162" s="259"/>
      <c r="AF162" s="56"/>
      <c r="AG162" s="28"/>
      <c r="AH162" s="56"/>
      <c r="AI162" s="28"/>
      <c r="AJ162" s="184"/>
      <c r="AK162" s="199"/>
      <c r="AL162" s="286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4"/>
      <c r="AT162" s="37"/>
    </row>
    <row r="163" spans="2:46" ht="13.5" customHeight="1" x14ac:dyDescent="0.15">
      <c r="B163" s="284" t="s">
        <v>95</v>
      </c>
      <c r="C163" s="25" t="s">
        <v>31</v>
      </c>
      <c r="D163" s="39"/>
      <c r="E163" s="55"/>
      <c r="F163" s="96">
        <v>27.639467</v>
      </c>
      <c r="G163" s="96">
        <v>32.032198999999999</v>
      </c>
      <c r="H163" s="96">
        <v>0.93267986999999997</v>
      </c>
      <c r="I163" s="60">
        <v>0.96162380000000003</v>
      </c>
      <c r="J163" s="60">
        <v>7.7987360000000006E-2</v>
      </c>
      <c r="K163" s="61"/>
      <c r="L163" s="258"/>
      <c r="M163" s="258"/>
      <c r="N163" s="55"/>
      <c r="O163" s="26"/>
      <c r="P163" s="55"/>
      <c r="Q163" s="26"/>
      <c r="R163" s="131"/>
      <c r="S163" s="214"/>
      <c r="T163" s="284" t="s">
        <v>95</v>
      </c>
      <c r="U163" s="25" t="s">
        <v>31</v>
      </c>
      <c r="V163" s="39"/>
      <c r="W163" s="55"/>
      <c r="X163" s="96">
        <v>21.982748000000001</v>
      </c>
      <c r="Y163" s="96">
        <v>26.871320000000001</v>
      </c>
      <c r="Z163" s="96">
        <v>0.83545440000000004</v>
      </c>
      <c r="AA163" s="60">
        <v>0.90960653000000002</v>
      </c>
      <c r="AB163" s="60">
        <v>0.19518289</v>
      </c>
      <c r="AC163" s="61"/>
      <c r="AD163" s="258"/>
      <c r="AE163" s="258"/>
      <c r="AF163" s="55"/>
      <c r="AG163" s="26"/>
      <c r="AH163" s="55"/>
      <c r="AI163" s="26"/>
      <c r="AJ163" s="131"/>
      <c r="AK163" s="199"/>
      <c r="AL163" s="284" t="s">
        <v>95</v>
      </c>
      <c r="AM163" s="119">
        <f t="shared" si="19"/>
        <v>-5.6567189999999989</v>
      </c>
      <c r="AN163" s="95">
        <f t="shared" si="20"/>
        <v>-5.1608789999999978</v>
      </c>
      <c r="AO163" s="95">
        <f t="shared" si="21"/>
        <v>-9.7225469999999925E-2</v>
      </c>
      <c r="AP163" s="95">
        <f t="shared" si="22"/>
        <v>-5.2017270000000004E-2</v>
      </c>
      <c r="AQ163" s="120">
        <f t="shared" si="23"/>
        <v>0.11719552999999999</v>
      </c>
      <c r="AR163" s="37"/>
      <c r="AS163" s="234"/>
      <c r="AT163" s="37"/>
    </row>
    <row r="164" spans="2:46" ht="13.5" customHeight="1" x14ac:dyDescent="0.15">
      <c r="B164" s="285"/>
      <c r="C164" s="27" t="s">
        <v>32</v>
      </c>
      <c r="D164" s="186"/>
      <c r="E164" s="56"/>
      <c r="F164" s="187">
        <v>32.757389000000003</v>
      </c>
      <c r="G164" s="187">
        <v>36.445011000000001</v>
      </c>
      <c r="H164" s="187">
        <v>0.97137037999999998</v>
      </c>
      <c r="I164" s="62">
        <v>0.98277163000000001</v>
      </c>
      <c r="J164" s="62">
        <v>3.4864668000000001E-2</v>
      </c>
      <c r="K164" s="188"/>
      <c r="L164" s="259"/>
      <c r="M164" s="259"/>
      <c r="N164" s="56"/>
      <c r="O164" s="28"/>
      <c r="P164" s="56"/>
      <c r="Q164" s="28"/>
      <c r="R164" s="132"/>
      <c r="S164" s="214"/>
      <c r="T164" s="285"/>
      <c r="U164" s="27" t="s">
        <v>32</v>
      </c>
      <c r="V164" s="186"/>
      <c r="W164" s="56"/>
      <c r="X164" s="187">
        <v>25.799381</v>
      </c>
      <c r="Y164" s="187">
        <v>30.536241</v>
      </c>
      <c r="Z164" s="187">
        <v>0.90812424000000003</v>
      </c>
      <c r="AA164" s="62">
        <v>0.95053049000000001</v>
      </c>
      <c r="AB164" s="62">
        <v>0.10355583</v>
      </c>
      <c r="AC164" s="188"/>
      <c r="AD164" s="259"/>
      <c r="AE164" s="259"/>
      <c r="AF164" s="56"/>
      <c r="AG164" s="28"/>
      <c r="AH164" s="56"/>
      <c r="AI164" s="28"/>
      <c r="AJ164" s="132"/>
      <c r="AK164" s="199"/>
      <c r="AL164" s="285"/>
      <c r="AM164" s="86">
        <f t="shared" si="19"/>
        <v>-6.9580080000000031</v>
      </c>
      <c r="AN164" s="121">
        <f t="shared" si="20"/>
        <v>-5.9087700000000005</v>
      </c>
      <c r="AO164" s="121">
        <f t="shared" si="21"/>
        <v>-6.3246139999999951E-2</v>
      </c>
      <c r="AP164" s="121">
        <f t="shared" si="22"/>
        <v>-3.2241140000000001E-2</v>
      </c>
      <c r="AQ164" s="87">
        <f t="shared" si="23"/>
        <v>6.8691162E-2</v>
      </c>
      <c r="AR164" s="37"/>
      <c r="AS164" s="234"/>
      <c r="AT164" s="37"/>
    </row>
    <row r="165" spans="2:46" ht="13.5" customHeight="1" x14ac:dyDescent="0.15">
      <c r="B165" s="285"/>
      <c r="C165" s="27" t="s">
        <v>33</v>
      </c>
      <c r="D165" s="186"/>
      <c r="E165" s="56"/>
      <c r="F165" s="187">
        <v>37.858674000000001</v>
      </c>
      <c r="G165" s="187">
        <v>41.295983999999997</v>
      </c>
      <c r="H165" s="187">
        <v>0.98911640000000001</v>
      </c>
      <c r="I165" s="62">
        <v>0.99330580000000002</v>
      </c>
      <c r="J165" s="62">
        <v>1.4686309E-2</v>
      </c>
      <c r="K165" s="188"/>
      <c r="L165" s="259"/>
      <c r="M165" s="259"/>
      <c r="N165" s="56"/>
      <c r="O165" s="28"/>
      <c r="P165" s="56"/>
      <c r="Q165" s="28"/>
      <c r="R165" s="132"/>
      <c r="S165" s="214"/>
      <c r="T165" s="285"/>
      <c r="U165" s="27" t="s">
        <v>33</v>
      </c>
      <c r="V165" s="186"/>
      <c r="W165" s="56"/>
      <c r="X165" s="187">
        <v>29.734954999999999</v>
      </c>
      <c r="Y165" s="187">
        <v>33.820748999999999</v>
      </c>
      <c r="Z165" s="187">
        <v>0.95350431000000002</v>
      </c>
      <c r="AA165" s="62">
        <v>0.97255217999999999</v>
      </c>
      <c r="AB165" s="62">
        <v>5.4956336000000001E-2</v>
      </c>
      <c r="AC165" s="188"/>
      <c r="AD165" s="259"/>
      <c r="AE165" s="259"/>
      <c r="AF165" s="56"/>
      <c r="AG165" s="28"/>
      <c r="AH165" s="56"/>
      <c r="AI165" s="28"/>
      <c r="AJ165" s="132"/>
      <c r="AK165" s="199"/>
      <c r="AL165" s="285"/>
      <c r="AM165" s="86">
        <f t="shared" si="19"/>
        <v>-8.1237190000000012</v>
      </c>
      <c r="AN165" s="121">
        <f t="shared" si="20"/>
        <v>-7.4752349999999979</v>
      </c>
      <c r="AO165" s="121">
        <f t="shared" si="21"/>
        <v>-3.5612089999999985E-2</v>
      </c>
      <c r="AP165" s="121">
        <f t="shared" si="22"/>
        <v>-2.0753620000000028E-2</v>
      </c>
      <c r="AQ165" s="87">
        <f t="shared" si="23"/>
        <v>4.0270027E-2</v>
      </c>
      <c r="AR165" s="37"/>
      <c r="AS165" s="234"/>
      <c r="AT165" s="37"/>
    </row>
    <row r="166" spans="2:46" ht="13.5" customHeight="1" x14ac:dyDescent="0.15">
      <c r="B166" s="285"/>
      <c r="C166" s="27" t="s">
        <v>35</v>
      </c>
      <c r="D166" s="186"/>
      <c r="E166" s="56"/>
      <c r="F166" s="187">
        <v>41.497456</v>
      </c>
      <c r="G166" s="187">
        <v>44.703995999999997</v>
      </c>
      <c r="H166" s="187">
        <v>0.99413669999999998</v>
      </c>
      <c r="I166" s="62">
        <v>0.99661233000000005</v>
      </c>
      <c r="J166" s="62">
        <v>7.5189200000000001E-3</v>
      </c>
      <c r="K166" s="188"/>
      <c r="L166" s="259"/>
      <c r="M166" s="259"/>
      <c r="N166" s="56"/>
      <c r="O166" s="28"/>
      <c r="P166" s="56"/>
      <c r="Q166" s="28"/>
      <c r="R166" s="132"/>
      <c r="S166" s="214"/>
      <c r="T166" s="285"/>
      <c r="U166" s="27" t="s">
        <v>35</v>
      </c>
      <c r="V166" s="186"/>
      <c r="W166" s="56"/>
      <c r="X166" s="187">
        <v>35.500529999999998</v>
      </c>
      <c r="Y166" s="187">
        <v>38.957847000000001</v>
      </c>
      <c r="Z166" s="187">
        <v>0.98215648</v>
      </c>
      <c r="AA166" s="62">
        <v>0.98930129</v>
      </c>
      <c r="AB166" s="62">
        <v>2.336299E-2</v>
      </c>
      <c r="AC166" s="188"/>
      <c r="AD166" s="259"/>
      <c r="AE166" s="259"/>
      <c r="AF166" s="56"/>
      <c r="AG166" s="28"/>
      <c r="AH166" s="56"/>
      <c r="AI166" s="28"/>
      <c r="AJ166" s="132"/>
      <c r="AK166" s="199"/>
      <c r="AL166" s="285"/>
      <c r="AM166" s="86">
        <f t="shared" si="19"/>
        <v>-5.996926000000002</v>
      </c>
      <c r="AN166" s="121">
        <f t="shared" si="20"/>
        <v>-5.7461489999999955</v>
      </c>
      <c r="AO166" s="121">
        <f t="shared" si="21"/>
        <v>-1.1980219999999986E-2</v>
      </c>
      <c r="AP166" s="121">
        <f t="shared" si="22"/>
        <v>-7.3110400000000464E-3</v>
      </c>
      <c r="AQ166" s="87">
        <f t="shared" si="23"/>
        <v>1.5844070000000002E-2</v>
      </c>
      <c r="AR166" s="37"/>
      <c r="AS166" s="234"/>
      <c r="AT166" s="37"/>
    </row>
    <row r="167" spans="2:46" ht="13.5" customHeight="1" thickBot="1" x14ac:dyDescent="0.2">
      <c r="B167" s="286"/>
      <c r="C167" s="27"/>
      <c r="D167" s="186"/>
      <c r="E167" s="56"/>
      <c r="F167" s="189"/>
      <c r="G167" s="189"/>
      <c r="H167" s="189"/>
      <c r="I167" s="56"/>
      <c r="J167" s="56"/>
      <c r="K167" s="188"/>
      <c r="L167" s="259"/>
      <c r="M167" s="259"/>
      <c r="N167" s="56"/>
      <c r="O167" s="28"/>
      <c r="P167" s="56"/>
      <c r="Q167" s="28"/>
      <c r="R167" s="184"/>
      <c r="S167" s="214"/>
      <c r="T167" s="286"/>
      <c r="U167" s="27"/>
      <c r="V167" s="186"/>
      <c r="W167" s="56"/>
      <c r="X167" s="189"/>
      <c r="Y167" s="189"/>
      <c r="Z167" s="189"/>
      <c r="AA167" s="56"/>
      <c r="AB167" s="56"/>
      <c r="AC167" s="188"/>
      <c r="AD167" s="259"/>
      <c r="AE167" s="259"/>
      <c r="AF167" s="56"/>
      <c r="AG167" s="28"/>
      <c r="AH167" s="56"/>
      <c r="AI167" s="28"/>
      <c r="AJ167" s="184"/>
      <c r="AK167" s="199"/>
      <c r="AL167" s="286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4"/>
      <c r="AT167" s="37"/>
    </row>
    <row r="168" spans="2:46" ht="13.5" customHeight="1" x14ac:dyDescent="0.15">
      <c r="B168" s="284" t="s">
        <v>96</v>
      </c>
      <c r="C168" s="25" t="s">
        <v>31</v>
      </c>
      <c r="D168" s="39"/>
      <c r="E168" s="55"/>
      <c r="F168" s="96">
        <v>28.013347</v>
      </c>
      <c r="G168" s="96">
        <v>31.842403999999998</v>
      </c>
      <c r="H168" s="96">
        <v>0.92993930999999996</v>
      </c>
      <c r="I168" s="60">
        <v>0.96497805000000003</v>
      </c>
      <c r="J168" s="60">
        <v>7.8149280000000002E-2</v>
      </c>
      <c r="K168" s="61"/>
      <c r="L168" s="258"/>
      <c r="M168" s="258"/>
      <c r="N168" s="55"/>
      <c r="O168" s="26"/>
      <c r="P168" s="55"/>
      <c r="Q168" s="26"/>
      <c r="R168" s="131"/>
      <c r="S168" s="214"/>
      <c r="T168" s="284" t="s">
        <v>96</v>
      </c>
      <c r="U168" s="25" t="s">
        <v>31</v>
      </c>
      <c r="V168" s="39"/>
      <c r="W168" s="55"/>
      <c r="X168" s="96">
        <v>23.244643</v>
      </c>
      <c r="Y168" s="96">
        <v>27.659444000000001</v>
      </c>
      <c r="Z168" s="96">
        <v>0.83722624999999995</v>
      </c>
      <c r="AA168" s="60">
        <v>0.92389626000000002</v>
      </c>
      <c r="AB168" s="60">
        <v>0.16797751</v>
      </c>
      <c r="AC168" s="61"/>
      <c r="AD168" s="258"/>
      <c r="AE168" s="258"/>
      <c r="AF168" s="55"/>
      <c r="AG168" s="26"/>
      <c r="AH168" s="55"/>
      <c r="AI168" s="26"/>
      <c r="AJ168" s="131"/>
      <c r="AK168" s="199"/>
      <c r="AL168" s="284" t="s">
        <v>96</v>
      </c>
      <c r="AM168" s="119">
        <f t="shared" si="19"/>
        <v>-4.7687039999999996</v>
      </c>
      <c r="AN168" s="95">
        <f t="shared" si="20"/>
        <v>-4.1829599999999978</v>
      </c>
      <c r="AO168" s="95">
        <f t="shared" si="21"/>
        <v>-9.2713060000000014E-2</v>
      </c>
      <c r="AP168" s="95">
        <f t="shared" si="22"/>
        <v>-4.1081790000000007E-2</v>
      </c>
      <c r="AQ168" s="120">
        <f t="shared" si="23"/>
        <v>8.9828229999999995E-2</v>
      </c>
      <c r="AR168" s="37"/>
      <c r="AS168" s="234"/>
      <c r="AT168" s="37"/>
    </row>
    <row r="169" spans="2:46" ht="13.5" customHeight="1" x14ac:dyDescent="0.15">
      <c r="B169" s="285"/>
      <c r="C169" s="27" t="s">
        <v>32</v>
      </c>
      <c r="D169" s="186"/>
      <c r="E169" s="56"/>
      <c r="F169" s="187">
        <v>32.158828999999997</v>
      </c>
      <c r="G169" s="187">
        <v>35.790396999999999</v>
      </c>
      <c r="H169" s="187">
        <v>0.96941456999999998</v>
      </c>
      <c r="I169" s="62">
        <v>0.98256275999999998</v>
      </c>
      <c r="J169" s="62">
        <v>3.9769935999999999E-2</v>
      </c>
      <c r="K169" s="188"/>
      <c r="L169" s="259"/>
      <c r="M169" s="259"/>
      <c r="N169" s="56"/>
      <c r="O169" s="28"/>
      <c r="P169" s="56"/>
      <c r="Q169" s="28"/>
      <c r="R169" s="132"/>
      <c r="S169" s="214"/>
      <c r="T169" s="285"/>
      <c r="U169" s="27" t="s">
        <v>32</v>
      </c>
      <c r="V169" s="186"/>
      <c r="W169" s="56"/>
      <c r="X169" s="187">
        <v>26.298870999999998</v>
      </c>
      <c r="Y169" s="187">
        <v>30.462672000000001</v>
      </c>
      <c r="Z169" s="187">
        <v>0.90476796999999998</v>
      </c>
      <c r="AA169" s="62">
        <v>0.95537859000000003</v>
      </c>
      <c r="AB169" s="62">
        <v>9.7198463999999998E-2</v>
      </c>
      <c r="AC169" s="188"/>
      <c r="AD169" s="259"/>
      <c r="AE169" s="259"/>
      <c r="AF169" s="56"/>
      <c r="AG169" s="28"/>
      <c r="AH169" s="56"/>
      <c r="AI169" s="28"/>
      <c r="AJ169" s="132"/>
      <c r="AK169" s="199"/>
      <c r="AL169" s="285"/>
      <c r="AM169" s="86">
        <f t="shared" si="19"/>
        <v>-5.8599579999999989</v>
      </c>
      <c r="AN169" s="121">
        <f t="shared" si="20"/>
        <v>-5.3277249999999974</v>
      </c>
      <c r="AO169" s="121">
        <f t="shared" si="21"/>
        <v>-6.4646599999999999E-2</v>
      </c>
      <c r="AP169" s="121">
        <f t="shared" si="22"/>
        <v>-2.7184169999999952E-2</v>
      </c>
      <c r="AQ169" s="87">
        <f t="shared" si="23"/>
        <v>5.7428528E-2</v>
      </c>
      <c r="AR169" s="37"/>
      <c r="AS169" s="234"/>
      <c r="AT169" s="37"/>
    </row>
    <row r="170" spans="2:46" ht="13.5" customHeight="1" x14ac:dyDescent="0.15">
      <c r="B170" s="285"/>
      <c r="C170" s="27" t="s">
        <v>33</v>
      </c>
      <c r="D170" s="186"/>
      <c r="E170" s="56"/>
      <c r="F170" s="187">
        <v>36.046807999999999</v>
      </c>
      <c r="G170" s="187">
        <v>40.054698999999999</v>
      </c>
      <c r="H170" s="187">
        <v>0.98790191000000005</v>
      </c>
      <c r="I170" s="62">
        <v>0.99234374999999997</v>
      </c>
      <c r="J170" s="62">
        <v>2.2139757999999999E-2</v>
      </c>
      <c r="K170" s="188"/>
      <c r="L170" s="259"/>
      <c r="M170" s="259"/>
      <c r="N170" s="56"/>
      <c r="O170" s="28"/>
      <c r="P170" s="56"/>
      <c r="Q170" s="28"/>
      <c r="R170" s="132"/>
      <c r="S170" s="214"/>
      <c r="T170" s="285"/>
      <c r="U170" s="27" t="s">
        <v>33</v>
      </c>
      <c r="V170" s="186"/>
      <c r="W170" s="56"/>
      <c r="X170" s="187">
        <v>30.255333</v>
      </c>
      <c r="Y170" s="187">
        <v>33.908565000000003</v>
      </c>
      <c r="Z170" s="187">
        <v>0.95096535000000004</v>
      </c>
      <c r="AA170" s="62">
        <v>0.97390370999999998</v>
      </c>
      <c r="AB170" s="62">
        <v>5.0429250000000002E-2</v>
      </c>
      <c r="AC170" s="188"/>
      <c r="AD170" s="259"/>
      <c r="AE170" s="259"/>
      <c r="AF170" s="56"/>
      <c r="AG170" s="28"/>
      <c r="AH170" s="56"/>
      <c r="AI170" s="28"/>
      <c r="AJ170" s="132"/>
      <c r="AK170" s="199"/>
      <c r="AL170" s="285"/>
      <c r="AM170" s="86">
        <f t="shared" si="19"/>
        <v>-5.7914749999999984</v>
      </c>
      <c r="AN170" s="121">
        <f t="shared" si="20"/>
        <v>-6.1461339999999964</v>
      </c>
      <c r="AO170" s="121">
        <f t="shared" si="21"/>
        <v>-3.6936560000000007E-2</v>
      </c>
      <c r="AP170" s="121">
        <f t="shared" si="22"/>
        <v>-1.8440039999999991E-2</v>
      </c>
      <c r="AQ170" s="87">
        <f t="shared" si="23"/>
        <v>2.8289492000000003E-2</v>
      </c>
      <c r="AR170" s="37"/>
      <c r="AS170" s="234"/>
      <c r="AT170" s="37"/>
    </row>
    <row r="171" spans="2:46" ht="13.5" customHeight="1" x14ac:dyDescent="0.15">
      <c r="B171" s="285"/>
      <c r="C171" s="27" t="s">
        <v>35</v>
      </c>
      <c r="D171" s="186"/>
      <c r="E171" s="56"/>
      <c r="F171" s="187">
        <v>38.093451999999999</v>
      </c>
      <c r="G171" s="187">
        <v>42.293680000000002</v>
      </c>
      <c r="H171" s="187">
        <v>0.99355744999999995</v>
      </c>
      <c r="I171" s="62">
        <v>0.99585239000000003</v>
      </c>
      <c r="J171" s="62">
        <v>1.3181500000000001E-2</v>
      </c>
      <c r="K171" s="188"/>
      <c r="L171" s="259"/>
      <c r="M171" s="259"/>
      <c r="N171" s="56"/>
      <c r="O171" s="28"/>
      <c r="P171" s="56"/>
      <c r="Q171" s="28"/>
      <c r="R171" s="132"/>
      <c r="S171" s="214"/>
      <c r="T171" s="285"/>
      <c r="U171" s="27" t="s">
        <v>35</v>
      </c>
      <c r="V171" s="186"/>
      <c r="W171" s="56"/>
      <c r="X171" s="187">
        <v>35.010776999999997</v>
      </c>
      <c r="Y171" s="187">
        <v>38.574883999999997</v>
      </c>
      <c r="Z171" s="187">
        <v>0.98073712999999996</v>
      </c>
      <c r="AA171" s="62">
        <v>0.98877150000000003</v>
      </c>
      <c r="AB171" s="62">
        <v>2.3310755999999998E-2</v>
      </c>
      <c r="AC171" s="188"/>
      <c r="AD171" s="259"/>
      <c r="AE171" s="259"/>
      <c r="AF171" s="56"/>
      <c r="AG171" s="28"/>
      <c r="AH171" s="56"/>
      <c r="AI171" s="28"/>
      <c r="AJ171" s="132"/>
      <c r="AK171" s="199"/>
      <c r="AL171" s="285"/>
      <c r="AM171" s="86">
        <f t="shared" si="19"/>
        <v>-3.0826750000000018</v>
      </c>
      <c r="AN171" s="121">
        <f t="shared" si="20"/>
        <v>-3.7187960000000047</v>
      </c>
      <c r="AO171" s="121">
        <f t="shared" si="21"/>
        <v>-1.2820319999999996E-2</v>
      </c>
      <c r="AP171" s="121">
        <f t="shared" si="22"/>
        <v>-7.0808900000000063E-3</v>
      </c>
      <c r="AQ171" s="87">
        <f t="shared" si="23"/>
        <v>1.0129255999999998E-2</v>
      </c>
      <c r="AR171" s="37"/>
      <c r="AS171" s="234"/>
      <c r="AT171" s="37"/>
    </row>
    <row r="172" spans="2:46" ht="13.5" customHeight="1" thickBot="1" x14ac:dyDescent="0.2">
      <c r="B172" s="286"/>
      <c r="C172" s="27"/>
      <c r="D172" s="186"/>
      <c r="E172" s="56"/>
      <c r="F172" s="189"/>
      <c r="G172" s="189"/>
      <c r="H172" s="189"/>
      <c r="I172" s="56"/>
      <c r="J172" s="56"/>
      <c r="K172" s="188"/>
      <c r="L172" s="259"/>
      <c r="M172" s="259"/>
      <c r="N172" s="56"/>
      <c r="O172" s="28"/>
      <c r="P172" s="56"/>
      <c r="Q172" s="28"/>
      <c r="R172" s="184"/>
      <c r="S172" s="214"/>
      <c r="T172" s="286"/>
      <c r="U172" s="27"/>
      <c r="V172" s="186"/>
      <c r="W172" s="56"/>
      <c r="X172" s="189"/>
      <c r="Y172" s="189"/>
      <c r="Z172" s="189"/>
      <c r="AA172" s="56"/>
      <c r="AB172" s="56"/>
      <c r="AC172" s="188"/>
      <c r="AD172" s="259"/>
      <c r="AE172" s="259"/>
      <c r="AF172" s="56"/>
      <c r="AG172" s="28"/>
      <c r="AH172" s="56"/>
      <c r="AI172" s="28"/>
      <c r="AJ172" s="184"/>
      <c r="AK172" s="199"/>
      <c r="AL172" s="286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4"/>
      <c r="AT172" s="37"/>
    </row>
    <row r="173" spans="2:46" ht="13.5" customHeight="1" x14ac:dyDescent="0.15">
      <c r="B173" s="284" t="s">
        <v>97</v>
      </c>
      <c r="C173" s="25" t="s">
        <v>31</v>
      </c>
      <c r="D173" s="39"/>
      <c r="E173" s="55"/>
      <c r="F173" s="96">
        <v>27.344467999999999</v>
      </c>
      <c r="G173" s="96">
        <v>31.802250999999998</v>
      </c>
      <c r="H173" s="96">
        <v>0.92328770000000004</v>
      </c>
      <c r="I173" s="60">
        <v>0.96026999999999996</v>
      </c>
      <c r="J173" s="60">
        <v>8.3661780000000005E-2</v>
      </c>
      <c r="K173" s="61"/>
      <c r="L173" s="258"/>
      <c r="M173" s="258"/>
      <c r="N173" s="55"/>
      <c r="O173" s="26"/>
      <c r="P173" s="55"/>
      <c r="Q173" s="26"/>
      <c r="R173" s="131"/>
      <c r="S173" s="214"/>
      <c r="T173" s="284" t="s">
        <v>97</v>
      </c>
      <c r="U173" s="25" t="s">
        <v>31</v>
      </c>
      <c r="V173" s="39"/>
      <c r="W173" s="55"/>
      <c r="X173" s="96">
        <v>20.243589</v>
      </c>
      <c r="Y173" s="96">
        <v>25.060787000000001</v>
      </c>
      <c r="Z173" s="96">
        <v>0.82170558999999999</v>
      </c>
      <c r="AA173" s="60">
        <v>0.88564452000000005</v>
      </c>
      <c r="AB173" s="60">
        <v>0.19945602000000001</v>
      </c>
      <c r="AC173" s="61"/>
      <c r="AD173" s="258"/>
      <c r="AE173" s="258"/>
      <c r="AF173" s="55"/>
      <c r="AG173" s="26"/>
      <c r="AH173" s="55"/>
      <c r="AI173" s="26"/>
      <c r="AJ173" s="131"/>
      <c r="AK173" s="199"/>
      <c r="AL173" s="284" t="s">
        <v>97</v>
      </c>
      <c r="AM173" s="119">
        <f t="shared" si="19"/>
        <v>-7.1008789999999991</v>
      </c>
      <c r="AN173" s="95">
        <f t="shared" si="20"/>
        <v>-6.741463999999997</v>
      </c>
      <c r="AO173" s="95">
        <f t="shared" si="21"/>
        <v>-0.10158211000000006</v>
      </c>
      <c r="AP173" s="95">
        <f t="shared" si="22"/>
        <v>-7.4625479999999911E-2</v>
      </c>
      <c r="AQ173" s="120">
        <f t="shared" si="23"/>
        <v>0.11579424000000001</v>
      </c>
      <c r="AR173" s="37"/>
      <c r="AS173" s="234"/>
      <c r="AT173" s="37"/>
    </row>
    <row r="174" spans="2:46" ht="13.5" customHeight="1" x14ac:dyDescent="0.15">
      <c r="B174" s="285"/>
      <c r="C174" s="27" t="s">
        <v>32</v>
      </c>
      <c r="D174" s="186"/>
      <c r="E174" s="56"/>
      <c r="F174" s="187">
        <v>32.730283</v>
      </c>
      <c r="G174" s="187">
        <v>36.382064999999997</v>
      </c>
      <c r="H174" s="187">
        <v>0.9701244</v>
      </c>
      <c r="I174" s="62">
        <v>0.98249142</v>
      </c>
      <c r="J174" s="62">
        <v>3.6133416000000002E-2</v>
      </c>
      <c r="K174" s="188"/>
      <c r="L174" s="259"/>
      <c r="M174" s="259"/>
      <c r="N174" s="56"/>
      <c r="O174" s="28"/>
      <c r="P174" s="56"/>
      <c r="Q174" s="28"/>
      <c r="R174" s="132"/>
      <c r="S174" s="214"/>
      <c r="T174" s="285"/>
      <c r="U174" s="27" t="s">
        <v>32</v>
      </c>
      <c r="V174" s="186"/>
      <c r="W174" s="56"/>
      <c r="X174" s="187">
        <v>25.468340000000001</v>
      </c>
      <c r="Y174" s="187">
        <v>30.199389</v>
      </c>
      <c r="Z174" s="187">
        <v>0.89388175999999997</v>
      </c>
      <c r="AA174" s="62">
        <v>0.94941816000000001</v>
      </c>
      <c r="AB174" s="62">
        <v>0.10936467</v>
      </c>
      <c r="AC174" s="188"/>
      <c r="AD174" s="259"/>
      <c r="AE174" s="259"/>
      <c r="AF174" s="56"/>
      <c r="AG174" s="28"/>
      <c r="AH174" s="56"/>
      <c r="AI174" s="28"/>
      <c r="AJ174" s="132"/>
      <c r="AK174" s="199"/>
      <c r="AL174" s="285"/>
      <c r="AM174" s="86">
        <f t="shared" si="19"/>
        <v>-7.2619429999999987</v>
      </c>
      <c r="AN174" s="121">
        <f t="shared" si="20"/>
        <v>-6.1826759999999972</v>
      </c>
      <c r="AO174" s="121">
        <f t="shared" si="21"/>
        <v>-7.6242640000000028E-2</v>
      </c>
      <c r="AP174" s="121">
        <f t="shared" si="22"/>
        <v>-3.3073259999999993E-2</v>
      </c>
      <c r="AQ174" s="87">
        <f t="shared" si="23"/>
        <v>7.3231253999999996E-2</v>
      </c>
      <c r="AR174" s="37"/>
      <c r="AS174" s="234"/>
      <c r="AT174" s="37"/>
    </row>
    <row r="175" spans="2:46" ht="13.5" customHeight="1" x14ac:dyDescent="0.15">
      <c r="B175" s="285"/>
      <c r="C175" s="27" t="s">
        <v>33</v>
      </c>
      <c r="D175" s="186"/>
      <c r="E175" s="56"/>
      <c r="F175" s="187">
        <v>37.993003000000002</v>
      </c>
      <c r="G175" s="187">
        <v>41.403934999999997</v>
      </c>
      <c r="H175" s="187">
        <v>0.98886236999999999</v>
      </c>
      <c r="I175" s="62">
        <v>0.99329683000000002</v>
      </c>
      <c r="J175" s="62">
        <v>1.5012207E-2</v>
      </c>
      <c r="K175" s="188"/>
      <c r="L175" s="259"/>
      <c r="M175" s="259"/>
      <c r="N175" s="56"/>
      <c r="O175" s="28"/>
      <c r="P175" s="56"/>
      <c r="Q175" s="28"/>
      <c r="R175" s="132"/>
      <c r="S175" s="214"/>
      <c r="T175" s="285"/>
      <c r="U175" s="27" t="s">
        <v>33</v>
      </c>
      <c r="V175" s="186"/>
      <c r="W175" s="56"/>
      <c r="X175" s="187">
        <v>29.697129</v>
      </c>
      <c r="Y175" s="187">
        <v>33.705781999999999</v>
      </c>
      <c r="Z175" s="187">
        <v>0.94942811999999999</v>
      </c>
      <c r="AA175" s="62">
        <v>0.97218618999999995</v>
      </c>
      <c r="AB175" s="62">
        <v>5.8738970000000001E-2</v>
      </c>
      <c r="AC175" s="188"/>
      <c r="AD175" s="259"/>
      <c r="AE175" s="259"/>
      <c r="AF175" s="56"/>
      <c r="AG175" s="28"/>
      <c r="AH175" s="56"/>
      <c r="AI175" s="28"/>
      <c r="AJ175" s="132"/>
      <c r="AK175" s="199"/>
      <c r="AL175" s="285"/>
      <c r="AM175" s="86">
        <f t="shared" si="19"/>
        <v>-8.2958740000000013</v>
      </c>
      <c r="AN175" s="121">
        <f t="shared" si="20"/>
        <v>-7.6981529999999978</v>
      </c>
      <c r="AO175" s="121">
        <f t="shared" si="21"/>
        <v>-3.9434250000000004E-2</v>
      </c>
      <c r="AP175" s="121">
        <f t="shared" si="22"/>
        <v>-2.1110640000000069E-2</v>
      </c>
      <c r="AQ175" s="87">
        <f t="shared" si="23"/>
        <v>4.3726763000000002E-2</v>
      </c>
      <c r="AR175" s="37"/>
      <c r="AS175" s="234"/>
      <c r="AT175" s="37"/>
    </row>
    <row r="176" spans="2:46" ht="13.5" customHeight="1" x14ac:dyDescent="0.15">
      <c r="B176" s="285"/>
      <c r="C176" s="27" t="s">
        <v>35</v>
      </c>
      <c r="D176" s="186"/>
      <c r="E176" s="56"/>
      <c r="F176" s="187">
        <v>41.493738</v>
      </c>
      <c r="G176" s="187">
        <v>44.680779000000001</v>
      </c>
      <c r="H176" s="187">
        <v>0.99402811999999996</v>
      </c>
      <c r="I176" s="62">
        <v>0.99651369999999995</v>
      </c>
      <c r="J176" s="62">
        <v>7.5126532000000003E-3</v>
      </c>
      <c r="K176" s="188"/>
      <c r="L176" s="259"/>
      <c r="M176" s="259"/>
      <c r="N176" s="56"/>
      <c r="O176" s="28"/>
      <c r="P176" s="56"/>
      <c r="Q176" s="28"/>
      <c r="R176" s="132"/>
      <c r="S176" s="214"/>
      <c r="T176" s="285"/>
      <c r="U176" s="27" t="s">
        <v>35</v>
      </c>
      <c r="V176" s="186"/>
      <c r="W176" s="56"/>
      <c r="X176" s="187">
        <v>35.404358000000002</v>
      </c>
      <c r="Y176" s="187">
        <v>38.884270999999998</v>
      </c>
      <c r="Z176" s="187">
        <v>0.98187053000000002</v>
      </c>
      <c r="AA176" s="62">
        <v>0.98915719999999996</v>
      </c>
      <c r="AB176" s="62">
        <v>2.3666332000000002E-2</v>
      </c>
      <c r="AC176" s="188"/>
      <c r="AD176" s="259"/>
      <c r="AE176" s="259"/>
      <c r="AF176" s="56"/>
      <c r="AG176" s="28"/>
      <c r="AH176" s="56"/>
      <c r="AI176" s="28"/>
      <c r="AJ176" s="132"/>
      <c r="AK176" s="199"/>
      <c r="AL176" s="285"/>
      <c r="AM176" s="86">
        <f t="shared" si="19"/>
        <v>-6.0893799999999985</v>
      </c>
      <c r="AN176" s="121">
        <f t="shared" si="20"/>
        <v>-5.7965080000000029</v>
      </c>
      <c r="AO176" s="121">
        <f t="shared" si="21"/>
        <v>-1.215758999999994E-2</v>
      </c>
      <c r="AP176" s="121">
        <f t="shared" si="22"/>
        <v>-7.356499999999988E-3</v>
      </c>
      <c r="AQ176" s="87">
        <f t="shared" si="23"/>
        <v>1.6153678800000001E-2</v>
      </c>
      <c r="AR176" s="37"/>
      <c r="AS176" s="234"/>
      <c r="AT176" s="37"/>
    </row>
    <row r="177" spans="2:46" ht="13.5" customHeight="1" thickBot="1" x14ac:dyDescent="0.2">
      <c r="B177" s="286"/>
      <c r="C177" s="27"/>
      <c r="D177" s="186"/>
      <c r="E177" s="56"/>
      <c r="F177" s="189"/>
      <c r="G177" s="189"/>
      <c r="H177" s="189"/>
      <c r="I177" s="56"/>
      <c r="J177" s="56"/>
      <c r="K177" s="188"/>
      <c r="L177" s="259"/>
      <c r="M177" s="259"/>
      <c r="N177" s="56"/>
      <c r="O177" s="28"/>
      <c r="P177" s="56"/>
      <c r="Q177" s="28"/>
      <c r="R177" s="184"/>
      <c r="S177" s="214"/>
      <c r="T177" s="286"/>
      <c r="U177" s="27"/>
      <c r="V177" s="186"/>
      <c r="W177" s="56"/>
      <c r="X177" s="189"/>
      <c r="Y177" s="189"/>
      <c r="Z177" s="189"/>
      <c r="AA177" s="56"/>
      <c r="AB177" s="56"/>
      <c r="AC177" s="188"/>
      <c r="AD177" s="259"/>
      <c r="AE177" s="259"/>
      <c r="AF177" s="56"/>
      <c r="AG177" s="28"/>
      <c r="AH177" s="56"/>
      <c r="AI177" s="28"/>
      <c r="AJ177" s="184"/>
      <c r="AK177" s="199"/>
      <c r="AL177" s="286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4"/>
      <c r="AT177" s="37"/>
    </row>
    <row r="178" spans="2:46" ht="13.5" customHeight="1" x14ac:dyDescent="0.15">
      <c r="B178" s="284" t="s">
        <v>98</v>
      </c>
      <c r="C178" s="25" t="s">
        <v>31</v>
      </c>
      <c r="D178" s="39"/>
      <c r="E178" s="55"/>
      <c r="F178" s="96">
        <v>26.791905</v>
      </c>
      <c r="G178" s="96">
        <v>31.032499999999999</v>
      </c>
      <c r="H178" s="96">
        <v>0.91927391000000003</v>
      </c>
      <c r="I178" s="60">
        <v>0.95343244000000005</v>
      </c>
      <c r="J178" s="60">
        <v>7.4881080000000003E-2</v>
      </c>
      <c r="K178" s="61"/>
      <c r="L178" s="258"/>
      <c r="M178" s="258"/>
      <c r="N178" s="55"/>
      <c r="O178" s="26"/>
      <c r="P178" s="55"/>
      <c r="Q178" s="26"/>
      <c r="R178" s="131"/>
      <c r="S178" s="214"/>
      <c r="T178" s="284" t="s">
        <v>98</v>
      </c>
      <c r="U178" s="25" t="s">
        <v>31</v>
      </c>
      <c r="V178" s="39"/>
      <c r="W178" s="55"/>
      <c r="X178" s="96">
        <v>19.790289999999999</v>
      </c>
      <c r="Y178" s="96">
        <v>24.455584000000002</v>
      </c>
      <c r="Z178" s="96">
        <v>0.80197669000000005</v>
      </c>
      <c r="AA178" s="60">
        <v>0.87155419000000001</v>
      </c>
      <c r="AB178" s="60">
        <v>0.20787752000000001</v>
      </c>
      <c r="AC178" s="61"/>
      <c r="AD178" s="258"/>
      <c r="AE178" s="258"/>
      <c r="AF178" s="55"/>
      <c r="AG178" s="26"/>
      <c r="AH178" s="55"/>
      <c r="AI178" s="26"/>
      <c r="AJ178" s="131"/>
      <c r="AK178" s="199"/>
      <c r="AL178" s="284" t="s">
        <v>98</v>
      </c>
      <c r="AM178" s="119">
        <f t="shared" si="19"/>
        <v>-7.001615000000001</v>
      </c>
      <c r="AN178" s="95">
        <f t="shared" si="20"/>
        <v>-6.5769159999999971</v>
      </c>
      <c r="AO178" s="95">
        <f t="shared" si="21"/>
        <v>-0.11729721999999998</v>
      </c>
      <c r="AP178" s="95">
        <f t="shared" si="22"/>
        <v>-8.1878250000000041E-2</v>
      </c>
      <c r="AQ178" s="120">
        <f t="shared" si="23"/>
        <v>0.13299643999999999</v>
      </c>
      <c r="AR178" s="37"/>
      <c r="AS178" s="234"/>
      <c r="AT178" s="37"/>
    </row>
    <row r="179" spans="2:46" ht="13.5" customHeight="1" x14ac:dyDescent="0.15">
      <c r="B179" s="285"/>
      <c r="C179" s="27" t="s">
        <v>32</v>
      </c>
      <c r="D179" s="186"/>
      <c r="E179" s="56"/>
      <c r="F179" s="187">
        <v>32.196173000000002</v>
      </c>
      <c r="G179" s="187">
        <v>35.736322999999999</v>
      </c>
      <c r="H179" s="187">
        <v>0.96645621000000004</v>
      </c>
      <c r="I179" s="62">
        <v>0.97953129999999999</v>
      </c>
      <c r="J179" s="62">
        <v>3.1716912999999999E-2</v>
      </c>
      <c r="K179" s="188"/>
      <c r="L179" s="259"/>
      <c r="M179" s="259"/>
      <c r="N179" s="56"/>
      <c r="O179" s="28"/>
      <c r="P179" s="56"/>
      <c r="Q179" s="28"/>
      <c r="R179" s="132"/>
      <c r="S179" s="214"/>
      <c r="T179" s="285"/>
      <c r="U179" s="27" t="s">
        <v>32</v>
      </c>
      <c r="V179" s="186"/>
      <c r="W179" s="56"/>
      <c r="X179" s="187">
        <v>24.99438</v>
      </c>
      <c r="Y179" s="187">
        <v>29.499842999999998</v>
      </c>
      <c r="Z179" s="187">
        <v>0.88993029999999995</v>
      </c>
      <c r="AA179" s="62">
        <v>0.94170723000000001</v>
      </c>
      <c r="AB179" s="62">
        <v>0.1069943</v>
      </c>
      <c r="AC179" s="188"/>
      <c r="AD179" s="259"/>
      <c r="AE179" s="259"/>
      <c r="AF179" s="56"/>
      <c r="AG179" s="28"/>
      <c r="AH179" s="56"/>
      <c r="AI179" s="28"/>
      <c r="AJ179" s="132"/>
      <c r="AK179" s="199"/>
      <c r="AL179" s="285"/>
      <c r="AM179" s="86">
        <f t="shared" si="19"/>
        <v>-7.2017930000000021</v>
      </c>
      <c r="AN179" s="121">
        <f t="shared" si="20"/>
        <v>-6.2364800000000002</v>
      </c>
      <c r="AO179" s="121">
        <f t="shared" si="21"/>
        <v>-7.6525910000000086E-2</v>
      </c>
      <c r="AP179" s="121">
        <f t="shared" si="22"/>
        <v>-3.7824069999999987E-2</v>
      </c>
      <c r="AQ179" s="87">
        <f t="shared" si="23"/>
        <v>7.5277387000000001E-2</v>
      </c>
      <c r="AR179" s="37"/>
      <c r="AS179" s="234"/>
      <c r="AT179" s="37"/>
    </row>
    <row r="180" spans="2:46" ht="13.5" customHeight="1" x14ac:dyDescent="0.15">
      <c r="B180" s="285"/>
      <c r="C180" s="27" t="s">
        <v>33</v>
      </c>
      <c r="D180" s="186"/>
      <c r="E180" s="56"/>
      <c r="F180" s="187">
        <v>37.542903000000003</v>
      </c>
      <c r="G180" s="187">
        <v>40.89593</v>
      </c>
      <c r="H180" s="187">
        <v>0.98783007</v>
      </c>
      <c r="I180" s="62">
        <v>0.99212027000000003</v>
      </c>
      <c r="J180" s="62">
        <v>1.2350486000000001E-2</v>
      </c>
      <c r="K180" s="188"/>
      <c r="L180" s="259"/>
      <c r="M180" s="259"/>
      <c r="N180" s="56"/>
      <c r="O180" s="28"/>
      <c r="P180" s="56"/>
      <c r="Q180" s="28"/>
      <c r="R180" s="132"/>
      <c r="S180" s="214"/>
      <c r="T180" s="285"/>
      <c r="U180" s="27" t="s">
        <v>33</v>
      </c>
      <c r="V180" s="186"/>
      <c r="W180" s="56"/>
      <c r="X180" s="187">
        <v>28.968420999999999</v>
      </c>
      <c r="Y180" s="187">
        <v>32.900280000000002</v>
      </c>
      <c r="Z180" s="187">
        <v>0.94411045999999998</v>
      </c>
      <c r="AA180" s="62">
        <v>0.96639903999999999</v>
      </c>
      <c r="AB180" s="62">
        <v>5.2586984000000003E-2</v>
      </c>
      <c r="AC180" s="188"/>
      <c r="AD180" s="259"/>
      <c r="AE180" s="259"/>
      <c r="AF180" s="56"/>
      <c r="AG180" s="28"/>
      <c r="AH180" s="56"/>
      <c r="AI180" s="28"/>
      <c r="AJ180" s="132"/>
      <c r="AK180" s="199"/>
      <c r="AL180" s="285"/>
      <c r="AM180" s="86">
        <f t="shared" si="19"/>
        <v>-8.5744820000000033</v>
      </c>
      <c r="AN180" s="121">
        <f t="shared" si="20"/>
        <v>-7.9956499999999977</v>
      </c>
      <c r="AO180" s="121">
        <f t="shared" si="21"/>
        <v>-4.371961000000002E-2</v>
      </c>
      <c r="AP180" s="121">
        <f t="shared" si="22"/>
        <v>-2.5721230000000039E-2</v>
      </c>
      <c r="AQ180" s="87">
        <f t="shared" si="23"/>
        <v>4.0236498000000002E-2</v>
      </c>
      <c r="AR180" s="37"/>
      <c r="AS180" s="234"/>
      <c r="AT180" s="37"/>
    </row>
    <row r="181" spans="2:46" ht="13.5" customHeight="1" x14ac:dyDescent="0.15">
      <c r="B181" s="285"/>
      <c r="C181" s="27" t="s">
        <v>35</v>
      </c>
      <c r="D181" s="186"/>
      <c r="E181" s="56"/>
      <c r="F181" s="187">
        <v>41.615329000000003</v>
      </c>
      <c r="G181" s="187">
        <v>44.719675000000002</v>
      </c>
      <c r="H181" s="187">
        <v>0.99416731000000003</v>
      </c>
      <c r="I181" s="62">
        <v>0.99630863000000003</v>
      </c>
      <c r="J181" s="62">
        <v>5.3076874000000003E-3</v>
      </c>
      <c r="K181" s="188"/>
      <c r="L181" s="259"/>
      <c r="M181" s="259"/>
      <c r="N181" s="56"/>
      <c r="O181" s="28"/>
      <c r="P181" s="56"/>
      <c r="Q181" s="28"/>
      <c r="R181" s="132"/>
      <c r="S181" s="214"/>
      <c r="T181" s="285"/>
      <c r="U181" s="27" t="s">
        <v>35</v>
      </c>
      <c r="V181" s="186"/>
      <c r="W181" s="56"/>
      <c r="X181" s="187">
        <v>34.75168</v>
      </c>
      <c r="Y181" s="187">
        <v>38.163756999999997</v>
      </c>
      <c r="Z181" s="187">
        <v>0.97937282000000003</v>
      </c>
      <c r="AA181" s="62">
        <v>0.98703065000000001</v>
      </c>
      <c r="AB181" s="62">
        <v>2.0385692E-2</v>
      </c>
      <c r="AC181" s="188"/>
      <c r="AD181" s="259"/>
      <c r="AE181" s="259"/>
      <c r="AF181" s="56"/>
      <c r="AG181" s="28"/>
      <c r="AH181" s="56"/>
      <c r="AI181" s="28"/>
      <c r="AJ181" s="132"/>
      <c r="AK181" s="199"/>
      <c r="AL181" s="285"/>
      <c r="AM181" s="86">
        <f t="shared" si="19"/>
        <v>-6.8636490000000023</v>
      </c>
      <c r="AN181" s="121">
        <f t="shared" si="20"/>
        <v>-6.5559180000000055</v>
      </c>
      <c r="AO181" s="121">
        <f t="shared" si="21"/>
        <v>-1.4794489999999993E-2</v>
      </c>
      <c r="AP181" s="121">
        <f t="shared" si="22"/>
        <v>-9.277980000000019E-3</v>
      </c>
      <c r="AQ181" s="87">
        <f t="shared" si="23"/>
        <v>1.50780046E-2</v>
      </c>
      <c r="AR181" s="37"/>
      <c r="AS181" s="234"/>
      <c r="AT181" s="37"/>
    </row>
    <row r="182" spans="2:46" ht="13.5" customHeight="1" thickBot="1" x14ac:dyDescent="0.2">
      <c r="B182" s="286"/>
      <c r="C182" s="27"/>
      <c r="D182" s="186"/>
      <c r="E182" s="56"/>
      <c r="F182" s="189"/>
      <c r="G182" s="189"/>
      <c r="H182" s="189"/>
      <c r="I182" s="56"/>
      <c r="J182" s="56"/>
      <c r="K182" s="188"/>
      <c r="L182" s="259"/>
      <c r="M182" s="259"/>
      <c r="N182" s="56"/>
      <c r="O182" s="28"/>
      <c r="P182" s="56"/>
      <c r="Q182" s="28"/>
      <c r="R182" s="184"/>
      <c r="S182" s="214"/>
      <c r="T182" s="286"/>
      <c r="U182" s="27"/>
      <c r="V182" s="186"/>
      <c r="W182" s="56"/>
      <c r="X182" s="189"/>
      <c r="Y182" s="189"/>
      <c r="Z182" s="189"/>
      <c r="AA182" s="56"/>
      <c r="AB182" s="56"/>
      <c r="AC182" s="188"/>
      <c r="AD182" s="259"/>
      <c r="AE182" s="259"/>
      <c r="AF182" s="56"/>
      <c r="AG182" s="28"/>
      <c r="AH182" s="56"/>
      <c r="AI182" s="28"/>
      <c r="AJ182" s="184"/>
      <c r="AK182" s="199"/>
      <c r="AL182" s="286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4"/>
      <c r="AT182" s="37"/>
    </row>
    <row r="183" spans="2:46" ht="13.5" customHeight="1" x14ac:dyDescent="0.15">
      <c r="B183" s="284" t="s">
        <v>99</v>
      </c>
      <c r="C183" s="25" t="s">
        <v>31</v>
      </c>
      <c r="D183" s="39"/>
      <c r="E183" s="55"/>
      <c r="F183" s="96">
        <v>26.863969000000001</v>
      </c>
      <c r="G183" s="96">
        <v>31.135057</v>
      </c>
      <c r="H183" s="96">
        <v>0.92212941000000004</v>
      </c>
      <c r="I183" s="60">
        <v>0.95897509000000003</v>
      </c>
      <c r="J183" s="60">
        <v>8.0864770000000002E-2</v>
      </c>
      <c r="K183" s="61"/>
      <c r="L183" s="258"/>
      <c r="M183" s="258"/>
      <c r="N183" s="55"/>
      <c r="O183" s="26"/>
      <c r="P183" s="55"/>
      <c r="Q183" s="26"/>
      <c r="R183" s="131"/>
      <c r="S183" s="214"/>
      <c r="T183" s="284" t="s">
        <v>99</v>
      </c>
      <c r="U183" s="25" t="s">
        <v>31</v>
      </c>
      <c r="V183" s="39"/>
      <c r="W183" s="55"/>
      <c r="X183" s="96">
        <v>18.838650999999999</v>
      </c>
      <c r="Y183" s="96">
        <v>23.595915000000002</v>
      </c>
      <c r="Z183" s="96">
        <v>0.80361800000000005</v>
      </c>
      <c r="AA183" s="60">
        <v>0.84665612999999995</v>
      </c>
      <c r="AB183" s="60">
        <v>0.22762067999999999</v>
      </c>
      <c r="AC183" s="61"/>
      <c r="AD183" s="258"/>
      <c r="AE183" s="258"/>
      <c r="AF183" s="55"/>
      <c r="AG183" s="26"/>
      <c r="AH183" s="55"/>
      <c r="AI183" s="26"/>
      <c r="AJ183" s="131"/>
      <c r="AK183" s="199"/>
      <c r="AL183" s="284" t="s">
        <v>99</v>
      </c>
      <c r="AM183" s="119">
        <f t="shared" si="19"/>
        <v>-8.0253180000000022</v>
      </c>
      <c r="AN183" s="95">
        <f t="shared" si="20"/>
        <v>-7.5391419999999982</v>
      </c>
      <c r="AO183" s="95">
        <f t="shared" si="21"/>
        <v>-0.11851140999999998</v>
      </c>
      <c r="AP183" s="95">
        <f t="shared" si="22"/>
        <v>-0.11231896000000008</v>
      </c>
      <c r="AQ183" s="120">
        <f t="shared" si="23"/>
        <v>0.14675590999999999</v>
      </c>
      <c r="AR183" s="37"/>
      <c r="AS183" s="234"/>
      <c r="AT183" s="37"/>
    </row>
    <row r="184" spans="2:46" ht="13.5" customHeight="1" x14ac:dyDescent="0.15">
      <c r="B184" s="285"/>
      <c r="C184" s="27" t="s">
        <v>32</v>
      </c>
      <c r="D184" s="186"/>
      <c r="E184" s="56"/>
      <c r="F184" s="187">
        <v>31.633346</v>
      </c>
      <c r="G184" s="187">
        <v>35.315882000000002</v>
      </c>
      <c r="H184" s="187">
        <v>0.96775820999999995</v>
      </c>
      <c r="I184" s="62">
        <v>0.98057136</v>
      </c>
      <c r="J184" s="62">
        <v>3.7672404E-2</v>
      </c>
      <c r="K184" s="188"/>
      <c r="L184" s="259"/>
      <c r="M184" s="259"/>
      <c r="N184" s="56"/>
      <c r="O184" s="28"/>
      <c r="P184" s="56"/>
      <c r="Q184" s="28"/>
      <c r="R184" s="132"/>
      <c r="S184" s="214"/>
      <c r="T184" s="285"/>
      <c r="U184" s="27" t="s">
        <v>32</v>
      </c>
      <c r="V184" s="186"/>
      <c r="W184" s="56"/>
      <c r="X184" s="187">
        <v>24.170286000000001</v>
      </c>
      <c r="Y184" s="187">
        <v>29.006622</v>
      </c>
      <c r="Z184" s="187">
        <v>0.89123059000000004</v>
      </c>
      <c r="AA184" s="62">
        <v>0.94078002999999999</v>
      </c>
      <c r="AB184" s="62">
        <v>0.11479531</v>
      </c>
      <c r="AC184" s="188"/>
      <c r="AD184" s="259"/>
      <c r="AE184" s="259"/>
      <c r="AF184" s="56"/>
      <c r="AG184" s="28"/>
      <c r="AH184" s="56"/>
      <c r="AI184" s="28"/>
      <c r="AJ184" s="132"/>
      <c r="AK184" s="199"/>
      <c r="AL184" s="285"/>
      <c r="AM184" s="86">
        <f t="shared" si="19"/>
        <v>-7.4630599999999987</v>
      </c>
      <c r="AN184" s="121">
        <f t="shared" si="20"/>
        <v>-6.3092600000000019</v>
      </c>
      <c r="AO184" s="121">
        <f t="shared" si="21"/>
        <v>-7.6527619999999907E-2</v>
      </c>
      <c r="AP184" s="121">
        <f t="shared" si="22"/>
        <v>-3.9791330000000014E-2</v>
      </c>
      <c r="AQ184" s="87">
        <f t="shared" si="23"/>
        <v>7.7122905999999991E-2</v>
      </c>
      <c r="AR184" s="37"/>
      <c r="AS184" s="234"/>
      <c r="AT184" s="37"/>
    </row>
    <row r="185" spans="2:46" ht="13.5" customHeight="1" x14ac:dyDescent="0.15">
      <c r="B185" s="285"/>
      <c r="C185" s="27" t="s">
        <v>33</v>
      </c>
      <c r="D185" s="186"/>
      <c r="E185" s="56"/>
      <c r="F185" s="187">
        <v>36.884239999999998</v>
      </c>
      <c r="G185" s="187">
        <v>40.505035999999997</v>
      </c>
      <c r="H185" s="187">
        <v>0.98804683999999998</v>
      </c>
      <c r="I185" s="62">
        <v>0.99240596999999997</v>
      </c>
      <c r="J185" s="62">
        <v>1.5221607E-2</v>
      </c>
      <c r="K185" s="188"/>
      <c r="L185" s="259"/>
      <c r="M185" s="259"/>
      <c r="N185" s="56"/>
      <c r="O185" s="28"/>
      <c r="P185" s="56"/>
      <c r="Q185" s="28"/>
      <c r="R185" s="132"/>
      <c r="S185" s="214"/>
      <c r="T185" s="285"/>
      <c r="U185" s="27" t="s">
        <v>33</v>
      </c>
      <c r="V185" s="186"/>
      <c r="W185" s="56"/>
      <c r="X185" s="187">
        <v>28.701436000000001</v>
      </c>
      <c r="Y185" s="187">
        <v>32.677801000000002</v>
      </c>
      <c r="Z185" s="187">
        <v>0.94715950000000004</v>
      </c>
      <c r="AA185" s="62">
        <v>0.96933694000000004</v>
      </c>
      <c r="AB185" s="62">
        <v>5.9389398000000003E-2</v>
      </c>
      <c r="AC185" s="188"/>
      <c r="AD185" s="259"/>
      <c r="AE185" s="259"/>
      <c r="AF185" s="56"/>
      <c r="AG185" s="28"/>
      <c r="AH185" s="56"/>
      <c r="AI185" s="28"/>
      <c r="AJ185" s="132"/>
      <c r="AK185" s="199"/>
      <c r="AL185" s="285"/>
      <c r="AM185" s="86">
        <f t="shared" si="19"/>
        <v>-8.1828039999999973</v>
      </c>
      <c r="AN185" s="121">
        <f t="shared" si="20"/>
        <v>-7.8272349999999946</v>
      </c>
      <c r="AO185" s="121">
        <f t="shared" si="21"/>
        <v>-4.0887339999999939E-2</v>
      </c>
      <c r="AP185" s="121">
        <f t="shared" si="22"/>
        <v>-2.3069029999999935E-2</v>
      </c>
      <c r="AQ185" s="87">
        <f t="shared" si="23"/>
        <v>4.4167791000000005E-2</v>
      </c>
      <c r="AR185" s="37"/>
      <c r="AS185" s="234"/>
      <c r="AT185" s="37"/>
    </row>
    <row r="186" spans="2:46" ht="13.5" customHeight="1" x14ac:dyDescent="0.15">
      <c r="B186" s="285"/>
      <c r="C186" s="27" t="s">
        <v>35</v>
      </c>
      <c r="D186" s="186"/>
      <c r="E186" s="56"/>
      <c r="F186" s="187">
        <v>41.247024000000003</v>
      </c>
      <c r="G186" s="187">
        <v>44.464844999999997</v>
      </c>
      <c r="H186" s="187">
        <v>0.99392077999999995</v>
      </c>
      <c r="I186" s="62">
        <v>0.99631755</v>
      </c>
      <c r="J186" s="62">
        <v>6.3150832E-3</v>
      </c>
      <c r="K186" s="188"/>
      <c r="L186" s="259"/>
      <c r="M186" s="259"/>
      <c r="N186" s="56"/>
      <c r="O186" s="28"/>
      <c r="P186" s="56"/>
      <c r="Q186" s="28"/>
      <c r="R186" s="132"/>
      <c r="S186" s="214"/>
      <c r="T186" s="285"/>
      <c r="U186" s="27" t="s">
        <v>35</v>
      </c>
      <c r="V186" s="186"/>
      <c r="W186" s="56"/>
      <c r="X186" s="187">
        <v>34.549329999999998</v>
      </c>
      <c r="Y186" s="187">
        <v>38.134715999999997</v>
      </c>
      <c r="Z186" s="187">
        <v>0.97974834</v>
      </c>
      <c r="AA186" s="62">
        <v>0.98800790999999999</v>
      </c>
      <c r="AB186" s="62">
        <v>2.4455202999999998E-2</v>
      </c>
      <c r="AC186" s="188"/>
      <c r="AD186" s="259"/>
      <c r="AE186" s="259"/>
      <c r="AF186" s="56"/>
      <c r="AG186" s="28"/>
      <c r="AH186" s="56"/>
      <c r="AI186" s="28"/>
      <c r="AJ186" s="132"/>
      <c r="AK186" s="199"/>
      <c r="AL186" s="285"/>
      <c r="AM186" s="86">
        <f t="shared" si="19"/>
        <v>-6.6976940000000056</v>
      </c>
      <c r="AN186" s="121">
        <f t="shared" si="20"/>
        <v>-6.3301289999999995</v>
      </c>
      <c r="AO186" s="121">
        <f t="shared" si="21"/>
        <v>-1.4172439999999953E-2</v>
      </c>
      <c r="AP186" s="121">
        <f t="shared" si="22"/>
        <v>-8.309640000000007E-3</v>
      </c>
      <c r="AQ186" s="87">
        <f t="shared" si="23"/>
        <v>1.81401198E-2</v>
      </c>
      <c r="AR186" s="37"/>
      <c r="AS186" s="234"/>
      <c r="AT186" s="37"/>
    </row>
    <row r="187" spans="2:46" ht="13.5" customHeight="1" thickBot="1" x14ac:dyDescent="0.2">
      <c r="B187" s="286"/>
      <c r="C187" s="27"/>
      <c r="D187" s="186"/>
      <c r="E187" s="56"/>
      <c r="F187" s="189"/>
      <c r="G187" s="189"/>
      <c r="H187" s="189"/>
      <c r="I187" s="56"/>
      <c r="J187" s="56"/>
      <c r="K187" s="188"/>
      <c r="L187" s="259"/>
      <c r="M187" s="259"/>
      <c r="N187" s="56"/>
      <c r="O187" s="28"/>
      <c r="P187" s="56"/>
      <c r="Q187" s="28"/>
      <c r="R187" s="184"/>
      <c r="S187" s="214"/>
      <c r="T187" s="286"/>
      <c r="U187" s="27"/>
      <c r="V187" s="186"/>
      <c r="W187" s="56"/>
      <c r="X187" s="189"/>
      <c r="Y187" s="189"/>
      <c r="Z187" s="189"/>
      <c r="AA187" s="56"/>
      <c r="AB187" s="56"/>
      <c r="AC187" s="188"/>
      <c r="AD187" s="259"/>
      <c r="AE187" s="259"/>
      <c r="AF187" s="56"/>
      <c r="AG187" s="28"/>
      <c r="AH187" s="56"/>
      <c r="AI187" s="28"/>
      <c r="AJ187" s="184"/>
      <c r="AK187" s="199"/>
      <c r="AL187" s="286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4"/>
      <c r="AT187" s="37"/>
    </row>
    <row r="188" spans="2:46" ht="13.5" customHeight="1" x14ac:dyDescent="0.15">
      <c r="B188" s="284" t="s">
        <v>100</v>
      </c>
      <c r="C188" s="25" t="s">
        <v>31</v>
      </c>
      <c r="D188" s="39"/>
      <c r="E188" s="55"/>
      <c r="F188" s="96">
        <v>27.464791999999999</v>
      </c>
      <c r="G188" s="96">
        <v>31.313670999999999</v>
      </c>
      <c r="H188" s="96">
        <v>0.92588934000000001</v>
      </c>
      <c r="I188" s="60">
        <v>0.96313340000000003</v>
      </c>
      <c r="J188" s="60">
        <v>8.7088150000000003E-2</v>
      </c>
      <c r="K188" s="61"/>
      <c r="L188" s="258"/>
      <c r="M188" s="258"/>
      <c r="N188" s="55"/>
      <c r="O188" s="26"/>
      <c r="P188" s="55"/>
      <c r="Q188" s="26"/>
      <c r="R188" s="131"/>
      <c r="S188" s="214"/>
      <c r="T188" s="284" t="s">
        <v>100</v>
      </c>
      <c r="U188" s="25" t="s">
        <v>31</v>
      </c>
      <c r="V188" s="39"/>
      <c r="W188" s="55"/>
      <c r="X188" s="96">
        <v>23.058785</v>
      </c>
      <c r="Y188" s="96">
        <v>27.413122999999999</v>
      </c>
      <c r="Z188" s="96">
        <v>0.81930868000000001</v>
      </c>
      <c r="AA188" s="60">
        <v>0.92079138000000005</v>
      </c>
      <c r="AB188" s="60">
        <v>0.18573210000000001</v>
      </c>
      <c r="AC188" s="61"/>
      <c r="AD188" s="258"/>
      <c r="AE188" s="258"/>
      <c r="AF188" s="55"/>
      <c r="AG188" s="26"/>
      <c r="AH188" s="55"/>
      <c r="AI188" s="26"/>
      <c r="AJ188" s="131"/>
      <c r="AK188" s="199"/>
      <c r="AL188" s="284" t="s">
        <v>100</v>
      </c>
      <c r="AM188" s="119">
        <f t="shared" si="19"/>
        <v>-4.4060069999999989</v>
      </c>
      <c r="AN188" s="95">
        <f t="shared" si="20"/>
        <v>-3.9005480000000006</v>
      </c>
      <c r="AO188" s="95">
        <f t="shared" si="21"/>
        <v>-0.10658065999999999</v>
      </c>
      <c r="AP188" s="95">
        <f t="shared" si="22"/>
        <v>-4.234201999999998E-2</v>
      </c>
      <c r="AQ188" s="120">
        <f t="shared" si="23"/>
        <v>9.8643950000000008E-2</v>
      </c>
      <c r="AR188" s="37"/>
      <c r="AS188" s="234"/>
      <c r="AT188" s="37"/>
    </row>
    <row r="189" spans="2:46" ht="13.5" customHeight="1" x14ac:dyDescent="0.15">
      <c r="B189" s="285"/>
      <c r="C189" s="27" t="s">
        <v>32</v>
      </c>
      <c r="D189" s="186"/>
      <c r="E189" s="56"/>
      <c r="F189" s="187">
        <v>31.411349000000001</v>
      </c>
      <c r="G189" s="187">
        <v>35.292467000000002</v>
      </c>
      <c r="H189" s="187">
        <v>0.96769192999999998</v>
      </c>
      <c r="I189" s="62">
        <v>0.98153944000000004</v>
      </c>
      <c r="J189" s="62">
        <v>4.5092486000000001E-2</v>
      </c>
      <c r="K189" s="188"/>
      <c r="L189" s="259"/>
      <c r="M189" s="259"/>
      <c r="N189" s="56"/>
      <c r="O189" s="28"/>
      <c r="P189" s="56"/>
      <c r="Q189" s="28"/>
      <c r="R189" s="132"/>
      <c r="S189" s="214"/>
      <c r="T189" s="285"/>
      <c r="U189" s="27" t="s">
        <v>32</v>
      </c>
      <c r="V189" s="186"/>
      <c r="W189" s="56"/>
      <c r="X189" s="187">
        <v>26.172678999999999</v>
      </c>
      <c r="Y189" s="187">
        <v>30.249835999999998</v>
      </c>
      <c r="Z189" s="187">
        <v>0.89887585999999997</v>
      </c>
      <c r="AA189" s="62">
        <v>0.95339562</v>
      </c>
      <c r="AB189" s="62">
        <v>0.10564591</v>
      </c>
      <c r="AC189" s="188"/>
      <c r="AD189" s="259"/>
      <c r="AE189" s="259"/>
      <c r="AF189" s="56"/>
      <c r="AG189" s="28"/>
      <c r="AH189" s="56"/>
      <c r="AI189" s="28"/>
      <c r="AJ189" s="132"/>
      <c r="AK189" s="199"/>
      <c r="AL189" s="285"/>
      <c r="AM189" s="86">
        <f t="shared" si="19"/>
        <v>-5.2386700000000026</v>
      </c>
      <c r="AN189" s="121">
        <f t="shared" si="20"/>
        <v>-5.0426310000000036</v>
      </c>
      <c r="AO189" s="121">
        <f t="shared" si="21"/>
        <v>-6.8816070000000007E-2</v>
      </c>
      <c r="AP189" s="121">
        <f t="shared" si="22"/>
        <v>-2.8143820000000042E-2</v>
      </c>
      <c r="AQ189" s="87">
        <f t="shared" si="23"/>
        <v>6.0553423999999995E-2</v>
      </c>
      <c r="AR189" s="37"/>
      <c r="AS189" s="234"/>
      <c r="AT189" s="37"/>
    </row>
    <row r="190" spans="2:46" ht="13.5" customHeight="1" x14ac:dyDescent="0.15">
      <c r="B190" s="285"/>
      <c r="C190" s="27" t="s">
        <v>33</v>
      </c>
      <c r="D190" s="186"/>
      <c r="E190" s="56"/>
      <c r="F190" s="187">
        <v>35.088746</v>
      </c>
      <c r="G190" s="187">
        <v>39.389536999999997</v>
      </c>
      <c r="H190" s="187">
        <v>0.98765510000000001</v>
      </c>
      <c r="I190" s="62">
        <v>0.99211901000000002</v>
      </c>
      <c r="J190" s="62">
        <v>2.2861104E-2</v>
      </c>
      <c r="K190" s="188"/>
      <c r="L190" s="259"/>
      <c r="M190" s="259"/>
      <c r="N190" s="56"/>
      <c r="O190" s="28"/>
      <c r="P190" s="56"/>
      <c r="Q190" s="28"/>
      <c r="R190" s="132"/>
      <c r="S190" s="214"/>
      <c r="T190" s="285"/>
      <c r="U190" s="27" t="s">
        <v>33</v>
      </c>
      <c r="V190" s="186"/>
      <c r="W190" s="56"/>
      <c r="X190" s="187">
        <v>29.863136999999998</v>
      </c>
      <c r="Y190" s="187">
        <v>33.528320999999998</v>
      </c>
      <c r="Z190" s="187">
        <v>0.9485808</v>
      </c>
      <c r="AA190" s="62">
        <v>0.97226855999999995</v>
      </c>
      <c r="AB190" s="62">
        <v>5.7672306999999999E-2</v>
      </c>
      <c r="AC190" s="188"/>
      <c r="AD190" s="259"/>
      <c r="AE190" s="259"/>
      <c r="AF190" s="56"/>
      <c r="AG190" s="28"/>
      <c r="AH190" s="56"/>
      <c r="AI190" s="28"/>
      <c r="AJ190" s="132"/>
      <c r="AK190" s="199"/>
      <c r="AL190" s="285"/>
      <c r="AM190" s="86">
        <f t="shared" si="19"/>
        <v>-5.2256090000000022</v>
      </c>
      <c r="AN190" s="121">
        <f t="shared" si="20"/>
        <v>-5.8612159999999989</v>
      </c>
      <c r="AO190" s="121">
        <f t="shared" si="21"/>
        <v>-3.9074300000000006E-2</v>
      </c>
      <c r="AP190" s="121">
        <f t="shared" si="22"/>
        <v>-1.9850450000000075E-2</v>
      </c>
      <c r="AQ190" s="87">
        <f t="shared" si="23"/>
        <v>3.4811202999999999E-2</v>
      </c>
      <c r="AR190" s="37"/>
      <c r="AS190" s="234"/>
      <c r="AT190" s="37"/>
    </row>
    <row r="191" spans="2:46" ht="13.5" customHeight="1" x14ac:dyDescent="0.15">
      <c r="B191" s="285"/>
      <c r="C191" s="27" t="s">
        <v>35</v>
      </c>
      <c r="D191" s="186"/>
      <c r="E191" s="56"/>
      <c r="F191" s="187">
        <v>37.150682000000003</v>
      </c>
      <c r="G191" s="187">
        <v>41.599148</v>
      </c>
      <c r="H191" s="187">
        <v>0.99360196000000001</v>
      </c>
      <c r="I191" s="62">
        <v>0.99561421000000005</v>
      </c>
      <c r="J191" s="62">
        <v>1.4648757E-2</v>
      </c>
      <c r="K191" s="188"/>
      <c r="L191" s="259"/>
      <c r="M191" s="259"/>
      <c r="N191" s="56"/>
      <c r="O191" s="28"/>
      <c r="P191" s="56"/>
      <c r="Q191" s="28"/>
      <c r="R191" s="132"/>
      <c r="S191" s="214"/>
      <c r="T191" s="285"/>
      <c r="U191" s="27" t="s">
        <v>35</v>
      </c>
      <c r="V191" s="186"/>
      <c r="W191" s="56"/>
      <c r="X191" s="187">
        <v>34.397644999999997</v>
      </c>
      <c r="Y191" s="187">
        <v>38.138300999999998</v>
      </c>
      <c r="Z191" s="187">
        <v>0.97984837000000002</v>
      </c>
      <c r="AA191" s="62">
        <v>0.98800233999999998</v>
      </c>
      <c r="AB191" s="62">
        <v>2.6316967E-2</v>
      </c>
      <c r="AC191" s="188"/>
      <c r="AD191" s="259"/>
      <c r="AE191" s="259"/>
      <c r="AF191" s="56"/>
      <c r="AG191" s="28"/>
      <c r="AH191" s="56"/>
      <c r="AI191" s="28"/>
      <c r="AJ191" s="132"/>
      <c r="AK191" s="199"/>
      <c r="AL191" s="285"/>
      <c r="AM191" s="86">
        <f t="shared" si="19"/>
        <v>-2.7530370000000062</v>
      </c>
      <c r="AN191" s="121">
        <f t="shared" si="20"/>
        <v>-3.4608470000000011</v>
      </c>
      <c r="AO191" s="121">
        <f t="shared" si="21"/>
        <v>-1.3753589999999982E-2</v>
      </c>
      <c r="AP191" s="121">
        <f t="shared" si="22"/>
        <v>-7.6118700000000761E-3</v>
      </c>
      <c r="AQ191" s="87">
        <f t="shared" si="23"/>
        <v>1.166821E-2</v>
      </c>
      <c r="AR191" s="37"/>
      <c r="AS191" s="234"/>
      <c r="AT191" s="37"/>
    </row>
    <row r="192" spans="2:46" ht="13.5" customHeight="1" thickBot="1" x14ac:dyDescent="0.2">
      <c r="B192" s="286"/>
      <c r="C192" s="27"/>
      <c r="D192" s="186"/>
      <c r="E192" s="56"/>
      <c r="F192" s="189"/>
      <c r="G192" s="189"/>
      <c r="H192" s="189"/>
      <c r="I192" s="56"/>
      <c r="J192" s="56"/>
      <c r="K192" s="188"/>
      <c r="L192" s="259"/>
      <c r="M192" s="259"/>
      <c r="N192" s="56"/>
      <c r="O192" s="28"/>
      <c r="P192" s="56"/>
      <c r="Q192" s="28"/>
      <c r="R192" s="184"/>
      <c r="S192" s="214"/>
      <c r="T192" s="286"/>
      <c r="U192" s="27"/>
      <c r="V192" s="186"/>
      <c r="W192" s="56"/>
      <c r="X192" s="189"/>
      <c r="Y192" s="189"/>
      <c r="Z192" s="189"/>
      <c r="AA192" s="56"/>
      <c r="AB192" s="56"/>
      <c r="AC192" s="188"/>
      <c r="AD192" s="259"/>
      <c r="AE192" s="259"/>
      <c r="AF192" s="56"/>
      <c r="AG192" s="28"/>
      <c r="AH192" s="56"/>
      <c r="AI192" s="28"/>
      <c r="AJ192" s="184"/>
      <c r="AK192" s="199"/>
      <c r="AL192" s="286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4"/>
      <c r="AT192" s="37"/>
    </row>
    <row r="193" spans="2:46" ht="13.5" customHeight="1" x14ac:dyDescent="0.15">
      <c r="B193" s="284" t="s">
        <v>101</v>
      </c>
      <c r="C193" s="25" t="s">
        <v>31</v>
      </c>
      <c r="D193" s="39"/>
      <c r="E193" s="55"/>
      <c r="F193" s="96"/>
      <c r="G193" s="96"/>
      <c r="H193" s="96"/>
      <c r="I193" s="60"/>
      <c r="J193" s="60"/>
      <c r="K193" s="61"/>
      <c r="L193" s="258"/>
      <c r="M193" s="258"/>
      <c r="N193" s="55"/>
      <c r="O193" s="26"/>
      <c r="P193" s="55"/>
      <c r="Q193" s="26"/>
      <c r="R193" s="131"/>
      <c r="S193" s="214"/>
      <c r="T193" s="284" t="s">
        <v>101</v>
      </c>
      <c r="U193" s="25" t="s">
        <v>31</v>
      </c>
      <c r="V193" s="39"/>
      <c r="W193" s="55"/>
      <c r="X193" s="96"/>
      <c r="Y193" s="96"/>
      <c r="Z193" s="96"/>
      <c r="AA193" s="60"/>
      <c r="AB193" s="60"/>
      <c r="AC193" s="61"/>
      <c r="AD193" s="258"/>
      <c r="AE193" s="258"/>
      <c r="AF193" s="55"/>
      <c r="AG193" s="26"/>
      <c r="AH193" s="55"/>
      <c r="AI193" s="26"/>
      <c r="AJ193" s="131"/>
      <c r="AK193" s="199"/>
      <c r="AL193" s="284" t="s">
        <v>101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4"/>
      <c r="AT193" s="37"/>
    </row>
    <row r="194" spans="2:46" ht="13.5" customHeight="1" x14ac:dyDescent="0.15">
      <c r="B194" s="285"/>
      <c r="C194" s="27" t="s">
        <v>32</v>
      </c>
      <c r="D194" s="186"/>
      <c r="E194" s="56"/>
      <c r="F194" s="187"/>
      <c r="G194" s="187"/>
      <c r="H194" s="187"/>
      <c r="I194" s="62"/>
      <c r="J194" s="62"/>
      <c r="K194" s="188"/>
      <c r="L194" s="259"/>
      <c r="M194" s="259"/>
      <c r="N194" s="56"/>
      <c r="O194" s="28"/>
      <c r="P194" s="56"/>
      <c r="Q194" s="28"/>
      <c r="R194" s="132"/>
      <c r="S194" s="214"/>
      <c r="T194" s="285"/>
      <c r="U194" s="27" t="s">
        <v>32</v>
      </c>
      <c r="V194" s="186"/>
      <c r="W194" s="56"/>
      <c r="X194" s="187"/>
      <c r="Y194" s="187"/>
      <c r="Z194" s="187"/>
      <c r="AA194" s="62"/>
      <c r="AB194" s="62"/>
      <c r="AC194" s="188"/>
      <c r="AD194" s="259"/>
      <c r="AE194" s="259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4"/>
      <c r="AT194" s="37"/>
    </row>
    <row r="195" spans="2:46" ht="13.5" customHeight="1" x14ac:dyDescent="0.15">
      <c r="B195" s="285"/>
      <c r="C195" s="27" t="s">
        <v>33</v>
      </c>
      <c r="D195" s="186"/>
      <c r="E195" s="56"/>
      <c r="F195" s="187"/>
      <c r="G195" s="187"/>
      <c r="H195" s="187"/>
      <c r="I195" s="62"/>
      <c r="J195" s="62"/>
      <c r="K195" s="188"/>
      <c r="L195" s="259"/>
      <c r="M195" s="259"/>
      <c r="N195" s="56"/>
      <c r="O195" s="28"/>
      <c r="P195" s="56"/>
      <c r="Q195" s="28"/>
      <c r="R195" s="132"/>
      <c r="S195" s="214"/>
      <c r="T195" s="285"/>
      <c r="U195" s="27" t="s">
        <v>33</v>
      </c>
      <c r="V195" s="186"/>
      <c r="W195" s="56"/>
      <c r="X195" s="187"/>
      <c r="Y195" s="187"/>
      <c r="Z195" s="187"/>
      <c r="AA195" s="62"/>
      <c r="AB195" s="62"/>
      <c r="AC195" s="188"/>
      <c r="AD195" s="259"/>
      <c r="AE195" s="259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4"/>
      <c r="AT195" s="37"/>
    </row>
    <row r="196" spans="2:46" ht="13.5" customHeight="1" x14ac:dyDescent="0.15">
      <c r="B196" s="285"/>
      <c r="C196" s="27" t="s">
        <v>35</v>
      </c>
      <c r="D196" s="186"/>
      <c r="E196" s="56"/>
      <c r="F196" s="187"/>
      <c r="G196" s="187"/>
      <c r="H196" s="187"/>
      <c r="I196" s="62"/>
      <c r="J196" s="62"/>
      <c r="K196" s="188"/>
      <c r="L196" s="259"/>
      <c r="M196" s="259"/>
      <c r="N196" s="56"/>
      <c r="O196" s="28"/>
      <c r="P196" s="56"/>
      <c r="Q196" s="28"/>
      <c r="R196" s="132"/>
      <c r="S196" s="214"/>
      <c r="T196" s="285"/>
      <c r="U196" s="27" t="s">
        <v>35</v>
      </c>
      <c r="V196" s="186"/>
      <c r="W196" s="56"/>
      <c r="X196" s="187"/>
      <c r="Y196" s="187"/>
      <c r="Z196" s="187"/>
      <c r="AA196" s="62"/>
      <c r="AB196" s="62"/>
      <c r="AC196" s="188"/>
      <c r="AD196" s="259"/>
      <c r="AE196" s="259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4"/>
      <c r="AT196" s="37"/>
    </row>
    <row r="197" spans="2:46" ht="13.5" customHeight="1" thickBot="1" x14ac:dyDescent="0.2">
      <c r="B197" s="286"/>
      <c r="C197" s="27"/>
      <c r="D197" s="186"/>
      <c r="E197" s="56"/>
      <c r="F197" s="189"/>
      <c r="G197" s="189"/>
      <c r="H197" s="189"/>
      <c r="I197" s="56"/>
      <c r="J197" s="56"/>
      <c r="K197" s="188"/>
      <c r="L197" s="259"/>
      <c r="M197" s="259"/>
      <c r="N197" s="56"/>
      <c r="O197" s="28"/>
      <c r="P197" s="56"/>
      <c r="Q197" s="28"/>
      <c r="R197" s="184"/>
      <c r="S197" s="214"/>
      <c r="T197" s="286"/>
      <c r="U197" s="27"/>
      <c r="V197" s="186"/>
      <c r="W197" s="56"/>
      <c r="X197" s="189"/>
      <c r="Y197" s="189"/>
      <c r="Z197" s="189"/>
      <c r="AA197" s="56"/>
      <c r="AB197" s="56"/>
      <c r="AC197" s="188"/>
      <c r="AD197" s="259"/>
      <c r="AE197" s="259"/>
      <c r="AF197" s="56"/>
      <c r="AG197" s="28"/>
      <c r="AH197" s="56"/>
      <c r="AI197" s="28"/>
      <c r="AJ197" s="184"/>
      <c r="AK197" s="199"/>
      <c r="AL197" s="286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4"/>
      <c r="AT197" s="37"/>
    </row>
    <row r="198" spans="2:46" ht="13.5" customHeight="1" x14ac:dyDescent="0.15">
      <c r="B198" s="284" t="s">
        <v>102</v>
      </c>
      <c r="C198" s="25" t="s">
        <v>31</v>
      </c>
      <c r="D198" s="39"/>
      <c r="E198" s="55"/>
      <c r="F198" s="96"/>
      <c r="G198" s="96"/>
      <c r="H198" s="96"/>
      <c r="I198" s="60"/>
      <c r="J198" s="60"/>
      <c r="K198" s="61"/>
      <c r="L198" s="258"/>
      <c r="M198" s="258"/>
      <c r="N198" s="55"/>
      <c r="O198" s="26"/>
      <c r="P198" s="55"/>
      <c r="Q198" s="26"/>
      <c r="R198" s="131"/>
      <c r="S198" s="214"/>
      <c r="T198" s="284" t="s">
        <v>102</v>
      </c>
      <c r="U198" s="25" t="s">
        <v>31</v>
      </c>
      <c r="V198" s="39"/>
      <c r="W198" s="55"/>
      <c r="X198" s="96"/>
      <c r="Y198" s="96"/>
      <c r="Z198" s="96"/>
      <c r="AA198" s="60"/>
      <c r="AB198" s="60"/>
      <c r="AC198" s="61"/>
      <c r="AD198" s="258"/>
      <c r="AE198" s="258"/>
      <c r="AF198" s="55"/>
      <c r="AG198" s="26"/>
      <c r="AH198" s="55"/>
      <c r="AI198" s="26"/>
      <c r="AJ198" s="131"/>
      <c r="AK198" s="199"/>
      <c r="AL198" s="284" t="s">
        <v>102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4"/>
      <c r="AT198" s="37"/>
    </row>
    <row r="199" spans="2:46" ht="13.5" customHeight="1" x14ac:dyDescent="0.15">
      <c r="B199" s="285"/>
      <c r="C199" s="27" t="s">
        <v>32</v>
      </c>
      <c r="D199" s="186"/>
      <c r="E199" s="56"/>
      <c r="F199" s="187"/>
      <c r="G199" s="187"/>
      <c r="H199" s="187"/>
      <c r="I199" s="62"/>
      <c r="J199" s="62"/>
      <c r="K199" s="188"/>
      <c r="L199" s="259"/>
      <c r="M199" s="259"/>
      <c r="N199" s="56"/>
      <c r="O199" s="28"/>
      <c r="P199" s="56"/>
      <c r="Q199" s="28"/>
      <c r="R199" s="132"/>
      <c r="S199" s="214"/>
      <c r="T199" s="285"/>
      <c r="U199" s="27" t="s">
        <v>32</v>
      </c>
      <c r="V199" s="186"/>
      <c r="W199" s="56"/>
      <c r="X199" s="187"/>
      <c r="Y199" s="187"/>
      <c r="Z199" s="187"/>
      <c r="AA199" s="62"/>
      <c r="AB199" s="62"/>
      <c r="AC199" s="188"/>
      <c r="AD199" s="259"/>
      <c r="AE199" s="259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4"/>
      <c r="AT199" s="37"/>
    </row>
    <row r="200" spans="2:46" ht="13.5" customHeight="1" x14ac:dyDescent="0.15">
      <c r="B200" s="285"/>
      <c r="C200" s="27" t="s">
        <v>33</v>
      </c>
      <c r="D200" s="186"/>
      <c r="E200" s="56"/>
      <c r="F200" s="187"/>
      <c r="G200" s="187"/>
      <c r="H200" s="187"/>
      <c r="I200" s="62"/>
      <c r="J200" s="62"/>
      <c r="K200" s="188"/>
      <c r="L200" s="259"/>
      <c r="M200" s="259"/>
      <c r="N200" s="56"/>
      <c r="O200" s="28"/>
      <c r="P200" s="56"/>
      <c r="Q200" s="28"/>
      <c r="R200" s="132"/>
      <c r="S200" s="214"/>
      <c r="T200" s="285"/>
      <c r="U200" s="27" t="s">
        <v>33</v>
      </c>
      <c r="V200" s="186"/>
      <c r="W200" s="56"/>
      <c r="X200" s="187"/>
      <c r="Y200" s="187"/>
      <c r="Z200" s="187"/>
      <c r="AA200" s="62"/>
      <c r="AB200" s="62"/>
      <c r="AC200" s="188"/>
      <c r="AD200" s="259"/>
      <c r="AE200" s="259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4"/>
      <c r="AT200" s="37"/>
    </row>
    <row r="201" spans="2:46" ht="13.5" customHeight="1" x14ac:dyDescent="0.15">
      <c r="B201" s="285"/>
      <c r="C201" s="27" t="s">
        <v>35</v>
      </c>
      <c r="D201" s="186"/>
      <c r="E201" s="56"/>
      <c r="F201" s="187"/>
      <c r="G201" s="187"/>
      <c r="H201" s="187"/>
      <c r="I201" s="62"/>
      <c r="J201" s="62"/>
      <c r="K201" s="188"/>
      <c r="L201" s="259"/>
      <c r="M201" s="259"/>
      <c r="N201" s="56"/>
      <c r="O201" s="28"/>
      <c r="P201" s="56"/>
      <c r="Q201" s="28"/>
      <c r="R201" s="132"/>
      <c r="S201" s="214"/>
      <c r="T201" s="285"/>
      <c r="U201" s="27" t="s">
        <v>35</v>
      </c>
      <c r="V201" s="186"/>
      <c r="W201" s="56"/>
      <c r="X201" s="187"/>
      <c r="Y201" s="187"/>
      <c r="Z201" s="187"/>
      <c r="AA201" s="62"/>
      <c r="AB201" s="62"/>
      <c r="AC201" s="188"/>
      <c r="AD201" s="259"/>
      <c r="AE201" s="259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4"/>
      <c r="AT201" s="37"/>
    </row>
    <row r="202" spans="2:46" ht="13.5" customHeight="1" thickBot="1" x14ac:dyDescent="0.2">
      <c r="B202" s="286"/>
      <c r="C202" s="27"/>
      <c r="D202" s="186"/>
      <c r="E202" s="56"/>
      <c r="F202" s="189"/>
      <c r="G202" s="189"/>
      <c r="H202" s="189"/>
      <c r="I202" s="56"/>
      <c r="J202" s="56"/>
      <c r="K202" s="188"/>
      <c r="L202" s="259"/>
      <c r="M202" s="259"/>
      <c r="N202" s="56"/>
      <c r="O202" s="28"/>
      <c r="P202" s="56"/>
      <c r="Q202" s="28"/>
      <c r="R202" s="184"/>
      <c r="S202" s="214"/>
      <c r="T202" s="286"/>
      <c r="U202" s="27"/>
      <c r="V202" s="186"/>
      <c r="W202" s="56"/>
      <c r="X202" s="189"/>
      <c r="Y202" s="189"/>
      <c r="Z202" s="189"/>
      <c r="AA202" s="56"/>
      <c r="AB202" s="56"/>
      <c r="AC202" s="188"/>
      <c r="AD202" s="259"/>
      <c r="AE202" s="259"/>
      <c r="AF202" s="56"/>
      <c r="AG202" s="28"/>
      <c r="AH202" s="56"/>
      <c r="AI202" s="28"/>
      <c r="AJ202" s="184"/>
      <c r="AK202" s="199"/>
      <c r="AL202" s="286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4"/>
      <c r="AT202" s="37"/>
    </row>
    <row r="203" spans="2:46" ht="13.5" customHeight="1" x14ac:dyDescent="0.15">
      <c r="B203" s="284" t="s">
        <v>103</v>
      </c>
      <c r="C203" s="25" t="s">
        <v>31</v>
      </c>
      <c r="D203" s="39"/>
      <c r="E203" s="55"/>
      <c r="F203" s="96"/>
      <c r="G203" s="96"/>
      <c r="H203" s="96"/>
      <c r="I203" s="60"/>
      <c r="J203" s="60"/>
      <c r="K203" s="61"/>
      <c r="L203" s="258"/>
      <c r="M203" s="258"/>
      <c r="N203" s="55"/>
      <c r="O203" s="26"/>
      <c r="P203" s="55"/>
      <c r="Q203" s="26"/>
      <c r="R203" s="131"/>
      <c r="S203" s="214"/>
      <c r="T203" s="284" t="s">
        <v>103</v>
      </c>
      <c r="U203" s="25" t="s">
        <v>31</v>
      </c>
      <c r="V203" s="39"/>
      <c r="W203" s="55"/>
      <c r="X203" s="96"/>
      <c r="Y203" s="96"/>
      <c r="Z203" s="96"/>
      <c r="AA203" s="60"/>
      <c r="AB203" s="60"/>
      <c r="AC203" s="61"/>
      <c r="AD203" s="258"/>
      <c r="AE203" s="258"/>
      <c r="AF203" s="55"/>
      <c r="AG203" s="26"/>
      <c r="AH203" s="55"/>
      <c r="AI203" s="26"/>
      <c r="AJ203" s="131"/>
      <c r="AK203" s="199"/>
      <c r="AL203" s="284" t="s">
        <v>103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4"/>
      <c r="AT203" s="37"/>
    </row>
    <row r="204" spans="2:46" ht="13.5" customHeight="1" x14ac:dyDescent="0.15">
      <c r="B204" s="285"/>
      <c r="C204" s="27" t="s">
        <v>32</v>
      </c>
      <c r="D204" s="186"/>
      <c r="E204" s="56"/>
      <c r="F204" s="187"/>
      <c r="G204" s="187"/>
      <c r="H204" s="187"/>
      <c r="I204" s="62"/>
      <c r="J204" s="62"/>
      <c r="K204" s="188"/>
      <c r="L204" s="259"/>
      <c r="M204" s="259"/>
      <c r="N204" s="56"/>
      <c r="O204" s="28"/>
      <c r="P204" s="56"/>
      <c r="Q204" s="28"/>
      <c r="R204" s="132"/>
      <c r="S204" s="214"/>
      <c r="T204" s="285"/>
      <c r="U204" s="27" t="s">
        <v>32</v>
      </c>
      <c r="V204" s="186"/>
      <c r="W204" s="56"/>
      <c r="X204" s="187"/>
      <c r="Y204" s="187"/>
      <c r="Z204" s="187"/>
      <c r="AA204" s="62"/>
      <c r="AB204" s="62"/>
      <c r="AC204" s="188"/>
      <c r="AD204" s="259"/>
      <c r="AE204" s="259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4"/>
      <c r="AT204" s="37"/>
    </row>
    <row r="205" spans="2:46" ht="13.5" customHeight="1" x14ac:dyDescent="0.15">
      <c r="B205" s="285"/>
      <c r="C205" s="27" t="s">
        <v>33</v>
      </c>
      <c r="D205" s="186"/>
      <c r="E205" s="56"/>
      <c r="F205" s="187"/>
      <c r="G205" s="187"/>
      <c r="H205" s="187"/>
      <c r="I205" s="62"/>
      <c r="J205" s="62"/>
      <c r="K205" s="188"/>
      <c r="L205" s="259"/>
      <c r="M205" s="259"/>
      <c r="N205" s="56"/>
      <c r="O205" s="28"/>
      <c r="P205" s="56"/>
      <c r="Q205" s="28"/>
      <c r="R205" s="132"/>
      <c r="S205" s="214"/>
      <c r="T205" s="285"/>
      <c r="U205" s="27" t="s">
        <v>33</v>
      </c>
      <c r="V205" s="186"/>
      <c r="W205" s="56"/>
      <c r="X205" s="187"/>
      <c r="Y205" s="187"/>
      <c r="Z205" s="187"/>
      <c r="AA205" s="62"/>
      <c r="AB205" s="62"/>
      <c r="AC205" s="188"/>
      <c r="AD205" s="259"/>
      <c r="AE205" s="259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4"/>
      <c r="AT205" s="37"/>
    </row>
    <row r="206" spans="2:46" ht="13.5" customHeight="1" x14ac:dyDescent="0.15">
      <c r="B206" s="285"/>
      <c r="C206" s="27" t="s">
        <v>35</v>
      </c>
      <c r="D206" s="186"/>
      <c r="E206" s="56"/>
      <c r="F206" s="187"/>
      <c r="G206" s="187"/>
      <c r="H206" s="187"/>
      <c r="I206" s="62"/>
      <c r="J206" s="62"/>
      <c r="K206" s="188"/>
      <c r="L206" s="259"/>
      <c r="M206" s="259"/>
      <c r="N206" s="56"/>
      <c r="O206" s="28"/>
      <c r="P206" s="56"/>
      <c r="Q206" s="28"/>
      <c r="R206" s="132"/>
      <c r="S206" s="214"/>
      <c r="T206" s="285"/>
      <c r="U206" s="27" t="s">
        <v>35</v>
      </c>
      <c r="V206" s="186"/>
      <c r="W206" s="56"/>
      <c r="X206" s="187"/>
      <c r="Y206" s="187"/>
      <c r="Z206" s="187"/>
      <c r="AA206" s="62"/>
      <c r="AB206" s="62"/>
      <c r="AC206" s="188"/>
      <c r="AD206" s="259"/>
      <c r="AE206" s="259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4"/>
      <c r="AT206" s="37"/>
    </row>
    <row r="207" spans="2:46" ht="13.5" customHeight="1" thickBot="1" x14ac:dyDescent="0.2">
      <c r="B207" s="286"/>
      <c r="C207" s="27"/>
      <c r="D207" s="186"/>
      <c r="E207" s="56"/>
      <c r="F207" s="189"/>
      <c r="G207" s="189"/>
      <c r="H207" s="189"/>
      <c r="I207" s="56"/>
      <c r="J207" s="56"/>
      <c r="K207" s="188"/>
      <c r="L207" s="259"/>
      <c r="M207" s="259"/>
      <c r="N207" s="56"/>
      <c r="O207" s="28"/>
      <c r="P207" s="56"/>
      <c r="Q207" s="28"/>
      <c r="R207" s="184"/>
      <c r="S207" s="214"/>
      <c r="T207" s="286"/>
      <c r="U207" s="27"/>
      <c r="V207" s="186"/>
      <c r="W207" s="56"/>
      <c r="X207" s="189"/>
      <c r="Y207" s="189"/>
      <c r="Z207" s="189"/>
      <c r="AA207" s="56"/>
      <c r="AB207" s="56"/>
      <c r="AC207" s="188"/>
      <c r="AD207" s="259"/>
      <c r="AE207" s="259"/>
      <c r="AF207" s="56"/>
      <c r="AG207" s="28"/>
      <c r="AH207" s="56"/>
      <c r="AI207" s="28"/>
      <c r="AJ207" s="184"/>
      <c r="AK207" s="199"/>
      <c r="AL207" s="286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4"/>
      <c r="AT207" s="37"/>
    </row>
    <row r="208" spans="2:46" ht="13.5" customHeight="1" x14ac:dyDescent="0.15">
      <c r="B208" s="284" t="s">
        <v>104</v>
      </c>
      <c r="C208" s="25" t="s">
        <v>31</v>
      </c>
      <c r="D208" s="39"/>
      <c r="E208" s="55"/>
      <c r="F208" s="96"/>
      <c r="G208" s="96"/>
      <c r="H208" s="96"/>
      <c r="I208" s="60"/>
      <c r="J208" s="60"/>
      <c r="K208" s="61"/>
      <c r="L208" s="258"/>
      <c r="M208" s="258"/>
      <c r="N208" s="55"/>
      <c r="O208" s="26"/>
      <c r="P208" s="55"/>
      <c r="Q208" s="26"/>
      <c r="R208" s="131"/>
      <c r="S208" s="214"/>
      <c r="T208" s="284" t="s">
        <v>104</v>
      </c>
      <c r="U208" s="25" t="s">
        <v>31</v>
      </c>
      <c r="V208" s="39"/>
      <c r="W208" s="55"/>
      <c r="X208" s="96"/>
      <c r="Y208" s="96"/>
      <c r="Z208" s="96"/>
      <c r="AA208" s="60"/>
      <c r="AB208" s="60"/>
      <c r="AC208" s="61"/>
      <c r="AD208" s="258"/>
      <c r="AE208" s="258"/>
      <c r="AF208" s="55"/>
      <c r="AG208" s="26"/>
      <c r="AH208" s="55"/>
      <c r="AI208" s="26"/>
      <c r="AJ208" s="131"/>
      <c r="AK208" s="199"/>
      <c r="AL208" s="284" t="s">
        <v>104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4"/>
      <c r="AT208" s="37"/>
    </row>
    <row r="209" spans="2:46" ht="13.5" customHeight="1" x14ac:dyDescent="0.15">
      <c r="B209" s="285"/>
      <c r="C209" s="27" t="s">
        <v>32</v>
      </c>
      <c r="D209" s="186"/>
      <c r="E209" s="56"/>
      <c r="F209" s="187"/>
      <c r="G209" s="187"/>
      <c r="H209" s="187"/>
      <c r="I209" s="62"/>
      <c r="J209" s="62"/>
      <c r="K209" s="188"/>
      <c r="L209" s="259"/>
      <c r="M209" s="259"/>
      <c r="N209" s="56"/>
      <c r="O209" s="28"/>
      <c r="P209" s="56"/>
      <c r="Q209" s="28"/>
      <c r="R209" s="132"/>
      <c r="S209" s="214"/>
      <c r="T209" s="285"/>
      <c r="U209" s="27" t="s">
        <v>32</v>
      </c>
      <c r="V209" s="186"/>
      <c r="W209" s="56"/>
      <c r="X209" s="187"/>
      <c r="Y209" s="187"/>
      <c r="Z209" s="187"/>
      <c r="AA209" s="62"/>
      <c r="AB209" s="62"/>
      <c r="AC209" s="188"/>
      <c r="AD209" s="259"/>
      <c r="AE209" s="259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4"/>
      <c r="AT209" s="37"/>
    </row>
    <row r="210" spans="2:46" ht="13.5" customHeight="1" x14ac:dyDescent="0.15">
      <c r="B210" s="285"/>
      <c r="C210" s="27" t="s">
        <v>33</v>
      </c>
      <c r="D210" s="186"/>
      <c r="E210" s="56"/>
      <c r="F210" s="187"/>
      <c r="G210" s="187"/>
      <c r="H210" s="187"/>
      <c r="I210" s="62"/>
      <c r="J210" s="62"/>
      <c r="K210" s="188"/>
      <c r="L210" s="259"/>
      <c r="M210" s="259"/>
      <c r="N210" s="56"/>
      <c r="O210" s="28"/>
      <c r="P210" s="56"/>
      <c r="Q210" s="28"/>
      <c r="R210" s="132"/>
      <c r="S210" s="214"/>
      <c r="T210" s="285"/>
      <c r="U210" s="27" t="s">
        <v>33</v>
      </c>
      <c r="V210" s="186"/>
      <c r="W210" s="56"/>
      <c r="X210" s="187"/>
      <c r="Y210" s="187"/>
      <c r="Z210" s="187"/>
      <c r="AA210" s="62"/>
      <c r="AB210" s="62"/>
      <c r="AC210" s="188"/>
      <c r="AD210" s="259"/>
      <c r="AE210" s="259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4"/>
      <c r="AT210" s="37"/>
    </row>
    <row r="211" spans="2:46" ht="13.5" customHeight="1" x14ac:dyDescent="0.15">
      <c r="B211" s="285"/>
      <c r="C211" s="27" t="s">
        <v>35</v>
      </c>
      <c r="D211" s="186"/>
      <c r="E211" s="56"/>
      <c r="F211" s="187"/>
      <c r="G211" s="187"/>
      <c r="H211" s="187"/>
      <c r="I211" s="62"/>
      <c r="J211" s="62"/>
      <c r="K211" s="188"/>
      <c r="L211" s="259"/>
      <c r="M211" s="259"/>
      <c r="N211" s="56"/>
      <c r="O211" s="28"/>
      <c r="P211" s="56"/>
      <c r="Q211" s="28"/>
      <c r="R211" s="132"/>
      <c r="S211" s="214"/>
      <c r="T211" s="285"/>
      <c r="U211" s="27" t="s">
        <v>35</v>
      </c>
      <c r="V211" s="186"/>
      <c r="W211" s="56"/>
      <c r="X211" s="187"/>
      <c r="Y211" s="187"/>
      <c r="Z211" s="187"/>
      <c r="AA211" s="62"/>
      <c r="AB211" s="62"/>
      <c r="AC211" s="188"/>
      <c r="AD211" s="259"/>
      <c r="AE211" s="259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4"/>
      <c r="AT211" s="37"/>
    </row>
    <row r="212" spans="2:46" ht="13.5" customHeight="1" thickBot="1" x14ac:dyDescent="0.2">
      <c r="B212" s="286"/>
      <c r="C212" s="27"/>
      <c r="D212" s="186"/>
      <c r="E212" s="56"/>
      <c r="F212" s="189"/>
      <c r="G212" s="189"/>
      <c r="H212" s="189"/>
      <c r="I212" s="56"/>
      <c r="J212" s="56"/>
      <c r="K212" s="188"/>
      <c r="L212" s="259"/>
      <c r="M212" s="259"/>
      <c r="N212" s="56"/>
      <c r="O212" s="28"/>
      <c r="P212" s="56"/>
      <c r="Q212" s="28"/>
      <c r="R212" s="184"/>
      <c r="S212" s="214"/>
      <c r="T212" s="286"/>
      <c r="U212" s="27"/>
      <c r="V212" s="186"/>
      <c r="W212" s="56"/>
      <c r="X212" s="189"/>
      <c r="Y212" s="189"/>
      <c r="Z212" s="189"/>
      <c r="AA212" s="56"/>
      <c r="AB212" s="56"/>
      <c r="AC212" s="188"/>
      <c r="AD212" s="259"/>
      <c r="AE212" s="259"/>
      <c r="AF212" s="56"/>
      <c r="AG212" s="28"/>
      <c r="AH212" s="56"/>
      <c r="AI212" s="28"/>
      <c r="AJ212" s="184"/>
      <c r="AK212" s="199"/>
      <c r="AL212" s="286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4"/>
      <c r="AT212" s="37"/>
    </row>
    <row r="213" spans="2:46" ht="13.5" customHeight="1" x14ac:dyDescent="0.15">
      <c r="B213" s="284" t="s">
        <v>105</v>
      </c>
      <c r="C213" s="25" t="s">
        <v>31</v>
      </c>
      <c r="D213" s="39"/>
      <c r="E213" s="55"/>
      <c r="F213" s="96"/>
      <c r="G213" s="96"/>
      <c r="H213" s="96"/>
      <c r="I213" s="60"/>
      <c r="J213" s="60"/>
      <c r="K213" s="61"/>
      <c r="L213" s="258"/>
      <c r="M213" s="258"/>
      <c r="N213" s="55"/>
      <c r="O213" s="26"/>
      <c r="P213" s="55"/>
      <c r="Q213" s="26"/>
      <c r="R213" s="131"/>
      <c r="S213" s="214"/>
      <c r="T213" s="284" t="s">
        <v>105</v>
      </c>
      <c r="U213" s="25" t="s">
        <v>31</v>
      </c>
      <c r="V213" s="39"/>
      <c r="W213" s="55"/>
      <c r="X213" s="96"/>
      <c r="Y213" s="96"/>
      <c r="Z213" s="96"/>
      <c r="AA213" s="60"/>
      <c r="AB213" s="60"/>
      <c r="AC213" s="61"/>
      <c r="AD213" s="258"/>
      <c r="AE213" s="258"/>
      <c r="AF213" s="55"/>
      <c r="AG213" s="26"/>
      <c r="AH213" s="55"/>
      <c r="AI213" s="26"/>
      <c r="AJ213" s="131"/>
      <c r="AK213" s="199"/>
      <c r="AL213" s="284" t="s">
        <v>105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4"/>
      <c r="AT213" s="37"/>
    </row>
    <row r="214" spans="2:46" ht="13.5" customHeight="1" x14ac:dyDescent="0.15">
      <c r="B214" s="285"/>
      <c r="C214" s="27" t="s">
        <v>32</v>
      </c>
      <c r="D214" s="186"/>
      <c r="E214" s="56"/>
      <c r="F214" s="187"/>
      <c r="G214" s="187"/>
      <c r="H214" s="187"/>
      <c r="I214" s="62"/>
      <c r="J214" s="62"/>
      <c r="K214" s="188"/>
      <c r="L214" s="259"/>
      <c r="M214" s="259"/>
      <c r="N214" s="56"/>
      <c r="O214" s="28"/>
      <c r="P214" s="56"/>
      <c r="Q214" s="28"/>
      <c r="R214" s="132"/>
      <c r="S214" s="214"/>
      <c r="T214" s="285"/>
      <c r="U214" s="27" t="s">
        <v>32</v>
      </c>
      <c r="V214" s="186"/>
      <c r="W214" s="56"/>
      <c r="X214" s="187"/>
      <c r="Y214" s="187"/>
      <c r="Z214" s="187"/>
      <c r="AA214" s="62"/>
      <c r="AB214" s="62"/>
      <c r="AC214" s="188"/>
      <c r="AD214" s="259"/>
      <c r="AE214" s="259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4"/>
      <c r="AT214" s="37"/>
    </row>
    <row r="215" spans="2:46" ht="13.5" customHeight="1" x14ac:dyDescent="0.15">
      <c r="B215" s="285"/>
      <c r="C215" s="27" t="s">
        <v>33</v>
      </c>
      <c r="D215" s="186"/>
      <c r="E215" s="56"/>
      <c r="F215" s="187"/>
      <c r="G215" s="187"/>
      <c r="H215" s="187"/>
      <c r="I215" s="62"/>
      <c r="J215" s="62"/>
      <c r="K215" s="188"/>
      <c r="L215" s="259"/>
      <c r="M215" s="259"/>
      <c r="N215" s="56"/>
      <c r="O215" s="28"/>
      <c r="P215" s="56"/>
      <c r="Q215" s="28"/>
      <c r="R215" s="132"/>
      <c r="S215" s="214"/>
      <c r="T215" s="285"/>
      <c r="U215" s="27" t="s">
        <v>33</v>
      </c>
      <c r="V215" s="186"/>
      <c r="W215" s="56"/>
      <c r="X215" s="187"/>
      <c r="Y215" s="187"/>
      <c r="Z215" s="187"/>
      <c r="AA215" s="62"/>
      <c r="AB215" s="62"/>
      <c r="AC215" s="188"/>
      <c r="AD215" s="259"/>
      <c r="AE215" s="259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4"/>
      <c r="AT215" s="37"/>
    </row>
    <row r="216" spans="2:46" ht="13.5" customHeight="1" x14ac:dyDescent="0.15">
      <c r="B216" s="285"/>
      <c r="C216" s="27" t="s">
        <v>35</v>
      </c>
      <c r="D216" s="186"/>
      <c r="E216" s="56"/>
      <c r="F216" s="187"/>
      <c r="G216" s="187"/>
      <c r="H216" s="187"/>
      <c r="I216" s="62"/>
      <c r="J216" s="62"/>
      <c r="K216" s="188"/>
      <c r="L216" s="259"/>
      <c r="M216" s="259"/>
      <c r="N216" s="56"/>
      <c r="O216" s="28"/>
      <c r="P216" s="56"/>
      <c r="Q216" s="28"/>
      <c r="R216" s="132"/>
      <c r="S216" s="214"/>
      <c r="T216" s="285"/>
      <c r="U216" s="27" t="s">
        <v>35</v>
      </c>
      <c r="V216" s="186"/>
      <c r="W216" s="56"/>
      <c r="X216" s="187"/>
      <c r="Y216" s="187"/>
      <c r="Z216" s="187"/>
      <c r="AA216" s="62"/>
      <c r="AB216" s="62"/>
      <c r="AC216" s="188"/>
      <c r="AD216" s="259"/>
      <c r="AE216" s="259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4"/>
      <c r="AT216" s="37"/>
    </row>
    <row r="217" spans="2:46" ht="13.5" customHeight="1" thickBot="1" x14ac:dyDescent="0.2">
      <c r="B217" s="286"/>
      <c r="C217" s="27"/>
      <c r="D217" s="186"/>
      <c r="E217" s="56"/>
      <c r="F217" s="189"/>
      <c r="G217" s="189"/>
      <c r="H217" s="189"/>
      <c r="I217" s="56"/>
      <c r="J217" s="56"/>
      <c r="K217" s="188"/>
      <c r="L217" s="259"/>
      <c r="M217" s="259"/>
      <c r="N217" s="56"/>
      <c r="O217" s="28"/>
      <c r="P217" s="56"/>
      <c r="Q217" s="28"/>
      <c r="R217" s="184"/>
      <c r="S217" s="214"/>
      <c r="T217" s="286"/>
      <c r="U217" s="27"/>
      <c r="V217" s="186"/>
      <c r="W217" s="56"/>
      <c r="X217" s="189"/>
      <c r="Y217" s="189"/>
      <c r="Z217" s="189"/>
      <c r="AA217" s="56"/>
      <c r="AB217" s="56"/>
      <c r="AC217" s="188"/>
      <c r="AD217" s="259"/>
      <c r="AE217" s="259"/>
      <c r="AF217" s="56"/>
      <c r="AG217" s="28"/>
      <c r="AH217" s="56"/>
      <c r="AI217" s="28"/>
      <c r="AJ217" s="184"/>
      <c r="AK217" s="199"/>
      <c r="AL217" s="286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4"/>
      <c r="AT217" s="37"/>
    </row>
    <row r="218" spans="2:46" ht="13.5" customHeight="1" x14ac:dyDescent="0.15">
      <c r="B218" s="284" t="s">
        <v>106</v>
      </c>
      <c r="C218" s="25" t="s">
        <v>31</v>
      </c>
      <c r="D218" s="39"/>
      <c r="E218" s="55"/>
      <c r="F218" s="96"/>
      <c r="G218" s="96"/>
      <c r="H218" s="96"/>
      <c r="I218" s="60"/>
      <c r="J218" s="60"/>
      <c r="K218" s="61"/>
      <c r="L218" s="258"/>
      <c r="M218" s="258"/>
      <c r="N218" s="55"/>
      <c r="O218" s="26"/>
      <c r="P218" s="55"/>
      <c r="Q218" s="26"/>
      <c r="R218" s="131"/>
      <c r="S218" s="214"/>
      <c r="T218" s="284" t="s">
        <v>106</v>
      </c>
      <c r="U218" s="25" t="s">
        <v>31</v>
      </c>
      <c r="V218" s="39"/>
      <c r="W218" s="55"/>
      <c r="X218" s="96"/>
      <c r="Y218" s="96"/>
      <c r="Z218" s="96"/>
      <c r="AA218" s="60"/>
      <c r="AB218" s="60"/>
      <c r="AC218" s="61"/>
      <c r="AD218" s="258"/>
      <c r="AE218" s="258"/>
      <c r="AF218" s="55"/>
      <c r="AG218" s="26"/>
      <c r="AH218" s="55"/>
      <c r="AI218" s="26"/>
      <c r="AJ218" s="131"/>
      <c r="AK218" s="199"/>
      <c r="AL218" s="284" t="s">
        <v>106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4"/>
      <c r="AT218" s="37"/>
    </row>
    <row r="219" spans="2:46" ht="13.5" customHeight="1" x14ac:dyDescent="0.15">
      <c r="B219" s="285"/>
      <c r="C219" s="27" t="s">
        <v>32</v>
      </c>
      <c r="D219" s="186"/>
      <c r="E219" s="56"/>
      <c r="F219" s="187"/>
      <c r="G219" s="187"/>
      <c r="H219" s="187"/>
      <c r="I219" s="62"/>
      <c r="J219" s="62"/>
      <c r="K219" s="188"/>
      <c r="L219" s="259"/>
      <c r="M219" s="259"/>
      <c r="N219" s="56"/>
      <c r="O219" s="28"/>
      <c r="P219" s="56"/>
      <c r="Q219" s="28"/>
      <c r="R219" s="132"/>
      <c r="S219" s="214"/>
      <c r="T219" s="285"/>
      <c r="U219" s="27" t="s">
        <v>32</v>
      </c>
      <c r="V219" s="186"/>
      <c r="W219" s="56"/>
      <c r="X219" s="187"/>
      <c r="Y219" s="187"/>
      <c r="Z219" s="187"/>
      <c r="AA219" s="62"/>
      <c r="AB219" s="62"/>
      <c r="AC219" s="188"/>
      <c r="AD219" s="259"/>
      <c r="AE219" s="259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4"/>
      <c r="AT219" s="37"/>
    </row>
    <row r="220" spans="2:46" ht="13.5" customHeight="1" x14ac:dyDescent="0.15">
      <c r="B220" s="285"/>
      <c r="C220" s="27" t="s">
        <v>33</v>
      </c>
      <c r="D220" s="186"/>
      <c r="E220" s="56"/>
      <c r="F220" s="187"/>
      <c r="G220" s="187"/>
      <c r="H220" s="187"/>
      <c r="I220" s="62"/>
      <c r="J220" s="62"/>
      <c r="K220" s="188"/>
      <c r="L220" s="259"/>
      <c r="M220" s="259"/>
      <c r="N220" s="56"/>
      <c r="O220" s="28"/>
      <c r="P220" s="56"/>
      <c r="Q220" s="28"/>
      <c r="R220" s="132"/>
      <c r="S220" s="214"/>
      <c r="T220" s="285"/>
      <c r="U220" s="27" t="s">
        <v>33</v>
      </c>
      <c r="V220" s="186"/>
      <c r="W220" s="56"/>
      <c r="X220" s="187"/>
      <c r="Y220" s="187"/>
      <c r="Z220" s="187"/>
      <c r="AA220" s="62"/>
      <c r="AB220" s="62"/>
      <c r="AC220" s="188"/>
      <c r="AD220" s="259"/>
      <c r="AE220" s="259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4"/>
      <c r="AT220" s="37"/>
    </row>
    <row r="221" spans="2:46" ht="13.5" customHeight="1" x14ac:dyDescent="0.15">
      <c r="B221" s="285"/>
      <c r="C221" s="27" t="s">
        <v>35</v>
      </c>
      <c r="D221" s="186"/>
      <c r="E221" s="56"/>
      <c r="F221" s="187"/>
      <c r="G221" s="187"/>
      <c r="H221" s="187"/>
      <c r="I221" s="62"/>
      <c r="J221" s="62"/>
      <c r="K221" s="188"/>
      <c r="L221" s="259"/>
      <c r="M221" s="259"/>
      <c r="N221" s="56"/>
      <c r="O221" s="28"/>
      <c r="P221" s="56"/>
      <c r="Q221" s="28"/>
      <c r="R221" s="132"/>
      <c r="S221" s="214"/>
      <c r="T221" s="285"/>
      <c r="U221" s="27" t="s">
        <v>35</v>
      </c>
      <c r="V221" s="186"/>
      <c r="W221" s="56"/>
      <c r="X221" s="187"/>
      <c r="Y221" s="187"/>
      <c r="Z221" s="187"/>
      <c r="AA221" s="62"/>
      <c r="AB221" s="62"/>
      <c r="AC221" s="188"/>
      <c r="AD221" s="259"/>
      <c r="AE221" s="259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4"/>
      <c r="AT221" s="37"/>
    </row>
    <row r="222" spans="2:46" ht="13.5" customHeight="1" thickBot="1" x14ac:dyDescent="0.2">
      <c r="B222" s="286"/>
      <c r="C222" s="27"/>
      <c r="D222" s="186"/>
      <c r="E222" s="56"/>
      <c r="F222" s="189"/>
      <c r="G222" s="189"/>
      <c r="H222" s="189"/>
      <c r="I222" s="56"/>
      <c r="J222" s="56"/>
      <c r="K222" s="188"/>
      <c r="L222" s="259"/>
      <c r="M222" s="259"/>
      <c r="N222" s="56"/>
      <c r="O222" s="28"/>
      <c r="P222" s="56"/>
      <c r="Q222" s="28"/>
      <c r="R222" s="184"/>
      <c r="S222" s="214"/>
      <c r="T222" s="286"/>
      <c r="U222" s="27"/>
      <c r="V222" s="186"/>
      <c r="W222" s="56"/>
      <c r="X222" s="189"/>
      <c r="Y222" s="189"/>
      <c r="Z222" s="189"/>
      <c r="AA222" s="56"/>
      <c r="AB222" s="56"/>
      <c r="AC222" s="188"/>
      <c r="AD222" s="259"/>
      <c r="AE222" s="259"/>
      <c r="AF222" s="56"/>
      <c r="AG222" s="28"/>
      <c r="AH222" s="56"/>
      <c r="AI222" s="28"/>
      <c r="AJ222" s="184"/>
      <c r="AK222" s="199"/>
      <c r="AL222" s="286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4"/>
      <c r="AT222" s="37"/>
    </row>
    <row r="223" spans="2:46" ht="13.5" customHeight="1" x14ac:dyDescent="0.15">
      <c r="B223" s="284" t="s">
        <v>107</v>
      </c>
      <c r="C223" s="25" t="s">
        <v>31</v>
      </c>
      <c r="D223" s="39"/>
      <c r="E223" s="55"/>
      <c r="F223" s="96"/>
      <c r="G223" s="96"/>
      <c r="H223" s="96"/>
      <c r="I223" s="60"/>
      <c r="J223" s="60"/>
      <c r="K223" s="61"/>
      <c r="L223" s="258"/>
      <c r="M223" s="258"/>
      <c r="N223" s="55"/>
      <c r="O223" s="26"/>
      <c r="P223" s="55"/>
      <c r="Q223" s="26"/>
      <c r="R223" s="131"/>
      <c r="S223" s="214"/>
      <c r="T223" s="284" t="s">
        <v>107</v>
      </c>
      <c r="U223" s="25" t="s">
        <v>31</v>
      </c>
      <c r="V223" s="39"/>
      <c r="W223" s="55"/>
      <c r="X223" s="96"/>
      <c r="Y223" s="96"/>
      <c r="Z223" s="96"/>
      <c r="AA223" s="60"/>
      <c r="AB223" s="60"/>
      <c r="AC223" s="61"/>
      <c r="AD223" s="258"/>
      <c r="AE223" s="258"/>
      <c r="AF223" s="55"/>
      <c r="AG223" s="26"/>
      <c r="AH223" s="55"/>
      <c r="AI223" s="26"/>
      <c r="AJ223" s="131"/>
      <c r="AK223" s="199"/>
      <c r="AL223" s="284" t="s">
        <v>107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4"/>
      <c r="AT223" s="37"/>
    </row>
    <row r="224" spans="2:46" ht="13.5" customHeight="1" x14ac:dyDescent="0.15">
      <c r="B224" s="285"/>
      <c r="C224" s="27" t="s">
        <v>32</v>
      </c>
      <c r="D224" s="186"/>
      <c r="E224" s="56"/>
      <c r="F224" s="187"/>
      <c r="G224" s="187"/>
      <c r="H224" s="187"/>
      <c r="I224" s="62"/>
      <c r="J224" s="62"/>
      <c r="K224" s="188"/>
      <c r="L224" s="259"/>
      <c r="M224" s="259"/>
      <c r="N224" s="56"/>
      <c r="O224" s="28"/>
      <c r="P224" s="56"/>
      <c r="Q224" s="28"/>
      <c r="R224" s="132"/>
      <c r="S224" s="214"/>
      <c r="T224" s="285"/>
      <c r="U224" s="27" t="s">
        <v>32</v>
      </c>
      <c r="V224" s="186"/>
      <c r="W224" s="56"/>
      <c r="X224" s="187"/>
      <c r="Y224" s="187"/>
      <c r="Z224" s="187"/>
      <c r="AA224" s="62"/>
      <c r="AB224" s="62"/>
      <c r="AC224" s="188"/>
      <c r="AD224" s="259"/>
      <c r="AE224" s="259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4"/>
      <c r="AT224" s="37"/>
    </row>
    <row r="225" spans="2:46" ht="13.5" customHeight="1" x14ac:dyDescent="0.15">
      <c r="B225" s="285"/>
      <c r="C225" s="27" t="s">
        <v>33</v>
      </c>
      <c r="D225" s="186"/>
      <c r="E225" s="56"/>
      <c r="F225" s="187"/>
      <c r="G225" s="187"/>
      <c r="H225" s="187"/>
      <c r="I225" s="62"/>
      <c r="J225" s="62"/>
      <c r="K225" s="188"/>
      <c r="L225" s="259"/>
      <c r="M225" s="259"/>
      <c r="N225" s="56"/>
      <c r="O225" s="28"/>
      <c r="P225" s="56"/>
      <c r="Q225" s="28"/>
      <c r="R225" s="132"/>
      <c r="S225" s="214"/>
      <c r="T225" s="285"/>
      <c r="U225" s="27" t="s">
        <v>33</v>
      </c>
      <c r="V225" s="186"/>
      <c r="W225" s="56"/>
      <c r="X225" s="187"/>
      <c r="Y225" s="187"/>
      <c r="Z225" s="187"/>
      <c r="AA225" s="62"/>
      <c r="AB225" s="62"/>
      <c r="AC225" s="188"/>
      <c r="AD225" s="259"/>
      <c r="AE225" s="259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4"/>
      <c r="AT225" s="37"/>
    </row>
    <row r="226" spans="2:46" ht="13.5" customHeight="1" x14ac:dyDescent="0.15">
      <c r="B226" s="285"/>
      <c r="C226" s="27" t="s">
        <v>35</v>
      </c>
      <c r="D226" s="186"/>
      <c r="E226" s="56"/>
      <c r="F226" s="187"/>
      <c r="G226" s="187"/>
      <c r="H226" s="187"/>
      <c r="I226" s="62"/>
      <c r="J226" s="62"/>
      <c r="K226" s="188"/>
      <c r="L226" s="259"/>
      <c r="M226" s="259"/>
      <c r="N226" s="56"/>
      <c r="O226" s="28"/>
      <c r="P226" s="56"/>
      <c r="Q226" s="28"/>
      <c r="R226" s="132"/>
      <c r="S226" s="214"/>
      <c r="T226" s="285"/>
      <c r="U226" s="27" t="s">
        <v>35</v>
      </c>
      <c r="V226" s="186"/>
      <c r="W226" s="56"/>
      <c r="X226" s="187"/>
      <c r="Y226" s="187"/>
      <c r="Z226" s="187"/>
      <c r="AA226" s="62"/>
      <c r="AB226" s="62"/>
      <c r="AC226" s="188"/>
      <c r="AD226" s="259"/>
      <c r="AE226" s="259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4"/>
      <c r="AT226" s="37"/>
    </row>
    <row r="227" spans="2:46" ht="13.5" customHeight="1" thickBot="1" x14ac:dyDescent="0.2">
      <c r="B227" s="286"/>
      <c r="C227" s="27"/>
      <c r="D227" s="186"/>
      <c r="E227" s="56"/>
      <c r="F227" s="189"/>
      <c r="G227" s="189"/>
      <c r="H227" s="189"/>
      <c r="I227" s="56"/>
      <c r="J227" s="56"/>
      <c r="K227" s="188"/>
      <c r="L227" s="259"/>
      <c r="M227" s="259"/>
      <c r="N227" s="56"/>
      <c r="O227" s="28"/>
      <c r="P227" s="56"/>
      <c r="Q227" s="28"/>
      <c r="R227" s="184"/>
      <c r="S227" s="214"/>
      <c r="T227" s="286"/>
      <c r="U227" s="27"/>
      <c r="V227" s="186"/>
      <c r="W227" s="56"/>
      <c r="X227" s="189"/>
      <c r="Y227" s="189"/>
      <c r="Z227" s="189"/>
      <c r="AA227" s="56"/>
      <c r="AB227" s="56"/>
      <c r="AC227" s="188"/>
      <c r="AD227" s="259"/>
      <c r="AE227" s="259"/>
      <c r="AF227" s="56"/>
      <c r="AG227" s="28"/>
      <c r="AH227" s="56"/>
      <c r="AI227" s="28"/>
      <c r="AJ227" s="184"/>
      <c r="AK227" s="199"/>
      <c r="AL227" s="286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4"/>
      <c r="AT227" s="37"/>
    </row>
    <row r="228" spans="2:46" ht="13.5" customHeight="1" x14ac:dyDescent="0.15">
      <c r="B228" s="284" t="s">
        <v>108</v>
      </c>
      <c r="C228" s="25" t="s">
        <v>31</v>
      </c>
      <c r="D228" s="39"/>
      <c r="E228" s="55"/>
      <c r="F228" s="96"/>
      <c r="G228" s="96"/>
      <c r="H228" s="96"/>
      <c r="I228" s="60"/>
      <c r="J228" s="60"/>
      <c r="K228" s="61"/>
      <c r="L228" s="258"/>
      <c r="M228" s="258"/>
      <c r="N228" s="55"/>
      <c r="O228" s="26"/>
      <c r="P228" s="55"/>
      <c r="Q228" s="26"/>
      <c r="R228" s="131"/>
      <c r="S228" s="214"/>
      <c r="T228" s="284" t="s">
        <v>108</v>
      </c>
      <c r="U228" s="25" t="s">
        <v>31</v>
      </c>
      <c r="V228" s="39"/>
      <c r="W228" s="55"/>
      <c r="X228" s="96"/>
      <c r="Y228" s="96"/>
      <c r="Z228" s="96"/>
      <c r="AA228" s="60"/>
      <c r="AB228" s="60"/>
      <c r="AC228" s="61"/>
      <c r="AD228" s="258"/>
      <c r="AE228" s="258"/>
      <c r="AF228" s="55"/>
      <c r="AG228" s="26"/>
      <c r="AH228" s="55"/>
      <c r="AI228" s="26"/>
      <c r="AJ228" s="131"/>
      <c r="AK228" s="199"/>
      <c r="AL228" s="284" t="s">
        <v>108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4"/>
      <c r="AT228" s="37"/>
    </row>
    <row r="229" spans="2:46" ht="13.5" customHeight="1" x14ac:dyDescent="0.15">
      <c r="B229" s="285"/>
      <c r="C229" s="27" t="s">
        <v>32</v>
      </c>
      <c r="D229" s="186"/>
      <c r="E229" s="56"/>
      <c r="F229" s="187"/>
      <c r="G229" s="187"/>
      <c r="H229" s="187"/>
      <c r="I229" s="62"/>
      <c r="J229" s="62"/>
      <c r="K229" s="188"/>
      <c r="L229" s="259"/>
      <c r="M229" s="259"/>
      <c r="N229" s="56"/>
      <c r="O229" s="28"/>
      <c r="P229" s="56"/>
      <c r="Q229" s="28"/>
      <c r="R229" s="132"/>
      <c r="S229" s="214"/>
      <c r="T229" s="285"/>
      <c r="U229" s="27" t="s">
        <v>32</v>
      </c>
      <c r="V229" s="186"/>
      <c r="W229" s="56"/>
      <c r="X229" s="187"/>
      <c r="Y229" s="187"/>
      <c r="Z229" s="187"/>
      <c r="AA229" s="62"/>
      <c r="AB229" s="62"/>
      <c r="AC229" s="188"/>
      <c r="AD229" s="259"/>
      <c r="AE229" s="259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4"/>
      <c r="AT229" s="37"/>
    </row>
    <row r="230" spans="2:46" ht="13.5" customHeight="1" x14ac:dyDescent="0.15">
      <c r="B230" s="285"/>
      <c r="C230" s="27" t="s">
        <v>33</v>
      </c>
      <c r="D230" s="186"/>
      <c r="E230" s="56"/>
      <c r="F230" s="187"/>
      <c r="G230" s="187"/>
      <c r="H230" s="187"/>
      <c r="I230" s="62"/>
      <c r="J230" s="62"/>
      <c r="K230" s="188"/>
      <c r="L230" s="259"/>
      <c r="M230" s="259"/>
      <c r="N230" s="56"/>
      <c r="O230" s="28"/>
      <c r="P230" s="56"/>
      <c r="Q230" s="28"/>
      <c r="R230" s="132"/>
      <c r="S230" s="214"/>
      <c r="T230" s="285"/>
      <c r="U230" s="27" t="s">
        <v>33</v>
      </c>
      <c r="V230" s="186"/>
      <c r="W230" s="56"/>
      <c r="X230" s="187"/>
      <c r="Y230" s="187"/>
      <c r="Z230" s="187"/>
      <c r="AA230" s="62"/>
      <c r="AB230" s="62"/>
      <c r="AC230" s="188"/>
      <c r="AD230" s="259"/>
      <c r="AE230" s="259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4"/>
      <c r="AT230" s="37"/>
    </row>
    <row r="231" spans="2:46" ht="13.5" customHeight="1" x14ac:dyDescent="0.15">
      <c r="B231" s="285"/>
      <c r="C231" s="27" t="s">
        <v>35</v>
      </c>
      <c r="D231" s="186"/>
      <c r="E231" s="56"/>
      <c r="F231" s="187"/>
      <c r="G231" s="187"/>
      <c r="H231" s="187"/>
      <c r="I231" s="62"/>
      <c r="J231" s="62"/>
      <c r="K231" s="188"/>
      <c r="L231" s="259"/>
      <c r="M231" s="259"/>
      <c r="N231" s="56"/>
      <c r="O231" s="28"/>
      <c r="P231" s="56"/>
      <c r="Q231" s="28"/>
      <c r="R231" s="132"/>
      <c r="S231" s="214"/>
      <c r="T231" s="285"/>
      <c r="U231" s="27" t="s">
        <v>35</v>
      </c>
      <c r="V231" s="186"/>
      <c r="W231" s="56"/>
      <c r="X231" s="187"/>
      <c r="Y231" s="187"/>
      <c r="Z231" s="187"/>
      <c r="AA231" s="62"/>
      <c r="AB231" s="62"/>
      <c r="AC231" s="188"/>
      <c r="AD231" s="259"/>
      <c r="AE231" s="259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4"/>
      <c r="AT231" s="37"/>
    </row>
    <row r="232" spans="2:46" ht="13.5" customHeight="1" thickBot="1" x14ac:dyDescent="0.2">
      <c r="B232" s="286"/>
      <c r="C232" s="27"/>
      <c r="D232" s="186"/>
      <c r="E232" s="56"/>
      <c r="F232" s="189"/>
      <c r="G232" s="189"/>
      <c r="H232" s="189"/>
      <c r="I232" s="56"/>
      <c r="J232" s="56"/>
      <c r="K232" s="188"/>
      <c r="L232" s="259"/>
      <c r="M232" s="259"/>
      <c r="N232" s="56"/>
      <c r="O232" s="28"/>
      <c r="P232" s="56"/>
      <c r="Q232" s="28"/>
      <c r="R232" s="184"/>
      <c r="S232" s="214"/>
      <c r="T232" s="286"/>
      <c r="U232" s="27"/>
      <c r="V232" s="186"/>
      <c r="W232" s="56"/>
      <c r="X232" s="189"/>
      <c r="Y232" s="189"/>
      <c r="Z232" s="189"/>
      <c r="AA232" s="56"/>
      <c r="AB232" s="56"/>
      <c r="AC232" s="188"/>
      <c r="AD232" s="259"/>
      <c r="AE232" s="259"/>
      <c r="AF232" s="56"/>
      <c r="AG232" s="28"/>
      <c r="AH232" s="56"/>
      <c r="AI232" s="28"/>
      <c r="AJ232" s="184"/>
      <c r="AK232" s="199"/>
      <c r="AL232" s="286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4"/>
      <c r="AT232" s="37"/>
    </row>
    <row r="233" spans="2:46" ht="13.5" customHeight="1" x14ac:dyDescent="0.15">
      <c r="B233" s="284" t="s">
        <v>109</v>
      </c>
      <c r="C233" s="25" t="s">
        <v>31</v>
      </c>
      <c r="D233" s="39"/>
      <c r="E233" s="55"/>
      <c r="F233" s="96"/>
      <c r="G233" s="96"/>
      <c r="H233" s="96"/>
      <c r="I233" s="60"/>
      <c r="J233" s="60"/>
      <c r="K233" s="61"/>
      <c r="L233" s="258"/>
      <c r="M233" s="258"/>
      <c r="N233" s="55"/>
      <c r="O233" s="26"/>
      <c r="P233" s="55"/>
      <c r="Q233" s="26"/>
      <c r="R233" s="131"/>
      <c r="S233" s="214"/>
      <c r="T233" s="284" t="s">
        <v>109</v>
      </c>
      <c r="U233" s="25" t="s">
        <v>31</v>
      </c>
      <c r="V233" s="39"/>
      <c r="W233" s="55"/>
      <c r="X233" s="96"/>
      <c r="Y233" s="96"/>
      <c r="Z233" s="96"/>
      <c r="AA233" s="60"/>
      <c r="AB233" s="60"/>
      <c r="AC233" s="61"/>
      <c r="AD233" s="258"/>
      <c r="AE233" s="258"/>
      <c r="AF233" s="55"/>
      <c r="AG233" s="26"/>
      <c r="AH233" s="55"/>
      <c r="AI233" s="26"/>
      <c r="AJ233" s="131"/>
      <c r="AK233" s="199"/>
      <c r="AL233" s="284" t="s">
        <v>109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4"/>
      <c r="AT233" s="37"/>
    </row>
    <row r="234" spans="2:46" ht="13.5" customHeight="1" x14ac:dyDescent="0.15">
      <c r="B234" s="285"/>
      <c r="C234" s="27" t="s">
        <v>32</v>
      </c>
      <c r="D234" s="186"/>
      <c r="E234" s="56"/>
      <c r="F234" s="187"/>
      <c r="G234" s="187"/>
      <c r="H234" s="187"/>
      <c r="I234" s="62"/>
      <c r="J234" s="62"/>
      <c r="K234" s="188"/>
      <c r="L234" s="259"/>
      <c r="M234" s="259"/>
      <c r="N234" s="56"/>
      <c r="O234" s="28"/>
      <c r="P234" s="56"/>
      <c r="Q234" s="28"/>
      <c r="R234" s="132"/>
      <c r="S234" s="214"/>
      <c r="T234" s="285"/>
      <c r="U234" s="27" t="s">
        <v>32</v>
      </c>
      <c r="V234" s="186"/>
      <c r="W234" s="56"/>
      <c r="X234" s="187"/>
      <c r="Y234" s="187"/>
      <c r="Z234" s="187"/>
      <c r="AA234" s="62"/>
      <c r="AB234" s="62"/>
      <c r="AC234" s="188"/>
      <c r="AD234" s="259"/>
      <c r="AE234" s="259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4"/>
      <c r="AT234" s="37"/>
    </row>
    <row r="235" spans="2:46" ht="13.5" customHeight="1" x14ac:dyDescent="0.15">
      <c r="B235" s="285"/>
      <c r="C235" s="27" t="s">
        <v>33</v>
      </c>
      <c r="D235" s="186"/>
      <c r="E235" s="56"/>
      <c r="F235" s="187"/>
      <c r="G235" s="187"/>
      <c r="H235" s="187"/>
      <c r="I235" s="62"/>
      <c r="J235" s="62"/>
      <c r="K235" s="188"/>
      <c r="L235" s="259"/>
      <c r="M235" s="259"/>
      <c r="N235" s="56"/>
      <c r="O235" s="28"/>
      <c r="P235" s="56"/>
      <c r="Q235" s="28"/>
      <c r="R235" s="132"/>
      <c r="S235" s="214"/>
      <c r="T235" s="285"/>
      <c r="U235" s="27" t="s">
        <v>33</v>
      </c>
      <c r="V235" s="186"/>
      <c r="W235" s="56"/>
      <c r="X235" s="187"/>
      <c r="Y235" s="187"/>
      <c r="Z235" s="187"/>
      <c r="AA235" s="62"/>
      <c r="AB235" s="62"/>
      <c r="AC235" s="188"/>
      <c r="AD235" s="259"/>
      <c r="AE235" s="259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4"/>
      <c r="AT235" s="37"/>
    </row>
    <row r="236" spans="2:46" ht="13.5" customHeight="1" x14ac:dyDescent="0.15">
      <c r="B236" s="285"/>
      <c r="C236" s="27" t="s">
        <v>35</v>
      </c>
      <c r="D236" s="186"/>
      <c r="E236" s="56"/>
      <c r="F236" s="187"/>
      <c r="G236" s="187"/>
      <c r="H236" s="187"/>
      <c r="I236" s="62"/>
      <c r="J236" s="62"/>
      <c r="K236" s="188"/>
      <c r="L236" s="259"/>
      <c r="M236" s="259"/>
      <c r="N236" s="56"/>
      <c r="O236" s="28"/>
      <c r="P236" s="56"/>
      <c r="Q236" s="28"/>
      <c r="R236" s="132"/>
      <c r="S236" s="214"/>
      <c r="T236" s="285"/>
      <c r="U236" s="27" t="s">
        <v>35</v>
      </c>
      <c r="V236" s="186"/>
      <c r="W236" s="56"/>
      <c r="X236" s="187"/>
      <c r="Y236" s="187"/>
      <c r="Z236" s="187"/>
      <c r="AA236" s="62"/>
      <c r="AB236" s="62"/>
      <c r="AC236" s="188"/>
      <c r="AD236" s="259"/>
      <c r="AE236" s="259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4"/>
      <c r="AT236" s="37"/>
    </row>
    <row r="237" spans="2:46" ht="13.5" customHeight="1" thickBot="1" x14ac:dyDescent="0.2">
      <c r="B237" s="286"/>
      <c r="C237" s="27"/>
      <c r="D237" s="186"/>
      <c r="E237" s="56"/>
      <c r="F237" s="189"/>
      <c r="G237" s="189"/>
      <c r="H237" s="189"/>
      <c r="I237" s="56"/>
      <c r="J237" s="56"/>
      <c r="K237" s="188"/>
      <c r="L237" s="259"/>
      <c r="M237" s="259"/>
      <c r="N237" s="56"/>
      <c r="O237" s="28"/>
      <c r="P237" s="56"/>
      <c r="Q237" s="28"/>
      <c r="R237" s="184"/>
      <c r="S237" s="214"/>
      <c r="T237" s="286"/>
      <c r="U237" s="27"/>
      <c r="V237" s="186"/>
      <c r="W237" s="56"/>
      <c r="X237" s="189"/>
      <c r="Y237" s="189"/>
      <c r="Z237" s="189"/>
      <c r="AA237" s="56"/>
      <c r="AB237" s="56"/>
      <c r="AC237" s="188"/>
      <c r="AD237" s="259"/>
      <c r="AE237" s="259"/>
      <c r="AF237" s="56"/>
      <c r="AG237" s="28"/>
      <c r="AH237" s="56"/>
      <c r="AI237" s="28"/>
      <c r="AJ237" s="184"/>
      <c r="AK237" s="199"/>
      <c r="AL237" s="286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4"/>
      <c r="AT237" s="37"/>
    </row>
    <row r="238" spans="2:46" ht="13.5" customHeight="1" x14ac:dyDescent="0.15">
      <c r="B238" s="284" t="s">
        <v>110</v>
      </c>
      <c r="C238" s="25" t="s">
        <v>31</v>
      </c>
      <c r="D238" s="39"/>
      <c r="E238" s="55"/>
      <c r="F238" s="96"/>
      <c r="G238" s="96"/>
      <c r="H238" s="96"/>
      <c r="I238" s="60"/>
      <c r="J238" s="60"/>
      <c r="K238" s="61"/>
      <c r="L238" s="258"/>
      <c r="M238" s="258"/>
      <c r="N238" s="55"/>
      <c r="O238" s="26"/>
      <c r="P238" s="55"/>
      <c r="Q238" s="26"/>
      <c r="R238" s="131"/>
      <c r="S238" s="214"/>
      <c r="T238" s="284" t="s">
        <v>110</v>
      </c>
      <c r="U238" s="25" t="s">
        <v>31</v>
      </c>
      <c r="V238" s="39"/>
      <c r="W238" s="55"/>
      <c r="X238" s="96"/>
      <c r="Y238" s="96"/>
      <c r="Z238" s="96"/>
      <c r="AA238" s="60"/>
      <c r="AB238" s="60"/>
      <c r="AC238" s="61"/>
      <c r="AD238" s="258"/>
      <c r="AE238" s="258"/>
      <c r="AF238" s="55"/>
      <c r="AG238" s="26"/>
      <c r="AH238" s="55"/>
      <c r="AI238" s="26"/>
      <c r="AJ238" s="131"/>
      <c r="AK238" s="199"/>
      <c r="AL238" s="284" t="s">
        <v>110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4"/>
      <c r="AT238" s="37"/>
    </row>
    <row r="239" spans="2:46" ht="13.5" customHeight="1" x14ac:dyDescent="0.15">
      <c r="B239" s="285"/>
      <c r="C239" s="27" t="s">
        <v>32</v>
      </c>
      <c r="D239" s="186"/>
      <c r="E239" s="56"/>
      <c r="F239" s="187"/>
      <c r="G239" s="187"/>
      <c r="H239" s="187"/>
      <c r="I239" s="62"/>
      <c r="J239" s="62"/>
      <c r="K239" s="188"/>
      <c r="L239" s="259"/>
      <c r="M239" s="259"/>
      <c r="N239" s="56"/>
      <c r="O239" s="28"/>
      <c r="P239" s="56"/>
      <c r="Q239" s="28"/>
      <c r="R239" s="132"/>
      <c r="S239" s="214"/>
      <c r="T239" s="285"/>
      <c r="U239" s="27" t="s">
        <v>32</v>
      </c>
      <c r="V239" s="186"/>
      <c r="W239" s="56"/>
      <c r="X239" s="187"/>
      <c r="Y239" s="187"/>
      <c r="Z239" s="187"/>
      <c r="AA239" s="62"/>
      <c r="AB239" s="62"/>
      <c r="AC239" s="188"/>
      <c r="AD239" s="259"/>
      <c r="AE239" s="259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4"/>
      <c r="AT239" s="37"/>
    </row>
    <row r="240" spans="2:46" ht="13.5" customHeight="1" x14ac:dyDescent="0.15">
      <c r="B240" s="285"/>
      <c r="C240" s="27" t="s">
        <v>33</v>
      </c>
      <c r="D240" s="186"/>
      <c r="E240" s="56"/>
      <c r="F240" s="187"/>
      <c r="G240" s="187"/>
      <c r="H240" s="187"/>
      <c r="I240" s="62"/>
      <c r="J240" s="62"/>
      <c r="K240" s="188"/>
      <c r="L240" s="259"/>
      <c r="M240" s="259"/>
      <c r="N240" s="56"/>
      <c r="O240" s="28"/>
      <c r="P240" s="56"/>
      <c r="Q240" s="28"/>
      <c r="R240" s="132"/>
      <c r="S240" s="214"/>
      <c r="T240" s="285"/>
      <c r="U240" s="27" t="s">
        <v>33</v>
      </c>
      <c r="V240" s="186"/>
      <c r="W240" s="56"/>
      <c r="X240" s="187"/>
      <c r="Y240" s="187"/>
      <c r="Z240" s="187"/>
      <c r="AA240" s="62"/>
      <c r="AB240" s="62"/>
      <c r="AC240" s="188"/>
      <c r="AD240" s="259"/>
      <c r="AE240" s="259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4"/>
      <c r="AT240" s="37"/>
    </row>
    <row r="241" spans="2:46" ht="13.5" customHeight="1" x14ac:dyDescent="0.15">
      <c r="B241" s="285"/>
      <c r="C241" s="27" t="s">
        <v>35</v>
      </c>
      <c r="D241" s="186"/>
      <c r="E241" s="56"/>
      <c r="F241" s="187"/>
      <c r="G241" s="187"/>
      <c r="H241" s="187"/>
      <c r="I241" s="62"/>
      <c r="J241" s="62"/>
      <c r="K241" s="188"/>
      <c r="L241" s="259"/>
      <c r="M241" s="259"/>
      <c r="N241" s="56"/>
      <c r="O241" s="28"/>
      <c r="P241" s="56"/>
      <c r="Q241" s="28"/>
      <c r="R241" s="132"/>
      <c r="S241" s="214"/>
      <c r="T241" s="285"/>
      <c r="U241" s="27" t="s">
        <v>35</v>
      </c>
      <c r="V241" s="186"/>
      <c r="W241" s="56"/>
      <c r="X241" s="187"/>
      <c r="Y241" s="187"/>
      <c r="Z241" s="187"/>
      <c r="AA241" s="62"/>
      <c r="AB241" s="62"/>
      <c r="AC241" s="188"/>
      <c r="AD241" s="259"/>
      <c r="AE241" s="259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4"/>
      <c r="AT241" s="37"/>
    </row>
    <row r="242" spans="2:46" ht="13.5" customHeight="1" thickBot="1" x14ac:dyDescent="0.2">
      <c r="B242" s="286"/>
      <c r="C242" s="27"/>
      <c r="D242" s="186"/>
      <c r="E242" s="56"/>
      <c r="F242" s="189"/>
      <c r="G242" s="189"/>
      <c r="H242" s="189"/>
      <c r="I242" s="56"/>
      <c r="J242" s="56"/>
      <c r="K242" s="188"/>
      <c r="L242" s="259"/>
      <c r="M242" s="259"/>
      <c r="N242" s="56"/>
      <c r="O242" s="28"/>
      <c r="P242" s="56"/>
      <c r="Q242" s="28"/>
      <c r="R242" s="184"/>
      <c r="S242" s="214"/>
      <c r="T242" s="286"/>
      <c r="U242" s="27"/>
      <c r="V242" s="186"/>
      <c r="W242" s="56"/>
      <c r="X242" s="189"/>
      <c r="Y242" s="189"/>
      <c r="Z242" s="189"/>
      <c r="AA242" s="56"/>
      <c r="AB242" s="56"/>
      <c r="AC242" s="188"/>
      <c r="AD242" s="259"/>
      <c r="AE242" s="259"/>
      <c r="AF242" s="56"/>
      <c r="AG242" s="28"/>
      <c r="AH242" s="56"/>
      <c r="AI242" s="28"/>
      <c r="AJ242" s="184"/>
      <c r="AK242" s="199"/>
      <c r="AL242" s="286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4"/>
      <c r="AT242" s="37"/>
    </row>
    <row r="243" spans="2:46" ht="13.5" customHeight="1" x14ac:dyDescent="0.15">
      <c r="B243" s="284" t="s">
        <v>111</v>
      </c>
      <c r="C243" s="25" t="s">
        <v>31</v>
      </c>
      <c r="D243" s="39"/>
      <c r="E243" s="55"/>
      <c r="F243" s="96"/>
      <c r="G243" s="96"/>
      <c r="H243" s="96"/>
      <c r="I243" s="60"/>
      <c r="J243" s="60"/>
      <c r="K243" s="61"/>
      <c r="L243" s="258"/>
      <c r="M243" s="258"/>
      <c r="N243" s="55"/>
      <c r="O243" s="26"/>
      <c r="P243" s="55"/>
      <c r="Q243" s="26"/>
      <c r="R243" s="131"/>
      <c r="S243" s="214"/>
      <c r="T243" s="284" t="s">
        <v>111</v>
      </c>
      <c r="U243" s="25" t="s">
        <v>31</v>
      </c>
      <c r="V243" s="39"/>
      <c r="W243" s="55"/>
      <c r="X243" s="96"/>
      <c r="Y243" s="96"/>
      <c r="Z243" s="96"/>
      <c r="AA243" s="60"/>
      <c r="AB243" s="60"/>
      <c r="AC243" s="61"/>
      <c r="AD243" s="258"/>
      <c r="AE243" s="258"/>
      <c r="AF243" s="55"/>
      <c r="AG243" s="26"/>
      <c r="AH243" s="55"/>
      <c r="AI243" s="26"/>
      <c r="AJ243" s="131"/>
      <c r="AK243" s="199"/>
      <c r="AL243" s="284" t="s">
        <v>111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4"/>
      <c r="AT243" s="37"/>
    </row>
    <row r="244" spans="2:46" ht="13.5" customHeight="1" x14ac:dyDescent="0.15">
      <c r="B244" s="285"/>
      <c r="C244" s="27" t="s">
        <v>32</v>
      </c>
      <c r="D244" s="186"/>
      <c r="E244" s="56"/>
      <c r="F244" s="187"/>
      <c r="G244" s="187"/>
      <c r="H244" s="187"/>
      <c r="I244" s="62"/>
      <c r="J244" s="62"/>
      <c r="K244" s="188"/>
      <c r="L244" s="259"/>
      <c r="M244" s="259"/>
      <c r="N244" s="56"/>
      <c r="O244" s="28"/>
      <c r="P244" s="56"/>
      <c r="Q244" s="28"/>
      <c r="R244" s="132"/>
      <c r="S244" s="214"/>
      <c r="T244" s="285"/>
      <c r="U244" s="27" t="s">
        <v>32</v>
      </c>
      <c r="V244" s="186"/>
      <c r="W244" s="56"/>
      <c r="X244" s="187"/>
      <c r="Y244" s="187"/>
      <c r="Z244" s="187"/>
      <c r="AA244" s="62"/>
      <c r="AB244" s="62"/>
      <c r="AC244" s="188"/>
      <c r="AD244" s="259"/>
      <c r="AE244" s="259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4"/>
      <c r="AT244" s="37"/>
    </row>
    <row r="245" spans="2:46" ht="13.5" customHeight="1" x14ac:dyDescent="0.15">
      <c r="B245" s="285"/>
      <c r="C245" s="27" t="s">
        <v>33</v>
      </c>
      <c r="D245" s="186"/>
      <c r="E245" s="56"/>
      <c r="F245" s="187"/>
      <c r="G245" s="187"/>
      <c r="H245" s="187"/>
      <c r="I245" s="62"/>
      <c r="J245" s="62"/>
      <c r="K245" s="188"/>
      <c r="L245" s="259"/>
      <c r="M245" s="259"/>
      <c r="N245" s="56"/>
      <c r="O245" s="28"/>
      <c r="P245" s="56"/>
      <c r="Q245" s="28"/>
      <c r="R245" s="132"/>
      <c r="S245" s="214"/>
      <c r="T245" s="285"/>
      <c r="U245" s="27" t="s">
        <v>33</v>
      </c>
      <c r="V245" s="186"/>
      <c r="W245" s="56"/>
      <c r="X245" s="187"/>
      <c r="Y245" s="187"/>
      <c r="Z245" s="187"/>
      <c r="AA245" s="62"/>
      <c r="AB245" s="62"/>
      <c r="AC245" s="188"/>
      <c r="AD245" s="259"/>
      <c r="AE245" s="259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4"/>
      <c r="AT245" s="37"/>
    </row>
    <row r="246" spans="2:46" ht="13.5" customHeight="1" x14ac:dyDescent="0.15">
      <c r="B246" s="285"/>
      <c r="C246" s="27" t="s">
        <v>35</v>
      </c>
      <c r="D246" s="186"/>
      <c r="E246" s="56"/>
      <c r="F246" s="187"/>
      <c r="G246" s="187"/>
      <c r="H246" s="187"/>
      <c r="I246" s="62"/>
      <c r="J246" s="62"/>
      <c r="K246" s="188"/>
      <c r="L246" s="259"/>
      <c r="M246" s="259"/>
      <c r="N246" s="56"/>
      <c r="O246" s="28"/>
      <c r="P246" s="56"/>
      <c r="Q246" s="28"/>
      <c r="R246" s="132"/>
      <c r="S246" s="214"/>
      <c r="T246" s="285"/>
      <c r="U246" s="27" t="s">
        <v>35</v>
      </c>
      <c r="V246" s="186"/>
      <c r="W246" s="56"/>
      <c r="X246" s="187"/>
      <c r="Y246" s="187"/>
      <c r="Z246" s="187"/>
      <c r="AA246" s="62"/>
      <c r="AB246" s="62"/>
      <c r="AC246" s="188"/>
      <c r="AD246" s="259"/>
      <c r="AE246" s="259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4"/>
      <c r="AT246" s="37"/>
    </row>
    <row r="247" spans="2:46" ht="13.5" customHeight="1" thickBot="1" x14ac:dyDescent="0.2">
      <c r="B247" s="286"/>
      <c r="C247" s="27"/>
      <c r="D247" s="186"/>
      <c r="E247" s="56"/>
      <c r="F247" s="189"/>
      <c r="G247" s="189"/>
      <c r="H247" s="189"/>
      <c r="I247" s="56"/>
      <c r="J247" s="56"/>
      <c r="K247" s="188"/>
      <c r="L247" s="259"/>
      <c r="M247" s="259"/>
      <c r="N247" s="56"/>
      <c r="O247" s="28"/>
      <c r="P247" s="56"/>
      <c r="Q247" s="28"/>
      <c r="R247" s="184"/>
      <c r="S247" s="214"/>
      <c r="T247" s="286"/>
      <c r="U247" s="27"/>
      <c r="V247" s="186"/>
      <c r="W247" s="56"/>
      <c r="X247" s="189"/>
      <c r="Y247" s="189"/>
      <c r="Z247" s="189"/>
      <c r="AA247" s="56"/>
      <c r="AB247" s="56"/>
      <c r="AC247" s="188"/>
      <c r="AD247" s="259"/>
      <c r="AE247" s="259"/>
      <c r="AF247" s="56"/>
      <c r="AG247" s="28"/>
      <c r="AH247" s="56"/>
      <c r="AI247" s="28"/>
      <c r="AJ247" s="184"/>
      <c r="AK247" s="199"/>
      <c r="AL247" s="286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4"/>
      <c r="AT247" s="37"/>
    </row>
    <row r="248" spans="2:46" ht="13.5" customHeight="1" x14ac:dyDescent="0.15">
      <c r="B248" s="284" t="s">
        <v>112</v>
      </c>
      <c r="C248" s="25" t="s">
        <v>31</v>
      </c>
      <c r="D248" s="39"/>
      <c r="E248" s="55"/>
      <c r="F248" s="96"/>
      <c r="G248" s="96"/>
      <c r="H248" s="96"/>
      <c r="I248" s="60"/>
      <c r="J248" s="60"/>
      <c r="K248" s="61"/>
      <c r="L248" s="258"/>
      <c r="M248" s="258"/>
      <c r="N248" s="55"/>
      <c r="O248" s="26"/>
      <c r="P248" s="55"/>
      <c r="Q248" s="26"/>
      <c r="R248" s="131"/>
      <c r="S248" s="214"/>
      <c r="T248" s="284" t="s">
        <v>112</v>
      </c>
      <c r="U248" s="25" t="s">
        <v>31</v>
      </c>
      <c r="V248" s="39"/>
      <c r="W248" s="55"/>
      <c r="X248" s="96"/>
      <c r="Y248" s="96"/>
      <c r="Z248" s="96"/>
      <c r="AA248" s="60"/>
      <c r="AB248" s="60"/>
      <c r="AC248" s="61"/>
      <c r="AD248" s="258"/>
      <c r="AE248" s="258"/>
      <c r="AF248" s="55"/>
      <c r="AG248" s="26"/>
      <c r="AH248" s="55"/>
      <c r="AI248" s="26"/>
      <c r="AJ248" s="131"/>
      <c r="AK248" s="199"/>
      <c r="AL248" s="284" t="s">
        <v>112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4"/>
      <c r="AT248" s="37"/>
    </row>
    <row r="249" spans="2:46" ht="13.5" customHeight="1" x14ac:dyDescent="0.15">
      <c r="B249" s="285"/>
      <c r="C249" s="27" t="s">
        <v>32</v>
      </c>
      <c r="D249" s="186"/>
      <c r="E249" s="56"/>
      <c r="F249" s="187"/>
      <c r="G249" s="187"/>
      <c r="H249" s="187"/>
      <c r="I249" s="62"/>
      <c r="J249" s="62"/>
      <c r="K249" s="188"/>
      <c r="L249" s="259"/>
      <c r="M249" s="259"/>
      <c r="N249" s="56"/>
      <c r="O249" s="28"/>
      <c r="P249" s="56"/>
      <c r="Q249" s="28"/>
      <c r="R249" s="132"/>
      <c r="S249" s="214"/>
      <c r="T249" s="285"/>
      <c r="U249" s="27" t="s">
        <v>32</v>
      </c>
      <c r="V249" s="186"/>
      <c r="W249" s="56"/>
      <c r="X249" s="187"/>
      <c r="Y249" s="187"/>
      <c r="Z249" s="187"/>
      <c r="AA249" s="62"/>
      <c r="AB249" s="62"/>
      <c r="AC249" s="188"/>
      <c r="AD249" s="259"/>
      <c r="AE249" s="259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4"/>
      <c r="AT249" s="37"/>
    </row>
    <row r="250" spans="2:46" ht="13.5" customHeight="1" x14ac:dyDescent="0.15">
      <c r="B250" s="285"/>
      <c r="C250" s="27" t="s">
        <v>33</v>
      </c>
      <c r="D250" s="186"/>
      <c r="E250" s="56"/>
      <c r="F250" s="187"/>
      <c r="G250" s="187"/>
      <c r="H250" s="187"/>
      <c r="I250" s="62"/>
      <c r="J250" s="62"/>
      <c r="K250" s="188"/>
      <c r="L250" s="259"/>
      <c r="M250" s="259"/>
      <c r="N250" s="56"/>
      <c r="O250" s="28"/>
      <c r="P250" s="56"/>
      <c r="Q250" s="28"/>
      <c r="R250" s="132"/>
      <c r="S250" s="214"/>
      <c r="T250" s="285"/>
      <c r="U250" s="27" t="s">
        <v>33</v>
      </c>
      <c r="V250" s="186"/>
      <c r="W250" s="56"/>
      <c r="X250" s="187"/>
      <c r="Y250" s="187"/>
      <c r="Z250" s="187"/>
      <c r="AA250" s="62"/>
      <c r="AB250" s="62"/>
      <c r="AC250" s="188"/>
      <c r="AD250" s="259"/>
      <c r="AE250" s="259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4"/>
      <c r="AT250" s="37"/>
    </row>
    <row r="251" spans="2:46" ht="13.5" customHeight="1" x14ac:dyDescent="0.15">
      <c r="B251" s="285"/>
      <c r="C251" s="27" t="s">
        <v>35</v>
      </c>
      <c r="D251" s="186"/>
      <c r="E251" s="56"/>
      <c r="F251" s="187"/>
      <c r="G251" s="187"/>
      <c r="H251" s="187"/>
      <c r="I251" s="62"/>
      <c r="J251" s="62"/>
      <c r="K251" s="188"/>
      <c r="L251" s="259"/>
      <c r="M251" s="259"/>
      <c r="N251" s="56"/>
      <c r="O251" s="28"/>
      <c r="P251" s="56"/>
      <c r="Q251" s="28"/>
      <c r="R251" s="132"/>
      <c r="S251" s="214"/>
      <c r="T251" s="285"/>
      <c r="U251" s="27" t="s">
        <v>35</v>
      </c>
      <c r="V251" s="186"/>
      <c r="W251" s="56"/>
      <c r="X251" s="187"/>
      <c r="Y251" s="187"/>
      <c r="Z251" s="187"/>
      <c r="AA251" s="62"/>
      <c r="AB251" s="62"/>
      <c r="AC251" s="188"/>
      <c r="AD251" s="259"/>
      <c r="AE251" s="259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4"/>
      <c r="AT251" s="37"/>
    </row>
    <row r="252" spans="2:46" ht="13.5" customHeight="1" thickBot="1" x14ac:dyDescent="0.2">
      <c r="B252" s="286"/>
      <c r="C252" s="27"/>
      <c r="D252" s="186"/>
      <c r="E252" s="56"/>
      <c r="F252" s="189"/>
      <c r="G252" s="189"/>
      <c r="H252" s="189"/>
      <c r="I252" s="56"/>
      <c r="J252" s="56"/>
      <c r="K252" s="188"/>
      <c r="L252" s="259"/>
      <c r="M252" s="259"/>
      <c r="N252" s="56"/>
      <c r="O252" s="28"/>
      <c r="P252" s="56"/>
      <c r="Q252" s="28"/>
      <c r="R252" s="184"/>
      <c r="S252" s="214"/>
      <c r="T252" s="286"/>
      <c r="U252" s="27"/>
      <c r="V252" s="186"/>
      <c r="W252" s="56"/>
      <c r="X252" s="189"/>
      <c r="Y252" s="189"/>
      <c r="Z252" s="189"/>
      <c r="AA252" s="56"/>
      <c r="AB252" s="56"/>
      <c r="AC252" s="188"/>
      <c r="AD252" s="259"/>
      <c r="AE252" s="259"/>
      <c r="AF252" s="56"/>
      <c r="AG252" s="28"/>
      <c r="AH252" s="56"/>
      <c r="AI252" s="28"/>
      <c r="AJ252" s="184"/>
      <c r="AK252" s="199"/>
      <c r="AL252" s="286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4"/>
      <c r="AT252" s="37"/>
    </row>
    <row r="253" spans="2:46" ht="13.5" customHeight="1" x14ac:dyDescent="0.15">
      <c r="B253" s="284" t="s">
        <v>113</v>
      </c>
      <c r="C253" s="25" t="s">
        <v>31</v>
      </c>
      <c r="D253" s="39"/>
      <c r="E253" s="55"/>
      <c r="F253" s="96"/>
      <c r="G253" s="96"/>
      <c r="H253" s="96"/>
      <c r="I253" s="60"/>
      <c r="J253" s="60"/>
      <c r="K253" s="61"/>
      <c r="L253" s="258"/>
      <c r="M253" s="258"/>
      <c r="N253" s="55"/>
      <c r="O253" s="26"/>
      <c r="P253" s="55"/>
      <c r="Q253" s="26"/>
      <c r="R253" s="131"/>
      <c r="S253" s="214"/>
      <c r="T253" s="284" t="s">
        <v>113</v>
      </c>
      <c r="U253" s="25" t="s">
        <v>31</v>
      </c>
      <c r="V253" s="39"/>
      <c r="W253" s="55"/>
      <c r="X253" s="96"/>
      <c r="Y253" s="96"/>
      <c r="Z253" s="96"/>
      <c r="AA253" s="60"/>
      <c r="AB253" s="60"/>
      <c r="AC253" s="61"/>
      <c r="AD253" s="258"/>
      <c r="AE253" s="258"/>
      <c r="AF253" s="55"/>
      <c r="AG253" s="26"/>
      <c r="AH253" s="55"/>
      <c r="AI253" s="26"/>
      <c r="AJ253" s="131"/>
      <c r="AK253" s="199"/>
      <c r="AL253" s="284" t="s">
        <v>113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4"/>
      <c r="AT253" s="37"/>
    </row>
    <row r="254" spans="2:46" ht="13.5" customHeight="1" x14ac:dyDescent="0.15">
      <c r="B254" s="285"/>
      <c r="C254" s="27" t="s">
        <v>32</v>
      </c>
      <c r="D254" s="186"/>
      <c r="E254" s="56"/>
      <c r="F254" s="187"/>
      <c r="G254" s="187"/>
      <c r="H254" s="187"/>
      <c r="I254" s="62"/>
      <c r="J254" s="62"/>
      <c r="K254" s="188"/>
      <c r="L254" s="259"/>
      <c r="M254" s="259"/>
      <c r="N254" s="56"/>
      <c r="O254" s="28"/>
      <c r="P254" s="56"/>
      <c r="Q254" s="28"/>
      <c r="R254" s="132"/>
      <c r="S254" s="214"/>
      <c r="T254" s="285"/>
      <c r="U254" s="27" t="s">
        <v>32</v>
      </c>
      <c r="V254" s="186"/>
      <c r="W254" s="56"/>
      <c r="X254" s="187"/>
      <c r="Y254" s="187"/>
      <c r="Z254" s="187"/>
      <c r="AA254" s="62"/>
      <c r="AB254" s="62"/>
      <c r="AC254" s="188"/>
      <c r="AD254" s="259"/>
      <c r="AE254" s="259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4"/>
      <c r="AT254" s="37"/>
    </row>
    <row r="255" spans="2:46" ht="13.5" customHeight="1" x14ac:dyDescent="0.15">
      <c r="B255" s="285"/>
      <c r="C255" s="27" t="s">
        <v>33</v>
      </c>
      <c r="D255" s="186"/>
      <c r="E255" s="56"/>
      <c r="F255" s="187"/>
      <c r="G255" s="187"/>
      <c r="H255" s="187"/>
      <c r="I255" s="62"/>
      <c r="J255" s="62"/>
      <c r="K255" s="188"/>
      <c r="L255" s="259"/>
      <c r="M255" s="259"/>
      <c r="N255" s="56"/>
      <c r="O255" s="28"/>
      <c r="P255" s="56"/>
      <c r="Q255" s="28"/>
      <c r="R255" s="132"/>
      <c r="S255" s="214"/>
      <c r="T255" s="285"/>
      <c r="U255" s="27" t="s">
        <v>33</v>
      </c>
      <c r="V255" s="186"/>
      <c r="W255" s="56"/>
      <c r="X255" s="187"/>
      <c r="Y255" s="187"/>
      <c r="Z255" s="187"/>
      <c r="AA255" s="62"/>
      <c r="AB255" s="62"/>
      <c r="AC255" s="188"/>
      <c r="AD255" s="259"/>
      <c r="AE255" s="259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4"/>
      <c r="AT255" s="37"/>
    </row>
    <row r="256" spans="2:46" ht="13.5" customHeight="1" x14ac:dyDescent="0.15">
      <c r="B256" s="285"/>
      <c r="C256" s="27" t="s">
        <v>35</v>
      </c>
      <c r="D256" s="186"/>
      <c r="E256" s="56"/>
      <c r="F256" s="187"/>
      <c r="G256" s="187"/>
      <c r="H256" s="187"/>
      <c r="I256" s="62"/>
      <c r="J256" s="62"/>
      <c r="K256" s="188"/>
      <c r="L256" s="259"/>
      <c r="M256" s="259"/>
      <c r="N256" s="56"/>
      <c r="O256" s="28"/>
      <c r="P256" s="56"/>
      <c r="Q256" s="28"/>
      <c r="R256" s="132"/>
      <c r="S256" s="214"/>
      <c r="T256" s="285"/>
      <c r="U256" s="27" t="s">
        <v>35</v>
      </c>
      <c r="V256" s="186"/>
      <c r="W256" s="56"/>
      <c r="X256" s="187"/>
      <c r="Y256" s="187"/>
      <c r="Z256" s="187"/>
      <c r="AA256" s="62"/>
      <c r="AB256" s="62"/>
      <c r="AC256" s="188"/>
      <c r="AD256" s="259"/>
      <c r="AE256" s="259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4"/>
      <c r="AT256" s="37"/>
    </row>
    <row r="257" spans="2:46" ht="13.5" customHeight="1" thickBot="1" x14ac:dyDescent="0.2">
      <c r="B257" s="286"/>
      <c r="C257" s="27"/>
      <c r="D257" s="186"/>
      <c r="E257" s="56"/>
      <c r="F257" s="189"/>
      <c r="G257" s="189"/>
      <c r="H257" s="189"/>
      <c r="I257" s="56"/>
      <c r="J257" s="56"/>
      <c r="K257" s="188"/>
      <c r="L257" s="259"/>
      <c r="M257" s="259"/>
      <c r="N257" s="56"/>
      <c r="O257" s="28"/>
      <c r="P257" s="56"/>
      <c r="Q257" s="28"/>
      <c r="R257" s="184"/>
      <c r="S257" s="214"/>
      <c r="T257" s="286"/>
      <c r="U257" s="27"/>
      <c r="V257" s="186"/>
      <c r="W257" s="56"/>
      <c r="X257" s="189"/>
      <c r="Y257" s="189"/>
      <c r="Z257" s="189"/>
      <c r="AA257" s="56"/>
      <c r="AB257" s="56"/>
      <c r="AC257" s="188"/>
      <c r="AD257" s="259"/>
      <c r="AE257" s="259"/>
      <c r="AF257" s="56"/>
      <c r="AG257" s="28"/>
      <c r="AH257" s="56"/>
      <c r="AI257" s="28"/>
      <c r="AJ257" s="184"/>
      <c r="AK257" s="199"/>
      <c r="AL257" s="286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4"/>
      <c r="AT257" s="37"/>
    </row>
    <row r="258" spans="2:46" ht="13.5" customHeight="1" x14ac:dyDescent="0.15">
      <c r="B258" s="284" t="s">
        <v>114</v>
      </c>
      <c r="C258" s="25" t="s">
        <v>31</v>
      </c>
      <c r="D258" s="39"/>
      <c r="E258" s="55"/>
      <c r="F258" s="96"/>
      <c r="G258" s="96"/>
      <c r="H258" s="96"/>
      <c r="I258" s="60"/>
      <c r="J258" s="60"/>
      <c r="K258" s="61"/>
      <c r="L258" s="258"/>
      <c r="M258" s="258"/>
      <c r="N258" s="55"/>
      <c r="O258" s="26"/>
      <c r="P258" s="55"/>
      <c r="Q258" s="26"/>
      <c r="R258" s="131"/>
      <c r="S258" s="214"/>
      <c r="T258" s="284" t="s">
        <v>114</v>
      </c>
      <c r="U258" s="25" t="s">
        <v>31</v>
      </c>
      <c r="V258" s="39"/>
      <c r="W258" s="55"/>
      <c r="X258" s="96"/>
      <c r="Y258" s="96"/>
      <c r="Z258" s="96"/>
      <c r="AA258" s="60"/>
      <c r="AB258" s="60"/>
      <c r="AC258" s="61"/>
      <c r="AD258" s="258"/>
      <c r="AE258" s="258"/>
      <c r="AF258" s="55"/>
      <c r="AG258" s="26"/>
      <c r="AH258" s="55"/>
      <c r="AI258" s="26"/>
      <c r="AJ258" s="131"/>
      <c r="AK258" s="199"/>
      <c r="AL258" s="284" t="s">
        <v>114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4"/>
      <c r="AT258" s="37"/>
    </row>
    <row r="259" spans="2:46" ht="13.5" customHeight="1" x14ac:dyDescent="0.15">
      <c r="B259" s="285"/>
      <c r="C259" s="27" t="s">
        <v>32</v>
      </c>
      <c r="D259" s="186"/>
      <c r="E259" s="56"/>
      <c r="F259" s="187"/>
      <c r="G259" s="187"/>
      <c r="H259" s="187"/>
      <c r="I259" s="62"/>
      <c r="J259" s="62"/>
      <c r="K259" s="188"/>
      <c r="L259" s="259"/>
      <c r="M259" s="259"/>
      <c r="N259" s="56"/>
      <c r="O259" s="28"/>
      <c r="P259" s="56"/>
      <c r="Q259" s="28"/>
      <c r="R259" s="132"/>
      <c r="S259" s="214"/>
      <c r="T259" s="285"/>
      <c r="U259" s="27" t="s">
        <v>32</v>
      </c>
      <c r="V259" s="186"/>
      <c r="W259" s="56"/>
      <c r="X259" s="187"/>
      <c r="Y259" s="187"/>
      <c r="Z259" s="187"/>
      <c r="AA259" s="62"/>
      <c r="AB259" s="62"/>
      <c r="AC259" s="188"/>
      <c r="AD259" s="259"/>
      <c r="AE259" s="259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4"/>
      <c r="AT259" s="37"/>
    </row>
    <row r="260" spans="2:46" ht="13.5" customHeight="1" x14ac:dyDescent="0.15">
      <c r="B260" s="285"/>
      <c r="C260" s="27" t="s">
        <v>33</v>
      </c>
      <c r="D260" s="186"/>
      <c r="E260" s="56"/>
      <c r="F260" s="187"/>
      <c r="G260" s="187"/>
      <c r="H260" s="187"/>
      <c r="I260" s="62"/>
      <c r="J260" s="62"/>
      <c r="K260" s="188"/>
      <c r="L260" s="259"/>
      <c r="M260" s="259"/>
      <c r="N260" s="56"/>
      <c r="O260" s="28"/>
      <c r="P260" s="56"/>
      <c r="Q260" s="28"/>
      <c r="R260" s="132"/>
      <c r="S260" s="214"/>
      <c r="T260" s="285"/>
      <c r="U260" s="27" t="s">
        <v>33</v>
      </c>
      <c r="V260" s="186"/>
      <c r="W260" s="56"/>
      <c r="X260" s="187"/>
      <c r="Y260" s="187"/>
      <c r="Z260" s="187"/>
      <c r="AA260" s="62"/>
      <c r="AB260" s="62"/>
      <c r="AC260" s="188"/>
      <c r="AD260" s="259"/>
      <c r="AE260" s="259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4"/>
      <c r="AT260" s="37"/>
    </row>
    <row r="261" spans="2:46" ht="13.5" customHeight="1" x14ac:dyDescent="0.15">
      <c r="B261" s="285"/>
      <c r="C261" s="27" t="s">
        <v>35</v>
      </c>
      <c r="D261" s="186"/>
      <c r="E261" s="56"/>
      <c r="F261" s="187"/>
      <c r="G261" s="187"/>
      <c r="H261" s="187"/>
      <c r="I261" s="62"/>
      <c r="J261" s="62"/>
      <c r="K261" s="188"/>
      <c r="L261" s="259"/>
      <c r="M261" s="259"/>
      <c r="N261" s="56"/>
      <c r="O261" s="28"/>
      <c r="P261" s="56"/>
      <c r="Q261" s="28"/>
      <c r="R261" s="132"/>
      <c r="S261" s="214"/>
      <c r="T261" s="285"/>
      <c r="U261" s="27" t="s">
        <v>35</v>
      </c>
      <c r="V261" s="186"/>
      <c r="W261" s="56"/>
      <c r="X261" s="187"/>
      <c r="Y261" s="187"/>
      <c r="Z261" s="187"/>
      <c r="AA261" s="62"/>
      <c r="AB261" s="62"/>
      <c r="AC261" s="188"/>
      <c r="AD261" s="259"/>
      <c r="AE261" s="259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4"/>
      <c r="AT261" s="37"/>
    </row>
    <row r="262" spans="2:46" ht="13.5" customHeight="1" thickBot="1" x14ac:dyDescent="0.2">
      <c r="B262" s="286"/>
      <c r="C262" s="27"/>
      <c r="D262" s="186"/>
      <c r="E262" s="56"/>
      <c r="F262" s="189"/>
      <c r="G262" s="189"/>
      <c r="H262" s="189"/>
      <c r="I262" s="56"/>
      <c r="J262" s="56"/>
      <c r="K262" s="188"/>
      <c r="L262" s="259"/>
      <c r="M262" s="259"/>
      <c r="N262" s="56"/>
      <c r="O262" s="28"/>
      <c r="P262" s="56"/>
      <c r="Q262" s="28"/>
      <c r="R262" s="184"/>
      <c r="S262" s="214"/>
      <c r="T262" s="286"/>
      <c r="U262" s="27"/>
      <c r="V262" s="186"/>
      <c r="W262" s="56"/>
      <c r="X262" s="189"/>
      <c r="Y262" s="189"/>
      <c r="Z262" s="189"/>
      <c r="AA262" s="56"/>
      <c r="AB262" s="56"/>
      <c r="AC262" s="188"/>
      <c r="AD262" s="259"/>
      <c r="AE262" s="259"/>
      <c r="AF262" s="56"/>
      <c r="AG262" s="28"/>
      <c r="AH262" s="56"/>
      <c r="AI262" s="28"/>
      <c r="AJ262" s="184"/>
      <c r="AK262" s="199"/>
      <c r="AL262" s="286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4"/>
      <c r="AT262" s="37"/>
    </row>
    <row r="263" spans="2:46" ht="13.5" customHeight="1" x14ac:dyDescent="0.15">
      <c r="B263" s="284" t="s">
        <v>115</v>
      </c>
      <c r="C263" s="25" t="s">
        <v>31</v>
      </c>
      <c r="D263" s="39"/>
      <c r="E263" s="55"/>
      <c r="F263" s="96"/>
      <c r="G263" s="96"/>
      <c r="H263" s="96"/>
      <c r="I263" s="60"/>
      <c r="J263" s="60"/>
      <c r="K263" s="61"/>
      <c r="L263" s="258"/>
      <c r="M263" s="258"/>
      <c r="N263" s="55"/>
      <c r="O263" s="26"/>
      <c r="P263" s="55"/>
      <c r="Q263" s="26"/>
      <c r="R263" s="131"/>
      <c r="S263" s="214"/>
      <c r="T263" s="284" t="s">
        <v>115</v>
      </c>
      <c r="U263" s="25" t="s">
        <v>31</v>
      </c>
      <c r="V263" s="39"/>
      <c r="W263" s="55"/>
      <c r="X263" s="96"/>
      <c r="Y263" s="96"/>
      <c r="Z263" s="96"/>
      <c r="AA263" s="60"/>
      <c r="AB263" s="60"/>
      <c r="AC263" s="61"/>
      <c r="AD263" s="258"/>
      <c r="AE263" s="258"/>
      <c r="AF263" s="55"/>
      <c r="AG263" s="26"/>
      <c r="AH263" s="55"/>
      <c r="AI263" s="26"/>
      <c r="AJ263" s="131"/>
      <c r="AK263" s="199"/>
      <c r="AL263" s="284" t="s">
        <v>115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4"/>
      <c r="AT263" s="37"/>
    </row>
    <row r="264" spans="2:46" ht="13.5" customHeight="1" x14ac:dyDescent="0.15">
      <c r="B264" s="285"/>
      <c r="C264" s="27" t="s">
        <v>32</v>
      </c>
      <c r="D264" s="186"/>
      <c r="E264" s="56"/>
      <c r="F264" s="187"/>
      <c r="G264" s="187"/>
      <c r="H264" s="187"/>
      <c r="I264" s="62"/>
      <c r="J264" s="62"/>
      <c r="K264" s="188"/>
      <c r="L264" s="259"/>
      <c r="M264" s="259"/>
      <c r="N264" s="56"/>
      <c r="O264" s="28"/>
      <c r="P264" s="56"/>
      <c r="Q264" s="28"/>
      <c r="R264" s="132"/>
      <c r="S264" s="214"/>
      <c r="T264" s="285"/>
      <c r="U264" s="27" t="s">
        <v>32</v>
      </c>
      <c r="V264" s="186"/>
      <c r="W264" s="56"/>
      <c r="X264" s="187"/>
      <c r="Y264" s="187"/>
      <c r="Z264" s="187"/>
      <c r="AA264" s="62"/>
      <c r="AB264" s="62"/>
      <c r="AC264" s="188"/>
      <c r="AD264" s="259"/>
      <c r="AE264" s="259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4"/>
      <c r="AT264" s="37"/>
    </row>
    <row r="265" spans="2:46" ht="13.5" customHeight="1" x14ac:dyDescent="0.15">
      <c r="B265" s="285"/>
      <c r="C265" s="27" t="s">
        <v>33</v>
      </c>
      <c r="D265" s="186"/>
      <c r="E265" s="56"/>
      <c r="F265" s="187"/>
      <c r="G265" s="187"/>
      <c r="H265" s="187"/>
      <c r="I265" s="62"/>
      <c r="J265" s="62"/>
      <c r="K265" s="188"/>
      <c r="L265" s="259"/>
      <c r="M265" s="259"/>
      <c r="N265" s="56"/>
      <c r="O265" s="28"/>
      <c r="P265" s="56"/>
      <c r="Q265" s="28"/>
      <c r="R265" s="132"/>
      <c r="S265" s="214"/>
      <c r="T265" s="285"/>
      <c r="U265" s="27" t="s">
        <v>33</v>
      </c>
      <c r="V265" s="186"/>
      <c r="W265" s="56"/>
      <c r="X265" s="187"/>
      <c r="Y265" s="187"/>
      <c r="Z265" s="187"/>
      <c r="AA265" s="62"/>
      <c r="AB265" s="62"/>
      <c r="AC265" s="188"/>
      <c r="AD265" s="259"/>
      <c r="AE265" s="259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4"/>
      <c r="AT265" s="37"/>
    </row>
    <row r="266" spans="2:46" ht="13.5" customHeight="1" x14ac:dyDescent="0.15">
      <c r="B266" s="285"/>
      <c r="C266" s="27" t="s">
        <v>35</v>
      </c>
      <c r="D266" s="186"/>
      <c r="E266" s="56"/>
      <c r="F266" s="187"/>
      <c r="G266" s="187"/>
      <c r="H266" s="187"/>
      <c r="I266" s="62"/>
      <c r="J266" s="62"/>
      <c r="K266" s="188"/>
      <c r="L266" s="259"/>
      <c r="M266" s="259"/>
      <c r="N266" s="56"/>
      <c r="O266" s="28"/>
      <c r="P266" s="56"/>
      <c r="Q266" s="28"/>
      <c r="R266" s="132"/>
      <c r="S266" s="214"/>
      <c r="T266" s="285"/>
      <c r="U266" s="27" t="s">
        <v>35</v>
      </c>
      <c r="V266" s="186"/>
      <c r="W266" s="56"/>
      <c r="X266" s="187"/>
      <c r="Y266" s="187"/>
      <c r="Z266" s="187"/>
      <c r="AA266" s="62"/>
      <c r="AB266" s="62"/>
      <c r="AC266" s="188"/>
      <c r="AD266" s="259"/>
      <c r="AE266" s="259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4"/>
      <c r="AT266" s="37"/>
    </row>
    <row r="267" spans="2:46" ht="13.5" customHeight="1" thickBot="1" x14ac:dyDescent="0.2">
      <c r="B267" s="286"/>
      <c r="C267" s="27"/>
      <c r="D267" s="186"/>
      <c r="E267" s="56"/>
      <c r="F267" s="189"/>
      <c r="G267" s="189"/>
      <c r="H267" s="189"/>
      <c r="I267" s="56"/>
      <c r="J267" s="56"/>
      <c r="K267" s="188"/>
      <c r="L267" s="259"/>
      <c r="M267" s="259"/>
      <c r="N267" s="56"/>
      <c r="O267" s="28"/>
      <c r="P267" s="56"/>
      <c r="Q267" s="28"/>
      <c r="R267" s="184"/>
      <c r="S267" s="214"/>
      <c r="T267" s="286"/>
      <c r="U267" s="27"/>
      <c r="V267" s="186"/>
      <c r="W267" s="56"/>
      <c r="X267" s="189"/>
      <c r="Y267" s="189"/>
      <c r="Z267" s="189"/>
      <c r="AA267" s="56"/>
      <c r="AB267" s="56"/>
      <c r="AC267" s="188"/>
      <c r="AD267" s="259"/>
      <c r="AE267" s="259"/>
      <c r="AF267" s="56"/>
      <c r="AG267" s="28"/>
      <c r="AH267" s="56"/>
      <c r="AI267" s="28"/>
      <c r="AJ267" s="184"/>
      <c r="AK267" s="199"/>
      <c r="AL267" s="286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4"/>
      <c r="AT267" s="37"/>
    </row>
    <row r="268" spans="2:46" ht="13.5" customHeight="1" x14ac:dyDescent="0.15">
      <c r="B268" s="284" t="s">
        <v>116</v>
      </c>
      <c r="C268" s="25" t="s">
        <v>31</v>
      </c>
      <c r="D268" s="39"/>
      <c r="E268" s="55"/>
      <c r="F268" s="96"/>
      <c r="G268" s="96"/>
      <c r="H268" s="96"/>
      <c r="I268" s="60"/>
      <c r="J268" s="60"/>
      <c r="K268" s="61"/>
      <c r="L268" s="258"/>
      <c r="M268" s="258"/>
      <c r="N268" s="55"/>
      <c r="O268" s="26"/>
      <c r="P268" s="55"/>
      <c r="Q268" s="26"/>
      <c r="R268" s="131"/>
      <c r="S268" s="214"/>
      <c r="T268" s="284" t="s">
        <v>116</v>
      </c>
      <c r="U268" s="25" t="s">
        <v>31</v>
      </c>
      <c r="V268" s="39"/>
      <c r="W268" s="55"/>
      <c r="X268" s="96"/>
      <c r="Y268" s="96"/>
      <c r="Z268" s="96"/>
      <c r="AA268" s="60"/>
      <c r="AB268" s="60"/>
      <c r="AC268" s="61"/>
      <c r="AD268" s="258"/>
      <c r="AE268" s="258"/>
      <c r="AF268" s="55"/>
      <c r="AG268" s="26"/>
      <c r="AH268" s="55"/>
      <c r="AI268" s="26"/>
      <c r="AJ268" s="131"/>
      <c r="AK268" s="199"/>
      <c r="AL268" s="284" t="s">
        <v>116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4"/>
      <c r="AT268" s="37"/>
    </row>
    <row r="269" spans="2:46" ht="13.5" customHeight="1" x14ac:dyDescent="0.15">
      <c r="B269" s="285"/>
      <c r="C269" s="27" t="s">
        <v>32</v>
      </c>
      <c r="D269" s="186"/>
      <c r="E269" s="56"/>
      <c r="F269" s="187"/>
      <c r="G269" s="187"/>
      <c r="H269" s="187"/>
      <c r="I269" s="62"/>
      <c r="J269" s="62"/>
      <c r="K269" s="188"/>
      <c r="L269" s="259"/>
      <c r="M269" s="259"/>
      <c r="N269" s="56"/>
      <c r="O269" s="28"/>
      <c r="P269" s="56"/>
      <c r="Q269" s="28"/>
      <c r="R269" s="132"/>
      <c r="S269" s="214"/>
      <c r="T269" s="285"/>
      <c r="U269" s="27" t="s">
        <v>32</v>
      </c>
      <c r="V269" s="186"/>
      <c r="W269" s="56"/>
      <c r="X269" s="187"/>
      <c r="Y269" s="187"/>
      <c r="Z269" s="187"/>
      <c r="AA269" s="62"/>
      <c r="AB269" s="62"/>
      <c r="AC269" s="188"/>
      <c r="AD269" s="259"/>
      <c r="AE269" s="259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4"/>
      <c r="AT269" s="37"/>
    </row>
    <row r="270" spans="2:46" ht="13.5" customHeight="1" x14ac:dyDescent="0.15">
      <c r="B270" s="285"/>
      <c r="C270" s="27" t="s">
        <v>33</v>
      </c>
      <c r="D270" s="186"/>
      <c r="E270" s="56"/>
      <c r="F270" s="187"/>
      <c r="G270" s="187"/>
      <c r="H270" s="187"/>
      <c r="I270" s="62"/>
      <c r="J270" s="62"/>
      <c r="K270" s="188"/>
      <c r="L270" s="259"/>
      <c r="M270" s="259"/>
      <c r="N270" s="56"/>
      <c r="O270" s="28"/>
      <c r="P270" s="56"/>
      <c r="Q270" s="28"/>
      <c r="R270" s="132"/>
      <c r="S270" s="214"/>
      <c r="T270" s="285"/>
      <c r="U270" s="27" t="s">
        <v>33</v>
      </c>
      <c r="V270" s="186"/>
      <c r="W270" s="56"/>
      <c r="X270" s="187"/>
      <c r="Y270" s="187"/>
      <c r="Z270" s="187"/>
      <c r="AA270" s="62"/>
      <c r="AB270" s="62"/>
      <c r="AC270" s="188"/>
      <c r="AD270" s="259"/>
      <c r="AE270" s="259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4"/>
      <c r="AT270" s="37"/>
    </row>
    <row r="271" spans="2:46" ht="13.5" customHeight="1" x14ac:dyDescent="0.15">
      <c r="B271" s="285"/>
      <c r="C271" s="27" t="s">
        <v>35</v>
      </c>
      <c r="D271" s="186"/>
      <c r="E271" s="56"/>
      <c r="F271" s="187"/>
      <c r="G271" s="187"/>
      <c r="H271" s="187"/>
      <c r="I271" s="62"/>
      <c r="J271" s="62"/>
      <c r="K271" s="188"/>
      <c r="L271" s="259"/>
      <c r="M271" s="259"/>
      <c r="N271" s="56"/>
      <c r="O271" s="28"/>
      <c r="P271" s="56"/>
      <c r="Q271" s="28"/>
      <c r="R271" s="132"/>
      <c r="S271" s="214"/>
      <c r="T271" s="285"/>
      <c r="U271" s="27" t="s">
        <v>35</v>
      </c>
      <c r="V271" s="186"/>
      <c r="W271" s="56"/>
      <c r="X271" s="187"/>
      <c r="Y271" s="187"/>
      <c r="Z271" s="187"/>
      <c r="AA271" s="62"/>
      <c r="AB271" s="62"/>
      <c r="AC271" s="188"/>
      <c r="AD271" s="259"/>
      <c r="AE271" s="259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4"/>
      <c r="AT271" s="37"/>
    </row>
    <row r="272" spans="2:46" ht="13.5" customHeight="1" thickBot="1" x14ac:dyDescent="0.2">
      <c r="B272" s="286"/>
      <c r="C272" s="27"/>
      <c r="D272" s="186"/>
      <c r="E272" s="56"/>
      <c r="F272" s="189"/>
      <c r="G272" s="189"/>
      <c r="H272" s="189"/>
      <c r="I272" s="56"/>
      <c r="J272" s="56"/>
      <c r="K272" s="188"/>
      <c r="L272" s="259"/>
      <c r="M272" s="259"/>
      <c r="N272" s="56"/>
      <c r="O272" s="28"/>
      <c r="P272" s="56"/>
      <c r="Q272" s="28"/>
      <c r="R272" s="184"/>
      <c r="S272" s="214"/>
      <c r="T272" s="286"/>
      <c r="U272" s="27"/>
      <c r="V272" s="186"/>
      <c r="W272" s="56"/>
      <c r="X272" s="189"/>
      <c r="Y272" s="189"/>
      <c r="Z272" s="189"/>
      <c r="AA272" s="56"/>
      <c r="AB272" s="56"/>
      <c r="AC272" s="188"/>
      <c r="AD272" s="259"/>
      <c r="AE272" s="259"/>
      <c r="AF272" s="56"/>
      <c r="AG272" s="28"/>
      <c r="AH272" s="56"/>
      <c r="AI272" s="28"/>
      <c r="AJ272" s="184"/>
      <c r="AK272" s="199"/>
      <c r="AL272" s="286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4"/>
      <c r="AT272" s="37"/>
    </row>
    <row r="273" spans="2:46" ht="13.5" customHeight="1" x14ac:dyDescent="0.15">
      <c r="B273" s="284" t="s">
        <v>117</v>
      </c>
      <c r="C273" s="25" t="s">
        <v>31</v>
      </c>
      <c r="D273" s="39"/>
      <c r="E273" s="55"/>
      <c r="F273" s="96"/>
      <c r="G273" s="96"/>
      <c r="H273" s="96"/>
      <c r="I273" s="60"/>
      <c r="J273" s="60"/>
      <c r="K273" s="61"/>
      <c r="L273" s="258"/>
      <c r="M273" s="258"/>
      <c r="N273" s="55"/>
      <c r="O273" s="26"/>
      <c r="P273" s="55"/>
      <c r="Q273" s="26"/>
      <c r="R273" s="131"/>
      <c r="S273" s="214"/>
      <c r="T273" s="284" t="s">
        <v>117</v>
      </c>
      <c r="U273" s="25" t="s">
        <v>31</v>
      </c>
      <c r="V273" s="39"/>
      <c r="W273" s="55"/>
      <c r="X273" s="96"/>
      <c r="Y273" s="96"/>
      <c r="Z273" s="96"/>
      <c r="AA273" s="60"/>
      <c r="AB273" s="60"/>
      <c r="AC273" s="61"/>
      <c r="AD273" s="258"/>
      <c r="AE273" s="258"/>
      <c r="AF273" s="55"/>
      <c r="AG273" s="26"/>
      <c r="AH273" s="55"/>
      <c r="AI273" s="26"/>
      <c r="AJ273" s="131"/>
      <c r="AK273" s="199"/>
      <c r="AL273" s="284" t="s">
        <v>117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4"/>
      <c r="AT273" s="37"/>
    </row>
    <row r="274" spans="2:46" ht="13.5" customHeight="1" x14ac:dyDescent="0.15">
      <c r="B274" s="285"/>
      <c r="C274" s="27" t="s">
        <v>32</v>
      </c>
      <c r="D274" s="186"/>
      <c r="E274" s="56"/>
      <c r="F274" s="187"/>
      <c r="G274" s="187"/>
      <c r="H274" s="187"/>
      <c r="I274" s="62"/>
      <c r="J274" s="62"/>
      <c r="K274" s="188"/>
      <c r="L274" s="259"/>
      <c r="M274" s="259"/>
      <c r="N274" s="56"/>
      <c r="O274" s="28"/>
      <c r="P274" s="56"/>
      <c r="Q274" s="28"/>
      <c r="R274" s="132"/>
      <c r="S274" s="214"/>
      <c r="T274" s="285"/>
      <c r="U274" s="27" t="s">
        <v>32</v>
      </c>
      <c r="V274" s="186"/>
      <c r="W274" s="56"/>
      <c r="X274" s="187"/>
      <c r="Y274" s="187"/>
      <c r="Z274" s="187"/>
      <c r="AA274" s="62"/>
      <c r="AB274" s="62"/>
      <c r="AC274" s="188"/>
      <c r="AD274" s="259"/>
      <c r="AE274" s="259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4"/>
      <c r="AT274" s="37"/>
    </row>
    <row r="275" spans="2:46" ht="13.5" customHeight="1" x14ac:dyDescent="0.15">
      <c r="B275" s="285"/>
      <c r="C275" s="27" t="s">
        <v>33</v>
      </c>
      <c r="D275" s="186"/>
      <c r="E275" s="56"/>
      <c r="F275" s="187"/>
      <c r="G275" s="187"/>
      <c r="H275" s="187"/>
      <c r="I275" s="62"/>
      <c r="J275" s="62"/>
      <c r="K275" s="188"/>
      <c r="L275" s="259"/>
      <c r="M275" s="259"/>
      <c r="N275" s="56"/>
      <c r="O275" s="28"/>
      <c r="P275" s="56"/>
      <c r="Q275" s="28"/>
      <c r="R275" s="132"/>
      <c r="S275" s="214"/>
      <c r="T275" s="285"/>
      <c r="U275" s="27" t="s">
        <v>33</v>
      </c>
      <c r="V275" s="186"/>
      <c r="W275" s="56"/>
      <c r="X275" s="187"/>
      <c r="Y275" s="187"/>
      <c r="Z275" s="187"/>
      <c r="AA275" s="62"/>
      <c r="AB275" s="62"/>
      <c r="AC275" s="188"/>
      <c r="AD275" s="259"/>
      <c r="AE275" s="259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4"/>
      <c r="AT275" s="37"/>
    </row>
    <row r="276" spans="2:46" ht="13.5" customHeight="1" x14ac:dyDescent="0.15">
      <c r="B276" s="285"/>
      <c r="C276" s="27" t="s">
        <v>35</v>
      </c>
      <c r="D276" s="186"/>
      <c r="E276" s="56"/>
      <c r="F276" s="187"/>
      <c r="G276" s="187"/>
      <c r="H276" s="187"/>
      <c r="I276" s="62"/>
      <c r="J276" s="62"/>
      <c r="K276" s="188"/>
      <c r="L276" s="259"/>
      <c r="M276" s="259"/>
      <c r="N276" s="56"/>
      <c r="O276" s="28"/>
      <c r="P276" s="56"/>
      <c r="Q276" s="28"/>
      <c r="R276" s="132"/>
      <c r="S276" s="214"/>
      <c r="T276" s="285"/>
      <c r="U276" s="27" t="s">
        <v>35</v>
      </c>
      <c r="V276" s="186"/>
      <c r="W276" s="56"/>
      <c r="X276" s="187"/>
      <c r="Y276" s="187"/>
      <c r="Z276" s="187"/>
      <c r="AA276" s="62"/>
      <c r="AB276" s="62"/>
      <c r="AC276" s="188"/>
      <c r="AD276" s="259"/>
      <c r="AE276" s="259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4"/>
      <c r="AT276" s="37"/>
    </row>
    <row r="277" spans="2:46" ht="13.5" customHeight="1" thickBot="1" x14ac:dyDescent="0.2">
      <c r="B277" s="286"/>
      <c r="C277" s="27"/>
      <c r="D277" s="186"/>
      <c r="E277" s="56"/>
      <c r="F277" s="189"/>
      <c r="G277" s="189"/>
      <c r="H277" s="189"/>
      <c r="I277" s="56"/>
      <c r="J277" s="56"/>
      <c r="K277" s="188"/>
      <c r="L277" s="259"/>
      <c r="M277" s="259"/>
      <c r="N277" s="56"/>
      <c r="O277" s="28"/>
      <c r="P277" s="56"/>
      <c r="Q277" s="28"/>
      <c r="R277" s="184"/>
      <c r="S277" s="214"/>
      <c r="T277" s="286"/>
      <c r="U277" s="27"/>
      <c r="V277" s="186"/>
      <c r="W277" s="56"/>
      <c r="X277" s="189"/>
      <c r="Y277" s="189"/>
      <c r="Z277" s="189"/>
      <c r="AA277" s="56"/>
      <c r="AB277" s="56"/>
      <c r="AC277" s="188"/>
      <c r="AD277" s="259"/>
      <c r="AE277" s="259"/>
      <c r="AF277" s="56"/>
      <c r="AG277" s="28"/>
      <c r="AH277" s="56"/>
      <c r="AI277" s="28"/>
      <c r="AJ277" s="184"/>
      <c r="AK277" s="199"/>
      <c r="AL277" s="286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4"/>
      <c r="AT277" s="37"/>
    </row>
    <row r="278" spans="2:46" ht="13.5" customHeight="1" x14ac:dyDescent="0.15">
      <c r="B278" s="284" t="s">
        <v>118</v>
      </c>
      <c r="C278" s="25" t="s">
        <v>31</v>
      </c>
      <c r="D278" s="39"/>
      <c r="E278" s="55"/>
      <c r="F278" s="96"/>
      <c r="G278" s="96"/>
      <c r="H278" s="96"/>
      <c r="I278" s="60"/>
      <c r="J278" s="60"/>
      <c r="K278" s="61"/>
      <c r="L278" s="258"/>
      <c r="M278" s="258"/>
      <c r="N278" s="55"/>
      <c r="O278" s="26"/>
      <c r="P278" s="55"/>
      <c r="Q278" s="26"/>
      <c r="R278" s="131"/>
      <c r="S278" s="214"/>
      <c r="T278" s="284" t="s">
        <v>118</v>
      </c>
      <c r="U278" s="25" t="s">
        <v>31</v>
      </c>
      <c r="V278" s="39"/>
      <c r="W278" s="55"/>
      <c r="X278" s="96"/>
      <c r="Y278" s="96"/>
      <c r="Z278" s="96"/>
      <c r="AA278" s="60"/>
      <c r="AB278" s="60"/>
      <c r="AC278" s="61"/>
      <c r="AD278" s="258"/>
      <c r="AE278" s="258"/>
      <c r="AF278" s="55"/>
      <c r="AG278" s="26"/>
      <c r="AH278" s="55"/>
      <c r="AI278" s="26"/>
      <c r="AJ278" s="131"/>
      <c r="AK278" s="199"/>
      <c r="AL278" s="284" t="s">
        <v>118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4"/>
      <c r="AT278" s="37"/>
    </row>
    <row r="279" spans="2:46" ht="13.5" customHeight="1" x14ac:dyDescent="0.15">
      <c r="B279" s="285"/>
      <c r="C279" s="27" t="s">
        <v>32</v>
      </c>
      <c r="D279" s="186"/>
      <c r="E279" s="56"/>
      <c r="F279" s="187"/>
      <c r="G279" s="187"/>
      <c r="H279" s="187"/>
      <c r="I279" s="62"/>
      <c r="J279" s="62"/>
      <c r="K279" s="188"/>
      <c r="L279" s="259"/>
      <c r="M279" s="259"/>
      <c r="N279" s="56"/>
      <c r="O279" s="28"/>
      <c r="P279" s="56"/>
      <c r="Q279" s="28"/>
      <c r="R279" s="132"/>
      <c r="S279" s="214"/>
      <c r="T279" s="285"/>
      <c r="U279" s="27" t="s">
        <v>32</v>
      </c>
      <c r="V279" s="186"/>
      <c r="W279" s="56"/>
      <c r="X279" s="187"/>
      <c r="Y279" s="187"/>
      <c r="Z279" s="187"/>
      <c r="AA279" s="62"/>
      <c r="AB279" s="62"/>
      <c r="AC279" s="188"/>
      <c r="AD279" s="259"/>
      <c r="AE279" s="259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4"/>
      <c r="AT279" s="37"/>
    </row>
    <row r="280" spans="2:46" ht="13.5" customHeight="1" x14ac:dyDescent="0.15">
      <c r="B280" s="285"/>
      <c r="C280" s="27" t="s">
        <v>33</v>
      </c>
      <c r="D280" s="186"/>
      <c r="E280" s="56"/>
      <c r="F280" s="187"/>
      <c r="G280" s="187"/>
      <c r="H280" s="187"/>
      <c r="I280" s="62"/>
      <c r="J280" s="62"/>
      <c r="K280" s="188"/>
      <c r="L280" s="259"/>
      <c r="M280" s="259"/>
      <c r="N280" s="56"/>
      <c r="O280" s="28"/>
      <c r="P280" s="56"/>
      <c r="Q280" s="28"/>
      <c r="R280" s="132"/>
      <c r="S280" s="214"/>
      <c r="T280" s="285"/>
      <c r="U280" s="27" t="s">
        <v>33</v>
      </c>
      <c r="V280" s="186"/>
      <c r="W280" s="56"/>
      <c r="X280" s="187"/>
      <c r="Y280" s="187"/>
      <c r="Z280" s="187"/>
      <c r="AA280" s="62"/>
      <c r="AB280" s="62"/>
      <c r="AC280" s="188"/>
      <c r="AD280" s="259"/>
      <c r="AE280" s="259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4"/>
      <c r="AT280" s="37"/>
    </row>
    <row r="281" spans="2:46" ht="13.5" customHeight="1" x14ac:dyDescent="0.15">
      <c r="B281" s="285"/>
      <c r="C281" s="27" t="s">
        <v>35</v>
      </c>
      <c r="D281" s="186"/>
      <c r="E281" s="56"/>
      <c r="F281" s="187"/>
      <c r="G281" s="187"/>
      <c r="H281" s="187"/>
      <c r="I281" s="62"/>
      <c r="J281" s="62"/>
      <c r="K281" s="188"/>
      <c r="L281" s="259"/>
      <c r="M281" s="259"/>
      <c r="N281" s="56"/>
      <c r="O281" s="28"/>
      <c r="P281" s="56"/>
      <c r="Q281" s="28"/>
      <c r="R281" s="132"/>
      <c r="S281" s="214"/>
      <c r="T281" s="285"/>
      <c r="U281" s="27" t="s">
        <v>35</v>
      </c>
      <c r="V281" s="186"/>
      <c r="W281" s="56"/>
      <c r="X281" s="187"/>
      <c r="Y281" s="187"/>
      <c r="Z281" s="187"/>
      <c r="AA281" s="62"/>
      <c r="AB281" s="62"/>
      <c r="AC281" s="188"/>
      <c r="AD281" s="259"/>
      <c r="AE281" s="259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4"/>
      <c r="AT281" s="37"/>
    </row>
    <row r="282" spans="2:46" ht="13.5" customHeight="1" thickBot="1" x14ac:dyDescent="0.2">
      <c r="B282" s="286"/>
      <c r="C282" s="27"/>
      <c r="D282" s="186"/>
      <c r="E282" s="56"/>
      <c r="F282" s="189"/>
      <c r="G282" s="189"/>
      <c r="H282" s="189"/>
      <c r="I282" s="56"/>
      <c r="J282" s="56"/>
      <c r="K282" s="188"/>
      <c r="L282" s="259"/>
      <c r="M282" s="259"/>
      <c r="N282" s="56"/>
      <c r="O282" s="28"/>
      <c r="P282" s="56"/>
      <c r="Q282" s="28"/>
      <c r="R282" s="184"/>
      <c r="S282" s="214"/>
      <c r="T282" s="286"/>
      <c r="U282" s="27"/>
      <c r="V282" s="186"/>
      <c r="W282" s="56"/>
      <c r="X282" s="189"/>
      <c r="Y282" s="189"/>
      <c r="Z282" s="189"/>
      <c r="AA282" s="56"/>
      <c r="AB282" s="56"/>
      <c r="AC282" s="188"/>
      <c r="AD282" s="259"/>
      <c r="AE282" s="259"/>
      <c r="AF282" s="56"/>
      <c r="AG282" s="28"/>
      <c r="AH282" s="56"/>
      <c r="AI282" s="28"/>
      <c r="AJ282" s="184"/>
      <c r="AK282" s="199"/>
      <c r="AL282" s="286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4"/>
      <c r="AT282" s="37"/>
    </row>
    <row r="283" spans="2:46" ht="13.5" customHeight="1" x14ac:dyDescent="0.15">
      <c r="B283" s="284" t="s">
        <v>119</v>
      </c>
      <c r="C283" s="25" t="s">
        <v>31</v>
      </c>
      <c r="D283" s="39"/>
      <c r="E283" s="55"/>
      <c r="F283" s="96"/>
      <c r="G283" s="96"/>
      <c r="H283" s="96"/>
      <c r="I283" s="60"/>
      <c r="J283" s="60"/>
      <c r="K283" s="61"/>
      <c r="L283" s="258"/>
      <c r="M283" s="258"/>
      <c r="N283" s="55"/>
      <c r="O283" s="26"/>
      <c r="P283" s="55"/>
      <c r="Q283" s="26"/>
      <c r="R283" s="131"/>
      <c r="S283" s="214"/>
      <c r="T283" s="284" t="s">
        <v>119</v>
      </c>
      <c r="U283" s="25" t="s">
        <v>31</v>
      </c>
      <c r="V283" s="39"/>
      <c r="W283" s="55"/>
      <c r="X283" s="96"/>
      <c r="Y283" s="96"/>
      <c r="Z283" s="96"/>
      <c r="AA283" s="60"/>
      <c r="AB283" s="60"/>
      <c r="AC283" s="61"/>
      <c r="AD283" s="258"/>
      <c r="AE283" s="258"/>
      <c r="AF283" s="55"/>
      <c r="AG283" s="26"/>
      <c r="AH283" s="55"/>
      <c r="AI283" s="26"/>
      <c r="AJ283" s="131"/>
      <c r="AK283" s="199"/>
      <c r="AL283" s="284" t="s">
        <v>119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4"/>
      <c r="AT283" s="37"/>
    </row>
    <row r="284" spans="2:46" ht="13.5" customHeight="1" x14ac:dyDescent="0.15">
      <c r="B284" s="285"/>
      <c r="C284" s="27" t="s">
        <v>32</v>
      </c>
      <c r="D284" s="186"/>
      <c r="E284" s="56"/>
      <c r="F284" s="187"/>
      <c r="G284" s="187"/>
      <c r="H284" s="187"/>
      <c r="I284" s="62"/>
      <c r="J284" s="62"/>
      <c r="K284" s="188"/>
      <c r="L284" s="259"/>
      <c r="M284" s="259"/>
      <c r="N284" s="56"/>
      <c r="O284" s="28"/>
      <c r="P284" s="56"/>
      <c r="Q284" s="28"/>
      <c r="R284" s="132"/>
      <c r="S284" s="214"/>
      <c r="T284" s="285"/>
      <c r="U284" s="27" t="s">
        <v>32</v>
      </c>
      <c r="V284" s="186"/>
      <c r="W284" s="56"/>
      <c r="X284" s="187"/>
      <c r="Y284" s="187"/>
      <c r="Z284" s="187"/>
      <c r="AA284" s="62"/>
      <c r="AB284" s="62"/>
      <c r="AC284" s="188"/>
      <c r="AD284" s="259"/>
      <c r="AE284" s="259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4"/>
      <c r="AT284" s="37"/>
    </row>
    <row r="285" spans="2:46" ht="13.5" customHeight="1" x14ac:dyDescent="0.15">
      <c r="B285" s="285"/>
      <c r="C285" s="27" t="s">
        <v>33</v>
      </c>
      <c r="D285" s="186"/>
      <c r="E285" s="56"/>
      <c r="F285" s="187"/>
      <c r="G285" s="187"/>
      <c r="H285" s="187"/>
      <c r="I285" s="62"/>
      <c r="J285" s="62"/>
      <c r="K285" s="188"/>
      <c r="L285" s="259"/>
      <c r="M285" s="259"/>
      <c r="N285" s="56"/>
      <c r="O285" s="28"/>
      <c r="P285" s="56"/>
      <c r="Q285" s="28"/>
      <c r="R285" s="132"/>
      <c r="S285" s="214"/>
      <c r="T285" s="285"/>
      <c r="U285" s="27" t="s">
        <v>33</v>
      </c>
      <c r="V285" s="186"/>
      <c r="W285" s="56"/>
      <c r="X285" s="187"/>
      <c r="Y285" s="187"/>
      <c r="Z285" s="187"/>
      <c r="AA285" s="62"/>
      <c r="AB285" s="62"/>
      <c r="AC285" s="188"/>
      <c r="AD285" s="259"/>
      <c r="AE285" s="259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4"/>
      <c r="AT285" s="37"/>
    </row>
    <row r="286" spans="2:46" ht="13.5" customHeight="1" x14ac:dyDescent="0.15">
      <c r="B286" s="285"/>
      <c r="C286" s="27" t="s">
        <v>35</v>
      </c>
      <c r="D286" s="186"/>
      <c r="E286" s="56"/>
      <c r="F286" s="187"/>
      <c r="G286" s="187"/>
      <c r="H286" s="187"/>
      <c r="I286" s="62"/>
      <c r="J286" s="62"/>
      <c r="K286" s="188"/>
      <c r="L286" s="259"/>
      <c r="M286" s="259"/>
      <c r="N286" s="56"/>
      <c r="O286" s="28"/>
      <c r="P286" s="56"/>
      <c r="Q286" s="28"/>
      <c r="R286" s="132"/>
      <c r="S286" s="214"/>
      <c r="T286" s="285"/>
      <c r="U286" s="27" t="s">
        <v>35</v>
      </c>
      <c r="V286" s="186"/>
      <c r="W286" s="56"/>
      <c r="X286" s="187"/>
      <c r="Y286" s="187"/>
      <c r="Z286" s="187"/>
      <c r="AA286" s="62"/>
      <c r="AB286" s="62"/>
      <c r="AC286" s="188"/>
      <c r="AD286" s="259"/>
      <c r="AE286" s="259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4"/>
      <c r="AT286" s="37"/>
    </row>
    <row r="287" spans="2:46" ht="13.5" customHeight="1" thickBot="1" x14ac:dyDescent="0.2">
      <c r="B287" s="286"/>
      <c r="C287" s="27"/>
      <c r="D287" s="186"/>
      <c r="E287" s="56"/>
      <c r="F287" s="189"/>
      <c r="G287" s="189"/>
      <c r="H287" s="189"/>
      <c r="I287" s="56"/>
      <c r="J287" s="56"/>
      <c r="K287" s="188"/>
      <c r="L287" s="259"/>
      <c r="M287" s="259"/>
      <c r="N287" s="56"/>
      <c r="O287" s="28"/>
      <c r="P287" s="56"/>
      <c r="Q287" s="28"/>
      <c r="R287" s="184"/>
      <c r="S287" s="214"/>
      <c r="T287" s="286"/>
      <c r="U287" s="27"/>
      <c r="V287" s="186"/>
      <c r="W287" s="56"/>
      <c r="X287" s="189"/>
      <c r="Y287" s="189"/>
      <c r="Z287" s="189"/>
      <c r="AA287" s="56"/>
      <c r="AB287" s="56"/>
      <c r="AC287" s="188"/>
      <c r="AD287" s="259"/>
      <c r="AE287" s="259"/>
      <c r="AF287" s="56"/>
      <c r="AG287" s="28"/>
      <c r="AH287" s="56"/>
      <c r="AI287" s="28"/>
      <c r="AJ287" s="184"/>
      <c r="AK287" s="199"/>
      <c r="AL287" s="286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4"/>
      <c r="AT287" s="37"/>
    </row>
    <row r="288" spans="2:46" ht="13.5" customHeight="1" x14ac:dyDescent="0.15">
      <c r="B288" s="284" t="s">
        <v>120</v>
      </c>
      <c r="C288" s="25" t="s">
        <v>31</v>
      </c>
      <c r="D288" s="39"/>
      <c r="E288" s="55"/>
      <c r="F288" s="96"/>
      <c r="G288" s="96"/>
      <c r="H288" s="96"/>
      <c r="I288" s="60"/>
      <c r="J288" s="60"/>
      <c r="K288" s="61"/>
      <c r="L288" s="258"/>
      <c r="M288" s="258"/>
      <c r="N288" s="55"/>
      <c r="O288" s="26"/>
      <c r="P288" s="55"/>
      <c r="Q288" s="26"/>
      <c r="R288" s="131"/>
      <c r="S288" s="214"/>
      <c r="T288" s="284" t="s">
        <v>120</v>
      </c>
      <c r="U288" s="25" t="s">
        <v>31</v>
      </c>
      <c r="V288" s="39"/>
      <c r="W288" s="55"/>
      <c r="X288" s="96"/>
      <c r="Y288" s="96"/>
      <c r="Z288" s="96"/>
      <c r="AA288" s="60"/>
      <c r="AB288" s="60"/>
      <c r="AC288" s="61"/>
      <c r="AD288" s="258"/>
      <c r="AE288" s="258"/>
      <c r="AF288" s="55"/>
      <c r="AG288" s="26"/>
      <c r="AH288" s="55"/>
      <c r="AI288" s="26"/>
      <c r="AJ288" s="131"/>
      <c r="AK288" s="199"/>
      <c r="AL288" s="284" t="s">
        <v>120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4"/>
      <c r="AT288" s="37"/>
    </row>
    <row r="289" spans="2:46" ht="13.5" customHeight="1" x14ac:dyDescent="0.15">
      <c r="B289" s="285"/>
      <c r="C289" s="27" t="s">
        <v>32</v>
      </c>
      <c r="D289" s="186"/>
      <c r="E289" s="56"/>
      <c r="F289" s="187"/>
      <c r="G289" s="187"/>
      <c r="H289" s="187"/>
      <c r="I289" s="62"/>
      <c r="J289" s="62"/>
      <c r="K289" s="188"/>
      <c r="L289" s="259"/>
      <c r="M289" s="259"/>
      <c r="N289" s="56"/>
      <c r="O289" s="28"/>
      <c r="P289" s="56"/>
      <c r="Q289" s="28"/>
      <c r="R289" s="132"/>
      <c r="S289" s="214"/>
      <c r="T289" s="285"/>
      <c r="U289" s="27" t="s">
        <v>32</v>
      </c>
      <c r="V289" s="186"/>
      <c r="W289" s="56"/>
      <c r="X289" s="187"/>
      <c r="Y289" s="187"/>
      <c r="Z289" s="187"/>
      <c r="AA289" s="62"/>
      <c r="AB289" s="62"/>
      <c r="AC289" s="188"/>
      <c r="AD289" s="259"/>
      <c r="AE289" s="259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4"/>
      <c r="AT289" s="37"/>
    </row>
    <row r="290" spans="2:46" ht="13.5" customHeight="1" x14ac:dyDescent="0.15">
      <c r="B290" s="285"/>
      <c r="C290" s="27" t="s">
        <v>33</v>
      </c>
      <c r="D290" s="186"/>
      <c r="E290" s="56"/>
      <c r="F290" s="187"/>
      <c r="G290" s="187"/>
      <c r="H290" s="187"/>
      <c r="I290" s="62"/>
      <c r="J290" s="62"/>
      <c r="K290" s="188"/>
      <c r="L290" s="259"/>
      <c r="M290" s="259"/>
      <c r="N290" s="56"/>
      <c r="O290" s="28"/>
      <c r="P290" s="56"/>
      <c r="Q290" s="28"/>
      <c r="R290" s="132"/>
      <c r="S290" s="214"/>
      <c r="T290" s="285"/>
      <c r="U290" s="27" t="s">
        <v>33</v>
      </c>
      <c r="V290" s="186"/>
      <c r="W290" s="56"/>
      <c r="X290" s="187"/>
      <c r="Y290" s="187"/>
      <c r="Z290" s="187"/>
      <c r="AA290" s="62"/>
      <c r="AB290" s="62"/>
      <c r="AC290" s="188"/>
      <c r="AD290" s="259"/>
      <c r="AE290" s="259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4"/>
      <c r="AT290" s="37"/>
    </row>
    <row r="291" spans="2:46" ht="13.5" customHeight="1" x14ac:dyDescent="0.15">
      <c r="B291" s="285"/>
      <c r="C291" s="27" t="s">
        <v>35</v>
      </c>
      <c r="D291" s="186"/>
      <c r="E291" s="56"/>
      <c r="F291" s="187"/>
      <c r="G291" s="187"/>
      <c r="H291" s="187"/>
      <c r="I291" s="62"/>
      <c r="J291" s="62"/>
      <c r="K291" s="188"/>
      <c r="L291" s="259"/>
      <c r="M291" s="259"/>
      <c r="N291" s="56"/>
      <c r="O291" s="28"/>
      <c r="P291" s="56"/>
      <c r="Q291" s="28"/>
      <c r="R291" s="132"/>
      <c r="S291" s="214"/>
      <c r="T291" s="285"/>
      <c r="U291" s="27" t="s">
        <v>35</v>
      </c>
      <c r="V291" s="186"/>
      <c r="W291" s="56"/>
      <c r="X291" s="187"/>
      <c r="Y291" s="187"/>
      <c r="Z291" s="187"/>
      <c r="AA291" s="62"/>
      <c r="AB291" s="62"/>
      <c r="AC291" s="188"/>
      <c r="AD291" s="259"/>
      <c r="AE291" s="259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4"/>
      <c r="AT291" s="37"/>
    </row>
    <row r="292" spans="2:46" ht="13.5" customHeight="1" thickBot="1" x14ac:dyDescent="0.2">
      <c r="B292" s="286"/>
      <c r="C292" s="27"/>
      <c r="D292" s="186"/>
      <c r="E292" s="56"/>
      <c r="F292" s="189"/>
      <c r="G292" s="189"/>
      <c r="H292" s="189"/>
      <c r="I292" s="56"/>
      <c r="J292" s="56"/>
      <c r="K292" s="188"/>
      <c r="L292" s="259"/>
      <c r="M292" s="259"/>
      <c r="N292" s="56"/>
      <c r="O292" s="28"/>
      <c r="P292" s="56"/>
      <c r="Q292" s="28"/>
      <c r="R292" s="184"/>
      <c r="S292" s="214"/>
      <c r="T292" s="286"/>
      <c r="U292" s="27"/>
      <c r="V292" s="186"/>
      <c r="W292" s="56"/>
      <c r="X292" s="189"/>
      <c r="Y292" s="189"/>
      <c r="Z292" s="189"/>
      <c r="AA292" s="56"/>
      <c r="AB292" s="56"/>
      <c r="AC292" s="188"/>
      <c r="AD292" s="259"/>
      <c r="AE292" s="259"/>
      <c r="AF292" s="56"/>
      <c r="AG292" s="28"/>
      <c r="AH292" s="56"/>
      <c r="AI292" s="28"/>
      <c r="AJ292" s="184"/>
      <c r="AK292" s="199"/>
      <c r="AL292" s="286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4"/>
      <c r="AT292" s="37"/>
    </row>
    <row r="293" spans="2:46" ht="13.5" customHeight="1" x14ac:dyDescent="0.15">
      <c r="B293" s="284" t="s">
        <v>121</v>
      </c>
      <c r="C293" s="25" t="s">
        <v>31</v>
      </c>
      <c r="D293" s="39"/>
      <c r="E293" s="55"/>
      <c r="F293" s="96"/>
      <c r="G293" s="96"/>
      <c r="H293" s="96"/>
      <c r="I293" s="60"/>
      <c r="J293" s="60"/>
      <c r="K293" s="61"/>
      <c r="L293" s="258"/>
      <c r="M293" s="258"/>
      <c r="N293" s="55"/>
      <c r="O293" s="26"/>
      <c r="P293" s="55"/>
      <c r="Q293" s="26"/>
      <c r="R293" s="131"/>
      <c r="S293" s="214"/>
      <c r="T293" s="284" t="s">
        <v>121</v>
      </c>
      <c r="U293" s="25" t="s">
        <v>31</v>
      </c>
      <c r="V293" s="39"/>
      <c r="W293" s="55"/>
      <c r="X293" s="96"/>
      <c r="Y293" s="96"/>
      <c r="Z293" s="96"/>
      <c r="AA293" s="60"/>
      <c r="AB293" s="60"/>
      <c r="AC293" s="61"/>
      <c r="AD293" s="258"/>
      <c r="AE293" s="258"/>
      <c r="AF293" s="55"/>
      <c r="AG293" s="26"/>
      <c r="AH293" s="55"/>
      <c r="AI293" s="26"/>
      <c r="AJ293" s="131"/>
      <c r="AK293" s="199"/>
      <c r="AL293" s="284" t="s">
        <v>121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4"/>
      <c r="AT293" s="37"/>
    </row>
    <row r="294" spans="2:46" ht="13.5" customHeight="1" x14ac:dyDescent="0.15">
      <c r="B294" s="285"/>
      <c r="C294" s="27" t="s">
        <v>32</v>
      </c>
      <c r="D294" s="186"/>
      <c r="E294" s="56"/>
      <c r="F294" s="187"/>
      <c r="G294" s="187"/>
      <c r="H294" s="187"/>
      <c r="I294" s="62"/>
      <c r="J294" s="62"/>
      <c r="K294" s="188"/>
      <c r="L294" s="259"/>
      <c r="M294" s="259"/>
      <c r="N294" s="56"/>
      <c r="O294" s="28"/>
      <c r="P294" s="56"/>
      <c r="Q294" s="28"/>
      <c r="R294" s="132"/>
      <c r="S294" s="214"/>
      <c r="T294" s="285"/>
      <c r="U294" s="27" t="s">
        <v>32</v>
      </c>
      <c r="V294" s="186"/>
      <c r="W294" s="56"/>
      <c r="X294" s="187"/>
      <c r="Y294" s="187"/>
      <c r="Z294" s="187"/>
      <c r="AA294" s="62"/>
      <c r="AB294" s="62"/>
      <c r="AC294" s="188"/>
      <c r="AD294" s="259"/>
      <c r="AE294" s="259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4"/>
      <c r="AT294" s="37"/>
    </row>
    <row r="295" spans="2:46" ht="13.5" customHeight="1" x14ac:dyDescent="0.15">
      <c r="B295" s="285"/>
      <c r="C295" s="27" t="s">
        <v>33</v>
      </c>
      <c r="D295" s="186"/>
      <c r="E295" s="56"/>
      <c r="F295" s="187"/>
      <c r="G295" s="187"/>
      <c r="H295" s="187"/>
      <c r="I295" s="62"/>
      <c r="J295" s="62"/>
      <c r="K295" s="188"/>
      <c r="L295" s="259"/>
      <c r="M295" s="259"/>
      <c r="N295" s="56"/>
      <c r="O295" s="28"/>
      <c r="P295" s="56"/>
      <c r="Q295" s="28"/>
      <c r="R295" s="132"/>
      <c r="S295" s="214"/>
      <c r="T295" s="285"/>
      <c r="U295" s="27" t="s">
        <v>33</v>
      </c>
      <c r="V295" s="186"/>
      <c r="W295" s="56"/>
      <c r="X295" s="187"/>
      <c r="Y295" s="187"/>
      <c r="Z295" s="187"/>
      <c r="AA295" s="62"/>
      <c r="AB295" s="62"/>
      <c r="AC295" s="188"/>
      <c r="AD295" s="259"/>
      <c r="AE295" s="259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4"/>
      <c r="AT295" s="37"/>
    </row>
    <row r="296" spans="2:46" ht="13.5" customHeight="1" x14ac:dyDescent="0.15">
      <c r="B296" s="285"/>
      <c r="C296" s="27" t="s">
        <v>35</v>
      </c>
      <c r="D296" s="186"/>
      <c r="E296" s="56"/>
      <c r="F296" s="187"/>
      <c r="G296" s="187"/>
      <c r="H296" s="187"/>
      <c r="I296" s="62"/>
      <c r="J296" s="62"/>
      <c r="K296" s="188"/>
      <c r="L296" s="259"/>
      <c r="M296" s="259"/>
      <c r="N296" s="56"/>
      <c r="O296" s="28"/>
      <c r="P296" s="56"/>
      <c r="Q296" s="28"/>
      <c r="R296" s="132"/>
      <c r="S296" s="214"/>
      <c r="T296" s="285"/>
      <c r="U296" s="27" t="s">
        <v>35</v>
      </c>
      <c r="V296" s="186"/>
      <c r="W296" s="56"/>
      <c r="X296" s="187"/>
      <c r="Y296" s="187"/>
      <c r="Z296" s="187"/>
      <c r="AA296" s="62"/>
      <c r="AB296" s="62"/>
      <c r="AC296" s="188"/>
      <c r="AD296" s="259"/>
      <c r="AE296" s="259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4"/>
      <c r="AT296" s="37"/>
    </row>
    <row r="297" spans="2:46" ht="13.5" customHeight="1" thickBot="1" x14ac:dyDescent="0.2">
      <c r="B297" s="286"/>
      <c r="C297" s="27"/>
      <c r="D297" s="186"/>
      <c r="E297" s="56"/>
      <c r="F297" s="189"/>
      <c r="G297" s="189"/>
      <c r="H297" s="189"/>
      <c r="I297" s="56"/>
      <c r="J297" s="56"/>
      <c r="K297" s="188"/>
      <c r="L297" s="259"/>
      <c r="M297" s="259"/>
      <c r="N297" s="56"/>
      <c r="O297" s="28"/>
      <c r="P297" s="56"/>
      <c r="Q297" s="28"/>
      <c r="R297" s="184"/>
      <c r="S297" s="214"/>
      <c r="T297" s="286"/>
      <c r="U297" s="27"/>
      <c r="V297" s="186"/>
      <c r="W297" s="56"/>
      <c r="X297" s="189"/>
      <c r="Y297" s="189"/>
      <c r="Z297" s="189"/>
      <c r="AA297" s="56"/>
      <c r="AB297" s="56"/>
      <c r="AC297" s="188"/>
      <c r="AD297" s="259"/>
      <c r="AE297" s="259"/>
      <c r="AF297" s="56"/>
      <c r="AG297" s="28"/>
      <c r="AH297" s="56"/>
      <c r="AI297" s="28"/>
      <c r="AJ297" s="184"/>
      <c r="AK297" s="199"/>
      <c r="AL297" s="286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4"/>
      <c r="AT297" s="37"/>
    </row>
    <row r="298" spans="2:46" ht="13.5" customHeight="1" x14ac:dyDescent="0.15">
      <c r="B298" s="284" t="s">
        <v>122</v>
      </c>
      <c r="C298" s="25" t="s">
        <v>31</v>
      </c>
      <c r="D298" s="39"/>
      <c r="E298" s="55"/>
      <c r="F298" s="96"/>
      <c r="G298" s="96"/>
      <c r="H298" s="96"/>
      <c r="I298" s="60"/>
      <c r="J298" s="60"/>
      <c r="K298" s="61"/>
      <c r="L298" s="258"/>
      <c r="M298" s="258"/>
      <c r="N298" s="55"/>
      <c r="O298" s="26"/>
      <c r="P298" s="55"/>
      <c r="Q298" s="26"/>
      <c r="R298" s="131"/>
      <c r="S298" s="214"/>
      <c r="T298" s="284" t="s">
        <v>122</v>
      </c>
      <c r="U298" s="25" t="s">
        <v>31</v>
      </c>
      <c r="V298" s="39"/>
      <c r="W298" s="55"/>
      <c r="X298" s="96"/>
      <c r="Y298" s="96"/>
      <c r="Z298" s="96"/>
      <c r="AA298" s="60"/>
      <c r="AB298" s="60"/>
      <c r="AC298" s="61"/>
      <c r="AD298" s="258"/>
      <c r="AE298" s="258"/>
      <c r="AF298" s="55"/>
      <c r="AG298" s="26"/>
      <c r="AH298" s="55"/>
      <c r="AI298" s="26"/>
      <c r="AJ298" s="131"/>
      <c r="AK298" s="199"/>
      <c r="AL298" s="284" t="s">
        <v>122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4"/>
      <c r="AT298" s="37"/>
    </row>
    <row r="299" spans="2:46" ht="13.5" customHeight="1" x14ac:dyDescent="0.15">
      <c r="B299" s="285"/>
      <c r="C299" s="27" t="s">
        <v>32</v>
      </c>
      <c r="D299" s="186"/>
      <c r="E299" s="56"/>
      <c r="F299" s="187"/>
      <c r="G299" s="187"/>
      <c r="H299" s="187"/>
      <c r="I299" s="62"/>
      <c r="J299" s="62"/>
      <c r="K299" s="188"/>
      <c r="L299" s="259"/>
      <c r="M299" s="259"/>
      <c r="N299" s="56"/>
      <c r="O299" s="28"/>
      <c r="P299" s="56"/>
      <c r="Q299" s="28"/>
      <c r="R299" s="132"/>
      <c r="S299" s="214"/>
      <c r="T299" s="285"/>
      <c r="U299" s="27" t="s">
        <v>32</v>
      </c>
      <c r="V299" s="186"/>
      <c r="W299" s="56"/>
      <c r="X299" s="187"/>
      <c r="Y299" s="187"/>
      <c r="Z299" s="187"/>
      <c r="AA299" s="62"/>
      <c r="AB299" s="62"/>
      <c r="AC299" s="188"/>
      <c r="AD299" s="259"/>
      <c r="AE299" s="259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4"/>
      <c r="AT299" s="37"/>
    </row>
    <row r="300" spans="2:46" ht="13.5" customHeight="1" x14ac:dyDescent="0.15">
      <c r="B300" s="285"/>
      <c r="C300" s="27" t="s">
        <v>33</v>
      </c>
      <c r="D300" s="186"/>
      <c r="E300" s="56"/>
      <c r="F300" s="187"/>
      <c r="G300" s="187"/>
      <c r="H300" s="187"/>
      <c r="I300" s="62"/>
      <c r="J300" s="62"/>
      <c r="K300" s="188"/>
      <c r="L300" s="259"/>
      <c r="M300" s="259"/>
      <c r="N300" s="56"/>
      <c r="O300" s="28"/>
      <c r="P300" s="56"/>
      <c r="Q300" s="28"/>
      <c r="R300" s="132"/>
      <c r="S300" s="214"/>
      <c r="T300" s="285"/>
      <c r="U300" s="27" t="s">
        <v>33</v>
      </c>
      <c r="V300" s="186"/>
      <c r="W300" s="56"/>
      <c r="X300" s="187"/>
      <c r="Y300" s="187"/>
      <c r="Z300" s="187"/>
      <c r="AA300" s="62"/>
      <c r="AB300" s="62"/>
      <c r="AC300" s="188"/>
      <c r="AD300" s="259"/>
      <c r="AE300" s="259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4"/>
      <c r="AT300" s="37"/>
    </row>
    <row r="301" spans="2:46" ht="13.5" customHeight="1" x14ac:dyDescent="0.15">
      <c r="B301" s="285"/>
      <c r="C301" s="27" t="s">
        <v>35</v>
      </c>
      <c r="D301" s="186"/>
      <c r="E301" s="56"/>
      <c r="F301" s="187"/>
      <c r="G301" s="187"/>
      <c r="H301" s="187"/>
      <c r="I301" s="62"/>
      <c r="J301" s="62"/>
      <c r="K301" s="188"/>
      <c r="L301" s="259"/>
      <c r="M301" s="259"/>
      <c r="N301" s="56"/>
      <c r="O301" s="28"/>
      <c r="P301" s="56"/>
      <c r="Q301" s="28"/>
      <c r="R301" s="132"/>
      <c r="S301" s="214"/>
      <c r="T301" s="285"/>
      <c r="U301" s="27" t="s">
        <v>35</v>
      </c>
      <c r="V301" s="186"/>
      <c r="W301" s="56"/>
      <c r="X301" s="187"/>
      <c r="Y301" s="187"/>
      <c r="Z301" s="187"/>
      <c r="AA301" s="62"/>
      <c r="AB301" s="62"/>
      <c r="AC301" s="188"/>
      <c r="AD301" s="259"/>
      <c r="AE301" s="259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4"/>
      <c r="AT301" s="37"/>
    </row>
    <row r="302" spans="2:46" ht="13.5" customHeight="1" thickBot="1" x14ac:dyDescent="0.2">
      <c r="B302" s="286"/>
      <c r="C302" s="27"/>
      <c r="D302" s="186"/>
      <c r="E302" s="56"/>
      <c r="F302" s="189"/>
      <c r="G302" s="189"/>
      <c r="H302" s="189"/>
      <c r="I302" s="56"/>
      <c r="J302" s="56"/>
      <c r="K302" s="188"/>
      <c r="L302" s="259"/>
      <c r="M302" s="259"/>
      <c r="N302" s="56"/>
      <c r="O302" s="28"/>
      <c r="P302" s="56"/>
      <c r="Q302" s="28"/>
      <c r="R302" s="184"/>
      <c r="S302" s="214"/>
      <c r="T302" s="286"/>
      <c r="U302" s="27"/>
      <c r="V302" s="186"/>
      <c r="W302" s="56"/>
      <c r="X302" s="189"/>
      <c r="Y302" s="189"/>
      <c r="Z302" s="189"/>
      <c r="AA302" s="56"/>
      <c r="AB302" s="56"/>
      <c r="AC302" s="188"/>
      <c r="AD302" s="259"/>
      <c r="AE302" s="259"/>
      <c r="AF302" s="56"/>
      <c r="AG302" s="28"/>
      <c r="AH302" s="56"/>
      <c r="AI302" s="28"/>
      <c r="AJ302" s="184"/>
      <c r="AK302" s="199"/>
      <c r="AL302" s="286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4"/>
      <c r="AT302" s="37"/>
    </row>
    <row r="303" spans="2:46" ht="13.5" customHeight="1" x14ac:dyDescent="0.15">
      <c r="B303" s="284" t="s">
        <v>123</v>
      </c>
      <c r="C303" s="25" t="s">
        <v>31</v>
      </c>
      <c r="D303" s="39"/>
      <c r="E303" s="55"/>
      <c r="F303" s="96"/>
      <c r="G303" s="96"/>
      <c r="H303" s="96"/>
      <c r="I303" s="60"/>
      <c r="J303" s="60"/>
      <c r="K303" s="61"/>
      <c r="L303" s="258"/>
      <c r="M303" s="258"/>
      <c r="N303" s="55"/>
      <c r="O303" s="26"/>
      <c r="P303" s="55"/>
      <c r="Q303" s="26"/>
      <c r="R303" s="131"/>
      <c r="S303" s="214"/>
      <c r="T303" s="284" t="s">
        <v>123</v>
      </c>
      <c r="U303" s="25" t="s">
        <v>31</v>
      </c>
      <c r="V303" s="39"/>
      <c r="W303" s="55"/>
      <c r="X303" s="96"/>
      <c r="Y303" s="96"/>
      <c r="Z303" s="96"/>
      <c r="AA303" s="60"/>
      <c r="AB303" s="60"/>
      <c r="AC303" s="61"/>
      <c r="AD303" s="258"/>
      <c r="AE303" s="258"/>
      <c r="AF303" s="55"/>
      <c r="AG303" s="26"/>
      <c r="AH303" s="55"/>
      <c r="AI303" s="26"/>
      <c r="AJ303" s="131"/>
      <c r="AK303" s="199"/>
      <c r="AL303" s="284" t="s">
        <v>123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4"/>
      <c r="AT303" s="37"/>
    </row>
    <row r="304" spans="2:46" ht="13.5" customHeight="1" x14ac:dyDescent="0.15">
      <c r="B304" s="285"/>
      <c r="C304" s="27" t="s">
        <v>32</v>
      </c>
      <c r="D304" s="186"/>
      <c r="E304" s="56"/>
      <c r="F304" s="187"/>
      <c r="G304" s="187"/>
      <c r="H304" s="187"/>
      <c r="I304" s="62"/>
      <c r="J304" s="62"/>
      <c r="K304" s="188"/>
      <c r="L304" s="259"/>
      <c r="M304" s="259"/>
      <c r="N304" s="56"/>
      <c r="O304" s="28"/>
      <c r="P304" s="56"/>
      <c r="Q304" s="28"/>
      <c r="R304" s="132"/>
      <c r="S304" s="214"/>
      <c r="T304" s="285"/>
      <c r="U304" s="27" t="s">
        <v>32</v>
      </c>
      <c r="V304" s="186"/>
      <c r="W304" s="56"/>
      <c r="X304" s="187"/>
      <c r="Y304" s="187"/>
      <c r="Z304" s="187"/>
      <c r="AA304" s="62"/>
      <c r="AB304" s="62"/>
      <c r="AC304" s="188"/>
      <c r="AD304" s="259"/>
      <c r="AE304" s="259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4"/>
      <c r="AT304" s="37"/>
    </row>
    <row r="305" spans="2:46" ht="13.5" customHeight="1" x14ac:dyDescent="0.15">
      <c r="B305" s="285"/>
      <c r="C305" s="27" t="s">
        <v>33</v>
      </c>
      <c r="D305" s="186"/>
      <c r="E305" s="56"/>
      <c r="F305" s="187"/>
      <c r="G305" s="187"/>
      <c r="H305" s="187"/>
      <c r="I305" s="62"/>
      <c r="J305" s="62"/>
      <c r="K305" s="188"/>
      <c r="L305" s="259"/>
      <c r="M305" s="259"/>
      <c r="N305" s="56"/>
      <c r="O305" s="28"/>
      <c r="P305" s="56"/>
      <c r="Q305" s="28"/>
      <c r="R305" s="132"/>
      <c r="S305" s="214"/>
      <c r="T305" s="285"/>
      <c r="U305" s="27" t="s">
        <v>33</v>
      </c>
      <c r="V305" s="186"/>
      <c r="W305" s="56"/>
      <c r="X305" s="187"/>
      <c r="Y305" s="187"/>
      <c r="Z305" s="187"/>
      <c r="AA305" s="62"/>
      <c r="AB305" s="62"/>
      <c r="AC305" s="188"/>
      <c r="AD305" s="259"/>
      <c r="AE305" s="259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4"/>
      <c r="AT305" s="37"/>
    </row>
    <row r="306" spans="2:46" ht="13.5" customHeight="1" x14ac:dyDescent="0.15">
      <c r="B306" s="285"/>
      <c r="C306" s="27" t="s">
        <v>35</v>
      </c>
      <c r="D306" s="186"/>
      <c r="E306" s="56"/>
      <c r="F306" s="187"/>
      <c r="G306" s="187"/>
      <c r="H306" s="187"/>
      <c r="I306" s="62"/>
      <c r="J306" s="62"/>
      <c r="K306" s="188"/>
      <c r="L306" s="259"/>
      <c r="M306" s="259"/>
      <c r="N306" s="56"/>
      <c r="O306" s="28"/>
      <c r="P306" s="56"/>
      <c r="Q306" s="28"/>
      <c r="R306" s="132"/>
      <c r="S306" s="214"/>
      <c r="T306" s="285"/>
      <c r="U306" s="27" t="s">
        <v>35</v>
      </c>
      <c r="V306" s="186"/>
      <c r="W306" s="56"/>
      <c r="X306" s="187"/>
      <c r="Y306" s="187"/>
      <c r="Z306" s="187"/>
      <c r="AA306" s="62"/>
      <c r="AB306" s="62"/>
      <c r="AC306" s="188"/>
      <c r="AD306" s="259"/>
      <c r="AE306" s="259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4"/>
      <c r="AT306" s="37"/>
    </row>
    <row r="307" spans="2:46" ht="13.5" customHeight="1" thickBot="1" x14ac:dyDescent="0.2">
      <c r="B307" s="286"/>
      <c r="C307" s="27"/>
      <c r="D307" s="186"/>
      <c r="E307" s="56"/>
      <c r="F307" s="189"/>
      <c r="G307" s="189"/>
      <c r="H307" s="189"/>
      <c r="I307" s="56"/>
      <c r="J307" s="56"/>
      <c r="K307" s="188"/>
      <c r="L307" s="259"/>
      <c r="M307" s="259"/>
      <c r="N307" s="56"/>
      <c r="O307" s="28"/>
      <c r="P307" s="56"/>
      <c r="Q307" s="28"/>
      <c r="R307" s="184"/>
      <c r="S307" s="214"/>
      <c r="T307" s="286"/>
      <c r="U307" s="27"/>
      <c r="V307" s="186"/>
      <c r="W307" s="56"/>
      <c r="X307" s="189"/>
      <c r="Y307" s="189"/>
      <c r="Z307" s="189"/>
      <c r="AA307" s="56"/>
      <c r="AB307" s="56"/>
      <c r="AC307" s="188"/>
      <c r="AD307" s="259"/>
      <c r="AE307" s="259"/>
      <c r="AF307" s="56"/>
      <c r="AG307" s="28"/>
      <c r="AH307" s="56"/>
      <c r="AI307" s="28"/>
      <c r="AJ307" s="184"/>
      <c r="AK307" s="199"/>
      <c r="AL307" s="286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4"/>
      <c r="AT307" s="37"/>
    </row>
    <row r="308" spans="2:46" ht="13.5" customHeight="1" x14ac:dyDescent="0.15">
      <c r="B308" s="284" t="s">
        <v>124</v>
      </c>
      <c r="C308" s="25" t="s">
        <v>31</v>
      </c>
      <c r="D308" s="39"/>
      <c r="E308" s="55"/>
      <c r="F308" s="96"/>
      <c r="G308" s="96"/>
      <c r="H308" s="96"/>
      <c r="I308" s="60"/>
      <c r="J308" s="60"/>
      <c r="K308" s="61"/>
      <c r="L308" s="258"/>
      <c r="M308" s="258"/>
      <c r="N308" s="55"/>
      <c r="O308" s="26"/>
      <c r="P308" s="55"/>
      <c r="Q308" s="26"/>
      <c r="R308" s="131"/>
      <c r="S308" s="214"/>
      <c r="T308" s="284" t="s">
        <v>124</v>
      </c>
      <c r="U308" s="25" t="s">
        <v>31</v>
      </c>
      <c r="V308" s="39"/>
      <c r="W308" s="55"/>
      <c r="X308" s="96"/>
      <c r="Y308" s="96"/>
      <c r="Z308" s="96"/>
      <c r="AA308" s="60"/>
      <c r="AB308" s="60"/>
      <c r="AC308" s="61"/>
      <c r="AD308" s="258"/>
      <c r="AE308" s="258"/>
      <c r="AF308" s="55"/>
      <c r="AG308" s="26"/>
      <c r="AH308" s="55"/>
      <c r="AI308" s="26"/>
      <c r="AJ308" s="131"/>
      <c r="AK308" s="199"/>
      <c r="AL308" s="284" t="s">
        <v>124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4"/>
      <c r="AT308" s="37"/>
    </row>
    <row r="309" spans="2:46" ht="13.5" customHeight="1" x14ac:dyDescent="0.15">
      <c r="B309" s="285"/>
      <c r="C309" s="27" t="s">
        <v>32</v>
      </c>
      <c r="D309" s="186"/>
      <c r="E309" s="56"/>
      <c r="F309" s="187"/>
      <c r="G309" s="187"/>
      <c r="H309" s="187"/>
      <c r="I309" s="62"/>
      <c r="J309" s="62"/>
      <c r="K309" s="188"/>
      <c r="L309" s="259"/>
      <c r="M309" s="259"/>
      <c r="N309" s="56"/>
      <c r="O309" s="28"/>
      <c r="P309" s="56"/>
      <c r="Q309" s="28"/>
      <c r="R309" s="132"/>
      <c r="S309" s="214"/>
      <c r="T309" s="285"/>
      <c r="U309" s="27" t="s">
        <v>32</v>
      </c>
      <c r="V309" s="186"/>
      <c r="W309" s="56"/>
      <c r="X309" s="187"/>
      <c r="Y309" s="187"/>
      <c r="Z309" s="187"/>
      <c r="AA309" s="62"/>
      <c r="AB309" s="62"/>
      <c r="AC309" s="188"/>
      <c r="AD309" s="259"/>
      <c r="AE309" s="259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4"/>
      <c r="AT309" s="37"/>
    </row>
    <row r="310" spans="2:46" ht="13.5" customHeight="1" x14ac:dyDescent="0.15">
      <c r="B310" s="285"/>
      <c r="C310" s="27" t="s">
        <v>33</v>
      </c>
      <c r="D310" s="186"/>
      <c r="E310" s="56"/>
      <c r="F310" s="187"/>
      <c r="G310" s="187"/>
      <c r="H310" s="187"/>
      <c r="I310" s="62"/>
      <c r="J310" s="62"/>
      <c r="K310" s="188"/>
      <c r="L310" s="259"/>
      <c r="M310" s="259"/>
      <c r="N310" s="56"/>
      <c r="O310" s="28"/>
      <c r="P310" s="56"/>
      <c r="Q310" s="28"/>
      <c r="R310" s="132"/>
      <c r="S310" s="214"/>
      <c r="T310" s="285"/>
      <c r="U310" s="27" t="s">
        <v>33</v>
      </c>
      <c r="V310" s="186"/>
      <c r="W310" s="56"/>
      <c r="X310" s="187"/>
      <c r="Y310" s="187"/>
      <c r="Z310" s="187"/>
      <c r="AA310" s="62"/>
      <c r="AB310" s="62"/>
      <c r="AC310" s="188"/>
      <c r="AD310" s="259"/>
      <c r="AE310" s="259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4"/>
      <c r="AT310" s="37"/>
    </row>
    <row r="311" spans="2:46" ht="13.5" customHeight="1" x14ac:dyDescent="0.15">
      <c r="B311" s="285"/>
      <c r="C311" s="27" t="s">
        <v>35</v>
      </c>
      <c r="D311" s="186"/>
      <c r="E311" s="56"/>
      <c r="F311" s="187"/>
      <c r="G311" s="187"/>
      <c r="H311" s="187"/>
      <c r="I311" s="62"/>
      <c r="J311" s="62"/>
      <c r="K311" s="188"/>
      <c r="L311" s="259"/>
      <c r="M311" s="259"/>
      <c r="N311" s="56"/>
      <c r="O311" s="28"/>
      <c r="P311" s="56"/>
      <c r="Q311" s="28"/>
      <c r="R311" s="132"/>
      <c r="S311" s="214"/>
      <c r="T311" s="285"/>
      <c r="U311" s="27" t="s">
        <v>35</v>
      </c>
      <c r="V311" s="186"/>
      <c r="W311" s="56"/>
      <c r="X311" s="187"/>
      <c r="Y311" s="187"/>
      <c r="Z311" s="187"/>
      <c r="AA311" s="62"/>
      <c r="AB311" s="62"/>
      <c r="AC311" s="188"/>
      <c r="AD311" s="259"/>
      <c r="AE311" s="259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4"/>
      <c r="AT311" s="37"/>
    </row>
    <row r="312" spans="2:46" ht="13.5" customHeight="1" thickBot="1" x14ac:dyDescent="0.2">
      <c r="B312" s="286"/>
      <c r="C312" s="27"/>
      <c r="D312" s="186"/>
      <c r="E312" s="56"/>
      <c r="F312" s="189"/>
      <c r="G312" s="189"/>
      <c r="H312" s="189"/>
      <c r="I312" s="56"/>
      <c r="J312" s="56"/>
      <c r="K312" s="188"/>
      <c r="L312" s="259"/>
      <c r="M312" s="259"/>
      <c r="N312" s="56"/>
      <c r="O312" s="28"/>
      <c r="P312" s="56"/>
      <c r="Q312" s="28"/>
      <c r="R312" s="184"/>
      <c r="S312" s="214"/>
      <c r="T312" s="286"/>
      <c r="U312" s="27"/>
      <c r="V312" s="186"/>
      <c r="W312" s="56"/>
      <c r="X312" s="189"/>
      <c r="Y312" s="189"/>
      <c r="Z312" s="189"/>
      <c r="AA312" s="56"/>
      <c r="AB312" s="56"/>
      <c r="AC312" s="188"/>
      <c r="AD312" s="259"/>
      <c r="AE312" s="259"/>
      <c r="AF312" s="56"/>
      <c r="AG312" s="28"/>
      <c r="AH312" s="56"/>
      <c r="AI312" s="28"/>
      <c r="AJ312" s="184"/>
      <c r="AK312" s="199"/>
      <c r="AL312" s="286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4"/>
      <c r="AT312" s="37"/>
    </row>
    <row r="313" spans="2:46" ht="13.5" customHeight="1" x14ac:dyDescent="0.15">
      <c r="B313" s="284" t="s">
        <v>125</v>
      </c>
      <c r="C313" s="25" t="s">
        <v>31</v>
      </c>
      <c r="D313" s="39"/>
      <c r="E313" s="55"/>
      <c r="F313" s="96"/>
      <c r="G313" s="96"/>
      <c r="H313" s="96"/>
      <c r="I313" s="60"/>
      <c r="J313" s="60"/>
      <c r="K313" s="61"/>
      <c r="L313" s="258"/>
      <c r="M313" s="258"/>
      <c r="N313" s="55"/>
      <c r="O313" s="26"/>
      <c r="P313" s="55"/>
      <c r="Q313" s="26"/>
      <c r="R313" s="131"/>
      <c r="S313" s="214"/>
      <c r="T313" s="284" t="s">
        <v>125</v>
      </c>
      <c r="U313" s="25" t="s">
        <v>31</v>
      </c>
      <c r="V313" s="39"/>
      <c r="W313" s="55"/>
      <c r="X313" s="96"/>
      <c r="Y313" s="96"/>
      <c r="Z313" s="96"/>
      <c r="AA313" s="60"/>
      <c r="AB313" s="60"/>
      <c r="AC313" s="61"/>
      <c r="AD313" s="258"/>
      <c r="AE313" s="258"/>
      <c r="AF313" s="55"/>
      <c r="AG313" s="26"/>
      <c r="AH313" s="55"/>
      <c r="AI313" s="26"/>
      <c r="AJ313" s="131"/>
      <c r="AK313" s="199"/>
      <c r="AL313" s="284" t="s">
        <v>125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4"/>
      <c r="AT313" s="37"/>
    </row>
    <row r="314" spans="2:46" ht="13.5" customHeight="1" x14ac:dyDescent="0.15">
      <c r="B314" s="285"/>
      <c r="C314" s="27" t="s">
        <v>32</v>
      </c>
      <c r="D314" s="186"/>
      <c r="E314" s="56"/>
      <c r="F314" s="187"/>
      <c r="G314" s="187"/>
      <c r="H314" s="187"/>
      <c r="I314" s="62"/>
      <c r="J314" s="62"/>
      <c r="K314" s="188"/>
      <c r="L314" s="259"/>
      <c r="M314" s="259"/>
      <c r="N314" s="56"/>
      <c r="O314" s="28"/>
      <c r="P314" s="56"/>
      <c r="Q314" s="28"/>
      <c r="R314" s="132"/>
      <c r="S314" s="214"/>
      <c r="T314" s="285"/>
      <c r="U314" s="27" t="s">
        <v>32</v>
      </c>
      <c r="V314" s="186"/>
      <c r="W314" s="56"/>
      <c r="X314" s="187"/>
      <c r="Y314" s="187"/>
      <c r="Z314" s="187"/>
      <c r="AA314" s="62"/>
      <c r="AB314" s="62"/>
      <c r="AC314" s="188"/>
      <c r="AD314" s="259"/>
      <c r="AE314" s="259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4"/>
      <c r="AT314" s="37"/>
    </row>
    <row r="315" spans="2:46" ht="13.5" customHeight="1" x14ac:dyDescent="0.15">
      <c r="B315" s="285"/>
      <c r="C315" s="27" t="s">
        <v>33</v>
      </c>
      <c r="D315" s="186"/>
      <c r="E315" s="56"/>
      <c r="F315" s="187"/>
      <c r="G315" s="187"/>
      <c r="H315" s="187"/>
      <c r="I315" s="62"/>
      <c r="J315" s="62"/>
      <c r="K315" s="188"/>
      <c r="L315" s="259"/>
      <c r="M315" s="259"/>
      <c r="N315" s="56"/>
      <c r="O315" s="28"/>
      <c r="P315" s="56"/>
      <c r="Q315" s="28"/>
      <c r="R315" s="132"/>
      <c r="S315" s="214"/>
      <c r="T315" s="285"/>
      <c r="U315" s="27" t="s">
        <v>33</v>
      </c>
      <c r="V315" s="186"/>
      <c r="W315" s="56"/>
      <c r="X315" s="187"/>
      <c r="Y315" s="187"/>
      <c r="Z315" s="187"/>
      <c r="AA315" s="62"/>
      <c r="AB315" s="62"/>
      <c r="AC315" s="188"/>
      <c r="AD315" s="259"/>
      <c r="AE315" s="259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4"/>
      <c r="AT315" s="37"/>
    </row>
    <row r="316" spans="2:46" ht="13.5" customHeight="1" x14ac:dyDescent="0.15">
      <c r="B316" s="285"/>
      <c r="C316" s="27" t="s">
        <v>35</v>
      </c>
      <c r="D316" s="186"/>
      <c r="E316" s="56"/>
      <c r="F316" s="187"/>
      <c r="G316" s="187"/>
      <c r="H316" s="187"/>
      <c r="I316" s="62"/>
      <c r="J316" s="62"/>
      <c r="K316" s="188"/>
      <c r="L316" s="259"/>
      <c r="M316" s="259"/>
      <c r="N316" s="56"/>
      <c r="O316" s="28"/>
      <c r="P316" s="56"/>
      <c r="Q316" s="28"/>
      <c r="R316" s="132"/>
      <c r="S316" s="214"/>
      <c r="T316" s="285"/>
      <c r="U316" s="27" t="s">
        <v>35</v>
      </c>
      <c r="V316" s="186"/>
      <c r="W316" s="56"/>
      <c r="X316" s="187"/>
      <c r="Y316" s="187"/>
      <c r="Z316" s="187"/>
      <c r="AA316" s="62"/>
      <c r="AB316" s="62"/>
      <c r="AC316" s="188"/>
      <c r="AD316" s="259"/>
      <c r="AE316" s="259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4"/>
      <c r="AT316" s="37"/>
    </row>
    <row r="317" spans="2:46" ht="13.5" customHeight="1" thickBot="1" x14ac:dyDescent="0.2">
      <c r="B317" s="286"/>
      <c r="C317" s="27"/>
      <c r="D317" s="186"/>
      <c r="E317" s="56"/>
      <c r="F317" s="189"/>
      <c r="G317" s="189"/>
      <c r="H317" s="189"/>
      <c r="I317" s="56"/>
      <c r="J317" s="56"/>
      <c r="K317" s="188"/>
      <c r="L317" s="259"/>
      <c r="M317" s="259"/>
      <c r="N317" s="56"/>
      <c r="O317" s="28"/>
      <c r="P317" s="56"/>
      <c r="Q317" s="28"/>
      <c r="R317" s="184"/>
      <c r="S317" s="214"/>
      <c r="T317" s="286"/>
      <c r="U317" s="27"/>
      <c r="V317" s="186"/>
      <c r="W317" s="56"/>
      <c r="X317" s="189"/>
      <c r="Y317" s="189"/>
      <c r="Z317" s="189"/>
      <c r="AA317" s="56"/>
      <c r="AB317" s="56"/>
      <c r="AC317" s="188"/>
      <c r="AD317" s="259"/>
      <c r="AE317" s="259"/>
      <c r="AF317" s="56"/>
      <c r="AG317" s="28"/>
      <c r="AH317" s="56"/>
      <c r="AI317" s="28"/>
      <c r="AJ317" s="184"/>
      <c r="AK317" s="199"/>
      <c r="AL317" s="286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4"/>
      <c r="AT317" s="37"/>
    </row>
    <row r="318" spans="2:46" ht="13.5" customHeight="1" x14ac:dyDescent="0.15">
      <c r="B318" s="284" t="s">
        <v>126</v>
      </c>
      <c r="C318" s="25" t="s">
        <v>31</v>
      </c>
      <c r="D318" s="39"/>
      <c r="E318" s="55"/>
      <c r="F318" s="96"/>
      <c r="G318" s="96"/>
      <c r="H318" s="96"/>
      <c r="I318" s="60"/>
      <c r="J318" s="60"/>
      <c r="K318" s="61"/>
      <c r="L318" s="258"/>
      <c r="M318" s="258"/>
      <c r="N318" s="55"/>
      <c r="O318" s="26"/>
      <c r="P318" s="55"/>
      <c r="Q318" s="26"/>
      <c r="R318" s="131"/>
      <c r="S318" s="214"/>
      <c r="T318" s="284" t="s">
        <v>126</v>
      </c>
      <c r="U318" s="25" t="s">
        <v>31</v>
      </c>
      <c r="V318" s="39"/>
      <c r="W318" s="55"/>
      <c r="X318" s="96"/>
      <c r="Y318" s="96"/>
      <c r="Z318" s="96"/>
      <c r="AA318" s="60"/>
      <c r="AB318" s="60"/>
      <c r="AC318" s="61"/>
      <c r="AD318" s="258"/>
      <c r="AE318" s="258"/>
      <c r="AF318" s="55"/>
      <c r="AG318" s="26"/>
      <c r="AH318" s="55"/>
      <c r="AI318" s="26"/>
      <c r="AJ318" s="131"/>
      <c r="AK318" s="199"/>
      <c r="AL318" s="284" t="s">
        <v>126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4"/>
      <c r="AT318" s="37"/>
    </row>
    <row r="319" spans="2:46" ht="13.5" customHeight="1" x14ac:dyDescent="0.15">
      <c r="B319" s="285"/>
      <c r="C319" s="27" t="s">
        <v>32</v>
      </c>
      <c r="D319" s="186"/>
      <c r="E319" s="56"/>
      <c r="F319" s="187"/>
      <c r="G319" s="187"/>
      <c r="H319" s="187"/>
      <c r="I319" s="62"/>
      <c r="J319" s="62"/>
      <c r="K319" s="188"/>
      <c r="L319" s="259"/>
      <c r="M319" s="259"/>
      <c r="N319" s="56"/>
      <c r="O319" s="28"/>
      <c r="P319" s="56"/>
      <c r="Q319" s="28"/>
      <c r="R319" s="132"/>
      <c r="S319" s="214"/>
      <c r="T319" s="285"/>
      <c r="U319" s="27" t="s">
        <v>32</v>
      </c>
      <c r="V319" s="186"/>
      <c r="W319" s="56"/>
      <c r="X319" s="187"/>
      <c r="Y319" s="187"/>
      <c r="Z319" s="187"/>
      <c r="AA319" s="62"/>
      <c r="AB319" s="62"/>
      <c r="AC319" s="188"/>
      <c r="AD319" s="259"/>
      <c r="AE319" s="259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4"/>
      <c r="AT319" s="37"/>
    </row>
    <row r="320" spans="2:46" ht="13.5" customHeight="1" x14ac:dyDescent="0.15">
      <c r="B320" s="285"/>
      <c r="C320" s="27" t="s">
        <v>33</v>
      </c>
      <c r="D320" s="186"/>
      <c r="E320" s="56"/>
      <c r="F320" s="187"/>
      <c r="G320" s="187"/>
      <c r="H320" s="187"/>
      <c r="I320" s="62"/>
      <c r="J320" s="62"/>
      <c r="K320" s="188"/>
      <c r="L320" s="259"/>
      <c r="M320" s="259"/>
      <c r="N320" s="56"/>
      <c r="O320" s="28"/>
      <c r="P320" s="56"/>
      <c r="Q320" s="28"/>
      <c r="R320" s="132"/>
      <c r="S320" s="214"/>
      <c r="T320" s="285"/>
      <c r="U320" s="27" t="s">
        <v>33</v>
      </c>
      <c r="V320" s="186"/>
      <c r="W320" s="56"/>
      <c r="X320" s="187"/>
      <c r="Y320" s="187"/>
      <c r="Z320" s="187"/>
      <c r="AA320" s="62"/>
      <c r="AB320" s="62"/>
      <c r="AC320" s="188"/>
      <c r="AD320" s="259"/>
      <c r="AE320" s="259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4"/>
      <c r="AT320" s="37"/>
    </row>
    <row r="321" spans="2:46" ht="13.5" customHeight="1" x14ac:dyDescent="0.15">
      <c r="B321" s="285"/>
      <c r="C321" s="27" t="s">
        <v>35</v>
      </c>
      <c r="D321" s="186"/>
      <c r="E321" s="56"/>
      <c r="F321" s="187"/>
      <c r="G321" s="187"/>
      <c r="H321" s="187"/>
      <c r="I321" s="62"/>
      <c r="J321" s="62"/>
      <c r="K321" s="188"/>
      <c r="L321" s="259"/>
      <c r="M321" s="259"/>
      <c r="N321" s="56"/>
      <c r="O321" s="28"/>
      <c r="P321" s="56"/>
      <c r="Q321" s="28"/>
      <c r="R321" s="132"/>
      <c r="S321" s="214"/>
      <c r="T321" s="285"/>
      <c r="U321" s="27" t="s">
        <v>35</v>
      </c>
      <c r="V321" s="186"/>
      <c r="W321" s="56"/>
      <c r="X321" s="187"/>
      <c r="Y321" s="187"/>
      <c r="Z321" s="187"/>
      <c r="AA321" s="62"/>
      <c r="AB321" s="62"/>
      <c r="AC321" s="188"/>
      <c r="AD321" s="259"/>
      <c r="AE321" s="259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4"/>
      <c r="AT321" s="37"/>
    </row>
    <row r="322" spans="2:46" ht="13.5" customHeight="1" thickBot="1" x14ac:dyDescent="0.2">
      <c r="B322" s="286"/>
      <c r="C322" s="27"/>
      <c r="D322" s="186"/>
      <c r="E322" s="56"/>
      <c r="F322" s="189"/>
      <c r="G322" s="189"/>
      <c r="H322" s="189"/>
      <c r="I322" s="56"/>
      <c r="J322" s="56"/>
      <c r="K322" s="188"/>
      <c r="L322" s="259"/>
      <c r="M322" s="259"/>
      <c r="N322" s="56"/>
      <c r="O322" s="28"/>
      <c r="P322" s="56"/>
      <c r="Q322" s="28"/>
      <c r="R322" s="184"/>
      <c r="S322" s="214"/>
      <c r="T322" s="286"/>
      <c r="U322" s="27"/>
      <c r="V322" s="186"/>
      <c r="W322" s="56"/>
      <c r="X322" s="189"/>
      <c r="Y322" s="189"/>
      <c r="Z322" s="189"/>
      <c r="AA322" s="56"/>
      <c r="AB322" s="56"/>
      <c r="AC322" s="188"/>
      <c r="AD322" s="259"/>
      <c r="AE322" s="259"/>
      <c r="AF322" s="56"/>
      <c r="AG322" s="28"/>
      <c r="AH322" s="56"/>
      <c r="AI322" s="28"/>
      <c r="AJ322" s="184"/>
      <c r="AK322" s="199"/>
      <c r="AL322" s="286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4"/>
      <c r="AT322" s="37"/>
    </row>
    <row r="323" spans="2:46" ht="13.5" customHeight="1" x14ac:dyDescent="0.15">
      <c r="B323" s="284" t="s">
        <v>127</v>
      </c>
      <c r="C323" s="25" t="s">
        <v>31</v>
      </c>
      <c r="D323" s="39"/>
      <c r="E323" s="55"/>
      <c r="F323" s="96"/>
      <c r="G323" s="96"/>
      <c r="H323" s="96"/>
      <c r="I323" s="60"/>
      <c r="J323" s="60"/>
      <c r="K323" s="61"/>
      <c r="L323" s="258"/>
      <c r="M323" s="258"/>
      <c r="N323" s="55"/>
      <c r="O323" s="26"/>
      <c r="P323" s="55"/>
      <c r="Q323" s="26"/>
      <c r="R323" s="131"/>
      <c r="S323" s="214"/>
      <c r="T323" s="284" t="s">
        <v>127</v>
      </c>
      <c r="U323" s="25" t="s">
        <v>31</v>
      </c>
      <c r="V323" s="39"/>
      <c r="W323" s="55"/>
      <c r="X323" s="96"/>
      <c r="Y323" s="96"/>
      <c r="Z323" s="96"/>
      <c r="AA323" s="60"/>
      <c r="AB323" s="60"/>
      <c r="AC323" s="61"/>
      <c r="AD323" s="258"/>
      <c r="AE323" s="258"/>
      <c r="AF323" s="55"/>
      <c r="AG323" s="26"/>
      <c r="AH323" s="55"/>
      <c r="AI323" s="26"/>
      <c r="AJ323" s="131"/>
      <c r="AK323" s="199"/>
      <c r="AL323" s="284" t="s">
        <v>127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4"/>
      <c r="AT323" s="37"/>
    </row>
    <row r="324" spans="2:46" ht="13.5" customHeight="1" x14ac:dyDescent="0.15">
      <c r="B324" s="285"/>
      <c r="C324" s="27" t="s">
        <v>32</v>
      </c>
      <c r="D324" s="186"/>
      <c r="E324" s="56"/>
      <c r="F324" s="187"/>
      <c r="G324" s="187"/>
      <c r="H324" s="187"/>
      <c r="I324" s="62"/>
      <c r="J324" s="62"/>
      <c r="K324" s="188"/>
      <c r="L324" s="259"/>
      <c r="M324" s="259"/>
      <c r="N324" s="56"/>
      <c r="O324" s="28"/>
      <c r="P324" s="56"/>
      <c r="Q324" s="28"/>
      <c r="R324" s="132"/>
      <c r="S324" s="214"/>
      <c r="T324" s="285"/>
      <c r="U324" s="27" t="s">
        <v>32</v>
      </c>
      <c r="V324" s="186"/>
      <c r="W324" s="56"/>
      <c r="X324" s="187"/>
      <c r="Y324" s="187"/>
      <c r="Z324" s="187"/>
      <c r="AA324" s="62"/>
      <c r="AB324" s="62"/>
      <c r="AC324" s="188"/>
      <c r="AD324" s="259"/>
      <c r="AE324" s="259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4"/>
      <c r="AT324" s="37"/>
    </row>
    <row r="325" spans="2:46" ht="13.5" customHeight="1" x14ac:dyDescent="0.15">
      <c r="B325" s="285"/>
      <c r="C325" s="27" t="s">
        <v>33</v>
      </c>
      <c r="D325" s="186"/>
      <c r="E325" s="56"/>
      <c r="F325" s="187"/>
      <c r="G325" s="187"/>
      <c r="H325" s="187"/>
      <c r="I325" s="62"/>
      <c r="J325" s="62"/>
      <c r="K325" s="188"/>
      <c r="L325" s="259"/>
      <c r="M325" s="259"/>
      <c r="N325" s="56"/>
      <c r="O325" s="28"/>
      <c r="P325" s="56"/>
      <c r="Q325" s="28"/>
      <c r="R325" s="132"/>
      <c r="S325" s="214"/>
      <c r="T325" s="285"/>
      <c r="U325" s="27" t="s">
        <v>33</v>
      </c>
      <c r="V325" s="186"/>
      <c r="W325" s="56"/>
      <c r="X325" s="187"/>
      <c r="Y325" s="187"/>
      <c r="Z325" s="187"/>
      <c r="AA325" s="62"/>
      <c r="AB325" s="62"/>
      <c r="AC325" s="188"/>
      <c r="AD325" s="259"/>
      <c r="AE325" s="259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4"/>
      <c r="AT325" s="37"/>
    </row>
    <row r="326" spans="2:46" ht="13.5" customHeight="1" x14ac:dyDescent="0.15">
      <c r="B326" s="285"/>
      <c r="C326" s="27" t="s">
        <v>35</v>
      </c>
      <c r="D326" s="186"/>
      <c r="E326" s="56"/>
      <c r="F326" s="187"/>
      <c r="G326" s="187"/>
      <c r="H326" s="187"/>
      <c r="I326" s="62"/>
      <c r="J326" s="62"/>
      <c r="K326" s="188"/>
      <c r="L326" s="259"/>
      <c r="M326" s="259"/>
      <c r="N326" s="56"/>
      <c r="O326" s="28"/>
      <c r="P326" s="56"/>
      <c r="Q326" s="28"/>
      <c r="R326" s="132"/>
      <c r="S326" s="214"/>
      <c r="T326" s="285"/>
      <c r="U326" s="27" t="s">
        <v>35</v>
      </c>
      <c r="V326" s="186"/>
      <c r="W326" s="56"/>
      <c r="X326" s="187"/>
      <c r="Y326" s="187"/>
      <c r="Z326" s="187"/>
      <c r="AA326" s="62"/>
      <c r="AB326" s="62"/>
      <c r="AC326" s="188"/>
      <c r="AD326" s="259"/>
      <c r="AE326" s="259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4"/>
      <c r="AT326" s="37"/>
    </row>
    <row r="327" spans="2:46" ht="13.5" customHeight="1" thickBot="1" x14ac:dyDescent="0.2">
      <c r="B327" s="286"/>
      <c r="C327" s="27"/>
      <c r="D327" s="186"/>
      <c r="E327" s="56"/>
      <c r="F327" s="189"/>
      <c r="G327" s="189"/>
      <c r="H327" s="189"/>
      <c r="I327" s="56"/>
      <c r="J327" s="56"/>
      <c r="K327" s="188"/>
      <c r="L327" s="259"/>
      <c r="M327" s="259"/>
      <c r="N327" s="56"/>
      <c r="O327" s="28"/>
      <c r="P327" s="56"/>
      <c r="Q327" s="28"/>
      <c r="R327" s="184"/>
      <c r="S327" s="214"/>
      <c r="T327" s="286"/>
      <c r="U327" s="27"/>
      <c r="V327" s="186"/>
      <c r="W327" s="56"/>
      <c r="X327" s="189"/>
      <c r="Y327" s="189"/>
      <c r="Z327" s="189"/>
      <c r="AA327" s="56"/>
      <c r="AB327" s="56"/>
      <c r="AC327" s="188"/>
      <c r="AD327" s="259"/>
      <c r="AE327" s="259"/>
      <c r="AF327" s="56"/>
      <c r="AG327" s="28"/>
      <c r="AH327" s="56"/>
      <c r="AI327" s="28"/>
      <c r="AJ327" s="184"/>
      <c r="AK327" s="199"/>
      <c r="AL327" s="286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4"/>
      <c r="AT327" s="37"/>
    </row>
    <row r="328" spans="2:46" ht="13.5" customHeight="1" x14ac:dyDescent="0.15">
      <c r="B328" s="284" t="s">
        <v>128</v>
      </c>
      <c r="C328" s="25" t="s">
        <v>31</v>
      </c>
      <c r="D328" s="39"/>
      <c r="E328" s="55"/>
      <c r="F328" s="96"/>
      <c r="G328" s="96"/>
      <c r="H328" s="96"/>
      <c r="I328" s="60"/>
      <c r="J328" s="60"/>
      <c r="K328" s="61"/>
      <c r="L328" s="258"/>
      <c r="M328" s="258"/>
      <c r="N328" s="55"/>
      <c r="O328" s="26"/>
      <c r="P328" s="55"/>
      <c r="Q328" s="26"/>
      <c r="R328" s="131"/>
      <c r="S328" s="214"/>
      <c r="T328" s="284" t="s">
        <v>128</v>
      </c>
      <c r="U328" s="25" t="s">
        <v>31</v>
      </c>
      <c r="V328" s="39"/>
      <c r="W328" s="55"/>
      <c r="X328" s="96"/>
      <c r="Y328" s="96"/>
      <c r="Z328" s="96"/>
      <c r="AA328" s="60"/>
      <c r="AB328" s="60"/>
      <c r="AC328" s="61"/>
      <c r="AD328" s="258"/>
      <c r="AE328" s="258"/>
      <c r="AF328" s="55"/>
      <c r="AG328" s="26"/>
      <c r="AH328" s="55"/>
      <c r="AI328" s="26"/>
      <c r="AJ328" s="131"/>
      <c r="AK328" s="199"/>
      <c r="AL328" s="284" t="s">
        <v>128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4"/>
      <c r="AT328" s="37"/>
    </row>
    <row r="329" spans="2:46" ht="13.5" customHeight="1" x14ac:dyDescent="0.15">
      <c r="B329" s="285"/>
      <c r="C329" s="27" t="s">
        <v>32</v>
      </c>
      <c r="D329" s="186"/>
      <c r="E329" s="56"/>
      <c r="F329" s="187"/>
      <c r="G329" s="187"/>
      <c r="H329" s="187"/>
      <c r="I329" s="62"/>
      <c r="J329" s="62"/>
      <c r="K329" s="188"/>
      <c r="L329" s="259"/>
      <c r="M329" s="259"/>
      <c r="N329" s="56"/>
      <c r="O329" s="28"/>
      <c r="P329" s="56"/>
      <c r="Q329" s="28"/>
      <c r="R329" s="132"/>
      <c r="S329" s="214"/>
      <c r="T329" s="285"/>
      <c r="U329" s="27" t="s">
        <v>32</v>
      </c>
      <c r="V329" s="186"/>
      <c r="W329" s="56"/>
      <c r="X329" s="187"/>
      <c r="Y329" s="187"/>
      <c r="Z329" s="187"/>
      <c r="AA329" s="62"/>
      <c r="AB329" s="62"/>
      <c r="AC329" s="188"/>
      <c r="AD329" s="259"/>
      <c r="AE329" s="259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4"/>
      <c r="AT329" s="37"/>
    </row>
    <row r="330" spans="2:46" ht="13.5" customHeight="1" x14ac:dyDescent="0.15">
      <c r="B330" s="285"/>
      <c r="C330" s="27" t="s">
        <v>33</v>
      </c>
      <c r="D330" s="186"/>
      <c r="E330" s="56"/>
      <c r="F330" s="187"/>
      <c r="G330" s="187"/>
      <c r="H330" s="187"/>
      <c r="I330" s="62"/>
      <c r="J330" s="62"/>
      <c r="K330" s="188"/>
      <c r="L330" s="259"/>
      <c r="M330" s="259"/>
      <c r="N330" s="56"/>
      <c r="O330" s="28"/>
      <c r="P330" s="56"/>
      <c r="Q330" s="28"/>
      <c r="R330" s="132"/>
      <c r="S330" s="214"/>
      <c r="T330" s="285"/>
      <c r="U330" s="27" t="s">
        <v>33</v>
      </c>
      <c r="V330" s="186"/>
      <c r="W330" s="56"/>
      <c r="X330" s="187"/>
      <c r="Y330" s="187"/>
      <c r="Z330" s="187"/>
      <c r="AA330" s="62"/>
      <c r="AB330" s="62"/>
      <c r="AC330" s="188"/>
      <c r="AD330" s="259"/>
      <c r="AE330" s="259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4"/>
      <c r="AT330" s="37"/>
    </row>
    <row r="331" spans="2:46" ht="13.5" customHeight="1" x14ac:dyDescent="0.15">
      <c r="B331" s="285"/>
      <c r="C331" s="27" t="s">
        <v>35</v>
      </c>
      <c r="D331" s="186"/>
      <c r="E331" s="56"/>
      <c r="F331" s="187"/>
      <c r="G331" s="187"/>
      <c r="H331" s="187"/>
      <c r="I331" s="62"/>
      <c r="J331" s="62"/>
      <c r="K331" s="188"/>
      <c r="L331" s="259"/>
      <c r="M331" s="259"/>
      <c r="N331" s="56"/>
      <c r="O331" s="28"/>
      <c r="P331" s="56"/>
      <c r="Q331" s="28"/>
      <c r="R331" s="132"/>
      <c r="S331" s="214"/>
      <c r="T331" s="285"/>
      <c r="U331" s="27" t="s">
        <v>35</v>
      </c>
      <c r="V331" s="186"/>
      <c r="W331" s="56"/>
      <c r="X331" s="187"/>
      <c r="Y331" s="187"/>
      <c r="Z331" s="187"/>
      <c r="AA331" s="62"/>
      <c r="AB331" s="62"/>
      <c r="AC331" s="188"/>
      <c r="AD331" s="259"/>
      <c r="AE331" s="259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4"/>
      <c r="AT331" s="37"/>
    </row>
    <row r="332" spans="2:46" ht="13.5" customHeight="1" thickBot="1" x14ac:dyDescent="0.2">
      <c r="B332" s="286"/>
      <c r="C332" s="27"/>
      <c r="D332" s="186"/>
      <c r="E332" s="56"/>
      <c r="F332" s="189"/>
      <c r="G332" s="189"/>
      <c r="H332" s="189"/>
      <c r="I332" s="56"/>
      <c r="J332" s="56"/>
      <c r="K332" s="188"/>
      <c r="L332" s="259"/>
      <c r="M332" s="259"/>
      <c r="N332" s="56"/>
      <c r="O332" s="28"/>
      <c r="P332" s="56"/>
      <c r="Q332" s="28"/>
      <c r="R332" s="184"/>
      <c r="S332" s="214"/>
      <c r="T332" s="286"/>
      <c r="U332" s="27"/>
      <c r="V332" s="186"/>
      <c r="W332" s="56"/>
      <c r="X332" s="189"/>
      <c r="Y332" s="189"/>
      <c r="Z332" s="189"/>
      <c r="AA332" s="56"/>
      <c r="AB332" s="56"/>
      <c r="AC332" s="188"/>
      <c r="AD332" s="259"/>
      <c r="AE332" s="259"/>
      <c r="AF332" s="56"/>
      <c r="AG332" s="28"/>
      <c r="AH332" s="56"/>
      <c r="AI332" s="28"/>
      <c r="AJ332" s="184"/>
      <c r="AK332" s="199"/>
      <c r="AL332" s="286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4"/>
      <c r="AT332" s="37"/>
    </row>
    <row r="333" spans="2:46" ht="13.5" customHeight="1" x14ac:dyDescent="0.15">
      <c r="B333" s="284" t="s">
        <v>129</v>
      </c>
      <c r="C333" s="25" t="s">
        <v>31</v>
      </c>
      <c r="D333" s="39"/>
      <c r="E333" s="55"/>
      <c r="F333" s="96"/>
      <c r="G333" s="96"/>
      <c r="H333" s="96"/>
      <c r="I333" s="60"/>
      <c r="J333" s="60"/>
      <c r="K333" s="61"/>
      <c r="L333" s="258"/>
      <c r="M333" s="258"/>
      <c r="N333" s="55"/>
      <c r="O333" s="26"/>
      <c r="P333" s="55"/>
      <c r="Q333" s="26"/>
      <c r="R333" s="131"/>
      <c r="S333" s="214"/>
      <c r="T333" s="284" t="s">
        <v>129</v>
      </c>
      <c r="U333" s="25" t="s">
        <v>31</v>
      </c>
      <c r="V333" s="39"/>
      <c r="W333" s="55"/>
      <c r="X333" s="96"/>
      <c r="Y333" s="96"/>
      <c r="Z333" s="96"/>
      <c r="AA333" s="60"/>
      <c r="AB333" s="60"/>
      <c r="AC333" s="61"/>
      <c r="AD333" s="258"/>
      <c r="AE333" s="258"/>
      <c r="AF333" s="55"/>
      <c r="AG333" s="26"/>
      <c r="AH333" s="55"/>
      <c r="AI333" s="26"/>
      <c r="AJ333" s="131"/>
      <c r="AK333" s="199"/>
      <c r="AL333" s="284" t="s">
        <v>129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4"/>
      <c r="AT333" s="37"/>
    </row>
    <row r="334" spans="2:46" ht="13.5" customHeight="1" x14ac:dyDescent="0.15">
      <c r="B334" s="285"/>
      <c r="C334" s="27" t="s">
        <v>32</v>
      </c>
      <c r="D334" s="186"/>
      <c r="E334" s="56"/>
      <c r="F334" s="187"/>
      <c r="G334" s="187"/>
      <c r="H334" s="187"/>
      <c r="I334" s="62"/>
      <c r="J334" s="62"/>
      <c r="K334" s="188"/>
      <c r="L334" s="259"/>
      <c r="M334" s="259"/>
      <c r="N334" s="56"/>
      <c r="O334" s="28"/>
      <c r="P334" s="56"/>
      <c r="Q334" s="28"/>
      <c r="R334" s="132"/>
      <c r="S334" s="214"/>
      <c r="T334" s="285"/>
      <c r="U334" s="27" t="s">
        <v>32</v>
      </c>
      <c r="V334" s="186"/>
      <c r="W334" s="56"/>
      <c r="X334" s="187"/>
      <c r="Y334" s="187"/>
      <c r="Z334" s="187"/>
      <c r="AA334" s="62"/>
      <c r="AB334" s="62"/>
      <c r="AC334" s="188"/>
      <c r="AD334" s="259"/>
      <c r="AE334" s="259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4"/>
      <c r="AT334" s="37"/>
    </row>
    <row r="335" spans="2:46" ht="13.5" customHeight="1" x14ac:dyDescent="0.15">
      <c r="B335" s="285"/>
      <c r="C335" s="27" t="s">
        <v>33</v>
      </c>
      <c r="D335" s="186"/>
      <c r="E335" s="56"/>
      <c r="F335" s="187"/>
      <c r="G335" s="187"/>
      <c r="H335" s="187"/>
      <c r="I335" s="62"/>
      <c r="J335" s="62"/>
      <c r="K335" s="188"/>
      <c r="L335" s="259"/>
      <c r="M335" s="259"/>
      <c r="N335" s="56"/>
      <c r="O335" s="28"/>
      <c r="P335" s="56"/>
      <c r="Q335" s="28"/>
      <c r="R335" s="132"/>
      <c r="S335" s="214"/>
      <c r="T335" s="285"/>
      <c r="U335" s="27" t="s">
        <v>33</v>
      </c>
      <c r="V335" s="186"/>
      <c r="W335" s="56"/>
      <c r="X335" s="187"/>
      <c r="Y335" s="187"/>
      <c r="Z335" s="187"/>
      <c r="AA335" s="62"/>
      <c r="AB335" s="62"/>
      <c r="AC335" s="188"/>
      <c r="AD335" s="259"/>
      <c r="AE335" s="259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4"/>
      <c r="AT335" s="37"/>
    </row>
    <row r="336" spans="2:46" ht="13.5" customHeight="1" x14ac:dyDescent="0.15">
      <c r="B336" s="285"/>
      <c r="C336" s="27" t="s">
        <v>35</v>
      </c>
      <c r="D336" s="186"/>
      <c r="E336" s="56"/>
      <c r="F336" s="187"/>
      <c r="G336" s="187"/>
      <c r="H336" s="187"/>
      <c r="I336" s="62"/>
      <c r="J336" s="62"/>
      <c r="K336" s="188"/>
      <c r="L336" s="259"/>
      <c r="M336" s="259"/>
      <c r="N336" s="56"/>
      <c r="O336" s="28"/>
      <c r="P336" s="56"/>
      <c r="Q336" s="28"/>
      <c r="R336" s="132"/>
      <c r="S336" s="214"/>
      <c r="T336" s="285"/>
      <c r="U336" s="27" t="s">
        <v>35</v>
      </c>
      <c r="V336" s="186"/>
      <c r="W336" s="56"/>
      <c r="X336" s="187"/>
      <c r="Y336" s="187"/>
      <c r="Z336" s="187"/>
      <c r="AA336" s="62"/>
      <c r="AB336" s="62"/>
      <c r="AC336" s="188"/>
      <c r="AD336" s="259"/>
      <c r="AE336" s="259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4"/>
      <c r="AT336" s="37"/>
    </row>
    <row r="337" spans="2:46" ht="13.5" customHeight="1" thickBot="1" x14ac:dyDescent="0.2">
      <c r="B337" s="286"/>
      <c r="C337" s="27"/>
      <c r="D337" s="186"/>
      <c r="E337" s="56"/>
      <c r="F337" s="189"/>
      <c r="G337" s="189"/>
      <c r="H337" s="189"/>
      <c r="I337" s="56"/>
      <c r="J337" s="56"/>
      <c r="K337" s="188"/>
      <c r="L337" s="259"/>
      <c r="M337" s="259"/>
      <c r="N337" s="56"/>
      <c r="O337" s="28"/>
      <c r="P337" s="56"/>
      <c r="Q337" s="28"/>
      <c r="R337" s="184"/>
      <c r="S337" s="214"/>
      <c r="T337" s="286"/>
      <c r="U337" s="27"/>
      <c r="V337" s="186"/>
      <c r="W337" s="56"/>
      <c r="X337" s="189"/>
      <c r="Y337" s="189"/>
      <c r="Z337" s="189"/>
      <c r="AA337" s="56"/>
      <c r="AB337" s="56"/>
      <c r="AC337" s="188"/>
      <c r="AD337" s="259"/>
      <c r="AE337" s="259"/>
      <c r="AF337" s="56"/>
      <c r="AG337" s="28"/>
      <c r="AH337" s="56"/>
      <c r="AI337" s="28"/>
      <c r="AJ337" s="184"/>
      <c r="AK337" s="199"/>
      <c r="AL337" s="286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4"/>
      <c r="AT337" s="37"/>
    </row>
    <row r="338" spans="2:46" ht="13.5" customHeight="1" x14ac:dyDescent="0.15">
      <c r="B338" s="284" t="s">
        <v>130</v>
      </c>
      <c r="C338" s="25" t="s">
        <v>31</v>
      </c>
      <c r="D338" s="39"/>
      <c r="E338" s="55"/>
      <c r="F338" s="96"/>
      <c r="G338" s="96"/>
      <c r="H338" s="96"/>
      <c r="I338" s="60"/>
      <c r="J338" s="60"/>
      <c r="K338" s="61"/>
      <c r="L338" s="258"/>
      <c r="M338" s="258"/>
      <c r="N338" s="55"/>
      <c r="O338" s="26"/>
      <c r="P338" s="55"/>
      <c r="Q338" s="26"/>
      <c r="R338" s="131"/>
      <c r="S338" s="214"/>
      <c r="T338" s="284" t="s">
        <v>130</v>
      </c>
      <c r="U338" s="25" t="s">
        <v>31</v>
      </c>
      <c r="V338" s="39"/>
      <c r="W338" s="55"/>
      <c r="X338" s="96"/>
      <c r="Y338" s="96"/>
      <c r="Z338" s="96"/>
      <c r="AA338" s="60"/>
      <c r="AB338" s="60"/>
      <c r="AC338" s="61"/>
      <c r="AD338" s="258"/>
      <c r="AE338" s="258"/>
      <c r="AF338" s="55"/>
      <c r="AG338" s="26"/>
      <c r="AH338" s="55"/>
      <c r="AI338" s="26"/>
      <c r="AJ338" s="131"/>
      <c r="AK338" s="199"/>
      <c r="AL338" s="284" t="s">
        <v>130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4"/>
      <c r="AT338" s="37"/>
    </row>
    <row r="339" spans="2:46" ht="13.5" customHeight="1" x14ac:dyDescent="0.15">
      <c r="B339" s="285"/>
      <c r="C339" s="27" t="s">
        <v>32</v>
      </c>
      <c r="D339" s="186"/>
      <c r="E339" s="56"/>
      <c r="F339" s="187"/>
      <c r="G339" s="187"/>
      <c r="H339" s="187"/>
      <c r="I339" s="62"/>
      <c r="J339" s="62"/>
      <c r="K339" s="188"/>
      <c r="L339" s="259"/>
      <c r="M339" s="259"/>
      <c r="N339" s="56"/>
      <c r="O339" s="28"/>
      <c r="P339" s="56"/>
      <c r="Q339" s="28"/>
      <c r="R339" s="132"/>
      <c r="S339" s="214"/>
      <c r="T339" s="285"/>
      <c r="U339" s="27" t="s">
        <v>32</v>
      </c>
      <c r="V339" s="186"/>
      <c r="W339" s="56"/>
      <c r="X339" s="187"/>
      <c r="Y339" s="187"/>
      <c r="Z339" s="187"/>
      <c r="AA339" s="62"/>
      <c r="AB339" s="62"/>
      <c r="AC339" s="188"/>
      <c r="AD339" s="259"/>
      <c r="AE339" s="259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4"/>
      <c r="AT339" s="37"/>
    </row>
    <row r="340" spans="2:46" ht="13.5" customHeight="1" x14ac:dyDescent="0.15">
      <c r="B340" s="285"/>
      <c r="C340" s="27" t="s">
        <v>33</v>
      </c>
      <c r="D340" s="186"/>
      <c r="E340" s="56"/>
      <c r="F340" s="187"/>
      <c r="G340" s="187"/>
      <c r="H340" s="187"/>
      <c r="I340" s="62"/>
      <c r="J340" s="62"/>
      <c r="K340" s="188"/>
      <c r="L340" s="259"/>
      <c r="M340" s="259"/>
      <c r="N340" s="56"/>
      <c r="O340" s="28"/>
      <c r="P340" s="56"/>
      <c r="Q340" s="28"/>
      <c r="R340" s="132"/>
      <c r="S340" s="214"/>
      <c r="T340" s="285"/>
      <c r="U340" s="27" t="s">
        <v>33</v>
      </c>
      <c r="V340" s="186"/>
      <c r="W340" s="56"/>
      <c r="X340" s="187"/>
      <c r="Y340" s="187"/>
      <c r="Z340" s="187"/>
      <c r="AA340" s="62"/>
      <c r="AB340" s="62"/>
      <c r="AC340" s="188"/>
      <c r="AD340" s="259"/>
      <c r="AE340" s="259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4"/>
      <c r="AT340" s="37"/>
    </row>
    <row r="341" spans="2:46" ht="13.5" customHeight="1" x14ac:dyDescent="0.15">
      <c r="B341" s="285"/>
      <c r="C341" s="27" t="s">
        <v>35</v>
      </c>
      <c r="D341" s="186"/>
      <c r="E341" s="56"/>
      <c r="F341" s="187"/>
      <c r="G341" s="187"/>
      <c r="H341" s="187"/>
      <c r="I341" s="62"/>
      <c r="J341" s="62"/>
      <c r="K341" s="188"/>
      <c r="L341" s="259"/>
      <c r="M341" s="259"/>
      <c r="N341" s="56"/>
      <c r="O341" s="28"/>
      <c r="P341" s="56"/>
      <c r="Q341" s="28"/>
      <c r="R341" s="132"/>
      <c r="S341" s="214"/>
      <c r="T341" s="285"/>
      <c r="U341" s="27" t="s">
        <v>35</v>
      </c>
      <c r="V341" s="186"/>
      <c r="W341" s="56"/>
      <c r="X341" s="187"/>
      <c r="Y341" s="187"/>
      <c r="Z341" s="187"/>
      <c r="AA341" s="62"/>
      <c r="AB341" s="62"/>
      <c r="AC341" s="188"/>
      <c r="AD341" s="259"/>
      <c r="AE341" s="259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4"/>
      <c r="AT341" s="37"/>
    </row>
    <row r="342" spans="2:46" ht="13.5" customHeight="1" thickBot="1" x14ac:dyDescent="0.2">
      <c r="B342" s="286"/>
      <c r="C342" s="27"/>
      <c r="D342" s="186"/>
      <c r="E342" s="56"/>
      <c r="F342" s="189"/>
      <c r="G342" s="189"/>
      <c r="H342" s="189"/>
      <c r="I342" s="56"/>
      <c r="J342" s="56"/>
      <c r="K342" s="188"/>
      <c r="L342" s="259"/>
      <c r="M342" s="259"/>
      <c r="N342" s="56"/>
      <c r="O342" s="28"/>
      <c r="P342" s="56"/>
      <c r="Q342" s="28"/>
      <c r="R342" s="184"/>
      <c r="S342" s="214"/>
      <c r="T342" s="286"/>
      <c r="U342" s="27"/>
      <c r="V342" s="186"/>
      <c r="W342" s="56"/>
      <c r="X342" s="189"/>
      <c r="Y342" s="189"/>
      <c r="Z342" s="189"/>
      <c r="AA342" s="56"/>
      <c r="AB342" s="56"/>
      <c r="AC342" s="188"/>
      <c r="AD342" s="259"/>
      <c r="AE342" s="259"/>
      <c r="AF342" s="56"/>
      <c r="AG342" s="28"/>
      <c r="AH342" s="56"/>
      <c r="AI342" s="28"/>
      <c r="AJ342" s="184"/>
      <c r="AK342" s="199"/>
      <c r="AL342" s="286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4"/>
      <c r="AT342" s="37"/>
    </row>
    <row r="343" spans="2:46" ht="13.5" customHeight="1" x14ac:dyDescent="0.15">
      <c r="B343" s="284" t="s">
        <v>131</v>
      </c>
      <c r="C343" s="25" t="s">
        <v>31</v>
      </c>
      <c r="D343" s="39"/>
      <c r="E343" s="55"/>
      <c r="F343" s="96"/>
      <c r="G343" s="96"/>
      <c r="H343" s="96"/>
      <c r="I343" s="60"/>
      <c r="J343" s="60"/>
      <c r="K343" s="61"/>
      <c r="L343" s="258"/>
      <c r="M343" s="258"/>
      <c r="N343" s="55"/>
      <c r="O343" s="26"/>
      <c r="P343" s="55"/>
      <c r="Q343" s="26"/>
      <c r="R343" s="131"/>
      <c r="S343" s="214"/>
      <c r="T343" s="284" t="s">
        <v>131</v>
      </c>
      <c r="U343" s="25" t="s">
        <v>31</v>
      </c>
      <c r="V343" s="39"/>
      <c r="W343" s="55"/>
      <c r="X343" s="96"/>
      <c r="Y343" s="96"/>
      <c r="Z343" s="96"/>
      <c r="AA343" s="60"/>
      <c r="AB343" s="60"/>
      <c r="AC343" s="61"/>
      <c r="AD343" s="258"/>
      <c r="AE343" s="258"/>
      <c r="AF343" s="55"/>
      <c r="AG343" s="26"/>
      <c r="AH343" s="55"/>
      <c r="AI343" s="26"/>
      <c r="AJ343" s="131"/>
      <c r="AK343" s="199"/>
      <c r="AL343" s="284" t="s">
        <v>131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4"/>
      <c r="AT343" s="37"/>
    </row>
    <row r="344" spans="2:46" ht="13.5" customHeight="1" x14ac:dyDescent="0.15">
      <c r="B344" s="285"/>
      <c r="C344" s="27" t="s">
        <v>32</v>
      </c>
      <c r="D344" s="186"/>
      <c r="E344" s="56"/>
      <c r="F344" s="187"/>
      <c r="G344" s="187"/>
      <c r="H344" s="187"/>
      <c r="I344" s="62"/>
      <c r="J344" s="62"/>
      <c r="K344" s="188"/>
      <c r="L344" s="259"/>
      <c r="M344" s="259"/>
      <c r="N344" s="56"/>
      <c r="O344" s="28"/>
      <c r="P344" s="56"/>
      <c r="Q344" s="28"/>
      <c r="R344" s="132"/>
      <c r="S344" s="214"/>
      <c r="T344" s="285"/>
      <c r="U344" s="27" t="s">
        <v>32</v>
      </c>
      <c r="V344" s="186"/>
      <c r="W344" s="56"/>
      <c r="X344" s="187"/>
      <c r="Y344" s="187"/>
      <c r="Z344" s="187"/>
      <c r="AA344" s="62"/>
      <c r="AB344" s="62"/>
      <c r="AC344" s="188"/>
      <c r="AD344" s="259"/>
      <c r="AE344" s="259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4"/>
      <c r="AT344" s="37"/>
    </row>
    <row r="345" spans="2:46" ht="13.5" customHeight="1" x14ac:dyDescent="0.15">
      <c r="B345" s="285"/>
      <c r="C345" s="27" t="s">
        <v>33</v>
      </c>
      <c r="D345" s="186"/>
      <c r="E345" s="56"/>
      <c r="F345" s="187"/>
      <c r="G345" s="187"/>
      <c r="H345" s="187"/>
      <c r="I345" s="62"/>
      <c r="J345" s="62"/>
      <c r="K345" s="188"/>
      <c r="L345" s="259"/>
      <c r="M345" s="259"/>
      <c r="N345" s="56"/>
      <c r="O345" s="28"/>
      <c r="P345" s="56"/>
      <c r="Q345" s="28"/>
      <c r="R345" s="132"/>
      <c r="S345" s="214"/>
      <c r="T345" s="285"/>
      <c r="U345" s="27" t="s">
        <v>33</v>
      </c>
      <c r="V345" s="186"/>
      <c r="W345" s="56"/>
      <c r="X345" s="187"/>
      <c r="Y345" s="187"/>
      <c r="Z345" s="187"/>
      <c r="AA345" s="62"/>
      <c r="AB345" s="62"/>
      <c r="AC345" s="188"/>
      <c r="AD345" s="259"/>
      <c r="AE345" s="259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4"/>
      <c r="AT345" s="37"/>
    </row>
    <row r="346" spans="2:46" ht="13.5" customHeight="1" x14ac:dyDescent="0.15">
      <c r="B346" s="285"/>
      <c r="C346" s="27" t="s">
        <v>35</v>
      </c>
      <c r="D346" s="186"/>
      <c r="E346" s="56"/>
      <c r="F346" s="187"/>
      <c r="G346" s="187"/>
      <c r="H346" s="187"/>
      <c r="I346" s="62"/>
      <c r="J346" s="62"/>
      <c r="K346" s="188"/>
      <c r="L346" s="259"/>
      <c r="M346" s="259"/>
      <c r="N346" s="56"/>
      <c r="O346" s="28"/>
      <c r="P346" s="56"/>
      <c r="Q346" s="28"/>
      <c r="R346" s="132"/>
      <c r="S346" s="214"/>
      <c r="T346" s="285"/>
      <c r="U346" s="27" t="s">
        <v>35</v>
      </c>
      <c r="V346" s="186"/>
      <c r="W346" s="56"/>
      <c r="X346" s="187"/>
      <c r="Y346" s="187"/>
      <c r="Z346" s="187"/>
      <c r="AA346" s="62"/>
      <c r="AB346" s="62"/>
      <c r="AC346" s="188"/>
      <c r="AD346" s="259"/>
      <c r="AE346" s="259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4"/>
      <c r="AT346" s="37"/>
    </row>
    <row r="347" spans="2:46" ht="13.5" customHeight="1" thickBot="1" x14ac:dyDescent="0.2">
      <c r="B347" s="286"/>
      <c r="C347" s="27"/>
      <c r="D347" s="186"/>
      <c r="E347" s="56"/>
      <c r="F347" s="189"/>
      <c r="G347" s="189"/>
      <c r="H347" s="189"/>
      <c r="I347" s="56"/>
      <c r="J347" s="56"/>
      <c r="K347" s="188"/>
      <c r="L347" s="259"/>
      <c r="M347" s="259"/>
      <c r="N347" s="56"/>
      <c r="O347" s="28"/>
      <c r="P347" s="56"/>
      <c r="Q347" s="28"/>
      <c r="R347" s="184"/>
      <c r="S347" s="214"/>
      <c r="T347" s="286"/>
      <c r="U347" s="27"/>
      <c r="V347" s="186"/>
      <c r="W347" s="56"/>
      <c r="X347" s="189"/>
      <c r="Y347" s="189"/>
      <c r="Z347" s="189"/>
      <c r="AA347" s="56"/>
      <c r="AB347" s="56"/>
      <c r="AC347" s="188"/>
      <c r="AD347" s="259"/>
      <c r="AE347" s="259"/>
      <c r="AF347" s="56"/>
      <c r="AG347" s="28"/>
      <c r="AH347" s="56"/>
      <c r="AI347" s="28"/>
      <c r="AJ347" s="184"/>
      <c r="AK347" s="199"/>
      <c r="AL347" s="286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4"/>
      <c r="AT347" s="37"/>
    </row>
    <row r="348" spans="2:46" ht="13.5" customHeight="1" x14ac:dyDescent="0.15">
      <c r="B348" s="284" t="s">
        <v>132</v>
      </c>
      <c r="C348" s="25" t="s">
        <v>31</v>
      </c>
      <c r="D348" s="39"/>
      <c r="E348" s="55"/>
      <c r="F348" s="96"/>
      <c r="G348" s="96"/>
      <c r="H348" s="96"/>
      <c r="I348" s="60"/>
      <c r="J348" s="60"/>
      <c r="K348" s="61"/>
      <c r="L348" s="258"/>
      <c r="M348" s="258"/>
      <c r="N348" s="55"/>
      <c r="O348" s="26"/>
      <c r="P348" s="55"/>
      <c r="Q348" s="26"/>
      <c r="R348" s="131"/>
      <c r="S348" s="214"/>
      <c r="T348" s="284" t="s">
        <v>132</v>
      </c>
      <c r="U348" s="25" t="s">
        <v>31</v>
      </c>
      <c r="V348" s="39"/>
      <c r="W348" s="55"/>
      <c r="X348" s="96"/>
      <c r="Y348" s="96"/>
      <c r="Z348" s="96"/>
      <c r="AA348" s="60"/>
      <c r="AB348" s="60"/>
      <c r="AC348" s="61"/>
      <c r="AD348" s="258"/>
      <c r="AE348" s="258"/>
      <c r="AF348" s="55"/>
      <c r="AG348" s="26"/>
      <c r="AH348" s="55"/>
      <c r="AI348" s="26"/>
      <c r="AJ348" s="131"/>
      <c r="AK348" s="199"/>
      <c r="AL348" s="284" t="s">
        <v>132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4"/>
      <c r="AT348" s="37"/>
    </row>
    <row r="349" spans="2:46" ht="13.5" customHeight="1" x14ac:dyDescent="0.15">
      <c r="B349" s="285"/>
      <c r="C349" s="27" t="s">
        <v>32</v>
      </c>
      <c r="D349" s="186"/>
      <c r="E349" s="56"/>
      <c r="F349" s="187"/>
      <c r="G349" s="187"/>
      <c r="H349" s="187"/>
      <c r="I349" s="62"/>
      <c r="J349" s="62"/>
      <c r="K349" s="188"/>
      <c r="L349" s="259"/>
      <c r="M349" s="259"/>
      <c r="N349" s="56"/>
      <c r="O349" s="28"/>
      <c r="P349" s="56"/>
      <c r="Q349" s="28"/>
      <c r="R349" s="132"/>
      <c r="S349" s="214"/>
      <c r="T349" s="285"/>
      <c r="U349" s="27" t="s">
        <v>32</v>
      </c>
      <c r="V349" s="186"/>
      <c r="W349" s="56"/>
      <c r="X349" s="187"/>
      <c r="Y349" s="187"/>
      <c r="Z349" s="187"/>
      <c r="AA349" s="62"/>
      <c r="AB349" s="62"/>
      <c r="AC349" s="188"/>
      <c r="AD349" s="259"/>
      <c r="AE349" s="259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4"/>
      <c r="AT349" s="37"/>
    </row>
    <row r="350" spans="2:46" ht="13.5" customHeight="1" x14ac:dyDescent="0.15">
      <c r="B350" s="285"/>
      <c r="C350" s="27" t="s">
        <v>33</v>
      </c>
      <c r="D350" s="186"/>
      <c r="E350" s="56"/>
      <c r="F350" s="187"/>
      <c r="G350" s="187"/>
      <c r="H350" s="187"/>
      <c r="I350" s="62"/>
      <c r="J350" s="62"/>
      <c r="K350" s="188"/>
      <c r="L350" s="259"/>
      <c r="M350" s="259"/>
      <c r="N350" s="56"/>
      <c r="O350" s="28"/>
      <c r="P350" s="56"/>
      <c r="Q350" s="28"/>
      <c r="R350" s="132"/>
      <c r="S350" s="214"/>
      <c r="T350" s="285"/>
      <c r="U350" s="27" t="s">
        <v>33</v>
      </c>
      <c r="V350" s="186"/>
      <c r="W350" s="56"/>
      <c r="X350" s="187"/>
      <c r="Y350" s="187"/>
      <c r="Z350" s="187"/>
      <c r="AA350" s="62"/>
      <c r="AB350" s="62"/>
      <c r="AC350" s="188"/>
      <c r="AD350" s="259"/>
      <c r="AE350" s="259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4"/>
      <c r="AT350" s="37"/>
    </row>
    <row r="351" spans="2:46" ht="13.5" customHeight="1" x14ac:dyDescent="0.15">
      <c r="B351" s="285"/>
      <c r="C351" s="27" t="s">
        <v>35</v>
      </c>
      <c r="D351" s="186"/>
      <c r="E351" s="56"/>
      <c r="F351" s="187"/>
      <c r="G351" s="187"/>
      <c r="H351" s="187"/>
      <c r="I351" s="62"/>
      <c r="J351" s="62"/>
      <c r="K351" s="188"/>
      <c r="L351" s="259"/>
      <c r="M351" s="259"/>
      <c r="N351" s="56"/>
      <c r="O351" s="28"/>
      <c r="P351" s="56"/>
      <c r="Q351" s="28"/>
      <c r="R351" s="132"/>
      <c r="S351" s="214"/>
      <c r="T351" s="285"/>
      <c r="U351" s="27" t="s">
        <v>35</v>
      </c>
      <c r="V351" s="186"/>
      <c r="W351" s="56"/>
      <c r="X351" s="187"/>
      <c r="Y351" s="187"/>
      <c r="Z351" s="187"/>
      <c r="AA351" s="62"/>
      <c r="AB351" s="62"/>
      <c r="AC351" s="188"/>
      <c r="AD351" s="259"/>
      <c r="AE351" s="259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4"/>
      <c r="AT351" s="37"/>
    </row>
    <row r="352" spans="2:46" ht="13.5" customHeight="1" thickBot="1" x14ac:dyDescent="0.2">
      <c r="B352" s="286"/>
      <c r="C352" s="27"/>
      <c r="D352" s="186"/>
      <c r="E352" s="56"/>
      <c r="F352" s="189"/>
      <c r="G352" s="189"/>
      <c r="H352" s="189"/>
      <c r="I352" s="56"/>
      <c r="J352" s="56"/>
      <c r="K352" s="188"/>
      <c r="L352" s="259"/>
      <c r="M352" s="259"/>
      <c r="N352" s="56"/>
      <c r="O352" s="28"/>
      <c r="P352" s="56"/>
      <c r="Q352" s="28"/>
      <c r="R352" s="184"/>
      <c r="S352" s="214"/>
      <c r="T352" s="286"/>
      <c r="U352" s="27"/>
      <c r="V352" s="186"/>
      <c r="W352" s="56"/>
      <c r="X352" s="189"/>
      <c r="Y352" s="189"/>
      <c r="Z352" s="189"/>
      <c r="AA352" s="56"/>
      <c r="AB352" s="56"/>
      <c r="AC352" s="188"/>
      <c r="AD352" s="259"/>
      <c r="AE352" s="259"/>
      <c r="AF352" s="56"/>
      <c r="AG352" s="28"/>
      <c r="AH352" s="56"/>
      <c r="AI352" s="28"/>
      <c r="AJ352" s="184"/>
      <c r="AK352" s="199"/>
      <c r="AL352" s="286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4"/>
      <c r="AT352" s="37"/>
    </row>
    <row r="353" spans="2:46" ht="13.5" customHeight="1" x14ac:dyDescent="0.15">
      <c r="B353" s="284" t="s">
        <v>133</v>
      </c>
      <c r="C353" s="25" t="s">
        <v>31</v>
      </c>
      <c r="D353" s="39"/>
      <c r="E353" s="55"/>
      <c r="F353" s="96"/>
      <c r="G353" s="96"/>
      <c r="H353" s="96"/>
      <c r="I353" s="60"/>
      <c r="J353" s="60"/>
      <c r="K353" s="61"/>
      <c r="L353" s="258"/>
      <c r="M353" s="258"/>
      <c r="N353" s="55"/>
      <c r="O353" s="26"/>
      <c r="P353" s="55"/>
      <c r="Q353" s="26"/>
      <c r="R353" s="131"/>
      <c r="S353" s="214"/>
      <c r="T353" s="284" t="s">
        <v>133</v>
      </c>
      <c r="U353" s="25" t="s">
        <v>31</v>
      </c>
      <c r="V353" s="39"/>
      <c r="W353" s="55"/>
      <c r="X353" s="96"/>
      <c r="Y353" s="96"/>
      <c r="Z353" s="96"/>
      <c r="AA353" s="60"/>
      <c r="AB353" s="60"/>
      <c r="AC353" s="61"/>
      <c r="AD353" s="258"/>
      <c r="AE353" s="258"/>
      <c r="AF353" s="55"/>
      <c r="AG353" s="26"/>
      <c r="AH353" s="55"/>
      <c r="AI353" s="26"/>
      <c r="AJ353" s="131"/>
      <c r="AK353" s="199"/>
      <c r="AL353" s="284" t="s">
        <v>133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4"/>
      <c r="AT353" s="37"/>
    </row>
    <row r="354" spans="2:46" ht="13.5" customHeight="1" x14ac:dyDescent="0.15">
      <c r="B354" s="285"/>
      <c r="C354" s="27" t="s">
        <v>32</v>
      </c>
      <c r="D354" s="186"/>
      <c r="E354" s="56"/>
      <c r="F354" s="187"/>
      <c r="G354" s="187"/>
      <c r="H354" s="187"/>
      <c r="I354" s="62"/>
      <c r="J354" s="62"/>
      <c r="K354" s="188"/>
      <c r="L354" s="259"/>
      <c r="M354" s="259"/>
      <c r="N354" s="56"/>
      <c r="O354" s="28"/>
      <c r="P354" s="56"/>
      <c r="Q354" s="28"/>
      <c r="R354" s="132"/>
      <c r="S354" s="214"/>
      <c r="T354" s="285"/>
      <c r="U354" s="27" t="s">
        <v>32</v>
      </c>
      <c r="V354" s="186"/>
      <c r="W354" s="56"/>
      <c r="X354" s="187"/>
      <c r="Y354" s="187"/>
      <c r="Z354" s="187"/>
      <c r="AA354" s="62"/>
      <c r="AB354" s="62"/>
      <c r="AC354" s="188"/>
      <c r="AD354" s="259"/>
      <c r="AE354" s="259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4"/>
      <c r="AT354" s="37"/>
    </row>
    <row r="355" spans="2:46" ht="13.5" customHeight="1" x14ac:dyDescent="0.15">
      <c r="B355" s="285"/>
      <c r="C355" s="27" t="s">
        <v>33</v>
      </c>
      <c r="D355" s="186"/>
      <c r="E355" s="56"/>
      <c r="F355" s="187"/>
      <c r="G355" s="187"/>
      <c r="H355" s="187"/>
      <c r="I355" s="62"/>
      <c r="J355" s="62"/>
      <c r="K355" s="188"/>
      <c r="L355" s="259"/>
      <c r="M355" s="259"/>
      <c r="N355" s="56"/>
      <c r="O355" s="28"/>
      <c r="P355" s="56"/>
      <c r="Q355" s="28"/>
      <c r="R355" s="132"/>
      <c r="S355" s="214"/>
      <c r="T355" s="285"/>
      <c r="U355" s="27" t="s">
        <v>33</v>
      </c>
      <c r="V355" s="186"/>
      <c r="W355" s="56"/>
      <c r="X355" s="187"/>
      <c r="Y355" s="187"/>
      <c r="Z355" s="187"/>
      <c r="AA355" s="62"/>
      <c r="AB355" s="62"/>
      <c r="AC355" s="188"/>
      <c r="AD355" s="259"/>
      <c r="AE355" s="259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4"/>
      <c r="AT355" s="37"/>
    </row>
    <row r="356" spans="2:46" ht="13.5" customHeight="1" x14ac:dyDescent="0.15">
      <c r="B356" s="285"/>
      <c r="C356" s="27" t="s">
        <v>35</v>
      </c>
      <c r="D356" s="186"/>
      <c r="E356" s="56"/>
      <c r="F356" s="187"/>
      <c r="G356" s="187"/>
      <c r="H356" s="187"/>
      <c r="I356" s="62"/>
      <c r="J356" s="62"/>
      <c r="K356" s="188"/>
      <c r="L356" s="259"/>
      <c r="M356" s="259"/>
      <c r="N356" s="56"/>
      <c r="O356" s="28"/>
      <c r="P356" s="56"/>
      <c r="Q356" s="28"/>
      <c r="R356" s="132"/>
      <c r="S356" s="214"/>
      <c r="T356" s="285"/>
      <c r="U356" s="27" t="s">
        <v>35</v>
      </c>
      <c r="V356" s="186"/>
      <c r="W356" s="56"/>
      <c r="X356" s="187"/>
      <c r="Y356" s="187"/>
      <c r="Z356" s="187"/>
      <c r="AA356" s="62"/>
      <c r="AB356" s="62"/>
      <c r="AC356" s="188"/>
      <c r="AD356" s="259"/>
      <c r="AE356" s="259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4"/>
      <c r="AT356" s="37"/>
    </row>
    <row r="357" spans="2:46" ht="13.5" customHeight="1" thickBot="1" x14ac:dyDescent="0.2">
      <c r="B357" s="286"/>
      <c r="C357" s="27"/>
      <c r="D357" s="186"/>
      <c r="E357" s="56"/>
      <c r="F357" s="189"/>
      <c r="G357" s="189"/>
      <c r="H357" s="189"/>
      <c r="I357" s="56"/>
      <c r="J357" s="56"/>
      <c r="K357" s="188"/>
      <c r="L357" s="259"/>
      <c r="M357" s="259"/>
      <c r="N357" s="56"/>
      <c r="O357" s="28"/>
      <c r="P357" s="56"/>
      <c r="Q357" s="28"/>
      <c r="R357" s="184"/>
      <c r="S357" s="214"/>
      <c r="T357" s="286"/>
      <c r="U357" s="27"/>
      <c r="V357" s="186"/>
      <c r="W357" s="56"/>
      <c r="X357" s="189"/>
      <c r="Y357" s="189"/>
      <c r="Z357" s="189"/>
      <c r="AA357" s="56"/>
      <c r="AB357" s="56"/>
      <c r="AC357" s="188"/>
      <c r="AD357" s="259"/>
      <c r="AE357" s="259"/>
      <c r="AF357" s="56"/>
      <c r="AG357" s="28"/>
      <c r="AH357" s="56"/>
      <c r="AI357" s="28"/>
      <c r="AJ357" s="184"/>
      <c r="AK357" s="199"/>
      <c r="AL357" s="286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4"/>
      <c r="AT357" s="37"/>
    </row>
    <row r="358" spans="2:46" ht="13.5" customHeight="1" x14ac:dyDescent="0.15">
      <c r="B358" s="284" t="s">
        <v>134</v>
      </c>
      <c r="C358" s="25" t="s">
        <v>31</v>
      </c>
      <c r="D358" s="39"/>
      <c r="E358" s="55"/>
      <c r="F358" s="96"/>
      <c r="G358" s="96"/>
      <c r="H358" s="96"/>
      <c r="I358" s="60"/>
      <c r="J358" s="60"/>
      <c r="K358" s="61"/>
      <c r="L358" s="258"/>
      <c r="M358" s="258"/>
      <c r="N358" s="55"/>
      <c r="O358" s="26"/>
      <c r="P358" s="55"/>
      <c r="Q358" s="26"/>
      <c r="R358" s="131"/>
      <c r="S358" s="214"/>
      <c r="T358" s="284" t="s">
        <v>134</v>
      </c>
      <c r="U358" s="25" t="s">
        <v>31</v>
      </c>
      <c r="V358" s="39"/>
      <c r="W358" s="55"/>
      <c r="X358" s="96"/>
      <c r="Y358" s="96"/>
      <c r="Z358" s="96"/>
      <c r="AA358" s="60"/>
      <c r="AB358" s="60"/>
      <c r="AC358" s="61"/>
      <c r="AD358" s="258"/>
      <c r="AE358" s="258"/>
      <c r="AF358" s="55"/>
      <c r="AG358" s="26"/>
      <c r="AH358" s="55"/>
      <c r="AI358" s="26"/>
      <c r="AJ358" s="131"/>
      <c r="AK358" s="199"/>
      <c r="AL358" s="284" t="s">
        <v>134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4"/>
      <c r="AT358" s="37"/>
    </row>
    <row r="359" spans="2:46" ht="13.5" customHeight="1" x14ac:dyDescent="0.15">
      <c r="B359" s="285"/>
      <c r="C359" s="27" t="s">
        <v>32</v>
      </c>
      <c r="D359" s="186"/>
      <c r="E359" s="56"/>
      <c r="F359" s="187"/>
      <c r="G359" s="187"/>
      <c r="H359" s="187"/>
      <c r="I359" s="62"/>
      <c r="J359" s="62"/>
      <c r="K359" s="188"/>
      <c r="L359" s="259"/>
      <c r="M359" s="259"/>
      <c r="N359" s="56"/>
      <c r="O359" s="28"/>
      <c r="P359" s="56"/>
      <c r="Q359" s="28"/>
      <c r="R359" s="132"/>
      <c r="S359" s="214"/>
      <c r="T359" s="285"/>
      <c r="U359" s="27" t="s">
        <v>32</v>
      </c>
      <c r="V359" s="186"/>
      <c r="W359" s="56"/>
      <c r="X359" s="187"/>
      <c r="Y359" s="187"/>
      <c r="Z359" s="187"/>
      <c r="AA359" s="62"/>
      <c r="AB359" s="62"/>
      <c r="AC359" s="188"/>
      <c r="AD359" s="259"/>
      <c r="AE359" s="259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4"/>
      <c r="AT359" s="37"/>
    </row>
    <row r="360" spans="2:46" ht="13.5" customHeight="1" x14ac:dyDescent="0.15">
      <c r="B360" s="285"/>
      <c r="C360" s="27" t="s">
        <v>33</v>
      </c>
      <c r="D360" s="186"/>
      <c r="E360" s="56"/>
      <c r="F360" s="187"/>
      <c r="G360" s="187"/>
      <c r="H360" s="187"/>
      <c r="I360" s="62"/>
      <c r="J360" s="62"/>
      <c r="K360" s="188"/>
      <c r="L360" s="259"/>
      <c r="M360" s="259"/>
      <c r="N360" s="56"/>
      <c r="O360" s="28"/>
      <c r="P360" s="56"/>
      <c r="Q360" s="28"/>
      <c r="R360" s="132"/>
      <c r="S360" s="214"/>
      <c r="T360" s="285"/>
      <c r="U360" s="27" t="s">
        <v>33</v>
      </c>
      <c r="V360" s="186"/>
      <c r="W360" s="56"/>
      <c r="X360" s="187"/>
      <c r="Y360" s="187"/>
      <c r="Z360" s="187"/>
      <c r="AA360" s="62"/>
      <c r="AB360" s="62"/>
      <c r="AC360" s="188"/>
      <c r="AD360" s="259"/>
      <c r="AE360" s="259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4"/>
      <c r="AT360" s="37"/>
    </row>
    <row r="361" spans="2:46" ht="13.5" customHeight="1" x14ac:dyDescent="0.15">
      <c r="B361" s="285"/>
      <c r="C361" s="27" t="s">
        <v>35</v>
      </c>
      <c r="D361" s="186"/>
      <c r="E361" s="56"/>
      <c r="F361" s="187"/>
      <c r="G361" s="187"/>
      <c r="H361" s="187"/>
      <c r="I361" s="62"/>
      <c r="J361" s="62"/>
      <c r="K361" s="188"/>
      <c r="L361" s="259"/>
      <c r="M361" s="259"/>
      <c r="N361" s="56"/>
      <c r="O361" s="28"/>
      <c r="P361" s="56"/>
      <c r="Q361" s="28"/>
      <c r="R361" s="132"/>
      <c r="S361" s="214"/>
      <c r="T361" s="285"/>
      <c r="U361" s="27" t="s">
        <v>35</v>
      </c>
      <c r="V361" s="186"/>
      <c r="W361" s="56"/>
      <c r="X361" s="187"/>
      <c r="Y361" s="187"/>
      <c r="Z361" s="187"/>
      <c r="AA361" s="62"/>
      <c r="AB361" s="62"/>
      <c r="AC361" s="188"/>
      <c r="AD361" s="259"/>
      <c r="AE361" s="259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4"/>
      <c r="AT361" s="37"/>
    </row>
    <row r="362" spans="2:46" ht="13.5" customHeight="1" thickBot="1" x14ac:dyDescent="0.2">
      <c r="B362" s="286"/>
      <c r="C362" s="27"/>
      <c r="D362" s="186"/>
      <c r="E362" s="56"/>
      <c r="F362" s="189"/>
      <c r="G362" s="189"/>
      <c r="H362" s="189"/>
      <c r="I362" s="56"/>
      <c r="J362" s="56"/>
      <c r="K362" s="188"/>
      <c r="L362" s="259"/>
      <c r="M362" s="259"/>
      <c r="N362" s="56"/>
      <c r="O362" s="28"/>
      <c r="P362" s="56"/>
      <c r="Q362" s="28"/>
      <c r="R362" s="184"/>
      <c r="S362" s="214"/>
      <c r="T362" s="286"/>
      <c r="U362" s="27"/>
      <c r="V362" s="186"/>
      <c r="W362" s="56"/>
      <c r="X362" s="189"/>
      <c r="Y362" s="189"/>
      <c r="Z362" s="189"/>
      <c r="AA362" s="56"/>
      <c r="AB362" s="56"/>
      <c r="AC362" s="188"/>
      <c r="AD362" s="259"/>
      <c r="AE362" s="259"/>
      <c r="AF362" s="56"/>
      <c r="AG362" s="28"/>
      <c r="AH362" s="56"/>
      <c r="AI362" s="28"/>
      <c r="AJ362" s="184"/>
      <c r="AK362" s="199"/>
      <c r="AL362" s="286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4"/>
      <c r="AT362" s="37"/>
    </row>
    <row r="363" spans="2:46" ht="13.5" customHeight="1" x14ac:dyDescent="0.15">
      <c r="B363" s="284" t="s">
        <v>135</v>
      </c>
      <c r="C363" s="25" t="s">
        <v>31</v>
      </c>
      <c r="D363" s="39"/>
      <c r="E363" s="55"/>
      <c r="F363" s="96"/>
      <c r="G363" s="96"/>
      <c r="H363" s="96"/>
      <c r="I363" s="60"/>
      <c r="J363" s="60"/>
      <c r="K363" s="61"/>
      <c r="L363" s="258"/>
      <c r="M363" s="258"/>
      <c r="N363" s="55"/>
      <c r="O363" s="26"/>
      <c r="P363" s="55"/>
      <c r="Q363" s="26"/>
      <c r="R363" s="131"/>
      <c r="S363" s="214"/>
      <c r="T363" s="284" t="s">
        <v>135</v>
      </c>
      <c r="U363" s="25" t="s">
        <v>31</v>
      </c>
      <c r="V363" s="39"/>
      <c r="W363" s="55"/>
      <c r="X363" s="96"/>
      <c r="Y363" s="96"/>
      <c r="Z363" s="96"/>
      <c r="AA363" s="60"/>
      <c r="AB363" s="60"/>
      <c r="AC363" s="61"/>
      <c r="AD363" s="258"/>
      <c r="AE363" s="258"/>
      <c r="AF363" s="55"/>
      <c r="AG363" s="26"/>
      <c r="AH363" s="55"/>
      <c r="AI363" s="26"/>
      <c r="AJ363" s="131"/>
      <c r="AK363" s="199"/>
      <c r="AL363" s="284" t="s">
        <v>135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4"/>
      <c r="AT363" s="37"/>
    </row>
    <row r="364" spans="2:46" ht="13.5" customHeight="1" x14ac:dyDescent="0.15">
      <c r="B364" s="285"/>
      <c r="C364" s="27" t="s">
        <v>32</v>
      </c>
      <c r="D364" s="186"/>
      <c r="E364" s="56"/>
      <c r="F364" s="187"/>
      <c r="G364" s="187"/>
      <c r="H364" s="187"/>
      <c r="I364" s="62"/>
      <c r="J364" s="62"/>
      <c r="K364" s="188"/>
      <c r="L364" s="259"/>
      <c r="M364" s="259"/>
      <c r="N364" s="56"/>
      <c r="O364" s="28"/>
      <c r="P364" s="56"/>
      <c r="Q364" s="28"/>
      <c r="R364" s="132"/>
      <c r="S364" s="214"/>
      <c r="T364" s="285"/>
      <c r="U364" s="27" t="s">
        <v>32</v>
      </c>
      <c r="V364" s="186"/>
      <c r="W364" s="56"/>
      <c r="X364" s="187"/>
      <c r="Y364" s="187"/>
      <c r="Z364" s="187"/>
      <c r="AA364" s="62"/>
      <c r="AB364" s="62"/>
      <c r="AC364" s="188"/>
      <c r="AD364" s="259"/>
      <c r="AE364" s="259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4"/>
      <c r="AT364" s="37"/>
    </row>
    <row r="365" spans="2:46" ht="13.5" customHeight="1" x14ac:dyDescent="0.15">
      <c r="B365" s="285"/>
      <c r="C365" s="27" t="s">
        <v>33</v>
      </c>
      <c r="D365" s="186"/>
      <c r="E365" s="56"/>
      <c r="F365" s="187"/>
      <c r="G365" s="187"/>
      <c r="H365" s="187"/>
      <c r="I365" s="62"/>
      <c r="J365" s="62"/>
      <c r="K365" s="188"/>
      <c r="L365" s="259"/>
      <c r="M365" s="259"/>
      <c r="N365" s="56"/>
      <c r="O365" s="28"/>
      <c r="P365" s="56"/>
      <c r="Q365" s="28"/>
      <c r="R365" s="132"/>
      <c r="S365" s="214"/>
      <c r="T365" s="285"/>
      <c r="U365" s="27" t="s">
        <v>33</v>
      </c>
      <c r="V365" s="186"/>
      <c r="W365" s="56"/>
      <c r="X365" s="187"/>
      <c r="Y365" s="187"/>
      <c r="Z365" s="187"/>
      <c r="AA365" s="62"/>
      <c r="AB365" s="62"/>
      <c r="AC365" s="188"/>
      <c r="AD365" s="259"/>
      <c r="AE365" s="259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4"/>
      <c r="AT365" s="37"/>
    </row>
    <row r="366" spans="2:46" ht="13.5" customHeight="1" x14ac:dyDescent="0.15">
      <c r="B366" s="285"/>
      <c r="C366" s="27" t="s">
        <v>35</v>
      </c>
      <c r="D366" s="186"/>
      <c r="E366" s="56"/>
      <c r="F366" s="187"/>
      <c r="G366" s="187"/>
      <c r="H366" s="187"/>
      <c r="I366" s="62"/>
      <c r="J366" s="62"/>
      <c r="K366" s="188"/>
      <c r="L366" s="259"/>
      <c r="M366" s="259"/>
      <c r="N366" s="56"/>
      <c r="O366" s="28"/>
      <c r="P366" s="56"/>
      <c r="Q366" s="28"/>
      <c r="R366" s="132"/>
      <c r="S366" s="214"/>
      <c r="T366" s="285"/>
      <c r="U366" s="27" t="s">
        <v>35</v>
      </c>
      <c r="V366" s="186"/>
      <c r="W366" s="56"/>
      <c r="X366" s="187"/>
      <c r="Y366" s="187"/>
      <c r="Z366" s="187"/>
      <c r="AA366" s="62"/>
      <c r="AB366" s="62"/>
      <c r="AC366" s="188"/>
      <c r="AD366" s="259"/>
      <c r="AE366" s="259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4"/>
      <c r="AT366" s="37"/>
    </row>
    <row r="367" spans="2:46" ht="13.5" customHeight="1" thickBot="1" x14ac:dyDescent="0.2">
      <c r="B367" s="286"/>
      <c r="C367" s="27"/>
      <c r="D367" s="186"/>
      <c r="E367" s="56"/>
      <c r="F367" s="189"/>
      <c r="G367" s="189"/>
      <c r="H367" s="189"/>
      <c r="I367" s="56"/>
      <c r="J367" s="56"/>
      <c r="K367" s="188"/>
      <c r="L367" s="259"/>
      <c r="M367" s="259"/>
      <c r="N367" s="56"/>
      <c r="O367" s="28"/>
      <c r="P367" s="56"/>
      <c r="Q367" s="28"/>
      <c r="R367" s="184"/>
      <c r="S367" s="214"/>
      <c r="T367" s="286"/>
      <c r="U367" s="27"/>
      <c r="V367" s="186"/>
      <c r="W367" s="56"/>
      <c r="X367" s="189"/>
      <c r="Y367" s="189"/>
      <c r="Z367" s="189"/>
      <c r="AA367" s="56"/>
      <c r="AB367" s="56"/>
      <c r="AC367" s="188"/>
      <c r="AD367" s="259"/>
      <c r="AE367" s="259"/>
      <c r="AF367" s="56"/>
      <c r="AG367" s="28"/>
      <c r="AH367" s="56"/>
      <c r="AI367" s="28"/>
      <c r="AJ367" s="184"/>
      <c r="AK367" s="199"/>
      <c r="AL367" s="286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4"/>
      <c r="AT367" s="37"/>
    </row>
    <row r="368" spans="2:46" ht="13.5" customHeight="1" x14ac:dyDescent="0.15">
      <c r="B368" s="284" t="s">
        <v>136</v>
      </c>
      <c r="C368" s="25" t="s">
        <v>31</v>
      </c>
      <c r="D368" s="39"/>
      <c r="E368" s="55"/>
      <c r="F368" s="96"/>
      <c r="G368" s="96"/>
      <c r="H368" s="96"/>
      <c r="I368" s="60"/>
      <c r="J368" s="60"/>
      <c r="K368" s="61"/>
      <c r="L368" s="258"/>
      <c r="M368" s="258"/>
      <c r="N368" s="55"/>
      <c r="O368" s="26"/>
      <c r="P368" s="55"/>
      <c r="Q368" s="26"/>
      <c r="R368" s="131"/>
      <c r="S368" s="214"/>
      <c r="T368" s="284" t="s">
        <v>136</v>
      </c>
      <c r="U368" s="25" t="s">
        <v>31</v>
      </c>
      <c r="V368" s="39"/>
      <c r="W368" s="55"/>
      <c r="X368" s="96"/>
      <c r="Y368" s="96"/>
      <c r="Z368" s="96"/>
      <c r="AA368" s="60"/>
      <c r="AB368" s="60"/>
      <c r="AC368" s="61"/>
      <c r="AD368" s="258"/>
      <c r="AE368" s="258"/>
      <c r="AF368" s="55"/>
      <c r="AG368" s="26"/>
      <c r="AH368" s="55"/>
      <c r="AI368" s="26"/>
      <c r="AJ368" s="131"/>
      <c r="AK368" s="199"/>
      <c r="AL368" s="284" t="s">
        <v>136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4"/>
      <c r="AT368" s="37"/>
    </row>
    <row r="369" spans="2:46" ht="13.5" customHeight="1" x14ac:dyDescent="0.15">
      <c r="B369" s="285"/>
      <c r="C369" s="27" t="s">
        <v>32</v>
      </c>
      <c r="D369" s="186"/>
      <c r="E369" s="56"/>
      <c r="F369" s="187"/>
      <c r="G369" s="187"/>
      <c r="H369" s="187"/>
      <c r="I369" s="62"/>
      <c r="J369" s="62"/>
      <c r="K369" s="188"/>
      <c r="L369" s="259"/>
      <c r="M369" s="259"/>
      <c r="N369" s="56"/>
      <c r="O369" s="28"/>
      <c r="P369" s="56"/>
      <c r="Q369" s="28"/>
      <c r="R369" s="132"/>
      <c r="S369" s="214"/>
      <c r="T369" s="285"/>
      <c r="U369" s="27" t="s">
        <v>32</v>
      </c>
      <c r="V369" s="186"/>
      <c r="W369" s="56"/>
      <c r="X369" s="187"/>
      <c r="Y369" s="187"/>
      <c r="Z369" s="187"/>
      <c r="AA369" s="62"/>
      <c r="AB369" s="62"/>
      <c r="AC369" s="188"/>
      <c r="AD369" s="259"/>
      <c r="AE369" s="259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4"/>
      <c r="AT369" s="37"/>
    </row>
    <row r="370" spans="2:46" ht="13.5" customHeight="1" x14ac:dyDescent="0.15">
      <c r="B370" s="285"/>
      <c r="C370" s="27" t="s">
        <v>33</v>
      </c>
      <c r="D370" s="186"/>
      <c r="E370" s="56"/>
      <c r="F370" s="187"/>
      <c r="G370" s="187"/>
      <c r="H370" s="187"/>
      <c r="I370" s="62"/>
      <c r="J370" s="62"/>
      <c r="K370" s="188"/>
      <c r="L370" s="259"/>
      <c r="M370" s="259"/>
      <c r="N370" s="56"/>
      <c r="O370" s="28"/>
      <c r="P370" s="56"/>
      <c r="Q370" s="28"/>
      <c r="R370" s="132"/>
      <c r="S370" s="214"/>
      <c r="T370" s="285"/>
      <c r="U370" s="27" t="s">
        <v>33</v>
      </c>
      <c r="V370" s="186"/>
      <c r="W370" s="56"/>
      <c r="X370" s="187"/>
      <c r="Y370" s="187"/>
      <c r="Z370" s="187"/>
      <c r="AA370" s="62"/>
      <c r="AB370" s="62"/>
      <c r="AC370" s="188"/>
      <c r="AD370" s="259"/>
      <c r="AE370" s="259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4"/>
      <c r="AT370" s="37"/>
    </row>
    <row r="371" spans="2:46" ht="13.5" customHeight="1" x14ac:dyDescent="0.15">
      <c r="B371" s="285"/>
      <c r="C371" s="27" t="s">
        <v>35</v>
      </c>
      <c r="D371" s="186"/>
      <c r="E371" s="56"/>
      <c r="F371" s="187"/>
      <c r="G371" s="187"/>
      <c r="H371" s="187"/>
      <c r="I371" s="62"/>
      <c r="J371" s="62"/>
      <c r="K371" s="188"/>
      <c r="L371" s="259"/>
      <c r="M371" s="259"/>
      <c r="N371" s="56"/>
      <c r="O371" s="28"/>
      <c r="P371" s="56"/>
      <c r="Q371" s="28"/>
      <c r="R371" s="132"/>
      <c r="S371" s="214"/>
      <c r="T371" s="285"/>
      <c r="U371" s="27" t="s">
        <v>35</v>
      </c>
      <c r="V371" s="186"/>
      <c r="W371" s="56"/>
      <c r="X371" s="187"/>
      <c r="Y371" s="187"/>
      <c r="Z371" s="187"/>
      <c r="AA371" s="62"/>
      <c r="AB371" s="62"/>
      <c r="AC371" s="188"/>
      <c r="AD371" s="259"/>
      <c r="AE371" s="259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4"/>
      <c r="AT371" s="37"/>
    </row>
    <row r="372" spans="2:46" ht="13.5" customHeight="1" thickBot="1" x14ac:dyDescent="0.2">
      <c r="B372" s="286"/>
      <c r="C372" s="27"/>
      <c r="D372" s="186"/>
      <c r="E372" s="56"/>
      <c r="F372" s="189"/>
      <c r="G372" s="189"/>
      <c r="H372" s="189"/>
      <c r="I372" s="56"/>
      <c r="J372" s="56"/>
      <c r="K372" s="188"/>
      <c r="L372" s="259"/>
      <c r="M372" s="259"/>
      <c r="N372" s="56"/>
      <c r="O372" s="28"/>
      <c r="P372" s="56"/>
      <c r="Q372" s="28"/>
      <c r="R372" s="184"/>
      <c r="S372" s="214"/>
      <c r="T372" s="286"/>
      <c r="U372" s="27"/>
      <c r="V372" s="186"/>
      <c r="W372" s="56"/>
      <c r="X372" s="189"/>
      <c r="Y372" s="189"/>
      <c r="Z372" s="189"/>
      <c r="AA372" s="56"/>
      <c r="AB372" s="56"/>
      <c r="AC372" s="188"/>
      <c r="AD372" s="259"/>
      <c r="AE372" s="259"/>
      <c r="AF372" s="56"/>
      <c r="AG372" s="28"/>
      <c r="AH372" s="56"/>
      <c r="AI372" s="28"/>
      <c r="AJ372" s="184"/>
      <c r="AK372" s="199"/>
      <c r="AL372" s="286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4"/>
      <c r="AT372" s="37"/>
    </row>
    <row r="373" spans="2:46" ht="13.5" customHeight="1" x14ac:dyDescent="0.15">
      <c r="B373" s="284" t="s">
        <v>137</v>
      </c>
      <c r="C373" s="25" t="s">
        <v>31</v>
      </c>
      <c r="D373" s="39"/>
      <c r="E373" s="55"/>
      <c r="F373" s="96"/>
      <c r="G373" s="96"/>
      <c r="H373" s="96"/>
      <c r="I373" s="60"/>
      <c r="J373" s="60"/>
      <c r="K373" s="61"/>
      <c r="L373" s="258"/>
      <c r="M373" s="258"/>
      <c r="N373" s="55"/>
      <c r="O373" s="26"/>
      <c r="P373" s="55"/>
      <c r="Q373" s="26"/>
      <c r="R373" s="131"/>
      <c r="S373" s="214"/>
      <c r="T373" s="284" t="s">
        <v>137</v>
      </c>
      <c r="U373" s="25" t="s">
        <v>31</v>
      </c>
      <c r="V373" s="39"/>
      <c r="W373" s="55"/>
      <c r="X373" s="96"/>
      <c r="Y373" s="96"/>
      <c r="Z373" s="96"/>
      <c r="AA373" s="60"/>
      <c r="AB373" s="60"/>
      <c r="AC373" s="61"/>
      <c r="AD373" s="258"/>
      <c r="AE373" s="258"/>
      <c r="AF373" s="55"/>
      <c r="AG373" s="26"/>
      <c r="AH373" s="55"/>
      <c r="AI373" s="26"/>
      <c r="AJ373" s="131"/>
      <c r="AK373" s="199"/>
      <c r="AL373" s="284" t="s">
        <v>137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4"/>
      <c r="AT373" s="37"/>
    </row>
    <row r="374" spans="2:46" ht="13.5" customHeight="1" x14ac:dyDescent="0.15">
      <c r="B374" s="285"/>
      <c r="C374" s="27" t="s">
        <v>32</v>
      </c>
      <c r="D374" s="186"/>
      <c r="E374" s="56"/>
      <c r="F374" s="187"/>
      <c r="G374" s="187"/>
      <c r="H374" s="187"/>
      <c r="I374" s="62"/>
      <c r="J374" s="62"/>
      <c r="K374" s="188"/>
      <c r="L374" s="259"/>
      <c r="M374" s="259"/>
      <c r="N374" s="56"/>
      <c r="O374" s="28"/>
      <c r="P374" s="56"/>
      <c r="Q374" s="28"/>
      <c r="R374" s="132"/>
      <c r="S374" s="214"/>
      <c r="T374" s="285"/>
      <c r="U374" s="27" t="s">
        <v>32</v>
      </c>
      <c r="V374" s="186"/>
      <c r="W374" s="56"/>
      <c r="X374" s="187"/>
      <c r="Y374" s="187"/>
      <c r="Z374" s="187"/>
      <c r="AA374" s="62"/>
      <c r="AB374" s="62"/>
      <c r="AC374" s="188"/>
      <c r="AD374" s="259"/>
      <c r="AE374" s="259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4"/>
      <c r="AT374" s="37"/>
    </row>
    <row r="375" spans="2:46" ht="13.5" customHeight="1" x14ac:dyDescent="0.15">
      <c r="B375" s="285"/>
      <c r="C375" s="27" t="s">
        <v>33</v>
      </c>
      <c r="D375" s="186"/>
      <c r="E375" s="56"/>
      <c r="F375" s="187"/>
      <c r="G375" s="187"/>
      <c r="H375" s="187"/>
      <c r="I375" s="62"/>
      <c r="J375" s="62"/>
      <c r="K375" s="188"/>
      <c r="L375" s="259"/>
      <c r="M375" s="259"/>
      <c r="N375" s="56"/>
      <c r="O375" s="28"/>
      <c r="P375" s="56"/>
      <c r="Q375" s="28"/>
      <c r="R375" s="132"/>
      <c r="S375" s="214"/>
      <c r="T375" s="285"/>
      <c r="U375" s="27" t="s">
        <v>33</v>
      </c>
      <c r="V375" s="186"/>
      <c r="W375" s="56"/>
      <c r="X375" s="187"/>
      <c r="Y375" s="187"/>
      <c r="Z375" s="187"/>
      <c r="AA375" s="62"/>
      <c r="AB375" s="62"/>
      <c r="AC375" s="188"/>
      <c r="AD375" s="259"/>
      <c r="AE375" s="259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4"/>
      <c r="AT375" s="37"/>
    </row>
    <row r="376" spans="2:46" ht="13.5" customHeight="1" x14ac:dyDescent="0.15">
      <c r="B376" s="285"/>
      <c r="C376" s="27" t="s">
        <v>35</v>
      </c>
      <c r="D376" s="186"/>
      <c r="E376" s="56"/>
      <c r="F376" s="187"/>
      <c r="G376" s="187"/>
      <c r="H376" s="187"/>
      <c r="I376" s="62"/>
      <c r="J376" s="62"/>
      <c r="K376" s="188"/>
      <c r="L376" s="259"/>
      <c r="M376" s="259"/>
      <c r="N376" s="56"/>
      <c r="O376" s="28"/>
      <c r="P376" s="56"/>
      <c r="Q376" s="28"/>
      <c r="R376" s="132"/>
      <c r="S376" s="214"/>
      <c r="T376" s="285"/>
      <c r="U376" s="27" t="s">
        <v>35</v>
      </c>
      <c r="V376" s="186"/>
      <c r="W376" s="56"/>
      <c r="X376" s="187"/>
      <c r="Y376" s="187"/>
      <c r="Z376" s="187"/>
      <c r="AA376" s="62"/>
      <c r="AB376" s="62"/>
      <c r="AC376" s="188"/>
      <c r="AD376" s="259"/>
      <c r="AE376" s="259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4"/>
      <c r="AT376" s="37"/>
    </row>
    <row r="377" spans="2:46" ht="13.5" customHeight="1" thickBot="1" x14ac:dyDescent="0.2">
      <c r="B377" s="286"/>
      <c r="C377" s="27"/>
      <c r="D377" s="186"/>
      <c r="E377" s="56"/>
      <c r="F377" s="189"/>
      <c r="G377" s="189"/>
      <c r="H377" s="189"/>
      <c r="I377" s="56"/>
      <c r="J377" s="56"/>
      <c r="K377" s="188"/>
      <c r="L377" s="259"/>
      <c r="M377" s="259"/>
      <c r="N377" s="56"/>
      <c r="O377" s="28"/>
      <c r="P377" s="56"/>
      <c r="Q377" s="28"/>
      <c r="R377" s="184"/>
      <c r="S377" s="214"/>
      <c r="T377" s="286"/>
      <c r="U377" s="27"/>
      <c r="V377" s="186"/>
      <c r="W377" s="56"/>
      <c r="X377" s="189"/>
      <c r="Y377" s="189"/>
      <c r="Z377" s="189"/>
      <c r="AA377" s="56"/>
      <c r="AB377" s="56"/>
      <c r="AC377" s="188"/>
      <c r="AD377" s="259"/>
      <c r="AE377" s="259"/>
      <c r="AF377" s="56"/>
      <c r="AG377" s="28"/>
      <c r="AH377" s="56"/>
      <c r="AI377" s="28"/>
      <c r="AJ377" s="184"/>
      <c r="AK377" s="199"/>
      <c r="AL377" s="286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4"/>
      <c r="AT377" s="37"/>
    </row>
    <row r="378" spans="2:46" ht="13.5" customHeight="1" x14ac:dyDescent="0.15">
      <c r="B378" s="284" t="s">
        <v>138</v>
      </c>
      <c r="C378" s="25" t="s">
        <v>31</v>
      </c>
      <c r="D378" s="39"/>
      <c r="E378" s="55"/>
      <c r="F378" s="96"/>
      <c r="G378" s="96"/>
      <c r="H378" s="96"/>
      <c r="I378" s="60"/>
      <c r="J378" s="60"/>
      <c r="K378" s="61"/>
      <c r="L378" s="258"/>
      <c r="M378" s="258"/>
      <c r="N378" s="55"/>
      <c r="O378" s="26"/>
      <c r="P378" s="55"/>
      <c r="Q378" s="26"/>
      <c r="R378" s="131"/>
      <c r="S378" s="214"/>
      <c r="T378" s="284" t="s">
        <v>138</v>
      </c>
      <c r="U378" s="25" t="s">
        <v>31</v>
      </c>
      <c r="V378" s="39"/>
      <c r="W378" s="55"/>
      <c r="X378" s="96"/>
      <c r="Y378" s="96"/>
      <c r="Z378" s="96"/>
      <c r="AA378" s="60"/>
      <c r="AB378" s="60"/>
      <c r="AC378" s="61"/>
      <c r="AD378" s="258"/>
      <c r="AE378" s="258"/>
      <c r="AF378" s="55"/>
      <c r="AG378" s="26"/>
      <c r="AH378" s="55"/>
      <c r="AI378" s="26"/>
      <c r="AJ378" s="131"/>
      <c r="AK378" s="199"/>
      <c r="AL378" s="284" t="s">
        <v>138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4"/>
      <c r="AT378" s="37"/>
    </row>
    <row r="379" spans="2:46" ht="13.5" customHeight="1" x14ac:dyDescent="0.15">
      <c r="B379" s="285"/>
      <c r="C379" s="27" t="s">
        <v>32</v>
      </c>
      <c r="D379" s="186"/>
      <c r="E379" s="56"/>
      <c r="F379" s="187"/>
      <c r="G379" s="187"/>
      <c r="H379" s="187"/>
      <c r="I379" s="62"/>
      <c r="J379" s="62"/>
      <c r="K379" s="188"/>
      <c r="L379" s="259"/>
      <c r="M379" s="259"/>
      <c r="N379" s="56"/>
      <c r="O379" s="28"/>
      <c r="P379" s="56"/>
      <c r="Q379" s="28"/>
      <c r="R379" s="132"/>
      <c r="S379" s="214"/>
      <c r="T379" s="285"/>
      <c r="U379" s="27" t="s">
        <v>32</v>
      </c>
      <c r="V379" s="186"/>
      <c r="W379" s="56"/>
      <c r="X379" s="187"/>
      <c r="Y379" s="187"/>
      <c r="Z379" s="187"/>
      <c r="AA379" s="62"/>
      <c r="AB379" s="62"/>
      <c r="AC379" s="188"/>
      <c r="AD379" s="259"/>
      <c r="AE379" s="259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4"/>
      <c r="AT379" s="37"/>
    </row>
    <row r="380" spans="2:46" ht="13.5" customHeight="1" x14ac:dyDescent="0.15">
      <c r="B380" s="285"/>
      <c r="C380" s="27" t="s">
        <v>33</v>
      </c>
      <c r="D380" s="186"/>
      <c r="E380" s="56"/>
      <c r="F380" s="187"/>
      <c r="G380" s="187"/>
      <c r="H380" s="187"/>
      <c r="I380" s="62"/>
      <c r="J380" s="62"/>
      <c r="K380" s="188"/>
      <c r="L380" s="259"/>
      <c r="M380" s="259"/>
      <c r="N380" s="56"/>
      <c r="O380" s="28"/>
      <c r="P380" s="56"/>
      <c r="Q380" s="28"/>
      <c r="R380" s="132"/>
      <c r="S380" s="214"/>
      <c r="T380" s="285"/>
      <c r="U380" s="27" t="s">
        <v>33</v>
      </c>
      <c r="V380" s="186"/>
      <c r="W380" s="56"/>
      <c r="X380" s="187"/>
      <c r="Y380" s="187"/>
      <c r="Z380" s="187"/>
      <c r="AA380" s="62"/>
      <c r="AB380" s="62"/>
      <c r="AC380" s="188"/>
      <c r="AD380" s="259"/>
      <c r="AE380" s="259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4"/>
      <c r="AT380" s="37"/>
    </row>
    <row r="381" spans="2:46" ht="13.5" customHeight="1" x14ac:dyDescent="0.15">
      <c r="B381" s="285"/>
      <c r="C381" s="27" t="s">
        <v>35</v>
      </c>
      <c r="D381" s="186"/>
      <c r="E381" s="56"/>
      <c r="F381" s="187"/>
      <c r="G381" s="187"/>
      <c r="H381" s="187"/>
      <c r="I381" s="62"/>
      <c r="J381" s="62"/>
      <c r="K381" s="188"/>
      <c r="L381" s="259"/>
      <c r="M381" s="259"/>
      <c r="N381" s="56"/>
      <c r="O381" s="28"/>
      <c r="P381" s="56"/>
      <c r="Q381" s="28"/>
      <c r="R381" s="132"/>
      <c r="S381" s="214"/>
      <c r="T381" s="285"/>
      <c r="U381" s="27" t="s">
        <v>35</v>
      </c>
      <c r="V381" s="186"/>
      <c r="W381" s="56"/>
      <c r="X381" s="187"/>
      <c r="Y381" s="187"/>
      <c r="Z381" s="187"/>
      <c r="AA381" s="62"/>
      <c r="AB381" s="62"/>
      <c r="AC381" s="188"/>
      <c r="AD381" s="259"/>
      <c r="AE381" s="259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4"/>
      <c r="AT381" s="37"/>
    </row>
    <row r="382" spans="2:46" ht="13.5" customHeight="1" thickBot="1" x14ac:dyDescent="0.2">
      <c r="B382" s="286"/>
      <c r="C382" s="27"/>
      <c r="D382" s="186"/>
      <c r="E382" s="56"/>
      <c r="F382" s="189"/>
      <c r="G382" s="189"/>
      <c r="H382" s="189"/>
      <c r="I382" s="56"/>
      <c r="J382" s="56"/>
      <c r="K382" s="188"/>
      <c r="L382" s="259"/>
      <c r="M382" s="259"/>
      <c r="N382" s="56"/>
      <c r="O382" s="28"/>
      <c r="P382" s="56"/>
      <c r="Q382" s="28"/>
      <c r="R382" s="184"/>
      <c r="S382" s="214"/>
      <c r="T382" s="286"/>
      <c r="U382" s="27"/>
      <c r="V382" s="186"/>
      <c r="W382" s="56"/>
      <c r="X382" s="189"/>
      <c r="Y382" s="189"/>
      <c r="Z382" s="189"/>
      <c r="AA382" s="56"/>
      <c r="AB382" s="56"/>
      <c r="AC382" s="188"/>
      <c r="AD382" s="259"/>
      <c r="AE382" s="259"/>
      <c r="AF382" s="56"/>
      <c r="AG382" s="28"/>
      <c r="AH382" s="56"/>
      <c r="AI382" s="28"/>
      <c r="AJ382" s="184"/>
      <c r="AK382" s="199"/>
      <c r="AL382" s="286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4"/>
      <c r="AT382" s="37"/>
    </row>
    <row r="383" spans="2:46" ht="13.5" customHeight="1" x14ac:dyDescent="0.15">
      <c r="B383" s="284" t="s">
        <v>139</v>
      </c>
      <c r="C383" s="25" t="s">
        <v>31</v>
      </c>
      <c r="D383" s="39"/>
      <c r="E383" s="55"/>
      <c r="F383" s="96"/>
      <c r="G383" s="96"/>
      <c r="H383" s="96"/>
      <c r="I383" s="60"/>
      <c r="J383" s="60"/>
      <c r="K383" s="61"/>
      <c r="L383" s="258"/>
      <c r="M383" s="258"/>
      <c r="N383" s="55"/>
      <c r="O383" s="26"/>
      <c r="P383" s="55"/>
      <c r="Q383" s="26"/>
      <c r="R383" s="131"/>
      <c r="S383" s="214"/>
      <c r="T383" s="284" t="s">
        <v>139</v>
      </c>
      <c r="U383" s="25" t="s">
        <v>31</v>
      </c>
      <c r="V383" s="39"/>
      <c r="W383" s="55"/>
      <c r="X383" s="96"/>
      <c r="Y383" s="96"/>
      <c r="Z383" s="96"/>
      <c r="AA383" s="60"/>
      <c r="AB383" s="60"/>
      <c r="AC383" s="61"/>
      <c r="AD383" s="258"/>
      <c r="AE383" s="258"/>
      <c r="AF383" s="55"/>
      <c r="AG383" s="26"/>
      <c r="AH383" s="55"/>
      <c r="AI383" s="26"/>
      <c r="AJ383" s="131"/>
      <c r="AK383" s="199"/>
      <c r="AL383" s="284" t="s">
        <v>139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4"/>
      <c r="AT383" s="37"/>
    </row>
    <row r="384" spans="2:46" ht="13.5" customHeight="1" x14ac:dyDescent="0.15">
      <c r="B384" s="285"/>
      <c r="C384" s="27" t="s">
        <v>32</v>
      </c>
      <c r="D384" s="186"/>
      <c r="E384" s="56"/>
      <c r="F384" s="187"/>
      <c r="G384" s="187"/>
      <c r="H384" s="187"/>
      <c r="I384" s="62"/>
      <c r="J384" s="62"/>
      <c r="K384" s="188"/>
      <c r="L384" s="259"/>
      <c r="M384" s="259"/>
      <c r="N384" s="56"/>
      <c r="O384" s="28"/>
      <c r="P384" s="56"/>
      <c r="Q384" s="28"/>
      <c r="R384" s="132"/>
      <c r="S384" s="214"/>
      <c r="T384" s="285"/>
      <c r="U384" s="27" t="s">
        <v>32</v>
      </c>
      <c r="V384" s="186"/>
      <c r="W384" s="56"/>
      <c r="X384" s="187"/>
      <c r="Y384" s="187"/>
      <c r="Z384" s="187"/>
      <c r="AA384" s="62"/>
      <c r="AB384" s="62"/>
      <c r="AC384" s="188"/>
      <c r="AD384" s="259"/>
      <c r="AE384" s="259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4"/>
      <c r="AT384" s="37"/>
    </row>
    <row r="385" spans="2:46" ht="13.5" customHeight="1" x14ac:dyDescent="0.15">
      <c r="B385" s="285"/>
      <c r="C385" s="27" t="s">
        <v>33</v>
      </c>
      <c r="D385" s="186"/>
      <c r="E385" s="56"/>
      <c r="F385" s="187"/>
      <c r="G385" s="187"/>
      <c r="H385" s="187"/>
      <c r="I385" s="62"/>
      <c r="J385" s="62"/>
      <c r="K385" s="188"/>
      <c r="L385" s="259"/>
      <c r="M385" s="259"/>
      <c r="N385" s="56"/>
      <c r="O385" s="28"/>
      <c r="P385" s="56"/>
      <c r="Q385" s="28"/>
      <c r="R385" s="132"/>
      <c r="S385" s="214"/>
      <c r="T385" s="285"/>
      <c r="U385" s="27" t="s">
        <v>33</v>
      </c>
      <c r="V385" s="186"/>
      <c r="W385" s="56"/>
      <c r="X385" s="187"/>
      <c r="Y385" s="187"/>
      <c r="Z385" s="187"/>
      <c r="AA385" s="62"/>
      <c r="AB385" s="62"/>
      <c r="AC385" s="188"/>
      <c r="AD385" s="259"/>
      <c r="AE385" s="259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4"/>
      <c r="AT385" s="37"/>
    </row>
    <row r="386" spans="2:46" ht="13.5" customHeight="1" x14ac:dyDescent="0.15">
      <c r="B386" s="285"/>
      <c r="C386" s="27" t="s">
        <v>35</v>
      </c>
      <c r="D386" s="186"/>
      <c r="E386" s="56"/>
      <c r="F386" s="187"/>
      <c r="G386" s="187"/>
      <c r="H386" s="187"/>
      <c r="I386" s="62"/>
      <c r="J386" s="62"/>
      <c r="K386" s="188"/>
      <c r="L386" s="259"/>
      <c r="M386" s="259"/>
      <c r="N386" s="56"/>
      <c r="O386" s="28"/>
      <c r="P386" s="56"/>
      <c r="Q386" s="28"/>
      <c r="R386" s="132"/>
      <c r="S386" s="214"/>
      <c r="T386" s="285"/>
      <c r="U386" s="27" t="s">
        <v>35</v>
      </c>
      <c r="V386" s="186"/>
      <c r="W386" s="56"/>
      <c r="X386" s="187"/>
      <c r="Y386" s="187"/>
      <c r="Z386" s="187"/>
      <c r="AA386" s="62"/>
      <c r="AB386" s="62"/>
      <c r="AC386" s="188"/>
      <c r="AD386" s="259"/>
      <c r="AE386" s="259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4"/>
      <c r="AT386" s="37"/>
    </row>
    <row r="387" spans="2:46" ht="13.5" customHeight="1" thickBot="1" x14ac:dyDescent="0.2">
      <c r="B387" s="286"/>
      <c r="C387" s="27"/>
      <c r="D387" s="186"/>
      <c r="E387" s="56"/>
      <c r="F387" s="189"/>
      <c r="G387" s="189"/>
      <c r="H387" s="189"/>
      <c r="I387" s="56"/>
      <c r="J387" s="56"/>
      <c r="K387" s="188"/>
      <c r="L387" s="259"/>
      <c r="M387" s="259"/>
      <c r="N387" s="56"/>
      <c r="O387" s="28"/>
      <c r="P387" s="56"/>
      <c r="Q387" s="28"/>
      <c r="R387" s="184"/>
      <c r="S387" s="214"/>
      <c r="T387" s="286"/>
      <c r="U387" s="27"/>
      <c r="V387" s="186"/>
      <c r="W387" s="56"/>
      <c r="X387" s="189"/>
      <c r="Y387" s="189"/>
      <c r="Z387" s="189"/>
      <c r="AA387" s="56"/>
      <c r="AB387" s="56"/>
      <c r="AC387" s="188"/>
      <c r="AD387" s="259"/>
      <c r="AE387" s="259"/>
      <c r="AF387" s="56"/>
      <c r="AG387" s="28"/>
      <c r="AH387" s="56"/>
      <c r="AI387" s="28"/>
      <c r="AJ387" s="184"/>
      <c r="AK387" s="199"/>
      <c r="AL387" s="286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4"/>
      <c r="AT387" s="37"/>
    </row>
    <row r="388" spans="2:46" ht="13.5" customHeight="1" x14ac:dyDescent="0.15">
      <c r="B388" s="284" t="s">
        <v>140</v>
      </c>
      <c r="C388" s="25" t="s">
        <v>31</v>
      </c>
      <c r="D388" s="39"/>
      <c r="E388" s="55"/>
      <c r="F388" s="96"/>
      <c r="G388" s="96"/>
      <c r="H388" s="96"/>
      <c r="I388" s="60"/>
      <c r="J388" s="60"/>
      <c r="K388" s="61"/>
      <c r="L388" s="258"/>
      <c r="M388" s="258"/>
      <c r="N388" s="55"/>
      <c r="O388" s="26"/>
      <c r="P388" s="55"/>
      <c r="Q388" s="26"/>
      <c r="R388" s="131"/>
      <c r="S388" s="214"/>
      <c r="T388" s="284" t="s">
        <v>140</v>
      </c>
      <c r="U388" s="25" t="s">
        <v>31</v>
      </c>
      <c r="V388" s="39"/>
      <c r="W388" s="55"/>
      <c r="X388" s="96"/>
      <c r="Y388" s="96"/>
      <c r="Z388" s="96"/>
      <c r="AA388" s="60"/>
      <c r="AB388" s="60"/>
      <c r="AC388" s="61"/>
      <c r="AD388" s="258"/>
      <c r="AE388" s="258"/>
      <c r="AF388" s="55"/>
      <c r="AG388" s="26"/>
      <c r="AH388" s="55"/>
      <c r="AI388" s="26"/>
      <c r="AJ388" s="131"/>
      <c r="AK388" s="199"/>
      <c r="AL388" s="284" t="s">
        <v>140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4"/>
      <c r="AT388" s="37"/>
    </row>
    <row r="389" spans="2:46" ht="13.5" customHeight="1" x14ac:dyDescent="0.15">
      <c r="B389" s="285"/>
      <c r="C389" s="27" t="s">
        <v>32</v>
      </c>
      <c r="D389" s="186"/>
      <c r="E389" s="56"/>
      <c r="F389" s="187"/>
      <c r="G389" s="187"/>
      <c r="H389" s="187"/>
      <c r="I389" s="62"/>
      <c r="J389" s="62"/>
      <c r="K389" s="188"/>
      <c r="L389" s="259"/>
      <c r="M389" s="259"/>
      <c r="N389" s="56"/>
      <c r="O389" s="28"/>
      <c r="P389" s="56"/>
      <c r="Q389" s="28"/>
      <c r="R389" s="132"/>
      <c r="S389" s="214"/>
      <c r="T389" s="285"/>
      <c r="U389" s="27" t="s">
        <v>32</v>
      </c>
      <c r="V389" s="186"/>
      <c r="W389" s="56"/>
      <c r="X389" s="187"/>
      <c r="Y389" s="187"/>
      <c r="Z389" s="187"/>
      <c r="AA389" s="62"/>
      <c r="AB389" s="62"/>
      <c r="AC389" s="188"/>
      <c r="AD389" s="259"/>
      <c r="AE389" s="259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4"/>
      <c r="AT389" s="37"/>
    </row>
    <row r="390" spans="2:46" ht="13.5" customHeight="1" x14ac:dyDescent="0.15">
      <c r="B390" s="285"/>
      <c r="C390" s="27" t="s">
        <v>33</v>
      </c>
      <c r="D390" s="186"/>
      <c r="E390" s="56"/>
      <c r="F390" s="187"/>
      <c r="G390" s="187"/>
      <c r="H390" s="187"/>
      <c r="I390" s="62"/>
      <c r="J390" s="62"/>
      <c r="K390" s="188"/>
      <c r="L390" s="259"/>
      <c r="M390" s="259"/>
      <c r="N390" s="56"/>
      <c r="O390" s="28"/>
      <c r="P390" s="56"/>
      <c r="Q390" s="28"/>
      <c r="R390" s="132"/>
      <c r="S390" s="214"/>
      <c r="T390" s="285"/>
      <c r="U390" s="27" t="s">
        <v>33</v>
      </c>
      <c r="V390" s="186"/>
      <c r="W390" s="56"/>
      <c r="X390" s="187"/>
      <c r="Y390" s="187"/>
      <c r="Z390" s="187"/>
      <c r="AA390" s="62"/>
      <c r="AB390" s="62"/>
      <c r="AC390" s="188"/>
      <c r="AD390" s="259"/>
      <c r="AE390" s="259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4"/>
      <c r="AT390" s="37"/>
    </row>
    <row r="391" spans="2:46" ht="13.5" customHeight="1" x14ac:dyDescent="0.15">
      <c r="B391" s="285"/>
      <c r="C391" s="27" t="s">
        <v>35</v>
      </c>
      <c r="D391" s="186"/>
      <c r="E391" s="56"/>
      <c r="F391" s="187"/>
      <c r="G391" s="187"/>
      <c r="H391" s="187"/>
      <c r="I391" s="62"/>
      <c r="J391" s="62"/>
      <c r="K391" s="188"/>
      <c r="L391" s="259"/>
      <c r="M391" s="259"/>
      <c r="N391" s="56"/>
      <c r="O391" s="28"/>
      <c r="P391" s="56"/>
      <c r="Q391" s="28"/>
      <c r="R391" s="132"/>
      <c r="S391" s="214"/>
      <c r="T391" s="285"/>
      <c r="U391" s="27" t="s">
        <v>35</v>
      </c>
      <c r="V391" s="186"/>
      <c r="W391" s="56"/>
      <c r="X391" s="187"/>
      <c r="Y391" s="187"/>
      <c r="Z391" s="187"/>
      <c r="AA391" s="62"/>
      <c r="AB391" s="62"/>
      <c r="AC391" s="188"/>
      <c r="AD391" s="259"/>
      <c r="AE391" s="259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4"/>
      <c r="AT391" s="37"/>
    </row>
    <row r="392" spans="2:46" ht="13.5" customHeight="1" thickBot="1" x14ac:dyDescent="0.2">
      <c r="B392" s="286"/>
      <c r="C392" s="27"/>
      <c r="D392" s="186"/>
      <c r="E392" s="56"/>
      <c r="F392" s="189"/>
      <c r="G392" s="189"/>
      <c r="H392" s="189"/>
      <c r="I392" s="56"/>
      <c r="J392" s="56"/>
      <c r="K392" s="188"/>
      <c r="L392" s="259"/>
      <c r="M392" s="259"/>
      <c r="N392" s="56"/>
      <c r="O392" s="28"/>
      <c r="P392" s="56"/>
      <c r="Q392" s="28"/>
      <c r="R392" s="184"/>
      <c r="S392" s="214"/>
      <c r="T392" s="286"/>
      <c r="U392" s="27"/>
      <c r="V392" s="186"/>
      <c r="W392" s="56"/>
      <c r="X392" s="189"/>
      <c r="Y392" s="189"/>
      <c r="Z392" s="189"/>
      <c r="AA392" s="56"/>
      <c r="AB392" s="56"/>
      <c r="AC392" s="188"/>
      <c r="AD392" s="259"/>
      <c r="AE392" s="259"/>
      <c r="AF392" s="56"/>
      <c r="AG392" s="28"/>
      <c r="AH392" s="56"/>
      <c r="AI392" s="28"/>
      <c r="AJ392" s="184"/>
      <c r="AK392" s="199"/>
      <c r="AL392" s="286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4"/>
      <c r="AT392" s="37"/>
    </row>
    <row r="393" spans="2:46" ht="13.5" customHeight="1" x14ac:dyDescent="0.15">
      <c r="B393" s="284" t="s">
        <v>141</v>
      </c>
      <c r="C393" s="25" t="s">
        <v>31</v>
      </c>
      <c r="D393" s="39"/>
      <c r="E393" s="55"/>
      <c r="F393" s="96"/>
      <c r="G393" s="96"/>
      <c r="H393" s="96"/>
      <c r="I393" s="60"/>
      <c r="J393" s="60"/>
      <c r="K393" s="61"/>
      <c r="L393" s="258"/>
      <c r="M393" s="258"/>
      <c r="N393" s="55"/>
      <c r="O393" s="26"/>
      <c r="P393" s="55"/>
      <c r="Q393" s="26"/>
      <c r="R393" s="131"/>
      <c r="S393" s="214"/>
      <c r="T393" s="284" t="s">
        <v>141</v>
      </c>
      <c r="U393" s="25" t="s">
        <v>31</v>
      </c>
      <c r="V393" s="39"/>
      <c r="W393" s="55"/>
      <c r="X393" s="96"/>
      <c r="Y393" s="96"/>
      <c r="Z393" s="96"/>
      <c r="AA393" s="60"/>
      <c r="AB393" s="60"/>
      <c r="AC393" s="61"/>
      <c r="AD393" s="258"/>
      <c r="AE393" s="258"/>
      <c r="AF393" s="55"/>
      <c r="AG393" s="26"/>
      <c r="AH393" s="55"/>
      <c r="AI393" s="26"/>
      <c r="AJ393" s="131"/>
      <c r="AK393" s="199"/>
      <c r="AL393" s="284" t="s">
        <v>141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4"/>
      <c r="AT393" s="37"/>
    </row>
    <row r="394" spans="2:46" ht="13.5" customHeight="1" x14ac:dyDescent="0.15">
      <c r="B394" s="285"/>
      <c r="C394" s="27" t="s">
        <v>32</v>
      </c>
      <c r="D394" s="186"/>
      <c r="E394" s="56"/>
      <c r="F394" s="187"/>
      <c r="G394" s="187"/>
      <c r="H394" s="187"/>
      <c r="I394" s="62"/>
      <c r="J394" s="62"/>
      <c r="K394" s="188"/>
      <c r="L394" s="259"/>
      <c r="M394" s="259"/>
      <c r="N394" s="56"/>
      <c r="O394" s="28"/>
      <c r="P394" s="56"/>
      <c r="Q394" s="28"/>
      <c r="R394" s="132"/>
      <c r="S394" s="214"/>
      <c r="T394" s="285"/>
      <c r="U394" s="27" t="s">
        <v>32</v>
      </c>
      <c r="V394" s="186"/>
      <c r="W394" s="56"/>
      <c r="X394" s="187"/>
      <c r="Y394" s="187"/>
      <c r="Z394" s="187"/>
      <c r="AA394" s="62"/>
      <c r="AB394" s="62"/>
      <c r="AC394" s="188"/>
      <c r="AD394" s="259"/>
      <c r="AE394" s="259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4"/>
      <c r="AT394" s="37"/>
    </row>
    <row r="395" spans="2:46" ht="13.5" customHeight="1" x14ac:dyDescent="0.15">
      <c r="B395" s="285"/>
      <c r="C395" s="27" t="s">
        <v>33</v>
      </c>
      <c r="D395" s="186"/>
      <c r="E395" s="56"/>
      <c r="F395" s="187"/>
      <c r="G395" s="187"/>
      <c r="H395" s="187"/>
      <c r="I395" s="62"/>
      <c r="J395" s="62"/>
      <c r="K395" s="188"/>
      <c r="L395" s="259"/>
      <c r="M395" s="259"/>
      <c r="N395" s="56"/>
      <c r="O395" s="28"/>
      <c r="P395" s="56"/>
      <c r="Q395" s="28"/>
      <c r="R395" s="132"/>
      <c r="S395" s="214"/>
      <c r="T395" s="285"/>
      <c r="U395" s="27" t="s">
        <v>33</v>
      </c>
      <c r="V395" s="186"/>
      <c r="W395" s="56"/>
      <c r="X395" s="187"/>
      <c r="Y395" s="187"/>
      <c r="Z395" s="187"/>
      <c r="AA395" s="62"/>
      <c r="AB395" s="62"/>
      <c r="AC395" s="188"/>
      <c r="AD395" s="259"/>
      <c r="AE395" s="259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4"/>
      <c r="AT395" s="37"/>
    </row>
    <row r="396" spans="2:46" ht="13.5" customHeight="1" x14ac:dyDescent="0.15">
      <c r="B396" s="285"/>
      <c r="C396" s="27" t="s">
        <v>35</v>
      </c>
      <c r="D396" s="186"/>
      <c r="E396" s="56"/>
      <c r="F396" s="187"/>
      <c r="G396" s="187"/>
      <c r="H396" s="187"/>
      <c r="I396" s="62"/>
      <c r="J396" s="62"/>
      <c r="K396" s="188"/>
      <c r="L396" s="259"/>
      <c r="M396" s="259"/>
      <c r="N396" s="56"/>
      <c r="O396" s="28"/>
      <c r="P396" s="56"/>
      <c r="Q396" s="28"/>
      <c r="R396" s="132"/>
      <c r="S396" s="214"/>
      <c r="T396" s="285"/>
      <c r="U396" s="27" t="s">
        <v>35</v>
      </c>
      <c r="V396" s="186"/>
      <c r="W396" s="56"/>
      <c r="X396" s="187"/>
      <c r="Y396" s="187"/>
      <c r="Z396" s="187"/>
      <c r="AA396" s="62"/>
      <c r="AB396" s="62"/>
      <c r="AC396" s="188"/>
      <c r="AD396" s="259"/>
      <c r="AE396" s="259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4"/>
      <c r="AT396" s="37"/>
    </row>
    <row r="397" spans="2:46" ht="13.5" customHeight="1" thickBot="1" x14ac:dyDescent="0.2">
      <c r="B397" s="286"/>
      <c r="C397" s="27"/>
      <c r="D397" s="186"/>
      <c r="E397" s="56"/>
      <c r="F397" s="189"/>
      <c r="G397" s="189"/>
      <c r="H397" s="189"/>
      <c r="I397" s="56"/>
      <c r="J397" s="56"/>
      <c r="K397" s="188"/>
      <c r="L397" s="259"/>
      <c r="M397" s="259"/>
      <c r="N397" s="56"/>
      <c r="O397" s="28"/>
      <c r="P397" s="56"/>
      <c r="Q397" s="28"/>
      <c r="R397" s="184"/>
      <c r="S397" s="214"/>
      <c r="T397" s="286"/>
      <c r="U397" s="27"/>
      <c r="V397" s="186"/>
      <c r="W397" s="56"/>
      <c r="X397" s="189"/>
      <c r="Y397" s="189"/>
      <c r="Z397" s="189"/>
      <c r="AA397" s="56"/>
      <c r="AB397" s="56"/>
      <c r="AC397" s="188"/>
      <c r="AD397" s="259"/>
      <c r="AE397" s="259"/>
      <c r="AF397" s="56"/>
      <c r="AG397" s="28"/>
      <c r="AH397" s="56"/>
      <c r="AI397" s="28"/>
      <c r="AJ397" s="184"/>
      <c r="AK397" s="199"/>
      <c r="AL397" s="286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4"/>
      <c r="AT397" s="37"/>
    </row>
    <row r="398" spans="2:46" ht="13.5" customHeight="1" x14ac:dyDescent="0.15">
      <c r="B398" s="284" t="s">
        <v>142</v>
      </c>
      <c r="C398" s="25" t="s">
        <v>31</v>
      </c>
      <c r="D398" s="39"/>
      <c r="E398" s="55"/>
      <c r="F398" s="96"/>
      <c r="G398" s="96"/>
      <c r="H398" s="96"/>
      <c r="I398" s="60"/>
      <c r="J398" s="60"/>
      <c r="K398" s="61"/>
      <c r="L398" s="258"/>
      <c r="M398" s="258"/>
      <c r="N398" s="55"/>
      <c r="O398" s="26"/>
      <c r="P398" s="55"/>
      <c r="Q398" s="26"/>
      <c r="R398" s="131"/>
      <c r="S398" s="214"/>
      <c r="T398" s="284" t="s">
        <v>142</v>
      </c>
      <c r="U398" s="25" t="s">
        <v>31</v>
      </c>
      <c r="V398" s="39"/>
      <c r="W398" s="55"/>
      <c r="X398" s="96"/>
      <c r="Y398" s="96"/>
      <c r="Z398" s="96"/>
      <c r="AA398" s="60"/>
      <c r="AB398" s="60"/>
      <c r="AC398" s="61"/>
      <c r="AD398" s="258"/>
      <c r="AE398" s="258"/>
      <c r="AF398" s="55"/>
      <c r="AG398" s="26"/>
      <c r="AH398" s="55"/>
      <c r="AI398" s="26"/>
      <c r="AJ398" s="131"/>
      <c r="AK398" s="199"/>
      <c r="AL398" s="284" t="s">
        <v>142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4"/>
      <c r="AT398" s="37"/>
    </row>
    <row r="399" spans="2:46" ht="13.5" customHeight="1" x14ac:dyDescent="0.15">
      <c r="B399" s="285"/>
      <c r="C399" s="27" t="s">
        <v>32</v>
      </c>
      <c r="D399" s="186"/>
      <c r="E399" s="56"/>
      <c r="F399" s="187"/>
      <c r="G399" s="187"/>
      <c r="H399" s="187"/>
      <c r="I399" s="62"/>
      <c r="J399" s="62"/>
      <c r="K399" s="188"/>
      <c r="L399" s="259"/>
      <c r="M399" s="259"/>
      <c r="N399" s="56"/>
      <c r="O399" s="28"/>
      <c r="P399" s="56"/>
      <c r="Q399" s="28"/>
      <c r="R399" s="132"/>
      <c r="S399" s="214"/>
      <c r="T399" s="285"/>
      <c r="U399" s="27" t="s">
        <v>32</v>
      </c>
      <c r="V399" s="186"/>
      <c r="W399" s="56"/>
      <c r="X399" s="187"/>
      <c r="Y399" s="187"/>
      <c r="Z399" s="187"/>
      <c r="AA399" s="62"/>
      <c r="AB399" s="62"/>
      <c r="AC399" s="188"/>
      <c r="AD399" s="259"/>
      <c r="AE399" s="259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4"/>
      <c r="AT399" s="37"/>
    </row>
    <row r="400" spans="2:46" ht="13.5" customHeight="1" x14ac:dyDescent="0.15">
      <c r="B400" s="285"/>
      <c r="C400" s="27" t="s">
        <v>33</v>
      </c>
      <c r="D400" s="186"/>
      <c r="E400" s="56"/>
      <c r="F400" s="187"/>
      <c r="G400" s="187"/>
      <c r="H400" s="187"/>
      <c r="I400" s="62"/>
      <c r="J400" s="62"/>
      <c r="K400" s="188"/>
      <c r="L400" s="259"/>
      <c r="M400" s="259"/>
      <c r="N400" s="56"/>
      <c r="O400" s="28"/>
      <c r="P400" s="56"/>
      <c r="Q400" s="28"/>
      <c r="R400" s="132"/>
      <c r="S400" s="214"/>
      <c r="T400" s="285"/>
      <c r="U400" s="27" t="s">
        <v>33</v>
      </c>
      <c r="V400" s="186"/>
      <c r="W400" s="56"/>
      <c r="X400" s="187"/>
      <c r="Y400" s="187"/>
      <c r="Z400" s="187"/>
      <c r="AA400" s="62"/>
      <c r="AB400" s="62"/>
      <c r="AC400" s="188"/>
      <c r="AD400" s="259"/>
      <c r="AE400" s="259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4"/>
      <c r="AT400" s="37"/>
    </row>
    <row r="401" spans="2:46" ht="13.5" customHeight="1" x14ac:dyDescent="0.15">
      <c r="B401" s="285"/>
      <c r="C401" s="27" t="s">
        <v>35</v>
      </c>
      <c r="D401" s="186"/>
      <c r="E401" s="56"/>
      <c r="F401" s="187"/>
      <c r="G401" s="187"/>
      <c r="H401" s="187"/>
      <c r="I401" s="62"/>
      <c r="J401" s="62"/>
      <c r="K401" s="188"/>
      <c r="L401" s="259"/>
      <c r="M401" s="259"/>
      <c r="N401" s="56"/>
      <c r="O401" s="28"/>
      <c r="P401" s="56"/>
      <c r="Q401" s="28"/>
      <c r="R401" s="132"/>
      <c r="S401" s="214"/>
      <c r="T401" s="285"/>
      <c r="U401" s="27" t="s">
        <v>35</v>
      </c>
      <c r="V401" s="186"/>
      <c r="W401" s="56"/>
      <c r="X401" s="187"/>
      <c r="Y401" s="187"/>
      <c r="Z401" s="187"/>
      <c r="AA401" s="62"/>
      <c r="AB401" s="62"/>
      <c r="AC401" s="188"/>
      <c r="AD401" s="259"/>
      <c r="AE401" s="259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4"/>
      <c r="AT401" s="37"/>
    </row>
    <row r="402" spans="2:46" ht="13.5" customHeight="1" thickBot="1" x14ac:dyDescent="0.2">
      <c r="B402" s="286"/>
      <c r="C402" s="27"/>
      <c r="D402" s="186"/>
      <c r="E402" s="56"/>
      <c r="F402" s="189"/>
      <c r="G402" s="189"/>
      <c r="H402" s="189"/>
      <c r="I402" s="56"/>
      <c r="J402" s="56"/>
      <c r="K402" s="188"/>
      <c r="L402" s="259"/>
      <c r="M402" s="259"/>
      <c r="N402" s="56"/>
      <c r="O402" s="28"/>
      <c r="P402" s="56"/>
      <c r="Q402" s="28"/>
      <c r="R402" s="184"/>
      <c r="S402" s="214"/>
      <c r="T402" s="286"/>
      <c r="U402" s="27"/>
      <c r="V402" s="186"/>
      <c r="W402" s="56"/>
      <c r="X402" s="189"/>
      <c r="Y402" s="189"/>
      <c r="Z402" s="189"/>
      <c r="AA402" s="56"/>
      <c r="AB402" s="56"/>
      <c r="AC402" s="188"/>
      <c r="AD402" s="259"/>
      <c r="AE402" s="259"/>
      <c r="AF402" s="56"/>
      <c r="AG402" s="28"/>
      <c r="AH402" s="56"/>
      <c r="AI402" s="28"/>
      <c r="AJ402" s="184"/>
      <c r="AK402" s="199"/>
      <c r="AL402" s="286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4"/>
      <c r="AT402" s="37"/>
    </row>
    <row r="403" spans="2:46" ht="13.5" customHeight="1" x14ac:dyDescent="0.15">
      <c r="B403" s="284" t="s">
        <v>143</v>
      </c>
      <c r="C403" s="25" t="s">
        <v>31</v>
      </c>
      <c r="D403" s="39"/>
      <c r="E403" s="55"/>
      <c r="F403" s="96"/>
      <c r="G403" s="96"/>
      <c r="H403" s="96"/>
      <c r="I403" s="60"/>
      <c r="J403" s="60"/>
      <c r="K403" s="61"/>
      <c r="L403" s="258"/>
      <c r="M403" s="258"/>
      <c r="N403" s="55"/>
      <c r="O403" s="26"/>
      <c r="P403" s="55"/>
      <c r="Q403" s="26"/>
      <c r="R403" s="131"/>
      <c r="S403" s="214"/>
      <c r="T403" s="284" t="s">
        <v>143</v>
      </c>
      <c r="U403" s="25" t="s">
        <v>31</v>
      </c>
      <c r="V403" s="39"/>
      <c r="W403" s="55"/>
      <c r="X403" s="96"/>
      <c r="Y403" s="96"/>
      <c r="Z403" s="96"/>
      <c r="AA403" s="60"/>
      <c r="AB403" s="60"/>
      <c r="AC403" s="61"/>
      <c r="AD403" s="258"/>
      <c r="AE403" s="258"/>
      <c r="AF403" s="55"/>
      <c r="AG403" s="26"/>
      <c r="AH403" s="55"/>
      <c r="AI403" s="26"/>
      <c r="AJ403" s="131"/>
      <c r="AK403" s="199"/>
      <c r="AL403" s="284" t="s">
        <v>143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4"/>
      <c r="AT403" s="37"/>
    </row>
    <row r="404" spans="2:46" ht="13.5" customHeight="1" x14ac:dyDescent="0.15">
      <c r="B404" s="285"/>
      <c r="C404" s="27" t="s">
        <v>32</v>
      </c>
      <c r="D404" s="186"/>
      <c r="E404" s="56"/>
      <c r="F404" s="187"/>
      <c r="G404" s="187"/>
      <c r="H404" s="187"/>
      <c r="I404" s="62"/>
      <c r="J404" s="62"/>
      <c r="K404" s="188"/>
      <c r="L404" s="259"/>
      <c r="M404" s="259"/>
      <c r="N404" s="56"/>
      <c r="O404" s="28"/>
      <c r="P404" s="56"/>
      <c r="Q404" s="28"/>
      <c r="R404" s="132"/>
      <c r="S404" s="214"/>
      <c r="T404" s="285"/>
      <c r="U404" s="27" t="s">
        <v>32</v>
      </c>
      <c r="V404" s="186"/>
      <c r="W404" s="56"/>
      <c r="X404" s="187"/>
      <c r="Y404" s="187"/>
      <c r="Z404" s="187"/>
      <c r="AA404" s="62"/>
      <c r="AB404" s="62"/>
      <c r="AC404" s="188"/>
      <c r="AD404" s="259"/>
      <c r="AE404" s="259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4"/>
      <c r="AT404" s="37"/>
    </row>
    <row r="405" spans="2:46" ht="13.5" customHeight="1" x14ac:dyDescent="0.15">
      <c r="B405" s="285"/>
      <c r="C405" s="27" t="s">
        <v>33</v>
      </c>
      <c r="D405" s="186"/>
      <c r="E405" s="56"/>
      <c r="F405" s="187"/>
      <c r="G405" s="187"/>
      <c r="H405" s="187"/>
      <c r="I405" s="62"/>
      <c r="J405" s="62"/>
      <c r="K405" s="188"/>
      <c r="L405" s="259"/>
      <c r="M405" s="259"/>
      <c r="N405" s="56"/>
      <c r="O405" s="28"/>
      <c r="P405" s="56"/>
      <c r="Q405" s="28"/>
      <c r="R405" s="132"/>
      <c r="S405" s="214"/>
      <c r="T405" s="285"/>
      <c r="U405" s="27" t="s">
        <v>33</v>
      </c>
      <c r="V405" s="186"/>
      <c r="W405" s="56"/>
      <c r="X405" s="187"/>
      <c r="Y405" s="187"/>
      <c r="Z405" s="187"/>
      <c r="AA405" s="62"/>
      <c r="AB405" s="62"/>
      <c r="AC405" s="188"/>
      <c r="AD405" s="259"/>
      <c r="AE405" s="259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4"/>
      <c r="AT405" s="37"/>
    </row>
    <row r="406" spans="2:46" ht="13.5" customHeight="1" x14ac:dyDescent="0.15">
      <c r="B406" s="285"/>
      <c r="C406" s="27" t="s">
        <v>35</v>
      </c>
      <c r="D406" s="186"/>
      <c r="E406" s="56"/>
      <c r="F406" s="187"/>
      <c r="G406" s="187"/>
      <c r="H406" s="187"/>
      <c r="I406" s="62"/>
      <c r="J406" s="62"/>
      <c r="K406" s="188"/>
      <c r="L406" s="259"/>
      <c r="M406" s="259"/>
      <c r="N406" s="56"/>
      <c r="O406" s="28"/>
      <c r="P406" s="56"/>
      <c r="Q406" s="28"/>
      <c r="R406" s="132"/>
      <c r="S406" s="214"/>
      <c r="T406" s="285"/>
      <c r="U406" s="27" t="s">
        <v>35</v>
      </c>
      <c r="V406" s="186"/>
      <c r="W406" s="56"/>
      <c r="X406" s="187"/>
      <c r="Y406" s="187"/>
      <c r="Z406" s="187"/>
      <c r="AA406" s="62"/>
      <c r="AB406" s="62"/>
      <c r="AC406" s="188"/>
      <c r="AD406" s="259"/>
      <c r="AE406" s="259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4"/>
      <c r="AT406" s="37"/>
    </row>
    <row r="407" spans="2:46" ht="13.5" customHeight="1" thickBot="1" x14ac:dyDescent="0.2">
      <c r="B407" s="286"/>
      <c r="C407" s="27"/>
      <c r="D407" s="186"/>
      <c r="E407" s="56"/>
      <c r="F407" s="189"/>
      <c r="G407" s="189"/>
      <c r="H407" s="189"/>
      <c r="I407" s="56"/>
      <c r="J407" s="56"/>
      <c r="K407" s="188"/>
      <c r="L407" s="259"/>
      <c r="M407" s="259"/>
      <c r="N407" s="56"/>
      <c r="O407" s="28"/>
      <c r="P407" s="56"/>
      <c r="Q407" s="28"/>
      <c r="R407" s="184"/>
      <c r="S407" s="214"/>
      <c r="T407" s="286"/>
      <c r="U407" s="27"/>
      <c r="V407" s="186"/>
      <c r="W407" s="56"/>
      <c r="X407" s="189"/>
      <c r="Y407" s="189"/>
      <c r="Z407" s="189"/>
      <c r="AA407" s="56"/>
      <c r="AB407" s="56"/>
      <c r="AC407" s="188"/>
      <c r="AD407" s="259"/>
      <c r="AE407" s="259"/>
      <c r="AF407" s="56"/>
      <c r="AG407" s="28"/>
      <c r="AH407" s="56"/>
      <c r="AI407" s="28"/>
      <c r="AJ407" s="184"/>
      <c r="AK407" s="199"/>
      <c r="AL407" s="286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4"/>
      <c r="AT407" s="37"/>
    </row>
    <row r="408" spans="2:46" ht="13.5" customHeight="1" x14ac:dyDescent="0.15">
      <c r="B408" s="284" t="s">
        <v>144</v>
      </c>
      <c r="C408" s="25" t="s">
        <v>31</v>
      </c>
      <c r="D408" s="39"/>
      <c r="E408" s="55"/>
      <c r="F408" s="96"/>
      <c r="G408" s="96"/>
      <c r="H408" s="96"/>
      <c r="I408" s="60"/>
      <c r="J408" s="60"/>
      <c r="K408" s="61"/>
      <c r="L408" s="258"/>
      <c r="M408" s="258"/>
      <c r="N408" s="55"/>
      <c r="O408" s="26"/>
      <c r="P408" s="55"/>
      <c r="Q408" s="26"/>
      <c r="R408" s="131"/>
      <c r="S408" s="214"/>
      <c r="T408" s="284" t="s">
        <v>144</v>
      </c>
      <c r="U408" s="25" t="s">
        <v>31</v>
      </c>
      <c r="V408" s="39"/>
      <c r="W408" s="55"/>
      <c r="X408" s="96"/>
      <c r="Y408" s="96"/>
      <c r="Z408" s="96"/>
      <c r="AA408" s="60"/>
      <c r="AB408" s="60"/>
      <c r="AC408" s="61"/>
      <c r="AD408" s="258"/>
      <c r="AE408" s="258"/>
      <c r="AF408" s="55"/>
      <c r="AG408" s="26"/>
      <c r="AH408" s="55"/>
      <c r="AI408" s="26"/>
      <c r="AJ408" s="131"/>
      <c r="AK408" s="199"/>
      <c r="AL408" s="284" t="s">
        <v>144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4"/>
      <c r="AT408" s="37"/>
    </row>
    <row r="409" spans="2:46" ht="13.5" customHeight="1" x14ac:dyDescent="0.15">
      <c r="B409" s="285"/>
      <c r="C409" s="27" t="s">
        <v>32</v>
      </c>
      <c r="D409" s="186"/>
      <c r="E409" s="56"/>
      <c r="F409" s="187"/>
      <c r="G409" s="187"/>
      <c r="H409" s="187"/>
      <c r="I409" s="62"/>
      <c r="J409" s="62"/>
      <c r="K409" s="188"/>
      <c r="L409" s="259"/>
      <c r="M409" s="259"/>
      <c r="N409" s="56"/>
      <c r="O409" s="28"/>
      <c r="P409" s="56"/>
      <c r="Q409" s="28"/>
      <c r="R409" s="132"/>
      <c r="S409" s="214"/>
      <c r="T409" s="285"/>
      <c r="U409" s="27" t="s">
        <v>32</v>
      </c>
      <c r="V409" s="186"/>
      <c r="W409" s="56"/>
      <c r="X409" s="187"/>
      <c r="Y409" s="187"/>
      <c r="Z409" s="187"/>
      <c r="AA409" s="62"/>
      <c r="AB409" s="62"/>
      <c r="AC409" s="188"/>
      <c r="AD409" s="259"/>
      <c r="AE409" s="259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4"/>
      <c r="AT409" s="37"/>
    </row>
    <row r="410" spans="2:46" ht="13.5" customHeight="1" x14ac:dyDescent="0.15">
      <c r="B410" s="285"/>
      <c r="C410" s="27" t="s">
        <v>33</v>
      </c>
      <c r="D410" s="186"/>
      <c r="E410" s="56"/>
      <c r="F410" s="187"/>
      <c r="G410" s="187"/>
      <c r="H410" s="187"/>
      <c r="I410" s="62"/>
      <c r="J410" s="62"/>
      <c r="K410" s="188"/>
      <c r="L410" s="259"/>
      <c r="M410" s="259"/>
      <c r="N410" s="56"/>
      <c r="O410" s="28"/>
      <c r="P410" s="56"/>
      <c r="Q410" s="28"/>
      <c r="R410" s="132"/>
      <c r="S410" s="214"/>
      <c r="T410" s="285"/>
      <c r="U410" s="27" t="s">
        <v>33</v>
      </c>
      <c r="V410" s="186"/>
      <c r="W410" s="56"/>
      <c r="X410" s="187"/>
      <c r="Y410" s="187"/>
      <c r="Z410" s="187"/>
      <c r="AA410" s="62"/>
      <c r="AB410" s="62"/>
      <c r="AC410" s="188"/>
      <c r="AD410" s="259"/>
      <c r="AE410" s="259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4"/>
      <c r="AT410" s="37"/>
    </row>
    <row r="411" spans="2:46" ht="13.5" customHeight="1" x14ac:dyDescent="0.15">
      <c r="B411" s="285"/>
      <c r="C411" s="27" t="s">
        <v>35</v>
      </c>
      <c r="D411" s="186"/>
      <c r="E411" s="56"/>
      <c r="F411" s="187"/>
      <c r="G411" s="187"/>
      <c r="H411" s="187"/>
      <c r="I411" s="62"/>
      <c r="J411" s="62"/>
      <c r="K411" s="188"/>
      <c r="L411" s="259"/>
      <c r="M411" s="259"/>
      <c r="N411" s="56"/>
      <c r="O411" s="28"/>
      <c r="P411" s="56"/>
      <c r="Q411" s="28"/>
      <c r="R411" s="132"/>
      <c r="S411" s="214"/>
      <c r="T411" s="285"/>
      <c r="U411" s="27" t="s">
        <v>35</v>
      </c>
      <c r="V411" s="186"/>
      <c r="W411" s="56"/>
      <c r="X411" s="187"/>
      <c r="Y411" s="187"/>
      <c r="Z411" s="187"/>
      <c r="AA411" s="62"/>
      <c r="AB411" s="62"/>
      <c r="AC411" s="188"/>
      <c r="AD411" s="259"/>
      <c r="AE411" s="259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4"/>
      <c r="AT411" s="37"/>
    </row>
    <row r="412" spans="2:46" ht="13.5" customHeight="1" thickBot="1" x14ac:dyDescent="0.2">
      <c r="B412" s="286"/>
      <c r="C412" s="27"/>
      <c r="D412" s="186"/>
      <c r="E412" s="56"/>
      <c r="F412" s="189"/>
      <c r="G412" s="189"/>
      <c r="H412" s="189"/>
      <c r="I412" s="56"/>
      <c r="J412" s="56"/>
      <c r="K412" s="188"/>
      <c r="L412" s="259"/>
      <c r="M412" s="259"/>
      <c r="N412" s="56"/>
      <c r="O412" s="28"/>
      <c r="P412" s="56"/>
      <c r="Q412" s="28"/>
      <c r="R412" s="184"/>
      <c r="S412" s="214"/>
      <c r="T412" s="286"/>
      <c r="U412" s="27"/>
      <c r="V412" s="186"/>
      <c r="W412" s="56"/>
      <c r="X412" s="189"/>
      <c r="Y412" s="189"/>
      <c r="Z412" s="189"/>
      <c r="AA412" s="56"/>
      <c r="AB412" s="56"/>
      <c r="AC412" s="188"/>
      <c r="AD412" s="259"/>
      <c r="AE412" s="259"/>
      <c r="AF412" s="56"/>
      <c r="AG412" s="28"/>
      <c r="AH412" s="56"/>
      <c r="AI412" s="28"/>
      <c r="AJ412" s="184"/>
      <c r="AK412" s="199"/>
      <c r="AL412" s="286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4"/>
      <c r="AT412" s="37"/>
    </row>
    <row r="413" spans="2:46" ht="13.5" customHeight="1" x14ac:dyDescent="0.15">
      <c r="B413" s="284" t="s">
        <v>145</v>
      </c>
      <c r="C413" s="25" t="s">
        <v>31</v>
      </c>
      <c r="D413" s="39"/>
      <c r="E413" s="55"/>
      <c r="F413" s="96"/>
      <c r="G413" s="96"/>
      <c r="H413" s="96"/>
      <c r="I413" s="60"/>
      <c r="J413" s="60"/>
      <c r="K413" s="61"/>
      <c r="L413" s="258"/>
      <c r="M413" s="258"/>
      <c r="N413" s="55"/>
      <c r="O413" s="26"/>
      <c r="P413" s="55"/>
      <c r="Q413" s="26"/>
      <c r="R413" s="131"/>
      <c r="S413" s="214"/>
      <c r="T413" s="284" t="s">
        <v>145</v>
      </c>
      <c r="U413" s="25" t="s">
        <v>31</v>
      </c>
      <c r="V413" s="39"/>
      <c r="W413" s="55"/>
      <c r="X413" s="96"/>
      <c r="Y413" s="96"/>
      <c r="Z413" s="96"/>
      <c r="AA413" s="60"/>
      <c r="AB413" s="60"/>
      <c r="AC413" s="61"/>
      <c r="AD413" s="258"/>
      <c r="AE413" s="258"/>
      <c r="AF413" s="55"/>
      <c r="AG413" s="26"/>
      <c r="AH413" s="55"/>
      <c r="AI413" s="26"/>
      <c r="AJ413" s="131"/>
      <c r="AK413" s="199"/>
      <c r="AL413" s="284" t="s">
        <v>145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4"/>
      <c r="AT413" s="37"/>
    </row>
    <row r="414" spans="2:46" ht="13.5" customHeight="1" x14ac:dyDescent="0.15">
      <c r="B414" s="285"/>
      <c r="C414" s="27" t="s">
        <v>32</v>
      </c>
      <c r="D414" s="186"/>
      <c r="E414" s="56"/>
      <c r="F414" s="187"/>
      <c r="G414" s="187"/>
      <c r="H414" s="187"/>
      <c r="I414" s="62"/>
      <c r="J414" s="62"/>
      <c r="K414" s="188"/>
      <c r="L414" s="259"/>
      <c r="M414" s="259"/>
      <c r="N414" s="56"/>
      <c r="O414" s="28"/>
      <c r="P414" s="56"/>
      <c r="Q414" s="28"/>
      <c r="R414" s="132"/>
      <c r="S414" s="214"/>
      <c r="T414" s="285"/>
      <c r="U414" s="27" t="s">
        <v>32</v>
      </c>
      <c r="V414" s="186"/>
      <c r="W414" s="56"/>
      <c r="X414" s="187"/>
      <c r="Y414" s="187"/>
      <c r="Z414" s="187"/>
      <c r="AA414" s="62"/>
      <c r="AB414" s="62"/>
      <c r="AC414" s="188"/>
      <c r="AD414" s="259"/>
      <c r="AE414" s="259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4"/>
      <c r="AT414" s="37"/>
    </row>
    <row r="415" spans="2:46" ht="13.5" customHeight="1" x14ac:dyDescent="0.15">
      <c r="B415" s="285"/>
      <c r="C415" s="27" t="s">
        <v>33</v>
      </c>
      <c r="D415" s="186"/>
      <c r="E415" s="56"/>
      <c r="F415" s="187"/>
      <c r="G415" s="187"/>
      <c r="H415" s="187"/>
      <c r="I415" s="62"/>
      <c r="J415" s="62"/>
      <c r="K415" s="188"/>
      <c r="L415" s="259"/>
      <c r="M415" s="259"/>
      <c r="N415" s="56"/>
      <c r="O415" s="28"/>
      <c r="P415" s="56"/>
      <c r="Q415" s="28"/>
      <c r="R415" s="132"/>
      <c r="S415" s="214"/>
      <c r="T415" s="285"/>
      <c r="U415" s="27" t="s">
        <v>33</v>
      </c>
      <c r="V415" s="186"/>
      <c r="W415" s="56"/>
      <c r="X415" s="187"/>
      <c r="Y415" s="187"/>
      <c r="Z415" s="187"/>
      <c r="AA415" s="62"/>
      <c r="AB415" s="62"/>
      <c r="AC415" s="188"/>
      <c r="AD415" s="259"/>
      <c r="AE415" s="259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4"/>
      <c r="AT415" s="37"/>
    </row>
    <row r="416" spans="2:46" ht="13.5" customHeight="1" x14ac:dyDescent="0.15">
      <c r="B416" s="285"/>
      <c r="C416" s="27" t="s">
        <v>35</v>
      </c>
      <c r="D416" s="186"/>
      <c r="E416" s="56"/>
      <c r="F416" s="187"/>
      <c r="G416" s="187"/>
      <c r="H416" s="187"/>
      <c r="I416" s="62"/>
      <c r="J416" s="62"/>
      <c r="K416" s="188"/>
      <c r="L416" s="259"/>
      <c r="M416" s="259"/>
      <c r="N416" s="56"/>
      <c r="O416" s="28"/>
      <c r="P416" s="56"/>
      <c r="Q416" s="28"/>
      <c r="R416" s="132"/>
      <c r="S416" s="214"/>
      <c r="T416" s="285"/>
      <c r="U416" s="27" t="s">
        <v>35</v>
      </c>
      <c r="V416" s="186"/>
      <c r="W416" s="56"/>
      <c r="X416" s="187"/>
      <c r="Y416" s="187"/>
      <c r="Z416" s="187"/>
      <c r="AA416" s="62"/>
      <c r="AB416" s="62"/>
      <c r="AC416" s="188"/>
      <c r="AD416" s="259"/>
      <c r="AE416" s="259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4"/>
      <c r="AT416" s="37"/>
    </row>
    <row r="417" spans="2:46" ht="13.5" customHeight="1" thickBot="1" x14ac:dyDescent="0.2">
      <c r="B417" s="286"/>
      <c r="C417" s="27"/>
      <c r="D417" s="186"/>
      <c r="E417" s="56"/>
      <c r="F417" s="189"/>
      <c r="G417" s="189"/>
      <c r="H417" s="189"/>
      <c r="I417" s="56"/>
      <c r="J417" s="56"/>
      <c r="K417" s="188"/>
      <c r="L417" s="259"/>
      <c r="M417" s="259"/>
      <c r="N417" s="56"/>
      <c r="O417" s="28"/>
      <c r="P417" s="56"/>
      <c r="Q417" s="28"/>
      <c r="R417" s="184"/>
      <c r="S417" s="214"/>
      <c r="T417" s="286"/>
      <c r="U417" s="27"/>
      <c r="V417" s="186"/>
      <c r="W417" s="56"/>
      <c r="X417" s="189"/>
      <c r="Y417" s="189"/>
      <c r="Z417" s="189"/>
      <c r="AA417" s="56"/>
      <c r="AB417" s="56"/>
      <c r="AC417" s="188"/>
      <c r="AD417" s="259"/>
      <c r="AE417" s="259"/>
      <c r="AF417" s="56"/>
      <c r="AG417" s="28"/>
      <c r="AH417" s="56"/>
      <c r="AI417" s="28"/>
      <c r="AJ417" s="184"/>
      <c r="AK417" s="199"/>
      <c r="AL417" s="286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4"/>
      <c r="AT417" s="37"/>
    </row>
    <row r="418" spans="2:46" ht="13.5" customHeight="1" x14ac:dyDescent="0.15">
      <c r="B418" s="284" t="s">
        <v>146</v>
      </c>
      <c r="C418" s="25" t="s">
        <v>31</v>
      </c>
      <c r="D418" s="39"/>
      <c r="E418" s="55"/>
      <c r="F418" s="96"/>
      <c r="G418" s="96"/>
      <c r="H418" s="96"/>
      <c r="I418" s="60"/>
      <c r="J418" s="60"/>
      <c r="K418" s="61"/>
      <c r="L418" s="258"/>
      <c r="M418" s="258"/>
      <c r="N418" s="55"/>
      <c r="O418" s="26"/>
      <c r="P418" s="55"/>
      <c r="Q418" s="26"/>
      <c r="R418" s="131"/>
      <c r="S418" s="214"/>
      <c r="T418" s="284" t="s">
        <v>146</v>
      </c>
      <c r="U418" s="25" t="s">
        <v>31</v>
      </c>
      <c r="V418" s="39"/>
      <c r="W418" s="55"/>
      <c r="X418" s="96"/>
      <c r="Y418" s="96"/>
      <c r="Z418" s="96"/>
      <c r="AA418" s="60"/>
      <c r="AB418" s="60"/>
      <c r="AC418" s="61"/>
      <c r="AD418" s="258"/>
      <c r="AE418" s="258"/>
      <c r="AF418" s="55"/>
      <c r="AG418" s="26"/>
      <c r="AH418" s="55"/>
      <c r="AI418" s="26"/>
      <c r="AJ418" s="131"/>
      <c r="AK418" s="199"/>
      <c r="AL418" s="284" t="s">
        <v>146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4"/>
      <c r="AT418" s="37"/>
    </row>
    <row r="419" spans="2:46" ht="13.5" customHeight="1" x14ac:dyDescent="0.15">
      <c r="B419" s="285"/>
      <c r="C419" s="27" t="s">
        <v>32</v>
      </c>
      <c r="D419" s="186"/>
      <c r="E419" s="56"/>
      <c r="F419" s="187"/>
      <c r="G419" s="187"/>
      <c r="H419" s="187"/>
      <c r="I419" s="62"/>
      <c r="J419" s="62"/>
      <c r="K419" s="188"/>
      <c r="L419" s="259"/>
      <c r="M419" s="259"/>
      <c r="N419" s="56"/>
      <c r="O419" s="28"/>
      <c r="P419" s="56"/>
      <c r="Q419" s="28"/>
      <c r="R419" s="132"/>
      <c r="S419" s="214"/>
      <c r="T419" s="285"/>
      <c r="U419" s="27" t="s">
        <v>32</v>
      </c>
      <c r="V419" s="186"/>
      <c r="W419" s="56"/>
      <c r="X419" s="187"/>
      <c r="Y419" s="187"/>
      <c r="Z419" s="187"/>
      <c r="AA419" s="62"/>
      <c r="AB419" s="62"/>
      <c r="AC419" s="188"/>
      <c r="AD419" s="259"/>
      <c r="AE419" s="259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4"/>
      <c r="AT419" s="37"/>
    </row>
    <row r="420" spans="2:46" ht="13.5" customHeight="1" x14ac:dyDescent="0.15">
      <c r="B420" s="285"/>
      <c r="C420" s="27" t="s">
        <v>33</v>
      </c>
      <c r="D420" s="186"/>
      <c r="E420" s="56"/>
      <c r="F420" s="187"/>
      <c r="G420" s="187"/>
      <c r="H420" s="187"/>
      <c r="I420" s="62"/>
      <c r="J420" s="62"/>
      <c r="K420" s="188"/>
      <c r="L420" s="259"/>
      <c r="M420" s="259"/>
      <c r="N420" s="56"/>
      <c r="O420" s="28"/>
      <c r="P420" s="56"/>
      <c r="Q420" s="28"/>
      <c r="R420" s="132"/>
      <c r="S420" s="214"/>
      <c r="T420" s="285"/>
      <c r="U420" s="27" t="s">
        <v>33</v>
      </c>
      <c r="V420" s="186"/>
      <c r="W420" s="56"/>
      <c r="X420" s="187"/>
      <c r="Y420" s="187"/>
      <c r="Z420" s="187"/>
      <c r="AA420" s="62"/>
      <c r="AB420" s="62"/>
      <c r="AC420" s="188"/>
      <c r="AD420" s="259"/>
      <c r="AE420" s="259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4"/>
      <c r="AT420" s="37"/>
    </row>
    <row r="421" spans="2:46" ht="13.5" customHeight="1" x14ac:dyDescent="0.15">
      <c r="B421" s="285"/>
      <c r="C421" s="27" t="s">
        <v>35</v>
      </c>
      <c r="D421" s="186"/>
      <c r="E421" s="56"/>
      <c r="F421" s="187"/>
      <c r="G421" s="187"/>
      <c r="H421" s="187"/>
      <c r="I421" s="62"/>
      <c r="J421" s="62"/>
      <c r="K421" s="188"/>
      <c r="L421" s="259"/>
      <c r="M421" s="259"/>
      <c r="N421" s="56"/>
      <c r="O421" s="28"/>
      <c r="P421" s="56"/>
      <c r="Q421" s="28"/>
      <c r="R421" s="132"/>
      <c r="S421" s="214"/>
      <c r="T421" s="285"/>
      <c r="U421" s="27" t="s">
        <v>35</v>
      </c>
      <c r="V421" s="186"/>
      <c r="W421" s="56"/>
      <c r="X421" s="187"/>
      <c r="Y421" s="187"/>
      <c r="Z421" s="187"/>
      <c r="AA421" s="62"/>
      <c r="AB421" s="62"/>
      <c r="AC421" s="188"/>
      <c r="AD421" s="259"/>
      <c r="AE421" s="259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4"/>
      <c r="AT421" s="37"/>
    </row>
    <row r="422" spans="2:46" ht="13.5" customHeight="1" thickBot="1" x14ac:dyDescent="0.2">
      <c r="B422" s="286"/>
      <c r="C422" s="27"/>
      <c r="D422" s="186"/>
      <c r="E422" s="56"/>
      <c r="F422" s="189"/>
      <c r="G422" s="189"/>
      <c r="H422" s="189"/>
      <c r="I422" s="56"/>
      <c r="J422" s="56"/>
      <c r="K422" s="188"/>
      <c r="L422" s="259"/>
      <c r="M422" s="259"/>
      <c r="N422" s="56"/>
      <c r="O422" s="28"/>
      <c r="P422" s="56"/>
      <c r="Q422" s="28"/>
      <c r="R422" s="184"/>
      <c r="S422" s="214"/>
      <c r="T422" s="286"/>
      <c r="U422" s="27"/>
      <c r="V422" s="186"/>
      <c r="W422" s="56"/>
      <c r="X422" s="189"/>
      <c r="Y422" s="189"/>
      <c r="Z422" s="189"/>
      <c r="AA422" s="56"/>
      <c r="AB422" s="56"/>
      <c r="AC422" s="188"/>
      <c r="AD422" s="259"/>
      <c r="AE422" s="259"/>
      <c r="AF422" s="56"/>
      <c r="AG422" s="28"/>
      <c r="AH422" s="56"/>
      <c r="AI422" s="28"/>
      <c r="AJ422" s="184"/>
      <c r="AK422" s="199"/>
      <c r="AL422" s="286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4"/>
      <c r="AT422" s="37"/>
    </row>
    <row r="423" spans="2:46" ht="13.5" customHeight="1" x14ac:dyDescent="0.15">
      <c r="B423" s="284" t="s">
        <v>147</v>
      </c>
      <c r="C423" s="25" t="s">
        <v>31</v>
      </c>
      <c r="D423" s="39"/>
      <c r="E423" s="55"/>
      <c r="F423" s="96"/>
      <c r="G423" s="96"/>
      <c r="H423" s="96"/>
      <c r="I423" s="60"/>
      <c r="J423" s="60"/>
      <c r="K423" s="61"/>
      <c r="L423" s="258"/>
      <c r="M423" s="258"/>
      <c r="N423" s="55"/>
      <c r="O423" s="26"/>
      <c r="P423" s="55"/>
      <c r="Q423" s="26"/>
      <c r="R423" s="131"/>
      <c r="S423" s="214"/>
      <c r="T423" s="284" t="s">
        <v>147</v>
      </c>
      <c r="U423" s="25" t="s">
        <v>31</v>
      </c>
      <c r="V423" s="39"/>
      <c r="W423" s="55"/>
      <c r="X423" s="96"/>
      <c r="Y423" s="96"/>
      <c r="Z423" s="96"/>
      <c r="AA423" s="60"/>
      <c r="AB423" s="60"/>
      <c r="AC423" s="61"/>
      <c r="AD423" s="258"/>
      <c r="AE423" s="258"/>
      <c r="AF423" s="55"/>
      <c r="AG423" s="26"/>
      <c r="AH423" s="55"/>
      <c r="AI423" s="26"/>
      <c r="AJ423" s="131"/>
      <c r="AK423" s="199"/>
      <c r="AL423" s="284" t="s">
        <v>147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4"/>
      <c r="AT423" s="37"/>
    </row>
    <row r="424" spans="2:46" ht="13.5" customHeight="1" x14ac:dyDescent="0.15">
      <c r="B424" s="285"/>
      <c r="C424" s="27" t="s">
        <v>32</v>
      </c>
      <c r="D424" s="186"/>
      <c r="E424" s="56"/>
      <c r="F424" s="187"/>
      <c r="G424" s="187"/>
      <c r="H424" s="187"/>
      <c r="I424" s="62"/>
      <c r="J424" s="62"/>
      <c r="K424" s="188"/>
      <c r="L424" s="259"/>
      <c r="M424" s="259"/>
      <c r="N424" s="56"/>
      <c r="O424" s="28"/>
      <c r="P424" s="56"/>
      <c r="Q424" s="28"/>
      <c r="R424" s="132"/>
      <c r="S424" s="214"/>
      <c r="T424" s="285"/>
      <c r="U424" s="27" t="s">
        <v>32</v>
      </c>
      <c r="V424" s="186"/>
      <c r="W424" s="56"/>
      <c r="X424" s="187"/>
      <c r="Y424" s="187"/>
      <c r="Z424" s="187"/>
      <c r="AA424" s="62"/>
      <c r="AB424" s="62"/>
      <c r="AC424" s="188"/>
      <c r="AD424" s="259"/>
      <c r="AE424" s="259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4"/>
      <c r="AT424" s="37"/>
    </row>
    <row r="425" spans="2:46" ht="13.5" customHeight="1" x14ac:dyDescent="0.15">
      <c r="B425" s="285"/>
      <c r="C425" s="27" t="s">
        <v>33</v>
      </c>
      <c r="D425" s="186"/>
      <c r="E425" s="56"/>
      <c r="F425" s="187"/>
      <c r="G425" s="187"/>
      <c r="H425" s="187"/>
      <c r="I425" s="62"/>
      <c r="J425" s="62"/>
      <c r="K425" s="188"/>
      <c r="L425" s="259"/>
      <c r="M425" s="259"/>
      <c r="N425" s="56"/>
      <c r="O425" s="28"/>
      <c r="P425" s="56"/>
      <c r="Q425" s="28"/>
      <c r="R425" s="132"/>
      <c r="S425" s="214"/>
      <c r="T425" s="285"/>
      <c r="U425" s="27" t="s">
        <v>33</v>
      </c>
      <c r="V425" s="186"/>
      <c r="W425" s="56"/>
      <c r="X425" s="187"/>
      <c r="Y425" s="187"/>
      <c r="Z425" s="187"/>
      <c r="AA425" s="62"/>
      <c r="AB425" s="62"/>
      <c r="AC425" s="188"/>
      <c r="AD425" s="259"/>
      <c r="AE425" s="259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4"/>
      <c r="AT425" s="37"/>
    </row>
    <row r="426" spans="2:46" ht="13.5" customHeight="1" x14ac:dyDescent="0.15">
      <c r="B426" s="285"/>
      <c r="C426" s="27" t="s">
        <v>35</v>
      </c>
      <c r="D426" s="186"/>
      <c r="E426" s="56"/>
      <c r="F426" s="187"/>
      <c r="G426" s="187"/>
      <c r="H426" s="187"/>
      <c r="I426" s="62"/>
      <c r="J426" s="62"/>
      <c r="K426" s="188"/>
      <c r="L426" s="259"/>
      <c r="M426" s="259"/>
      <c r="N426" s="56"/>
      <c r="O426" s="28"/>
      <c r="P426" s="56"/>
      <c r="Q426" s="28"/>
      <c r="R426" s="132"/>
      <c r="S426" s="214"/>
      <c r="T426" s="285"/>
      <c r="U426" s="27" t="s">
        <v>35</v>
      </c>
      <c r="V426" s="186"/>
      <c r="W426" s="56"/>
      <c r="X426" s="187"/>
      <c r="Y426" s="187"/>
      <c r="Z426" s="187"/>
      <c r="AA426" s="62"/>
      <c r="AB426" s="62"/>
      <c r="AC426" s="188"/>
      <c r="AD426" s="259"/>
      <c r="AE426" s="259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4"/>
      <c r="AT426" s="37"/>
    </row>
    <row r="427" spans="2:46" ht="13.5" customHeight="1" thickBot="1" x14ac:dyDescent="0.2">
      <c r="B427" s="286"/>
      <c r="C427" s="27"/>
      <c r="D427" s="186"/>
      <c r="E427" s="56"/>
      <c r="F427" s="189"/>
      <c r="G427" s="189"/>
      <c r="H427" s="189"/>
      <c r="I427" s="56"/>
      <c r="J427" s="56"/>
      <c r="K427" s="188"/>
      <c r="L427" s="259"/>
      <c r="M427" s="259"/>
      <c r="N427" s="56"/>
      <c r="O427" s="28"/>
      <c r="P427" s="56"/>
      <c r="Q427" s="28"/>
      <c r="R427" s="184"/>
      <c r="S427" s="214"/>
      <c r="T427" s="286"/>
      <c r="U427" s="27"/>
      <c r="V427" s="186"/>
      <c r="W427" s="56"/>
      <c r="X427" s="189"/>
      <c r="Y427" s="189"/>
      <c r="Z427" s="189"/>
      <c r="AA427" s="56"/>
      <c r="AB427" s="56"/>
      <c r="AC427" s="188"/>
      <c r="AD427" s="259"/>
      <c r="AE427" s="259"/>
      <c r="AF427" s="56"/>
      <c r="AG427" s="28"/>
      <c r="AH427" s="56"/>
      <c r="AI427" s="28"/>
      <c r="AJ427" s="184"/>
      <c r="AK427" s="199"/>
      <c r="AL427" s="286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4"/>
      <c r="AT427" s="37"/>
    </row>
    <row r="428" spans="2:46" ht="13.5" customHeight="1" x14ac:dyDescent="0.15">
      <c r="B428" s="284" t="s">
        <v>148</v>
      </c>
      <c r="C428" s="25" t="s">
        <v>31</v>
      </c>
      <c r="D428" s="39"/>
      <c r="E428" s="55"/>
      <c r="F428" s="96"/>
      <c r="G428" s="96"/>
      <c r="H428" s="96"/>
      <c r="I428" s="60"/>
      <c r="J428" s="60"/>
      <c r="K428" s="61"/>
      <c r="L428" s="258"/>
      <c r="M428" s="258"/>
      <c r="N428" s="55"/>
      <c r="O428" s="26"/>
      <c r="P428" s="55"/>
      <c r="Q428" s="26"/>
      <c r="R428" s="131"/>
      <c r="S428" s="214"/>
      <c r="T428" s="284" t="s">
        <v>148</v>
      </c>
      <c r="U428" s="25" t="s">
        <v>31</v>
      </c>
      <c r="V428" s="39"/>
      <c r="W428" s="55"/>
      <c r="X428" s="96"/>
      <c r="Y428" s="96"/>
      <c r="Z428" s="96"/>
      <c r="AA428" s="60"/>
      <c r="AB428" s="60"/>
      <c r="AC428" s="61"/>
      <c r="AD428" s="258"/>
      <c r="AE428" s="258"/>
      <c r="AF428" s="55"/>
      <c r="AG428" s="26"/>
      <c r="AH428" s="55"/>
      <c r="AI428" s="26"/>
      <c r="AJ428" s="131"/>
      <c r="AK428" s="199"/>
      <c r="AL428" s="284" t="s">
        <v>148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4"/>
      <c r="AT428" s="37"/>
    </row>
    <row r="429" spans="2:46" ht="13.5" customHeight="1" x14ac:dyDescent="0.15">
      <c r="B429" s="285"/>
      <c r="C429" s="27" t="s">
        <v>32</v>
      </c>
      <c r="D429" s="186"/>
      <c r="E429" s="56"/>
      <c r="F429" s="187"/>
      <c r="G429" s="187"/>
      <c r="H429" s="187"/>
      <c r="I429" s="62"/>
      <c r="J429" s="62"/>
      <c r="K429" s="188"/>
      <c r="L429" s="259"/>
      <c r="M429" s="259"/>
      <c r="N429" s="56"/>
      <c r="O429" s="28"/>
      <c r="P429" s="56"/>
      <c r="Q429" s="28"/>
      <c r="R429" s="132"/>
      <c r="S429" s="214"/>
      <c r="T429" s="285"/>
      <c r="U429" s="27" t="s">
        <v>32</v>
      </c>
      <c r="V429" s="186"/>
      <c r="W429" s="56"/>
      <c r="X429" s="187"/>
      <c r="Y429" s="187"/>
      <c r="Z429" s="187"/>
      <c r="AA429" s="62"/>
      <c r="AB429" s="62"/>
      <c r="AC429" s="188"/>
      <c r="AD429" s="259"/>
      <c r="AE429" s="259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4"/>
      <c r="AT429" s="37"/>
    </row>
    <row r="430" spans="2:46" ht="13.5" customHeight="1" x14ac:dyDescent="0.15">
      <c r="B430" s="285"/>
      <c r="C430" s="27" t="s">
        <v>33</v>
      </c>
      <c r="D430" s="186"/>
      <c r="E430" s="56"/>
      <c r="F430" s="187"/>
      <c r="G430" s="187"/>
      <c r="H430" s="187"/>
      <c r="I430" s="62"/>
      <c r="J430" s="62"/>
      <c r="K430" s="188"/>
      <c r="L430" s="259"/>
      <c r="M430" s="259"/>
      <c r="N430" s="56"/>
      <c r="O430" s="28"/>
      <c r="P430" s="56"/>
      <c r="Q430" s="28"/>
      <c r="R430" s="132"/>
      <c r="S430" s="214"/>
      <c r="T430" s="285"/>
      <c r="U430" s="27" t="s">
        <v>33</v>
      </c>
      <c r="V430" s="186"/>
      <c r="W430" s="56"/>
      <c r="X430" s="187"/>
      <c r="Y430" s="187"/>
      <c r="Z430" s="187"/>
      <c r="AA430" s="62"/>
      <c r="AB430" s="62"/>
      <c r="AC430" s="188"/>
      <c r="AD430" s="259"/>
      <c r="AE430" s="259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4"/>
      <c r="AT430" s="37"/>
    </row>
    <row r="431" spans="2:46" ht="13.5" customHeight="1" x14ac:dyDescent="0.15">
      <c r="B431" s="285"/>
      <c r="C431" s="27" t="s">
        <v>35</v>
      </c>
      <c r="D431" s="186"/>
      <c r="E431" s="56"/>
      <c r="F431" s="187"/>
      <c r="G431" s="187"/>
      <c r="H431" s="187"/>
      <c r="I431" s="62"/>
      <c r="J431" s="62"/>
      <c r="K431" s="188"/>
      <c r="L431" s="259"/>
      <c r="M431" s="259"/>
      <c r="N431" s="56"/>
      <c r="O431" s="28"/>
      <c r="P431" s="56"/>
      <c r="Q431" s="28"/>
      <c r="R431" s="132"/>
      <c r="S431" s="214"/>
      <c r="T431" s="285"/>
      <c r="U431" s="27" t="s">
        <v>35</v>
      </c>
      <c r="V431" s="186"/>
      <c r="W431" s="56"/>
      <c r="X431" s="187"/>
      <c r="Y431" s="187"/>
      <c r="Z431" s="187"/>
      <c r="AA431" s="62"/>
      <c r="AB431" s="62"/>
      <c r="AC431" s="188"/>
      <c r="AD431" s="259"/>
      <c r="AE431" s="259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4"/>
      <c r="AT431" s="37"/>
    </row>
    <row r="432" spans="2:46" ht="13.5" customHeight="1" thickBot="1" x14ac:dyDescent="0.2">
      <c r="B432" s="286"/>
      <c r="C432" s="27"/>
      <c r="D432" s="186"/>
      <c r="E432" s="56"/>
      <c r="F432" s="189"/>
      <c r="G432" s="189"/>
      <c r="H432" s="189"/>
      <c r="I432" s="56"/>
      <c r="J432" s="56"/>
      <c r="K432" s="188"/>
      <c r="L432" s="259"/>
      <c r="M432" s="259"/>
      <c r="N432" s="56"/>
      <c r="O432" s="28"/>
      <c r="P432" s="56"/>
      <c r="Q432" s="28"/>
      <c r="R432" s="184"/>
      <c r="S432" s="214"/>
      <c r="T432" s="286"/>
      <c r="U432" s="27"/>
      <c r="V432" s="186"/>
      <c r="W432" s="56"/>
      <c r="X432" s="189"/>
      <c r="Y432" s="189"/>
      <c r="Z432" s="189"/>
      <c r="AA432" s="56"/>
      <c r="AB432" s="56"/>
      <c r="AC432" s="188"/>
      <c r="AD432" s="259"/>
      <c r="AE432" s="259"/>
      <c r="AF432" s="56"/>
      <c r="AG432" s="28"/>
      <c r="AH432" s="56"/>
      <c r="AI432" s="28"/>
      <c r="AJ432" s="184"/>
      <c r="AK432" s="199"/>
      <c r="AL432" s="286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4"/>
      <c r="AT432" s="37"/>
    </row>
    <row r="433" spans="2:46" ht="13.5" customHeight="1" x14ac:dyDescent="0.15">
      <c r="B433" s="284" t="s">
        <v>149</v>
      </c>
      <c r="C433" s="25" t="s">
        <v>31</v>
      </c>
      <c r="D433" s="39"/>
      <c r="E433" s="55"/>
      <c r="F433" s="96"/>
      <c r="G433" s="96"/>
      <c r="H433" s="96"/>
      <c r="I433" s="60"/>
      <c r="J433" s="60"/>
      <c r="K433" s="61"/>
      <c r="L433" s="258"/>
      <c r="M433" s="258"/>
      <c r="N433" s="55"/>
      <c r="O433" s="26"/>
      <c r="P433" s="55"/>
      <c r="Q433" s="26"/>
      <c r="R433" s="131"/>
      <c r="S433" s="214"/>
      <c r="T433" s="284" t="s">
        <v>149</v>
      </c>
      <c r="U433" s="25" t="s">
        <v>31</v>
      </c>
      <c r="V433" s="39"/>
      <c r="W433" s="55"/>
      <c r="X433" s="96"/>
      <c r="Y433" s="96"/>
      <c r="Z433" s="96"/>
      <c r="AA433" s="60"/>
      <c r="AB433" s="60"/>
      <c r="AC433" s="61"/>
      <c r="AD433" s="258"/>
      <c r="AE433" s="258"/>
      <c r="AF433" s="55"/>
      <c r="AG433" s="26"/>
      <c r="AH433" s="55"/>
      <c r="AI433" s="26"/>
      <c r="AJ433" s="131"/>
      <c r="AK433" s="199"/>
      <c r="AL433" s="284" t="s">
        <v>149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4"/>
      <c r="AT433" s="37"/>
    </row>
    <row r="434" spans="2:46" ht="13.5" customHeight="1" x14ac:dyDescent="0.15">
      <c r="B434" s="285"/>
      <c r="C434" s="27" t="s">
        <v>32</v>
      </c>
      <c r="D434" s="186"/>
      <c r="E434" s="56"/>
      <c r="F434" s="187"/>
      <c r="G434" s="187"/>
      <c r="H434" s="187"/>
      <c r="I434" s="62"/>
      <c r="J434" s="62"/>
      <c r="K434" s="188"/>
      <c r="L434" s="259"/>
      <c r="M434" s="259"/>
      <c r="N434" s="56"/>
      <c r="O434" s="28"/>
      <c r="P434" s="56"/>
      <c r="Q434" s="28"/>
      <c r="R434" s="132"/>
      <c r="S434" s="214"/>
      <c r="T434" s="285"/>
      <c r="U434" s="27" t="s">
        <v>32</v>
      </c>
      <c r="V434" s="186"/>
      <c r="W434" s="56"/>
      <c r="X434" s="187"/>
      <c r="Y434" s="187"/>
      <c r="Z434" s="187"/>
      <c r="AA434" s="62"/>
      <c r="AB434" s="62"/>
      <c r="AC434" s="188"/>
      <c r="AD434" s="259"/>
      <c r="AE434" s="259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4"/>
      <c r="AT434" s="37"/>
    </row>
    <row r="435" spans="2:46" ht="13.5" customHeight="1" x14ac:dyDescent="0.15">
      <c r="B435" s="285"/>
      <c r="C435" s="27" t="s">
        <v>33</v>
      </c>
      <c r="D435" s="186"/>
      <c r="E435" s="56"/>
      <c r="F435" s="187"/>
      <c r="G435" s="187"/>
      <c r="H435" s="187"/>
      <c r="I435" s="62"/>
      <c r="J435" s="62"/>
      <c r="K435" s="188"/>
      <c r="L435" s="259"/>
      <c r="M435" s="259"/>
      <c r="N435" s="56"/>
      <c r="O435" s="28"/>
      <c r="P435" s="56"/>
      <c r="Q435" s="28"/>
      <c r="R435" s="132"/>
      <c r="S435" s="214"/>
      <c r="T435" s="285"/>
      <c r="U435" s="27" t="s">
        <v>33</v>
      </c>
      <c r="V435" s="186"/>
      <c r="W435" s="56"/>
      <c r="X435" s="187"/>
      <c r="Y435" s="187"/>
      <c r="Z435" s="187"/>
      <c r="AA435" s="62"/>
      <c r="AB435" s="62"/>
      <c r="AC435" s="188"/>
      <c r="AD435" s="259"/>
      <c r="AE435" s="259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4"/>
      <c r="AT435" s="37"/>
    </row>
    <row r="436" spans="2:46" ht="13.5" customHeight="1" x14ac:dyDescent="0.15">
      <c r="B436" s="285"/>
      <c r="C436" s="27" t="s">
        <v>35</v>
      </c>
      <c r="D436" s="186"/>
      <c r="E436" s="56"/>
      <c r="F436" s="187"/>
      <c r="G436" s="187"/>
      <c r="H436" s="187"/>
      <c r="I436" s="62"/>
      <c r="J436" s="62"/>
      <c r="K436" s="188"/>
      <c r="L436" s="259"/>
      <c r="M436" s="259"/>
      <c r="N436" s="56"/>
      <c r="O436" s="28"/>
      <c r="P436" s="56"/>
      <c r="Q436" s="28"/>
      <c r="R436" s="132"/>
      <c r="S436" s="214"/>
      <c r="T436" s="285"/>
      <c r="U436" s="27" t="s">
        <v>35</v>
      </c>
      <c r="V436" s="186"/>
      <c r="W436" s="56"/>
      <c r="X436" s="187"/>
      <c r="Y436" s="187"/>
      <c r="Z436" s="187"/>
      <c r="AA436" s="62"/>
      <c r="AB436" s="62"/>
      <c r="AC436" s="188"/>
      <c r="AD436" s="259"/>
      <c r="AE436" s="259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4"/>
      <c r="AT436" s="37"/>
    </row>
    <row r="437" spans="2:46" ht="13.5" customHeight="1" thickBot="1" x14ac:dyDescent="0.2">
      <c r="B437" s="286"/>
      <c r="C437" s="27"/>
      <c r="D437" s="186"/>
      <c r="E437" s="56"/>
      <c r="F437" s="189"/>
      <c r="G437" s="189"/>
      <c r="H437" s="189"/>
      <c r="I437" s="56"/>
      <c r="J437" s="56"/>
      <c r="K437" s="188"/>
      <c r="L437" s="259"/>
      <c r="M437" s="259"/>
      <c r="N437" s="56"/>
      <c r="O437" s="28"/>
      <c r="P437" s="56"/>
      <c r="Q437" s="28"/>
      <c r="R437" s="184"/>
      <c r="S437" s="214"/>
      <c r="T437" s="286"/>
      <c r="U437" s="27"/>
      <c r="V437" s="186"/>
      <c r="W437" s="56"/>
      <c r="X437" s="189"/>
      <c r="Y437" s="189"/>
      <c r="Z437" s="189"/>
      <c r="AA437" s="56"/>
      <c r="AB437" s="56"/>
      <c r="AC437" s="188"/>
      <c r="AD437" s="259"/>
      <c r="AE437" s="259"/>
      <c r="AF437" s="56"/>
      <c r="AG437" s="28"/>
      <c r="AH437" s="56"/>
      <c r="AI437" s="28"/>
      <c r="AJ437" s="184"/>
      <c r="AK437" s="199"/>
      <c r="AL437" s="286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4"/>
      <c r="AT437" s="37"/>
    </row>
    <row r="438" spans="2:46" ht="13.5" customHeight="1" x14ac:dyDescent="0.15">
      <c r="B438" s="284" t="s">
        <v>150</v>
      </c>
      <c r="C438" s="25" t="s">
        <v>31</v>
      </c>
      <c r="D438" s="39"/>
      <c r="E438" s="55"/>
      <c r="F438" s="96"/>
      <c r="G438" s="96"/>
      <c r="H438" s="96"/>
      <c r="I438" s="60"/>
      <c r="J438" s="60"/>
      <c r="K438" s="61"/>
      <c r="L438" s="258"/>
      <c r="M438" s="258"/>
      <c r="N438" s="55"/>
      <c r="O438" s="26"/>
      <c r="P438" s="55"/>
      <c r="Q438" s="26"/>
      <c r="R438" s="131"/>
      <c r="S438" s="214"/>
      <c r="T438" s="284" t="s">
        <v>150</v>
      </c>
      <c r="U438" s="25" t="s">
        <v>31</v>
      </c>
      <c r="V438" s="39"/>
      <c r="W438" s="55"/>
      <c r="X438" s="96"/>
      <c r="Y438" s="96"/>
      <c r="Z438" s="96"/>
      <c r="AA438" s="60"/>
      <c r="AB438" s="60"/>
      <c r="AC438" s="61"/>
      <c r="AD438" s="258"/>
      <c r="AE438" s="258"/>
      <c r="AF438" s="55"/>
      <c r="AG438" s="26"/>
      <c r="AH438" s="55"/>
      <c r="AI438" s="26"/>
      <c r="AJ438" s="131"/>
      <c r="AK438" s="199"/>
      <c r="AL438" s="284" t="s">
        <v>150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4"/>
      <c r="AT438" s="37"/>
    </row>
    <row r="439" spans="2:46" ht="13.5" customHeight="1" x14ac:dyDescent="0.15">
      <c r="B439" s="285"/>
      <c r="C439" s="27" t="s">
        <v>32</v>
      </c>
      <c r="D439" s="186"/>
      <c r="E439" s="56"/>
      <c r="F439" s="187"/>
      <c r="G439" s="187"/>
      <c r="H439" s="187"/>
      <c r="I439" s="62"/>
      <c r="J439" s="62"/>
      <c r="K439" s="188"/>
      <c r="L439" s="259"/>
      <c r="M439" s="259"/>
      <c r="N439" s="56"/>
      <c r="O439" s="28"/>
      <c r="P439" s="56"/>
      <c r="Q439" s="28"/>
      <c r="R439" s="132"/>
      <c r="S439" s="214"/>
      <c r="T439" s="285"/>
      <c r="U439" s="27" t="s">
        <v>32</v>
      </c>
      <c r="V439" s="186"/>
      <c r="W439" s="56"/>
      <c r="X439" s="187"/>
      <c r="Y439" s="187"/>
      <c r="Z439" s="187"/>
      <c r="AA439" s="62"/>
      <c r="AB439" s="62"/>
      <c r="AC439" s="188"/>
      <c r="AD439" s="259"/>
      <c r="AE439" s="259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4"/>
      <c r="AT439" s="37"/>
    </row>
    <row r="440" spans="2:46" ht="13.5" customHeight="1" x14ac:dyDescent="0.15">
      <c r="B440" s="285"/>
      <c r="C440" s="27" t="s">
        <v>33</v>
      </c>
      <c r="D440" s="186"/>
      <c r="E440" s="56"/>
      <c r="F440" s="187"/>
      <c r="G440" s="187"/>
      <c r="H440" s="187"/>
      <c r="I440" s="62"/>
      <c r="J440" s="62"/>
      <c r="K440" s="188"/>
      <c r="L440" s="259"/>
      <c r="M440" s="259"/>
      <c r="N440" s="56"/>
      <c r="O440" s="28"/>
      <c r="P440" s="56"/>
      <c r="Q440" s="28"/>
      <c r="R440" s="132"/>
      <c r="S440" s="214"/>
      <c r="T440" s="285"/>
      <c r="U440" s="27" t="s">
        <v>33</v>
      </c>
      <c r="V440" s="186"/>
      <c r="W440" s="56"/>
      <c r="X440" s="187"/>
      <c r="Y440" s="187"/>
      <c r="Z440" s="187"/>
      <c r="AA440" s="62"/>
      <c r="AB440" s="62"/>
      <c r="AC440" s="188"/>
      <c r="AD440" s="259"/>
      <c r="AE440" s="259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4"/>
      <c r="AT440" s="37"/>
    </row>
    <row r="441" spans="2:46" ht="13.5" customHeight="1" x14ac:dyDescent="0.15">
      <c r="B441" s="285"/>
      <c r="C441" s="27" t="s">
        <v>35</v>
      </c>
      <c r="D441" s="186"/>
      <c r="E441" s="56"/>
      <c r="F441" s="187"/>
      <c r="G441" s="187"/>
      <c r="H441" s="187"/>
      <c r="I441" s="62"/>
      <c r="J441" s="62"/>
      <c r="K441" s="188"/>
      <c r="L441" s="259"/>
      <c r="M441" s="259"/>
      <c r="N441" s="56"/>
      <c r="O441" s="28"/>
      <c r="P441" s="56"/>
      <c r="Q441" s="28"/>
      <c r="R441" s="132"/>
      <c r="S441" s="214"/>
      <c r="T441" s="285"/>
      <c r="U441" s="27" t="s">
        <v>35</v>
      </c>
      <c r="V441" s="186"/>
      <c r="W441" s="56"/>
      <c r="X441" s="187"/>
      <c r="Y441" s="187"/>
      <c r="Z441" s="187"/>
      <c r="AA441" s="62"/>
      <c r="AB441" s="62"/>
      <c r="AC441" s="188"/>
      <c r="AD441" s="259"/>
      <c r="AE441" s="259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4"/>
      <c r="AT441" s="37"/>
    </row>
    <row r="442" spans="2:46" ht="13.5" customHeight="1" thickBot="1" x14ac:dyDescent="0.2">
      <c r="B442" s="286"/>
      <c r="C442" s="27"/>
      <c r="D442" s="186"/>
      <c r="E442" s="56"/>
      <c r="F442" s="189"/>
      <c r="G442" s="189"/>
      <c r="H442" s="189"/>
      <c r="I442" s="56"/>
      <c r="J442" s="56"/>
      <c r="K442" s="188"/>
      <c r="L442" s="259"/>
      <c r="M442" s="259"/>
      <c r="N442" s="56"/>
      <c r="O442" s="28"/>
      <c r="P442" s="56"/>
      <c r="Q442" s="28"/>
      <c r="R442" s="184"/>
      <c r="S442" s="214"/>
      <c r="T442" s="286"/>
      <c r="U442" s="27"/>
      <c r="V442" s="186"/>
      <c r="W442" s="56"/>
      <c r="X442" s="189"/>
      <c r="Y442" s="189"/>
      <c r="Z442" s="189"/>
      <c r="AA442" s="56"/>
      <c r="AB442" s="56"/>
      <c r="AC442" s="188"/>
      <c r="AD442" s="259"/>
      <c r="AE442" s="259"/>
      <c r="AF442" s="56"/>
      <c r="AG442" s="28"/>
      <c r="AH442" s="56"/>
      <c r="AI442" s="28"/>
      <c r="AJ442" s="184"/>
      <c r="AK442" s="199"/>
      <c r="AL442" s="286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4"/>
      <c r="AT442" s="37"/>
    </row>
    <row r="443" spans="2:46" ht="13.5" customHeight="1" x14ac:dyDescent="0.15">
      <c r="B443" s="284" t="s">
        <v>151</v>
      </c>
      <c r="C443" s="25" t="s">
        <v>31</v>
      </c>
      <c r="D443" s="39"/>
      <c r="E443" s="55"/>
      <c r="F443" s="96"/>
      <c r="G443" s="96"/>
      <c r="H443" s="96"/>
      <c r="I443" s="60"/>
      <c r="J443" s="60"/>
      <c r="K443" s="61"/>
      <c r="L443" s="258"/>
      <c r="M443" s="258"/>
      <c r="N443" s="55"/>
      <c r="O443" s="26"/>
      <c r="P443" s="55"/>
      <c r="Q443" s="26"/>
      <c r="R443" s="131"/>
      <c r="S443" s="214"/>
      <c r="T443" s="284" t="s">
        <v>151</v>
      </c>
      <c r="U443" s="25" t="s">
        <v>31</v>
      </c>
      <c r="V443" s="39"/>
      <c r="W443" s="55"/>
      <c r="X443" s="96"/>
      <c r="Y443" s="96"/>
      <c r="Z443" s="96"/>
      <c r="AA443" s="60"/>
      <c r="AB443" s="60"/>
      <c r="AC443" s="61"/>
      <c r="AD443" s="258"/>
      <c r="AE443" s="258"/>
      <c r="AF443" s="55"/>
      <c r="AG443" s="26"/>
      <c r="AH443" s="55"/>
      <c r="AI443" s="26"/>
      <c r="AJ443" s="131"/>
      <c r="AK443" s="199"/>
      <c r="AL443" s="284" t="s">
        <v>151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4"/>
      <c r="AT443" s="37"/>
    </row>
    <row r="444" spans="2:46" ht="13.5" customHeight="1" x14ac:dyDescent="0.15">
      <c r="B444" s="285"/>
      <c r="C444" s="27" t="s">
        <v>32</v>
      </c>
      <c r="D444" s="186"/>
      <c r="E444" s="56"/>
      <c r="F444" s="187"/>
      <c r="G444" s="187"/>
      <c r="H444" s="187"/>
      <c r="I444" s="62"/>
      <c r="J444" s="62"/>
      <c r="K444" s="188"/>
      <c r="L444" s="259"/>
      <c r="M444" s="259"/>
      <c r="N444" s="56"/>
      <c r="O444" s="28"/>
      <c r="P444" s="56"/>
      <c r="Q444" s="28"/>
      <c r="R444" s="132"/>
      <c r="S444" s="214"/>
      <c r="T444" s="285"/>
      <c r="U444" s="27" t="s">
        <v>32</v>
      </c>
      <c r="V444" s="186"/>
      <c r="W444" s="56"/>
      <c r="X444" s="187"/>
      <c r="Y444" s="187"/>
      <c r="Z444" s="187"/>
      <c r="AA444" s="62"/>
      <c r="AB444" s="62"/>
      <c r="AC444" s="188"/>
      <c r="AD444" s="259"/>
      <c r="AE444" s="259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4"/>
      <c r="AT444" s="37"/>
    </row>
    <row r="445" spans="2:46" ht="13.5" customHeight="1" x14ac:dyDescent="0.15">
      <c r="B445" s="285"/>
      <c r="C445" s="27" t="s">
        <v>33</v>
      </c>
      <c r="D445" s="186"/>
      <c r="E445" s="56"/>
      <c r="F445" s="187"/>
      <c r="G445" s="187"/>
      <c r="H445" s="187"/>
      <c r="I445" s="62"/>
      <c r="J445" s="62"/>
      <c r="K445" s="188"/>
      <c r="L445" s="259"/>
      <c r="M445" s="259"/>
      <c r="N445" s="56"/>
      <c r="O445" s="28"/>
      <c r="P445" s="56"/>
      <c r="Q445" s="28"/>
      <c r="R445" s="132"/>
      <c r="S445" s="214"/>
      <c r="T445" s="285"/>
      <c r="U445" s="27" t="s">
        <v>33</v>
      </c>
      <c r="V445" s="186"/>
      <c r="W445" s="56"/>
      <c r="X445" s="187"/>
      <c r="Y445" s="187"/>
      <c r="Z445" s="187"/>
      <c r="AA445" s="62"/>
      <c r="AB445" s="62"/>
      <c r="AC445" s="188"/>
      <c r="AD445" s="259"/>
      <c r="AE445" s="259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4"/>
      <c r="AT445" s="37"/>
    </row>
    <row r="446" spans="2:46" ht="13.5" customHeight="1" x14ac:dyDescent="0.15">
      <c r="B446" s="285"/>
      <c r="C446" s="27" t="s">
        <v>35</v>
      </c>
      <c r="D446" s="186"/>
      <c r="E446" s="56"/>
      <c r="F446" s="187"/>
      <c r="G446" s="187"/>
      <c r="H446" s="187"/>
      <c r="I446" s="62"/>
      <c r="J446" s="62"/>
      <c r="K446" s="188"/>
      <c r="L446" s="259"/>
      <c r="M446" s="259"/>
      <c r="N446" s="56"/>
      <c r="O446" s="28"/>
      <c r="P446" s="56"/>
      <c r="Q446" s="28"/>
      <c r="R446" s="132"/>
      <c r="S446" s="214"/>
      <c r="T446" s="285"/>
      <c r="U446" s="27" t="s">
        <v>35</v>
      </c>
      <c r="V446" s="186"/>
      <c r="W446" s="56"/>
      <c r="X446" s="187"/>
      <c r="Y446" s="187"/>
      <c r="Z446" s="187"/>
      <c r="AA446" s="62"/>
      <c r="AB446" s="62"/>
      <c r="AC446" s="188"/>
      <c r="AD446" s="259"/>
      <c r="AE446" s="259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4"/>
      <c r="AT446" s="37"/>
    </row>
    <row r="447" spans="2:46" ht="13.5" customHeight="1" thickBot="1" x14ac:dyDescent="0.2">
      <c r="B447" s="286"/>
      <c r="C447" s="27"/>
      <c r="D447" s="186"/>
      <c r="E447" s="56"/>
      <c r="F447" s="189"/>
      <c r="G447" s="189"/>
      <c r="H447" s="189"/>
      <c r="I447" s="56"/>
      <c r="J447" s="56"/>
      <c r="K447" s="188"/>
      <c r="L447" s="259"/>
      <c r="M447" s="259"/>
      <c r="N447" s="56"/>
      <c r="O447" s="28"/>
      <c r="P447" s="56"/>
      <c r="Q447" s="28"/>
      <c r="R447" s="184"/>
      <c r="S447" s="214"/>
      <c r="T447" s="286"/>
      <c r="U447" s="27"/>
      <c r="V447" s="186"/>
      <c r="W447" s="56"/>
      <c r="X447" s="189"/>
      <c r="Y447" s="189"/>
      <c r="Z447" s="189"/>
      <c r="AA447" s="56"/>
      <c r="AB447" s="56"/>
      <c r="AC447" s="188"/>
      <c r="AD447" s="259"/>
      <c r="AE447" s="259"/>
      <c r="AF447" s="56"/>
      <c r="AG447" s="28"/>
      <c r="AH447" s="56"/>
      <c r="AI447" s="28"/>
      <c r="AJ447" s="184"/>
      <c r="AK447" s="199"/>
      <c r="AL447" s="286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4"/>
      <c r="AT447" s="37"/>
    </row>
    <row r="448" spans="2:46" ht="13.5" customHeight="1" x14ac:dyDescent="0.15">
      <c r="B448" s="284" t="s">
        <v>152</v>
      </c>
      <c r="C448" s="25" t="s">
        <v>31</v>
      </c>
      <c r="D448" s="39"/>
      <c r="E448" s="55"/>
      <c r="F448" s="96"/>
      <c r="G448" s="96"/>
      <c r="H448" s="96"/>
      <c r="I448" s="60"/>
      <c r="J448" s="60"/>
      <c r="K448" s="61"/>
      <c r="L448" s="258"/>
      <c r="M448" s="258"/>
      <c r="N448" s="55"/>
      <c r="O448" s="26"/>
      <c r="P448" s="55"/>
      <c r="Q448" s="26"/>
      <c r="R448" s="131"/>
      <c r="S448" s="214"/>
      <c r="T448" s="284" t="s">
        <v>152</v>
      </c>
      <c r="U448" s="25" t="s">
        <v>31</v>
      </c>
      <c r="V448" s="39"/>
      <c r="W448" s="55"/>
      <c r="X448" s="96"/>
      <c r="Y448" s="96"/>
      <c r="Z448" s="96"/>
      <c r="AA448" s="60"/>
      <c r="AB448" s="60"/>
      <c r="AC448" s="61"/>
      <c r="AD448" s="258"/>
      <c r="AE448" s="258"/>
      <c r="AF448" s="55"/>
      <c r="AG448" s="26"/>
      <c r="AH448" s="55"/>
      <c r="AI448" s="26"/>
      <c r="AJ448" s="131"/>
      <c r="AK448" s="199"/>
      <c r="AL448" s="284" t="s">
        <v>152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4"/>
      <c r="AT448" s="37"/>
    </row>
    <row r="449" spans="2:46" ht="13.5" customHeight="1" x14ac:dyDescent="0.15">
      <c r="B449" s="285"/>
      <c r="C449" s="27" t="s">
        <v>32</v>
      </c>
      <c r="D449" s="186"/>
      <c r="E449" s="56"/>
      <c r="F449" s="187"/>
      <c r="G449" s="187"/>
      <c r="H449" s="187"/>
      <c r="I449" s="62"/>
      <c r="J449" s="62"/>
      <c r="K449" s="188"/>
      <c r="L449" s="259"/>
      <c r="M449" s="259"/>
      <c r="N449" s="56"/>
      <c r="O449" s="28"/>
      <c r="P449" s="56"/>
      <c r="Q449" s="28"/>
      <c r="R449" s="132"/>
      <c r="S449" s="214"/>
      <c r="T449" s="285"/>
      <c r="U449" s="27" t="s">
        <v>32</v>
      </c>
      <c r="V449" s="186"/>
      <c r="W449" s="56"/>
      <c r="X449" s="187"/>
      <c r="Y449" s="187"/>
      <c r="Z449" s="187"/>
      <c r="AA449" s="62"/>
      <c r="AB449" s="62"/>
      <c r="AC449" s="188"/>
      <c r="AD449" s="259"/>
      <c r="AE449" s="259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4"/>
      <c r="AT449" s="37"/>
    </row>
    <row r="450" spans="2:46" ht="13.5" customHeight="1" x14ac:dyDescent="0.15">
      <c r="B450" s="285"/>
      <c r="C450" s="27" t="s">
        <v>33</v>
      </c>
      <c r="D450" s="186"/>
      <c r="E450" s="56"/>
      <c r="F450" s="187"/>
      <c r="G450" s="187"/>
      <c r="H450" s="187"/>
      <c r="I450" s="62"/>
      <c r="J450" s="62"/>
      <c r="K450" s="188"/>
      <c r="L450" s="259"/>
      <c r="M450" s="259"/>
      <c r="N450" s="56"/>
      <c r="O450" s="28"/>
      <c r="P450" s="56"/>
      <c r="Q450" s="28"/>
      <c r="R450" s="132"/>
      <c r="S450" s="214"/>
      <c r="T450" s="285"/>
      <c r="U450" s="27" t="s">
        <v>33</v>
      </c>
      <c r="V450" s="186"/>
      <c r="W450" s="56"/>
      <c r="X450" s="187"/>
      <c r="Y450" s="187"/>
      <c r="Z450" s="187"/>
      <c r="AA450" s="62"/>
      <c r="AB450" s="62"/>
      <c r="AC450" s="188"/>
      <c r="AD450" s="259"/>
      <c r="AE450" s="259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4"/>
      <c r="AT450" s="37"/>
    </row>
    <row r="451" spans="2:46" ht="13.5" customHeight="1" x14ac:dyDescent="0.15">
      <c r="B451" s="285"/>
      <c r="C451" s="27" t="s">
        <v>35</v>
      </c>
      <c r="D451" s="186"/>
      <c r="E451" s="56"/>
      <c r="F451" s="187"/>
      <c r="G451" s="187"/>
      <c r="H451" s="187"/>
      <c r="I451" s="62"/>
      <c r="J451" s="62"/>
      <c r="K451" s="188"/>
      <c r="L451" s="259"/>
      <c r="M451" s="259"/>
      <c r="N451" s="56"/>
      <c r="O451" s="28"/>
      <c r="P451" s="56"/>
      <c r="Q451" s="28"/>
      <c r="R451" s="132"/>
      <c r="S451" s="214"/>
      <c r="T451" s="285"/>
      <c r="U451" s="27" t="s">
        <v>35</v>
      </c>
      <c r="V451" s="186"/>
      <c r="W451" s="56"/>
      <c r="X451" s="187"/>
      <c r="Y451" s="187"/>
      <c r="Z451" s="187"/>
      <c r="AA451" s="62"/>
      <c r="AB451" s="62"/>
      <c r="AC451" s="188"/>
      <c r="AD451" s="259"/>
      <c r="AE451" s="259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4"/>
      <c r="AT451" s="37"/>
    </row>
    <row r="452" spans="2:46" ht="13.5" customHeight="1" thickBot="1" x14ac:dyDescent="0.2">
      <c r="B452" s="286"/>
      <c r="C452" s="27"/>
      <c r="D452" s="186"/>
      <c r="E452" s="56"/>
      <c r="F452" s="189"/>
      <c r="G452" s="189"/>
      <c r="H452" s="189"/>
      <c r="I452" s="56"/>
      <c r="J452" s="56"/>
      <c r="K452" s="188"/>
      <c r="L452" s="259"/>
      <c r="M452" s="259"/>
      <c r="N452" s="56"/>
      <c r="O452" s="28"/>
      <c r="P452" s="56"/>
      <c r="Q452" s="28"/>
      <c r="R452" s="184"/>
      <c r="S452" s="214"/>
      <c r="T452" s="286"/>
      <c r="U452" s="27"/>
      <c r="V452" s="186"/>
      <c r="W452" s="56"/>
      <c r="X452" s="189"/>
      <c r="Y452" s="189"/>
      <c r="Z452" s="189"/>
      <c r="AA452" s="56"/>
      <c r="AB452" s="56"/>
      <c r="AC452" s="188"/>
      <c r="AD452" s="259"/>
      <c r="AE452" s="259"/>
      <c r="AF452" s="56"/>
      <c r="AG452" s="28"/>
      <c r="AH452" s="56"/>
      <c r="AI452" s="28"/>
      <c r="AJ452" s="184"/>
      <c r="AK452" s="199"/>
      <c r="AL452" s="286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4"/>
      <c r="AT452" s="37"/>
    </row>
    <row r="453" spans="2:46" ht="13.5" customHeight="1" x14ac:dyDescent="0.15">
      <c r="B453" s="284" t="s">
        <v>153</v>
      </c>
      <c r="C453" s="25" t="s">
        <v>31</v>
      </c>
      <c r="D453" s="39"/>
      <c r="E453" s="55"/>
      <c r="F453" s="96"/>
      <c r="G453" s="96"/>
      <c r="H453" s="96"/>
      <c r="I453" s="60"/>
      <c r="J453" s="60"/>
      <c r="K453" s="61"/>
      <c r="L453" s="258"/>
      <c r="M453" s="258"/>
      <c r="N453" s="55"/>
      <c r="O453" s="26"/>
      <c r="P453" s="55"/>
      <c r="Q453" s="26"/>
      <c r="R453" s="131"/>
      <c r="S453" s="214"/>
      <c r="T453" s="284" t="s">
        <v>153</v>
      </c>
      <c r="U453" s="25" t="s">
        <v>31</v>
      </c>
      <c r="V453" s="39"/>
      <c r="W453" s="55"/>
      <c r="X453" s="96"/>
      <c r="Y453" s="96"/>
      <c r="Z453" s="96"/>
      <c r="AA453" s="60"/>
      <c r="AB453" s="60"/>
      <c r="AC453" s="61"/>
      <c r="AD453" s="258"/>
      <c r="AE453" s="258"/>
      <c r="AF453" s="55"/>
      <c r="AG453" s="26"/>
      <c r="AH453" s="55"/>
      <c r="AI453" s="26"/>
      <c r="AJ453" s="131"/>
      <c r="AK453" s="199"/>
      <c r="AL453" s="284" t="s">
        <v>153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4"/>
      <c r="AT453" s="37"/>
    </row>
    <row r="454" spans="2:46" ht="13.5" customHeight="1" x14ac:dyDescent="0.15">
      <c r="B454" s="285"/>
      <c r="C454" s="27" t="s">
        <v>32</v>
      </c>
      <c r="D454" s="186"/>
      <c r="E454" s="56"/>
      <c r="F454" s="187"/>
      <c r="G454" s="187"/>
      <c r="H454" s="187"/>
      <c r="I454" s="62"/>
      <c r="J454" s="62"/>
      <c r="K454" s="188"/>
      <c r="L454" s="259"/>
      <c r="M454" s="259"/>
      <c r="N454" s="56"/>
      <c r="O454" s="28"/>
      <c r="P454" s="56"/>
      <c r="Q454" s="28"/>
      <c r="R454" s="132"/>
      <c r="S454" s="214"/>
      <c r="T454" s="285"/>
      <c r="U454" s="27" t="s">
        <v>32</v>
      </c>
      <c r="V454" s="186"/>
      <c r="W454" s="56"/>
      <c r="X454" s="187"/>
      <c r="Y454" s="187"/>
      <c r="Z454" s="187"/>
      <c r="AA454" s="62"/>
      <c r="AB454" s="62"/>
      <c r="AC454" s="188"/>
      <c r="AD454" s="259"/>
      <c r="AE454" s="259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4"/>
      <c r="AT454" s="37"/>
    </row>
    <row r="455" spans="2:46" ht="13.5" customHeight="1" x14ac:dyDescent="0.15">
      <c r="B455" s="285"/>
      <c r="C455" s="27" t="s">
        <v>33</v>
      </c>
      <c r="D455" s="186"/>
      <c r="E455" s="56"/>
      <c r="F455" s="187"/>
      <c r="G455" s="187"/>
      <c r="H455" s="187"/>
      <c r="I455" s="62"/>
      <c r="J455" s="62"/>
      <c r="K455" s="188"/>
      <c r="L455" s="259"/>
      <c r="M455" s="259"/>
      <c r="N455" s="56"/>
      <c r="O455" s="28"/>
      <c r="P455" s="56"/>
      <c r="Q455" s="28"/>
      <c r="R455" s="132"/>
      <c r="S455" s="214"/>
      <c r="T455" s="285"/>
      <c r="U455" s="27" t="s">
        <v>33</v>
      </c>
      <c r="V455" s="186"/>
      <c r="W455" s="56"/>
      <c r="X455" s="187"/>
      <c r="Y455" s="187"/>
      <c r="Z455" s="187"/>
      <c r="AA455" s="62"/>
      <c r="AB455" s="62"/>
      <c r="AC455" s="188"/>
      <c r="AD455" s="259"/>
      <c r="AE455" s="259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4"/>
      <c r="AT455" s="37"/>
    </row>
    <row r="456" spans="2:46" ht="13.5" customHeight="1" x14ac:dyDescent="0.15">
      <c r="B456" s="285"/>
      <c r="C456" s="27" t="s">
        <v>35</v>
      </c>
      <c r="D456" s="186"/>
      <c r="E456" s="56"/>
      <c r="F456" s="187"/>
      <c r="G456" s="187"/>
      <c r="H456" s="187"/>
      <c r="I456" s="62"/>
      <c r="J456" s="62"/>
      <c r="K456" s="188"/>
      <c r="L456" s="259"/>
      <c r="M456" s="259"/>
      <c r="N456" s="56"/>
      <c r="O456" s="28"/>
      <c r="P456" s="56"/>
      <c r="Q456" s="28"/>
      <c r="R456" s="132"/>
      <c r="S456" s="214"/>
      <c r="T456" s="285"/>
      <c r="U456" s="27" t="s">
        <v>35</v>
      </c>
      <c r="V456" s="186"/>
      <c r="W456" s="56"/>
      <c r="X456" s="187"/>
      <c r="Y456" s="187"/>
      <c r="Z456" s="187"/>
      <c r="AA456" s="62"/>
      <c r="AB456" s="62"/>
      <c r="AC456" s="188"/>
      <c r="AD456" s="259"/>
      <c r="AE456" s="259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4"/>
      <c r="AT456" s="37"/>
    </row>
    <row r="457" spans="2:46" ht="13.5" customHeight="1" thickBot="1" x14ac:dyDescent="0.2">
      <c r="B457" s="286"/>
      <c r="C457" s="27"/>
      <c r="D457" s="186"/>
      <c r="E457" s="56"/>
      <c r="F457" s="189"/>
      <c r="G457" s="189"/>
      <c r="H457" s="189"/>
      <c r="I457" s="56"/>
      <c r="J457" s="56"/>
      <c r="K457" s="188"/>
      <c r="L457" s="259"/>
      <c r="M457" s="259"/>
      <c r="N457" s="56"/>
      <c r="O457" s="28"/>
      <c r="P457" s="56"/>
      <c r="Q457" s="28"/>
      <c r="R457" s="184"/>
      <c r="S457" s="214"/>
      <c r="T457" s="286"/>
      <c r="U457" s="27"/>
      <c r="V457" s="186"/>
      <c r="W457" s="56"/>
      <c r="X457" s="189"/>
      <c r="Y457" s="189"/>
      <c r="Z457" s="189"/>
      <c r="AA457" s="56"/>
      <c r="AB457" s="56"/>
      <c r="AC457" s="188"/>
      <c r="AD457" s="259"/>
      <c r="AE457" s="259"/>
      <c r="AF457" s="56"/>
      <c r="AG457" s="28"/>
      <c r="AH457" s="56"/>
      <c r="AI457" s="28"/>
      <c r="AJ457" s="184"/>
      <c r="AK457" s="199"/>
      <c r="AL457" s="286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4"/>
      <c r="AT457" s="37"/>
    </row>
    <row r="458" spans="2:46" ht="13.5" customHeight="1" x14ac:dyDescent="0.15">
      <c r="B458" s="284" t="s">
        <v>154</v>
      </c>
      <c r="C458" s="25" t="s">
        <v>31</v>
      </c>
      <c r="D458" s="39"/>
      <c r="E458" s="55"/>
      <c r="F458" s="96"/>
      <c r="G458" s="96"/>
      <c r="H458" s="96"/>
      <c r="I458" s="60"/>
      <c r="J458" s="60"/>
      <c r="K458" s="61"/>
      <c r="L458" s="258"/>
      <c r="M458" s="258"/>
      <c r="N458" s="55"/>
      <c r="O458" s="26"/>
      <c r="P458" s="55"/>
      <c r="Q458" s="26"/>
      <c r="R458" s="131"/>
      <c r="S458" s="214"/>
      <c r="T458" s="284" t="s">
        <v>154</v>
      </c>
      <c r="U458" s="25" t="s">
        <v>31</v>
      </c>
      <c r="V458" s="39"/>
      <c r="W458" s="55"/>
      <c r="X458" s="96"/>
      <c r="Y458" s="96"/>
      <c r="Z458" s="96"/>
      <c r="AA458" s="60"/>
      <c r="AB458" s="60"/>
      <c r="AC458" s="61"/>
      <c r="AD458" s="258"/>
      <c r="AE458" s="258"/>
      <c r="AF458" s="55"/>
      <c r="AG458" s="26"/>
      <c r="AH458" s="55"/>
      <c r="AI458" s="26"/>
      <c r="AJ458" s="131"/>
      <c r="AK458" s="199"/>
      <c r="AL458" s="284" t="s">
        <v>154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4"/>
      <c r="AT458" s="37"/>
    </row>
    <row r="459" spans="2:46" ht="13.5" customHeight="1" x14ac:dyDescent="0.15">
      <c r="B459" s="285"/>
      <c r="C459" s="27" t="s">
        <v>32</v>
      </c>
      <c r="D459" s="186"/>
      <c r="E459" s="56"/>
      <c r="F459" s="187"/>
      <c r="G459" s="187"/>
      <c r="H459" s="187"/>
      <c r="I459" s="62"/>
      <c r="J459" s="62"/>
      <c r="K459" s="188"/>
      <c r="L459" s="259"/>
      <c r="M459" s="259"/>
      <c r="N459" s="56"/>
      <c r="O459" s="28"/>
      <c r="P459" s="56"/>
      <c r="Q459" s="28"/>
      <c r="R459" s="132"/>
      <c r="S459" s="214"/>
      <c r="T459" s="285"/>
      <c r="U459" s="27" t="s">
        <v>32</v>
      </c>
      <c r="V459" s="186"/>
      <c r="W459" s="56"/>
      <c r="X459" s="187"/>
      <c r="Y459" s="187"/>
      <c r="Z459" s="187"/>
      <c r="AA459" s="62"/>
      <c r="AB459" s="62"/>
      <c r="AC459" s="188"/>
      <c r="AD459" s="259"/>
      <c r="AE459" s="259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4"/>
      <c r="AT459" s="37"/>
    </row>
    <row r="460" spans="2:46" ht="13.5" customHeight="1" x14ac:dyDescent="0.15">
      <c r="B460" s="285"/>
      <c r="C460" s="27" t="s">
        <v>33</v>
      </c>
      <c r="D460" s="186"/>
      <c r="E460" s="56"/>
      <c r="F460" s="187"/>
      <c r="G460" s="187"/>
      <c r="H460" s="187"/>
      <c r="I460" s="62"/>
      <c r="J460" s="62"/>
      <c r="K460" s="188"/>
      <c r="L460" s="259"/>
      <c r="M460" s="259"/>
      <c r="N460" s="56"/>
      <c r="O460" s="28"/>
      <c r="P460" s="56"/>
      <c r="Q460" s="28"/>
      <c r="R460" s="132"/>
      <c r="S460" s="214"/>
      <c r="T460" s="285"/>
      <c r="U460" s="27" t="s">
        <v>33</v>
      </c>
      <c r="V460" s="186"/>
      <c r="W460" s="56"/>
      <c r="X460" s="187"/>
      <c r="Y460" s="187"/>
      <c r="Z460" s="187"/>
      <c r="AA460" s="62"/>
      <c r="AB460" s="62"/>
      <c r="AC460" s="188"/>
      <c r="AD460" s="259"/>
      <c r="AE460" s="259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4"/>
      <c r="AT460" s="37"/>
    </row>
    <row r="461" spans="2:46" ht="13.5" customHeight="1" x14ac:dyDescent="0.15">
      <c r="B461" s="285"/>
      <c r="C461" s="27" t="s">
        <v>35</v>
      </c>
      <c r="D461" s="186"/>
      <c r="E461" s="56"/>
      <c r="F461" s="187"/>
      <c r="G461" s="187"/>
      <c r="H461" s="187"/>
      <c r="I461" s="62"/>
      <c r="J461" s="62"/>
      <c r="K461" s="188"/>
      <c r="L461" s="259"/>
      <c r="M461" s="259"/>
      <c r="N461" s="56"/>
      <c r="O461" s="28"/>
      <c r="P461" s="56"/>
      <c r="Q461" s="28"/>
      <c r="R461" s="132"/>
      <c r="S461" s="214"/>
      <c r="T461" s="285"/>
      <c r="U461" s="27" t="s">
        <v>35</v>
      </c>
      <c r="V461" s="186"/>
      <c r="W461" s="56"/>
      <c r="X461" s="187"/>
      <c r="Y461" s="187"/>
      <c r="Z461" s="187"/>
      <c r="AA461" s="62"/>
      <c r="AB461" s="62"/>
      <c r="AC461" s="188"/>
      <c r="AD461" s="259"/>
      <c r="AE461" s="259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4"/>
      <c r="AT461" s="37"/>
    </row>
    <row r="462" spans="2:46" ht="13.5" customHeight="1" thickBot="1" x14ac:dyDescent="0.2">
      <c r="B462" s="286"/>
      <c r="C462" s="27"/>
      <c r="D462" s="186"/>
      <c r="E462" s="56"/>
      <c r="F462" s="189"/>
      <c r="G462" s="189"/>
      <c r="H462" s="189"/>
      <c r="I462" s="56"/>
      <c r="J462" s="56"/>
      <c r="K462" s="188"/>
      <c r="L462" s="259"/>
      <c r="M462" s="259"/>
      <c r="N462" s="56"/>
      <c r="O462" s="28"/>
      <c r="P462" s="56"/>
      <c r="Q462" s="28"/>
      <c r="R462" s="184"/>
      <c r="S462" s="214"/>
      <c r="T462" s="286"/>
      <c r="U462" s="27"/>
      <c r="V462" s="186"/>
      <c r="W462" s="56"/>
      <c r="X462" s="189"/>
      <c r="Y462" s="189"/>
      <c r="Z462" s="189"/>
      <c r="AA462" s="56"/>
      <c r="AB462" s="56"/>
      <c r="AC462" s="188"/>
      <c r="AD462" s="259"/>
      <c r="AE462" s="259"/>
      <c r="AF462" s="56"/>
      <c r="AG462" s="28"/>
      <c r="AH462" s="56"/>
      <c r="AI462" s="28"/>
      <c r="AJ462" s="184"/>
      <c r="AK462" s="199"/>
      <c r="AL462" s="286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4"/>
      <c r="AT462" s="37"/>
    </row>
    <row r="463" spans="2:46" ht="13.5" customHeight="1" x14ac:dyDescent="0.15">
      <c r="B463" s="284" t="s">
        <v>155</v>
      </c>
      <c r="C463" s="25" t="s">
        <v>31</v>
      </c>
      <c r="D463" s="39"/>
      <c r="E463" s="55"/>
      <c r="F463" s="96"/>
      <c r="G463" s="96"/>
      <c r="H463" s="96"/>
      <c r="I463" s="60"/>
      <c r="J463" s="60"/>
      <c r="K463" s="61"/>
      <c r="L463" s="258"/>
      <c r="M463" s="258"/>
      <c r="N463" s="55"/>
      <c r="O463" s="26"/>
      <c r="P463" s="55"/>
      <c r="Q463" s="26"/>
      <c r="R463" s="131"/>
      <c r="S463" s="214"/>
      <c r="T463" s="284" t="s">
        <v>155</v>
      </c>
      <c r="U463" s="25" t="s">
        <v>31</v>
      </c>
      <c r="V463" s="39"/>
      <c r="W463" s="55"/>
      <c r="X463" s="96"/>
      <c r="Y463" s="96"/>
      <c r="Z463" s="96"/>
      <c r="AA463" s="60"/>
      <c r="AB463" s="60"/>
      <c r="AC463" s="61"/>
      <c r="AD463" s="258"/>
      <c r="AE463" s="258"/>
      <c r="AF463" s="55"/>
      <c r="AG463" s="26"/>
      <c r="AH463" s="55"/>
      <c r="AI463" s="26"/>
      <c r="AJ463" s="131"/>
      <c r="AK463" s="199"/>
      <c r="AL463" s="284" t="s">
        <v>155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4"/>
      <c r="AT463" s="37"/>
    </row>
    <row r="464" spans="2:46" ht="13.5" customHeight="1" x14ac:dyDescent="0.15">
      <c r="B464" s="285"/>
      <c r="C464" s="27" t="s">
        <v>32</v>
      </c>
      <c r="D464" s="186"/>
      <c r="E464" s="56"/>
      <c r="F464" s="187"/>
      <c r="G464" s="187"/>
      <c r="H464" s="187"/>
      <c r="I464" s="62"/>
      <c r="J464" s="62"/>
      <c r="K464" s="188"/>
      <c r="L464" s="259"/>
      <c r="M464" s="259"/>
      <c r="N464" s="56"/>
      <c r="O464" s="28"/>
      <c r="P464" s="56"/>
      <c r="Q464" s="28"/>
      <c r="R464" s="132"/>
      <c r="S464" s="214"/>
      <c r="T464" s="285"/>
      <c r="U464" s="27" t="s">
        <v>32</v>
      </c>
      <c r="V464" s="186"/>
      <c r="W464" s="56"/>
      <c r="X464" s="187"/>
      <c r="Y464" s="187"/>
      <c r="Z464" s="187"/>
      <c r="AA464" s="62"/>
      <c r="AB464" s="62"/>
      <c r="AC464" s="188"/>
      <c r="AD464" s="259"/>
      <c r="AE464" s="259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4"/>
      <c r="AT464" s="37"/>
    </row>
    <row r="465" spans="2:46" ht="13.5" customHeight="1" x14ac:dyDescent="0.15">
      <c r="B465" s="285"/>
      <c r="C465" s="27" t="s">
        <v>33</v>
      </c>
      <c r="D465" s="186"/>
      <c r="E465" s="56"/>
      <c r="F465" s="187"/>
      <c r="G465" s="187"/>
      <c r="H465" s="187"/>
      <c r="I465" s="62"/>
      <c r="J465" s="62"/>
      <c r="K465" s="188"/>
      <c r="L465" s="259"/>
      <c r="M465" s="259"/>
      <c r="N465" s="56"/>
      <c r="O465" s="28"/>
      <c r="P465" s="56"/>
      <c r="Q465" s="28"/>
      <c r="R465" s="132"/>
      <c r="S465" s="214"/>
      <c r="T465" s="285"/>
      <c r="U465" s="27" t="s">
        <v>33</v>
      </c>
      <c r="V465" s="186"/>
      <c r="W465" s="56"/>
      <c r="X465" s="187"/>
      <c r="Y465" s="187"/>
      <c r="Z465" s="187"/>
      <c r="AA465" s="62"/>
      <c r="AB465" s="62"/>
      <c r="AC465" s="188"/>
      <c r="AD465" s="259"/>
      <c r="AE465" s="259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4"/>
      <c r="AT465" s="37"/>
    </row>
    <row r="466" spans="2:46" ht="13.5" customHeight="1" x14ac:dyDescent="0.15">
      <c r="B466" s="285"/>
      <c r="C466" s="27" t="s">
        <v>35</v>
      </c>
      <c r="D466" s="186"/>
      <c r="E466" s="56"/>
      <c r="F466" s="187"/>
      <c r="G466" s="187"/>
      <c r="H466" s="187"/>
      <c r="I466" s="62"/>
      <c r="J466" s="62"/>
      <c r="K466" s="188"/>
      <c r="L466" s="259"/>
      <c r="M466" s="259"/>
      <c r="N466" s="56"/>
      <c r="O466" s="28"/>
      <c r="P466" s="56"/>
      <c r="Q466" s="28"/>
      <c r="R466" s="132"/>
      <c r="S466" s="214"/>
      <c r="T466" s="285"/>
      <c r="U466" s="27" t="s">
        <v>35</v>
      </c>
      <c r="V466" s="186"/>
      <c r="W466" s="56"/>
      <c r="X466" s="187"/>
      <c r="Y466" s="187"/>
      <c r="Z466" s="187"/>
      <c r="AA466" s="62"/>
      <c r="AB466" s="62"/>
      <c r="AC466" s="188"/>
      <c r="AD466" s="259"/>
      <c r="AE466" s="259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4"/>
      <c r="AT466" s="37"/>
    </row>
    <row r="467" spans="2:46" ht="13.5" customHeight="1" thickBot="1" x14ac:dyDescent="0.2">
      <c r="B467" s="286"/>
      <c r="C467" s="27"/>
      <c r="D467" s="186"/>
      <c r="E467" s="56"/>
      <c r="F467" s="189"/>
      <c r="G467" s="189"/>
      <c r="H467" s="189"/>
      <c r="I467" s="56"/>
      <c r="J467" s="56"/>
      <c r="K467" s="188"/>
      <c r="L467" s="259"/>
      <c r="M467" s="259"/>
      <c r="N467" s="56"/>
      <c r="O467" s="28"/>
      <c r="P467" s="56"/>
      <c r="Q467" s="28"/>
      <c r="R467" s="184"/>
      <c r="S467" s="214"/>
      <c r="T467" s="286"/>
      <c r="U467" s="27"/>
      <c r="V467" s="186"/>
      <c r="W467" s="56"/>
      <c r="X467" s="189"/>
      <c r="Y467" s="189"/>
      <c r="Z467" s="189"/>
      <c r="AA467" s="56"/>
      <c r="AB467" s="56"/>
      <c r="AC467" s="188"/>
      <c r="AD467" s="259"/>
      <c r="AE467" s="259"/>
      <c r="AF467" s="56"/>
      <c r="AG467" s="28"/>
      <c r="AH467" s="56"/>
      <c r="AI467" s="28"/>
      <c r="AJ467" s="184"/>
      <c r="AK467" s="199"/>
      <c r="AL467" s="286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4"/>
      <c r="AT467" s="37"/>
    </row>
    <row r="468" spans="2:46" ht="13.5" customHeight="1" x14ac:dyDescent="0.15">
      <c r="B468" s="284" t="s">
        <v>156</v>
      </c>
      <c r="C468" s="25" t="s">
        <v>31</v>
      </c>
      <c r="D468" s="39"/>
      <c r="E468" s="55"/>
      <c r="F468" s="96"/>
      <c r="G468" s="96"/>
      <c r="H468" s="96"/>
      <c r="I468" s="60"/>
      <c r="J468" s="60"/>
      <c r="K468" s="61"/>
      <c r="L468" s="258"/>
      <c r="M468" s="258"/>
      <c r="N468" s="55"/>
      <c r="O468" s="26"/>
      <c r="P468" s="55"/>
      <c r="Q468" s="26"/>
      <c r="R468" s="131"/>
      <c r="S468" s="214"/>
      <c r="T468" s="284" t="s">
        <v>156</v>
      </c>
      <c r="U468" s="25" t="s">
        <v>31</v>
      </c>
      <c r="V468" s="39"/>
      <c r="W468" s="55"/>
      <c r="X468" s="96"/>
      <c r="Y468" s="96"/>
      <c r="Z468" s="96"/>
      <c r="AA468" s="60"/>
      <c r="AB468" s="60"/>
      <c r="AC468" s="61"/>
      <c r="AD468" s="258"/>
      <c r="AE468" s="258"/>
      <c r="AF468" s="55"/>
      <c r="AG468" s="26"/>
      <c r="AH468" s="55"/>
      <c r="AI468" s="26"/>
      <c r="AJ468" s="131"/>
      <c r="AK468" s="199"/>
      <c r="AL468" s="284" t="s">
        <v>156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4"/>
      <c r="AT468" s="37"/>
    </row>
    <row r="469" spans="2:46" ht="13.5" customHeight="1" x14ac:dyDescent="0.15">
      <c r="B469" s="285"/>
      <c r="C469" s="27" t="s">
        <v>32</v>
      </c>
      <c r="D469" s="186"/>
      <c r="E469" s="56"/>
      <c r="F469" s="187"/>
      <c r="G469" s="187"/>
      <c r="H469" s="187"/>
      <c r="I469" s="62"/>
      <c r="J469" s="62"/>
      <c r="K469" s="188"/>
      <c r="L469" s="259"/>
      <c r="M469" s="259"/>
      <c r="N469" s="56"/>
      <c r="O469" s="28"/>
      <c r="P469" s="56"/>
      <c r="Q469" s="28"/>
      <c r="R469" s="132"/>
      <c r="S469" s="214"/>
      <c r="T469" s="285"/>
      <c r="U469" s="27" t="s">
        <v>32</v>
      </c>
      <c r="V469" s="186"/>
      <c r="W469" s="56"/>
      <c r="X469" s="187"/>
      <c r="Y469" s="187"/>
      <c r="Z469" s="187"/>
      <c r="AA469" s="62"/>
      <c r="AB469" s="62"/>
      <c r="AC469" s="188"/>
      <c r="AD469" s="259"/>
      <c r="AE469" s="259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4"/>
      <c r="AT469" s="37"/>
    </row>
    <row r="470" spans="2:46" ht="13.5" customHeight="1" x14ac:dyDescent="0.15">
      <c r="B470" s="285"/>
      <c r="C470" s="27" t="s">
        <v>33</v>
      </c>
      <c r="D470" s="186"/>
      <c r="E470" s="56"/>
      <c r="F470" s="187"/>
      <c r="G470" s="187"/>
      <c r="H470" s="187"/>
      <c r="I470" s="62"/>
      <c r="J470" s="62"/>
      <c r="K470" s="188"/>
      <c r="L470" s="259"/>
      <c r="M470" s="259"/>
      <c r="N470" s="56"/>
      <c r="O470" s="28"/>
      <c r="P470" s="56"/>
      <c r="Q470" s="28"/>
      <c r="R470" s="132"/>
      <c r="S470" s="214"/>
      <c r="T470" s="285"/>
      <c r="U470" s="27" t="s">
        <v>33</v>
      </c>
      <c r="V470" s="186"/>
      <c r="W470" s="56"/>
      <c r="X470" s="187"/>
      <c r="Y470" s="187"/>
      <c r="Z470" s="187"/>
      <c r="AA470" s="62"/>
      <c r="AB470" s="62"/>
      <c r="AC470" s="188"/>
      <c r="AD470" s="259"/>
      <c r="AE470" s="259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4"/>
      <c r="AT470" s="37"/>
    </row>
    <row r="471" spans="2:46" ht="13.5" customHeight="1" x14ac:dyDescent="0.15">
      <c r="B471" s="285"/>
      <c r="C471" s="27" t="s">
        <v>35</v>
      </c>
      <c r="D471" s="186"/>
      <c r="E471" s="56"/>
      <c r="F471" s="187"/>
      <c r="G471" s="187"/>
      <c r="H471" s="187"/>
      <c r="I471" s="62"/>
      <c r="J471" s="62"/>
      <c r="K471" s="188"/>
      <c r="L471" s="259"/>
      <c r="M471" s="259"/>
      <c r="N471" s="56"/>
      <c r="O471" s="28"/>
      <c r="P471" s="56"/>
      <c r="Q471" s="28"/>
      <c r="R471" s="132"/>
      <c r="S471" s="214"/>
      <c r="T471" s="285"/>
      <c r="U471" s="27" t="s">
        <v>35</v>
      </c>
      <c r="V471" s="186"/>
      <c r="W471" s="56"/>
      <c r="X471" s="187"/>
      <c r="Y471" s="187"/>
      <c r="Z471" s="187"/>
      <c r="AA471" s="62"/>
      <c r="AB471" s="62"/>
      <c r="AC471" s="188"/>
      <c r="AD471" s="259"/>
      <c r="AE471" s="259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4"/>
      <c r="AT471" s="37"/>
    </row>
    <row r="472" spans="2:46" ht="13.5" customHeight="1" thickBot="1" x14ac:dyDescent="0.2">
      <c r="B472" s="286"/>
      <c r="C472" s="27"/>
      <c r="D472" s="186"/>
      <c r="E472" s="56"/>
      <c r="F472" s="189"/>
      <c r="G472" s="189"/>
      <c r="H472" s="189"/>
      <c r="I472" s="56"/>
      <c r="J472" s="56"/>
      <c r="K472" s="188"/>
      <c r="L472" s="259"/>
      <c r="M472" s="259"/>
      <c r="N472" s="56"/>
      <c r="O472" s="28"/>
      <c r="P472" s="56"/>
      <c r="Q472" s="28"/>
      <c r="R472" s="184"/>
      <c r="S472" s="214"/>
      <c r="T472" s="286"/>
      <c r="U472" s="27"/>
      <c r="V472" s="186"/>
      <c r="W472" s="56"/>
      <c r="X472" s="189"/>
      <c r="Y472" s="189"/>
      <c r="Z472" s="189"/>
      <c r="AA472" s="56"/>
      <c r="AB472" s="56"/>
      <c r="AC472" s="188"/>
      <c r="AD472" s="259"/>
      <c r="AE472" s="259"/>
      <c r="AF472" s="56"/>
      <c r="AG472" s="28"/>
      <c r="AH472" s="56"/>
      <c r="AI472" s="28"/>
      <c r="AJ472" s="184"/>
      <c r="AK472" s="199"/>
      <c r="AL472" s="286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4"/>
      <c r="AT472" s="37"/>
    </row>
    <row r="473" spans="2:46" ht="13.5" customHeight="1" x14ac:dyDescent="0.15">
      <c r="B473" s="284" t="s">
        <v>157</v>
      </c>
      <c r="C473" s="25" t="s">
        <v>31</v>
      </c>
      <c r="D473" s="39"/>
      <c r="E473" s="55"/>
      <c r="F473" s="96"/>
      <c r="G473" s="96"/>
      <c r="H473" s="96"/>
      <c r="I473" s="60"/>
      <c r="J473" s="60"/>
      <c r="K473" s="61"/>
      <c r="L473" s="258"/>
      <c r="M473" s="258"/>
      <c r="N473" s="55"/>
      <c r="O473" s="26"/>
      <c r="P473" s="55"/>
      <c r="Q473" s="26"/>
      <c r="R473" s="131"/>
      <c r="S473" s="214"/>
      <c r="T473" s="284" t="s">
        <v>157</v>
      </c>
      <c r="U473" s="25" t="s">
        <v>31</v>
      </c>
      <c r="V473" s="39"/>
      <c r="W473" s="55"/>
      <c r="X473" s="96"/>
      <c r="Y473" s="96"/>
      <c r="Z473" s="96"/>
      <c r="AA473" s="60"/>
      <c r="AB473" s="60"/>
      <c r="AC473" s="61"/>
      <c r="AD473" s="258"/>
      <c r="AE473" s="258"/>
      <c r="AF473" s="55"/>
      <c r="AG473" s="26"/>
      <c r="AH473" s="55"/>
      <c r="AI473" s="26"/>
      <c r="AJ473" s="131"/>
      <c r="AK473" s="199"/>
      <c r="AL473" s="284" t="s">
        <v>157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4"/>
      <c r="AT473" s="37"/>
    </row>
    <row r="474" spans="2:46" ht="13.5" customHeight="1" x14ac:dyDescent="0.15">
      <c r="B474" s="285"/>
      <c r="C474" s="27" t="s">
        <v>32</v>
      </c>
      <c r="D474" s="186"/>
      <c r="E474" s="56"/>
      <c r="F474" s="187"/>
      <c r="G474" s="187"/>
      <c r="H474" s="187"/>
      <c r="I474" s="62"/>
      <c r="J474" s="62"/>
      <c r="K474" s="188"/>
      <c r="L474" s="259"/>
      <c r="M474" s="259"/>
      <c r="N474" s="56"/>
      <c r="O474" s="28"/>
      <c r="P474" s="56"/>
      <c r="Q474" s="28"/>
      <c r="R474" s="132"/>
      <c r="S474" s="214"/>
      <c r="T474" s="285"/>
      <c r="U474" s="27" t="s">
        <v>32</v>
      </c>
      <c r="V474" s="186"/>
      <c r="W474" s="56"/>
      <c r="X474" s="187"/>
      <c r="Y474" s="187"/>
      <c r="Z474" s="187"/>
      <c r="AA474" s="62"/>
      <c r="AB474" s="62"/>
      <c r="AC474" s="188"/>
      <c r="AD474" s="259"/>
      <c r="AE474" s="259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4"/>
      <c r="AT474" s="37"/>
    </row>
    <row r="475" spans="2:46" ht="13.5" customHeight="1" x14ac:dyDescent="0.15">
      <c r="B475" s="285"/>
      <c r="C475" s="27" t="s">
        <v>33</v>
      </c>
      <c r="D475" s="186"/>
      <c r="E475" s="56"/>
      <c r="F475" s="187"/>
      <c r="G475" s="187"/>
      <c r="H475" s="187"/>
      <c r="I475" s="62"/>
      <c r="J475" s="62"/>
      <c r="K475" s="188"/>
      <c r="L475" s="259"/>
      <c r="M475" s="259"/>
      <c r="N475" s="56"/>
      <c r="O475" s="28"/>
      <c r="P475" s="56"/>
      <c r="Q475" s="28"/>
      <c r="R475" s="132"/>
      <c r="S475" s="214"/>
      <c r="T475" s="285"/>
      <c r="U475" s="27" t="s">
        <v>33</v>
      </c>
      <c r="V475" s="186"/>
      <c r="W475" s="56"/>
      <c r="X475" s="187"/>
      <c r="Y475" s="187"/>
      <c r="Z475" s="187"/>
      <c r="AA475" s="62"/>
      <c r="AB475" s="62"/>
      <c r="AC475" s="188"/>
      <c r="AD475" s="259"/>
      <c r="AE475" s="259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4"/>
      <c r="AT475" s="37"/>
    </row>
    <row r="476" spans="2:46" ht="13.5" customHeight="1" x14ac:dyDescent="0.15">
      <c r="B476" s="285"/>
      <c r="C476" s="27" t="s">
        <v>35</v>
      </c>
      <c r="D476" s="186"/>
      <c r="E476" s="56"/>
      <c r="F476" s="187"/>
      <c r="G476" s="187"/>
      <c r="H476" s="187"/>
      <c r="I476" s="62"/>
      <c r="J476" s="62"/>
      <c r="K476" s="188"/>
      <c r="L476" s="259"/>
      <c r="M476" s="259"/>
      <c r="N476" s="56"/>
      <c r="O476" s="28"/>
      <c r="P476" s="56"/>
      <c r="Q476" s="28"/>
      <c r="R476" s="132"/>
      <c r="S476" s="214"/>
      <c r="T476" s="285"/>
      <c r="U476" s="27" t="s">
        <v>35</v>
      </c>
      <c r="V476" s="186"/>
      <c r="W476" s="56"/>
      <c r="X476" s="187"/>
      <c r="Y476" s="187"/>
      <c r="Z476" s="187"/>
      <c r="AA476" s="62"/>
      <c r="AB476" s="62"/>
      <c r="AC476" s="188"/>
      <c r="AD476" s="259"/>
      <c r="AE476" s="259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4"/>
      <c r="AT476" s="37"/>
    </row>
    <row r="477" spans="2:46" ht="13.5" customHeight="1" thickBot="1" x14ac:dyDescent="0.2">
      <c r="B477" s="286"/>
      <c r="C477" s="27"/>
      <c r="D477" s="186"/>
      <c r="E477" s="56"/>
      <c r="F477" s="189"/>
      <c r="G477" s="189"/>
      <c r="H477" s="189"/>
      <c r="I477" s="56"/>
      <c r="J477" s="56"/>
      <c r="K477" s="188"/>
      <c r="L477" s="259"/>
      <c r="M477" s="259"/>
      <c r="N477" s="56"/>
      <c r="O477" s="28"/>
      <c r="P477" s="56"/>
      <c r="Q477" s="28"/>
      <c r="R477" s="184"/>
      <c r="S477" s="214"/>
      <c r="T477" s="286"/>
      <c r="U477" s="27"/>
      <c r="V477" s="186"/>
      <c r="W477" s="56"/>
      <c r="X477" s="189"/>
      <c r="Y477" s="189"/>
      <c r="Z477" s="189"/>
      <c r="AA477" s="56"/>
      <c r="AB477" s="56"/>
      <c r="AC477" s="188"/>
      <c r="AD477" s="259"/>
      <c r="AE477" s="259"/>
      <c r="AF477" s="56"/>
      <c r="AG477" s="28"/>
      <c r="AH477" s="56"/>
      <c r="AI477" s="28"/>
      <c r="AJ477" s="184"/>
      <c r="AK477" s="199"/>
      <c r="AL477" s="286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4"/>
      <c r="AT477" s="37"/>
    </row>
    <row r="478" spans="2:46" ht="13.5" customHeight="1" x14ac:dyDescent="0.15">
      <c r="B478" s="284" t="s">
        <v>158</v>
      </c>
      <c r="C478" s="25" t="s">
        <v>31</v>
      </c>
      <c r="D478" s="39"/>
      <c r="E478" s="55"/>
      <c r="F478" s="96"/>
      <c r="G478" s="96"/>
      <c r="H478" s="96"/>
      <c r="I478" s="60"/>
      <c r="J478" s="60"/>
      <c r="K478" s="61"/>
      <c r="L478" s="258"/>
      <c r="M478" s="258"/>
      <c r="N478" s="55"/>
      <c r="O478" s="26"/>
      <c r="P478" s="55"/>
      <c r="Q478" s="26"/>
      <c r="R478" s="131"/>
      <c r="S478" s="214"/>
      <c r="T478" s="284" t="s">
        <v>158</v>
      </c>
      <c r="U478" s="25" t="s">
        <v>31</v>
      </c>
      <c r="V478" s="39"/>
      <c r="W478" s="55"/>
      <c r="X478" s="96"/>
      <c r="Y478" s="96"/>
      <c r="Z478" s="96"/>
      <c r="AA478" s="60"/>
      <c r="AB478" s="60"/>
      <c r="AC478" s="61"/>
      <c r="AD478" s="258"/>
      <c r="AE478" s="258"/>
      <c r="AF478" s="55"/>
      <c r="AG478" s="26"/>
      <c r="AH478" s="55"/>
      <c r="AI478" s="26"/>
      <c r="AJ478" s="131"/>
      <c r="AK478" s="199"/>
      <c r="AL478" s="284" t="s">
        <v>158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4"/>
      <c r="AT478" s="37"/>
    </row>
    <row r="479" spans="2:46" ht="13.5" customHeight="1" x14ac:dyDescent="0.15">
      <c r="B479" s="285"/>
      <c r="C479" s="27" t="s">
        <v>32</v>
      </c>
      <c r="D479" s="186"/>
      <c r="E479" s="56"/>
      <c r="F479" s="187"/>
      <c r="G479" s="187"/>
      <c r="H479" s="187"/>
      <c r="I479" s="62"/>
      <c r="J479" s="62"/>
      <c r="K479" s="188"/>
      <c r="L479" s="259"/>
      <c r="M479" s="259"/>
      <c r="N479" s="56"/>
      <c r="O479" s="28"/>
      <c r="P479" s="56"/>
      <c r="Q479" s="28"/>
      <c r="R479" s="132"/>
      <c r="S479" s="214"/>
      <c r="T479" s="285"/>
      <c r="U479" s="27" t="s">
        <v>32</v>
      </c>
      <c r="V479" s="186"/>
      <c r="W479" s="56"/>
      <c r="X479" s="187"/>
      <c r="Y479" s="187"/>
      <c r="Z479" s="187"/>
      <c r="AA479" s="62"/>
      <c r="AB479" s="62"/>
      <c r="AC479" s="188"/>
      <c r="AD479" s="259"/>
      <c r="AE479" s="259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4"/>
      <c r="AT479" s="37"/>
    </row>
    <row r="480" spans="2:46" ht="13.5" customHeight="1" x14ac:dyDescent="0.15">
      <c r="B480" s="285"/>
      <c r="C480" s="27" t="s">
        <v>33</v>
      </c>
      <c r="D480" s="186"/>
      <c r="E480" s="56"/>
      <c r="F480" s="187"/>
      <c r="G480" s="187"/>
      <c r="H480" s="187"/>
      <c r="I480" s="62"/>
      <c r="J480" s="62"/>
      <c r="K480" s="188"/>
      <c r="L480" s="259"/>
      <c r="M480" s="259"/>
      <c r="N480" s="56"/>
      <c r="O480" s="28"/>
      <c r="P480" s="56"/>
      <c r="Q480" s="28"/>
      <c r="R480" s="132"/>
      <c r="S480" s="214"/>
      <c r="T480" s="285"/>
      <c r="U480" s="27" t="s">
        <v>33</v>
      </c>
      <c r="V480" s="186"/>
      <c r="W480" s="56"/>
      <c r="X480" s="187"/>
      <c r="Y480" s="187"/>
      <c r="Z480" s="187"/>
      <c r="AA480" s="62"/>
      <c r="AB480" s="62"/>
      <c r="AC480" s="188"/>
      <c r="AD480" s="259"/>
      <c r="AE480" s="259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4"/>
      <c r="AT480" s="37"/>
    </row>
    <row r="481" spans="2:46" ht="13.5" customHeight="1" x14ac:dyDescent="0.15">
      <c r="B481" s="285"/>
      <c r="C481" s="27" t="s">
        <v>35</v>
      </c>
      <c r="D481" s="186"/>
      <c r="E481" s="56"/>
      <c r="F481" s="187"/>
      <c r="G481" s="187"/>
      <c r="H481" s="187"/>
      <c r="I481" s="62"/>
      <c r="J481" s="62"/>
      <c r="K481" s="188"/>
      <c r="L481" s="259"/>
      <c r="M481" s="259"/>
      <c r="N481" s="56"/>
      <c r="O481" s="28"/>
      <c r="P481" s="56"/>
      <c r="Q481" s="28"/>
      <c r="R481" s="132"/>
      <c r="S481" s="214"/>
      <c r="T481" s="285"/>
      <c r="U481" s="27" t="s">
        <v>35</v>
      </c>
      <c r="V481" s="186"/>
      <c r="W481" s="56"/>
      <c r="X481" s="187"/>
      <c r="Y481" s="187"/>
      <c r="Z481" s="187"/>
      <c r="AA481" s="62"/>
      <c r="AB481" s="62"/>
      <c r="AC481" s="188"/>
      <c r="AD481" s="259"/>
      <c r="AE481" s="259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4"/>
      <c r="AT481" s="37"/>
    </row>
    <row r="482" spans="2:46" ht="13.5" customHeight="1" thickBot="1" x14ac:dyDescent="0.2">
      <c r="B482" s="286"/>
      <c r="C482" s="27"/>
      <c r="D482" s="186"/>
      <c r="E482" s="56"/>
      <c r="F482" s="189"/>
      <c r="G482" s="189"/>
      <c r="H482" s="189"/>
      <c r="I482" s="56"/>
      <c r="J482" s="56"/>
      <c r="K482" s="188"/>
      <c r="L482" s="259"/>
      <c r="M482" s="259"/>
      <c r="N482" s="56"/>
      <c r="O482" s="28"/>
      <c r="P482" s="56"/>
      <c r="Q482" s="28"/>
      <c r="R482" s="184"/>
      <c r="S482" s="214"/>
      <c r="T482" s="286"/>
      <c r="U482" s="27"/>
      <c r="V482" s="186"/>
      <c r="W482" s="56"/>
      <c r="X482" s="189"/>
      <c r="Y482" s="189"/>
      <c r="Z482" s="189"/>
      <c r="AA482" s="56"/>
      <c r="AB482" s="56"/>
      <c r="AC482" s="188"/>
      <c r="AD482" s="259"/>
      <c r="AE482" s="259"/>
      <c r="AF482" s="56"/>
      <c r="AG482" s="28"/>
      <c r="AH482" s="56"/>
      <c r="AI482" s="28"/>
      <c r="AJ482" s="184"/>
      <c r="AK482" s="199"/>
      <c r="AL482" s="286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4"/>
      <c r="AT482" s="37"/>
    </row>
    <row r="483" spans="2:46" ht="13.5" customHeight="1" x14ac:dyDescent="0.15">
      <c r="B483" s="284" t="s">
        <v>159</v>
      </c>
      <c r="C483" s="25" t="s">
        <v>31</v>
      </c>
      <c r="D483" s="39"/>
      <c r="E483" s="55"/>
      <c r="F483" s="96"/>
      <c r="G483" s="96"/>
      <c r="H483" s="96"/>
      <c r="I483" s="60"/>
      <c r="J483" s="60"/>
      <c r="K483" s="61"/>
      <c r="L483" s="258"/>
      <c r="M483" s="258"/>
      <c r="N483" s="55"/>
      <c r="O483" s="26"/>
      <c r="P483" s="55"/>
      <c r="Q483" s="26"/>
      <c r="R483" s="131"/>
      <c r="S483" s="214"/>
      <c r="T483" s="284" t="s">
        <v>159</v>
      </c>
      <c r="U483" s="25" t="s">
        <v>31</v>
      </c>
      <c r="V483" s="39"/>
      <c r="W483" s="55"/>
      <c r="X483" s="96"/>
      <c r="Y483" s="96"/>
      <c r="Z483" s="96"/>
      <c r="AA483" s="60"/>
      <c r="AB483" s="60"/>
      <c r="AC483" s="61"/>
      <c r="AD483" s="258"/>
      <c r="AE483" s="258"/>
      <c r="AF483" s="55"/>
      <c r="AG483" s="26"/>
      <c r="AH483" s="55"/>
      <c r="AI483" s="26"/>
      <c r="AJ483" s="131"/>
      <c r="AK483" s="199"/>
      <c r="AL483" s="284" t="s">
        <v>159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4"/>
      <c r="AT483" s="37"/>
    </row>
    <row r="484" spans="2:46" ht="13.5" customHeight="1" x14ac:dyDescent="0.15">
      <c r="B484" s="285"/>
      <c r="C484" s="27" t="s">
        <v>32</v>
      </c>
      <c r="D484" s="186"/>
      <c r="E484" s="56"/>
      <c r="F484" s="187"/>
      <c r="G484" s="187"/>
      <c r="H484" s="187"/>
      <c r="I484" s="62"/>
      <c r="J484" s="62"/>
      <c r="K484" s="188"/>
      <c r="L484" s="259"/>
      <c r="M484" s="259"/>
      <c r="N484" s="56"/>
      <c r="O484" s="28"/>
      <c r="P484" s="56"/>
      <c r="Q484" s="28"/>
      <c r="R484" s="132"/>
      <c r="S484" s="214"/>
      <c r="T484" s="285"/>
      <c r="U484" s="27" t="s">
        <v>32</v>
      </c>
      <c r="V484" s="186"/>
      <c r="W484" s="56"/>
      <c r="X484" s="187"/>
      <c r="Y484" s="187"/>
      <c r="Z484" s="187"/>
      <c r="AA484" s="62"/>
      <c r="AB484" s="62"/>
      <c r="AC484" s="188"/>
      <c r="AD484" s="259"/>
      <c r="AE484" s="259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4"/>
      <c r="AT484" s="37"/>
    </row>
    <row r="485" spans="2:46" ht="13.5" customHeight="1" x14ac:dyDescent="0.15">
      <c r="B485" s="285"/>
      <c r="C485" s="27" t="s">
        <v>33</v>
      </c>
      <c r="D485" s="186"/>
      <c r="E485" s="56"/>
      <c r="F485" s="187"/>
      <c r="G485" s="187"/>
      <c r="H485" s="187"/>
      <c r="I485" s="62"/>
      <c r="J485" s="62"/>
      <c r="K485" s="188"/>
      <c r="L485" s="259"/>
      <c r="M485" s="259"/>
      <c r="N485" s="56"/>
      <c r="O485" s="28"/>
      <c r="P485" s="56"/>
      <c r="Q485" s="28"/>
      <c r="R485" s="132"/>
      <c r="S485" s="214"/>
      <c r="T485" s="285"/>
      <c r="U485" s="27" t="s">
        <v>33</v>
      </c>
      <c r="V485" s="186"/>
      <c r="W485" s="56"/>
      <c r="X485" s="187"/>
      <c r="Y485" s="187"/>
      <c r="Z485" s="187"/>
      <c r="AA485" s="62"/>
      <c r="AB485" s="62"/>
      <c r="AC485" s="188"/>
      <c r="AD485" s="259"/>
      <c r="AE485" s="259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4"/>
      <c r="AT485" s="37"/>
    </row>
    <row r="486" spans="2:46" ht="13.5" customHeight="1" x14ac:dyDescent="0.15">
      <c r="B486" s="285"/>
      <c r="C486" s="27" t="s">
        <v>35</v>
      </c>
      <c r="D486" s="186"/>
      <c r="E486" s="56"/>
      <c r="F486" s="187"/>
      <c r="G486" s="187"/>
      <c r="H486" s="187"/>
      <c r="I486" s="62"/>
      <c r="J486" s="62"/>
      <c r="K486" s="188"/>
      <c r="L486" s="259"/>
      <c r="M486" s="259"/>
      <c r="N486" s="56"/>
      <c r="O486" s="28"/>
      <c r="P486" s="56"/>
      <c r="Q486" s="28"/>
      <c r="R486" s="132"/>
      <c r="S486" s="214"/>
      <c r="T486" s="285"/>
      <c r="U486" s="27" t="s">
        <v>35</v>
      </c>
      <c r="V486" s="186"/>
      <c r="W486" s="56"/>
      <c r="X486" s="187"/>
      <c r="Y486" s="187"/>
      <c r="Z486" s="187"/>
      <c r="AA486" s="62"/>
      <c r="AB486" s="62"/>
      <c r="AC486" s="188"/>
      <c r="AD486" s="259"/>
      <c r="AE486" s="259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4"/>
      <c r="AT486" s="37"/>
    </row>
    <row r="487" spans="2:46" ht="13.5" customHeight="1" thickBot="1" x14ac:dyDescent="0.2">
      <c r="B487" s="286"/>
      <c r="C487" s="27"/>
      <c r="D487" s="186"/>
      <c r="E487" s="56"/>
      <c r="F487" s="189"/>
      <c r="G487" s="189"/>
      <c r="H487" s="189"/>
      <c r="I487" s="56"/>
      <c r="J487" s="56"/>
      <c r="K487" s="188"/>
      <c r="L487" s="259"/>
      <c r="M487" s="259"/>
      <c r="N487" s="56"/>
      <c r="O487" s="28"/>
      <c r="P487" s="56"/>
      <c r="Q487" s="28"/>
      <c r="R487" s="184"/>
      <c r="S487" s="214"/>
      <c r="T487" s="286"/>
      <c r="U487" s="27"/>
      <c r="V487" s="186"/>
      <c r="W487" s="56"/>
      <c r="X487" s="189"/>
      <c r="Y487" s="189"/>
      <c r="Z487" s="189"/>
      <c r="AA487" s="56"/>
      <c r="AB487" s="56"/>
      <c r="AC487" s="188"/>
      <c r="AD487" s="259"/>
      <c r="AE487" s="259"/>
      <c r="AF487" s="56"/>
      <c r="AG487" s="28"/>
      <c r="AH487" s="56"/>
      <c r="AI487" s="28"/>
      <c r="AJ487" s="184"/>
      <c r="AK487" s="199"/>
      <c r="AL487" s="286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4"/>
      <c r="AT487" s="37"/>
    </row>
    <row r="488" spans="2:46" ht="13.5" customHeight="1" x14ac:dyDescent="0.15">
      <c r="B488" s="284" t="s">
        <v>160</v>
      </c>
      <c r="C488" s="25" t="s">
        <v>31</v>
      </c>
      <c r="D488" s="39"/>
      <c r="E488" s="55"/>
      <c r="F488" s="96"/>
      <c r="G488" s="96"/>
      <c r="H488" s="96"/>
      <c r="I488" s="60"/>
      <c r="J488" s="60"/>
      <c r="K488" s="61"/>
      <c r="L488" s="258"/>
      <c r="M488" s="258"/>
      <c r="N488" s="55"/>
      <c r="O488" s="26"/>
      <c r="P488" s="55"/>
      <c r="Q488" s="26"/>
      <c r="R488" s="131"/>
      <c r="S488" s="214"/>
      <c r="T488" s="284" t="s">
        <v>160</v>
      </c>
      <c r="U488" s="25" t="s">
        <v>31</v>
      </c>
      <c r="V488" s="39"/>
      <c r="W488" s="55"/>
      <c r="X488" s="96"/>
      <c r="Y488" s="96"/>
      <c r="Z488" s="96"/>
      <c r="AA488" s="60"/>
      <c r="AB488" s="60"/>
      <c r="AC488" s="61"/>
      <c r="AD488" s="258"/>
      <c r="AE488" s="258"/>
      <c r="AF488" s="55"/>
      <c r="AG488" s="26"/>
      <c r="AH488" s="55"/>
      <c r="AI488" s="26"/>
      <c r="AJ488" s="131"/>
      <c r="AK488" s="199"/>
      <c r="AL488" s="284" t="s">
        <v>160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4"/>
      <c r="AT488" s="37"/>
    </row>
    <row r="489" spans="2:46" ht="13.5" customHeight="1" x14ac:dyDescent="0.15">
      <c r="B489" s="285"/>
      <c r="C489" s="27" t="s">
        <v>32</v>
      </c>
      <c r="D489" s="186"/>
      <c r="E489" s="56"/>
      <c r="F489" s="187"/>
      <c r="G489" s="187"/>
      <c r="H489" s="187"/>
      <c r="I489" s="62"/>
      <c r="J489" s="62"/>
      <c r="K489" s="188"/>
      <c r="L489" s="259"/>
      <c r="M489" s="259"/>
      <c r="N489" s="56"/>
      <c r="O489" s="28"/>
      <c r="P489" s="56"/>
      <c r="Q489" s="28"/>
      <c r="R489" s="132"/>
      <c r="S489" s="214"/>
      <c r="T489" s="285"/>
      <c r="U489" s="27" t="s">
        <v>32</v>
      </c>
      <c r="V489" s="186"/>
      <c r="W489" s="56"/>
      <c r="X489" s="187"/>
      <c r="Y489" s="187"/>
      <c r="Z489" s="187"/>
      <c r="AA489" s="62"/>
      <c r="AB489" s="62"/>
      <c r="AC489" s="188"/>
      <c r="AD489" s="259"/>
      <c r="AE489" s="259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4"/>
      <c r="AT489" s="37"/>
    </row>
    <row r="490" spans="2:46" ht="13.5" customHeight="1" x14ac:dyDescent="0.15">
      <c r="B490" s="285"/>
      <c r="C490" s="27" t="s">
        <v>33</v>
      </c>
      <c r="D490" s="186"/>
      <c r="E490" s="56"/>
      <c r="F490" s="187"/>
      <c r="G490" s="187"/>
      <c r="H490" s="187"/>
      <c r="I490" s="62"/>
      <c r="J490" s="62"/>
      <c r="K490" s="188"/>
      <c r="L490" s="259"/>
      <c r="M490" s="259"/>
      <c r="N490" s="56"/>
      <c r="O490" s="28"/>
      <c r="P490" s="56"/>
      <c r="Q490" s="28"/>
      <c r="R490" s="132"/>
      <c r="S490" s="214"/>
      <c r="T490" s="285"/>
      <c r="U490" s="27" t="s">
        <v>33</v>
      </c>
      <c r="V490" s="186"/>
      <c r="W490" s="56"/>
      <c r="X490" s="187"/>
      <c r="Y490" s="187"/>
      <c r="Z490" s="187"/>
      <c r="AA490" s="62"/>
      <c r="AB490" s="62"/>
      <c r="AC490" s="188"/>
      <c r="AD490" s="259"/>
      <c r="AE490" s="259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4"/>
      <c r="AT490" s="37"/>
    </row>
    <row r="491" spans="2:46" ht="13.5" customHeight="1" x14ac:dyDescent="0.15">
      <c r="B491" s="285"/>
      <c r="C491" s="27" t="s">
        <v>35</v>
      </c>
      <c r="D491" s="186"/>
      <c r="E491" s="56"/>
      <c r="F491" s="187"/>
      <c r="G491" s="187"/>
      <c r="H491" s="187"/>
      <c r="I491" s="62"/>
      <c r="J491" s="62"/>
      <c r="K491" s="188"/>
      <c r="L491" s="259"/>
      <c r="M491" s="259"/>
      <c r="N491" s="56"/>
      <c r="O491" s="28"/>
      <c r="P491" s="56"/>
      <c r="Q491" s="28"/>
      <c r="R491" s="132"/>
      <c r="S491" s="214"/>
      <c r="T491" s="285"/>
      <c r="U491" s="27" t="s">
        <v>35</v>
      </c>
      <c r="V491" s="186"/>
      <c r="W491" s="56"/>
      <c r="X491" s="187"/>
      <c r="Y491" s="187"/>
      <c r="Z491" s="187"/>
      <c r="AA491" s="62"/>
      <c r="AB491" s="62"/>
      <c r="AC491" s="188"/>
      <c r="AD491" s="259"/>
      <c r="AE491" s="259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4"/>
      <c r="AT491" s="37"/>
    </row>
    <row r="492" spans="2:46" ht="13.5" customHeight="1" thickBot="1" x14ac:dyDescent="0.2">
      <c r="B492" s="286"/>
      <c r="C492" s="27"/>
      <c r="D492" s="186"/>
      <c r="E492" s="56"/>
      <c r="F492" s="189"/>
      <c r="G492" s="189"/>
      <c r="H492" s="189"/>
      <c r="I492" s="56"/>
      <c r="J492" s="56"/>
      <c r="K492" s="188"/>
      <c r="L492" s="259"/>
      <c r="M492" s="259"/>
      <c r="N492" s="56"/>
      <c r="O492" s="28"/>
      <c r="P492" s="56"/>
      <c r="Q492" s="28"/>
      <c r="R492" s="184"/>
      <c r="S492" s="214"/>
      <c r="T492" s="286"/>
      <c r="U492" s="27"/>
      <c r="V492" s="186"/>
      <c r="W492" s="56"/>
      <c r="X492" s="189"/>
      <c r="Y492" s="189"/>
      <c r="Z492" s="189"/>
      <c r="AA492" s="56"/>
      <c r="AB492" s="56"/>
      <c r="AC492" s="188"/>
      <c r="AD492" s="259"/>
      <c r="AE492" s="259"/>
      <c r="AF492" s="56"/>
      <c r="AG492" s="28"/>
      <c r="AH492" s="56"/>
      <c r="AI492" s="28"/>
      <c r="AJ492" s="184"/>
      <c r="AK492" s="199"/>
      <c r="AL492" s="286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4"/>
      <c r="AT492" s="37"/>
    </row>
    <row r="493" spans="2:46" ht="13.5" customHeight="1" x14ac:dyDescent="0.15">
      <c r="B493" s="284" t="s">
        <v>161</v>
      </c>
      <c r="C493" s="25" t="s">
        <v>31</v>
      </c>
      <c r="D493" s="39"/>
      <c r="E493" s="55"/>
      <c r="F493" s="96"/>
      <c r="G493" s="96"/>
      <c r="H493" s="96"/>
      <c r="I493" s="60"/>
      <c r="J493" s="60"/>
      <c r="K493" s="61"/>
      <c r="L493" s="258"/>
      <c r="M493" s="258"/>
      <c r="N493" s="55"/>
      <c r="O493" s="26"/>
      <c r="P493" s="55"/>
      <c r="Q493" s="26"/>
      <c r="R493" s="131"/>
      <c r="S493" s="214"/>
      <c r="T493" s="284" t="s">
        <v>161</v>
      </c>
      <c r="U493" s="25" t="s">
        <v>31</v>
      </c>
      <c r="V493" s="39"/>
      <c r="W493" s="55"/>
      <c r="X493" s="96"/>
      <c r="Y493" s="96"/>
      <c r="Z493" s="96"/>
      <c r="AA493" s="60"/>
      <c r="AB493" s="60"/>
      <c r="AC493" s="61"/>
      <c r="AD493" s="258"/>
      <c r="AE493" s="258"/>
      <c r="AF493" s="55"/>
      <c r="AG493" s="26"/>
      <c r="AH493" s="55"/>
      <c r="AI493" s="26"/>
      <c r="AJ493" s="131"/>
      <c r="AK493" s="199"/>
      <c r="AL493" s="284" t="s">
        <v>161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4"/>
      <c r="AT493" s="37"/>
    </row>
    <row r="494" spans="2:46" ht="13.5" customHeight="1" x14ac:dyDescent="0.15">
      <c r="B494" s="285"/>
      <c r="C494" s="27" t="s">
        <v>32</v>
      </c>
      <c r="D494" s="186"/>
      <c r="E494" s="56"/>
      <c r="F494" s="187"/>
      <c r="G494" s="187"/>
      <c r="H494" s="187"/>
      <c r="I494" s="62"/>
      <c r="J494" s="62"/>
      <c r="K494" s="188"/>
      <c r="L494" s="259"/>
      <c r="M494" s="259"/>
      <c r="N494" s="56"/>
      <c r="O494" s="28"/>
      <c r="P494" s="56"/>
      <c r="Q494" s="28"/>
      <c r="R494" s="132"/>
      <c r="S494" s="214"/>
      <c r="T494" s="285"/>
      <c r="U494" s="27" t="s">
        <v>32</v>
      </c>
      <c r="V494" s="186"/>
      <c r="W494" s="56"/>
      <c r="X494" s="187"/>
      <c r="Y494" s="187"/>
      <c r="Z494" s="187"/>
      <c r="AA494" s="62"/>
      <c r="AB494" s="62"/>
      <c r="AC494" s="188"/>
      <c r="AD494" s="259"/>
      <c r="AE494" s="259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4"/>
      <c r="AT494" s="37"/>
    </row>
    <row r="495" spans="2:46" ht="13.5" customHeight="1" x14ac:dyDescent="0.15">
      <c r="B495" s="285"/>
      <c r="C495" s="27" t="s">
        <v>33</v>
      </c>
      <c r="D495" s="186"/>
      <c r="E495" s="56"/>
      <c r="F495" s="187"/>
      <c r="G495" s="187"/>
      <c r="H495" s="187"/>
      <c r="I495" s="62"/>
      <c r="J495" s="62"/>
      <c r="K495" s="188"/>
      <c r="L495" s="259"/>
      <c r="M495" s="259"/>
      <c r="N495" s="56"/>
      <c r="O495" s="28"/>
      <c r="P495" s="56"/>
      <c r="Q495" s="28"/>
      <c r="R495" s="132"/>
      <c r="S495" s="214"/>
      <c r="T495" s="285"/>
      <c r="U495" s="27" t="s">
        <v>33</v>
      </c>
      <c r="V495" s="186"/>
      <c r="W495" s="56"/>
      <c r="X495" s="187"/>
      <c r="Y495" s="187"/>
      <c r="Z495" s="187"/>
      <c r="AA495" s="62"/>
      <c r="AB495" s="62"/>
      <c r="AC495" s="188"/>
      <c r="AD495" s="259"/>
      <c r="AE495" s="259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4"/>
      <c r="AT495" s="37"/>
    </row>
    <row r="496" spans="2:46" ht="13.5" customHeight="1" x14ac:dyDescent="0.15">
      <c r="B496" s="285"/>
      <c r="C496" s="27" t="s">
        <v>35</v>
      </c>
      <c r="D496" s="186"/>
      <c r="E496" s="56"/>
      <c r="F496" s="187"/>
      <c r="G496" s="187"/>
      <c r="H496" s="187"/>
      <c r="I496" s="62"/>
      <c r="J496" s="62"/>
      <c r="K496" s="188"/>
      <c r="L496" s="259"/>
      <c r="M496" s="259"/>
      <c r="N496" s="56"/>
      <c r="O496" s="28"/>
      <c r="P496" s="56"/>
      <c r="Q496" s="28"/>
      <c r="R496" s="132"/>
      <c r="S496" s="214"/>
      <c r="T496" s="285"/>
      <c r="U496" s="27" t="s">
        <v>35</v>
      </c>
      <c r="V496" s="186"/>
      <c r="W496" s="56"/>
      <c r="X496" s="187"/>
      <c r="Y496" s="187"/>
      <c r="Z496" s="187"/>
      <c r="AA496" s="62"/>
      <c r="AB496" s="62"/>
      <c r="AC496" s="188"/>
      <c r="AD496" s="259"/>
      <c r="AE496" s="259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4"/>
      <c r="AT496" s="37"/>
    </row>
    <row r="497" spans="2:46" ht="13.5" customHeight="1" thickBot="1" x14ac:dyDescent="0.2">
      <c r="B497" s="286"/>
      <c r="C497" s="27"/>
      <c r="D497" s="186"/>
      <c r="E497" s="56"/>
      <c r="F497" s="189"/>
      <c r="G497" s="189"/>
      <c r="H497" s="189"/>
      <c r="I497" s="56"/>
      <c r="J497" s="56"/>
      <c r="K497" s="188"/>
      <c r="L497" s="259"/>
      <c r="M497" s="259"/>
      <c r="N497" s="56"/>
      <c r="O497" s="28"/>
      <c r="P497" s="56"/>
      <c r="Q497" s="28"/>
      <c r="R497" s="184"/>
      <c r="S497" s="214"/>
      <c r="T497" s="286"/>
      <c r="U497" s="27"/>
      <c r="V497" s="186"/>
      <c r="W497" s="56"/>
      <c r="X497" s="189"/>
      <c r="Y497" s="189"/>
      <c r="Z497" s="189"/>
      <c r="AA497" s="56"/>
      <c r="AB497" s="56"/>
      <c r="AC497" s="188"/>
      <c r="AD497" s="259"/>
      <c r="AE497" s="259"/>
      <c r="AF497" s="56"/>
      <c r="AG497" s="28"/>
      <c r="AH497" s="56"/>
      <c r="AI497" s="28"/>
      <c r="AJ497" s="184"/>
      <c r="AK497" s="199"/>
      <c r="AL497" s="286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4"/>
      <c r="AT497" s="37"/>
    </row>
    <row r="498" spans="2:46" ht="13.5" customHeight="1" x14ac:dyDescent="0.15">
      <c r="B498" s="284" t="s">
        <v>162</v>
      </c>
      <c r="C498" s="25" t="s">
        <v>31</v>
      </c>
      <c r="D498" s="39"/>
      <c r="E498" s="55"/>
      <c r="F498" s="96"/>
      <c r="G498" s="96"/>
      <c r="H498" s="96"/>
      <c r="I498" s="60"/>
      <c r="J498" s="60"/>
      <c r="K498" s="61"/>
      <c r="L498" s="258"/>
      <c r="M498" s="258"/>
      <c r="N498" s="55"/>
      <c r="O498" s="26"/>
      <c r="P498" s="55"/>
      <c r="Q498" s="26"/>
      <c r="R498" s="131"/>
      <c r="S498" s="214"/>
      <c r="T498" s="284" t="s">
        <v>162</v>
      </c>
      <c r="U498" s="25" t="s">
        <v>31</v>
      </c>
      <c r="V498" s="39"/>
      <c r="W498" s="55"/>
      <c r="X498" s="96"/>
      <c r="Y498" s="96"/>
      <c r="Z498" s="96"/>
      <c r="AA498" s="60"/>
      <c r="AB498" s="60"/>
      <c r="AC498" s="61"/>
      <c r="AD498" s="258"/>
      <c r="AE498" s="258"/>
      <c r="AF498" s="55"/>
      <c r="AG498" s="26"/>
      <c r="AH498" s="55"/>
      <c r="AI498" s="26"/>
      <c r="AJ498" s="131"/>
      <c r="AK498" s="199"/>
      <c r="AL498" s="284" t="s">
        <v>162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4"/>
      <c r="AT498" s="37"/>
    </row>
    <row r="499" spans="2:46" ht="13.5" customHeight="1" x14ac:dyDescent="0.15">
      <c r="B499" s="285"/>
      <c r="C499" s="27" t="s">
        <v>32</v>
      </c>
      <c r="D499" s="186"/>
      <c r="E499" s="56"/>
      <c r="F499" s="187"/>
      <c r="G499" s="187"/>
      <c r="H499" s="187"/>
      <c r="I499" s="62"/>
      <c r="J499" s="62"/>
      <c r="K499" s="188"/>
      <c r="L499" s="259"/>
      <c r="M499" s="259"/>
      <c r="N499" s="56"/>
      <c r="O499" s="28"/>
      <c r="P499" s="56"/>
      <c r="Q499" s="28"/>
      <c r="R499" s="132"/>
      <c r="S499" s="214"/>
      <c r="T499" s="285"/>
      <c r="U499" s="27" t="s">
        <v>32</v>
      </c>
      <c r="V499" s="186"/>
      <c r="W499" s="56"/>
      <c r="X499" s="187"/>
      <c r="Y499" s="187"/>
      <c r="Z499" s="187"/>
      <c r="AA499" s="62"/>
      <c r="AB499" s="62"/>
      <c r="AC499" s="188"/>
      <c r="AD499" s="259"/>
      <c r="AE499" s="259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4"/>
      <c r="AT499" s="37"/>
    </row>
    <row r="500" spans="2:46" ht="13.5" customHeight="1" x14ac:dyDescent="0.15">
      <c r="B500" s="285"/>
      <c r="C500" s="27" t="s">
        <v>33</v>
      </c>
      <c r="D500" s="186"/>
      <c r="E500" s="56"/>
      <c r="F500" s="187"/>
      <c r="G500" s="187"/>
      <c r="H500" s="187"/>
      <c r="I500" s="62"/>
      <c r="J500" s="62"/>
      <c r="K500" s="188"/>
      <c r="L500" s="259"/>
      <c r="M500" s="259"/>
      <c r="N500" s="56"/>
      <c r="O500" s="28"/>
      <c r="P500" s="56"/>
      <c r="Q500" s="28"/>
      <c r="R500" s="132"/>
      <c r="S500" s="214"/>
      <c r="T500" s="285"/>
      <c r="U500" s="27" t="s">
        <v>33</v>
      </c>
      <c r="V500" s="186"/>
      <c r="W500" s="56"/>
      <c r="X500" s="187"/>
      <c r="Y500" s="187"/>
      <c r="Z500" s="187"/>
      <c r="AA500" s="62"/>
      <c r="AB500" s="62"/>
      <c r="AC500" s="188"/>
      <c r="AD500" s="259"/>
      <c r="AE500" s="259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4"/>
      <c r="AT500" s="37"/>
    </row>
    <row r="501" spans="2:46" ht="13.5" customHeight="1" x14ac:dyDescent="0.15">
      <c r="B501" s="285"/>
      <c r="C501" s="27" t="s">
        <v>35</v>
      </c>
      <c r="D501" s="186"/>
      <c r="E501" s="56"/>
      <c r="F501" s="187"/>
      <c r="G501" s="187"/>
      <c r="H501" s="187"/>
      <c r="I501" s="62"/>
      <c r="J501" s="62"/>
      <c r="K501" s="188"/>
      <c r="L501" s="259"/>
      <c r="M501" s="259"/>
      <c r="N501" s="56"/>
      <c r="O501" s="28"/>
      <c r="P501" s="56"/>
      <c r="Q501" s="28"/>
      <c r="R501" s="132"/>
      <c r="S501" s="214"/>
      <c r="T501" s="285"/>
      <c r="U501" s="27" t="s">
        <v>35</v>
      </c>
      <c r="V501" s="186"/>
      <c r="W501" s="56"/>
      <c r="X501" s="187"/>
      <c r="Y501" s="187"/>
      <c r="Z501" s="187"/>
      <c r="AA501" s="62"/>
      <c r="AB501" s="62"/>
      <c r="AC501" s="188"/>
      <c r="AD501" s="259"/>
      <c r="AE501" s="259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4"/>
      <c r="AT501" s="37"/>
    </row>
    <row r="502" spans="2:46" ht="13.5" customHeight="1" thickBot="1" x14ac:dyDescent="0.2">
      <c r="B502" s="286"/>
      <c r="C502" s="27"/>
      <c r="D502" s="186"/>
      <c r="E502" s="56"/>
      <c r="F502" s="189"/>
      <c r="G502" s="189"/>
      <c r="H502" s="189"/>
      <c r="I502" s="56"/>
      <c r="J502" s="56"/>
      <c r="K502" s="188"/>
      <c r="L502" s="259"/>
      <c r="M502" s="259"/>
      <c r="N502" s="56"/>
      <c r="O502" s="28"/>
      <c r="P502" s="56"/>
      <c r="Q502" s="28"/>
      <c r="R502" s="184"/>
      <c r="S502" s="214"/>
      <c r="T502" s="286"/>
      <c r="U502" s="27"/>
      <c r="V502" s="186"/>
      <c r="W502" s="56"/>
      <c r="X502" s="189"/>
      <c r="Y502" s="189"/>
      <c r="Z502" s="189"/>
      <c r="AA502" s="56"/>
      <c r="AB502" s="56"/>
      <c r="AC502" s="188"/>
      <c r="AD502" s="259"/>
      <c r="AE502" s="259"/>
      <c r="AF502" s="56"/>
      <c r="AG502" s="28"/>
      <c r="AH502" s="56"/>
      <c r="AI502" s="28"/>
      <c r="AJ502" s="184"/>
      <c r="AK502" s="199"/>
      <c r="AL502" s="286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4"/>
      <c r="AT502" s="37"/>
    </row>
    <row r="503" spans="2:46" ht="13.5" customHeight="1" x14ac:dyDescent="0.15">
      <c r="B503" s="284" t="s">
        <v>163</v>
      </c>
      <c r="C503" s="25" t="s">
        <v>31</v>
      </c>
      <c r="D503" s="39"/>
      <c r="E503" s="55"/>
      <c r="F503" s="96"/>
      <c r="G503" s="96"/>
      <c r="H503" s="96"/>
      <c r="I503" s="60"/>
      <c r="J503" s="60"/>
      <c r="K503" s="61"/>
      <c r="L503" s="258"/>
      <c r="M503" s="258"/>
      <c r="N503" s="55"/>
      <c r="O503" s="26"/>
      <c r="P503" s="55"/>
      <c r="Q503" s="26"/>
      <c r="R503" s="131"/>
      <c r="S503" s="214"/>
      <c r="T503" s="284" t="s">
        <v>163</v>
      </c>
      <c r="U503" s="25" t="s">
        <v>31</v>
      </c>
      <c r="V503" s="39"/>
      <c r="W503" s="55"/>
      <c r="X503" s="96"/>
      <c r="Y503" s="96"/>
      <c r="Z503" s="96"/>
      <c r="AA503" s="60"/>
      <c r="AB503" s="60"/>
      <c r="AC503" s="61"/>
      <c r="AD503" s="258"/>
      <c r="AE503" s="258"/>
      <c r="AF503" s="55"/>
      <c r="AG503" s="26"/>
      <c r="AH503" s="55"/>
      <c r="AI503" s="26"/>
      <c r="AJ503" s="131"/>
      <c r="AK503" s="199"/>
      <c r="AL503" s="284" t="s">
        <v>163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4"/>
      <c r="AT503" s="37"/>
    </row>
    <row r="504" spans="2:46" ht="13.5" customHeight="1" x14ac:dyDescent="0.15">
      <c r="B504" s="285"/>
      <c r="C504" s="27" t="s">
        <v>32</v>
      </c>
      <c r="D504" s="186"/>
      <c r="E504" s="56"/>
      <c r="F504" s="187"/>
      <c r="G504" s="187"/>
      <c r="H504" s="187"/>
      <c r="I504" s="62"/>
      <c r="J504" s="62"/>
      <c r="K504" s="188"/>
      <c r="L504" s="259"/>
      <c r="M504" s="259"/>
      <c r="N504" s="56"/>
      <c r="O504" s="28"/>
      <c r="P504" s="56"/>
      <c r="Q504" s="28"/>
      <c r="R504" s="132"/>
      <c r="S504" s="214"/>
      <c r="T504" s="285"/>
      <c r="U504" s="27" t="s">
        <v>32</v>
      </c>
      <c r="V504" s="186"/>
      <c r="W504" s="56"/>
      <c r="X504" s="187"/>
      <c r="Y504" s="187"/>
      <c r="Z504" s="187"/>
      <c r="AA504" s="62"/>
      <c r="AB504" s="62"/>
      <c r="AC504" s="188"/>
      <c r="AD504" s="259"/>
      <c r="AE504" s="259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4"/>
      <c r="AT504" s="37"/>
    </row>
    <row r="505" spans="2:46" ht="13.5" customHeight="1" x14ac:dyDescent="0.15">
      <c r="B505" s="285"/>
      <c r="C505" s="27" t="s">
        <v>33</v>
      </c>
      <c r="D505" s="186"/>
      <c r="E505" s="56"/>
      <c r="F505" s="187"/>
      <c r="G505" s="187"/>
      <c r="H505" s="187"/>
      <c r="I505" s="62"/>
      <c r="J505" s="62"/>
      <c r="K505" s="188"/>
      <c r="L505" s="259"/>
      <c r="M505" s="259"/>
      <c r="N505" s="56"/>
      <c r="O505" s="28"/>
      <c r="P505" s="56"/>
      <c r="Q505" s="28"/>
      <c r="R505" s="132"/>
      <c r="S505" s="214"/>
      <c r="T505" s="285"/>
      <c r="U505" s="27" t="s">
        <v>33</v>
      </c>
      <c r="V505" s="186"/>
      <c r="W505" s="56"/>
      <c r="X505" s="187"/>
      <c r="Y505" s="187"/>
      <c r="Z505" s="187"/>
      <c r="AA505" s="62"/>
      <c r="AB505" s="62"/>
      <c r="AC505" s="188"/>
      <c r="AD505" s="259"/>
      <c r="AE505" s="259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4"/>
      <c r="AT505" s="37"/>
    </row>
    <row r="506" spans="2:46" ht="13.5" customHeight="1" x14ac:dyDescent="0.15">
      <c r="B506" s="285"/>
      <c r="C506" s="27" t="s">
        <v>35</v>
      </c>
      <c r="D506" s="186"/>
      <c r="E506" s="56"/>
      <c r="F506" s="187"/>
      <c r="G506" s="187"/>
      <c r="H506" s="187"/>
      <c r="I506" s="62"/>
      <c r="J506" s="62"/>
      <c r="K506" s="188"/>
      <c r="L506" s="259"/>
      <c r="M506" s="259"/>
      <c r="N506" s="56"/>
      <c r="O506" s="28"/>
      <c r="P506" s="56"/>
      <c r="Q506" s="28"/>
      <c r="R506" s="132"/>
      <c r="S506" s="214"/>
      <c r="T506" s="285"/>
      <c r="U506" s="27" t="s">
        <v>35</v>
      </c>
      <c r="V506" s="186"/>
      <c r="W506" s="56"/>
      <c r="X506" s="187"/>
      <c r="Y506" s="187"/>
      <c r="Z506" s="187"/>
      <c r="AA506" s="62"/>
      <c r="AB506" s="62"/>
      <c r="AC506" s="188"/>
      <c r="AD506" s="259"/>
      <c r="AE506" s="259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4"/>
      <c r="AT506" s="37"/>
    </row>
    <row r="507" spans="2:46" ht="13.5" customHeight="1" thickBot="1" x14ac:dyDescent="0.2">
      <c r="B507" s="286"/>
      <c r="C507" s="27"/>
      <c r="D507" s="186"/>
      <c r="E507" s="56"/>
      <c r="F507" s="189"/>
      <c r="G507" s="189"/>
      <c r="H507" s="189"/>
      <c r="I507" s="56"/>
      <c r="J507" s="56"/>
      <c r="K507" s="188"/>
      <c r="L507" s="259"/>
      <c r="M507" s="259"/>
      <c r="N507" s="56"/>
      <c r="O507" s="28"/>
      <c r="P507" s="56"/>
      <c r="Q507" s="28"/>
      <c r="R507" s="184"/>
      <c r="S507" s="214"/>
      <c r="T507" s="286"/>
      <c r="U507" s="27"/>
      <c r="V507" s="186"/>
      <c r="W507" s="56"/>
      <c r="X507" s="189"/>
      <c r="Y507" s="189"/>
      <c r="Z507" s="189"/>
      <c r="AA507" s="56"/>
      <c r="AB507" s="56"/>
      <c r="AC507" s="188"/>
      <c r="AD507" s="259"/>
      <c r="AE507" s="259"/>
      <c r="AF507" s="56"/>
      <c r="AG507" s="28"/>
      <c r="AH507" s="56"/>
      <c r="AI507" s="28"/>
      <c r="AJ507" s="184"/>
      <c r="AK507" s="199"/>
      <c r="AL507" s="286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4"/>
      <c r="AT507" s="37"/>
    </row>
    <row r="508" spans="2:46" ht="13.5" customHeight="1" x14ac:dyDescent="0.15">
      <c r="B508" s="284" t="s">
        <v>164</v>
      </c>
      <c r="C508" s="25" t="s">
        <v>31</v>
      </c>
      <c r="D508" s="39"/>
      <c r="E508" s="55"/>
      <c r="F508" s="96"/>
      <c r="G508" s="96"/>
      <c r="H508" s="96"/>
      <c r="I508" s="60"/>
      <c r="J508" s="60"/>
      <c r="K508" s="61"/>
      <c r="L508" s="258"/>
      <c r="M508" s="258"/>
      <c r="N508" s="55"/>
      <c r="O508" s="26"/>
      <c r="P508" s="55"/>
      <c r="Q508" s="26"/>
      <c r="R508" s="131"/>
      <c r="S508" s="214"/>
      <c r="T508" s="284" t="s">
        <v>164</v>
      </c>
      <c r="U508" s="25" t="s">
        <v>31</v>
      </c>
      <c r="V508" s="39"/>
      <c r="W508" s="55"/>
      <c r="X508" s="96"/>
      <c r="Y508" s="96"/>
      <c r="Z508" s="96"/>
      <c r="AA508" s="60"/>
      <c r="AB508" s="60"/>
      <c r="AC508" s="61"/>
      <c r="AD508" s="258"/>
      <c r="AE508" s="258"/>
      <c r="AF508" s="55"/>
      <c r="AG508" s="26"/>
      <c r="AH508" s="55"/>
      <c r="AI508" s="26"/>
      <c r="AJ508" s="131"/>
      <c r="AK508" s="199"/>
      <c r="AL508" s="284" t="s">
        <v>164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4"/>
      <c r="AT508" s="37"/>
    </row>
    <row r="509" spans="2:46" ht="13.5" customHeight="1" x14ac:dyDescent="0.15">
      <c r="B509" s="285"/>
      <c r="C509" s="27" t="s">
        <v>32</v>
      </c>
      <c r="D509" s="186"/>
      <c r="E509" s="56"/>
      <c r="F509" s="187"/>
      <c r="G509" s="187"/>
      <c r="H509" s="187"/>
      <c r="I509" s="62"/>
      <c r="J509" s="62"/>
      <c r="K509" s="188"/>
      <c r="L509" s="259"/>
      <c r="M509" s="259"/>
      <c r="N509" s="56"/>
      <c r="O509" s="28"/>
      <c r="P509" s="56"/>
      <c r="Q509" s="28"/>
      <c r="R509" s="132"/>
      <c r="S509" s="214"/>
      <c r="T509" s="285"/>
      <c r="U509" s="27" t="s">
        <v>32</v>
      </c>
      <c r="V509" s="186"/>
      <c r="W509" s="56"/>
      <c r="X509" s="187"/>
      <c r="Y509" s="187"/>
      <c r="Z509" s="187"/>
      <c r="AA509" s="62"/>
      <c r="AB509" s="62"/>
      <c r="AC509" s="188"/>
      <c r="AD509" s="259"/>
      <c r="AE509" s="259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4"/>
      <c r="AT509" s="37"/>
    </row>
    <row r="510" spans="2:46" ht="13.5" customHeight="1" x14ac:dyDescent="0.15">
      <c r="B510" s="285"/>
      <c r="C510" s="27" t="s">
        <v>33</v>
      </c>
      <c r="D510" s="186"/>
      <c r="E510" s="56"/>
      <c r="F510" s="187"/>
      <c r="G510" s="187"/>
      <c r="H510" s="187"/>
      <c r="I510" s="62"/>
      <c r="J510" s="62"/>
      <c r="K510" s="188"/>
      <c r="L510" s="259"/>
      <c r="M510" s="259"/>
      <c r="N510" s="56"/>
      <c r="O510" s="28"/>
      <c r="P510" s="56"/>
      <c r="Q510" s="28"/>
      <c r="R510" s="132"/>
      <c r="S510" s="214"/>
      <c r="T510" s="285"/>
      <c r="U510" s="27" t="s">
        <v>33</v>
      </c>
      <c r="V510" s="186"/>
      <c r="W510" s="56"/>
      <c r="X510" s="187"/>
      <c r="Y510" s="187"/>
      <c r="Z510" s="187"/>
      <c r="AA510" s="62"/>
      <c r="AB510" s="62"/>
      <c r="AC510" s="188"/>
      <c r="AD510" s="259"/>
      <c r="AE510" s="259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4"/>
      <c r="AT510" s="37"/>
    </row>
    <row r="511" spans="2:46" ht="13.5" customHeight="1" x14ac:dyDescent="0.15">
      <c r="B511" s="285"/>
      <c r="C511" s="27" t="s">
        <v>35</v>
      </c>
      <c r="D511" s="186"/>
      <c r="E511" s="56"/>
      <c r="F511" s="187"/>
      <c r="G511" s="187"/>
      <c r="H511" s="187"/>
      <c r="I511" s="62"/>
      <c r="J511" s="62"/>
      <c r="K511" s="188"/>
      <c r="L511" s="259"/>
      <c r="M511" s="259"/>
      <c r="N511" s="56"/>
      <c r="O511" s="28"/>
      <c r="P511" s="56"/>
      <c r="Q511" s="28"/>
      <c r="R511" s="132"/>
      <c r="S511" s="214"/>
      <c r="T511" s="285"/>
      <c r="U511" s="27" t="s">
        <v>35</v>
      </c>
      <c r="V511" s="186"/>
      <c r="W511" s="56"/>
      <c r="X511" s="187"/>
      <c r="Y511" s="187"/>
      <c r="Z511" s="187"/>
      <c r="AA511" s="62"/>
      <c r="AB511" s="62"/>
      <c r="AC511" s="188"/>
      <c r="AD511" s="259"/>
      <c r="AE511" s="259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4"/>
      <c r="AT511" s="37"/>
    </row>
    <row r="512" spans="2:46" ht="13.5" customHeight="1" thickBot="1" x14ac:dyDescent="0.2">
      <c r="B512" s="286"/>
      <c r="C512" s="27"/>
      <c r="D512" s="186"/>
      <c r="E512" s="56"/>
      <c r="F512" s="189"/>
      <c r="G512" s="189"/>
      <c r="H512" s="189"/>
      <c r="I512" s="56"/>
      <c r="J512" s="56"/>
      <c r="K512" s="188"/>
      <c r="L512" s="259"/>
      <c r="M512" s="259"/>
      <c r="N512" s="56"/>
      <c r="O512" s="28"/>
      <c r="P512" s="56"/>
      <c r="Q512" s="28"/>
      <c r="R512" s="184"/>
      <c r="S512" s="214"/>
      <c r="T512" s="286"/>
      <c r="U512" s="27"/>
      <c r="V512" s="186"/>
      <c r="W512" s="56"/>
      <c r="X512" s="189"/>
      <c r="Y512" s="189"/>
      <c r="Z512" s="189"/>
      <c r="AA512" s="56"/>
      <c r="AB512" s="56"/>
      <c r="AC512" s="188"/>
      <c r="AD512" s="259"/>
      <c r="AE512" s="259"/>
      <c r="AF512" s="56"/>
      <c r="AG512" s="28"/>
      <c r="AH512" s="56"/>
      <c r="AI512" s="28"/>
      <c r="AJ512" s="184"/>
      <c r="AK512" s="199"/>
      <c r="AL512" s="286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4"/>
      <c r="AT512" s="37"/>
    </row>
    <row r="513" spans="2:46" ht="13.5" customHeight="1" x14ac:dyDescent="0.15">
      <c r="B513" s="284" t="s">
        <v>165</v>
      </c>
      <c r="C513" s="25" t="s">
        <v>31</v>
      </c>
      <c r="D513" s="39"/>
      <c r="E513" s="55"/>
      <c r="F513" s="96"/>
      <c r="G513" s="96"/>
      <c r="H513" s="96"/>
      <c r="I513" s="60"/>
      <c r="J513" s="60"/>
      <c r="K513" s="61"/>
      <c r="L513" s="258"/>
      <c r="M513" s="258"/>
      <c r="N513" s="55"/>
      <c r="O513" s="26"/>
      <c r="P513" s="55"/>
      <c r="Q513" s="26"/>
      <c r="R513" s="131"/>
      <c r="S513" s="214"/>
      <c r="T513" s="284" t="s">
        <v>165</v>
      </c>
      <c r="U513" s="25" t="s">
        <v>31</v>
      </c>
      <c r="V513" s="39"/>
      <c r="W513" s="55"/>
      <c r="X513" s="96"/>
      <c r="Y513" s="96"/>
      <c r="Z513" s="96"/>
      <c r="AA513" s="60"/>
      <c r="AB513" s="60"/>
      <c r="AC513" s="61"/>
      <c r="AD513" s="258"/>
      <c r="AE513" s="258"/>
      <c r="AF513" s="55"/>
      <c r="AG513" s="26"/>
      <c r="AH513" s="55"/>
      <c r="AI513" s="26"/>
      <c r="AJ513" s="131"/>
      <c r="AK513" s="199"/>
      <c r="AL513" s="284" t="s">
        <v>165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4"/>
      <c r="AT513" s="37"/>
    </row>
    <row r="514" spans="2:46" ht="13.5" customHeight="1" x14ac:dyDescent="0.15">
      <c r="B514" s="285"/>
      <c r="C514" s="27" t="s">
        <v>32</v>
      </c>
      <c r="D514" s="186"/>
      <c r="E514" s="56"/>
      <c r="F514" s="187"/>
      <c r="G514" s="187"/>
      <c r="H514" s="187"/>
      <c r="I514" s="62"/>
      <c r="J514" s="62"/>
      <c r="K514" s="188"/>
      <c r="L514" s="259"/>
      <c r="M514" s="259"/>
      <c r="N514" s="56"/>
      <c r="O514" s="28"/>
      <c r="P514" s="56"/>
      <c r="Q514" s="28"/>
      <c r="R514" s="132"/>
      <c r="S514" s="214"/>
      <c r="T514" s="285"/>
      <c r="U514" s="27" t="s">
        <v>32</v>
      </c>
      <c r="V514" s="186"/>
      <c r="W514" s="56"/>
      <c r="X514" s="187"/>
      <c r="Y514" s="187"/>
      <c r="Z514" s="187"/>
      <c r="AA514" s="62"/>
      <c r="AB514" s="62"/>
      <c r="AC514" s="188"/>
      <c r="AD514" s="259"/>
      <c r="AE514" s="259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4"/>
      <c r="AT514" s="37"/>
    </row>
    <row r="515" spans="2:46" ht="13.5" customHeight="1" x14ac:dyDescent="0.15">
      <c r="B515" s="285"/>
      <c r="C515" s="27" t="s">
        <v>33</v>
      </c>
      <c r="D515" s="186"/>
      <c r="E515" s="56"/>
      <c r="F515" s="187"/>
      <c r="G515" s="187"/>
      <c r="H515" s="187"/>
      <c r="I515" s="62"/>
      <c r="J515" s="62"/>
      <c r="K515" s="188"/>
      <c r="L515" s="259"/>
      <c r="M515" s="259"/>
      <c r="N515" s="56"/>
      <c r="O515" s="28"/>
      <c r="P515" s="56"/>
      <c r="Q515" s="28"/>
      <c r="R515" s="132"/>
      <c r="S515" s="214"/>
      <c r="T515" s="285"/>
      <c r="U515" s="27" t="s">
        <v>33</v>
      </c>
      <c r="V515" s="186"/>
      <c r="W515" s="56"/>
      <c r="X515" s="187"/>
      <c r="Y515" s="187"/>
      <c r="Z515" s="187"/>
      <c r="AA515" s="62"/>
      <c r="AB515" s="62"/>
      <c r="AC515" s="188"/>
      <c r="AD515" s="259"/>
      <c r="AE515" s="259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4"/>
      <c r="AT515" s="37"/>
    </row>
    <row r="516" spans="2:46" ht="13.5" customHeight="1" x14ac:dyDescent="0.15">
      <c r="B516" s="285"/>
      <c r="C516" s="27" t="s">
        <v>35</v>
      </c>
      <c r="D516" s="186"/>
      <c r="E516" s="56"/>
      <c r="F516" s="187"/>
      <c r="G516" s="187"/>
      <c r="H516" s="187"/>
      <c r="I516" s="62"/>
      <c r="J516" s="62"/>
      <c r="K516" s="188"/>
      <c r="L516" s="259"/>
      <c r="M516" s="259"/>
      <c r="N516" s="56"/>
      <c r="O516" s="28"/>
      <c r="P516" s="56"/>
      <c r="Q516" s="28"/>
      <c r="R516" s="132"/>
      <c r="S516" s="214"/>
      <c r="T516" s="285"/>
      <c r="U516" s="27" t="s">
        <v>35</v>
      </c>
      <c r="V516" s="186"/>
      <c r="W516" s="56"/>
      <c r="X516" s="187"/>
      <c r="Y516" s="187"/>
      <c r="Z516" s="187"/>
      <c r="AA516" s="62"/>
      <c r="AB516" s="62"/>
      <c r="AC516" s="188"/>
      <c r="AD516" s="259"/>
      <c r="AE516" s="259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4"/>
      <c r="AT516" s="37"/>
    </row>
    <row r="517" spans="2:46" ht="13.5" customHeight="1" thickBot="1" x14ac:dyDescent="0.2">
      <c r="B517" s="286"/>
      <c r="C517" s="27"/>
      <c r="D517" s="186"/>
      <c r="E517" s="56"/>
      <c r="F517" s="189"/>
      <c r="G517" s="189"/>
      <c r="H517" s="189"/>
      <c r="I517" s="56"/>
      <c r="J517" s="56"/>
      <c r="K517" s="188"/>
      <c r="L517" s="259"/>
      <c r="M517" s="259"/>
      <c r="N517" s="56"/>
      <c r="O517" s="28"/>
      <c r="P517" s="56"/>
      <c r="Q517" s="28"/>
      <c r="R517" s="184"/>
      <c r="S517" s="214"/>
      <c r="T517" s="286"/>
      <c r="U517" s="27"/>
      <c r="V517" s="186"/>
      <c r="W517" s="56"/>
      <c r="X517" s="189"/>
      <c r="Y517" s="189"/>
      <c r="Z517" s="189"/>
      <c r="AA517" s="56"/>
      <c r="AB517" s="56"/>
      <c r="AC517" s="188"/>
      <c r="AD517" s="259"/>
      <c r="AE517" s="259"/>
      <c r="AF517" s="56"/>
      <c r="AG517" s="28"/>
      <c r="AH517" s="56"/>
      <c r="AI517" s="28"/>
      <c r="AJ517" s="184"/>
      <c r="AK517" s="199"/>
      <c r="AL517" s="286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4"/>
      <c r="AT517" s="37"/>
    </row>
    <row r="518" spans="2:46" ht="13.5" customHeight="1" x14ac:dyDescent="0.15">
      <c r="B518" s="284" t="s">
        <v>166</v>
      </c>
      <c r="C518" s="25" t="s">
        <v>31</v>
      </c>
      <c r="D518" s="39"/>
      <c r="E518" s="55"/>
      <c r="F518" s="96"/>
      <c r="G518" s="96"/>
      <c r="H518" s="96"/>
      <c r="I518" s="60"/>
      <c r="J518" s="60"/>
      <c r="K518" s="61"/>
      <c r="L518" s="258"/>
      <c r="M518" s="258"/>
      <c r="N518" s="55"/>
      <c r="O518" s="26"/>
      <c r="P518" s="55"/>
      <c r="Q518" s="26"/>
      <c r="R518" s="131"/>
      <c r="S518" s="214"/>
      <c r="T518" s="284" t="s">
        <v>166</v>
      </c>
      <c r="U518" s="25" t="s">
        <v>31</v>
      </c>
      <c r="V518" s="39"/>
      <c r="W518" s="55"/>
      <c r="X518" s="96"/>
      <c r="Y518" s="96"/>
      <c r="Z518" s="96"/>
      <c r="AA518" s="60"/>
      <c r="AB518" s="60"/>
      <c r="AC518" s="61"/>
      <c r="AD518" s="258"/>
      <c r="AE518" s="258"/>
      <c r="AF518" s="55"/>
      <c r="AG518" s="26"/>
      <c r="AH518" s="55"/>
      <c r="AI518" s="26"/>
      <c r="AJ518" s="131"/>
      <c r="AK518" s="199"/>
      <c r="AL518" s="284" t="s">
        <v>166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4"/>
      <c r="AT518" s="37"/>
    </row>
    <row r="519" spans="2:46" ht="13.5" customHeight="1" x14ac:dyDescent="0.15">
      <c r="B519" s="285"/>
      <c r="C519" s="27" t="s">
        <v>32</v>
      </c>
      <c r="D519" s="186"/>
      <c r="E519" s="56"/>
      <c r="F519" s="187"/>
      <c r="G519" s="187"/>
      <c r="H519" s="187"/>
      <c r="I519" s="62"/>
      <c r="J519" s="62"/>
      <c r="K519" s="188"/>
      <c r="L519" s="259"/>
      <c r="M519" s="259"/>
      <c r="N519" s="56"/>
      <c r="O519" s="28"/>
      <c r="P519" s="56"/>
      <c r="Q519" s="28"/>
      <c r="R519" s="132"/>
      <c r="S519" s="214"/>
      <c r="T519" s="285"/>
      <c r="U519" s="27" t="s">
        <v>32</v>
      </c>
      <c r="V519" s="186"/>
      <c r="W519" s="56"/>
      <c r="X519" s="187"/>
      <c r="Y519" s="187"/>
      <c r="Z519" s="187"/>
      <c r="AA519" s="62"/>
      <c r="AB519" s="62"/>
      <c r="AC519" s="188"/>
      <c r="AD519" s="259"/>
      <c r="AE519" s="259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4"/>
      <c r="AT519" s="37"/>
    </row>
    <row r="520" spans="2:46" ht="13.5" customHeight="1" x14ac:dyDescent="0.15">
      <c r="B520" s="285"/>
      <c r="C520" s="27" t="s">
        <v>33</v>
      </c>
      <c r="D520" s="186"/>
      <c r="E520" s="56"/>
      <c r="F520" s="187"/>
      <c r="G520" s="187"/>
      <c r="H520" s="187"/>
      <c r="I520" s="62"/>
      <c r="J520" s="62"/>
      <c r="K520" s="188"/>
      <c r="L520" s="259"/>
      <c r="M520" s="259"/>
      <c r="N520" s="56"/>
      <c r="O520" s="28"/>
      <c r="P520" s="56"/>
      <c r="Q520" s="28"/>
      <c r="R520" s="132"/>
      <c r="S520" s="214"/>
      <c r="T520" s="285"/>
      <c r="U520" s="27" t="s">
        <v>33</v>
      </c>
      <c r="V520" s="186"/>
      <c r="W520" s="56"/>
      <c r="X520" s="187"/>
      <c r="Y520" s="187"/>
      <c r="Z520" s="187"/>
      <c r="AA520" s="62"/>
      <c r="AB520" s="62"/>
      <c r="AC520" s="188"/>
      <c r="AD520" s="259"/>
      <c r="AE520" s="259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4"/>
      <c r="AT520" s="37"/>
    </row>
    <row r="521" spans="2:46" ht="13.5" customHeight="1" x14ac:dyDescent="0.15">
      <c r="B521" s="285"/>
      <c r="C521" s="27" t="s">
        <v>35</v>
      </c>
      <c r="D521" s="186"/>
      <c r="E521" s="56"/>
      <c r="F521" s="187"/>
      <c r="G521" s="187"/>
      <c r="H521" s="187"/>
      <c r="I521" s="62"/>
      <c r="J521" s="62"/>
      <c r="K521" s="188"/>
      <c r="L521" s="259"/>
      <c r="M521" s="259"/>
      <c r="N521" s="56"/>
      <c r="O521" s="28"/>
      <c r="P521" s="56"/>
      <c r="Q521" s="28"/>
      <c r="R521" s="132"/>
      <c r="S521" s="214"/>
      <c r="T521" s="285"/>
      <c r="U521" s="27" t="s">
        <v>35</v>
      </c>
      <c r="V521" s="186"/>
      <c r="W521" s="56"/>
      <c r="X521" s="187"/>
      <c r="Y521" s="187"/>
      <c r="Z521" s="187"/>
      <c r="AA521" s="62"/>
      <c r="AB521" s="62"/>
      <c r="AC521" s="188"/>
      <c r="AD521" s="259"/>
      <c r="AE521" s="259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4"/>
      <c r="AT521" s="37"/>
    </row>
    <row r="522" spans="2:46" ht="13.5" customHeight="1" thickBot="1" x14ac:dyDescent="0.2">
      <c r="B522" s="286"/>
      <c r="C522" s="27"/>
      <c r="D522" s="186"/>
      <c r="E522" s="56"/>
      <c r="F522" s="189"/>
      <c r="G522" s="189"/>
      <c r="H522" s="189"/>
      <c r="I522" s="56"/>
      <c r="J522" s="56"/>
      <c r="K522" s="188"/>
      <c r="L522" s="259"/>
      <c r="M522" s="259"/>
      <c r="N522" s="56"/>
      <c r="O522" s="28"/>
      <c r="P522" s="56"/>
      <c r="Q522" s="28"/>
      <c r="R522" s="184"/>
      <c r="S522" s="214"/>
      <c r="T522" s="286"/>
      <c r="U522" s="27"/>
      <c r="V522" s="186"/>
      <c r="W522" s="56"/>
      <c r="X522" s="189"/>
      <c r="Y522" s="189"/>
      <c r="Z522" s="189"/>
      <c r="AA522" s="56"/>
      <c r="AB522" s="56"/>
      <c r="AC522" s="188"/>
      <c r="AD522" s="259"/>
      <c r="AE522" s="259"/>
      <c r="AF522" s="56"/>
      <c r="AG522" s="28"/>
      <c r="AH522" s="56"/>
      <c r="AI522" s="28"/>
      <c r="AJ522" s="184"/>
      <c r="AK522" s="199"/>
      <c r="AL522" s="286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4"/>
      <c r="AT522" s="37"/>
    </row>
    <row r="523" spans="2:46" ht="13.5" customHeight="1" x14ac:dyDescent="0.15">
      <c r="B523" s="284" t="s">
        <v>167</v>
      </c>
      <c r="C523" s="25" t="s">
        <v>31</v>
      </c>
      <c r="D523" s="39"/>
      <c r="E523" s="55"/>
      <c r="F523" s="96"/>
      <c r="G523" s="96"/>
      <c r="H523" s="96"/>
      <c r="I523" s="60"/>
      <c r="J523" s="60"/>
      <c r="K523" s="61"/>
      <c r="L523" s="258"/>
      <c r="M523" s="258"/>
      <c r="N523" s="55"/>
      <c r="O523" s="26"/>
      <c r="P523" s="55"/>
      <c r="Q523" s="26"/>
      <c r="R523" s="131"/>
      <c r="S523" s="214"/>
      <c r="T523" s="284" t="s">
        <v>167</v>
      </c>
      <c r="U523" s="25" t="s">
        <v>31</v>
      </c>
      <c r="V523" s="39"/>
      <c r="W523" s="55"/>
      <c r="X523" s="96"/>
      <c r="Y523" s="96"/>
      <c r="Z523" s="96"/>
      <c r="AA523" s="60"/>
      <c r="AB523" s="60"/>
      <c r="AC523" s="61"/>
      <c r="AD523" s="258"/>
      <c r="AE523" s="258"/>
      <c r="AF523" s="55"/>
      <c r="AG523" s="26"/>
      <c r="AH523" s="55"/>
      <c r="AI523" s="26"/>
      <c r="AJ523" s="131"/>
      <c r="AK523" s="199"/>
      <c r="AL523" s="284" t="s">
        <v>167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4"/>
      <c r="AT523" s="37"/>
    </row>
    <row r="524" spans="2:46" ht="13.5" customHeight="1" x14ac:dyDescent="0.15">
      <c r="B524" s="285"/>
      <c r="C524" s="27" t="s">
        <v>32</v>
      </c>
      <c r="D524" s="186"/>
      <c r="E524" s="56"/>
      <c r="F524" s="187"/>
      <c r="G524" s="187"/>
      <c r="H524" s="187"/>
      <c r="I524" s="62"/>
      <c r="J524" s="62"/>
      <c r="K524" s="188"/>
      <c r="L524" s="259"/>
      <c r="M524" s="259"/>
      <c r="N524" s="56"/>
      <c r="O524" s="28"/>
      <c r="P524" s="56"/>
      <c r="Q524" s="28"/>
      <c r="R524" s="132"/>
      <c r="S524" s="214"/>
      <c r="T524" s="285"/>
      <c r="U524" s="27" t="s">
        <v>32</v>
      </c>
      <c r="V524" s="186"/>
      <c r="W524" s="56"/>
      <c r="X524" s="187"/>
      <c r="Y524" s="187"/>
      <c r="Z524" s="187"/>
      <c r="AA524" s="62"/>
      <c r="AB524" s="62"/>
      <c r="AC524" s="188"/>
      <c r="AD524" s="259"/>
      <c r="AE524" s="259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4"/>
      <c r="AT524" s="37"/>
    </row>
    <row r="525" spans="2:46" ht="13.5" customHeight="1" x14ac:dyDescent="0.15">
      <c r="B525" s="285"/>
      <c r="C525" s="27" t="s">
        <v>33</v>
      </c>
      <c r="D525" s="186"/>
      <c r="E525" s="56"/>
      <c r="F525" s="187"/>
      <c r="G525" s="187"/>
      <c r="H525" s="187"/>
      <c r="I525" s="62"/>
      <c r="J525" s="62"/>
      <c r="K525" s="188"/>
      <c r="L525" s="259"/>
      <c r="M525" s="259"/>
      <c r="N525" s="56"/>
      <c r="O525" s="28"/>
      <c r="P525" s="56"/>
      <c r="Q525" s="28"/>
      <c r="R525" s="132"/>
      <c r="S525" s="214"/>
      <c r="T525" s="285"/>
      <c r="U525" s="27" t="s">
        <v>33</v>
      </c>
      <c r="V525" s="186"/>
      <c r="W525" s="56"/>
      <c r="X525" s="187"/>
      <c r="Y525" s="187"/>
      <c r="Z525" s="187"/>
      <c r="AA525" s="62"/>
      <c r="AB525" s="62"/>
      <c r="AC525" s="188"/>
      <c r="AD525" s="259"/>
      <c r="AE525" s="259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4"/>
      <c r="AT525" s="37"/>
    </row>
    <row r="526" spans="2:46" ht="13.5" customHeight="1" x14ac:dyDescent="0.15">
      <c r="B526" s="285"/>
      <c r="C526" s="27" t="s">
        <v>35</v>
      </c>
      <c r="D526" s="186"/>
      <c r="E526" s="56"/>
      <c r="F526" s="187"/>
      <c r="G526" s="187"/>
      <c r="H526" s="187"/>
      <c r="I526" s="62"/>
      <c r="J526" s="62"/>
      <c r="K526" s="188"/>
      <c r="L526" s="259"/>
      <c r="M526" s="259"/>
      <c r="N526" s="56"/>
      <c r="O526" s="28"/>
      <c r="P526" s="56"/>
      <c r="Q526" s="28"/>
      <c r="R526" s="132"/>
      <c r="S526" s="214"/>
      <c r="T526" s="285"/>
      <c r="U526" s="27" t="s">
        <v>35</v>
      </c>
      <c r="V526" s="186"/>
      <c r="W526" s="56"/>
      <c r="X526" s="187"/>
      <c r="Y526" s="187"/>
      <c r="Z526" s="187"/>
      <c r="AA526" s="62"/>
      <c r="AB526" s="62"/>
      <c r="AC526" s="188"/>
      <c r="AD526" s="259"/>
      <c r="AE526" s="259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4"/>
      <c r="AT526" s="37"/>
    </row>
    <row r="527" spans="2:46" ht="13.5" customHeight="1" thickBot="1" x14ac:dyDescent="0.2">
      <c r="B527" s="286"/>
      <c r="C527" s="27"/>
      <c r="D527" s="186"/>
      <c r="E527" s="56"/>
      <c r="F527" s="189"/>
      <c r="G527" s="189"/>
      <c r="H527" s="189"/>
      <c r="I527" s="56"/>
      <c r="J527" s="56"/>
      <c r="K527" s="188"/>
      <c r="L527" s="259"/>
      <c r="M527" s="259"/>
      <c r="N527" s="56"/>
      <c r="O527" s="28"/>
      <c r="P527" s="56"/>
      <c r="Q527" s="28"/>
      <c r="R527" s="184"/>
      <c r="S527" s="214"/>
      <c r="T527" s="286"/>
      <c r="U527" s="27"/>
      <c r="V527" s="186"/>
      <c r="W527" s="56"/>
      <c r="X527" s="189"/>
      <c r="Y527" s="189"/>
      <c r="Z527" s="189"/>
      <c r="AA527" s="56"/>
      <c r="AB527" s="56"/>
      <c r="AC527" s="188"/>
      <c r="AD527" s="259"/>
      <c r="AE527" s="259"/>
      <c r="AF527" s="56"/>
      <c r="AG527" s="28"/>
      <c r="AH527" s="56"/>
      <c r="AI527" s="28"/>
      <c r="AJ527" s="184"/>
      <c r="AK527" s="199"/>
      <c r="AL527" s="286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4"/>
      <c r="AT527" s="37"/>
    </row>
    <row r="528" spans="2:46" ht="13.5" customHeight="1" x14ac:dyDescent="0.15">
      <c r="B528" s="284" t="s">
        <v>168</v>
      </c>
      <c r="C528" s="25" t="s">
        <v>31</v>
      </c>
      <c r="D528" s="39"/>
      <c r="E528" s="55"/>
      <c r="F528" s="96"/>
      <c r="G528" s="96"/>
      <c r="H528" s="96"/>
      <c r="I528" s="60"/>
      <c r="J528" s="60"/>
      <c r="K528" s="61"/>
      <c r="L528" s="258"/>
      <c r="M528" s="258"/>
      <c r="N528" s="55"/>
      <c r="O528" s="26"/>
      <c r="P528" s="55"/>
      <c r="Q528" s="26"/>
      <c r="R528" s="131"/>
      <c r="S528" s="214"/>
      <c r="T528" s="284" t="s">
        <v>168</v>
      </c>
      <c r="U528" s="25" t="s">
        <v>31</v>
      </c>
      <c r="V528" s="39"/>
      <c r="W528" s="55"/>
      <c r="X528" s="96"/>
      <c r="Y528" s="96"/>
      <c r="Z528" s="96"/>
      <c r="AA528" s="60"/>
      <c r="AB528" s="60"/>
      <c r="AC528" s="61"/>
      <c r="AD528" s="258"/>
      <c r="AE528" s="258"/>
      <c r="AF528" s="55"/>
      <c r="AG528" s="26"/>
      <c r="AH528" s="55"/>
      <c r="AI528" s="26"/>
      <c r="AJ528" s="131"/>
      <c r="AK528" s="199"/>
      <c r="AL528" s="284" t="s">
        <v>168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4"/>
      <c r="AT528" s="37"/>
    </row>
    <row r="529" spans="2:46" ht="13.5" customHeight="1" x14ac:dyDescent="0.15">
      <c r="B529" s="285"/>
      <c r="C529" s="27" t="s">
        <v>32</v>
      </c>
      <c r="D529" s="186"/>
      <c r="E529" s="56"/>
      <c r="F529" s="187"/>
      <c r="G529" s="187"/>
      <c r="H529" s="187"/>
      <c r="I529" s="62"/>
      <c r="J529" s="62"/>
      <c r="K529" s="188"/>
      <c r="L529" s="259"/>
      <c r="M529" s="259"/>
      <c r="N529" s="56"/>
      <c r="O529" s="28"/>
      <c r="P529" s="56"/>
      <c r="Q529" s="28"/>
      <c r="R529" s="132"/>
      <c r="S529" s="214"/>
      <c r="T529" s="285"/>
      <c r="U529" s="27" t="s">
        <v>32</v>
      </c>
      <c r="V529" s="186"/>
      <c r="W529" s="56"/>
      <c r="X529" s="187"/>
      <c r="Y529" s="187"/>
      <c r="Z529" s="187"/>
      <c r="AA529" s="62"/>
      <c r="AB529" s="62"/>
      <c r="AC529" s="188"/>
      <c r="AD529" s="259"/>
      <c r="AE529" s="259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4"/>
      <c r="AT529" s="37"/>
    </row>
    <row r="530" spans="2:46" ht="13.5" customHeight="1" x14ac:dyDescent="0.15">
      <c r="B530" s="285"/>
      <c r="C530" s="27" t="s">
        <v>33</v>
      </c>
      <c r="D530" s="186"/>
      <c r="E530" s="56"/>
      <c r="F530" s="187"/>
      <c r="G530" s="187"/>
      <c r="H530" s="187"/>
      <c r="I530" s="62"/>
      <c r="J530" s="62"/>
      <c r="K530" s="188"/>
      <c r="L530" s="259"/>
      <c r="M530" s="259"/>
      <c r="N530" s="56"/>
      <c r="O530" s="28"/>
      <c r="P530" s="56"/>
      <c r="Q530" s="28"/>
      <c r="R530" s="132"/>
      <c r="S530" s="214"/>
      <c r="T530" s="285"/>
      <c r="U530" s="27" t="s">
        <v>33</v>
      </c>
      <c r="V530" s="186"/>
      <c r="W530" s="56"/>
      <c r="X530" s="187"/>
      <c r="Y530" s="187"/>
      <c r="Z530" s="187"/>
      <c r="AA530" s="62"/>
      <c r="AB530" s="62"/>
      <c r="AC530" s="188"/>
      <c r="AD530" s="259"/>
      <c r="AE530" s="259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4"/>
      <c r="AT530" s="37"/>
    </row>
    <row r="531" spans="2:46" ht="13.5" customHeight="1" x14ac:dyDescent="0.15">
      <c r="B531" s="285"/>
      <c r="C531" s="27" t="s">
        <v>35</v>
      </c>
      <c r="D531" s="186"/>
      <c r="E531" s="56"/>
      <c r="F531" s="187"/>
      <c r="G531" s="187"/>
      <c r="H531" s="187"/>
      <c r="I531" s="62"/>
      <c r="J531" s="62"/>
      <c r="K531" s="188"/>
      <c r="L531" s="259"/>
      <c r="M531" s="259"/>
      <c r="N531" s="56"/>
      <c r="O531" s="28"/>
      <c r="P531" s="56"/>
      <c r="Q531" s="28"/>
      <c r="R531" s="132"/>
      <c r="S531" s="214"/>
      <c r="T531" s="285"/>
      <c r="U531" s="27" t="s">
        <v>35</v>
      </c>
      <c r="V531" s="186"/>
      <c r="W531" s="56"/>
      <c r="X531" s="187"/>
      <c r="Y531" s="187"/>
      <c r="Z531" s="187"/>
      <c r="AA531" s="62"/>
      <c r="AB531" s="62"/>
      <c r="AC531" s="188"/>
      <c r="AD531" s="259"/>
      <c r="AE531" s="259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4"/>
      <c r="AT531" s="37"/>
    </row>
    <row r="532" spans="2:46" ht="13.5" customHeight="1" thickBot="1" x14ac:dyDescent="0.2">
      <c r="B532" s="286"/>
      <c r="C532" s="27"/>
      <c r="D532" s="186"/>
      <c r="E532" s="56"/>
      <c r="F532" s="189"/>
      <c r="G532" s="189"/>
      <c r="H532" s="189"/>
      <c r="I532" s="56"/>
      <c r="J532" s="56"/>
      <c r="K532" s="188"/>
      <c r="L532" s="259"/>
      <c r="M532" s="259"/>
      <c r="N532" s="56"/>
      <c r="O532" s="28"/>
      <c r="P532" s="56"/>
      <c r="Q532" s="28"/>
      <c r="R532" s="184"/>
      <c r="S532" s="214"/>
      <c r="T532" s="286"/>
      <c r="U532" s="27"/>
      <c r="V532" s="186"/>
      <c r="W532" s="56"/>
      <c r="X532" s="189"/>
      <c r="Y532" s="189"/>
      <c r="Z532" s="189"/>
      <c r="AA532" s="56"/>
      <c r="AB532" s="56"/>
      <c r="AC532" s="188"/>
      <c r="AD532" s="259"/>
      <c r="AE532" s="259"/>
      <c r="AF532" s="56"/>
      <c r="AG532" s="28"/>
      <c r="AH532" s="56"/>
      <c r="AI532" s="28"/>
      <c r="AJ532" s="184"/>
      <c r="AK532" s="199"/>
      <c r="AL532" s="286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4"/>
      <c r="AT532" s="37"/>
    </row>
    <row r="533" spans="2:46" ht="13.5" customHeight="1" x14ac:dyDescent="0.15">
      <c r="B533" s="284" t="s">
        <v>169</v>
      </c>
      <c r="C533" s="25" t="s">
        <v>31</v>
      </c>
      <c r="D533" s="39"/>
      <c r="E533" s="55"/>
      <c r="F533" s="96"/>
      <c r="G533" s="96"/>
      <c r="H533" s="96"/>
      <c r="I533" s="60"/>
      <c r="J533" s="60"/>
      <c r="K533" s="61"/>
      <c r="L533" s="258"/>
      <c r="M533" s="258"/>
      <c r="N533" s="55"/>
      <c r="O533" s="26"/>
      <c r="P533" s="55"/>
      <c r="Q533" s="26"/>
      <c r="R533" s="131"/>
      <c r="S533" s="214"/>
      <c r="T533" s="284" t="s">
        <v>169</v>
      </c>
      <c r="U533" s="25" t="s">
        <v>31</v>
      </c>
      <c r="V533" s="39"/>
      <c r="W533" s="55"/>
      <c r="X533" s="96"/>
      <c r="Y533" s="96"/>
      <c r="Z533" s="96"/>
      <c r="AA533" s="60"/>
      <c r="AB533" s="60"/>
      <c r="AC533" s="61"/>
      <c r="AD533" s="258"/>
      <c r="AE533" s="258"/>
      <c r="AF533" s="55"/>
      <c r="AG533" s="26"/>
      <c r="AH533" s="55"/>
      <c r="AI533" s="26"/>
      <c r="AJ533" s="131"/>
      <c r="AK533" s="199"/>
      <c r="AL533" s="284" t="s">
        <v>169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4"/>
      <c r="AT533" s="37"/>
    </row>
    <row r="534" spans="2:46" ht="13.5" customHeight="1" x14ac:dyDescent="0.15">
      <c r="B534" s="285"/>
      <c r="C534" s="27" t="s">
        <v>32</v>
      </c>
      <c r="D534" s="186"/>
      <c r="E534" s="56"/>
      <c r="F534" s="187"/>
      <c r="G534" s="187"/>
      <c r="H534" s="187"/>
      <c r="I534" s="62"/>
      <c r="J534" s="62"/>
      <c r="K534" s="188"/>
      <c r="L534" s="259"/>
      <c r="M534" s="259"/>
      <c r="N534" s="56"/>
      <c r="O534" s="28"/>
      <c r="P534" s="56"/>
      <c r="Q534" s="28"/>
      <c r="R534" s="132"/>
      <c r="S534" s="214"/>
      <c r="T534" s="285"/>
      <c r="U534" s="27" t="s">
        <v>32</v>
      </c>
      <c r="V534" s="186"/>
      <c r="W534" s="56"/>
      <c r="X534" s="187"/>
      <c r="Y534" s="187"/>
      <c r="Z534" s="187"/>
      <c r="AA534" s="62"/>
      <c r="AB534" s="62"/>
      <c r="AC534" s="188"/>
      <c r="AD534" s="259"/>
      <c r="AE534" s="259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4"/>
      <c r="AT534" s="37"/>
    </row>
    <row r="535" spans="2:46" ht="13.5" customHeight="1" x14ac:dyDescent="0.15">
      <c r="B535" s="285"/>
      <c r="C535" s="27" t="s">
        <v>33</v>
      </c>
      <c r="D535" s="186"/>
      <c r="E535" s="56"/>
      <c r="F535" s="187"/>
      <c r="G535" s="187"/>
      <c r="H535" s="187"/>
      <c r="I535" s="62"/>
      <c r="J535" s="62"/>
      <c r="K535" s="188"/>
      <c r="L535" s="259"/>
      <c r="M535" s="259"/>
      <c r="N535" s="56"/>
      <c r="O535" s="28"/>
      <c r="P535" s="56"/>
      <c r="Q535" s="28"/>
      <c r="R535" s="132"/>
      <c r="S535" s="214"/>
      <c r="T535" s="285"/>
      <c r="U535" s="27" t="s">
        <v>33</v>
      </c>
      <c r="V535" s="186"/>
      <c r="W535" s="56"/>
      <c r="X535" s="187"/>
      <c r="Y535" s="187"/>
      <c r="Z535" s="187"/>
      <c r="AA535" s="62"/>
      <c r="AB535" s="62"/>
      <c r="AC535" s="188"/>
      <c r="AD535" s="259"/>
      <c r="AE535" s="259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4"/>
      <c r="AT535" s="37"/>
    </row>
    <row r="536" spans="2:46" ht="13.5" customHeight="1" x14ac:dyDescent="0.15">
      <c r="B536" s="285"/>
      <c r="C536" s="27" t="s">
        <v>35</v>
      </c>
      <c r="D536" s="186"/>
      <c r="E536" s="56"/>
      <c r="F536" s="187"/>
      <c r="G536" s="187"/>
      <c r="H536" s="187"/>
      <c r="I536" s="62"/>
      <c r="J536" s="62"/>
      <c r="K536" s="188"/>
      <c r="L536" s="259"/>
      <c r="M536" s="259"/>
      <c r="N536" s="56"/>
      <c r="O536" s="28"/>
      <c r="P536" s="56"/>
      <c r="Q536" s="28"/>
      <c r="R536" s="132"/>
      <c r="S536" s="214"/>
      <c r="T536" s="285"/>
      <c r="U536" s="27" t="s">
        <v>35</v>
      </c>
      <c r="V536" s="186"/>
      <c r="W536" s="56"/>
      <c r="X536" s="187"/>
      <c r="Y536" s="187"/>
      <c r="Z536" s="187"/>
      <c r="AA536" s="62"/>
      <c r="AB536" s="62"/>
      <c r="AC536" s="188"/>
      <c r="AD536" s="259"/>
      <c r="AE536" s="259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4"/>
      <c r="AT536" s="37"/>
    </row>
    <row r="537" spans="2:46" ht="13.5" customHeight="1" thickBot="1" x14ac:dyDescent="0.2">
      <c r="B537" s="286"/>
      <c r="C537" s="27"/>
      <c r="D537" s="186"/>
      <c r="E537" s="56"/>
      <c r="F537" s="189"/>
      <c r="G537" s="189"/>
      <c r="H537" s="189"/>
      <c r="I537" s="56"/>
      <c r="J537" s="56"/>
      <c r="K537" s="188"/>
      <c r="L537" s="259"/>
      <c r="M537" s="259"/>
      <c r="N537" s="56"/>
      <c r="O537" s="28"/>
      <c r="P537" s="56"/>
      <c r="Q537" s="28"/>
      <c r="R537" s="184"/>
      <c r="S537" s="214"/>
      <c r="T537" s="286"/>
      <c r="U537" s="27"/>
      <c r="V537" s="186"/>
      <c r="W537" s="56"/>
      <c r="X537" s="189"/>
      <c r="Y537" s="189"/>
      <c r="Z537" s="189"/>
      <c r="AA537" s="56"/>
      <c r="AB537" s="56"/>
      <c r="AC537" s="188"/>
      <c r="AD537" s="259"/>
      <c r="AE537" s="259"/>
      <c r="AF537" s="56"/>
      <c r="AG537" s="28"/>
      <c r="AH537" s="56"/>
      <c r="AI537" s="28"/>
      <c r="AJ537" s="184"/>
      <c r="AK537" s="199"/>
      <c r="AL537" s="286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4"/>
      <c r="AT537" s="37"/>
    </row>
    <row r="538" spans="2:46" ht="13.5" customHeight="1" x14ac:dyDescent="0.15">
      <c r="B538" s="284" t="s">
        <v>170</v>
      </c>
      <c r="C538" s="25" t="s">
        <v>31</v>
      </c>
      <c r="D538" s="39"/>
      <c r="E538" s="55"/>
      <c r="F538" s="96"/>
      <c r="G538" s="96"/>
      <c r="H538" s="96"/>
      <c r="I538" s="60"/>
      <c r="J538" s="60"/>
      <c r="K538" s="61"/>
      <c r="L538" s="258"/>
      <c r="M538" s="258"/>
      <c r="N538" s="55"/>
      <c r="O538" s="26"/>
      <c r="P538" s="55"/>
      <c r="Q538" s="26"/>
      <c r="R538" s="131"/>
      <c r="S538" s="214"/>
      <c r="T538" s="284" t="s">
        <v>170</v>
      </c>
      <c r="U538" s="25" t="s">
        <v>31</v>
      </c>
      <c r="V538" s="39"/>
      <c r="W538" s="55"/>
      <c r="X538" s="96"/>
      <c r="Y538" s="96"/>
      <c r="Z538" s="96"/>
      <c r="AA538" s="60"/>
      <c r="AB538" s="60"/>
      <c r="AC538" s="61"/>
      <c r="AD538" s="258"/>
      <c r="AE538" s="258"/>
      <c r="AF538" s="55"/>
      <c r="AG538" s="26"/>
      <c r="AH538" s="55"/>
      <c r="AI538" s="26"/>
      <c r="AJ538" s="131"/>
      <c r="AK538" s="199"/>
      <c r="AL538" s="284" t="s">
        <v>170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4"/>
      <c r="AT538" s="37"/>
    </row>
    <row r="539" spans="2:46" ht="13.5" customHeight="1" x14ac:dyDescent="0.15">
      <c r="B539" s="285"/>
      <c r="C539" s="27" t="s">
        <v>32</v>
      </c>
      <c r="D539" s="186"/>
      <c r="E539" s="56"/>
      <c r="F539" s="187"/>
      <c r="G539" s="187"/>
      <c r="H539" s="187"/>
      <c r="I539" s="62"/>
      <c r="J539" s="62"/>
      <c r="K539" s="188"/>
      <c r="L539" s="259"/>
      <c r="M539" s="259"/>
      <c r="N539" s="56"/>
      <c r="O539" s="28"/>
      <c r="P539" s="56"/>
      <c r="Q539" s="28"/>
      <c r="R539" s="132"/>
      <c r="S539" s="214"/>
      <c r="T539" s="285"/>
      <c r="U539" s="27" t="s">
        <v>32</v>
      </c>
      <c r="V539" s="186"/>
      <c r="W539" s="56"/>
      <c r="X539" s="187"/>
      <c r="Y539" s="187"/>
      <c r="Z539" s="187"/>
      <c r="AA539" s="62"/>
      <c r="AB539" s="62"/>
      <c r="AC539" s="188"/>
      <c r="AD539" s="259"/>
      <c r="AE539" s="259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4"/>
      <c r="AT539" s="37"/>
    </row>
    <row r="540" spans="2:46" ht="13.5" customHeight="1" x14ac:dyDescent="0.15">
      <c r="B540" s="285"/>
      <c r="C540" s="27" t="s">
        <v>33</v>
      </c>
      <c r="D540" s="186"/>
      <c r="E540" s="56"/>
      <c r="F540" s="187"/>
      <c r="G540" s="187"/>
      <c r="H540" s="187"/>
      <c r="I540" s="62"/>
      <c r="J540" s="62"/>
      <c r="K540" s="188"/>
      <c r="L540" s="259"/>
      <c r="M540" s="259"/>
      <c r="N540" s="56"/>
      <c r="O540" s="28"/>
      <c r="P540" s="56"/>
      <c r="Q540" s="28"/>
      <c r="R540" s="132"/>
      <c r="S540" s="214"/>
      <c r="T540" s="285"/>
      <c r="U540" s="27" t="s">
        <v>33</v>
      </c>
      <c r="V540" s="186"/>
      <c r="W540" s="56"/>
      <c r="X540" s="187"/>
      <c r="Y540" s="187"/>
      <c r="Z540" s="187"/>
      <c r="AA540" s="62"/>
      <c r="AB540" s="62"/>
      <c r="AC540" s="188"/>
      <c r="AD540" s="259"/>
      <c r="AE540" s="259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4"/>
      <c r="AT540" s="37"/>
    </row>
    <row r="541" spans="2:46" ht="13.5" customHeight="1" x14ac:dyDescent="0.15">
      <c r="B541" s="285"/>
      <c r="C541" s="27" t="s">
        <v>35</v>
      </c>
      <c r="D541" s="186"/>
      <c r="E541" s="56"/>
      <c r="F541" s="187"/>
      <c r="G541" s="187"/>
      <c r="H541" s="187"/>
      <c r="I541" s="62"/>
      <c r="J541" s="62"/>
      <c r="K541" s="188"/>
      <c r="L541" s="259"/>
      <c r="M541" s="259"/>
      <c r="N541" s="56"/>
      <c r="O541" s="28"/>
      <c r="P541" s="56"/>
      <c r="Q541" s="28"/>
      <c r="R541" s="132"/>
      <c r="S541" s="214"/>
      <c r="T541" s="285"/>
      <c r="U541" s="27" t="s">
        <v>35</v>
      </c>
      <c r="V541" s="186"/>
      <c r="W541" s="56"/>
      <c r="X541" s="187"/>
      <c r="Y541" s="187"/>
      <c r="Z541" s="187"/>
      <c r="AA541" s="62"/>
      <c r="AB541" s="62"/>
      <c r="AC541" s="188"/>
      <c r="AD541" s="259"/>
      <c r="AE541" s="259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4"/>
      <c r="AT541" s="37"/>
    </row>
    <row r="542" spans="2:46" ht="13.5" customHeight="1" thickBot="1" x14ac:dyDescent="0.2">
      <c r="B542" s="286"/>
      <c r="C542" s="27"/>
      <c r="D542" s="186"/>
      <c r="E542" s="56"/>
      <c r="F542" s="189"/>
      <c r="G542" s="189"/>
      <c r="H542" s="189"/>
      <c r="I542" s="56"/>
      <c r="J542" s="56"/>
      <c r="K542" s="188"/>
      <c r="L542" s="259"/>
      <c r="M542" s="259"/>
      <c r="N542" s="56"/>
      <c r="O542" s="28"/>
      <c r="P542" s="56"/>
      <c r="Q542" s="28"/>
      <c r="R542" s="184"/>
      <c r="S542" s="214"/>
      <c r="T542" s="286"/>
      <c r="U542" s="27"/>
      <c r="V542" s="186"/>
      <c r="W542" s="56"/>
      <c r="X542" s="189"/>
      <c r="Y542" s="189"/>
      <c r="Z542" s="189"/>
      <c r="AA542" s="56"/>
      <c r="AB542" s="56"/>
      <c r="AC542" s="188"/>
      <c r="AD542" s="259"/>
      <c r="AE542" s="259"/>
      <c r="AF542" s="56"/>
      <c r="AG542" s="28"/>
      <c r="AH542" s="56"/>
      <c r="AI542" s="28"/>
      <c r="AJ542" s="184"/>
      <c r="AK542" s="199"/>
      <c r="AL542" s="286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4"/>
      <c r="AT542" s="37"/>
    </row>
    <row r="543" spans="2:46" ht="13.5" customHeight="1" x14ac:dyDescent="0.15">
      <c r="B543" s="284" t="s">
        <v>171</v>
      </c>
      <c r="C543" s="25" t="s">
        <v>31</v>
      </c>
      <c r="D543" s="39"/>
      <c r="E543" s="55"/>
      <c r="F543" s="96"/>
      <c r="G543" s="96"/>
      <c r="H543" s="96"/>
      <c r="I543" s="60"/>
      <c r="J543" s="60"/>
      <c r="K543" s="61"/>
      <c r="L543" s="258"/>
      <c r="M543" s="258"/>
      <c r="N543" s="55"/>
      <c r="O543" s="26"/>
      <c r="P543" s="55"/>
      <c r="Q543" s="26"/>
      <c r="R543" s="131"/>
      <c r="S543" s="214"/>
      <c r="T543" s="284" t="s">
        <v>171</v>
      </c>
      <c r="U543" s="25" t="s">
        <v>31</v>
      </c>
      <c r="V543" s="39"/>
      <c r="W543" s="55"/>
      <c r="X543" s="96"/>
      <c r="Y543" s="96"/>
      <c r="Z543" s="96"/>
      <c r="AA543" s="60"/>
      <c r="AB543" s="60"/>
      <c r="AC543" s="61"/>
      <c r="AD543" s="258"/>
      <c r="AE543" s="258"/>
      <c r="AF543" s="55"/>
      <c r="AG543" s="26"/>
      <c r="AH543" s="55"/>
      <c r="AI543" s="26"/>
      <c r="AJ543" s="131"/>
      <c r="AK543" s="199"/>
      <c r="AL543" s="284" t="s">
        <v>171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4"/>
      <c r="AT543" s="37"/>
    </row>
    <row r="544" spans="2:46" ht="13.5" customHeight="1" x14ac:dyDescent="0.15">
      <c r="B544" s="285"/>
      <c r="C544" s="27" t="s">
        <v>32</v>
      </c>
      <c r="D544" s="186"/>
      <c r="E544" s="56"/>
      <c r="F544" s="187"/>
      <c r="G544" s="187"/>
      <c r="H544" s="187"/>
      <c r="I544" s="62"/>
      <c r="J544" s="62"/>
      <c r="K544" s="188"/>
      <c r="L544" s="259"/>
      <c r="M544" s="259"/>
      <c r="N544" s="56"/>
      <c r="O544" s="28"/>
      <c r="P544" s="56"/>
      <c r="Q544" s="28"/>
      <c r="R544" s="132"/>
      <c r="S544" s="214"/>
      <c r="T544" s="285"/>
      <c r="U544" s="27" t="s">
        <v>32</v>
      </c>
      <c r="V544" s="186"/>
      <c r="W544" s="56"/>
      <c r="X544" s="187"/>
      <c r="Y544" s="187"/>
      <c r="Z544" s="187"/>
      <c r="AA544" s="62"/>
      <c r="AB544" s="62"/>
      <c r="AC544" s="188"/>
      <c r="AD544" s="259"/>
      <c r="AE544" s="259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4"/>
      <c r="AT544" s="37"/>
    </row>
    <row r="545" spans="2:46" ht="13.5" customHeight="1" x14ac:dyDescent="0.15">
      <c r="B545" s="285"/>
      <c r="C545" s="27" t="s">
        <v>33</v>
      </c>
      <c r="D545" s="186"/>
      <c r="E545" s="56"/>
      <c r="F545" s="187"/>
      <c r="G545" s="187"/>
      <c r="H545" s="187"/>
      <c r="I545" s="62"/>
      <c r="J545" s="62"/>
      <c r="K545" s="188"/>
      <c r="L545" s="259"/>
      <c r="M545" s="259"/>
      <c r="N545" s="56"/>
      <c r="O545" s="28"/>
      <c r="P545" s="56"/>
      <c r="Q545" s="28"/>
      <c r="R545" s="132"/>
      <c r="S545" s="214"/>
      <c r="T545" s="285"/>
      <c r="U545" s="27" t="s">
        <v>33</v>
      </c>
      <c r="V545" s="186"/>
      <c r="W545" s="56"/>
      <c r="X545" s="187"/>
      <c r="Y545" s="187"/>
      <c r="Z545" s="187"/>
      <c r="AA545" s="62"/>
      <c r="AB545" s="62"/>
      <c r="AC545" s="188"/>
      <c r="AD545" s="259"/>
      <c r="AE545" s="259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4"/>
      <c r="AT545" s="37"/>
    </row>
    <row r="546" spans="2:46" ht="13.5" customHeight="1" x14ac:dyDescent="0.15">
      <c r="B546" s="285"/>
      <c r="C546" s="27" t="s">
        <v>35</v>
      </c>
      <c r="D546" s="186"/>
      <c r="E546" s="56"/>
      <c r="F546" s="187"/>
      <c r="G546" s="187"/>
      <c r="H546" s="187"/>
      <c r="I546" s="62"/>
      <c r="J546" s="62"/>
      <c r="K546" s="188"/>
      <c r="L546" s="259"/>
      <c r="M546" s="259"/>
      <c r="N546" s="56"/>
      <c r="O546" s="28"/>
      <c r="P546" s="56"/>
      <c r="Q546" s="28"/>
      <c r="R546" s="132"/>
      <c r="S546" s="214"/>
      <c r="T546" s="285"/>
      <c r="U546" s="27" t="s">
        <v>35</v>
      </c>
      <c r="V546" s="186"/>
      <c r="W546" s="56"/>
      <c r="X546" s="187"/>
      <c r="Y546" s="187"/>
      <c r="Z546" s="187"/>
      <c r="AA546" s="62"/>
      <c r="AB546" s="62"/>
      <c r="AC546" s="188"/>
      <c r="AD546" s="259"/>
      <c r="AE546" s="259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4"/>
      <c r="AT546" s="37"/>
    </row>
    <row r="547" spans="2:46" ht="13.5" customHeight="1" thickBot="1" x14ac:dyDescent="0.2">
      <c r="B547" s="286"/>
      <c r="C547" s="27"/>
      <c r="D547" s="186"/>
      <c r="E547" s="56"/>
      <c r="F547" s="189"/>
      <c r="G547" s="189"/>
      <c r="H547" s="189"/>
      <c r="I547" s="56"/>
      <c r="J547" s="56"/>
      <c r="K547" s="188"/>
      <c r="L547" s="259"/>
      <c r="M547" s="259"/>
      <c r="N547" s="56"/>
      <c r="O547" s="28"/>
      <c r="P547" s="56"/>
      <c r="Q547" s="28"/>
      <c r="R547" s="184"/>
      <c r="S547" s="214"/>
      <c r="T547" s="286"/>
      <c r="U547" s="27"/>
      <c r="V547" s="186"/>
      <c r="W547" s="56"/>
      <c r="X547" s="189"/>
      <c r="Y547" s="189"/>
      <c r="Z547" s="189"/>
      <c r="AA547" s="56"/>
      <c r="AB547" s="56"/>
      <c r="AC547" s="188"/>
      <c r="AD547" s="259"/>
      <c r="AE547" s="259"/>
      <c r="AF547" s="56"/>
      <c r="AG547" s="28"/>
      <c r="AH547" s="56"/>
      <c r="AI547" s="28"/>
      <c r="AJ547" s="184"/>
      <c r="AK547" s="199"/>
      <c r="AL547" s="286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4"/>
      <c r="AT547" s="37"/>
    </row>
    <row r="548" spans="2:46" ht="13.5" customHeight="1" x14ac:dyDescent="0.15">
      <c r="B548" s="284" t="s">
        <v>172</v>
      </c>
      <c r="C548" s="25" t="s">
        <v>31</v>
      </c>
      <c r="D548" s="39"/>
      <c r="E548" s="55"/>
      <c r="F548" s="96"/>
      <c r="G548" s="96"/>
      <c r="H548" s="96"/>
      <c r="I548" s="60"/>
      <c r="J548" s="60"/>
      <c r="K548" s="61"/>
      <c r="L548" s="258"/>
      <c r="M548" s="258"/>
      <c r="N548" s="55"/>
      <c r="O548" s="26"/>
      <c r="P548" s="55"/>
      <c r="Q548" s="26"/>
      <c r="R548" s="131"/>
      <c r="S548" s="214"/>
      <c r="T548" s="284" t="s">
        <v>172</v>
      </c>
      <c r="U548" s="25" t="s">
        <v>31</v>
      </c>
      <c r="V548" s="39"/>
      <c r="W548" s="55"/>
      <c r="X548" s="96"/>
      <c r="Y548" s="96"/>
      <c r="Z548" s="96"/>
      <c r="AA548" s="60"/>
      <c r="AB548" s="60"/>
      <c r="AC548" s="61"/>
      <c r="AD548" s="258"/>
      <c r="AE548" s="258"/>
      <c r="AF548" s="55"/>
      <c r="AG548" s="26"/>
      <c r="AH548" s="55"/>
      <c r="AI548" s="26"/>
      <c r="AJ548" s="131"/>
      <c r="AK548" s="199"/>
      <c r="AL548" s="284" t="s">
        <v>172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4"/>
      <c r="AT548" s="37"/>
    </row>
    <row r="549" spans="2:46" ht="13.5" customHeight="1" x14ac:dyDescent="0.15">
      <c r="B549" s="285"/>
      <c r="C549" s="27" t="s">
        <v>32</v>
      </c>
      <c r="D549" s="186"/>
      <c r="E549" s="56"/>
      <c r="F549" s="187"/>
      <c r="G549" s="187"/>
      <c r="H549" s="187"/>
      <c r="I549" s="62"/>
      <c r="J549" s="62"/>
      <c r="K549" s="188"/>
      <c r="L549" s="259"/>
      <c r="M549" s="259"/>
      <c r="N549" s="56"/>
      <c r="O549" s="28"/>
      <c r="P549" s="56"/>
      <c r="Q549" s="28"/>
      <c r="R549" s="132"/>
      <c r="S549" s="214"/>
      <c r="T549" s="285"/>
      <c r="U549" s="27" t="s">
        <v>32</v>
      </c>
      <c r="V549" s="186"/>
      <c r="W549" s="56"/>
      <c r="X549" s="187"/>
      <c r="Y549" s="187"/>
      <c r="Z549" s="187"/>
      <c r="AA549" s="62"/>
      <c r="AB549" s="62"/>
      <c r="AC549" s="188"/>
      <c r="AD549" s="259"/>
      <c r="AE549" s="259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4"/>
      <c r="AT549" s="37"/>
    </row>
    <row r="550" spans="2:46" ht="13.5" customHeight="1" x14ac:dyDescent="0.15">
      <c r="B550" s="285"/>
      <c r="C550" s="27" t="s">
        <v>33</v>
      </c>
      <c r="D550" s="186"/>
      <c r="E550" s="56"/>
      <c r="F550" s="187"/>
      <c r="G550" s="187"/>
      <c r="H550" s="187"/>
      <c r="I550" s="62"/>
      <c r="J550" s="62"/>
      <c r="K550" s="188"/>
      <c r="L550" s="259"/>
      <c r="M550" s="259"/>
      <c r="N550" s="56"/>
      <c r="O550" s="28"/>
      <c r="P550" s="56"/>
      <c r="Q550" s="28"/>
      <c r="R550" s="132"/>
      <c r="S550" s="214"/>
      <c r="T550" s="285"/>
      <c r="U550" s="27" t="s">
        <v>33</v>
      </c>
      <c r="V550" s="186"/>
      <c r="W550" s="56"/>
      <c r="X550" s="187"/>
      <c r="Y550" s="187"/>
      <c r="Z550" s="187"/>
      <c r="AA550" s="62"/>
      <c r="AB550" s="62"/>
      <c r="AC550" s="188"/>
      <c r="AD550" s="259"/>
      <c r="AE550" s="259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4"/>
      <c r="AT550" s="37"/>
    </row>
    <row r="551" spans="2:46" ht="13.5" customHeight="1" x14ac:dyDescent="0.15">
      <c r="B551" s="285"/>
      <c r="C551" s="27" t="s">
        <v>35</v>
      </c>
      <c r="D551" s="186"/>
      <c r="E551" s="56"/>
      <c r="F551" s="187"/>
      <c r="G551" s="187"/>
      <c r="H551" s="187"/>
      <c r="I551" s="62"/>
      <c r="J551" s="62"/>
      <c r="K551" s="188"/>
      <c r="L551" s="259"/>
      <c r="M551" s="259"/>
      <c r="N551" s="56"/>
      <c r="O551" s="28"/>
      <c r="P551" s="56"/>
      <c r="Q551" s="28"/>
      <c r="R551" s="132"/>
      <c r="S551" s="214"/>
      <c r="T551" s="285"/>
      <c r="U551" s="27" t="s">
        <v>35</v>
      </c>
      <c r="V551" s="186"/>
      <c r="W551" s="56"/>
      <c r="X551" s="187"/>
      <c r="Y551" s="187"/>
      <c r="Z551" s="187"/>
      <c r="AA551" s="62"/>
      <c r="AB551" s="62"/>
      <c r="AC551" s="188"/>
      <c r="AD551" s="259"/>
      <c r="AE551" s="259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4"/>
      <c r="AT551" s="37"/>
    </row>
    <row r="552" spans="2:46" ht="13.5" customHeight="1" thickBot="1" x14ac:dyDescent="0.2">
      <c r="B552" s="286"/>
      <c r="C552" s="27"/>
      <c r="D552" s="186"/>
      <c r="E552" s="56"/>
      <c r="F552" s="189"/>
      <c r="G552" s="189"/>
      <c r="H552" s="189"/>
      <c r="I552" s="56"/>
      <c r="J552" s="56"/>
      <c r="K552" s="188"/>
      <c r="L552" s="259"/>
      <c r="M552" s="259"/>
      <c r="N552" s="56"/>
      <c r="O552" s="28"/>
      <c r="P552" s="56"/>
      <c r="Q552" s="28"/>
      <c r="R552" s="184"/>
      <c r="S552" s="214"/>
      <c r="T552" s="286"/>
      <c r="U552" s="27"/>
      <c r="V552" s="186"/>
      <c r="W552" s="56"/>
      <c r="X552" s="189"/>
      <c r="Y552" s="189"/>
      <c r="Z552" s="189"/>
      <c r="AA552" s="56"/>
      <c r="AB552" s="56"/>
      <c r="AC552" s="188"/>
      <c r="AD552" s="259"/>
      <c r="AE552" s="259"/>
      <c r="AF552" s="56"/>
      <c r="AG552" s="28"/>
      <c r="AH552" s="56"/>
      <c r="AI552" s="28"/>
      <c r="AJ552" s="184"/>
      <c r="AK552" s="199"/>
      <c r="AL552" s="286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4"/>
      <c r="AT552" s="37"/>
    </row>
    <row r="553" spans="2:46" ht="13.5" customHeight="1" x14ac:dyDescent="0.15">
      <c r="B553" s="284" t="s">
        <v>173</v>
      </c>
      <c r="C553" s="25" t="s">
        <v>31</v>
      </c>
      <c r="D553" s="39"/>
      <c r="E553" s="55"/>
      <c r="F553" s="96"/>
      <c r="G553" s="96"/>
      <c r="H553" s="96"/>
      <c r="I553" s="60"/>
      <c r="J553" s="60"/>
      <c r="K553" s="61"/>
      <c r="L553" s="258"/>
      <c r="M553" s="258"/>
      <c r="N553" s="55"/>
      <c r="O553" s="26"/>
      <c r="P553" s="55"/>
      <c r="Q553" s="26"/>
      <c r="R553" s="131"/>
      <c r="S553" s="214"/>
      <c r="T553" s="284" t="s">
        <v>173</v>
      </c>
      <c r="U553" s="25" t="s">
        <v>31</v>
      </c>
      <c r="V553" s="39"/>
      <c r="W553" s="55"/>
      <c r="X553" s="96"/>
      <c r="Y553" s="96"/>
      <c r="Z553" s="96"/>
      <c r="AA553" s="60"/>
      <c r="AB553" s="60"/>
      <c r="AC553" s="61"/>
      <c r="AD553" s="258"/>
      <c r="AE553" s="258"/>
      <c r="AF553" s="55"/>
      <c r="AG553" s="26"/>
      <c r="AH553" s="55"/>
      <c r="AI553" s="26"/>
      <c r="AJ553" s="131"/>
      <c r="AK553" s="199"/>
      <c r="AL553" s="284" t="s">
        <v>173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4"/>
      <c r="AT553" s="37"/>
    </row>
    <row r="554" spans="2:46" ht="13.5" customHeight="1" x14ac:dyDescent="0.15">
      <c r="B554" s="285"/>
      <c r="C554" s="27" t="s">
        <v>32</v>
      </c>
      <c r="D554" s="186"/>
      <c r="E554" s="56"/>
      <c r="F554" s="187"/>
      <c r="G554" s="187"/>
      <c r="H554" s="187"/>
      <c r="I554" s="62"/>
      <c r="J554" s="62"/>
      <c r="K554" s="188"/>
      <c r="L554" s="259"/>
      <c r="M554" s="259"/>
      <c r="N554" s="56"/>
      <c r="O554" s="28"/>
      <c r="P554" s="56"/>
      <c r="Q554" s="28"/>
      <c r="R554" s="132"/>
      <c r="S554" s="214"/>
      <c r="T554" s="285"/>
      <c r="U554" s="27" t="s">
        <v>32</v>
      </c>
      <c r="V554" s="186"/>
      <c r="W554" s="56"/>
      <c r="X554" s="187"/>
      <c r="Y554" s="187"/>
      <c r="Z554" s="187"/>
      <c r="AA554" s="62"/>
      <c r="AB554" s="62"/>
      <c r="AC554" s="188"/>
      <c r="AD554" s="259"/>
      <c r="AE554" s="259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4"/>
      <c r="AT554" s="37"/>
    </row>
    <row r="555" spans="2:46" ht="13.5" customHeight="1" x14ac:dyDescent="0.15">
      <c r="B555" s="285"/>
      <c r="C555" s="27" t="s">
        <v>33</v>
      </c>
      <c r="D555" s="186"/>
      <c r="E555" s="56"/>
      <c r="F555" s="187"/>
      <c r="G555" s="187"/>
      <c r="H555" s="187"/>
      <c r="I555" s="62"/>
      <c r="J555" s="62"/>
      <c r="K555" s="188"/>
      <c r="L555" s="259"/>
      <c r="M555" s="259"/>
      <c r="N555" s="56"/>
      <c r="O555" s="28"/>
      <c r="P555" s="56"/>
      <c r="Q555" s="28"/>
      <c r="R555" s="132"/>
      <c r="S555" s="214"/>
      <c r="T555" s="285"/>
      <c r="U555" s="27" t="s">
        <v>33</v>
      </c>
      <c r="V555" s="186"/>
      <c r="W555" s="56"/>
      <c r="X555" s="187"/>
      <c r="Y555" s="187"/>
      <c r="Z555" s="187"/>
      <c r="AA555" s="62"/>
      <c r="AB555" s="62"/>
      <c r="AC555" s="188"/>
      <c r="AD555" s="259"/>
      <c r="AE555" s="259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4"/>
      <c r="AT555" s="37"/>
    </row>
    <row r="556" spans="2:46" ht="13.5" customHeight="1" x14ac:dyDescent="0.15">
      <c r="B556" s="285"/>
      <c r="C556" s="27" t="s">
        <v>35</v>
      </c>
      <c r="D556" s="186"/>
      <c r="E556" s="56"/>
      <c r="F556" s="187"/>
      <c r="G556" s="187"/>
      <c r="H556" s="187"/>
      <c r="I556" s="62"/>
      <c r="J556" s="62"/>
      <c r="K556" s="188"/>
      <c r="L556" s="259"/>
      <c r="M556" s="259"/>
      <c r="N556" s="56"/>
      <c r="O556" s="28"/>
      <c r="P556" s="56"/>
      <c r="Q556" s="28"/>
      <c r="R556" s="132"/>
      <c r="S556" s="214"/>
      <c r="T556" s="285"/>
      <c r="U556" s="27" t="s">
        <v>35</v>
      </c>
      <c r="V556" s="186"/>
      <c r="W556" s="56"/>
      <c r="X556" s="187"/>
      <c r="Y556" s="187"/>
      <c r="Z556" s="187"/>
      <c r="AA556" s="62"/>
      <c r="AB556" s="62"/>
      <c r="AC556" s="188"/>
      <c r="AD556" s="259"/>
      <c r="AE556" s="259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4"/>
      <c r="AT556" s="37"/>
    </row>
    <row r="557" spans="2:46" ht="13.5" customHeight="1" thickBot="1" x14ac:dyDescent="0.2">
      <c r="B557" s="286"/>
      <c r="C557" s="27"/>
      <c r="D557" s="186"/>
      <c r="E557" s="56"/>
      <c r="F557" s="189"/>
      <c r="G557" s="189"/>
      <c r="H557" s="189"/>
      <c r="I557" s="56"/>
      <c r="J557" s="56"/>
      <c r="K557" s="188"/>
      <c r="L557" s="259"/>
      <c r="M557" s="259"/>
      <c r="N557" s="56"/>
      <c r="O557" s="28"/>
      <c r="P557" s="56"/>
      <c r="Q557" s="28"/>
      <c r="R557" s="184"/>
      <c r="S557" s="214"/>
      <c r="T557" s="286"/>
      <c r="U557" s="27"/>
      <c r="V557" s="186"/>
      <c r="W557" s="56"/>
      <c r="X557" s="189"/>
      <c r="Y557" s="189"/>
      <c r="Z557" s="189"/>
      <c r="AA557" s="56"/>
      <c r="AB557" s="56"/>
      <c r="AC557" s="188"/>
      <c r="AD557" s="259"/>
      <c r="AE557" s="259"/>
      <c r="AF557" s="56"/>
      <c r="AG557" s="28"/>
      <c r="AH557" s="56"/>
      <c r="AI557" s="28"/>
      <c r="AJ557" s="184"/>
      <c r="AK557" s="199"/>
      <c r="AL557" s="286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4"/>
      <c r="AT557" s="37"/>
    </row>
    <row r="558" spans="2:46" ht="13.5" customHeight="1" x14ac:dyDescent="0.15">
      <c r="B558" s="284" t="s">
        <v>174</v>
      </c>
      <c r="C558" s="25" t="s">
        <v>31</v>
      </c>
      <c r="D558" s="39"/>
      <c r="E558" s="55"/>
      <c r="F558" s="96"/>
      <c r="G558" s="96"/>
      <c r="H558" s="96"/>
      <c r="I558" s="60"/>
      <c r="J558" s="60"/>
      <c r="K558" s="61"/>
      <c r="L558" s="258"/>
      <c r="M558" s="258"/>
      <c r="N558" s="55"/>
      <c r="O558" s="26"/>
      <c r="P558" s="55"/>
      <c r="Q558" s="26"/>
      <c r="R558" s="131"/>
      <c r="S558" s="214"/>
      <c r="T558" s="284" t="s">
        <v>174</v>
      </c>
      <c r="U558" s="25" t="s">
        <v>31</v>
      </c>
      <c r="V558" s="39"/>
      <c r="W558" s="55"/>
      <c r="X558" s="96"/>
      <c r="Y558" s="96"/>
      <c r="Z558" s="96"/>
      <c r="AA558" s="60"/>
      <c r="AB558" s="60"/>
      <c r="AC558" s="61"/>
      <c r="AD558" s="258"/>
      <c r="AE558" s="258"/>
      <c r="AF558" s="55"/>
      <c r="AG558" s="26"/>
      <c r="AH558" s="55"/>
      <c r="AI558" s="26"/>
      <c r="AJ558" s="131"/>
      <c r="AK558" s="199"/>
      <c r="AL558" s="284" t="s">
        <v>174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4"/>
      <c r="AT558" s="37"/>
    </row>
    <row r="559" spans="2:46" ht="13.5" customHeight="1" x14ac:dyDescent="0.15">
      <c r="B559" s="285"/>
      <c r="C559" s="27" t="s">
        <v>32</v>
      </c>
      <c r="D559" s="186"/>
      <c r="E559" s="56"/>
      <c r="F559" s="187"/>
      <c r="G559" s="187"/>
      <c r="H559" s="187"/>
      <c r="I559" s="62"/>
      <c r="J559" s="62"/>
      <c r="K559" s="188"/>
      <c r="L559" s="259"/>
      <c r="M559" s="259"/>
      <c r="N559" s="56"/>
      <c r="O559" s="28"/>
      <c r="P559" s="56"/>
      <c r="Q559" s="28"/>
      <c r="R559" s="132"/>
      <c r="S559" s="214"/>
      <c r="T559" s="285"/>
      <c r="U559" s="27" t="s">
        <v>32</v>
      </c>
      <c r="V559" s="186"/>
      <c r="W559" s="56"/>
      <c r="X559" s="187"/>
      <c r="Y559" s="187"/>
      <c r="Z559" s="187"/>
      <c r="AA559" s="62"/>
      <c r="AB559" s="62"/>
      <c r="AC559" s="188"/>
      <c r="AD559" s="259"/>
      <c r="AE559" s="259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4"/>
      <c r="AT559" s="37"/>
    </row>
    <row r="560" spans="2:46" ht="13.5" customHeight="1" x14ac:dyDescent="0.15">
      <c r="B560" s="285"/>
      <c r="C560" s="27" t="s">
        <v>33</v>
      </c>
      <c r="D560" s="186"/>
      <c r="E560" s="56"/>
      <c r="F560" s="187"/>
      <c r="G560" s="187"/>
      <c r="H560" s="187"/>
      <c r="I560" s="62"/>
      <c r="J560" s="62"/>
      <c r="K560" s="188"/>
      <c r="L560" s="259"/>
      <c r="M560" s="259"/>
      <c r="N560" s="56"/>
      <c r="O560" s="28"/>
      <c r="P560" s="56"/>
      <c r="Q560" s="28"/>
      <c r="R560" s="132"/>
      <c r="S560" s="214"/>
      <c r="T560" s="285"/>
      <c r="U560" s="27" t="s">
        <v>33</v>
      </c>
      <c r="V560" s="186"/>
      <c r="W560" s="56"/>
      <c r="X560" s="187"/>
      <c r="Y560" s="187"/>
      <c r="Z560" s="187"/>
      <c r="AA560" s="62"/>
      <c r="AB560" s="62"/>
      <c r="AC560" s="188"/>
      <c r="AD560" s="259"/>
      <c r="AE560" s="259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4"/>
      <c r="AT560" s="37"/>
    </row>
    <row r="561" spans="2:46" ht="13.5" customHeight="1" x14ac:dyDescent="0.15">
      <c r="B561" s="285"/>
      <c r="C561" s="27" t="s">
        <v>35</v>
      </c>
      <c r="D561" s="186"/>
      <c r="E561" s="56"/>
      <c r="F561" s="187"/>
      <c r="G561" s="187"/>
      <c r="H561" s="187"/>
      <c r="I561" s="62"/>
      <c r="J561" s="62"/>
      <c r="K561" s="188"/>
      <c r="L561" s="259"/>
      <c r="M561" s="259"/>
      <c r="N561" s="56"/>
      <c r="O561" s="28"/>
      <c r="P561" s="56"/>
      <c r="Q561" s="28"/>
      <c r="R561" s="132"/>
      <c r="S561" s="214"/>
      <c r="T561" s="285"/>
      <c r="U561" s="27" t="s">
        <v>35</v>
      </c>
      <c r="V561" s="186"/>
      <c r="W561" s="56"/>
      <c r="X561" s="187"/>
      <c r="Y561" s="187"/>
      <c r="Z561" s="187"/>
      <c r="AA561" s="62"/>
      <c r="AB561" s="62"/>
      <c r="AC561" s="188"/>
      <c r="AD561" s="259"/>
      <c r="AE561" s="259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4"/>
      <c r="AT561" s="37"/>
    </row>
    <row r="562" spans="2:46" ht="13.5" customHeight="1" thickBot="1" x14ac:dyDescent="0.2">
      <c r="B562" s="286"/>
      <c r="C562" s="27"/>
      <c r="D562" s="186"/>
      <c r="E562" s="56"/>
      <c r="F562" s="189"/>
      <c r="G562" s="189"/>
      <c r="H562" s="189"/>
      <c r="I562" s="56"/>
      <c r="J562" s="56"/>
      <c r="K562" s="188"/>
      <c r="L562" s="259"/>
      <c r="M562" s="259"/>
      <c r="N562" s="56"/>
      <c r="O562" s="28"/>
      <c r="P562" s="56"/>
      <c r="Q562" s="28"/>
      <c r="R562" s="184"/>
      <c r="S562" s="214"/>
      <c r="T562" s="286"/>
      <c r="U562" s="27"/>
      <c r="V562" s="186"/>
      <c r="W562" s="56"/>
      <c r="X562" s="189"/>
      <c r="Y562" s="189"/>
      <c r="Z562" s="189"/>
      <c r="AA562" s="56"/>
      <c r="AB562" s="56"/>
      <c r="AC562" s="188"/>
      <c r="AD562" s="259"/>
      <c r="AE562" s="259"/>
      <c r="AF562" s="56"/>
      <c r="AG562" s="28"/>
      <c r="AH562" s="56"/>
      <c r="AI562" s="28"/>
      <c r="AJ562" s="184"/>
      <c r="AK562" s="199"/>
      <c r="AL562" s="286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4"/>
      <c r="AT562" s="37"/>
    </row>
    <row r="563" spans="2:46" ht="13.5" customHeight="1" x14ac:dyDescent="0.15">
      <c r="B563" s="284" t="s">
        <v>175</v>
      </c>
      <c r="C563" s="25" t="s">
        <v>31</v>
      </c>
      <c r="D563" s="39"/>
      <c r="E563" s="55"/>
      <c r="F563" s="96"/>
      <c r="G563" s="96"/>
      <c r="H563" s="96"/>
      <c r="I563" s="60"/>
      <c r="J563" s="60"/>
      <c r="K563" s="61"/>
      <c r="L563" s="258"/>
      <c r="M563" s="258"/>
      <c r="N563" s="55"/>
      <c r="O563" s="26"/>
      <c r="P563" s="55"/>
      <c r="Q563" s="26"/>
      <c r="R563" s="131"/>
      <c r="S563" s="214"/>
      <c r="T563" s="284" t="s">
        <v>175</v>
      </c>
      <c r="U563" s="25" t="s">
        <v>31</v>
      </c>
      <c r="V563" s="39"/>
      <c r="W563" s="55"/>
      <c r="X563" s="96"/>
      <c r="Y563" s="96"/>
      <c r="Z563" s="96"/>
      <c r="AA563" s="60"/>
      <c r="AB563" s="60"/>
      <c r="AC563" s="61"/>
      <c r="AD563" s="258"/>
      <c r="AE563" s="258"/>
      <c r="AF563" s="55"/>
      <c r="AG563" s="26"/>
      <c r="AH563" s="55"/>
      <c r="AI563" s="26"/>
      <c r="AJ563" s="131"/>
      <c r="AK563" s="199"/>
      <c r="AL563" s="284" t="s">
        <v>175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4"/>
      <c r="AT563" s="37"/>
    </row>
    <row r="564" spans="2:46" ht="13.5" customHeight="1" x14ac:dyDescent="0.15">
      <c r="B564" s="285"/>
      <c r="C564" s="27" t="s">
        <v>32</v>
      </c>
      <c r="D564" s="186"/>
      <c r="E564" s="56"/>
      <c r="F564" s="187"/>
      <c r="G564" s="187"/>
      <c r="H564" s="187"/>
      <c r="I564" s="62"/>
      <c r="J564" s="62"/>
      <c r="K564" s="188"/>
      <c r="L564" s="259"/>
      <c r="M564" s="259"/>
      <c r="N564" s="56"/>
      <c r="O564" s="28"/>
      <c r="P564" s="56"/>
      <c r="Q564" s="28"/>
      <c r="R564" s="132"/>
      <c r="S564" s="214"/>
      <c r="T564" s="285"/>
      <c r="U564" s="27" t="s">
        <v>32</v>
      </c>
      <c r="V564" s="186"/>
      <c r="W564" s="56"/>
      <c r="X564" s="187"/>
      <c r="Y564" s="187"/>
      <c r="Z564" s="187"/>
      <c r="AA564" s="62"/>
      <c r="AB564" s="62"/>
      <c r="AC564" s="188"/>
      <c r="AD564" s="259"/>
      <c r="AE564" s="259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4"/>
      <c r="AT564" s="37"/>
    </row>
    <row r="565" spans="2:46" ht="13.5" customHeight="1" x14ac:dyDescent="0.15">
      <c r="B565" s="285"/>
      <c r="C565" s="27" t="s">
        <v>33</v>
      </c>
      <c r="D565" s="186"/>
      <c r="E565" s="56"/>
      <c r="F565" s="187"/>
      <c r="G565" s="187"/>
      <c r="H565" s="187"/>
      <c r="I565" s="62"/>
      <c r="J565" s="62"/>
      <c r="K565" s="188"/>
      <c r="L565" s="259"/>
      <c r="M565" s="259"/>
      <c r="N565" s="56"/>
      <c r="O565" s="28"/>
      <c r="P565" s="56"/>
      <c r="Q565" s="28"/>
      <c r="R565" s="132"/>
      <c r="S565" s="214"/>
      <c r="T565" s="285"/>
      <c r="U565" s="27" t="s">
        <v>33</v>
      </c>
      <c r="V565" s="186"/>
      <c r="W565" s="56"/>
      <c r="X565" s="187"/>
      <c r="Y565" s="187"/>
      <c r="Z565" s="187"/>
      <c r="AA565" s="62"/>
      <c r="AB565" s="62"/>
      <c r="AC565" s="188"/>
      <c r="AD565" s="259"/>
      <c r="AE565" s="259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4"/>
      <c r="AT565" s="37"/>
    </row>
    <row r="566" spans="2:46" ht="13.5" customHeight="1" x14ac:dyDescent="0.15">
      <c r="B566" s="285"/>
      <c r="C566" s="27" t="s">
        <v>35</v>
      </c>
      <c r="D566" s="186"/>
      <c r="E566" s="56"/>
      <c r="F566" s="187"/>
      <c r="G566" s="187"/>
      <c r="H566" s="187"/>
      <c r="I566" s="62"/>
      <c r="J566" s="62"/>
      <c r="K566" s="188"/>
      <c r="L566" s="259"/>
      <c r="M566" s="259"/>
      <c r="N566" s="56"/>
      <c r="O566" s="28"/>
      <c r="P566" s="56"/>
      <c r="Q566" s="28"/>
      <c r="R566" s="132"/>
      <c r="S566" s="214"/>
      <c r="T566" s="285"/>
      <c r="U566" s="27" t="s">
        <v>35</v>
      </c>
      <c r="V566" s="186"/>
      <c r="W566" s="56"/>
      <c r="X566" s="187"/>
      <c r="Y566" s="187"/>
      <c r="Z566" s="187"/>
      <c r="AA566" s="62"/>
      <c r="AB566" s="62"/>
      <c r="AC566" s="188"/>
      <c r="AD566" s="259"/>
      <c r="AE566" s="259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4"/>
      <c r="AT566" s="37"/>
    </row>
    <row r="567" spans="2:46" ht="13.5" customHeight="1" thickBot="1" x14ac:dyDescent="0.2">
      <c r="B567" s="286"/>
      <c r="C567" s="27"/>
      <c r="D567" s="186"/>
      <c r="E567" s="56"/>
      <c r="F567" s="189"/>
      <c r="G567" s="189"/>
      <c r="H567" s="189"/>
      <c r="I567" s="56"/>
      <c r="J567" s="56"/>
      <c r="K567" s="188"/>
      <c r="L567" s="259"/>
      <c r="M567" s="259"/>
      <c r="N567" s="56"/>
      <c r="O567" s="28"/>
      <c r="P567" s="56"/>
      <c r="Q567" s="28"/>
      <c r="R567" s="184"/>
      <c r="S567" s="214"/>
      <c r="T567" s="286"/>
      <c r="U567" s="27"/>
      <c r="V567" s="186"/>
      <c r="W567" s="56"/>
      <c r="X567" s="189"/>
      <c r="Y567" s="189"/>
      <c r="Z567" s="189"/>
      <c r="AA567" s="56"/>
      <c r="AB567" s="56"/>
      <c r="AC567" s="188"/>
      <c r="AD567" s="259"/>
      <c r="AE567" s="259"/>
      <c r="AF567" s="56"/>
      <c r="AG567" s="28"/>
      <c r="AH567" s="56"/>
      <c r="AI567" s="28"/>
      <c r="AJ567" s="184"/>
      <c r="AK567" s="199"/>
      <c r="AL567" s="286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4"/>
      <c r="AT567" s="37"/>
    </row>
    <row r="568" spans="2:46" ht="13.5" customHeight="1" x14ac:dyDescent="0.15">
      <c r="B568" s="284" t="s">
        <v>176</v>
      </c>
      <c r="C568" s="25" t="s">
        <v>31</v>
      </c>
      <c r="D568" s="39"/>
      <c r="E568" s="55"/>
      <c r="F568" s="96"/>
      <c r="G568" s="96"/>
      <c r="H568" s="96"/>
      <c r="I568" s="60"/>
      <c r="J568" s="60"/>
      <c r="K568" s="61"/>
      <c r="L568" s="258"/>
      <c r="M568" s="258"/>
      <c r="N568" s="55"/>
      <c r="O568" s="26"/>
      <c r="P568" s="55"/>
      <c r="Q568" s="26"/>
      <c r="R568" s="131"/>
      <c r="S568" s="214"/>
      <c r="T568" s="284" t="s">
        <v>176</v>
      </c>
      <c r="U568" s="25" t="s">
        <v>31</v>
      </c>
      <c r="V568" s="39"/>
      <c r="W568" s="55"/>
      <c r="X568" s="96"/>
      <c r="Y568" s="96"/>
      <c r="Z568" s="96"/>
      <c r="AA568" s="60"/>
      <c r="AB568" s="60"/>
      <c r="AC568" s="61"/>
      <c r="AD568" s="258"/>
      <c r="AE568" s="258"/>
      <c r="AF568" s="55"/>
      <c r="AG568" s="26"/>
      <c r="AH568" s="55"/>
      <c r="AI568" s="26"/>
      <c r="AJ568" s="131"/>
      <c r="AK568" s="199"/>
      <c r="AL568" s="284" t="s">
        <v>176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4"/>
      <c r="AT568" s="37"/>
    </row>
    <row r="569" spans="2:46" ht="13.5" customHeight="1" x14ac:dyDescent="0.15">
      <c r="B569" s="285"/>
      <c r="C569" s="27" t="s">
        <v>32</v>
      </c>
      <c r="D569" s="186"/>
      <c r="E569" s="56"/>
      <c r="F569" s="187"/>
      <c r="G569" s="187"/>
      <c r="H569" s="187"/>
      <c r="I569" s="62"/>
      <c r="J569" s="62"/>
      <c r="K569" s="188"/>
      <c r="L569" s="259"/>
      <c r="M569" s="259"/>
      <c r="N569" s="56"/>
      <c r="O569" s="28"/>
      <c r="P569" s="56"/>
      <c r="Q569" s="28"/>
      <c r="R569" s="132"/>
      <c r="S569" s="214"/>
      <c r="T569" s="285"/>
      <c r="U569" s="27" t="s">
        <v>32</v>
      </c>
      <c r="V569" s="186"/>
      <c r="W569" s="56"/>
      <c r="X569" s="187"/>
      <c r="Y569" s="187"/>
      <c r="Z569" s="187"/>
      <c r="AA569" s="62"/>
      <c r="AB569" s="62"/>
      <c r="AC569" s="188"/>
      <c r="AD569" s="259"/>
      <c r="AE569" s="259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4"/>
      <c r="AT569" s="37"/>
    </row>
    <row r="570" spans="2:46" ht="13.5" customHeight="1" x14ac:dyDescent="0.15">
      <c r="B570" s="285"/>
      <c r="C570" s="27" t="s">
        <v>33</v>
      </c>
      <c r="D570" s="186"/>
      <c r="E570" s="56"/>
      <c r="F570" s="187"/>
      <c r="G570" s="187"/>
      <c r="H570" s="187"/>
      <c r="I570" s="62"/>
      <c r="J570" s="62"/>
      <c r="K570" s="188"/>
      <c r="L570" s="259"/>
      <c r="M570" s="259"/>
      <c r="N570" s="56"/>
      <c r="O570" s="28"/>
      <c r="P570" s="56"/>
      <c r="Q570" s="28"/>
      <c r="R570" s="132"/>
      <c r="S570" s="214"/>
      <c r="T570" s="285"/>
      <c r="U570" s="27" t="s">
        <v>33</v>
      </c>
      <c r="V570" s="186"/>
      <c r="W570" s="56"/>
      <c r="X570" s="187"/>
      <c r="Y570" s="187"/>
      <c r="Z570" s="187"/>
      <c r="AA570" s="62"/>
      <c r="AB570" s="62"/>
      <c r="AC570" s="188"/>
      <c r="AD570" s="259"/>
      <c r="AE570" s="259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4"/>
      <c r="AT570" s="37"/>
    </row>
    <row r="571" spans="2:46" ht="13.5" customHeight="1" x14ac:dyDescent="0.15">
      <c r="B571" s="285"/>
      <c r="C571" s="27" t="s">
        <v>35</v>
      </c>
      <c r="D571" s="186"/>
      <c r="E571" s="56"/>
      <c r="F571" s="187"/>
      <c r="G571" s="187"/>
      <c r="H571" s="187"/>
      <c r="I571" s="62"/>
      <c r="J571" s="62"/>
      <c r="K571" s="188"/>
      <c r="L571" s="259"/>
      <c r="M571" s="259"/>
      <c r="N571" s="56"/>
      <c r="O571" s="28"/>
      <c r="P571" s="56"/>
      <c r="Q571" s="28"/>
      <c r="R571" s="132"/>
      <c r="S571" s="214"/>
      <c r="T571" s="285"/>
      <c r="U571" s="27" t="s">
        <v>35</v>
      </c>
      <c r="V571" s="186"/>
      <c r="W571" s="56"/>
      <c r="X571" s="187"/>
      <c r="Y571" s="187"/>
      <c r="Z571" s="187"/>
      <c r="AA571" s="62"/>
      <c r="AB571" s="62"/>
      <c r="AC571" s="188"/>
      <c r="AD571" s="259"/>
      <c r="AE571" s="259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4"/>
      <c r="AT571" s="37"/>
    </row>
    <row r="572" spans="2:46" ht="13.5" customHeight="1" thickBot="1" x14ac:dyDescent="0.2">
      <c r="B572" s="286"/>
      <c r="C572" s="27"/>
      <c r="D572" s="186"/>
      <c r="E572" s="56"/>
      <c r="F572" s="189"/>
      <c r="G572" s="189"/>
      <c r="H572" s="189"/>
      <c r="I572" s="56"/>
      <c r="J572" s="56"/>
      <c r="K572" s="188"/>
      <c r="L572" s="259"/>
      <c r="M572" s="259"/>
      <c r="N572" s="56"/>
      <c r="O572" s="28"/>
      <c r="P572" s="56"/>
      <c r="Q572" s="28"/>
      <c r="R572" s="184"/>
      <c r="S572" s="214"/>
      <c r="T572" s="286"/>
      <c r="U572" s="27"/>
      <c r="V572" s="186"/>
      <c r="W572" s="56"/>
      <c r="X572" s="189"/>
      <c r="Y572" s="189"/>
      <c r="Z572" s="189"/>
      <c r="AA572" s="56"/>
      <c r="AB572" s="56"/>
      <c r="AC572" s="188"/>
      <c r="AD572" s="259"/>
      <c r="AE572" s="259"/>
      <c r="AF572" s="56"/>
      <c r="AG572" s="28"/>
      <c r="AH572" s="56"/>
      <c r="AI572" s="28"/>
      <c r="AJ572" s="184"/>
      <c r="AK572" s="199"/>
      <c r="AL572" s="286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4"/>
      <c r="AT572" s="37"/>
    </row>
    <row r="573" spans="2:46" ht="13.5" customHeight="1" x14ac:dyDescent="0.15">
      <c r="B573" s="284" t="s">
        <v>177</v>
      </c>
      <c r="C573" s="25" t="s">
        <v>31</v>
      </c>
      <c r="D573" s="39"/>
      <c r="E573" s="55"/>
      <c r="F573" s="96"/>
      <c r="G573" s="96"/>
      <c r="H573" s="96"/>
      <c r="I573" s="60"/>
      <c r="J573" s="60"/>
      <c r="K573" s="61"/>
      <c r="L573" s="258"/>
      <c r="M573" s="258"/>
      <c r="N573" s="55"/>
      <c r="O573" s="26"/>
      <c r="P573" s="55"/>
      <c r="Q573" s="26"/>
      <c r="R573" s="131"/>
      <c r="S573" s="214"/>
      <c r="T573" s="284" t="s">
        <v>177</v>
      </c>
      <c r="U573" s="25" t="s">
        <v>31</v>
      </c>
      <c r="V573" s="39"/>
      <c r="W573" s="55"/>
      <c r="X573" s="96"/>
      <c r="Y573" s="96"/>
      <c r="Z573" s="96"/>
      <c r="AA573" s="60"/>
      <c r="AB573" s="60"/>
      <c r="AC573" s="61"/>
      <c r="AD573" s="258"/>
      <c r="AE573" s="258"/>
      <c r="AF573" s="55"/>
      <c r="AG573" s="26"/>
      <c r="AH573" s="55"/>
      <c r="AI573" s="26"/>
      <c r="AJ573" s="131"/>
      <c r="AK573" s="199"/>
      <c r="AL573" s="284" t="s">
        <v>177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4"/>
      <c r="AT573" s="37"/>
    </row>
    <row r="574" spans="2:46" ht="13.5" customHeight="1" x14ac:dyDescent="0.15">
      <c r="B574" s="285"/>
      <c r="C574" s="27" t="s">
        <v>32</v>
      </c>
      <c r="D574" s="186"/>
      <c r="E574" s="56"/>
      <c r="F574" s="187"/>
      <c r="G574" s="187"/>
      <c r="H574" s="187"/>
      <c r="I574" s="62"/>
      <c r="J574" s="62"/>
      <c r="K574" s="188"/>
      <c r="L574" s="259"/>
      <c r="M574" s="259"/>
      <c r="N574" s="56"/>
      <c r="O574" s="28"/>
      <c r="P574" s="56"/>
      <c r="Q574" s="28"/>
      <c r="R574" s="132"/>
      <c r="S574" s="214"/>
      <c r="T574" s="285"/>
      <c r="U574" s="27" t="s">
        <v>32</v>
      </c>
      <c r="V574" s="186"/>
      <c r="W574" s="56"/>
      <c r="X574" s="187"/>
      <c r="Y574" s="187"/>
      <c r="Z574" s="187"/>
      <c r="AA574" s="62"/>
      <c r="AB574" s="62"/>
      <c r="AC574" s="188"/>
      <c r="AD574" s="259"/>
      <c r="AE574" s="259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4"/>
      <c r="AT574" s="37"/>
    </row>
    <row r="575" spans="2:46" ht="13.5" customHeight="1" x14ac:dyDescent="0.15">
      <c r="B575" s="285"/>
      <c r="C575" s="27" t="s">
        <v>33</v>
      </c>
      <c r="D575" s="186"/>
      <c r="E575" s="56"/>
      <c r="F575" s="187"/>
      <c r="G575" s="187"/>
      <c r="H575" s="187"/>
      <c r="I575" s="62"/>
      <c r="J575" s="62"/>
      <c r="K575" s="188"/>
      <c r="L575" s="259"/>
      <c r="M575" s="259"/>
      <c r="N575" s="56"/>
      <c r="O575" s="28"/>
      <c r="P575" s="56"/>
      <c r="Q575" s="28"/>
      <c r="R575" s="132"/>
      <c r="S575" s="214"/>
      <c r="T575" s="285"/>
      <c r="U575" s="27" t="s">
        <v>33</v>
      </c>
      <c r="V575" s="186"/>
      <c r="W575" s="56"/>
      <c r="X575" s="187"/>
      <c r="Y575" s="187"/>
      <c r="Z575" s="187"/>
      <c r="AA575" s="62"/>
      <c r="AB575" s="62"/>
      <c r="AC575" s="188"/>
      <c r="AD575" s="259"/>
      <c r="AE575" s="259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4"/>
      <c r="AT575" s="37"/>
    </row>
    <row r="576" spans="2:46" ht="13.5" customHeight="1" x14ac:dyDescent="0.15">
      <c r="B576" s="285"/>
      <c r="C576" s="27" t="s">
        <v>35</v>
      </c>
      <c r="D576" s="186"/>
      <c r="E576" s="56"/>
      <c r="F576" s="187"/>
      <c r="G576" s="187"/>
      <c r="H576" s="187"/>
      <c r="I576" s="62"/>
      <c r="J576" s="62"/>
      <c r="K576" s="188"/>
      <c r="L576" s="259"/>
      <c r="M576" s="259"/>
      <c r="N576" s="56"/>
      <c r="O576" s="28"/>
      <c r="P576" s="56"/>
      <c r="Q576" s="28"/>
      <c r="R576" s="132"/>
      <c r="S576" s="214"/>
      <c r="T576" s="285"/>
      <c r="U576" s="27" t="s">
        <v>35</v>
      </c>
      <c r="V576" s="186"/>
      <c r="W576" s="56"/>
      <c r="X576" s="187"/>
      <c r="Y576" s="187"/>
      <c r="Z576" s="187"/>
      <c r="AA576" s="62"/>
      <c r="AB576" s="62"/>
      <c r="AC576" s="188"/>
      <c r="AD576" s="259"/>
      <c r="AE576" s="259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4"/>
      <c r="AT576" s="37"/>
    </row>
    <row r="577" spans="2:46" ht="13.5" customHeight="1" thickBot="1" x14ac:dyDescent="0.2">
      <c r="B577" s="286"/>
      <c r="C577" s="27"/>
      <c r="D577" s="186"/>
      <c r="E577" s="56"/>
      <c r="F577" s="189"/>
      <c r="G577" s="189"/>
      <c r="H577" s="189"/>
      <c r="I577" s="56"/>
      <c r="J577" s="56"/>
      <c r="K577" s="188"/>
      <c r="L577" s="259"/>
      <c r="M577" s="259"/>
      <c r="N577" s="56"/>
      <c r="O577" s="28"/>
      <c r="P577" s="56"/>
      <c r="Q577" s="28"/>
      <c r="R577" s="184"/>
      <c r="S577" s="214"/>
      <c r="T577" s="286"/>
      <c r="U577" s="27"/>
      <c r="V577" s="186"/>
      <c r="W577" s="56"/>
      <c r="X577" s="189"/>
      <c r="Y577" s="189"/>
      <c r="Z577" s="189"/>
      <c r="AA577" s="56"/>
      <c r="AB577" s="56"/>
      <c r="AC577" s="188"/>
      <c r="AD577" s="259"/>
      <c r="AE577" s="259"/>
      <c r="AF577" s="56"/>
      <c r="AG577" s="28"/>
      <c r="AH577" s="56"/>
      <c r="AI577" s="28"/>
      <c r="AJ577" s="184"/>
      <c r="AK577" s="199"/>
      <c r="AL577" s="286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4"/>
      <c r="AT577" s="37"/>
    </row>
    <row r="578" spans="2:46" ht="13.5" customHeight="1" x14ac:dyDescent="0.15">
      <c r="B578" s="284" t="s">
        <v>178</v>
      </c>
      <c r="C578" s="25" t="s">
        <v>31</v>
      </c>
      <c r="D578" s="39"/>
      <c r="E578" s="55"/>
      <c r="F578" s="96"/>
      <c r="G578" s="96"/>
      <c r="H578" s="96"/>
      <c r="I578" s="60"/>
      <c r="J578" s="60"/>
      <c r="K578" s="61"/>
      <c r="L578" s="258"/>
      <c r="M578" s="258"/>
      <c r="N578" s="55"/>
      <c r="O578" s="26"/>
      <c r="P578" s="55"/>
      <c r="Q578" s="26"/>
      <c r="R578" s="131"/>
      <c r="S578" s="214"/>
      <c r="T578" s="284" t="s">
        <v>178</v>
      </c>
      <c r="U578" s="25" t="s">
        <v>31</v>
      </c>
      <c r="V578" s="39"/>
      <c r="W578" s="55"/>
      <c r="X578" s="96"/>
      <c r="Y578" s="96"/>
      <c r="Z578" s="96"/>
      <c r="AA578" s="60"/>
      <c r="AB578" s="60"/>
      <c r="AC578" s="61"/>
      <c r="AD578" s="258"/>
      <c r="AE578" s="258"/>
      <c r="AF578" s="55"/>
      <c r="AG578" s="26"/>
      <c r="AH578" s="55"/>
      <c r="AI578" s="26"/>
      <c r="AJ578" s="131"/>
      <c r="AK578" s="199"/>
      <c r="AL578" s="284" t="s">
        <v>178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4"/>
      <c r="AT578" s="37"/>
    </row>
    <row r="579" spans="2:46" ht="13.5" customHeight="1" x14ac:dyDescent="0.15">
      <c r="B579" s="285"/>
      <c r="C579" s="27" t="s">
        <v>32</v>
      </c>
      <c r="D579" s="186"/>
      <c r="E579" s="56"/>
      <c r="F579" s="187"/>
      <c r="G579" s="187"/>
      <c r="H579" s="187"/>
      <c r="I579" s="62"/>
      <c r="J579" s="62"/>
      <c r="K579" s="188"/>
      <c r="L579" s="259"/>
      <c r="M579" s="259"/>
      <c r="N579" s="56"/>
      <c r="O579" s="28"/>
      <c r="P579" s="56"/>
      <c r="Q579" s="28"/>
      <c r="R579" s="132"/>
      <c r="S579" s="214"/>
      <c r="T579" s="285"/>
      <c r="U579" s="27" t="s">
        <v>32</v>
      </c>
      <c r="V579" s="186"/>
      <c r="W579" s="56"/>
      <c r="X579" s="187"/>
      <c r="Y579" s="187"/>
      <c r="Z579" s="187"/>
      <c r="AA579" s="62"/>
      <c r="AB579" s="62"/>
      <c r="AC579" s="188"/>
      <c r="AD579" s="259"/>
      <c r="AE579" s="259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4"/>
      <c r="AT579" s="37"/>
    </row>
    <row r="580" spans="2:46" ht="13.5" customHeight="1" x14ac:dyDescent="0.15">
      <c r="B580" s="285"/>
      <c r="C580" s="27" t="s">
        <v>33</v>
      </c>
      <c r="D580" s="186"/>
      <c r="E580" s="56"/>
      <c r="F580" s="187"/>
      <c r="G580" s="187"/>
      <c r="H580" s="187"/>
      <c r="I580" s="62"/>
      <c r="J580" s="62"/>
      <c r="K580" s="188"/>
      <c r="L580" s="259"/>
      <c r="M580" s="259"/>
      <c r="N580" s="56"/>
      <c r="O580" s="28"/>
      <c r="P580" s="56"/>
      <c r="Q580" s="28"/>
      <c r="R580" s="132"/>
      <c r="S580" s="214"/>
      <c r="T580" s="285"/>
      <c r="U580" s="27" t="s">
        <v>33</v>
      </c>
      <c r="V580" s="186"/>
      <c r="W580" s="56"/>
      <c r="X580" s="187"/>
      <c r="Y580" s="187"/>
      <c r="Z580" s="187"/>
      <c r="AA580" s="62"/>
      <c r="AB580" s="62"/>
      <c r="AC580" s="188"/>
      <c r="AD580" s="259"/>
      <c r="AE580" s="259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4"/>
      <c r="AT580" s="37"/>
    </row>
    <row r="581" spans="2:46" ht="13.5" customHeight="1" x14ac:dyDescent="0.15">
      <c r="B581" s="285"/>
      <c r="C581" s="27" t="s">
        <v>35</v>
      </c>
      <c r="D581" s="186"/>
      <c r="E581" s="56"/>
      <c r="F581" s="187"/>
      <c r="G581" s="187"/>
      <c r="H581" s="187"/>
      <c r="I581" s="62"/>
      <c r="J581" s="62"/>
      <c r="K581" s="188"/>
      <c r="L581" s="259"/>
      <c r="M581" s="259"/>
      <c r="N581" s="56"/>
      <c r="O581" s="28"/>
      <c r="P581" s="56"/>
      <c r="Q581" s="28"/>
      <c r="R581" s="132"/>
      <c r="S581" s="214"/>
      <c r="T581" s="285"/>
      <c r="U581" s="27" t="s">
        <v>35</v>
      </c>
      <c r="V581" s="186"/>
      <c r="W581" s="56"/>
      <c r="X581" s="187"/>
      <c r="Y581" s="187"/>
      <c r="Z581" s="187"/>
      <c r="AA581" s="62"/>
      <c r="AB581" s="62"/>
      <c r="AC581" s="188"/>
      <c r="AD581" s="259"/>
      <c r="AE581" s="259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4"/>
      <c r="AT581" s="37"/>
    </row>
    <row r="582" spans="2:46" ht="13.5" customHeight="1" thickBot="1" x14ac:dyDescent="0.2">
      <c r="B582" s="286"/>
      <c r="C582" s="27"/>
      <c r="D582" s="186"/>
      <c r="E582" s="56"/>
      <c r="F582" s="189"/>
      <c r="G582" s="189"/>
      <c r="H582" s="189"/>
      <c r="I582" s="56"/>
      <c r="J582" s="56"/>
      <c r="K582" s="188"/>
      <c r="L582" s="259"/>
      <c r="M582" s="259"/>
      <c r="N582" s="56"/>
      <c r="O582" s="28"/>
      <c r="P582" s="56"/>
      <c r="Q582" s="28"/>
      <c r="R582" s="184"/>
      <c r="S582" s="214"/>
      <c r="T582" s="286"/>
      <c r="U582" s="27"/>
      <c r="V582" s="186"/>
      <c r="W582" s="56"/>
      <c r="X582" s="189"/>
      <c r="Y582" s="189"/>
      <c r="Z582" s="189"/>
      <c r="AA582" s="56"/>
      <c r="AB582" s="56"/>
      <c r="AC582" s="188"/>
      <c r="AD582" s="259"/>
      <c r="AE582" s="259"/>
      <c r="AF582" s="56"/>
      <c r="AG582" s="28"/>
      <c r="AH582" s="56"/>
      <c r="AI582" s="28"/>
      <c r="AJ582" s="184"/>
      <c r="AK582" s="199"/>
      <c r="AL582" s="286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4"/>
      <c r="AT582" s="37"/>
    </row>
    <row r="583" spans="2:46" ht="13.5" customHeight="1" x14ac:dyDescent="0.15">
      <c r="B583" s="284" t="s">
        <v>179</v>
      </c>
      <c r="C583" s="25" t="s">
        <v>31</v>
      </c>
      <c r="D583" s="39"/>
      <c r="E583" s="55"/>
      <c r="F583" s="96"/>
      <c r="G583" s="96"/>
      <c r="H583" s="96"/>
      <c r="I583" s="60"/>
      <c r="J583" s="60"/>
      <c r="K583" s="61"/>
      <c r="L583" s="258"/>
      <c r="M583" s="258"/>
      <c r="N583" s="55"/>
      <c r="O583" s="26"/>
      <c r="P583" s="55"/>
      <c r="Q583" s="26"/>
      <c r="R583" s="131"/>
      <c r="S583" s="214"/>
      <c r="T583" s="284" t="s">
        <v>179</v>
      </c>
      <c r="U583" s="25" t="s">
        <v>31</v>
      </c>
      <c r="V583" s="39"/>
      <c r="W583" s="55"/>
      <c r="X583" s="96"/>
      <c r="Y583" s="96"/>
      <c r="Z583" s="96"/>
      <c r="AA583" s="60"/>
      <c r="AB583" s="60"/>
      <c r="AC583" s="61"/>
      <c r="AD583" s="258"/>
      <c r="AE583" s="258"/>
      <c r="AF583" s="55"/>
      <c r="AG583" s="26"/>
      <c r="AH583" s="55"/>
      <c r="AI583" s="26"/>
      <c r="AJ583" s="131"/>
      <c r="AK583" s="199"/>
      <c r="AL583" s="284" t="s">
        <v>179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4"/>
      <c r="AT583" s="37"/>
    </row>
    <row r="584" spans="2:46" ht="13.5" customHeight="1" x14ac:dyDescent="0.15">
      <c r="B584" s="285"/>
      <c r="C584" s="27" t="s">
        <v>32</v>
      </c>
      <c r="D584" s="186"/>
      <c r="E584" s="56"/>
      <c r="F584" s="187"/>
      <c r="G584" s="187"/>
      <c r="H584" s="187"/>
      <c r="I584" s="62"/>
      <c r="J584" s="62"/>
      <c r="K584" s="188"/>
      <c r="L584" s="259"/>
      <c r="M584" s="259"/>
      <c r="N584" s="56"/>
      <c r="O584" s="28"/>
      <c r="P584" s="56"/>
      <c r="Q584" s="28"/>
      <c r="R584" s="132"/>
      <c r="S584" s="214"/>
      <c r="T584" s="285"/>
      <c r="U584" s="27" t="s">
        <v>32</v>
      </c>
      <c r="V584" s="186"/>
      <c r="W584" s="56"/>
      <c r="X584" s="187"/>
      <c r="Y584" s="187"/>
      <c r="Z584" s="187"/>
      <c r="AA584" s="62"/>
      <c r="AB584" s="62"/>
      <c r="AC584" s="188"/>
      <c r="AD584" s="259"/>
      <c r="AE584" s="259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4"/>
      <c r="AT584" s="37"/>
    </row>
    <row r="585" spans="2:46" ht="13.5" customHeight="1" x14ac:dyDescent="0.15">
      <c r="B585" s="285"/>
      <c r="C585" s="27" t="s">
        <v>33</v>
      </c>
      <c r="D585" s="186"/>
      <c r="E585" s="56"/>
      <c r="F585" s="187"/>
      <c r="G585" s="187"/>
      <c r="H585" s="187"/>
      <c r="I585" s="62"/>
      <c r="J585" s="62"/>
      <c r="K585" s="188"/>
      <c r="L585" s="259"/>
      <c r="M585" s="259"/>
      <c r="N585" s="56"/>
      <c r="O585" s="28"/>
      <c r="P585" s="56"/>
      <c r="Q585" s="28"/>
      <c r="R585" s="132"/>
      <c r="S585" s="214"/>
      <c r="T585" s="285"/>
      <c r="U585" s="27" t="s">
        <v>33</v>
      </c>
      <c r="V585" s="186"/>
      <c r="W585" s="56"/>
      <c r="X585" s="187"/>
      <c r="Y585" s="187"/>
      <c r="Z585" s="187"/>
      <c r="AA585" s="62"/>
      <c r="AB585" s="62"/>
      <c r="AC585" s="188"/>
      <c r="AD585" s="259"/>
      <c r="AE585" s="259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4"/>
      <c r="AT585" s="37"/>
    </row>
    <row r="586" spans="2:46" ht="13.5" customHeight="1" x14ac:dyDescent="0.15">
      <c r="B586" s="285"/>
      <c r="C586" s="27" t="s">
        <v>35</v>
      </c>
      <c r="D586" s="186"/>
      <c r="E586" s="56"/>
      <c r="F586" s="187"/>
      <c r="G586" s="187"/>
      <c r="H586" s="187"/>
      <c r="I586" s="62"/>
      <c r="J586" s="62"/>
      <c r="K586" s="188"/>
      <c r="L586" s="259"/>
      <c r="M586" s="259"/>
      <c r="N586" s="56"/>
      <c r="O586" s="28"/>
      <c r="P586" s="56"/>
      <c r="Q586" s="28"/>
      <c r="R586" s="132"/>
      <c r="S586" s="214"/>
      <c r="T586" s="285"/>
      <c r="U586" s="27" t="s">
        <v>35</v>
      </c>
      <c r="V586" s="186"/>
      <c r="W586" s="56"/>
      <c r="X586" s="187"/>
      <c r="Y586" s="187"/>
      <c r="Z586" s="187"/>
      <c r="AA586" s="62"/>
      <c r="AB586" s="62"/>
      <c r="AC586" s="188"/>
      <c r="AD586" s="259"/>
      <c r="AE586" s="259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4"/>
      <c r="AT586" s="37"/>
    </row>
    <row r="587" spans="2:46" ht="13.5" customHeight="1" thickBot="1" x14ac:dyDescent="0.2">
      <c r="B587" s="286"/>
      <c r="C587" s="27"/>
      <c r="D587" s="186"/>
      <c r="E587" s="56"/>
      <c r="F587" s="189"/>
      <c r="G587" s="189"/>
      <c r="H587" s="189"/>
      <c r="I587" s="56"/>
      <c r="J587" s="56"/>
      <c r="K587" s="188"/>
      <c r="L587" s="259"/>
      <c r="M587" s="259"/>
      <c r="N587" s="56"/>
      <c r="O587" s="28"/>
      <c r="P587" s="56"/>
      <c r="Q587" s="28"/>
      <c r="R587" s="184"/>
      <c r="S587" s="214"/>
      <c r="T587" s="286"/>
      <c r="U587" s="27"/>
      <c r="V587" s="186"/>
      <c r="W587" s="56"/>
      <c r="X587" s="189"/>
      <c r="Y587" s="189"/>
      <c r="Z587" s="189"/>
      <c r="AA587" s="56"/>
      <c r="AB587" s="56"/>
      <c r="AC587" s="188"/>
      <c r="AD587" s="259"/>
      <c r="AE587" s="259"/>
      <c r="AF587" s="56"/>
      <c r="AG587" s="28"/>
      <c r="AH587" s="56"/>
      <c r="AI587" s="28"/>
      <c r="AJ587" s="184"/>
      <c r="AK587" s="199"/>
      <c r="AL587" s="286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4"/>
      <c r="AT587" s="37"/>
    </row>
    <row r="588" spans="2:46" ht="13.5" customHeight="1" x14ac:dyDescent="0.15">
      <c r="B588" s="284" t="s">
        <v>180</v>
      </c>
      <c r="C588" s="25" t="s">
        <v>31</v>
      </c>
      <c r="D588" s="39"/>
      <c r="E588" s="55"/>
      <c r="F588" s="96"/>
      <c r="G588" s="96"/>
      <c r="H588" s="96"/>
      <c r="I588" s="60"/>
      <c r="J588" s="60"/>
      <c r="K588" s="61"/>
      <c r="L588" s="258"/>
      <c r="M588" s="258"/>
      <c r="N588" s="55"/>
      <c r="O588" s="26"/>
      <c r="P588" s="55"/>
      <c r="Q588" s="26"/>
      <c r="R588" s="131"/>
      <c r="S588" s="214"/>
      <c r="T588" s="284" t="s">
        <v>180</v>
      </c>
      <c r="U588" s="25" t="s">
        <v>31</v>
      </c>
      <c r="V588" s="39"/>
      <c r="W588" s="55"/>
      <c r="X588" s="96"/>
      <c r="Y588" s="96"/>
      <c r="Z588" s="96"/>
      <c r="AA588" s="60"/>
      <c r="AB588" s="60"/>
      <c r="AC588" s="61"/>
      <c r="AD588" s="258"/>
      <c r="AE588" s="258"/>
      <c r="AF588" s="55"/>
      <c r="AG588" s="26"/>
      <c r="AH588" s="55"/>
      <c r="AI588" s="26"/>
      <c r="AJ588" s="131"/>
      <c r="AK588" s="199"/>
      <c r="AL588" s="284" t="s">
        <v>180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4"/>
      <c r="AT588" s="37"/>
    </row>
    <row r="589" spans="2:46" ht="13.5" customHeight="1" x14ac:dyDescent="0.15">
      <c r="B589" s="285"/>
      <c r="C589" s="27" t="s">
        <v>32</v>
      </c>
      <c r="D589" s="186"/>
      <c r="E589" s="56"/>
      <c r="F589" s="187"/>
      <c r="G589" s="187"/>
      <c r="H589" s="187"/>
      <c r="I589" s="62"/>
      <c r="J589" s="62"/>
      <c r="K589" s="188"/>
      <c r="L589" s="259"/>
      <c r="M589" s="259"/>
      <c r="N589" s="56"/>
      <c r="O589" s="28"/>
      <c r="P589" s="56"/>
      <c r="Q589" s="28"/>
      <c r="R589" s="132"/>
      <c r="S589" s="214"/>
      <c r="T589" s="285"/>
      <c r="U589" s="27" t="s">
        <v>32</v>
      </c>
      <c r="V589" s="186"/>
      <c r="W589" s="56"/>
      <c r="X589" s="187"/>
      <c r="Y589" s="187"/>
      <c r="Z589" s="187"/>
      <c r="AA589" s="62"/>
      <c r="AB589" s="62"/>
      <c r="AC589" s="188"/>
      <c r="AD589" s="259"/>
      <c r="AE589" s="259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4"/>
      <c r="AT589" s="37"/>
    </row>
    <row r="590" spans="2:46" ht="13.5" customHeight="1" x14ac:dyDescent="0.15">
      <c r="B590" s="285"/>
      <c r="C590" s="27" t="s">
        <v>33</v>
      </c>
      <c r="D590" s="186"/>
      <c r="E590" s="56"/>
      <c r="F590" s="187"/>
      <c r="G590" s="187"/>
      <c r="H590" s="187"/>
      <c r="I590" s="62"/>
      <c r="J590" s="62"/>
      <c r="K590" s="188"/>
      <c r="L590" s="259"/>
      <c r="M590" s="259"/>
      <c r="N590" s="56"/>
      <c r="O590" s="28"/>
      <c r="P590" s="56"/>
      <c r="Q590" s="28"/>
      <c r="R590" s="132"/>
      <c r="S590" s="214"/>
      <c r="T590" s="285"/>
      <c r="U590" s="27" t="s">
        <v>33</v>
      </c>
      <c r="V590" s="186"/>
      <c r="W590" s="56"/>
      <c r="X590" s="187"/>
      <c r="Y590" s="187"/>
      <c r="Z590" s="187"/>
      <c r="AA590" s="62"/>
      <c r="AB590" s="62"/>
      <c r="AC590" s="188"/>
      <c r="AD590" s="259"/>
      <c r="AE590" s="259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4"/>
      <c r="AT590" s="37"/>
    </row>
    <row r="591" spans="2:46" ht="13.5" customHeight="1" x14ac:dyDescent="0.15">
      <c r="B591" s="285"/>
      <c r="C591" s="27" t="s">
        <v>35</v>
      </c>
      <c r="D591" s="186"/>
      <c r="E591" s="56"/>
      <c r="F591" s="187"/>
      <c r="G591" s="187"/>
      <c r="H591" s="187"/>
      <c r="I591" s="62"/>
      <c r="J591" s="62"/>
      <c r="K591" s="188"/>
      <c r="L591" s="259"/>
      <c r="M591" s="259"/>
      <c r="N591" s="56"/>
      <c r="O591" s="28"/>
      <c r="P591" s="56"/>
      <c r="Q591" s="28"/>
      <c r="R591" s="132"/>
      <c r="S591" s="214"/>
      <c r="T591" s="285"/>
      <c r="U591" s="27" t="s">
        <v>35</v>
      </c>
      <c r="V591" s="186"/>
      <c r="W591" s="56"/>
      <c r="X591" s="187"/>
      <c r="Y591" s="187"/>
      <c r="Z591" s="187"/>
      <c r="AA591" s="62"/>
      <c r="AB591" s="62"/>
      <c r="AC591" s="188"/>
      <c r="AD591" s="259"/>
      <c r="AE591" s="259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4"/>
      <c r="AT591" s="37"/>
    </row>
    <row r="592" spans="2:46" ht="13.5" customHeight="1" thickBot="1" x14ac:dyDescent="0.2">
      <c r="B592" s="286"/>
      <c r="C592" s="27"/>
      <c r="D592" s="186"/>
      <c r="E592" s="56"/>
      <c r="F592" s="189"/>
      <c r="G592" s="189"/>
      <c r="H592" s="189"/>
      <c r="I592" s="56"/>
      <c r="J592" s="56"/>
      <c r="K592" s="188"/>
      <c r="L592" s="259"/>
      <c r="M592" s="259"/>
      <c r="N592" s="56"/>
      <c r="O592" s="28"/>
      <c r="P592" s="56"/>
      <c r="Q592" s="28"/>
      <c r="R592" s="184"/>
      <c r="S592" s="214"/>
      <c r="T592" s="286"/>
      <c r="U592" s="27"/>
      <c r="V592" s="186"/>
      <c r="W592" s="56"/>
      <c r="X592" s="189"/>
      <c r="Y592" s="189"/>
      <c r="Z592" s="189"/>
      <c r="AA592" s="56"/>
      <c r="AB592" s="56"/>
      <c r="AC592" s="188"/>
      <c r="AD592" s="259"/>
      <c r="AE592" s="259"/>
      <c r="AF592" s="56"/>
      <c r="AG592" s="28"/>
      <c r="AH592" s="56"/>
      <c r="AI592" s="28"/>
      <c r="AJ592" s="184"/>
      <c r="AK592" s="199"/>
      <c r="AL592" s="286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4"/>
      <c r="AT592" s="37"/>
    </row>
    <row r="593" spans="2:46" ht="13.5" customHeight="1" x14ac:dyDescent="0.15">
      <c r="B593" s="284" t="s">
        <v>181</v>
      </c>
      <c r="C593" s="25" t="s">
        <v>31</v>
      </c>
      <c r="D593" s="39"/>
      <c r="E593" s="55"/>
      <c r="F593" s="96"/>
      <c r="G593" s="96"/>
      <c r="H593" s="96"/>
      <c r="I593" s="60"/>
      <c r="J593" s="60"/>
      <c r="K593" s="61"/>
      <c r="L593" s="258"/>
      <c r="M593" s="258"/>
      <c r="N593" s="55"/>
      <c r="O593" s="26"/>
      <c r="P593" s="55"/>
      <c r="Q593" s="26"/>
      <c r="R593" s="131"/>
      <c r="S593" s="214"/>
      <c r="T593" s="284" t="s">
        <v>181</v>
      </c>
      <c r="U593" s="25" t="s">
        <v>31</v>
      </c>
      <c r="V593" s="39"/>
      <c r="W593" s="55"/>
      <c r="X593" s="96"/>
      <c r="Y593" s="96"/>
      <c r="Z593" s="96"/>
      <c r="AA593" s="60"/>
      <c r="AB593" s="60"/>
      <c r="AC593" s="61"/>
      <c r="AD593" s="258"/>
      <c r="AE593" s="258"/>
      <c r="AF593" s="55"/>
      <c r="AG593" s="26"/>
      <c r="AH593" s="55"/>
      <c r="AI593" s="26"/>
      <c r="AJ593" s="131"/>
      <c r="AK593" s="199"/>
      <c r="AL593" s="284" t="s">
        <v>181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4"/>
      <c r="AT593" s="37"/>
    </row>
    <row r="594" spans="2:46" ht="13.5" customHeight="1" x14ac:dyDescent="0.15">
      <c r="B594" s="285"/>
      <c r="C594" s="27" t="s">
        <v>32</v>
      </c>
      <c r="D594" s="186"/>
      <c r="E594" s="56"/>
      <c r="F594" s="187"/>
      <c r="G594" s="187"/>
      <c r="H594" s="187"/>
      <c r="I594" s="62"/>
      <c r="J594" s="62"/>
      <c r="K594" s="188"/>
      <c r="L594" s="259"/>
      <c r="M594" s="259"/>
      <c r="N594" s="56"/>
      <c r="O594" s="28"/>
      <c r="P594" s="56"/>
      <c r="Q594" s="28"/>
      <c r="R594" s="132"/>
      <c r="S594" s="214"/>
      <c r="T594" s="285"/>
      <c r="U594" s="27" t="s">
        <v>32</v>
      </c>
      <c r="V594" s="186"/>
      <c r="W594" s="56"/>
      <c r="X594" s="187"/>
      <c r="Y594" s="187"/>
      <c r="Z594" s="187"/>
      <c r="AA594" s="62"/>
      <c r="AB594" s="62"/>
      <c r="AC594" s="188"/>
      <c r="AD594" s="259"/>
      <c r="AE594" s="259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4"/>
      <c r="AT594" s="37"/>
    </row>
    <row r="595" spans="2:46" ht="13.5" customHeight="1" x14ac:dyDescent="0.15">
      <c r="B595" s="285"/>
      <c r="C595" s="27" t="s">
        <v>33</v>
      </c>
      <c r="D595" s="186"/>
      <c r="E595" s="56"/>
      <c r="F595" s="187"/>
      <c r="G595" s="187"/>
      <c r="H595" s="187"/>
      <c r="I595" s="62"/>
      <c r="J595" s="62"/>
      <c r="K595" s="188"/>
      <c r="L595" s="259"/>
      <c r="M595" s="259"/>
      <c r="N595" s="56"/>
      <c r="O595" s="28"/>
      <c r="P595" s="56"/>
      <c r="Q595" s="28"/>
      <c r="R595" s="132"/>
      <c r="S595" s="214"/>
      <c r="T595" s="285"/>
      <c r="U595" s="27" t="s">
        <v>33</v>
      </c>
      <c r="V595" s="186"/>
      <c r="W595" s="56"/>
      <c r="X595" s="187"/>
      <c r="Y595" s="187"/>
      <c r="Z595" s="187"/>
      <c r="AA595" s="62"/>
      <c r="AB595" s="62"/>
      <c r="AC595" s="188"/>
      <c r="AD595" s="259"/>
      <c r="AE595" s="259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4"/>
      <c r="AT595" s="37"/>
    </row>
    <row r="596" spans="2:46" ht="13.5" customHeight="1" x14ac:dyDescent="0.15">
      <c r="B596" s="285"/>
      <c r="C596" s="27" t="s">
        <v>35</v>
      </c>
      <c r="D596" s="186"/>
      <c r="E596" s="56"/>
      <c r="F596" s="187"/>
      <c r="G596" s="187"/>
      <c r="H596" s="187"/>
      <c r="I596" s="62"/>
      <c r="J596" s="62"/>
      <c r="K596" s="188"/>
      <c r="L596" s="259"/>
      <c r="M596" s="259"/>
      <c r="N596" s="56"/>
      <c r="O596" s="28"/>
      <c r="P596" s="56"/>
      <c r="Q596" s="28"/>
      <c r="R596" s="132"/>
      <c r="S596" s="214"/>
      <c r="T596" s="285"/>
      <c r="U596" s="27" t="s">
        <v>35</v>
      </c>
      <c r="V596" s="186"/>
      <c r="W596" s="56"/>
      <c r="X596" s="187"/>
      <c r="Y596" s="187"/>
      <c r="Z596" s="187"/>
      <c r="AA596" s="62"/>
      <c r="AB596" s="62"/>
      <c r="AC596" s="188"/>
      <c r="AD596" s="259"/>
      <c r="AE596" s="259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4"/>
      <c r="AT596" s="37"/>
    </row>
    <row r="597" spans="2:46" ht="13.5" customHeight="1" thickBot="1" x14ac:dyDescent="0.2">
      <c r="B597" s="286"/>
      <c r="C597" s="27"/>
      <c r="D597" s="186"/>
      <c r="E597" s="56"/>
      <c r="F597" s="189"/>
      <c r="G597" s="189"/>
      <c r="H597" s="189"/>
      <c r="I597" s="56"/>
      <c r="J597" s="56"/>
      <c r="K597" s="188"/>
      <c r="L597" s="259"/>
      <c r="M597" s="259"/>
      <c r="N597" s="56"/>
      <c r="O597" s="28"/>
      <c r="P597" s="56"/>
      <c r="Q597" s="28"/>
      <c r="R597" s="184"/>
      <c r="S597" s="214"/>
      <c r="T597" s="286"/>
      <c r="U597" s="27"/>
      <c r="V597" s="186"/>
      <c r="W597" s="56"/>
      <c r="X597" s="189"/>
      <c r="Y597" s="189"/>
      <c r="Z597" s="189"/>
      <c r="AA597" s="56"/>
      <c r="AB597" s="56"/>
      <c r="AC597" s="188"/>
      <c r="AD597" s="259"/>
      <c r="AE597" s="259"/>
      <c r="AF597" s="56"/>
      <c r="AG597" s="28"/>
      <c r="AH597" s="56"/>
      <c r="AI597" s="28"/>
      <c r="AJ597" s="184"/>
      <c r="AK597" s="199"/>
      <c r="AL597" s="286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4"/>
      <c r="AT597" s="37"/>
    </row>
    <row r="598" spans="2:46" ht="13.5" customHeight="1" x14ac:dyDescent="0.15">
      <c r="B598" s="284" t="s">
        <v>182</v>
      </c>
      <c r="C598" s="25" t="s">
        <v>31</v>
      </c>
      <c r="D598" s="39"/>
      <c r="E598" s="55"/>
      <c r="F598" s="96"/>
      <c r="G598" s="96"/>
      <c r="H598" s="96"/>
      <c r="I598" s="60"/>
      <c r="J598" s="60"/>
      <c r="K598" s="61"/>
      <c r="L598" s="258"/>
      <c r="M598" s="258"/>
      <c r="N598" s="55"/>
      <c r="O598" s="26"/>
      <c r="P598" s="55"/>
      <c r="Q598" s="26"/>
      <c r="R598" s="131"/>
      <c r="S598" s="214"/>
      <c r="T598" s="284" t="s">
        <v>182</v>
      </c>
      <c r="U598" s="25" t="s">
        <v>31</v>
      </c>
      <c r="V598" s="39"/>
      <c r="W598" s="55"/>
      <c r="X598" s="96"/>
      <c r="Y598" s="96"/>
      <c r="Z598" s="96"/>
      <c r="AA598" s="60"/>
      <c r="AB598" s="60"/>
      <c r="AC598" s="61"/>
      <c r="AD598" s="258"/>
      <c r="AE598" s="258"/>
      <c r="AF598" s="55"/>
      <c r="AG598" s="26"/>
      <c r="AH598" s="55"/>
      <c r="AI598" s="26"/>
      <c r="AJ598" s="131"/>
      <c r="AK598" s="199"/>
      <c r="AL598" s="284" t="s">
        <v>182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4"/>
      <c r="AT598" s="37"/>
    </row>
    <row r="599" spans="2:46" ht="13.5" customHeight="1" x14ac:dyDescent="0.15">
      <c r="B599" s="285"/>
      <c r="C599" s="27" t="s">
        <v>32</v>
      </c>
      <c r="D599" s="186"/>
      <c r="E599" s="56"/>
      <c r="F599" s="187"/>
      <c r="G599" s="187"/>
      <c r="H599" s="187"/>
      <c r="I599" s="62"/>
      <c r="J599" s="62"/>
      <c r="K599" s="188"/>
      <c r="L599" s="259"/>
      <c r="M599" s="259"/>
      <c r="N599" s="56"/>
      <c r="O599" s="28"/>
      <c r="P599" s="56"/>
      <c r="Q599" s="28"/>
      <c r="R599" s="132"/>
      <c r="S599" s="214"/>
      <c r="T599" s="285"/>
      <c r="U599" s="27" t="s">
        <v>32</v>
      </c>
      <c r="V599" s="186"/>
      <c r="W599" s="56"/>
      <c r="X599" s="187"/>
      <c r="Y599" s="187"/>
      <c r="Z599" s="187"/>
      <c r="AA599" s="62"/>
      <c r="AB599" s="62"/>
      <c r="AC599" s="188"/>
      <c r="AD599" s="259"/>
      <c r="AE599" s="259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4"/>
      <c r="AT599" s="37"/>
    </row>
    <row r="600" spans="2:46" ht="13.5" customHeight="1" x14ac:dyDescent="0.15">
      <c r="B600" s="285"/>
      <c r="C600" s="27" t="s">
        <v>33</v>
      </c>
      <c r="D600" s="186"/>
      <c r="E600" s="56"/>
      <c r="F600" s="187"/>
      <c r="G600" s="187"/>
      <c r="H600" s="187"/>
      <c r="I600" s="62"/>
      <c r="J600" s="62"/>
      <c r="K600" s="188"/>
      <c r="L600" s="259"/>
      <c r="M600" s="259"/>
      <c r="N600" s="56"/>
      <c r="O600" s="28"/>
      <c r="P600" s="56"/>
      <c r="Q600" s="28"/>
      <c r="R600" s="132"/>
      <c r="S600" s="214"/>
      <c r="T600" s="285"/>
      <c r="U600" s="27" t="s">
        <v>33</v>
      </c>
      <c r="V600" s="186"/>
      <c r="W600" s="56"/>
      <c r="X600" s="187"/>
      <c r="Y600" s="187"/>
      <c r="Z600" s="187"/>
      <c r="AA600" s="62"/>
      <c r="AB600" s="62"/>
      <c r="AC600" s="188"/>
      <c r="AD600" s="259"/>
      <c r="AE600" s="259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4"/>
      <c r="AT600" s="37"/>
    </row>
    <row r="601" spans="2:46" ht="13.5" customHeight="1" x14ac:dyDescent="0.15">
      <c r="B601" s="285"/>
      <c r="C601" s="27" t="s">
        <v>35</v>
      </c>
      <c r="D601" s="186"/>
      <c r="E601" s="56"/>
      <c r="F601" s="187"/>
      <c r="G601" s="187"/>
      <c r="H601" s="187"/>
      <c r="I601" s="62"/>
      <c r="J601" s="62"/>
      <c r="K601" s="188"/>
      <c r="L601" s="259"/>
      <c r="M601" s="259"/>
      <c r="N601" s="56"/>
      <c r="O601" s="28"/>
      <c r="P601" s="56"/>
      <c r="Q601" s="28"/>
      <c r="R601" s="132"/>
      <c r="S601" s="214"/>
      <c r="T601" s="285"/>
      <c r="U601" s="27" t="s">
        <v>35</v>
      </c>
      <c r="V601" s="186"/>
      <c r="W601" s="56"/>
      <c r="X601" s="187"/>
      <c r="Y601" s="187"/>
      <c r="Z601" s="187"/>
      <c r="AA601" s="62"/>
      <c r="AB601" s="62"/>
      <c r="AC601" s="188"/>
      <c r="AD601" s="259"/>
      <c r="AE601" s="259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4"/>
      <c r="AT601" s="37"/>
    </row>
    <row r="602" spans="2:46" ht="13.5" customHeight="1" thickBot="1" x14ac:dyDescent="0.2">
      <c r="B602" s="286"/>
      <c r="C602" s="27"/>
      <c r="D602" s="186"/>
      <c r="E602" s="56"/>
      <c r="F602" s="189"/>
      <c r="G602" s="189"/>
      <c r="H602" s="189"/>
      <c r="I602" s="56"/>
      <c r="J602" s="56"/>
      <c r="K602" s="188"/>
      <c r="L602" s="259"/>
      <c r="M602" s="259"/>
      <c r="N602" s="56"/>
      <c r="O602" s="28"/>
      <c r="P602" s="56"/>
      <c r="Q602" s="28"/>
      <c r="R602" s="184"/>
      <c r="S602" s="214"/>
      <c r="T602" s="286"/>
      <c r="U602" s="27"/>
      <c r="V602" s="186"/>
      <c r="W602" s="56"/>
      <c r="X602" s="189"/>
      <c r="Y602" s="189"/>
      <c r="Z602" s="189"/>
      <c r="AA602" s="56"/>
      <c r="AB602" s="56"/>
      <c r="AC602" s="188"/>
      <c r="AD602" s="259"/>
      <c r="AE602" s="259"/>
      <c r="AF602" s="56"/>
      <c r="AG602" s="28"/>
      <c r="AH602" s="56"/>
      <c r="AI602" s="28"/>
      <c r="AJ602" s="184"/>
      <c r="AK602" s="199"/>
      <c r="AL602" s="286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4"/>
      <c r="AT602" s="37"/>
    </row>
    <row r="603" spans="2:46" ht="13.5" customHeight="1" x14ac:dyDescent="0.15">
      <c r="B603" s="284" t="s">
        <v>183</v>
      </c>
      <c r="C603" s="25" t="s">
        <v>31</v>
      </c>
      <c r="D603" s="39"/>
      <c r="E603" s="55"/>
      <c r="F603" s="96"/>
      <c r="G603" s="96"/>
      <c r="H603" s="96"/>
      <c r="I603" s="60"/>
      <c r="J603" s="60"/>
      <c r="K603" s="61"/>
      <c r="L603" s="258"/>
      <c r="M603" s="258"/>
      <c r="N603" s="55"/>
      <c r="O603" s="26"/>
      <c r="P603" s="55"/>
      <c r="Q603" s="26"/>
      <c r="R603" s="131"/>
      <c r="S603" s="214"/>
      <c r="T603" s="284" t="s">
        <v>183</v>
      </c>
      <c r="U603" s="25" t="s">
        <v>31</v>
      </c>
      <c r="V603" s="39"/>
      <c r="W603" s="55"/>
      <c r="X603" s="96"/>
      <c r="Y603" s="96"/>
      <c r="Z603" s="96"/>
      <c r="AA603" s="60"/>
      <c r="AB603" s="60"/>
      <c r="AC603" s="61"/>
      <c r="AD603" s="258"/>
      <c r="AE603" s="258"/>
      <c r="AF603" s="55"/>
      <c r="AG603" s="26"/>
      <c r="AH603" s="55"/>
      <c r="AI603" s="26"/>
      <c r="AJ603" s="131"/>
      <c r="AK603" s="199"/>
      <c r="AL603" s="284" t="s">
        <v>183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4"/>
      <c r="AT603" s="37"/>
    </row>
    <row r="604" spans="2:46" ht="13.5" customHeight="1" x14ac:dyDescent="0.15">
      <c r="B604" s="285"/>
      <c r="C604" s="27" t="s">
        <v>32</v>
      </c>
      <c r="D604" s="186"/>
      <c r="E604" s="56"/>
      <c r="F604" s="187"/>
      <c r="G604" s="187"/>
      <c r="H604" s="187"/>
      <c r="I604" s="62"/>
      <c r="J604" s="62"/>
      <c r="K604" s="188"/>
      <c r="L604" s="259"/>
      <c r="M604" s="259"/>
      <c r="N604" s="56"/>
      <c r="O604" s="28"/>
      <c r="P604" s="56"/>
      <c r="Q604" s="28"/>
      <c r="R604" s="132"/>
      <c r="S604" s="214"/>
      <c r="T604" s="285"/>
      <c r="U604" s="27" t="s">
        <v>32</v>
      </c>
      <c r="V604" s="186"/>
      <c r="W604" s="56"/>
      <c r="X604" s="187"/>
      <c r="Y604" s="187"/>
      <c r="Z604" s="187"/>
      <c r="AA604" s="62"/>
      <c r="AB604" s="62"/>
      <c r="AC604" s="188"/>
      <c r="AD604" s="259"/>
      <c r="AE604" s="259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4"/>
      <c r="AT604" s="37"/>
    </row>
    <row r="605" spans="2:46" ht="13.5" customHeight="1" x14ac:dyDescent="0.15">
      <c r="B605" s="285"/>
      <c r="C605" s="27" t="s">
        <v>33</v>
      </c>
      <c r="D605" s="186"/>
      <c r="E605" s="56"/>
      <c r="F605" s="187"/>
      <c r="G605" s="187"/>
      <c r="H605" s="187"/>
      <c r="I605" s="62"/>
      <c r="J605" s="62"/>
      <c r="K605" s="188"/>
      <c r="L605" s="259"/>
      <c r="M605" s="259"/>
      <c r="N605" s="56"/>
      <c r="O605" s="28"/>
      <c r="P605" s="56"/>
      <c r="Q605" s="28"/>
      <c r="R605" s="132"/>
      <c r="S605" s="214"/>
      <c r="T605" s="285"/>
      <c r="U605" s="27" t="s">
        <v>33</v>
      </c>
      <c r="V605" s="186"/>
      <c r="W605" s="56"/>
      <c r="X605" s="187"/>
      <c r="Y605" s="187"/>
      <c r="Z605" s="187"/>
      <c r="AA605" s="62"/>
      <c r="AB605" s="62"/>
      <c r="AC605" s="188"/>
      <c r="AD605" s="259"/>
      <c r="AE605" s="259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4"/>
      <c r="AT605" s="37"/>
    </row>
    <row r="606" spans="2:46" ht="13.5" customHeight="1" x14ac:dyDescent="0.15">
      <c r="B606" s="285"/>
      <c r="C606" s="27" t="s">
        <v>35</v>
      </c>
      <c r="D606" s="186"/>
      <c r="E606" s="56"/>
      <c r="F606" s="187"/>
      <c r="G606" s="187"/>
      <c r="H606" s="187"/>
      <c r="I606" s="62"/>
      <c r="J606" s="62"/>
      <c r="K606" s="188"/>
      <c r="L606" s="259"/>
      <c r="M606" s="259"/>
      <c r="N606" s="56"/>
      <c r="O606" s="28"/>
      <c r="P606" s="56"/>
      <c r="Q606" s="28"/>
      <c r="R606" s="132"/>
      <c r="S606" s="214"/>
      <c r="T606" s="285"/>
      <c r="U606" s="27" t="s">
        <v>35</v>
      </c>
      <c r="V606" s="186"/>
      <c r="W606" s="56"/>
      <c r="X606" s="187"/>
      <c r="Y606" s="187"/>
      <c r="Z606" s="187"/>
      <c r="AA606" s="62"/>
      <c r="AB606" s="62"/>
      <c r="AC606" s="188"/>
      <c r="AD606" s="259"/>
      <c r="AE606" s="259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4"/>
      <c r="AT606" s="37"/>
    </row>
    <row r="607" spans="2:46" ht="13.5" customHeight="1" thickBot="1" x14ac:dyDescent="0.2">
      <c r="B607" s="286"/>
      <c r="C607" s="27"/>
      <c r="D607" s="186"/>
      <c r="E607" s="56"/>
      <c r="F607" s="189"/>
      <c r="G607" s="189"/>
      <c r="H607" s="189"/>
      <c r="I607" s="56"/>
      <c r="J607" s="56"/>
      <c r="K607" s="188"/>
      <c r="L607" s="259"/>
      <c r="M607" s="259"/>
      <c r="N607" s="56"/>
      <c r="O607" s="28"/>
      <c r="P607" s="56"/>
      <c r="Q607" s="28"/>
      <c r="R607" s="184"/>
      <c r="S607" s="214"/>
      <c r="T607" s="286"/>
      <c r="U607" s="27"/>
      <c r="V607" s="186"/>
      <c r="W607" s="56"/>
      <c r="X607" s="189"/>
      <c r="Y607" s="189"/>
      <c r="Z607" s="189"/>
      <c r="AA607" s="56"/>
      <c r="AB607" s="56"/>
      <c r="AC607" s="188"/>
      <c r="AD607" s="259"/>
      <c r="AE607" s="259"/>
      <c r="AF607" s="56"/>
      <c r="AG607" s="28"/>
      <c r="AH607" s="56"/>
      <c r="AI607" s="28"/>
      <c r="AJ607" s="184"/>
      <c r="AK607" s="199"/>
      <c r="AL607" s="286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4"/>
      <c r="AT607" s="37"/>
    </row>
    <row r="608" spans="2:46" ht="13.5" customHeight="1" x14ac:dyDescent="0.15">
      <c r="B608" s="284" t="s">
        <v>184</v>
      </c>
      <c r="C608" s="25" t="s">
        <v>31</v>
      </c>
      <c r="D608" s="39"/>
      <c r="E608" s="55"/>
      <c r="F608" s="96"/>
      <c r="G608" s="96"/>
      <c r="H608" s="96"/>
      <c r="I608" s="60"/>
      <c r="J608" s="60"/>
      <c r="K608" s="61"/>
      <c r="L608" s="258"/>
      <c r="M608" s="258"/>
      <c r="N608" s="55"/>
      <c r="O608" s="26"/>
      <c r="P608" s="55"/>
      <c r="Q608" s="26"/>
      <c r="R608" s="131"/>
      <c r="S608" s="214"/>
      <c r="T608" s="284" t="s">
        <v>184</v>
      </c>
      <c r="U608" s="25" t="s">
        <v>31</v>
      </c>
      <c r="V608" s="39"/>
      <c r="W608" s="55"/>
      <c r="X608" s="96"/>
      <c r="Y608" s="96"/>
      <c r="Z608" s="96"/>
      <c r="AA608" s="60"/>
      <c r="AB608" s="60"/>
      <c r="AC608" s="61"/>
      <c r="AD608" s="258"/>
      <c r="AE608" s="258"/>
      <c r="AF608" s="55"/>
      <c r="AG608" s="26"/>
      <c r="AH608" s="55"/>
      <c r="AI608" s="26"/>
      <c r="AJ608" s="131"/>
      <c r="AK608" s="199"/>
      <c r="AL608" s="284" t="s">
        <v>184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4"/>
      <c r="AT608" s="37"/>
    </row>
    <row r="609" spans="2:46" ht="13.5" customHeight="1" x14ac:dyDescent="0.15">
      <c r="B609" s="285"/>
      <c r="C609" s="27" t="s">
        <v>32</v>
      </c>
      <c r="D609" s="186"/>
      <c r="E609" s="56"/>
      <c r="F609" s="187"/>
      <c r="G609" s="187"/>
      <c r="H609" s="187"/>
      <c r="I609" s="62"/>
      <c r="J609" s="62"/>
      <c r="K609" s="188"/>
      <c r="L609" s="259"/>
      <c r="M609" s="259"/>
      <c r="N609" s="56"/>
      <c r="O609" s="28"/>
      <c r="P609" s="56"/>
      <c r="Q609" s="28"/>
      <c r="R609" s="132"/>
      <c r="S609" s="214"/>
      <c r="T609" s="285"/>
      <c r="U609" s="27" t="s">
        <v>32</v>
      </c>
      <c r="V609" s="186"/>
      <c r="W609" s="56"/>
      <c r="X609" s="187"/>
      <c r="Y609" s="187"/>
      <c r="Z609" s="187"/>
      <c r="AA609" s="62"/>
      <c r="AB609" s="62"/>
      <c r="AC609" s="188"/>
      <c r="AD609" s="259"/>
      <c r="AE609" s="259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4"/>
      <c r="AT609" s="37"/>
    </row>
    <row r="610" spans="2:46" ht="13.5" customHeight="1" x14ac:dyDescent="0.15">
      <c r="B610" s="285"/>
      <c r="C610" s="27" t="s">
        <v>33</v>
      </c>
      <c r="D610" s="186"/>
      <c r="E610" s="56"/>
      <c r="F610" s="187"/>
      <c r="G610" s="187"/>
      <c r="H610" s="187"/>
      <c r="I610" s="62"/>
      <c r="J610" s="62"/>
      <c r="K610" s="188"/>
      <c r="L610" s="259"/>
      <c r="M610" s="259"/>
      <c r="N610" s="56"/>
      <c r="O610" s="28"/>
      <c r="P610" s="56"/>
      <c r="Q610" s="28"/>
      <c r="R610" s="132"/>
      <c r="S610" s="214"/>
      <c r="T610" s="285"/>
      <c r="U610" s="27" t="s">
        <v>33</v>
      </c>
      <c r="V610" s="186"/>
      <c r="W610" s="56"/>
      <c r="X610" s="187"/>
      <c r="Y610" s="187"/>
      <c r="Z610" s="187"/>
      <c r="AA610" s="62"/>
      <c r="AB610" s="62"/>
      <c r="AC610" s="188"/>
      <c r="AD610" s="259"/>
      <c r="AE610" s="259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4"/>
      <c r="AT610" s="37"/>
    </row>
    <row r="611" spans="2:46" ht="13.5" customHeight="1" x14ac:dyDescent="0.15">
      <c r="B611" s="285"/>
      <c r="C611" s="27" t="s">
        <v>35</v>
      </c>
      <c r="D611" s="186"/>
      <c r="E611" s="56"/>
      <c r="F611" s="187"/>
      <c r="G611" s="187"/>
      <c r="H611" s="187"/>
      <c r="I611" s="62"/>
      <c r="J611" s="62"/>
      <c r="K611" s="188"/>
      <c r="L611" s="259"/>
      <c r="M611" s="259"/>
      <c r="N611" s="56"/>
      <c r="O611" s="28"/>
      <c r="P611" s="56"/>
      <c r="Q611" s="28"/>
      <c r="R611" s="132"/>
      <c r="S611" s="214"/>
      <c r="T611" s="285"/>
      <c r="U611" s="27" t="s">
        <v>35</v>
      </c>
      <c r="V611" s="186"/>
      <c r="W611" s="56"/>
      <c r="X611" s="187"/>
      <c r="Y611" s="187"/>
      <c r="Z611" s="187"/>
      <c r="AA611" s="62"/>
      <c r="AB611" s="62"/>
      <c r="AC611" s="188"/>
      <c r="AD611" s="259"/>
      <c r="AE611" s="259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4"/>
      <c r="AT611" s="37"/>
    </row>
    <row r="612" spans="2:46" ht="13.5" customHeight="1" thickBot="1" x14ac:dyDescent="0.2">
      <c r="B612" s="286"/>
      <c r="C612" s="27"/>
      <c r="D612" s="186"/>
      <c r="E612" s="56"/>
      <c r="F612" s="189"/>
      <c r="G612" s="189"/>
      <c r="H612" s="189"/>
      <c r="I612" s="56"/>
      <c r="J612" s="56"/>
      <c r="K612" s="188"/>
      <c r="L612" s="259"/>
      <c r="M612" s="259"/>
      <c r="N612" s="56"/>
      <c r="O612" s="28"/>
      <c r="P612" s="56"/>
      <c r="Q612" s="28"/>
      <c r="R612" s="184"/>
      <c r="S612" s="214"/>
      <c r="T612" s="286"/>
      <c r="U612" s="27"/>
      <c r="V612" s="186"/>
      <c r="W612" s="56"/>
      <c r="X612" s="189"/>
      <c r="Y612" s="189"/>
      <c r="Z612" s="189"/>
      <c r="AA612" s="56"/>
      <c r="AB612" s="56"/>
      <c r="AC612" s="188"/>
      <c r="AD612" s="259"/>
      <c r="AE612" s="259"/>
      <c r="AF612" s="56"/>
      <c r="AG612" s="28"/>
      <c r="AH612" s="56"/>
      <c r="AI612" s="28"/>
      <c r="AJ612" s="184"/>
      <c r="AK612" s="199"/>
      <c r="AL612" s="286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4"/>
      <c r="AT612" s="37"/>
    </row>
    <row r="613" spans="2:46" ht="13.5" customHeight="1" x14ac:dyDescent="0.15">
      <c r="B613" s="284" t="s">
        <v>185</v>
      </c>
      <c r="C613" s="25" t="s">
        <v>31</v>
      </c>
      <c r="D613" s="39"/>
      <c r="E613" s="55"/>
      <c r="F613" s="96"/>
      <c r="G613" s="96"/>
      <c r="H613" s="96"/>
      <c r="I613" s="60"/>
      <c r="J613" s="60"/>
      <c r="K613" s="61"/>
      <c r="L613" s="258"/>
      <c r="M613" s="258"/>
      <c r="N613" s="55"/>
      <c r="O613" s="26"/>
      <c r="P613" s="55"/>
      <c r="Q613" s="26"/>
      <c r="R613" s="131"/>
      <c r="S613" s="214"/>
      <c r="T613" s="284" t="s">
        <v>185</v>
      </c>
      <c r="U613" s="25" t="s">
        <v>31</v>
      </c>
      <c r="V613" s="39"/>
      <c r="W613" s="55"/>
      <c r="X613" s="96"/>
      <c r="Y613" s="96"/>
      <c r="Z613" s="96"/>
      <c r="AA613" s="60"/>
      <c r="AB613" s="60"/>
      <c r="AC613" s="61"/>
      <c r="AD613" s="258"/>
      <c r="AE613" s="258"/>
      <c r="AF613" s="55"/>
      <c r="AG613" s="26"/>
      <c r="AH613" s="55"/>
      <c r="AI613" s="26"/>
      <c r="AJ613" s="131"/>
      <c r="AK613" s="199"/>
      <c r="AL613" s="284" t="s">
        <v>185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4"/>
      <c r="AT613" s="37"/>
    </row>
    <row r="614" spans="2:46" ht="13.5" customHeight="1" x14ac:dyDescent="0.15">
      <c r="B614" s="285"/>
      <c r="C614" s="27" t="s">
        <v>32</v>
      </c>
      <c r="D614" s="186"/>
      <c r="E614" s="56"/>
      <c r="F614" s="187"/>
      <c r="G614" s="187"/>
      <c r="H614" s="187"/>
      <c r="I614" s="62"/>
      <c r="J614" s="62"/>
      <c r="K614" s="188"/>
      <c r="L614" s="259"/>
      <c r="M614" s="259"/>
      <c r="N614" s="56"/>
      <c r="O614" s="28"/>
      <c r="P614" s="56"/>
      <c r="Q614" s="28"/>
      <c r="R614" s="132"/>
      <c r="S614" s="214"/>
      <c r="T614" s="285"/>
      <c r="U614" s="27" t="s">
        <v>32</v>
      </c>
      <c r="V614" s="186"/>
      <c r="W614" s="56"/>
      <c r="X614" s="187"/>
      <c r="Y614" s="187"/>
      <c r="Z614" s="187"/>
      <c r="AA614" s="62"/>
      <c r="AB614" s="62"/>
      <c r="AC614" s="188"/>
      <c r="AD614" s="259"/>
      <c r="AE614" s="259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4"/>
      <c r="AT614" s="37"/>
    </row>
    <row r="615" spans="2:46" ht="13.5" customHeight="1" x14ac:dyDescent="0.15">
      <c r="B615" s="285"/>
      <c r="C615" s="27" t="s">
        <v>33</v>
      </c>
      <c r="D615" s="186"/>
      <c r="E615" s="56"/>
      <c r="F615" s="187"/>
      <c r="G615" s="187"/>
      <c r="H615" s="187"/>
      <c r="I615" s="62"/>
      <c r="J615" s="62"/>
      <c r="K615" s="188"/>
      <c r="L615" s="259"/>
      <c r="M615" s="259"/>
      <c r="N615" s="56"/>
      <c r="O615" s="28"/>
      <c r="P615" s="56"/>
      <c r="Q615" s="28"/>
      <c r="R615" s="132"/>
      <c r="S615" s="214"/>
      <c r="T615" s="285"/>
      <c r="U615" s="27" t="s">
        <v>33</v>
      </c>
      <c r="V615" s="186"/>
      <c r="W615" s="56"/>
      <c r="X615" s="187"/>
      <c r="Y615" s="187"/>
      <c r="Z615" s="187"/>
      <c r="AA615" s="62"/>
      <c r="AB615" s="62"/>
      <c r="AC615" s="188"/>
      <c r="AD615" s="259"/>
      <c r="AE615" s="259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4"/>
      <c r="AT615" s="37"/>
    </row>
    <row r="616" spans="2:46" ht="13.5" customHeight="1" x14ac:dyDescent="0.15">
      <c r="B616" s="285"/>
      <c r="C616" s="27" t="s">
        <v>35</v>
      </c>
      <c r="D616" s="186"/>
      <c r="E616" s="56"/>
      <c r="F616" s="187"/>
      <c r="G616" s="187"/>
      <c r="H616" s="187"/>
      <c r="I616" s="62"/>
      <c r="J616" s="62"/>
      <c r="K616" s="188"/>
      <c r="L616" s="259"/>
      <c r="M616" s="259"/>
      <c r="N616" s="56"/>
      <c r="O616" s="28"/>
      <c r="P616" s="56"/>
      <c r="Q616" s="28"/>
      <c r="R616" s="132"/>
      <c r="S616" s="214"/>
      <c r="T616" s="285"/>
      <c r="U616" s="27" t="s">
        <v>35</v>
      </c>
      <c r="V616" s="186"/>
      <c r="W616" s="56"/>
      <c r="X616" s="187"/>
      <c r="Y616" s="187"/>
      <c r="Z616" s="187"/>
      <c r="AA616" s="62"/>
      <c r="AB616" s="62"/>
      <c r="AC616" s="188"/>
      <c r="AD616" s="259"/>
      <c r="AE616" s="259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4"/>
      <c r="AT616" s="37"/>
    </row>
    <row r="617" spans="2:46" ht="13.5" customHeight="1" thickBot="1" x14ac:dyDescent="0.2">
      <c r="B617" s="286"/>
      <c r="C617" s="27"/>
      <c r="D617" s="186"/>
      <c r="E617" s="56"/>
      <c r="F617" s="189"/>
      <c r="G617" s="189"/>
      <c r="H617" s="189"/>
      <c r="I617" s="56"/>
      <c r="J617" s="56"/>
      <c r="K617" s="188"/>
      <c r="L617" s="259"/>
      <c r="M617" s="259"/>
      <c r="N617" s="56"/>
      <c r="O617" s="28"/>
      <c r="P617" s="56"/>
      <c r="Q617" s="28"/>
      <c r="R617" s="184"/>
      <c r="S617" s="214"/>
      <c r="T617" s="286"/>
      <c r="U617" s="27"/>
      <c r="V617" s="186"/>
      <c r="W617" s="56"/>
      <c r="X617" s="189"/>
      <c r="Y617" s="189"/>
      <c r="Z617" s="189"/>
      <c r="AA617" s="56"/>
      <c r="AB617" s="56"/>
      <c r="AC617" s="188"/>
      <c r="AD617" s="259"/>
      <c r="AE617" s="259"/>
      <c r="AF617" s="56"/>
      <c r="AG617" s="28"/>
      <c r="AH617" s="56"/>
      <c r="AI617" s="28"/>
      <c r="AJ617" s="184"/>
      <c r="AK617" s="199"/>
      <c r="AL617" s="286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4"/>
      <c r="AT617" s="37"/>
    </row>
    <row r="618" spans="2:46" ht="13.5" customHeight="1" x14ac:dyDescent="0.15">
      <c r="B618" s="284" t="s">
        <v>186</v>
      </c>
      <c r="C618" s="25" t="s">
        <v>31</v>
      </c>
      <c r="D618" s="39"/>
      <c r="E618" s="55"/>
      <c r="F618" s="96"/>
      <c r="G618" s="96"/>
      <c r="H618" s="96"/>
      <c r="I618" s="60"/>
      <c r="J618" s="60"/>
      <c r="K618" s="61"/>
      <c r="L618" s="258"/>
      <c r="M618" s="258"/>
      <c r="N618" s="55"/>
      <c r="O618" s="26"/>
      <c r="P618" s="55"/>
      <c r="Q618" s="26"/>
      <c r="R618" s="131"/>
      <c r="S618" s="214"/>
      <c r="T618" s="284" t="s">
        <v>186</v>
      </c>
      <c r="U618" s="25" t="s">
        <v>31</v>
      </c>
      <c r="V618" s="39"/>
      <c r="W618" s="55"/>
      <c r="X618" s="96"/>
      <c r="Y618" s="96"/>
      <c r="Z618" s="96"/>
      <c r="AA618" s="60"/>
      <c r="AB618" s="60"/>
      <c r="AC618" s="61"/>
      <c r="AD618" s="258"/>
      <c r="AE618" s="258"/>
      <c r="AF618" s="55"/>
      <c r="AG618" s="26"/>
      <c r="AH618" s="55"/>
      <c r="AI618" s="26"/>
      <c r="AJ618" s="131"/>
      <c r="AK618" s="199"/>
      <c r="AL618" s="284" t="s">
        <v>186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4"/>
      <c r="AT618" s="37"/>
    </row>
    <row r="619" spans="2:46" ht="13.5" customHeight="1" x14ac:dyDescent="0.15">
      <c r="B619" s="285"/>
      <c r="C619" s="27" t="s">
        <v>32</v>
      </c>
      <c r="D619" s="186"/>
      <c r="E619" s="56"/>
      <c r="F619" s="187"/>
      <c r="G619" s="187"/>
      <c r="H619" s="187"/>
      <c r="I619" s="62"/>
      <c r="J619" s="62"/>
      <c r="K619" s="188"/>
      <c r="L619" s="259"/>
      <c r="M619" s="259"/>
      <c r="N619" s="56"/>
      <c r="O619" s="28"/>
      <c r="P619" s="56"/>
      <c r="Q619" s="28"/>
      <c r="R619" s="132"/>
      <c r="S619" s="214"/>
      <c r="T619" s="285"/>
      <c r="U619" s="27" t="s">
        <v>32</v>
      </c>
      <c r="V619" s="186"/>
      <c r="W619" s="56"/>
      <c r="X619" s="187"/>
      <c r="Y619" s="187"/>
      <c r="Z619" s="187"/>
      <c r="AA619" s="62"/>
      <c r="AB619" s="62"/>
      <c r="AC619" s="188"/>
      <c r="AD619" s="259"/>
      <c r="AE619" s="259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4"/>
      <c r="AT619" s="37"/>
    </row>
    <row r="620" spans="2:46" ht="13.5" customHeight="1" x14ac:dyDescent="0.15">
      <c r="B620" s="285"/>
      <c r="C620" s="27" t="s">
        <v>33</v>
      </c>
      <c r="D620" s="186"/>
      <c r="E620" s="56"/>
      <c r="F620" s="187"/>
      <c r="G620" s="187"/>
      <c r="H620" s="187"/>
      <c r="I620" s="62"/>
      <c r="J620" s="62"/>
      <c r="K620" s="188"/>
      <c r="L620" s="259"/>
      <c r="M620" s="259"/>
      <c r="N620" s="56"/>
      <c r="O620" s="28"/>
      <c r="P620" s="56"/>
      <c r="Q620" s="28"/>
      <c r="R620" s="132"/>
      <c r="S620" s="214"/>
      <c r="T620" s="285"/>
      <c r="U620" s="27" t="s">
        <v>33</v>
      </c>
      <c r="V620" s="186"/>
      <c r="W620" s="56"/>
      <c r="X620" s="187"/>
      <c r="Y620" s="187"/>
      <c r="Z620" s="187"/>
      <c r="AA620" s="62"/>
      <c r="AB620" s="62"/>
      <c r="AC620" s="188"/>
      <c r="AD620" s="259"/>
      <c r="AE620" s="259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4"/>
      <c r="AT620" s="37"/>
    </row>
    <row r="621" spans="2:46" ht="13.5" customHeight="1" x14ac:dyDescent="0.15">
      <c r="B621" s="285"/>
      <c r="C621" s="27" t="s">
        <v>35</v>
      </c>
      <c r="D621" s="186"/>
      <c r="E621" s="56"/>
      <c r="F621" s="187"/>
      <c r="G621" s="187"/>
      <c r="H621" s="187"/>
      <c r="I621" s="62"/>
      <c r="J621" s="62"/>
      <c r="K621" s="188"/>
      <c r="L621" s="259"/>
      <c r="M621" s="259"/>
      <c r="N621" s="56"/>
      <c r="O621" s="28"/>
      <c r="P621" s="56"/>
      <c r="Q621" s="28"/>
      <c r="R621" s="132"/>
      <c r="S621" s="214"/>
      <c r="T621" s="285"/>
      <c r="U621" s="27" t="s">
        <v>35</v>
      </c>
      <c r="V621" s="186"/>
      <c r="W621" s="56"/>
      <c r="X621" s="187"/>
      <c r="Y621" s="187"/>
      <c r="Z621" s="187"/>
      <c r="AA621" s="62"/>
      <c r="AB621" s="62"/>
      <c r="AC621" s="188"/>
      <c r="AD621" s="259"/>
      <c r="AE621" s="259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4"/>
      <c r="AT621" s="37"/>
    </row>
    <row r="622" spans="2:46" ht="13.5" customHeight="1" thickBot="1" x14ac:dyDescent="0.2">
      <c r="B622" s="286"/>
      <c r="C622" s="27"/>
      <c r="D622" s="186"/>
      <c r="E622" s="56"/>
      <c r="F622" s="189"/>
      <c r="G622" s="189"/>
      <c r="H622" s="189"/>
      <c r="I622" s="56"/>
      <c r="J622" s="56"/>
      <c r="K622" s="188"/>
      <c r="L622" s="259"/>
      <c r="M622" s="259"/>
      <c r="N622" s="56"/>
      <c r="O622" s="28"/>
      <c r="P622" s="56"/>
      <c r="Q622" s="28"/>
      <c r="R622" s="184"/>
      <c r="S622" s="214"/>
      <c r="T622" s="286"/>
      <c r="U622" s="27"/>
      <c r="V622" s="186"/>
      <c r="W622" s="56"/>
      <c r="X622" s="189"/>
      <c r="Y622" s="189"/>
      <c r="Z622" s="189"/>
      <c r="AA622" s="56"/>
      <c r="AB622" s="56"/>
      <c r="AC622" s="188"/>
      <c r="AD622" s="259"/>
      <c r="AE622" s="259"/>
      <c r="AF622" s="56"/>
      <c r="AG622" s="28"/>
      <c r="AH622" s="56"/>
      <c r="AI622" s="28"/>
      <c r="AJ622" s="184"/>
      <c r="AK622" s="199"/>
      <c r="AL622" s="286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4"/>
      <c r="AT622" s="37"/>
    </row>
    <row r="623" spans="2:46" ht="13.5" customHeight="1" x14ac:dyDescent="0.15">
      <c r="B623" s="284" t="s">
        <v>187</v>
      </c>
      <c r="C623" s="25" t="s">
        <v>31</v>
      </c>
      <c r="D623" s="39"/>
      <c r="E623" s="55"/>
      <c r="F623" s="96"/>
      <c r="G623" s="96"/>
      <c r="H623" s="96"/>
      <c r="I623" s="60"/>
      <c r="J623" s="60"/>
      <c r="K623" s="61"/>
      <c r="L623" s="258"/>
      <c r="M623" s="258"/>
      <c r="N623" s="55"/>
      <c r="O623" s="26"/>
      <c r="P623" s="55"/>
      <c r="Q623" s="26"/>
      <c r="R623" s="131"/>
      <c r="S623" s="214"/>
      <c r="T623" s="284" t="s">
        <v>187</v>
      </c>
      <c r="U623" s="25" t="s">
        <v>31</v>
      </c>
      <c r="V623" s="39"/>
      <c r="W623" s="55"/>
      <c r="X623" s="96"/>
      <c r="Y623" s="96"/>
      <c r="Z623" s="96"/>
      <c r="AA623" s="60"/>
      <c r="AB623" s="60"/>
      <c r="AC623" s="61"/>
      <c r="AD623" s="258"/>
      <c r="AE623" s="258"/>
      <c r="AF623" s="55"/>
      <c r="AG623" s="26"/>
      <c r="AH623" s="55"/>
      <c r="AI623" s="26"/>
      <c r="AJ623" s="131"/>
      <c r="AK623" s="199"/>
      <c r="AL623" s="284" t="s">
        <v>187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4"/>
      <c r="AT623" s="37"/>
    </row>
    <row r="624" spans="2:46" ht="13.5" customHeight="1" x14ac:dyDescent="0.15">
      <c r="B624" s="285"/>
      <c r="C624" s="27" t="s">
        <v>32</v>
      </c>
      <c r="D624" s="186"/>
      <c r="E624" s="56"/>
      <c r="F624" s="187"/>
      <c r="G624" s="187"/>
      <c r="H624" s="187"/>
      <c r="I624" s="62"/>
      <c r="J624" s="62"/>
      <c r="K624" s="188"/>
      <c r="L624" s="259"/>
      <c r="M624" s="259"/>
      <c r="N624" s="56"/>
      <c r="O624" s="28"/>
      <c r="P624" s="56"/>
      <c r="Q624" s="28"/>
      <c r="R624" s="132"/>
      <c r="S624" s="214"/>
      <c r="T624" s="285"/>
      <c r="U624" s="27" t="s">
        <v>32</v>
      </c>
      <c r="V624" s="186"/>
      <c r="W624" s="56"/>
      <c r="X624" s="187"/>
      <c r="Y624" s="187"/>
      <c r="Z624" s="187"/>
      <c r="AA624" s="62"/>
      <c r="AB624" s="62"/>
      <c r="AC624" s="188"/>
      <c r="AD624" s="259"/>
      <c r="AE624" s="259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4"/>
      <c r="AT624" s="37"/>
    </row>
    <row r="625" spans="2:46" ht="13.5" customHeight="1" x14ac:dyDescent="0.15">
      <c r="B625" s="285"/>
      <c r="C625" s="27" t="s">
        <v>33</v>
      </c>
      <c r="D625" s="186"/>
      <c r="E625" s="56"/>
      <c r="F625" s="187"/>
      <c r="G625" s="187"/>
      <c r="H625" s="187"/>
      <c r="I625" s="62"/>
      <c r="J625" s="62"/>
      <c r="K625" s="188"/>
      <c r="L625" s="259"/>
      <c r="M625" s="259"/>
      <c r="N625" s="56"/>
      <c r="O625" s="28"/>
      <c r="P625" s="56"/>
      <c r="Q625" s="28"/>
      <c r="R625" s="132"/>
      <c r="S625" s="214"/>
      <c r="T625" s="285"/>
      <c r="U625" s="27" t="s">
        <v>33</v>
      </c>
      <c r="V625" s="186"/>
      <c r="W625" s="56"/>
      <c r="X625" s="187"/>
      <c r="Y625" s="187"/>
      <c r="Z625" s="187"/>
      <c r="AA625" s="62"/>
      <c r="AB625" s="62"/>
      <c r="AC625" s="188"/>
      <c r="AD625" s="259"/>
      <c r="AE625" s="259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4"/>
      <c r="AT625" s="37"/>
    </row>
    <row r="626" spans="2:46" ht="13.5" customHeight="1" x14ac:dyDescent="0.15">
      <c r="B626" s="285"/>
      <c r="C626" s="27" t="s">
        <v>35</v>
      </c>
      <c r="D626" s="186"/>
      <c r="E626" s="56"/>
      <c r="F626" s="187"/>
      <c r="G626" s="187"/>
      <c r="H626" s="187"/>
      <c r="I626" s="62"/>
      <c r="J626" s="62"/>
      <c r="K626" s="188"/>
      <c r="L626" s="259"/>
      <c r="M626" s="259"/>
      <c r="N626" s="56"/>
      <c r="O626" s="28"/>
      <c r="P626" s="56"/>
      <c r="Q626" s="28"/>
      <c r="R626" s="132"/>
      <c r="S626" s="214"/>
      <c r="T626" s="285"/>
      <c r="U626" s="27" t="s">
        <v>35</v>
      </c>
      <c r="V626" s="186"/>
      <c r="W626" s="56"/>
      <c r="X626" s="187"/>
      <c r="Y626" s="187"/>
      <c r="Z626" s="187"/>
      <c r="AA626" s="62"/>
      <c r="AB626" s="62"/>
      <c r="AC626" s="188"/>
      <c r="AD626" s="259"/>
      <c r="AE626" s="259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4"/>
      <c r="AT626" s="37"/>
    </row>
    <row r="627" spans="2:46" ht="13.5" customHeight="1" thickBot="1" x14ac:dyDescent="0.2">
      <c r="B627" s="286"/>
      <c r="C627" s="27"/>
      <c r="D627" s="186"/>
      <c r="E627" s="56"/>
      <c r="F627" s="189"/>
      <c r="G627" s="189"/>
      <c r="H627" s="189"/>
      <c r="I627" s="56"/>
      <c r="J627" s="56"/>
      <c r="K627" s="188"/>
      <c r="L627" s="259"/>
      <c r="M627" s="259"/>
      <c r="N627" s="56"/>
      <c r="O627" s="28"/>
      <c r="P627" s="56"/>
      <c r="Q627" s="28"/>
      <c r="R627" s="184"/>
      <c r="S627" s="214"/>
      <c r="T627" s="286"/>
      <c r="U627" s="27"/>
      <c r="V627" s="186"/>
      <c r="W627" s="56"/>
      <c r="X627" s="189"/>
      <c r="Y627" s="189"/>
      <c r="Z627" s="189"/>
      <c r="AA627" s="56"/>
      <c r="AB627" s="56"/>
      <c r="AC627" s="188"/>
      <c r="AD627" s="259"/>
      <c r="AE627" s="259"/>
      <c r="AF627" s="56"/>
      <c r="AG627" s="28"/>
      <c r="AH627" s="56"/>
      <c r="AI627" s="28"/>
      <c r="AJ627" s="184"/>
      <c r="AK627" s="199"/>
      <c r="AL627" s="286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4"/>
      <c r="AT627" s="37"/>
    </row>
    <row r="628" spans="2:46" ht="13.5" customHeight="1" x14ac:dyDescent="0.15">
      <c r="B628" s="284" t="s">
        <v>188</v>
      </c>
      <c r="C628" s="25" t="s">
        <v>31</v>
      </c>
      <c r="D628" s="39"/>
      <c r="E628" s="55"/>
      <c r="F628" s="96"/>
      <c r="G628" s="96"/>
      <c r="H628" s="96"/>
      <c r="I628" s="60"/>
      <c r="J628" s="60"/>
      <c r="K628" s="61"/>
      <c r="L628" s="258"/>
      <c r="M628" s="258"/>
      <c r="N628" s="55"/>
      <c r="O628" s="26"/>
      <c r="P628" s="55"/>
      <c r="Q628" s="26"/>
      <c r="R628" s="131"/>
      <c r="S628" s="214"/>
      <c r="T628" s="284" t="s">
        <v>188</v>
      </c>
      <c r="U628" s="25" t="s">
        <v>31</v>
      </c>
      <c r="V628" s="39"/>
      <c r="W628" s="55"/>
      <c r="X628" s="96"/>
      <c r="Y628" s="96"/>
      <c r="Z628" s="96"/>
      <c r="AA628" s="60"/>
      <c r="AB628" s="60"/>
      <c r="AC628" s="61"/>
      <c r="AD628" s="258"/>
      <c r="AE628" s="258"/>
      <c r="AF628" s="55"/>
      <c r="AG628" s="26"/>
      <c r="AH628" s="55"/>
      <c r="AI628" s="26"/>
      <c r="AJ628" s="131"/>
      <c r="AK628" s="199"/>
      <c r="AL628" s="284" t="s">
        <v>188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4"/>
      <c r="AT628" s="37"/>
    </row>
    <row r="629" spans="2:46" ht="13.5" customHeight="1" x14ac:dyDescent="0.15">
      <c r="B629" s="285"/>
      <c r="C629" s="27" t="s">
        <v>32</v>
      </c>
      <c r="D629" s="186"/>
      <c r="E629" s="56"/>
      <c r="F629" s="187"/>
      <c r="G629" s="187"/>
      <c r="H629" s="187"/>
      <c r="I629" s="62"/>
      <c r="J629" s="62"/>
      <c r="K629" s="188"/>
      <c r="L629" s="259"/>
      <c r="M629" s="259"/>
      <c r="N629" s="56"/>
      <c r="O629" s="28"/>
      <c r="P629" s="56"/>
      <c r="Q629" s="28"/>
      <c r="R629" s="132"/>
      <c r="S629" s="214"/>
      <c r="T629" s="285"/>
      <c r="U629" s="27" t="s">
        <v>32</v>
      </c>
      <c r="V629" s="186"/>
      <c r="W629" s="56"/>
      <c r="X629" s="187"/>
      <c r="Y629" s="187"/>
      <c r="Z629" s="187"/>
      <c r="AA629" s="62"/>
      <c r="AB629" s="62"/>
      <c r="AC629" s="188"/>
      <c r="AD629" s="259"/>
      <c r="AE629" s="259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4"/>
      <c r="AT629" s="37"/>
    </row>
    <row r="630" spans="2:46" ht="13.5" customHeight="1" x14ac:dyDescent="0.15">
      <c r="B630" s="285"/>
      <c r="C630" s="27" t="s">
        <v>33</v>
      </c>
      <c r="D630" s="186"/>
      <c r="E630" s="56"/>
      <c r="F630" s="187"/>
      <c r="G630" s="187"/>
      <c r="H630" s="187"/>
      <c r="I630" s="62"/>
      <c r="J630" s="62"/>
      <c r="K630" s="188"/>
      <c r="L630" s="259"/>
      <c r="M630" s="259"/>
      <c r="N630" s="56"/>
      <c r="O630" s="28"/>
      <c r="P630" s="56"/>
      <c r="Q630" s="28"/>
      <c r="R630" s="132"/>
      <c r="S630" s="214"/>
      <c r="T630" s="285"/>
      <c r="U630" s="27" t="s">
        <v>33</v>
      </c>
      <c r="V630" s="186"/>
      <c r="W630" s="56"/>
      <c r="X630" s="187"/>
      <c r="Y630" s="187"/>
      <c r="Z630" s="187"/>
      <c r="AA630" s="62"/>
      <c r="AB630" s="62"/>
      <c r="AC630" s="188"/>
      <c r="AD630" s="259"/>
      <c r="AE630" s="259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4"/>
      <c r="AT630" s="37"/>
    </row>
    <row r="631" spans="2:46" ht="13.5" customHeight="1" x14ac:dyDescent="0.15">
      <c r="B631" s="285"/>
      <c r="C631" s="27" t="s">
        <v>35</v>
      </c>
      <c r="D631" s="186"/>
      <c r="E631" s="56"/>
      <c r="F631" s="187"/>
      <c r="G631" s="187"/>
      <c r="H631" s="187"/>
      <c r="I631" s="62"/>
      <c r="J631" s="62"/>
      <c r="K631" s="188"/>
      <c r="L631" s="259"/>
      <c r="M631" s="259"/>
      <c r="N631" s="56"/>
      <c r="O631" s="28"/>
      <c r="P631" s="56"/>
      <c r="Q631" s="28"/>
      <c r="R631" s="132"/>
      <c r="S631" s="214"/>
      <c r="T631" s="285"/>
      <c r="U631" s="27" t="s">
        <v>35</v>
      </c>
      <c r="V631" s="186"/>
      <c r="W631" s="56"/>
      <c r="X631" s="187"/>
      <c r="Y631" s="187"/>
      <c r="Z631" s="187"/>
      <c r="AA631" s="62"/>
      <c r="AB631" s="62"/>
      <c r="AC631" s="188"/>
      <c r="AD631" s="259"/>
      <c r="AE631" s="259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4"/>
      <c r="AT631" s="37"/>
    </row>
    <row r="632" spans="2:46" ht="13.5" customHeight="1" thickBot="1" x14ac:dyDescent="0.2">
      <c r="B632" s="286"/>
      <c r="C632" s="27"/>
      <c r="D632" s="186"/>
      <c r="E632" s="56"/>
      <c r="F632" s="189"/>
      <c r="G632" s="189"/>
      <c r="H632" s="189"/>
      <c r="I632" s="56"/>
      <c r="J632" s="56"/>
      <c r="K632" s="188"/>
      <c r="L632" s="259"/>
      <c r="M632" s="259"/>
      <c r="N632" s="56"/>
      <c r="O632" s="28"/>
      <c r="P632" s="56"/>
      <c r="Q632" s="28"/>
      <c r="R632" s="184"/>
      <c r="S632" s="214"/>
      <c r="T632" s="286"/>
      <c r="U632" s="27"/>
      <c r="V632" s="186"/>
      <c r="W632" s="56"/>
      <c r="X632" s="189"/>
      <c r="Y632" s="189"/>
      <c r="Z632" s="189"/>
      <c r="AA632" s="56"/>
      <c r="AB632" s="56"/>
      <c r="AC632" s="188"/>
      <c r="AD632" s="259"/>
      <c r="AE632" s="259"/>
      <c r="AF632" s="56"/>
      <c r="AG632" s="28"/>
      <c r="AH632" s="56"/>
      <c r="AI632" s="28"/>
      <c r="AJ632" s="184"/>
      <c r="AK632" s="199"/>
      <c r="AL632" s="286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4"/>
      <c r="AT632" s="37"/>
    </row>
    <row r="633" spans="2:46" ht="13.5" customHeight="1" x14ac:dyDescent="0.15">
      <c r="B633" s="284" t="s">
        <v>189</v>
      </c>
      <c r="C633" s="25" t="s">
        <v>31</v>
      </c>
      <c r="D633" s="39"/>
      <c r="E633" s="55"/>
      <c r="F633" s="96"/>
      <c r="G633" s="96"/>
      <c r="H633" s="96"/>
      <c r="I633" s="60"/>
      <c r="J633" s="60"/>
      <c r="K633" s="61"/>
      <c r="L633" s="258"/>
      <c r="M633" s="258"/>
      <c r="N633" s="55"/>
      <c r="O633" s="26"/>
      <c r="P633" s="55"/>
      <c r="Q633" s="26"/>
      <c r="R633" s="131"/>
      <c r="S633" s="214"/>
      <c r="T633" s="284" t="s">
        <v>189</v>
      </c>
      <c r="U633" s="25" t="s">
        <v>31</v>
      </c>
      <c r="V633" s="39"/>
      <c r="W633" s="55"/>
      <c r="X633" s="96"/>
      <c r="Y633" s="96"/>
      <c r="Z633" s="96"/>
      <c r="AA633" s="60"/>
      <c r="AB633" s="60"/>
      <c r="AC633" s="61"/>
      <c r="AD633" s="258"/>
      <c r="AE633" s="258"/>
      <c r="AF633" s="55"/>
      <c r="AG633" s="26"/>
      <c r="AH633" s="55"/>
      <c r="AI633" s="26"/>
      <c r="AJ633" s="131"/>
      <c r="AK633" s="199"/>
      <c r="AL633" s="284" t="s">
        <v>189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4"/>
      <c r="AT633" s="37"/>
    </row>
    <row r="634" spans="2:46" ht="13.5" customHeight="1" x14ac:dyDescent="0.15">
      <c r="B634" s="285"/>
      <c r="C634" s="27" t="s">
        <v>32</v>
      </c>
      <c r="D634" s="186"/>
      <c r="E634" s="56"/>
      <c r="F634" s="187"/>
      <c r="G634" s="187"/>
      <c r="H634" s="187"/>
      <c r="I634" s="62"/>
      <c r="J634" s="62"/>
      <c r="K634" s="188"/>
      <c r="L634" s="259"/>
      <c r="M634" s="259"/>
      <c r="N634" s="56"/>
      <c r="O634" s="28"/>
      <c r="P634" s="56"/>
      <c r="Q634" s="28"/>
      <c r="R634" s="132"/>
      <c r="S634" s="214"/>
      <c r="T634" s="285"/>
      <c r="U634" s="27" t="s">
        <v>32</v>
      </c>
      <c r="V634" s="186"/>
      <c r="W634" s="56"/>
      <c r="X634" s="187"/>
      <c r="Y634" s="187"/>
      <c r="Z634" s="187"/>
      <c r="AA634" s="62"/>
      <c r="AB634" s="62"/>
      <c r="AC634" s="188"/>
      <c r="AD634" s="259"/>
      <c r="AE634" s="259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4"/>
      <c r="AT634" s="37"/>
    </row>
    <row r="635" spans="2:46" ht="13.5" customHeight="1" x14ac:dyDescent="0.15">
      <c r="B635" s="285"/>
      <c r="C635" s="27" t="s">
        <v>33</v>
      </c>
      <c r="D635" s="186"/>
      <c r="E635" s="56"/>
      <c r="F635" s="187"/>
      <c r="G635" s="187"/>
      <c r="H635" s="187"/>
      <c r="I635" s="62"/>
      <c r="J635" s="62"/>
      <c r="K635" s="188"/>
      <c r="L635" s="259"/>
      <c r="M635" s="259"/>
      <c r="N635" s="56"/>
      <c r="O635" s="28"/>
      <c r="P635" s="56"/>
      <c r="Q635" s="28"/>
      <c r="R635" s="132"/>
      <c r="S635" s="214"/>
      <c r="T635" s="285"/>
      <c r="U635" s="27" t="s">
        <v>33</v>
      </c>
      <c r="V635" s="186"/>
      <c r="W635" s="56"/>
      <c r="X635" s="187"/>
      <c r="Y635" s="187"/>
      <c r="Z635" s="187"/>
      <c r="AA635" s="62"/>
      <c r="AB635" s="62"/>
      <c r="AC635" s="188"/>
      <c r="AD635" s="259"/>
      <c r="AE635" s="259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4"/>
      <c r="AT635" s="37"/>
    </row>
    <row r="636" spans="2:46" ht="13.5" customHeight="1" x14ac:dyDescent="0.15">
      <c r="B636" s="285"/>
      <c r="C636" s="27" t="s">
        <v>35</v>
      </c>
      <c r="D636" s="186"/>
      <c r="E636" s="56"/>
      <c r="F636" s="187"/>
      <c r="G636" s="187"/>
      <c r="H636" s="187"/>
      <c r="I636" s="62"/>
      <c r="J636" s="62"/>
      <c r="K636" s="188"/>
      <c r="L636" s="259"/>
      <c r="M636" s="259"/>
      <c r="N636" s="56"/>
      <c r="O636" s="28"/>
      <c r="P636" s="56"/>
      <c r="Q636" s="28"/>
      <c r="R636" s="132"/>
      <c r="S636" s="214"/>
      <c r="T636" s="285"/>
      <c r="U636" s="27" t="s">
        <v>35</v>
      </c>
      <c r="V636" s="186"/>
      <c r="W636" s="56"/>
      <c r="X636" s="187"/>
      <c r="Y636" s="187"/>
      <c r="Z636" s="187"/>
      <c r="AA636" s="62"/>
      <c r="AB636" s="62"/>
      <c r="AC636" s="188"/>
      <c r="AD636" s="259"/>
      <c r="AE636" s="259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4"/>
      <c r="AT636" s="37"/>
    </row>
    <row r="637" spans="2:46" ht="13.5" customHeight="1" thickBot="1" x14ac:dyDescent="0.2">
      <c r="B637" s="286"/>
      <c r="C637" s="29"/>
      <c r="D637" s="41"/>
      <c r="E637" s="58"/>
      <c r="F637" s="190"/>
      <c r="G637" s="190"/>
      <c r="H637" s="190"/>
      <c r="I637" s="58"/>
      <c r="J637" s="58"/>
      <c r="K637" s="63"/>
      <c r="L637" s="260"/>
      <c r="M637" s="260"/>
      <c r="N637" s="58"/>
      <c r="O637" s="35"/>
      <c r="P637" s="58"/>
      <c r="Q637" s="35"/>
      <c r="R637" s="180"/>
      <c r="S637" s="214"/>
      <c r="T637" s="286"/>
      <c r="U637" s="29"/>
      <c r="V637" s="41"/>
      <c r="W637" s="58"/>
      <c r="X637" s="190"/>
      <c r="Y637" s="190"/>
      <c r="Z637" s="190"/>
      <c r="AA637" s="58"/>
      <c r="AB637" s="58"/>
      <c r="AC637" s="63"/>
      <c r="AD637" s="260"/>
      <c r="AE637" s="260"/>
      <c r="AF637" s="58"/>
      <c r="AG637" s="35"/>
      <c r="AH637" s="58"/>
      <c r="AI637" s="35"/>
      <c r="AJ637" s="180"/>
      <c r="AK637" s="199"/>
      <c r="AL637" s="286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4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50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50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4"/>
      <c r="AT638" s="37"/>
    </row>
    <row r="639" spans="2:46" ht="13.95" customHeight="1" x14ac:dyDescent="0.15">
      <c r="B639" s="139"/>
      <c r="C639" s="202"/>
      <c r="D639" s="101"/>
      <c r="E639" s="261"/>
      <c r="F639" s="30" t="s">
        <v>48</v>
      </c>
      <c r="G639" s="203" t="s">
        <v>48</v>
      </c>
      <c r="H639" s="203" t="s">
        <v>48</v>
      </c>
      <c r="I639" s="203" t="s">
        <v>48</v>
      </c>
      <c r="J639" s="203" t="s">
        <v>48</v>
      </c>
      <c r="K639" s="102"/>
      <c r="L639" s="102"/>
      <c r="M639" s="102"/>
      <c r="N639" s="102"/>
      <c r="O639" s="252"/>
      <c r="P639" s="102"/>
      <c r="Q639" s="103"/>
      <c r="R639" s="104"/>
      <c r="T639" s="139"/>
      <c r="U639" s="202"/>
      <c r="V639" s="101"/>
      <c r="W639" s="261"/>
      <c r="X639" s="30" t="s">
        <v>48</v>
      </c>
      <c r="Y639" s="203" t="s">
        <v>48</v>
      </c>
      <c r="Z639" s="203" t="s">
        <v>48</v>
      </c>
      <c r="AA639" s="203" t="s">
        <v>48</v>
      </c>
      <c r="AB639" s="203" t="s">
        <v>48</v>
      </c>
      <c r="AC639" s="102"/>
      <c r="AD639" s="102"/>
      <c r="AE639" s="102"/>
      <c r="AF639" s="102"/>
      <c r="AG639" s="252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27</v>
      </c>
      <c r="G640" s="250" t="s">
        <v>38</v>
      </c>
      <c r="H640" s="250" t="s">
        <v>41</v>
      </c>
      <c r="I640" s="250" t="s">
        <v>44</v>
      </c>
      <c r="J640" s="250" t="s">
        <v>54</v>
      </c>
      <c r="R640" s="105"/>
      <c r="T640" s="140"/>
      <c r="U640" s="199"/>
      <c r="V640" s="8"/>
      <c r="W640" s="232"/>
      <c r="X640" s="90" t="s">
        <v>27</v>
      </c>
      <c r="Y640" s="250" t="s">
        <v>38</v>
      </c>
      <c r="Z640" s="250" t="s">
        <v>41</v>
      </c>
      <c r="AA640" s="250" t="s">
        <v>44</v>
      </c>
      <c r="AB640" s="250" t="s">
        <v>54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4" t="s">
        <v>190</v>
      </c>
      <c r="C641" s="25" t="s">
        <v>31</v>
      </c>
      <c r="D641" s="106"/>
      <c r="E641" s="262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26.474685999999998</v>
      </c>
      <c r="G641" s="135">
        <f t="shared" si="59"/>
        <v>30.62199</v>
      </c>
      <c r="H641" s="135">
        <f t="shared" si="59"/>
        <v>0.91664725999999996</v>
      </c>
      <c r="I641" s="135">
        <f t="shared" si="59"/>
        <v>0.95231180999999998</v>
      </c>
      <c r="J641" s="135">
        <f t="shared" si="59"/>
        <v>7.0322309999999999E-2</v>
      </c>
      <c r="K641" s="109"/>
      <c r="L641" s="109"/>
      <c r="M641" s="109"/>
      <c r="N641" s="109"/>
      <c r="O641" s="263"/>
      <c r="P641" s="109"/>
      <c r="Q641" s="110"/>
      <c r="R641" s="111"/>
      <c r="T641" s="284" t="s">
        <v>190</v>
      </c>
      <c r="U641" s="25" t="s">
        <v>31</v>
      </c>
      <c r="V641" s="106"/>
      <c r="W641" s="262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18.838650999999999</v>
      </c>
      <c r="Y641" s="135">
        <f t="shared" si="60"/>
        <v>23.595915000000002</v>
      </c>
      <c r="Z641" s="135">
        <f t="shared" si="60"/>
        <v>0.80197669000000005</v>
      </c>
      <c r="AA641" s="135">
        <f t="shared" si="60"/>
        <v>0.84665612999999995</v>
      </c>
      <c r="AB641" s="135">
        <f t="shared" si="60"/>
        <v>0.16797751</v>
      </c>
      <c r="AC641" s="109"/>
      <c r="AD641" s="109"/>
      <c r="AE641" s="109"/>
      <c r="AF641" s="109"/>
      <c r="AG641" s="263"/>
      <c r="AH641" s="109"/>
      <c r="AI641" s="110"/>
      <c r="AJ641" s="111"/>
    </row>
    <row r="642" spans="2:36" x14ac:dyDescent="0.15">
      <c r="B642" s="285"/>
      <c r="C642" s="27" t="s">
        <v>32</v>
      </c>
      <c r="D642" s="107"/>
      <c r="E642" s="264"/>
      <c r="F642" s="18">
        <f t="shared" si="59"/>
        <v>30.886320999999999</v>
      </c>
      <c r="G642" s="18">
        <f t="shared" si="59"/>
        <v>34.679296000000001</v>
      </c>
      <c r="H642" s="18">
        <f t="shared" si="59"/>
        <v>0.95896742000000001</v>
      </c>
      <c r="I642" s="18">
        <f t="shared" si="59"/>
        <v>0.97581163999999998</v>
      </c>
      <c r="J642" s="18">
        <f t="shared" si="59"/>
        <v>3.1708411999999998E-2</v>
      </c>
      <c r="K642" s="112"/>
      <c r="L642" s="112"/>
      <c r="M642" s="112"/>
      <c r="N642" s="112"/>
      <c r="O642" s="265"/>
      <c r="P642" s="112"/>
      <c r="Q642" s="113"/>
      <c r="R642" s="114"/>
      <c r="T642" s="285"/>
      <c r="U642" s="27" t="s">
        <v>32</v>
      </c>
      <c r="V642" s="107"/>
      <c r="W642" s="264"/>
      <c r="X642" s="18">
        <f t="shared" si="60"/>
        <v>24.170286000000001</v>
      </c>
      <c r="Y642" s="18">
        <f t="shared" si="60"/>
        <v>29.006622</v>
      </c>
      <c r="Z642" s="18">
        <f t="shared" si="60"/>
        <v>0.88599834</v>
      </c>
      <c r="AA642" s="18">
        <f t="shared" si="60"/>
        <v>0.93965323999999995</v>
      </c>
      <c r="AB642" s="18">
        <f t="shared" si="60"/>
        <v>9.0446399999999996E-2</v>
      </c>
      <c r="AC642" s="112"/>
      <c r="AD642" s="112"/>
      <c r="AE642" s="112"/>
      <c r="AF642" s="112"/>
      <c r="AG642" s="265"/>
      <c r="AH642" s="112"/>
      <c r="AI642" s="113"/>
      <c r="AJ642" s="114"/>
    </row>
    <row r="643" spans="2:36" x14ac:dyDescent="0.15">
      <c r="B643" s="285"/>
      <c r="C643" s="27" t="s">
        <v>33</v>
      </c>
      <c r="D643" s="107"/>
      <c r="E643" s="264"/>
      <c r="F643" s="18">
        <f t="shared" si="59"/>
        <v>34.727707000000002</v>
      </c>
      <c r="G643" s="18">
        <f t="shared" si="59"/>
        <v>38.997549999999997</v>
      </c>
      <c r="H643" s="18">
        <f t="shared" si="59"/>
        <v>0.98413976000000003</v>
      </c>
      <c r="I643" s="18">
        <f t="shared" si="59"/>
        <v>0.98993008000000005</v>
      </c>
      <c r="J643" s="18">
        <f t="shared" si="59"/>
        <v>1.2350486000000001E-2</v>
      </c>
      <c r="K643" s="112"/>
      <c r="L643" s="112"/>
      <c r="M643" s="112"/>
      <c r="N643" s="112"/>
      <c r="O643" s="265"/>
      <c r="P643" s="112"/>
      <c r="Q643" s="113"/>
      <c r="R643" s="114"/>
      <c r="T643" s="285"/>
      <c r="U643" s="27" t="s">
        <v>33</v>
      </c>
      <c r="V643" s="107"/>
      <c r="W643" s="264"/>
      <c r="X643" s="18">
        <f t="shared" si="60"/>
        <v>28.632268</v>
      </c>
      <c r="Y643" s="18">
        <f t="shared" si="60"/>
        <v>32.511234999999999</v>
      </c>
      <c r="Z643" s="18">
        <f t="shared" si="60"/>
        <v>0.93688780999999999</v>
      </c>
      <c r="AA643" s="18">
        <f t="shared" si="60"/>
        <v>0.96308766999999995</v>
      </c>
      <c r="AB643" s="18">
        <f t="shared" si="60"/>
        <v>4.8664357999999998E-2</v>
      </c>
      <c r="AC643" s="112"/>
      <c r="AD643" s="112"/>
      <c r="AE643" s="112"/>
      <c r="AF643" s="112"/>
      <c r="AG643" s="265"/>
      <c r="AH643" s="112"/>
      <c r="AI643" s="113"/>
      <c r="AJ643" s="114"/>
    </row>
    <row r="644" spans="2:36" x14ac:dyDescent="0.15">
      <c r="B644" s="285"/>
      <c r="C644" s="27" t="s">
        <v>35</v>
      </c>
      <c r="D644" s="107"/>
      <c r="E644" s="264"/>
      <c r="F644" s="18">
        <f t="shared" si="59"/>
        <v>36.769208999999996</v>
      </c>
      <c r="G644" s="18">
        <f t="shared" si="59"/>
        <v>41.142302999999998</v>
      </c>
      <c r="H644" s="18">
        <f t="shared" si="59"/>
        <v>0.99247695999999996</v>
      </c>
      <c r="I644" s="18">
        <f t="shared" si="59"/>
        <v>0.99483820000000001</v>
      </c>
      <c r="J644" s="18">
        <f t="shared" si="59"/>
        <v>5.3076874000000003E-3</v>
      </c>
      <c r="K644" s="112"/>
      <c r="L644" s="112"/>
      <c r="M644" s="112"/>
      <c r="N644" s="112"/>
      <c r="O644" s="265"/>
      <c r="P644" s="112"/>
      <c r="Q644" s="113"/>
      <c r="R644" s="114"/>
      <c r="T644" s="285"/>
      <c r="U644" s="27" t="s">
        <v>35</v>
      </c>
      <c r="V644" s="107"/>
      <c r="W644" s="264"/>
      <c r="X644" s="18">
        <f t="shared" si="60"/>
        <v>33.557797999999998</v>
      </c>
      <c r="Y644" s="18">
        <f t="shared" si="60"/>
        <v>37.198390000000003</v>
      </c>
      <c r="Z644" s="18">
        <f t="shared" si="60"/>
        <v>0.97387162000000005</v>
      </c>
      <c r="AA644" s="18">
        <f t="shared" si="60"/>
        <v>0.98435123999999996</v>
      </c>
      <c r="AB644" s="18">
        <f t="shared" si="60"/>
        <v>1.9833084000000001E-2</v>
      </c>
      <c r="AC644" s="112"/>
      <c r="AD644" s="112"/>
      <c r="AE644" s="112"/>
      <c r="AF644" s="112"/>
      <c r="AG644" s="265"/>
      <c r="AH644" s="112"/>
      <c r="AI644" s="113"/>
      <c r="AJ644" s="114"/>
    </row>
    <row r="645" spans="2:36" ht="12.6" customHeight="1" thickBot="1" x14ac:dyDescent="0.2">
      <c r="B645" s="286"/>
      <c r="C645" s="29"/>
      <c r="D645" s="108"/>
      <c r="E645" s="266"/>
      <c r="F645" s="185"/>
      <c r="G645" s="185"/>
      <c r="H645" s="185"/>
      <c r="I645" s="185"/>
      <c r="J645" s="185"/>
      <c r="K645" s="115"/>
      <c r="L645" s="115"/>
      <c r="M645" s="115"/>
      <c r="N645" s="115"/>
      <c r="O645" s="267"/>
      <c r="P645" s="115"/>
      <c r="Q645" s="116"/>
      <c r="R645" s="117"/>
      <c r="T645" s="286"/>
      <c r="U645" s="29"/>
      <c r="V645" s="108"/>
      <c r="W645" s="266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7"/>
      <c r="AH645" s="115"/>
      <c r="AI645" s="116"/>
      <c r="AJ645" s="117"/>
    </row>
    <row r="646" spans="2:36" x14ac:dyDescent="0.15">
      <c r="B646" s="290" t="s">
        <v>191</v>
      </c>
      <c r="C646" s="25" t="s">
        <v>31</v>
      </c>
      <c r="D646" s="106"/>
      <c r="E646" s="262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29.001481999999999</v>
      </c>
      <c r="G646" s="135">
        <f t="shared" si="61"/>
        <v>32.826703999999999</v>
      </c>
      <c r="H646" s="135">
        <f t="shared" si="61"/>
        <v>0.94148282999999999</v>
      </c>
      <c r="I646" s="135">
        <f t="shared" si="61"/>
        <v>0.96894431999999997</v>
      </c>
      <c r="J646" s="135">
        <f t="shared" si="61"/>
        <v>8.9956289999999994E-2</v>
      </c>
      <c r="K646" s="109"/>
      <c r="L646" s="109"/>
      <c r="M646" s="109"/>
      <c r="N646" s="109"/>
      <c r="O646" s="263"/>
      <c r="P646" s="109"/>
      <c r="Q646" s="110"/>
      <c r="R646" s="111"/>
      <c r="T646" s="290" t="s">
        <v>191</v>
      </c>
      <c r="U646" s="25" t="s">
        <v>31</v>
      </c>
      <c r="V646" s="106"/>
      <c r="W646" s="262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24.163215999999998</v>
      </c>
      <c r="Y646" s="135">
        <f t="shared" si="62"/>
        <v>28.595632999999999</v>
      </c>
      <c r="Z646" s="135">
        <f t="shared" si="62"/>
        <v>0.86425552000000005</v>
      </c>
      <c r="AA646" s="135">
        <f t="shared" si="62"/>
        <v>0.93497631000000003</v>
      </c>
      <c r="AB646" s="135">
        <f t="shared" si="62"/>
        <v>0.22768611999999999</v>
      </c>
      <c r="AC646" s="109"/>
      <c r="AD646" s="109"/>
      <c r="AE646" s="109"/>
      <c r="AF646" s="109"/>
      <c r="AG646" s="263"/>
      <c r="AH646" s="109"/>
      <c r="AI646" s="110"/>
      <c r="AJ646" s="111"/>
    </row>
    <row r="647" spans="2:36" x14ac:dyDescent="0.15">
      <c r="B647" s="285"/>
      <c r="C647" s="27" t="s">
        <v>32</v>
      </c>
      <c r="D647" s="107"/>
      <c r="E647" s="264"/>
      <c r="F647" s="18">
        <f t="shared" si="61"/>
        <v>33.793317000000002</v>
      </c>
      <c r="G647" s="18">
        <f t="shared" si="61"/>
        <v>37.214562000000001</v>
      </c>
      <c r="H647" s="18">
        <f t="shared" si="61"/>
        <v>0.97402179</v>
      </c>
      <c r="I647" s="18">
        <f t="shared" si="61"/>
        <v>0.98495882999999995</v>
      </c>
      <c r="J647" s="18">
        <f t="shared" si="61"/>
        <v>4.5640979999999998E-2</v>
      </c>
      <c r="K647" s="112"/>
      <c r="L647" s="112"/>
      <c r="M647" s="112"/>
      <c r="N647" s="112"/>
      <c r="O647" s="265"/>
      <c r="P647" s="112"/>
      <c r="Q647" s="113"/>
      <c r="R647" s="114"/>
      <c r="T647" s="285"/>
      <c r="U647" s="27" t="s">
        <v>32</v>
      </c>
      <c r="V647" s="107"/>
      <c r="W647" s="264"/>
      <c r="X647" s="18">
        <f t="shared" si="62"/>
        <v>26.990362999999999</v>
      </c>
      <c r="Y647" s="18">
        <f t="shared" si="62"/>
        <v>31.275248000000001</v>
      </c>
      <c r="Z647" s="18">
        <f t="shared" si="62"/>
        <v>0.92178300000000002</v>
      </c>
      <c r="AA647" s="18">
        <f t="shared" si="62"/>
        <v>0.96120934000000002</v>
      </c>
      <c r="AB647" s="18">
        <f t="shared" si="62"/>
        <v>0.117406726</v>
      </c>
      <c r="AC647" s="112"/>
      <c r="AD647" s="112"/>
      <c r="AE647" s="112"/>
      <c r="AF647" s="112"/>
      <c r="AG647" s="265"/>
      <c r="AH647" s="112"/>
      <c r="AI647" s="113"/>
      <c r="AJ647" s="114"/>
    </row>
    <row r="648" spans="2:36" x14ac:dyDescent="0.15">
      <c r="B648" s="285"/>
      <c r="C648" s="27" t="s">
        <v>33</v>
      </c>
      <c r="D648" s="107"/>
      <c r="E648" s="264"/>
      <c r="F648" s="18">
        <f t="shared" si="61"/>
        <v>38.579943</v>
      </c>
      <c r="G648" s="18">
        <f t="shared" si="61"/>
        <v>41.993856000000001</v>
      </c>
      <c r="H648" s="18">
        <f t="shared" si="61"/>
        <v>0.98987824000000002</v>
      </c>
      <c r="I648" s="18">
        <f t="shared" si="61"/>
        <v>0.99353482999999998</v>
      </c>
      <c r="J648" s="18">
        <f t="shared" si="61"/>
        <v>2.60535E-2</v>
      </c>
      <c r="K648" s="112"/>
      <c r="L648" s="112"/>
      <c r="M648" s="112"/>
      <c r="N648" s="112"/>
      <c r="O648" s="265"/>
      <c r="P648" s="112"/>
      <c r="Q648" s="113"/>
      <c r="R648" s="114"/>
      <c r="T648" s="285"/>
      <c r="U648" s="27" t="s">
        <v>33</v>
      </c>
      <c r="V648" s="107"/>
      <c r="W648" s="264"/>
      <c r="X648" s="18">
        <f t="shared" si="62"/>
        <v>30.900193000000002</v>
      </c>
      <c r="Y648" s="18">
        <f t="shared" si="62"/>
        <v>34.516129999999997</v>
      </c>
      <c r="Z648" s="18">
        <f t="shared" si="62"/>
        <v>0.95879230000000004</v>
      </c>
      <c r="AA648" s="18">
        <f t="shared" si="62"/>
        <v>0.97691837999999998</v>
      </c>
      <c r="AB648" s="18">
        <f t="shared" si="62"/>
        <v>5.9389398000000003E-2</v>
      </c>
      <c r="AC648" s="112"/>
      <c r="AD648" s="112"/>
      <c r="AE648" s="112"/>
      <c r="AF648" s="112"/>
      <c r="AG648" s="265"/>
      <c r="AH648" s="112"/>
      <c r="AI648" s="113"/>
      <c r="AJ648" s="114"/>
    </row>
    <row r="649" spans="2:36" x14ac:dyDescent="0.15">
      <c r="B649" s="285"/>
      <c r="C649" s="27" t="s">
        <v>35</v>
      </c>
      <c r="D649" s="107"/>
      <c r="E649" s="264"/>
      <c r="F649" s="18">
        <f t="shared" si="61"/>
        <v>42.776511999999997</v>
      </c>
      <c r="G649" s="18">
        <f t="shared" si="61"/>
        <v>45.980176</v>
      </c>
      <c r="H649" s="18">
        <f t="shared" si="61"/>
        <v>0.99476639</v>
      </c>
      <c r="I649" s="18">
        <f t="shared" si="61"/>
        <v>0.99686456000000001</v>
      </c>
      <c r="J649" s="18">
        <f t="shared" si="61"/>
        <v>1.5967187000000001E-2</v>
      </c>
      <c r="K649" s="112"/>
      <c r="L649" s="112"/>
      <c r="M649" s="112"/>
      <c r="N649" s="112"/>
      <c r="O649" s="265"/>
      <c r="P649" s="112"/>
      <c r="Q649" s="113"/>
      <c r="R649" s="114"/>
      <c r="T649" s="285"/>
      <c r="U649" s="27" t="s">
        <v>35</v>
      </c>
      <c r="V649" s="107"/>
      <c r="W649" s="264"/>
      <c r="X649" s="18">
        <f t="shared" si="62"/>
        <v>35.814923</v>
      </c>
      <c r="Y649" s="18">
        <f t="shared" si="62"/>
        <v>39.204166000000001</v>
      </c>
      <c r="Z649" s="18">
        <f t="shared" si="62"/>
        <v>0.98359348000000002</v>
      </c>
      <c r="AA649" s="18">
        <f t="shared" si="62"/>
        <v>0.99020154000000005</v>
      </c>
      <c r="AB649" s="18">
        <f t="shared" si="62"/>
        <v>2.6770893E-2</v>
      </c>
      <c r="AC649" s="112"/>
      <c r="AD649" s="112"/>
      <c r="AE649" s="112"/>
      <c r="AF649" s="112"/>
      <c r="AG649" s="265"/>
      <c r="AH649" s="112"/>
      <c r="AI649" s="113"/>
      <c r="AJ649" s="114"/>
    </row>
    <row r="650" spans="2:36" ht="12.6" customHeight="1" thickBot="1" x14ac:dyDescent="0.2">
      <c r="B650" s="286"/>
      <c r="C650" s="29"/>
      <c r="D650" s="108"/>
      <c r="E650" s="266"/>
      <c r="F650" s="185"/>
      <c r="G650" s="185"/>
      <c r="H650" s="185"/>
      <c r="I650" s="185"/>
      <c r="J650" s="185"/>
      <c r="K650" s="115"/>
      <c r="L650" s="115"/>
      <c r="M650" s="115"/>
      <c r="N650" s="115"/>
      <c r="O650" s="267"/>
      <c r="P650" s="115"/>
      <c r="Q650" s="116"/>
      <c r="R650" s="117"/>
      <c r="T650" s="286"/>
      <c r="U650" s="29"/>
      <c r="V650" s="108"/>
      <c r="W650" s="266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7"/>
      <c r="AH650" s="115"/>
      <c r="AI650" s="116"/>
      <c r="AJ650" s="117"/>
    </row>
    <row r="651" spans="2:36" ht="13.95" customHeight="1" x14ac:dyDescent="0.15">
      <c r="B651" s="303" t="s">
        <v>192</v>
      </c>
      <c r="C651" s="25" t="s">
        <v>31</v>
      </c>
      <c r="D651" s="106"/>
      <c r="E651" s="262"/>
      <c r="F651" s="135">
        <f t="shared" ref="F651:J654" si="63">F646-F641</f>
        <v>2.5267960000000009</v>
      </c>
      <c r="G651" s="135">
        <f t="shared" si="63"/>
        <v>2.2047139999999992</v>
      </c>
      <c r="H651" s="135">
        <f t="shared" si="63"/>
        <v>2.4835570000000029E-2</v>
      </c>
      <c r="I651" s="135">
        <f t="shared" si="63"/>
        <v>1.6632509999999989E-2</v>
      </c>
      <c r="J651" s="135">
        <f t="shared" si="63"/>
        <v>1.9633979999999995E-2</v>
      </c>
      <c r="K651" s="109"/>
      <c r="L651" s="109"/>
      <c r="M651" s="109"/>
      <c r="N651" s="109"/>
      <c r="O651" s="263"/>
      <c r="P651" s="109"/>
      <c r="Q651" s="110"/>
      <c r="R651" s="111"/>
      <c r="T651" s="303" t="s">
        <v>192</v>
      </c>
      <c r="U651" s="25" t="s">
        <v>31</v>
      </c>
      <c r="V651" s="106"/>
      <c r="W651" s="262"/>
      <c r="X651" s="135">
        <f t="shared" ref="X651:AB654" si="64">X646-X641</f>
        <v>5.3245649999999998</v>
      </c>
      <c r="Y651" s="135">
        <f t="shared" si="64"/>
        <v>4.9997179999999979</v>
      </c>
      <c r="Z651" s="135">
        <f t="shared" si="64"/>
        <v>6.2278830000000007E-2</v>
      </c>
      <c r="AA651" s="135">
        <f t="shared" si="64"/>
        <v>8.8320180000000081E-2</v>
      </c>
      <c r="AB651" s="135">
        <f t="shared" si="64"/>
        <v>5.9708609999999995E-2</v>
      </c>
      <c r="AC651" s="109"/>
      <c r="AD651" s="109"/>
      <c r="AE651" s="109"/>
      <c r="AF651" s="109"/>
      <c r="AG651" s="263"/>
      <c r="AH651" s="109"/>
      <c r="AI651" s="110"/>
      <c r="AJ651" s="111"/>
    </row>
    <row r="652" spans="2:36" x14ac:dyDescent="0.15">
      <c r="B652" s="285"/>
      <c r="C652" s="27" t="s">
        <v>32</v>
      </c>
      <c r="D652" s="107"/>
      <c r="E652" s="264"/>
      <c r="F652" s="18">
        <f t="shared" si="63"/>
        <v>2.906996000000003</v>
      </c>
      <c r="G652" s="18">
        <f t="shared" si="63"/>
        <v>2.535266</v>
      </c>
      <c r="H652" s="18">
        <f t="shared" si="63"/>
        <v>1.5054369999999984E-2</v>
      </c>
      <c r="I652" s="18">
        <f t="shared" si="63"/>
        <v>9.1471899999999717E-3</v>
      </c>
      <c r="J652" s="18">
        <f t="shared" si="63"/>
        <v>1.3932567999999999E-2</v>
      </c>
      <c r="K652" s="112"/>
      <c r="L652" s="112"/>
      <c r="M652" s="112"/>
      <c r="N652" s="112"/>
      <c r="O652" s="265"/>
      <c r="P652" s="112"/>
      <c r="Q652" s="113"/>
      <c r="R652" s="114"/>
      <c r="T652" s="285"/>
      <c r="U652" s="27" t="s">
        <v>32</v>
      </c>
      <c r="V652" s="107"/>
      <c r="W652" s="264"/>
      <c r="X652" s="18">
        <f t="shared" si="64"/>
        <v>2.8200769999999977</v>
      </c>
      <c r="Y652" s="18">
        <f t="shared" si="64"/>
        <v>2.2686260000000011</v>
      </c>
      <c r="Z652" s="18">
        <f t="shared" si="64"/>
        <v>3.5784660000000024E-2</v>
      </c>
      <c r="AA652" s="18">
        <f t="shared" si="64"/>
        <v>2.1556100000000078E-2</v>
      </c>
      <c r="AB652" s="18">
        <f t="shared" si="64"/>
        <v>2.6960326000000007E-2</v>
      </c>
      <c r="AC652" s="112"/>
      <c r="AD652" s="112"/>
      <c r="AE652" s="112"/>
      <c r="AF652" s="112"/>
      <c r="AG652" s="265"/>
      <c r="AH652" s="112"/>
      <c r="AI652" s="113"/>
      <c r="AJ652" s="114"/>
    </row>
    <row r="653" spans="2:36" x14ac:dyDescent="0.15">
      <c r="B653" s="285"/>
      <c r="C653" s="27" t="s">
        <v>33</v>
      </c>
      <c r="D653" s="107"/>
      <c r="E653" s="264"/>
      <c r="F653" s="18">
        <f t="shared" si="63"/>
        <v>3.8522359999999978</v>
      </c>
      <c r="G653" s="18">
        <f t="shared" si="63"/>
        <v>2.9963060000000041</v>
      </c>
      <c r="H653" s="18">
        <f t="shared" si="63"/>
        <v>5.7384799999999903E-3</v>
      </c>
      <c r="I653" s="18">
        <f t="shared" si="63"/>
        <v>3.6047499999999344E-3</v>
      </c>
      <c r="J653" s="18">
        <f t="shared" si="63"/>
        <v>1.3703013999999999E-2</v>
      </c>
      <c r="K653" s="112"/>
      <c r="L653" s="112"/>
      <c r="M653" s="112"/>
      <c r="N653" s="112"/>
      <c r="O653" s="265"/>
      <c r="P653" s="112"/>
      <c r="Q653" s="113"/>
      <c r="R653" s="114"/>
      <c r="T653" s="285"/>
      <c r="U653" s="27" t="s">
        <v>33</v>
      </c>
      <c r="V653" s="107"/>
      <c r="W653" s="264"/>
      <c r="X653" s="18">
        <f t="shared" si="64"/>
        <v>2.2679250000000017</v>
      </c>
      <c r="Y653" s="18">
        <f t="shared" si="64"/>
        <v>2.0048949999999977</v>
      </c>
      <c r="Z653" s="18">
        <f t="shared" si="64"/>
        <v>2.1904490000000054E-2</v>
      </c>
      <c r="AA653" s="18">
        <f t="shared" si="64"/>
        <v>1.3830710000000024E-2</v>
      </c>
      <c r="AB653" s="18">
        <f t="shared" si="64"/>
        <v>1.0725040000000005E-2</v>
      </c>
      <c r="AC653" s="112"/>
      <c r="AD653" s="112"/>
      <c r="AE653" s="112"/>
      <c r="AF653" s="112"/>
      <c r="AG653" s="265"/>
      <c r="AH653" s="112"/>
      <c r="AI653" s="113"/>
      <c r="AJ653" s="114"/>
    </row>
    <row r="654" spans="2:36" x14ac:dyDescent="0.15">
      <c r="B654" s="285"/>
      <c r="C654" s="27" t="s">
        <v>35</v>
      </c>
      <c r="D654" s="107"/>
      <c r="E654" s="264"/>
      <c r="F654" s="18">
        <f t="shared" si="63"/>
        <v>6.0073030000000003</v>
      </c>
      <c r="G654" s="18">
        <f t="shared" si="63"/>
        <v>4.8378730000000019</v>
      </c>
      <c r="H654" s="18">
        <f t="shared" si="63"/>
        <v>2.2894300000000367E-3</v>
      </c>
      <c r="I654" s="18">
        <f t="shared" si="63"/>
        <v>2.0263600000000048E-3</v>
      </c>
      <c r="J654" s="18">
        <f t="shared" si="63"/>
        <v>1.06594996E-2</v>
      </c>
      <c r="K654" s="112"/>
      <c r="L654" s="112"/>
      <c r="M654" s="112"/>
      <c r="N654" s="112"/>
      <c r="O654" s="265"/>
      <c r="P654" s="112"/>
      <c r="Q654" s="113"/>
      <c r="R654" s="114"/>
      <c r="T654" s="285"/>
      <c r="U654" s="27" t="s">
        <v>35</v>
      </c>
      <c r="V654" s="107"/>
      <c r="W654" s="264"/>
      <c r="X654" s="18">
        <f t="shared" si="64"/>
        <v>2.257125000000002</v>
      </c>
      <c r="Y654" s="18">
        <f t="shared" si="64"/>
        <v>2.0057759999999973</v>
      </c>
      <c r="Z654" s="18">
        <f t="shared" si="64"/>
        <v>9.7218599999999711E-3</v>
      </c>
      <c r="AA654" s="18">
        <f t="shared" si="64"/>
        <v>5.850300000000086E-3</v>
      </c>
      <c r="AB654" s="18">
        <f t="shared" si="64"/>
        <v>6.9378089999999996E-3</v>
      </c>
      <c r="AC654" s="112"/>
      <c r="AD654" s="112"/>
      <c r="AE654" s="112"/>
      <c r="AF654" s="112"/>
      <c r="AG654" s="265"/>
      <c r="AH654" s="112"/>
      <c r="AI654" s="113"/>
      <c r="AJ654" s="114"/>
    </row>
    <row r="655" spans="2:36" ht="12.6" customHeight="1" thickBot="1" x14ac:dyDescent="0.2">
      <c r="B655" s="286"/>
      <c r="C655" s="29"/>
      <c r="D655" s="108"/>
      <c r="E655" s="266"/>
      <c r="F655" s="185"/>
      <c r="G655" s="185"/>
      <c r="H655" s="185"/>
      <c r="I655" s="185"/>
      <c r="J655" s="185"/>
      <c r="K655" s="115"/>
      <c r="L655" s="115"/>
      <c r="M655" s="115"/>
      <c r="N655" s="115"/>
      <c r="O655" s="267"/>
      <c r="P655" s="115"/>
      <c r="Q655" s="116"/>
      <c r="R655" s="117"/>
      <c r="T655" s="286"/>
      <c r="U655" s="29"/>
      <c r="V655" s="108"/>
      <c r="W655" s="266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7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AL208:AL2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418:T42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8" type="noConversion"/>
  <pageMargins left="0.7" right="0.7" top="0.75" bottom="0.75" header="0.3" footer="0.3"/>
  <pageSetup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2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3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3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2" width="9" style="212" customWidth="1"/>
    <col min="73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16</v>
      </c>
      <c r="C2" s="294" t="str">
        <f>CONCATENATE("Summary [ ",'Summary (auto)'!$C$3," ]")</f>
        <v>Summary [ 12bit-quantize-raht-15-bit ]</v>
      </c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1"/>
      <c r="S2" s="214"/>
      <c r="T2" s="141" t="str">
        <f>$B$2</f>
        <v>bartender_track</v>
      </c>
      <c r="U2" s="288" t="str">
        <f>CONCATENATE("Summary [ ",'Summary (auto)'!$C$4," ]")</f>
        <v>Summary [ 10bit-quantize-raht-15-bit ]</v>
      </c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89"/>
      <c r="AK2" s="199"/>
      <c r="AL2" s="161" t="str">
        <f>$B$2</f>
        <v>bartender_track</v>
      </c>
      <c r="AM2" s="304" t="s">
        <v>47</v>
      </c>
      <c r="AN2" s="269"/>
      <c r="AO2" s="269"/>
      <c r="AP2" s="269"/>
      <c r="AQ2" s="289"/>
      <c r="AR2" s="37"/>
      <c r="AS2" s="234"/>
      <c r="AT2" s="37"/>
    </row>
    <row r="3" spans="1:58" ht="13.5" customHeight="1" x14ac:dyDescent="0.3">
      <c r="B3" s="155"/>
      <c r="C3" s="202"/>
      <c r="D3" s="93"/>
      <c r="E3" s="235" t="s">
        <v>29</v>
      </c>
      <c r="F3" s="30" t="s">
        <v>48</v>
      </c>
      <c r="G3" s="203" t="s">
        <v>48</v>
      </c>
      <c r="H3" s="203" t="s">
        <v>48</v>
      </c>
      <c r="I3" s="203" t="s">
        <v>48</v>
      </c>
      <c r="J3" s="203" t="s">
        <v>48</v>
      </c>
      <c r="K3" s="203"/>
      <c r="L3" s="203"/>
      <c r="M3" s="203"/>
      <c r="N3" s="203"/>
      <c r="O3" s="236"/>
      <c r="P3" s="299" t="s">
        <v>49</v>
      </c>
      <c r="Q3" s="299" t="s">
        <v>50</v>
      </c>
      <c r="R3" s="301" t="s">
        <v>51</v>
      </c>
      <c r="S3" s="214"/>
      <c r="T3" s="139"/>
      <c r="U3" s="202"/>
      <c r="V3" s="93"/>
      <c r="W3" s="235" t="s">
        <v>29</v>
      </c>
      <c r="X3" s="30" t="s">
        <v>48</v>
      </c>
      <c r="Y3" s="203" t="s">
        <v>48</v>
      </c>
      <c r="Z3" s="203" t="s">
        <v>48</v>
      </c>
      <c r="AA3" s="203" t="s">
        <v>48</v>
      </c>
      <c r="AB3" s="203" t="s">
        <v>48</v>
      </c>
      <c r="AC3" s="203"/>
      <c r="AD3" s="203"/>
      <c r="AE3" s="203"/>
      <c r="AF3" s="203"/>
      <c r="AG3" s="236"/>
      <c r="AH3" s="299" t="s">
        <v>49</v>
      </c>
      <c r="AI3" s="299" t="s">
        <v>50</v>
      </c>
      <c r="AJ3" s="301" t="s">
        <v>51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52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7" t="s">
        <v>53</v>
      </c>
      <c r="F4" s="33" t="s">
        <v>27</v>
      </c>
      <c r="G4" s="238" t="s">
        <v>38</v>
      </c>
      <c r="H4" s="238" t="s">
        <v>41</v>
      </c>
      <c r="I4" s="238" t="s">
        <v>44</v>
      </c>
      <c r="J4" s="238" t="s">
        <v>54</v>
      </c>
      <c r="K4" s="238"/>
      <c r="L4" s="118"/>
      <c r="M4" s="118"/>
      <c r="N4" s="91"/>
      <c r="O4" s="238"/>
      <c r="P4" s="272"/>
      <c r="Q4" s="272"/>
      <c r="R4" s="302"/>
      <c r="S4" s="214"/>
      <c r="T4" s="140"/>
      <c r="U4" s="199"/>
      <c r="V4" s="32"/>
      <c r="W4" s="237" t="s">
        <v>53</v>
      </c>
      <c r="X4" s="33" t="s">
        <v>27</v>
      </c>
      <c r="Y4" s="238" t="s">
        <v>38</v>
      </c>
      <c r="Z4" s="238" t="s">
        <v>41</v>
      </c>
      <c r="AA4" s="238" t="s">
        <v>44</v>
      </c>
      <c r="AB4" s="238" t="s">
        <v>54</v>
      </c>
      <c r="AC4" s="238"/>
      <c r="AD4" s="238"/>
      <c r="AE4" s="238"/>
      <c r="AF4" s="91"/>
      <c r="AG4" s="238"/>
      <c r="AH4" s="272"/>
      <c r="AI4" s="272"/>
      <c r="AJ4" s="302"/>
      <c r="AK4" s="214"/>
      <c r="AL4" s="201"/>
      <c r="AM4" s="90" t="s">
        <v>27</v>
      </c>
      <c r="AN4" s="90" t="s">
        <v>38</v>
      </c>
      <c r="AO4" s="90" t="s">
        <v>41</v>
      </c>
      <c r="AP4" s="90" t="s">
        <v>44</v>
      </c>
      <c r="AQ4" s="164" t="s">
        <v>54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0"/>
      <c r="C5" s="25" t="s">
        <v>31</v>
      </c>
      <c r="D5" s="26"/>
      <c r="E5" s="125">
        <f>E23</f>
        <v>37948.527999999998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31.755635095238102</v>
      </c>
      <c r="G5" s="30">
        <f t="shared" si="0"/>
        <v>34.971935000000002</v>
      </c>
      <c r="H5" s="30">
        <f t="shared" si="0"/>
        <v>0.97019467904761891</v>
      </c>
      <c r="I5" s="90">
        <f t="shared" si="0"/>
        <v>0.97618636761904753</v>
      </c>
      <c r="J5" s="90">
        <f t="shared" si="0"/>
        <v>6.1267784095238094E-2</v>
      </c>
      <c r="K5" s="55"/>
      <c r="L5" s="55"/>
      <c r="M5" s="55"/>
      <c r="N5" s="26"/>
      <c r="O5" s="56"/>
      <c r="P5" s="130">
        <f t="shared" ref="P5:Q8" si="1">P16</f>
        <v>36.295999999999999</v>
      </c>
      <c r="Q5" s="151">
        <f t="shared" si="1"/>
        <v>9.4209999999999994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298"/>
      <c r="U5" s="25" t="s">
        <v>31</v>
      </c>
      <c r="V5" s="26"/>
      <c r="W5" s="126">
        <f>W23</f>
        <v>21743.672000000002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27.74521985714285</v>
      </c>
      <c r="Y5" s="30">
        <f t="shared" si="2"/>
        <v>31.169977380952382</v>
      </c>
      <c r="Z5" s="30">
        <f t="shared" si="2"/>
        <v>0.92798850333333338</v>
      </c>
      <c r="AA5" s="90">
        <f t="shared" si="2"/>
        <v>0.95021327523809518</v>
      </c>
      <c r="AB5" s="90">
        <f t="shared" si="2"/>
        <v>0.14364860714285715</v>
      </c>
      <c r="AC5" s="55"/>
      <c r="AD5" s="55"/>
      <c r="AE5" s="55"/>
      <c r="AF5" s="26"/>
      <c r="AG5" s="239"/>
      <c r="AH5" s="130">
        <f t="shared" ref="AH5:AI8" si="3">AH16</f>
        <v>31.155999999999999</v>
      </c>
      <c r="AI5" s="151">
        <f t="shared" si="3"/>
        <v>10.265000000000001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40">
        <f>bdrate($E5:$E8,F5:F8,$W5:$W8,X5:X8)</f>
        <v>-7.2626785432052587E-2</v>
      </c>
      <c r="AN5" s="241">
        <f>bdrate($E5:$E8,G5:G8,$W5:$W8,Y5:Y8)</f>
        <v>-5.7855788733681357E-2</v>
      </c>
      <c r="AO5" s="241">
        <f>bdrate($E5:$E8,H5:H8,$W5:$W8,Z5:Z8)</f>
        <v>1.859008275423446E-2</v>
      </c>
      <c r="AP5" s="241">
        <f>bdrate($E5:$E8,I5:I8,$W5:$W8,AA5:AA8)</f>
        <v>1.5923398609816175E-2</v>
      </c>
      <c r="AQ5" s="242">
        <f>bdrateInverted($E5:$E8,J5:J8,$W5:$W8,AB5:AB8)</f>
        <v>-4.74557963247072E-2</v>
      </c>
      <c r="AR5" s="243"/>
      <c r="AS5" s="51"/>
      <c r="AT5" s="19" t="s">
        <v>55</v>
      </c>
      <c r="AV5" s="244"/>
      <c r="AW5" s="244"/>
      <c r="AX5" s="244"/>
      <c r="AY5" s="244"/>
      <c r="AZ5" s="244"/>
      <c r="BA5" s="244"/>
      <c r="BB5" s="244"/>
      <c r="BF5" s="12"/>
    </row>
    <row r="6" spans="1:58" ht="13.5" customHeight="1" x14ac:dyDescent="0.15">
      <c r="B6" s="285"/>
      <c r="C6" s="27" t="s">
        <v>32</v>
      </c>
      <c r="D6" s="28"/>
      <c r="E6" s="156">
        <f>E24</f>
        <v>56081.432000000001</v>
      </c>
      <c r="F6" s="90">
        <f t="shared" si="0"/>
        <v>34.329895857142851</v>
      </c>
      <c r="G6" s="90">
        <f t="shared" si="0"/>
        <v>37.957441523809521</v>
      </c>
      <c r="H6" s="90">
        <f t="shared" si="0"/>
        <v>0.98123514571428549</v>
      </c>
      <c r="I6" s="90">
        <f t="shared" si="0"/>
        <v>0.98590186619047637</v>
      </c>
      <c r="J6" s="90">
        <f t="shared" si="0"/>
        <v>4.1539619095238095E-2</v>
      </c>
      <c r="K6" s="56"/>
      <c r="L6" s="56"/>
      <c r="M6" s="56"/>
      <c r="N6" s="28"/>
      <c r="O6" s="56"/>
      <c r="P6" s="130">
        <f t="shared" si="1"/>
        <v>37.234000000000002</v>
      </c>
      <c r="Q6" s="130">
        <f t="shared" si="1"/>
        <v>9.859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5"/>
      <c r="U6" s="27" t="s">
        <v>32</v>
      </c>
      <c r="V6" s="28"/>
      <c r="W6" s="127">
        <f>W24</f>
        <v>31539.16</v>
      </c>
      <c r="X6" s="90">
        <f t="shared" si="2"/>
        <v>30.761314666666667</v>
      </c>
      <c r="Y6" s="90">
        <f t="shared" si="2"/>
        <v>34.314860047619042</v>
      </c>
      <c r="Z6" s="90">
        <f t="shared" si="2"/>
        <v>0.96238198190476187</v>
      </c>
      <c r="AA6" s="90">
        <f t="shared" si="2"/>
        <v>0.97060602952380914</v>
      </c>
      <c r="AB6" s="90">
        <f t="shared" si="2"/>
        <v>7.2198190619047614E-2</v>
      </c>
      <c r="AC6" s="56"/>
      <c r="AD6" s="56"/>
      <c r="AE6" s="56"/>
      <c r="AF6" s="28"/>
      <c r="AG6" s="239"/>
      <c r="AH6" s="130">
        <f t="shared" si="3"/>
        <v>31.280999999999999</v>
      </c>
      <c r="AI6" s="130">
        <f t="shared" si="3"/>
        <v>10.436999999999999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5"/>
      <c r="AN6" s="246"/>
      <c r="AO6" s="159"/>
      <c r="AP6" s="159"/>
      <c r="AQ6" s="43"/>
      <c r="AR6" s="243"/>
      <c r="AS6" s="243"/>
      <c r="AT6" s="36"/>
      <c r="AV6" s="244"/>
      <c r="AW6" s="244"/>
      <c r="AX6" s="9"/>
      <c r="AY6" s="244"/>
      <c r="AZ6" s="244"/>
      <c r="BA6" s="244"/>
      <c r="BB6" s="9"/>
      <c r="BF6" s="12"/>
    </row>
    <row r="7" spans="1:58" ht="12.75" customHeight="1" x14ac:dyDescent="0.15">
      <c r="B7" s="285"/>
      <c r="C7" s="27" t="s">
        <v>33</v>
      </c>
      <c r="D7" s="28"/>
      <c r="E7" s="156">
        <f>E25</f>
        <v>83899.415999999997</v>
      </c>
      <c r="F7" s="90">
        <f t="shared" si="0"/>
        <v>37.467606095238089</v>
      </c>
      <c r="G7" s="90">
        <f t="shared" si="0"/>
        <v>41.642704333333349</v>
      </c>
      <c r="H7" s="90">
        <f t="shared" si="0"/>
        <v>0.99006418190476186</v>
      </c>
      <c r="I7" s="90">
        <f t="shared" si="0"/>
        <v>0.99313430571428574</v>
      </c>
      <c r="J7" s="90">
        <f t="shared" si="0"/>
        <v>2.2487464095238094E-2</v>
      </c>
      <c r="K7" s="56"/>
      <c r="L7" s="56"/>
      <c r="M7" s="56"/>
      <c r="N7" s="28"/>
      <c r="O7" s="56"/>
      <c r="P7" s="130">
        <f t="shared" si="1"/>
        <v>38.670999999999999</v>
      </c>
      <c r="Q7" s="130">
        <f t="shared" si="1"/>
        <v>9.875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5"/>
      <c r="U7" s="27" t="s">
        <v>33</v>
      </c>
      <c r="V7" s="28"/>
      <c r="W7" s="127">
        <f>W25</f>
        <v>45780.448000000004</v>
      </c>
      <c r="X7" s="90">
        <f t="shared" si="2"/>
        <v>33.444002999999995</v>
      </c>
      <c r="Y7" s="90">
        <f t="shared" si="2"/>
        <v>36.853805999999999</v>
      </c>
      <c r="Z7" s="90">
        <f t="shared" si="2"/>
        <v>0.97535605904761891</v>
      </c>
      <c r="AA7" s="90">
        <f t="shared" si="2"/>
        <v>0.9809683366666665</v>
      </c>
      <c r="AB7" s="90">
        <f t="shared" si="2"/>
        <v>4.9049467571428564E-2</v>
      </c>
      <c r="AC7" s="56"/>
      <c r="AD7" s="56"/>
      <c r="AE7" s="56"/>
      <c r="AF7" s="28"/>
      <c r="AG7" s="239"/>
      <c r="AH7" s="130">
        <f t="shared" si="3"/>
        <v>31.343</v>
      </c>
      <c r="AI7" s="130">
        <f t="shared" si="3"/>
        <v>10.765000000000001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5"/>
      <c r="AN7" s="246"/>
      <c r="AO7" s="159"/>
      <c r="AP7" s="159"/>
      <c r="AQ7" s="43"/>
      <c r="AR7" s="243"/>
      <c r="AS7" s="52"/>
      <c r="AT7" s="19" t="s">
        <v>56</v>
      </c>
      <c r="AV7" s="244"/>
      <c r="AW7" s="244"/>
      <c r="AX7" s="9"/>
      <c r="AY7" s="244"/>
      <c r="AZ7" s="244"/>
      <c r="BA7" s="244"/>
      <c r="BB7" s="9"/>
      <c r="BF7" s="12"/>
    </row>
    <row r="8" spans="1:58" ht="12.75" customHeight="1" x14ac:dyDescent="0.15">
      <c r="B8" s="285"/>
      <c r="C8" s="27" t="s">
        <v>35</v>
      </c>
      <c r="D8" s="28"/>
      <c r="E8" s="156">
        <f>E26</f>
        <v>121390.568</v>
      </c>
      <c r="F8" s="90">
        <f t="shared" si="0"/>
        <v>39.933718476190471</v>
      </c>
      <c r="G8" s="90">
        <f t="shared" si="0"/>
        <v>44.420052047619052</v>
      </c>
      <c r="H8" s="90">
        <f t="shared" si="0"/>
        <v>0.99394777333333351</v>
      </c>
      <c r="I8" s="90">
        <f t="shared" si="0"/>
        <v>0.99616589142857137</v>
      </c>
      <c r="J8" s="90">
        <f t="shared" si="0"/>
        <v>1.2618574619047621E-2</v>
      </c>
      <c r="K8" s="56"/>
      <c r="L8" s="56"/>
      <c r="M8" s="56"/>
      <c r="N8" s="28"/>
      <c r="O8" s="56"/>
      <c r="P8" s="130">
        <f t="shared" si="1"/>
        <v>38.061999999999998</v>
      </c>
      <c r="Q8" s="130">
        <f t="shared" si="1"/>
        <v>10.25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5"/>
      <c r="U8" s="27" t="s">
        <v>35</v>
      </c>
      <c r="V8" s="28"/>
      <c r="W8" s="127">
        <f>W26</f>
        <v>68288.44</v>
      </c>
      <c r="X8" s="90">
        <f t="shared" si="2"/>
        <v>36.492374999999996</v>
      </c>
      <c r="Y8" s="90">
        <f t="shared" si="2"/>
        <v>40.001150666666661</v>
      </c>
      <c r="Z8" s="90">
        <f t="shared" si="2"/>
        <v>0.98554816523809508</v>
      </c>
      <c r="AA8" s="90">
        <f t="shared" si="2"/>
        <v>0.98939366666666662</v>
      </c>
      <c r="AB8" s="90">
        <f t="shared" si="2"/>
        <v>2.968544714285714E-2</v>
      </c>
      <c r="AC8" s="56"/>
      <c r="AD8" s="56"/>
      <c r="AE8" s="56"/>
      <c r="AF8" s="28"/>
      <c r="AG8" s="239"/>
      <c r="AH8" s="130">
        <f t="shared" si="3"/>
        <v>31.218</v>
      </c>
      <c r="AI8" s="130">
        <f t="shared" si="3"/>
        <v>10.625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6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9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57</v>
      </c>
      <c r="C10" s="136"/>
      <c r="D10" s="136"/>
      <c r="E10" s="247"/>
      <c r="F10" s="137"/>
      <c r="G10" s="137"/>
      <c r="H10" s="137"/>
      <c r="I10" s="137"/>
      <c r="J10" s="137"/>
      <c r="K10" s="137"/>
      <c r="L10" s="136"/>
      <c r="M10" s="138"/>
      <c r="N10" s="138"/>
      <c r="O10" s="248"/>
      <c r="P10" s="154">
        <f>GEOMEAN(P5:P8)</f>
        <v>37.555095186824758</v>
      </c>
      <c r="Q10" s="154">
        <f>GEOMEAN(Q5:Q8)</f>
        <v>9.8468587924928812</v>
      </c>
      <c r="R10" s="134" t="e">
        <f>AVERAGE(R5:R8)</f>
        <v>#DIV/0!</v>
      </c>
      <c r="S10" s="214"/>
      <c r="T10" s="153" t="s">
        <v>57</v>
      </c>
      <c r="U10" s="136"/>
      <c r="V10" s="136"/>
      <c r="W10" s="247"/>
      <c r="X10" s="137"/>
      <c r="Y10" s="137"/>
      <c r="Z10" s="137"/>
      <c r="AA10" s="137"/>
      <c r="AB10" s="137"/>
      <c r="AC10" s="137"/>
      <c r="AD10" s="136"/>
      <c r="AE10" s="138"/>
      <c r="AF10" s="138"/>
      <c r="AG10" s="248"/>
      <c r="AH10" s="154">
        <f>GEOMEAN(AH5:AH8)</f>
        <v>31.249422122533907</v>
      </c>
      <c r="AI10" s="154">
        <f>GEOMEAN(AI5:AI8)</f>
        <v>10.521299962275982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9"/>
      <c r="F11" s="90"/>
      <c r="G11" s="90"/>
      <c r="H11" s="90"/>
      <c r="I11" s="90"/>
      <c r="J11" s="90"/>
      <c r="K11" s="90"/>
      <c r="L11" s="214"/>
      <c r="M11" s="91"/>
      <c r="N11" s="91"/>
      <c r="O11" s="250"/>
      <c r="P11" s="90"/>
      <c r="Q11" s="90"/>
      <c r="R11" s="130"/>
      <c r="S11" s="214"/>
      <c r="T11" s="214"/>
      <c r="U11" s="214"/>
      <c r="V11" s="214"/>
      <c r="W11" s="249"/>
      <c r="X11" s="90"/>
      <c r="Y11" s="90"/>
      <c r="Z11" s="90"/>
      <c r="AA11" s="90"/>
      <c r="AB11" s="90"/>
      <c r="AC11" s="90"/>
      <c r="AD11" s="214"/>
      <c r="AE11" s="91"/>
      <c r="AF11" s="91"/>
      <c r="AG11" s="250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9"/>
      <c r="F12" s="90"/>
      <c r="G12" s="90"/>
      <c r="H12" s="90"/>
      <c r="I12" s="90"/>
      <c r="J12" s="90"/>
      <c r="K12" s="90"/>
      <c r="L12" s="214"/>
      <c r="M12" s="91"/>
      <c r="N12" s="91"/>
      <c r="O12" s="250"/>
      <c r="P12" s="90"/>
      <c r="Q12" s="90"/>
      <c r="R12" s="130"/>
      <c r="S12" s="214"/>
      <c r="T12" s="214"/>
      <c r="U12" s="214"/>
      <c r="V12" s="214"/>
      <c r="W12" s="249"/>
      <c r="X12" s="90"/>
      <c r="Y12" s="90"/>
      <c r="Z12" s="90"/>
      <c r="AA12" s="90"/>
      <c r="AB12" s="90"/>
      <c r="AC12" s="90"/>
      <c r="AD12" s="214"/>
      <c r="AE12" s="91"/>
      <c r="AF12" s="91"/>
      <c r="AG12" s="250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8" t="str">
        <f>CONCATENATE("Encoding/Decoding [ ",'Summary (auto)'!$C$3," ]")</f>
        <v>Encoding/Decoding [ 12bit-quantize-raht-15-bit ]</v>
      </c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89"/>
      <c r="T13" s="21"/>
      <c r="U13" s="288" t="str">
        <f>CONCATENATE("Encoding [ ",'Summary (auto)'!$C$4," ]")</f>
        <v>Encoding [ 10bit-quantize-raht-15-bit ]</v>
      </c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89"/>
    </row>
    <row r="14" spans="1:58" ht="15.6" customHeight="1" x14ac:dyDescent="0.25">
      <c r="B14" s="155"/>
      <c r="C14" s="101"/>
      <c r="D14" s="101"/>
      <c r="E14" s="251" t="s">
        <v>58</v>
      </c>
      <c r="F14" s="135" t="s">
        <v>59</v>
      </c>
      <c r="G14" s="135" t="s">
        <v>60</v>
      </c>
      <c r="H14" s="135" t="s">
        <v>61</v>
      </c>
      <c r="I14" s="135" t="s">
        <v>62</v>
      </c>
      <c r="J14" s="135" t="s">
        <v>63</v>
      </c>
      <c r="K14" s="135" t="s">
        <v>64</v>
      </c>
      <c r="L14" s="135" t="s">
        <v>65</v>
      </c>
      <c r="M14" s="102" t="s">
        <v>66</v>
      </c>
      <c r="N14" s="102"/>
      <c r="O14" s="252"/>
      <c r="P14" s="102"/>
      <c r="Q14" s="103"/>
      <c r="R14" s="104"/>
      <c r="S14" s="199"/>
      <c r="T14" s="155"/>
      <c r="U14" s="101"/>
      <c r="V14" s="101"/>
      <c r="W14" s="251" t="s">
        <v>58</v>
      </c>
      <c r="X14" s="135" t="s">
        <v>59</v>
      </c>
      <c r="Y14" s="135" t="s">
        <v>60</v>
      </c>
      <c r="Z14" s="135" t="s">
        <v>61</v>
      </c>
      <c r="AA14" s="135" t="s">
        <v>62</v>
      </c>
      <c r="AB14" s="135" t="s">
        <v>63</v>
      </c>
      <c r="AC14" s="135" t="s">
        <v>64</v>
      </c>
      <c r="AD14" s="135" t="s">
        <v>65</v>
      </c>
      <c r="AE14" s="102" t="s">
        <v>66</v>
      </c>
      <c r="AF14" s="102"/>
      <c r="AG14" s="252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7" t="s">
        <v>53</v>
      </c>
      <c r="F15" s="237" t="s">
        <v>53</v>
      </c>
      <c r="G15" s="237" t="s">
        <v>53</v>
      </c>
      <c r="H15" s="237" t="s">
        <v>53</v>
      </c>
      <c r="I15" s="237" t="s">
        <v>53</v>
      </c>
      <c r="J15" s="237" t="s">
        <v>53</v>
      </c>
      <c r="K15" s="237" t="s">
        <v>53</v>
      </c>
      <c r="L15" s="237" t="s">
        <v>53</v>
      </c>
      <c r="M15" s="237" t="s">
        <v>53</v>
      </c>
      <c r="N15" s="33"/>
      <c r="O15" s="238"/>
      <c r="P15" s="204" t="s">
        <v>49</v>
      </c>
      <c r="Q15" s="204" t="s">
        <v>50</v>
      </c>
      <c r="R15" s="34"/>
      <c r="S15" s="214"/>
      <c r="T15" s="148"/>
      <c r="U15" s="32"/>
      <c r="V15" s="32"/>
      <c r="W15" s="237" t="s">
        <v>53</v>
      </c>
      <c r="X15" s="237" t="s">
        <v>53</v>
      </c>
      <c r="Y15" s="237" t="s">
        <v>53</v>
      </c>
      <c r="Z15" s="237" t="s">
        <v>53</v>
      </c>
      <c r="AA15" s="237" t="s">
        <v>53</v>
      </c>
      <c r="AB15" s="237" t="s">
        <v>53</v>
      </c>
      <c r="AC15" s="237" t="s">
        <v>53</v>
      </c>
      <c r="AD15" s="237" t="s">
        <v>53</v>
      </c>
      <c r="AE15" s="237" t="s">
        <v>53</v>
      </c>
      <c r="AF15" s="33"/>
      <c r="AG15" s="238"/>
      <c r="AH15" s="204" t="s">
        <v>49</v>
      </c>
      <c r="AI15" s="204" t="s">
        <v>50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0"/>
      <c r="C16" s="25" t="s">
        <v>31</v>
      </c>
      <c r="D16" s="26"/>
      <c r="E16" s="128">
        <v>5841.6</v>
      </c>
      <c r="F16" s="166">
        <v>7652.5360000000001</v>
      </c>
      <c r="G16" s="166">
        <v>2354.136</v>
      </c>
      <c r="H16" s="166">
        <v>798.68</v>
      </c>
      <c r="I16" s="166">
        <v>228.32</v>
      </c>
      <c r="J16" s="166">
        <v>11434.832</v>
      </c>
      <c r="K16" s="60">
        <v>7192.424</v>
      </c>
      <c r="L16" s="60">
        <v>2446</v>
      </c>
      <c r="M16" s="60">
        <v>7.8879999999999999</v>
      </c>
      <c r="N16" s="55"/>
      <c r="O16" s="253"/>
      <c r="P16" s="129">
        <v>36.295999999999999</v>
      </c>
      <c r="Q16" s="129">
        <v>9.4209999999999994</v>
      </c>
      <c r="R16" s="142"/>
      <c r="S16" s="214"/>
      <c r="T16" s="300"/>
      <c r="U16" s="25" t="s">
        <v>31</v>
      </c>
      <c r="V16" s="26"/>
      <c r="W16" s="128">
        <v>5841.6</v>
      </c>
      <c r="X16" s="166">
        <v>4082.4560000000001</v>
      </c>
      <c r="Y16" s="166">
        <v>158.75200000000001</v>
      </c>
      <c r="Z16" s="166">
        <v>28.751999999999999</v>
      </c>
      <c r="AA16" s="166">
        <v>4.7919999999999998</v>
      </c>
      <c r="AB16" s="166">
        <v>6628.6639999999998</v>
      </c>
      <c r="AC16" s="60">
        <v>3692.1680000000001</v>
      </c>
      <c r="AD16" s="60">
        <v>1306.4880000000001</v>
      </c>
      <c r="AE16" s="60">
        <v>7.8879999999999999</v>
      </c>
      <c r="AF16" s="55"/>
      <c r="AG16" s="253"/>
      <c r="AH16" s="129">
        <v>31.155999999999999</v>
      </c>
      <c r="AI16" s="129">
        <v>10.265000000000001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32</v>
      </c>
      <c r="D17" s="28"/>
      <c r="E17" s="143">
        <v>5841.6</v>
      </c>
      <c r="F17" s="167">
        <v>10136.487999999999</v>
      </c>
      <c r="G17" s="167">
        <v>6796.3040000000001</v>
      </c>
      <c r="H17" s="167">
        <v>3527.424</v>
      </c>
      <c r="I17" s="167">
        <v>2013.9839999999999</v>
      </c>
      <c r="J17" s="167">
        <v>14807.672</v>
      </c>
      <c r="K17" s="62">
        <v>9696.3919999999998</v>
      </c>
      <c r="L17" s="62">
        <v>3261.5680000000002</v>
      </c>
      <c r="M17" s="62">
        <v>7.88</v>
      </c>
      <c r="N17" s="56"/>
      <c r="O17" s="239"/>
      <c r="P17" s="144">
        <v>37.234000000000002</v>
      </c>
      <c r="Q17" s="144">
        <v>9.859</v>
      </c>
      <c r="R17" s="145"/>
      <c r="S17" s="214"/>
      <c r="T17" s="285"/>
      <c r="U17" s="27" t="s">
        <v>32</v>
      </c>
      <c r="V17" s="28"/>
      <c r="W17" s="143">
        <v>5841.6</v>
      </c>
      <c r="X17" s="167">
        <v>6410.6319999999996</v>
      </c>
      <c r="Y17" s="167">
        <v>1103.0640000000001</v>
      </c>
      <c r="Z17" s="167">
        <v>299.64800000000002</v>
      </c>
      <c r="AA17" s="167">
        <v>60.8</v>
      </c>
      <c r="AB17" s="167">
        <v>9785.232</v>
      </c>
      <c r="AC17" s="62">
        <v>5976.7920000000004</v>
      </c>
      <c r="AD17" s="62">
        <v>2061.3919999999998</v>
      </c>
      <c r="AE17" s="62">
        <v>7.88</v>
      </c>
      <c r="AF17" s="56"/>
      <c r="AG17" s="239"/>
      <c r="AH17" s="144">
        <v>31.280999999999999</v>
      </c>
      <c r="AI17" s="144">
        <v>10.436999999999999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33</v>
      </c>
      <c r="D18" s="28"/>
      <c r="E18" s="143">
        <v>5841.6</v>
      </c>
      <c r="F18" s="167">
        <v>12719.752</v>
      </c>
      <c r="G18" s="167">
        <v>13026.328</v>
      </c>
      <c r="H18" s="167">
        <v>9536.84</v>
      </c>
      <c r="I18" s="167">
        <v>8083.1440000000002</v>
      </c>
      <c r="J18" s="167">
        <v>18293.495999999999</v>
      </c>
      <c r="K18" s="62">
        <v>12290.712</v>
      </c>
      <c r="L18" s="62">
        <v>4107.5439999999999</v>
      </c>
      <c r="M18" s="62">
        <v>7.8639999999999999</v>
      </c>
      <c r="N18" s="56"/>
      <c r="O18" s="239"/>
      <c r="P18" s="144">
        <v>38.670999999999999</v>
      </c>
      <c r="Q18" s="144">
        <v>9.875</v>
      </c>
      <c r="R18" s="145"/>
      <c r="S18" s="214"/>
      <c r="T18" s="285"/>
      <c r="U18" s="27" t="s">
        <v>33</v>
      </c>
      <c r="V18" s="28"/>
      <c r="W18" s="143">
        <v>5841.6</v>
      </c>
      <c r="X18" s="167">
        <v>8846.3919999999998</v>
      </c>
      <c r="Y18" s="167">
        <v>4224.3519999999999</v>
      </c>
      <c r="Z18" s="167">
        <v>1773.48</v>
      </c>
      <c r="AA18" s="167">
        <v>748.24</v>
      </c>
      <c r="AB18" s="167">
        <v>13084.272000000001</v>
      </c>
      <c r="AC18" s="62">
        <v>8412.32</v>
      </c>
      <c r="AD18" s="62">
        <v>2849.7919999999999</v>
      </c>
      <c r="AE18" s="62">
        <v>7.8639999999999999</v>
      </c>
      <c r="AF18" s="56"/>
      <c r="AG18" s="239"/>
      <c r="AH18" s="144">
        <v>31.343</v>
      </c>
      <c r="AI18" s="144">
        <v>10.765000000000001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35</v>
      </c>
      <c r="D19" s="28"/>
      <c r="E19" s="143">
        <v>5841.6</v>
      </c>
      <c r="F19" s="167">
        <v>15194.368</v>
      </c>
      <c r="G19" s="167">
        <v>19983.295999999998</v>
      </c>
      <c r="H19" s="167">
        <v>18827.400000000001</v>
      </c>
      <c r="I19" s="167">
        <v>19622.727999999999</v>
      </c>
      <c r="J19" s="167">
        <v>21915.168000000001</v>
      </c>
      <c r="K19" s="62">
        <v>15010.368</v>
      </c>
      <c r="L19" s="62">
        <v>4995.6400000000003</v>
      </c>
      <c r="M19" s="62">
        <v>7.7359999999999998</v>
      </c>
      <c r="N19" s="56"/>
      <c r="O19" s="239"/>
      <c r="P19" s="144">
        <v>38.061999999999998</v>
      </c>
      <c r="Q19" s="144">
        <v>10.25</v>
      </c>
      <c r="R19" s="145"/>
      <c r="S19" s="214"/>
      <c r="T19" s="285"/>
      <c r="U19" s="27" t="s">
        <v>35</v>
      </c>
      <c r="V19" s="28"/>
      <c r="W19" s="143">
        <v>5841.6</v>
      </c>
      <c r="X19" s="167">
        <v>11154.704</v>
      </c>
      <c r="Y19" s="167">
        <v>9564.6640000000007</v>
      </c>
      <c r="Z19" s="167">
        <v>6120.1840000000002</v>
      </c>
      <c r="AA19" s="167">
        <v>4446.8159999999998</v>
      </c>
      <c r="AB19" s="167">
        <v>16521.288</v>
      </c>
      <c r="AC19" s="62">
        <v>10963.575999999999</v>
      </c>
      <c r="AD19" s="62">
        <v>3675.6080000000002</v>
      </c>
      <c r="AE19" s="62">
        <v>7.7359999999999998</v>
      </c>
      <c r="AF19" s="56"/>
      <c r="AG19" s="239"/>
      <c r="AH19" s="144">
        <v>31.218</v>
      </c>
      <c r="AI19" s="144">
        <v>10.625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4"/>
      <c r="P20" s="169"/>
      <c r="Q20" s="169"/>
      <c r="R20" s="146"/>
      <c r="S20" s="214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4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5" t="s">
        <v>29</v>
      </c>
      <c r="F21" s="30"/>
      <c r="G21" s="30"/>
      <c r="H21" s="30"/>
      <c r="I21" s="30"/>
      <c r="J21" s="30"/>
      <c r="K21" s="30"/>
      <c r="L21" s="30"/>
      <c r="M21" s="30"/>
      <c r="N21" s="30"/>
      <c r="O21" s="236"/>
      <c r="P21" s="30"/>
      <c r="Q21" s="203"/>
      <c r="R21" s="31"/>
      <c r="S21" s="214"/>
      <c r="T21" s="296"/>
      <c r="U21" s="93"/>
      <c r="V21" s="93"/>
      <c r="W21" s="255" t="s">
        <v>29</v>
      </c>
      <c r="X21" s="30"/>
      <c r="Y21" s="30"/>
      <c r="Z21" s="30"/>
      <c r="AA21" s="30"/>
      <c r="AB21" s="30"/>
      <c r="AC21" s="30"/>
      <c r="AD21" s="30"/>
      <c r="AE21" s="30"/>
      <c r="AF21" s="30"/>
      <c r="AG21" s="236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7" t="s">
        <v>53</v>
      </c>
      <c r="F22" s="33"/>
      <c r="G22" s="33"/>
      <c r="H22" s="33"/>
      <c r="I22" s="33"/>
      <c r="J22" s="33"/>
      <c r="K22" s="33"/>
      <c r="L22" s="33"/>
      <c r="M22" s="33"/>
      <c r="N22" s="33"/>
      <c r="O22" s="238"/>
      <c r="P22" s="33"/>
      <c r="Q22" s="204"/>
      <c r="R22" s="34"/>
      <c r="S22" s="214"/>
      <c r="T22" s="297"/>
      <c r="U22" s="32"/>
      <c r="V22" s="32"/>
      <c r="W22" s="256" t="s">
        <v>53</v>
      </c>
      <c r="X22" s="33"/>
      <c r="Y22" s="33"/>
      <c r="Z22" s="33"/>
      <c r="AA22" s="33"/>
      <c r="AB22" s="33"/>
      <c r="AC22" s="33"/>
      <c r="AD22" s="33"/>
      <c r="AE22" s="33"/>
      <c r="AF22" s="33"/>
      <c r="AG22" s="238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90"/>
      <c r="C23" s="25" t="s">
        <v>31</v>
      </c>
      <c r="D23" s="26"/>
      <c r="E23" s="127">
        <f>SUM(E16:L16)</f>
        <v>37948.527999999998</v>
      </c>
      <c r="F23" s="56"/>
      <c r="G23" s="56"/>
      <c r="H23" s="56"/>
      <c r="I23" s="56"/>
      <c r="J23" s="56"/>
      <c r="K23" s="56"/>
      <c r="L23" s="56"/>
      <c r="M23" s="56"/>
      <c r="N23" s="56"/>
      <c r="O23" s="239"/>
      <c r="P23" s="56"/>
      <c r="Q23" s="168"/>
      <c r="R23" s="57"/>
      <c r="S23" s="214"/>
      <c r="T23" s="290"/>
      <c r="U23" s="25" t="s">
        <v>31</v>
      </c>
      <c r="V23" s="26"/>
      <c r="W23" s="127">
        <f>SUM(W16:AD16)</f>
        <v>21743.672000000002</v>
      </c>
      <c r="X23" s="56"/>
      <c r="Y23" s="56"/>
      <c r="Z23" s="56"/>
      <c r="AA23" s="56"/>
      <c r="AB23" s="56"/>
      <c r="AC23" s="56"/>
      <c r="AD23" s="56"/>
      <c r="AE23" s="56"/>
      <c r="AF23" s="56"/>
      <c r="AG23" s="239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32</v>
      </c>
      <c r="D24" s="28"/>
      <c r="E24" s="127">
        <f>SUM(E17:L17)</f>
        <v>56081.432000000001</v>
      </c>
      <c r="F24" s="56"/>
      <c r="G24" s="56"/>
      <c r="H24" s="56"/>
      <c r="I24" s="56"/>
      <c r="J24" s="56"/>
      <c r="K24" s="56"/>
      <c r="L24" s="56"/>
      <c r="M24" s="56"/>
      <c r="N24" s="56"/>
      <c r="O24" s="239"/>
      <c r="P24" s="56"/>
      <c r="Q24" s="168"/>
      <c r="R24" s="57"/>
      <c r="S24" s="214"/>
      <c r="T24" s="285"/>
      <c r="U24" s="27" t="s">
        <v>32</v>
      </c>
      <c r="V24" s="28"/>
      <c r="W24" s="127">
        <f>SUM(W17:AD17)</f>
        <v>31539.16</v>
      </c>
      <c r="X24" s="56"/>
      <c r="Y24" s="56"/>
      <c r="Z24" s="56"/>
      <c r="AA24" s="56"/>
      <c r="AB24" s="56"/>
      <c r="AC24" s="56"/>
      <c r="AD24" s="56"/>
      <c r="AE24" s="56"/>
      <c r="AF24" s="56"/>
      <c r="AG24" s="239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33</v>
      </c>
      <c r="D25" s="28"/>
      <c r="E25" s="127">
        <f>SUM(E18:L18)</f>
        <v>83899.415999999997</v>
      </c>
      <c r="F25" s="56"/>
      <c r="G25" s="56"/>
      <c r="H25" s="56"/>
      <c r="I25" s="56"/>
      <c r="J25" s="56"/>
      <c r="K25" s="56"/>
      <c r="L25" s="56"/>
      <c r="M25" s="56"/>
      <c r="N25" s="56"/>
      <c r="O25" s="239"/>
      <c r="P25" s="56"/>
      <c r="Q25" s="168"/>
      <c r="R25" s="57"/>
      <c r="S25" s="214"/>
      <c r="T25" s="285"/>
      <c r="U25" s="27" t="s">
        <v>33</v>
      </c>
      <c r="V25" s="28"/>
      <c r="W25" s="127">
        <f>SUM(W18:AD18)</f>
        <v>45780.448000000004</v>
      </c>
      <c r="X25" s="56"/>
      <c r="Y25" s="56"/>
      <c r="Z25" s="56"/>
      <c r="AA25" s="56"/>
      <c r="AB25" s="56"/>
      <c r="AC25" s="56"/>
      <c r="AD25" s="56"/>
      <c r="AE25" s="56"/>
      <c r="AF25" s="56"/>
      <c r="AG25" s="239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35</v>
      </c>
      <c r="D26" s="28"/>
      <c r="E26" s="127">
        <f>SUM(E19:L19)</f>
        <v>121390.568</v>
      </c>
      <c r="F26" s="56"/>
      <c r="G26" s="56"/>
      <c r="H26" s="56"/>
      <c r="I26" s="56"/>
      <c r="J26" s="56"/>
      <c r="K26" s="56"/>
      <c r="L26" s="56"/>
      <c r="M26" s="56"/>
      <c r="N26" s="56"/>
      <c r="O26" s="239"/>
      <c r="P26" s="56"/>
      <c r="Q26" s="168"/>
      <c r="R26" s="57"/>
      <c r="S26" s="214"/>
      <c r="T26" s="285"/>
      <c r="U26" s="27" t="s">
        <v>35</v>
      </c>
      <c r="V26" s="28"/>
      <c r="W26" s="127">
        <f>SUM(W19:AD19)</f>
        <v>68288.44</v>
      </c>
      <c r="X26" s="56"/>
      <c r="Y26" s="56"/>
      <c r="Z26" s="56"/>
      <c r="AA26" s="56"/>
      <c r="AB26" s="56"/>
      <c r="AC26" s="56"/>
      <c r="AD26" s="56"/>
      <c r="AE26" s="56"/>
      <c r="AF26" s="56"/>
      <c r="AG26" s="239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6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4"/>
      <c r="P27" s="58"/>
      <c r="Q27" s="169"/>
      <c r="R27" s="59"/>
      <c r="S27" s="214"/>
      <c r="T27" s="286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4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9"/>
      <c r="F28" s="90"/>
      <c r="G28" s="90"/>
      <c r="H28" s="90"/>
      <c r="I28" s="90"/>
      <c r="J28" s="90"/>
      <c r="K28" s="90"/>
      <c r="L28" s="90"/>
      <c r="M28" s="90"/>
      <c r="N28" s="90"/>
      <c r="O28" s="250"/>
      <c r="P28" s="90"/>
      <c r="Q28" s="91"/>
      <c r="R28" s="91"/>
      <c r="S28" s="214"/>
      <c r="T28" s="214"/>
      <c r="U28" s="214"/>
      <c r="V28" s="91"/>
      <c r="W28" s="249"/>
      <c r="X28" s="90"/>
      <c r="Y28" s="90"/>
      <c r="Z28" s="90"/>
      <c r="AA28" s="90"/>
      <c r="AB28" s="90"/>
      <c r="AC28" s="90"/>
      <c r="AD28" s="90"/>
      <c r="AE28" s="90"/>
      <c r="AF28" s="90"/>
      <c r="AG28" s="250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50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50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9"/>
      <c r="F30" s="214"/>
      <c r="G30" s="214"/>
      <c r="H30" s="214"/>
      <c r="I30" s="214"/>
      <c r="J30" s="214"/>
      <c r="K30" s="214"/>
      <c r="L30" s="214"/>
      <c r="M30" s="214"/>
      <c r="N30" s="214"/>
      <c r="O30" s="250"/>
      <c r="P30" s="214"/>
      <c r="Q30" s="214"/>
      <c r="R30" s="214"/>
      <c r="S30" s="214"/>
      <c r="T30" s="214"/>
      <c r="U30" s="214"/>
      <c r="V30" s="214"/>
      <c r="W30" s="249"/>
      <c r="X30" s="214"/>
      <c r="Y30" s="214"/>
      <c r="Z30" s="214"/>
      <c r="AA30" s="214"/>
      <c r="AB30" s="214"/>
      <c r="AC30" s="214"/>
      <c r="AD30" s="214"/>
      <c r="AE30" s="214"/>
      <c r="AF30" s="214"/>
      <c r="AG30" s="250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8" t="str">
        <f>CONCATENATE("View Synthesis [ ",'Summary (auto)'!$C$3," ]")</f>
        <v>View Synthesis [ 12bit-quantize-raht-15-bit ]</v>
      </c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89"/>
      <c r="S31" s="214"/>
      <c r="T31" s="21"/>
      <c r="U31" s="288" t="str">
        <f>CONCATENATE("View Synthesis [ ",'Summary (auto)'!$C$4," ]")</f>
        <v>View Synthesis [ 10bit-quantize-raht-15-bit ]</v>
      </c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89"/>
      <c r="AK31" s="199"/>
      <c r="AL31" s="199"/>
      <c r="AM31" s="295" t="s">
        <v>67</v>
      </c>
      <c r="AN31" s="280"/>
      <c r="AO31" s="280"/>
      <c r="AP31" s="280"/>
      <c r="AQ31" s="152"/>
      <c r="AR31" s="199"/>
      <c r="AS31" s="199"/>
      <c r="AT31" s="199"/>
    </row>
    <row r="32" spans="2:56" ht="13.5" customHeight="1" thickBot="1" x14ac:dyDescent="0.2">
      <c r="B32" s="24" t="s">
        <v>68</v>
      </c>
      <c r="C32" s="94"/>
      <c r="D32" s="94"/>
      <c r="E32" s="214"/>
      <c r="F32" s="22" t="s">
        <v>27</v>
      </c>
      <c r="G32" s="22" t="s">
        <v>38</v>
      </c>
      <c r="H32" s="22" t="s">
        <v>41</v>
      </c>
      <c r="I32" s="22" t="s">
        <v>44</v>
      </c>
      <c r="J32" s="22" t="s">
        <v>54</v>
      </c>
      <c r="K32" s="22"/>
      <c r="L32" s="118"/>
      <c r="M32" s="118"/>
      <c r="N32" s="22"/>
      <c r="O32" s="257"/>
      <c r="P32" s="22"/>
      <c r="Q32" s="22"/>
      <c r="R32" s="23" t="s">
        <v>51</v>
      </c>
      <c r="S32" s="214"/>
      <c r="T32" s="24" t="s">
        <v>68</v>
      </c>
      <c r="U32" s="94"/>
      <c r="V32" s="94"/>
      <c r="W32" s="214"/>
      <c r="X32" s="22" t="s">
        <v>27</v>
      </c>
      <c r="Y32" s="22" t="s">
        <v>38</v>
      </c>
      <c r="Z32" s="22" t="s">
        <v>41</v>
      </c>
      <c r="AA32" s="22" t="s">
        <v>44</v>
      </c>
      <c r="AB32" s="22" t="s">
        <v>54</v>
      </c>
      <c r="AC32" s="22"/>
      <c r="AD32" s="214"/>
      <c r="AE32" s="214"/>
      <c r="AF32" s="22"/>
      <c r="AG32" s="257"/>
      <c r="AH32" s="22"/>
      <c r="AI32" s="22"/>
      <c r="AJ32" s="23" t="s">
        <v>51</v>
      </c>
      <c r="AK32" s="199"/>
      <c r="AL32" s="24" t="s">
        <v>68</v>
      </c>
      <c r="AM32" s="98" t="s">
        <v>27</v>
      </c>
      <c r="AN32" s="30" t="s">
        <v>38</v>
      </c>
      <c r="AO32" s="30" t="s">
        <v>41</v>
      </c>
      <c r="AP32" s="30" t="s">
        <v>44</v>
      </c>
      <c r="AQ32" s="97" t="s">
        <v>54</v>
      </c>
      <c r="AR32" s="90"/>
      <c r="AS32" s="250"/>
      <c r="AT32" s="90"/>
    </row>
    <row r="33" spans="2:52" x14ac:dyDescent="0.15">
      <c r="B33" s="287" t="s">
        <v>69</v>
      </c>
      <c r="C33" s="25" t="s">
        <v>31</v>
      </c>
      <c r="D33" s="39"/>
      <c r="E33" s="55"/>
      <c r="F33" s="96">
        <v>30.627144999999999</v>
      </c>
      <c r="G33" s="96">
        <v>33.654103999999997</v>
      </c>
      <c r="H33" s="96">
        <v>0.96910246</v>
      </c>
      <c r="I33" s="60">
        <v>0.97199323999999998</v>
      </c>
      <c r="J33" s="60">
        <v>7.1138610000000005E-2</v>
      </c>
      <c r="K33" s="61"/>
      <c r="L33" s="258"/>
      <c r="M33" s="258"/>
      <c r="N33" s="55"/>
      <c r="O33" s="26"/>
      <c r="P33" s="55"/>
      <c r="Q33" s="26"/>
      <c r="R33" s="131"/>
      <c r="S33" s="214"/>
      <c r="T33" s="287" t="s">
        <v>69</v>
      </c>
      <c r="U33" s="25" t="s">
        <v>31</v>
      </c>
      <c r="V33" s="39"/>
      <c r="W33" s="55"/>
      <c r="X33" s="96">
        <v>26.847944999999999</v>
      </c>
      <c r="Y33" s="96">
        <v>30.054074</v>
      </c>
      <c r="Z33" s="96">
        <v>0.92644256999999997</v>
      </c>
      <c r="AA33" s="60">
        <v>0.94575929999999997</v>
      </c>
      <c r="AB33" s="60">
        <v>0.15833285</v>
      </c>
      <c r="AC33" s="61"/>
      <c r="AD33" s="258"/>
      <c r="AE33" s="258"/>
      <c r="AF33" s="55"/>
      <c r="AG33" s="26"/>
      <c r="AH33" s="55"/>
      <c r="AI33" s="26"/>
      <c r="AJ33" s="131"/>
      <c r="AK33" s="199"/>
      <c r="AL33" s="287" t="s">
        <v>69</v>
      </c>
      <c r="AM33" s="119">
        <f t="shared" ref="AM33:AM96" si="4">IF(OR(X33="",F33=""),"",X33-F33)</f>
        <v>-3.7791999999999994</v>
      </c>
      <c r="AN33" s="95">
        <f t="shared" ref="AN33:AN96" si="5">IF(OR(Y33="",G33=""),"",Y33-G33)</f>
        <v>-3.6000299999999967</v>
      </c>
      <c r="AO33" s="95">
        <f t="shared" ref="AO33:AO96" si="6">IF(OR(Z33="",H33=""),"",Z33-H33)</f>
        <v>-4.2659890000000034E-2</v>
      </c>
      <c r="AP33" s="95">
        <f t="shared" ref="AP33:AP96" si="7">IF(OR(AA33="",I33=""),"",AA33-I33)</f>
        <v>-2.6233940000000011E-2</v>
      </c>
      <c r="AQ33" s="120">
        <f t="shared" ref="AQ33:AQ96" si="8">IF(OR(AB33="",J33=""),"",AB33-J33)</f>
        <v>8.7194239999999992E-2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32</v>
      </c>
      <c r="D34" s="186"/>
      <c r="E34" s="56"/>
      <c r="F34" s="187">
        <v>33.375081000000002</v>
      </c>
      <c r="G34" s="187">
        <v>36.891778000000002</v>
      </c>
      <c r="H34" s="187">
        <v>0.98115781999999996</v>
      </c>
      <c r="I34" s="62">
        <v>0.98371333999999999</v>
      </c>
      <c r="J34" s="62">
        <v>4.6053186000000003E-2</v>
      </c>
      <c r="K34" s="188"/>
      <c r="L34" s="259"/>
      <c r="M34" s="259"/>
      <c r="N34" s="56"/>
      <c r="O34" s="28"/>
      <c r="P34" s="56"/>
      <c r="Q34" s="28"/>
      <c r="R34" s="132"/>
      <c r="S34" s="214"/>
      <c r="T34" s="285"/>
      <c r="U34" s="27" t="s">
        <v>32</v>
      </c>
      <c r="V34" s="186"/>
      <c r="W34" s="56"/>
      <c r="X34" s="187">
        <v>30.275527</v>
      </c>
      <c r="Y34" s="187">
        <v>33.585048999999998</v>
      </c>
      <c r="Z34" s="187">
        <v>0.96138698</v>
      </c>
      <c r="AA34" s="62">
        <v>0.96842097000000005</v>
      </c>
      <c r="AB34" s="62">
        <v>7.8438160000000007E-2</v>
      </c>
      <c r="AC34" s="188"/>
      <c r="AD34" s="259"/>
      <c r="AE34" s="259"/>
      <c r="AF34" s="56"/>
      <c r="AG34" s="28"/>
      <c r="AH34" s="56"/>
      <c r="AI34" s="28"/>
      <c r="AJ34" s="132"/>
      <c r="AK34" s="199"/>
      <c r="AL34" s="285"/>
      <c r="AM34" s="86">
        <f t="shared" si="4"/>
        <v>-3.0995540000000013</v>
      </c>
      <c r="AN34" s="121">
        <f t="shared" si="5"/>
        <v>-3.3067290000000042</v>
      </c>
      <c r="AO34" s="121">
        <f t="shared" si="6"/>
        <v>-1.9770839999999956E-2</v>
      </c>
      <c r="AP34" s="121">
        <f t="shared" si="7"/>
        <v>-1.5292369999999944E-2</v>
      </c>
      <c r="AQ34" s="87">
        <f t="shared" si="8"/>
        <v>3.2384974000000004E-2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33</v>
      </c>
      <c r="D35" s="186"/>
      <c r="E35" s="56"/>
      <c r="F35" s="187">
        <v>36.749667000000002</v>
      </c>
      <c r="G35" s="187">
        <v>41.155943999999998</v>
      </c>
      <c r="H35" s="187">
        <v>0.99007679000000004</v>
      </c>
      <c r="I35" s="62">
        <v>0.99271005000000001</v>
      </c>
      <c r="J35" s="62">
        <v>2.4628988000000001E-2</v>
      </c>
      <c r="K35" s="188"/>
      <c r="L35" s="259"/>
      <c r="M35" s="259"/>
      <c r="N35" s="56"/>
      <c r="O35" s="28"/>
      <c r="P35" s="56"/>
      <c r="Q35" s="28"/>
      <c r="R35" s="132"/>
      <c r="S35" s="214"/>
      <c r="T35" s="285"/>
      <c r="U35" s="27" t="s">
        <v>33</v>
      </c>
      <c r="V35" s="186"/>
      <c r="W35" s="56"/>
      <c r="X35" s="187">
        <v>32.499397999999999</v>
      </c>
      <c r="Y35" s="187">
        <v>35.776429</v>
      </c>
      <c r="Z35" s="187">
        <v>0.97515627999999999</v>
      </c>
      <c r="AA35" s="62">
        <v>0.97765564999999999</v>
      </c>
      <c r="AB35" s="62">
        <v>5.2952513E-2</v>
      </c>
      <c r="AC35" s="188"/>
      <c r="AD35" s="259"/>
      <c r="AE35" s="259"/>
      <c r="AF35" s="56"/>
      <c r="AG35" s="28"/>
      <c r="AH35" s="56"/>
      <c r="AI35" s="28"/>
      <c r="AJ35" s="132"/>
      <c r="AK35" s="199"/>
      <c r="AL35" s="285"/>
      <c r="AM35" s="86">
        <f t="shared" si="4"/>
        <v>-4.250269000000003</v>
      </c>
      <c r="AN35" s="121">
        <f t="shared" si="5"/>
        <v>-5.3795149999999978</v>
      </c>
      <c r="AO35" s="121">
        <f t="shared" si="6"/>
        <v>-1.4920510000000053E-2</v>
      </c>
      <c r="AP35" s="121">
        <f t="shared" si="7"/>
        <v>-1.5054400000000023E-2</v>
      </c>
      <c r="AQ35" s="87">
        <f t="shared" si="8"/>
        <v>2.8323524999999999E-2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35</v>
      </c>
      <c r="D36" s="186"/>
      <c r="E36" s="56"/>
      <c r="F36" s="187">
        <v>38.812691999999998</v>
      </c>
      <c r="G36" s="187">
        <v>43.487045000000002</v>
      </c>
      <c r="H36" s="187">
        <v>0.99388832000000005</v>
      </c>
      <c r="I36" s="62">
        <v>0.99608187999999998</v>
      </c>
      <c r="J36" s="62">
        <v>1.4835922E-2</v>
      </c>
      <c r="K36" s="188"/>
      <c r="L36" s="259"/>
      <c r="M36" s="259"/>
      <c r="N36" s="56"/>
      <c r="O36" s="28"/>
      <c r="P36" s="56"/>
      <c r="Q36" s="28"/>
      <c r="R36" s="132"/>
      <c r="S36" s="214"/>
      <c r="T36" s="285"/>
      <c r="U36" s="27" t="s">
        <v>35</v>
      </c>
      <c r="V36" s="186"/>
      <c r="W36" s="56"/>
      <c r="X36" s="187">
        <v>35.959769000000001</v>
      </c>
      <c r="Y36" s="187">
        <v>39.312182</v>
      </c>
      <c r="Z36" s="187">
        <v>0.98548479</v>
      </c>
      <c r="AA36" s="62">
        <v>0.98790237000000003</v>
      </c>
      <c r="AB36" s="62">
        <v>3.1397420000000002E-2</v>
      </c>
      <c r="AC36" s="188"/>
      <c r="AD36" s="259"/>
      <c r="AE36" s="259"/>
      <c r="AF36" s="56"/>
      <c r="AG36" s="28"/>
      <c r="AH36" s="56"/>
      <c r="AI36" s="28"/>
      <c r="AJ36" s="132"/>
      <c r="AK36" s="199"/>
      <c r="AL36" s="285"/>
      <c r="AM36" s="86">
        <f t="shared" si="4"/>
        <v>-2.852922999999997</v>
      </c>
      <c r="AN36" s="121">
        <f t="shared" si="5"/>
        <v>-4.174863000000002</v>
      </c>
      <c r="AO36" s="121">
        <f t="shared" si="6"/>
        <v>-8.4035300000000479E-3</v>
      </c>
      <c r="AP36" s="121">
        <f t="shared" si="7"/>
        <v>-8.1795099999999454E-3</v>
      </c>
      <c r="AQ36" s="87">
        <f t="shared" si="8"/>
        <v>1.6561498000000001E-2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9"/>
      <c r="M37" s="259"/>
      <c r="N37" s="56"/>
      <c r="O37" s="28"/>
      <c r="P37" s="56"/>
      <c r="Q37" s="28"/>
      <c r="R37" s="184"/>
      <c r="S37" s="214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9"/>
      <c r="AE37" s="259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7" t="s">
        <v>70</v>
      </c>
      <c r="C38" s="25" t="s">
        <v>31</v>
      </c>
      <c r="D38" s="39"/>
      <c r="E38" s="55"/>
      <c r="F38" s="96">
        <v>31.199984000000001</v>
      </c>
      <c r="G38" s="96">
        <v>34.371468</v>
      </c>
      <c r="H38" s="96">
        <v>0.97068518000000004</v>
      </c>
      <c r="I38" s="60">
        <v>0.97451690000000002</v>
      </c>
      <c r="J38" s="60">
        <v>6.4037899999999995E-2</v>
      </c>
      <c r="K38" s="61"/>
      <c r="L38" s="258"/>
      <c r="M38" s="258"/>
      <c r="N38" s="55"/>
      <c r="O38" s="26"/>
      <c r="P38" s="55"/>
      <c r="Q38" s="26"/>
      <c r="R38" s="131"/>
      <c r="S38" s="214"/>
      <c r="T38" s="287" t="s">
        <v>70</v>
      </c>
      <c r="U38" s="25" t="s">
        <v>31</v>
      </c>
      <c r="V38" s="39"/>
      <c r="W38" s="55"/>
      <c r="X38" s="96">
        <v>27.126056999999999</v>
      </c>
      <c r="Y38" s="96">
        <v>30.371516</v>
      </c>
      <c r="Z38" s="96">
        <v>0.92882500000000001</v>
      </c>
      <c r="AA38" s="60">
        <v>0.94985797000000005</v>
      </c>
      <c r="AB38" s="60">
        <v>0.15044093</v>
      </c>
      <c r="AC38" s="61"/>
      <c r="AD38" s="258"/>
      <c r="AE38" s="258"/>
      <c r="AF38" s="55"/>
      <c r="AG38" s="26"/>
      <c r="AH38" s="55"/>
      <c r="AI38" s="26"/>
      <c r="AJ38" s="131"/>
      <c r="AK38" s="199"/>
      <c r="AL38" s="287" t="s">
        <v>70</v>
      </c>
      <c r="AM38" s="119">
        <f t="shared" si="4"/>
        <v>-4.0739270000000012</v>
      </c>
      <c r="AN38" s="95">
        <f t="shared" si="5"/>
        <v>-3.9999520000000004</v>
      </c>
      <c r="AO38" s="95">
        <f t="shared" si="6"/>
        <v>-4.1860180000000025E-2</v>
      </c>
      <c r="AP38" s="95">
        <f t="shared" si="7"/>
        <v>-2.4658929999999968E-2</v>
      </c>
      <c r="AQ38" s="120">
        <f t="shared" si="8"/>
        <v>8.6403030000000006E-2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32</v>
      </c>
      <c r="D39" s="186"/>
      <c r="E39" s="56"/>
      <c r="F39" s="187">
        <v>33.780332999999999</v>
      </c>
      <c r="G39" s="187">
        <v>37.485148000000002</v>
      </c>
      <c r="H39" s="187">
        <v>0.98165190999999996</v>
      </c>
      <c r="I39" s="62">
        <v>0.98468476000000005</v>
      </c>
      <c r="J39" s="62">
        <v>4.2864369999999999E-2</v>
      </c>
      <c r="K39" s="188"/>
      <c r="L39" s="259"/>
      <c r="M39" s="259"/>
      <c r="N39" s="56"/>
      <c r="O39" s="28"/>
      <c r="P39" s="56"/>
      <c r="Q39" s="28"/>
      <c r="R39" s="132"/>
      <c r="S39" s="214"/>
      <c r="T39" s="285"/>
      <c r="U39" s="27" t="s">
        <v>32</v>
      </c>
      <c r="V39" s="186"/>
      <c r="W39" s="56"/>
      <c r="X39" s="187">
        <v>30.593450000000001</v>
      </c>
      <c r="Y39" s="187">
        <v>34.079242000000001</v>
      </c>
      <c r="Z39" s="187">
        <v>0.96372088</v>
      </c>
      <c r="AA39" s="62">
        <v>0.97060628000000004</v>
      </c>
      <c r="AB39" s="62">
        <v>7.0904949999999994E-2</v>
      </c>
      <c r="AC39" s="188"/>
      <c r="AD39" s="259"/>
      <c r="AE39" s="259"/>
      <c r="AF39" s="56"/>
      <c r="AG39" s="28"/>
      <c r="AH39" s="56"/>
      <c r="AI39" s="28"/>
      <c r="AJ39" s="132"/>
      <c r="AK39" s="199"/>
      <c r="AL39" s="285"/>
      <c r="AM39" s="86">
        <f t="shared" si="4"/>
        <v>-3.1868829999999981</v>
      </c>
      <c r="AN39" s="121">
        <f t="shared" si="5"/>
        <v>-3.4059060000000017</v>
      </c>
      <c r="AO39" s="121">
        <f t="shared" si="6"/>
        <v>-1.7931029999999959E-2</v>
      </c>
      <c r="AP39" s="121">
        <f t="shared" si="7"/>
        <v>-1.4078480000000004E-2</v>
      </c>
      <c r="AQ39" s="87">
        <f t="shared" si="8"/>
        <v>2.8040579999999996E-2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33</v>
      </c>
      <c r="D40" s="186"/>
      <c r="E40" s="56"/>
      <c r="F40" s="187">
        <v>36.904045000000004</v>
      </c>
      <c r="G40" s="187">
        <v>41.184108000000002</v>
      </c>
      <c r="H40" s="187">
        <v>0.99008631999999996</v>
      </c>
      <c r="I40" s="62">
        <v>0.99297849000000005</v>
      </c>
      <c r="J40" s="62">
        <v>2.3278585000000001E-2</v>
      </c>
      <c r="K40" s="188"/>
      <c r="L40" s="259"/>
      <c r="M40" s="259"/>
      <c r="N40" s="56"/>
      <c r="O40" s="28"/>
      <c r="P40" s="56"/>
      <c r="Q40" s="28"/>
      <c r="R40" s="132"/>
      <c r="S40" s="214"/>
      <c r="T40" s="285"/>
      <c r="U40" s="27" t="s">
        <v>33</v>
      </c>
      <c r="V40" s="186"/>
      <c r="W40" s="56"/>
      <c r="X40" s="187">
        <v>32.902164999999997</v>
      </c>
      <c r="Y40" s="187">
        <v>36.329436999999999</v>
      </c>
      <c r="Z40" s="187">
        <v>0.97609592000000001</v>
      </c>
      <c r="AA40" s="62">
        <v>0.97935278000000003</v>
      </c>
      <c r="AB40" s="62">
        <v>4.8820849999999999E-2</v>
      </c>
      <c r="AC40" s="188"/>
      <c r="AD40" s="259"/>
      <c r="AE40" s="259"/>
      <c r="AF40" s="56"/>
      <c r="AG40" s="28"/>
      <c r="AH40" s="56"/>
      <c r="AI40" s="28"/>
      <c r="AJ40" s="132"/>
      <c r="AK40" s="199"/>
      <c r="AL40" s="285"/>
      <c r="AM40" s="86">
        <f t="shared" si="4"/>
        <v>-4.001880000000007</v>
      </c>
      <c r="AN40" s="121">
        <f t="shared" si="5"/>
        <v>-4.8546710000000033</v>
      </c>
      <c r="AO40" s="121">
        <f t="shared" si="6"/>
        <v>-1.3990399999999958E-2</v>
      </c>
      <c r="AP40" s="121">
        <f t="shared" si="7"/>
        <v>-1.3625710000000013E-2</v>
      </c>
      <c r="AQ40" s="87">
        <f t="shared" si="8"/>
        <v>2.5542264999999998E-2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35</v>
      </c>
      <c r="D41" s="186"/>
      <c r="E41" s="56"/>
      <c r="F41" s="187">
        <v>39.127370999999997</v>
      </c>
      <c r="G41" s="187">
        <v>43.700366000000002</v>
      </c>
      <c r="H41" s="187">
        <v>0.99394433999999998</v>
      </c>
      <c r="I41" s="62">
        <v>0.99618065</v>
      </c>
      <c r="J41" s="62">
        <v>1.4180632E-2</v>
      </c>
      <c r="K41" s="188"/>
      <c r="L41" s="259"/>
      <c r="M41" s="259"/>
      <c r="N41" s="56"/>
      <c r="O41" s="28"/>
      <c r="P41" s="56"/>
      <c r="Q41" s="28"/>
      <c r="R41" s="132"/>
      <c r="S41" s="214"/>
      <c r="T41" s="285"/>
      <c r="U41" s="27" t="s">
        <v>35</v>
      </c>
      <c r="V41" s="186"/>
      <c r="W41" s="56"/>
      <c r="X41" s="187">
        <v>36.078583999999999</v>
      </c>
      <c r="Y41" s="187">
        <v>39.483088000000002</v>
      </c>
      <c r="Z41" s="187">
        <v>0.98556867999999997</v>
      </c>
      <c r="AA41" s="62">
        <v>0.98836553000000005</v>
      </c>
      <c r="AB41" s="62">
        <v>3.0615300000000002E-2</v>
      </c>
      <c r="AC41" s="188"/>
      <c r="AD41" s="259"/>
      <c r="AE41" s="259"/>
      <c r="AF41" s="56"/>
      <c r="AG41" s="28"/>
      <c r="AH41" s="56"/>
      <c r="AI41" s="28"/>
      <c r="AJ41" s="132"/>
      <c r="AK41" s="199"/>
      <c r="AL41" s="285"/>
      <c r="AM41" s="86">
        <f t="shared" si="4"/>
        <v>-3.0487869999999972</v>
      </c>
      <c r="AN41" s="121">
        <f t="shared" si="5"/>
        <v>-4.2172780000000003</v>
      </c>
      <c r="AO41" s="121">
        <f t="shared" si="6"/>
        <v>-8.375660000000007E-3</v>
      </c>
      <c r="AP41" s="121">
        <f t="shared" si="7"/>
        <v>-7.8151199999999532E-3</v>
      </c>
      <c r="AQ41" s="87">
        <f t="shared" si="8"/>
        <v>1.6434667999999999E-2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9"/>
      <c r="M42" s="259"/>
      <c r="N42" s="56"/>
      <c r="O42" s="28"/>
      <c r="P42" s="56"/>
      <c r="Q42" s="28"/>
      <c r="R42" s="184"/>
      <c r="S42" s="214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9"/>
      <c r="AE42" s="259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7" t="s">
        <v>71</v>
      </c>
      <c r="C43" s="25" t="s">
        <v>31</v>
      </c>
      <c r="D43" s="39"/>
      <c r="E43" s="55"/>
      <c r="F43" s="96">
        <v>30.982371000000001</v>
      </c>
      <c r="G43" s="96">
        <v>34.060940000000002</v>
      </c>
      <c r="H43" s="96">
        <v>0.97162294000000005</v>
      </c>
      <c r="I43" s="60">
        <v>0.97553080000000003</v>
      </c>
      <c r="J43" s="60">
        <v>6.2681559999999997E-2</v>
      </c>
      <c r="K43" s="61"/>
      <c r="L43" s="258"/>
      <c r="M43" s="258"/>
      <c r="N43" s="55"/>
      <c r="O43" s="26"/>
      <c r="P43" s="55"/>
      <c r="Q43" s="26"/>
      <c r="R43" s="131"/>
      <c r="S43" s="214"/>
      <c r="T43" s="287" t="s">
        <v>71</v>
      </c>
      <c r="U43" s="25" t="s">
        <v>31</v>
      </c>
      <c r="V43" s="39"/>
      <c r="W43" s="55"/>
      <c r="X43" s="96">
        <v>27.238868</v>
      </c>
      <c r="Y43" s="96">
        <v>30.186008000000001</v>
      </c>
      <c r="Z43" s="96">
        <v>0.93005294000000005</v>
      </c>
      <c r="AA43" s="60">
        <v>0.95135738000000003</v>
      </c>
      <c r="AB43" s="60">
        <v>0.14816095000000001</v>
      </c>
      <c r="AC43" s="61"/>
      <c r="AD43" s="258"/>
      <c r="AE43" s="258"/>
      <c r="AF43" s="55"/>
      <c r="AG43" s="26"/>
      <c r="AH43" s="55"/>
      <c r="AI43" s="26"/>
      <c r="AJ43" s="131"/>
      <c r="AK43" s="199"/>
      <c r="AL43" s="287" t="s">
        <v>71</v>
      </c>
      <c r="AM43" s="119">
        <f t="shared" si="4"/>
        <v>-3.7435030000000005</v>
      </c>
      <c r="AN43" s="95">
        <f t="shared" si="5"/>
        <v>-3.8749320000000012</v>
      </c>
      <c r="AO43" s="95">
        <f t="shared" si="6"/>
        <v>-4.1569999999999996E-2</v>
      </c>
      <c r="AP43" s="95">
        <f t="shared" si="7"/>
        <v>-2.4173420000000001E-2</v>
      </c>
      <c r="AQ43" s="120">
        <f t="shared" si="8"/>
        <v>8.5479390000000016E-2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32</v>
      </c>
      <c r="D44" s="186"/>
      <c r="E44" s="56"/>
      <c r="F44" s="187">
        <v>33.306395999999999</v>
      </c>
      <c r="G44" s="187">
        <v>37.108282000000003</v>
      </c>
      <c r="H44" s="187">
        <v>0.98161944999999995</v>
      </c>
      <c r="I44" s="62">
        <v>0.98502471999999996</v>
      </c>
      <c r="J44" s="62">
        <v>4.4957083000000002E-2</v>
      </c>
      <c r="K44" s="188"/>
      <c r="L44" s="259"/>
      <c r="M44" s="259"/>
      <c r="N44" s="56"/>
      <c r="O44" s="28"/>
      <c r="P44" s="56"/>
      <c r="Q44" s="28"/>
      <c r="R44" s="132"/>
      <c r="S44" s="214"/>
      <c r="T44" s="285"/>
      <c r="U44" s="27" t="s">
        <v>32</v>
      </c>
      <c r="V44" s="186"/>
      <c r="W44" s="56"/>
      <c r="X44" s="187">
        <v>30.491242</v>
      </c>
      <c r="Y44" s="187">
        <v>33.816913999999997</v>
      </c>
      <c r="Z44" s="187">
        <v>0.96479568999999998</v>
      </c>
      <c r="AA44" s="62">
        <v>0.97085434999999998</v>
      </c>
      <c r="AB44" s="62">
        <v>6.9159745999999994E-2</v>
      </c>
      <c r="AC44" s="188"/>
      <c r="AD44" s="259"/>
      <c r="AE44" s="259"/>
      <c r="AF44" s="56"/>
      <c r="AG44" s="28"/>
      <c r="AH44" s="56"/>
      <c r="AI44" s="28"/>
      <c r="AJ44" s="132"/>
      <c r="AK44" s="199"/>
      <c r="AL44" s="285"/>
      <c r="AM44" s="86">
        <f t="shared" si="4"/>
        <v>-2.8151539999999997</v>
      </c>
      <c r="AN44" s="121">
        <f t="shared" si="5"/>
        <v>-3.2913680000000056</v>
      </c>
      <c r="AO44" s="121">
        <f t="shared" si="6"/>
        <v>-1.6823759999999965E-2</v>
      </c>
      <c r="AP44" s="121">
        <f t="shared" si="7"/>
        <v>-1.4170369999999988E-2</v>
      </c>
      <c r="AQ44" s="87">
        <f t="shared" si="8"/>
        <v>2.4202662999999992E-2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33</v>
      </c>
      <c r="D45" s="186"/>
      <c r="E45" s="56"/>
      <c r="F45" s="187">
        <v>36.507210000000001</v>
      </c>
      <c r="G45" s="187">
        <v>40.988062999999997</v>
      </c>
      <c r="H45" s="187">
        <v>0.98998180000000002</v>
      </c>
      <c r="I45" s="62">
        <v>0.99300732000000003</v>
      </c>
      <c r="J45" s="62">
        <v>2.4987927E-2</v>
      </c>
      <c r="K45" s="188"/>
      <c r="L45" s="259"/>
      <c r="M45" s="259"/>
      <c r="N45" s="56"/>
      <c r="O45" s="28"/>
      <c r="P45" s="56"/>
      <c r="Q45" s="28"/>
      <c r="R45" s="132"/>
      <c r="S45" s="214"/>
      <c r="T45" s="285"/>
      <c r="U45" s="27" t="s">
        <v>33</v>
      </c>
      <c r="V45" s="186"/>
      <c r="W45" s="56"/>
      <c r="X45" s="187">
        <v>32.794535000000003</v>
      </c>
      <c r="Y45" s="187">
        <v>36.072592999999998</v>
      </c>
      <c r="Z45" s="187">
        <v>0.97664202</v>
      </c>
      <c r="AA45" s="62">
        <v>0.98049237</v>
      </c>
      <c r="AB45" s="62">
        <v>4.7333500000000001E-2</v>
      </c>
      <c r="AC45" s="188"/>
      <c r="AD45" s="259"/>
      <c r="AE45" s="259"/>
      <c r="AF45" s="56"/>
      <c r="AG45" s="28"/>
      <c r="AH45" s="56"/>
      <c r="AI45" s="28"/>
      <c r="AJ45" s="132"/>
      <c r="AK45" s="199"/>
      <c r="AL45" s="285"/>
      <c r="AM45" s="86">
        <f t="shared" si="4"/>
        <v>-3.7126749999999973</v>
      </c>
      <c r="AN45" s="121">
        <f t="shared" si="5"/>
        <v>-4.9154699999999991</v>
      </c>
      <c r="AO45" s="121">
        <f t="shared" si="6"/>
        <v>-1.3339780000000023E-2</v>
      </c>
      <c r="AP45" s="121">
        <f t="shared" si="7"/>
        <v>-1.2514950000000025E-2</v>
      </c>
      <c r="AQ45" s="87">
        <f t="shared" si="8"/>
        <v>2.2345573000000001E-2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35</v>
      </c>
      <c r="D46" s="186"/>
      <c r="E46" s="56"/>
      <c r="F46" s="187">
        <v>38.812629999999999</v>
      </c>
      <c r="G46" s="187">
        <v>43.612067000000003</v>
      </c>
      <c r="H46" s="187">
        <v>0.99389576999999996</v>
      </c>
      <c r="I46" s="62">
        <v>0.99602243999999995</v>
      </c>
      <c r="J46" s="62">
        <v>1.5111492000000001E-2</v>
      </c>
      <c r="K46" s="188"/>
      <c r="L46" s="259"/>
      <c r="M46" s="259"/>
      <c r="N46" s="56"/>
      <c r="O46" s="28"/>
      <c r="P46" s="56"/>
      <c r="Q46" s="28"/>
      <c r="R46" s="132"/>
      <c r="S46" s="214"/>
      <c r="T46" s="285"/>
      <c r="U46" s="27" t="s">
        <v>35</v>
      </c>
      <c r="V46" s="186"/>
      <c r="W46" s="56"/>
      <c r="X46" s="187">
        <v>35.644959</v>
      </c>
      <c r="Y46" s="187">
        <v>39.123102000000003</v>
      </c>
      <c r="Z46" s="187">
        <v>0.98544061999999999</v>
      </c>
      <c r="AA46" s="62">
        <v>0.98815978000000004</v>
      </c>
      <c r="AB46" s="62">
        <v>3.0873936000000001E-2</v>
      </c>
      <c r="AC46" s="188"/>
      <c r="AD46" s="259"/>
      <c r="AE46" s="259"/>
      <c r="AF46" s="56"/>
      <c r="AG46" s="28"/>
      <c r="AH46" s="56"/>
      <c r="AI46" s="28"/>
      <c r="AJ46" s="132"/>
      <c r="AK46" s="199"/>
      <c r="AL46" s="285"/>
      <c r="AM46" s="86">
        <f t="shared" si="4"/>
        <v>-3.1676709999999986</v>
      </c>
      <c r="AN46" s="121">
        <f t="shared" si="5"/>
        <v>-4.4889650000000003</v>
      </c>
      <c r="AO46" s="121">
        <f t="shared" si="6"/>
        <v>-8.4551499999999669E-3</v>
      </c>
      <c r="AP46" s="121">
        <f t="shared" si="7"/>
        <v>-7.8626599999999103E-3</v>
      </c>
      <c r="AQ46" s="87">
        <f t="shared" si="8"/>
        <v>1.5762444E-2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9"/>
      <c r="M47" s="259"/>
      <c r="N47" s="56"/>
      <c r="O47" s="28"/>
      <c r="P47" s="56"/>
      <c r="Q47" s="28"/>
      <c r="R47" s="184"/>
      <c r="S47" s="214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9"/>
      <c r="AE47" s="259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7" t="s">
        <v>72</v>
      </c>
      <c r="C48" s="25" t="s">
        <v>31</v>
      </c>
      <c r="D48" s="39"/>
      <c r="E48" s="55"/>
      <c r="F48" s="96">
        <v>31.525745000000001</v>
      </c>
      <c r="G48" s="96">
        <v>34.147168999999998</v>
      </c>
      <c r="H48" s="96">
        <v>0.97098653000000001</v>
      </c>
      <c r="I48" s="60">
        <v>0.97634111000000001</v>
      </c>
      <c r="J48" s="60">
        <v>5.5875577000000003E-2</v>
      </c>
      <c r="K48" s="61"/>
      <c r="L48" s="258"/>
      <c r="M48" s="258"/>
      <c r="N48" s="55"/>
      <c r="O48" s="26"/>
      <c r="P48" s="55"/>
      <c r="Q48" s="26"/>
      <c r="R48" s="131"/>
      <c r="S48" s="214"/>
      <c r="T48" s="287" t="s">
        <v>72</v>
      </c>
      <c r="U48" s="25" t="s">
        <v>31</v>
      </c>
      <c r="V48" s="39"/>
      <c r="W48" s="55"/>
      <c r="X48" s="96">
        <v>27.144568</v>
      </c>
      <c r="Y48" s="96">
        <v>30.274892000000001</v>
      </c>
      <c r="Z48" s="96">
        <v>0.92801657000000004</v>
      </c>
      <c r="AA48" s="60">
        <v>0.94958774999999995</v>
      </c>
      <c r="AB48" s="60">
        <v>0.13679754999999999</v>
      </c>
      <c r="AC48" s="61"/>
      <c r="AD48" s="258"/>
      <c r="AE48" s="258"/>
      <c r="AF48" s="55"/>
      <c r="AG48" s="26"/>
      <c r="AH48" s="55"/>
      <c r="AI48" s="26"/>
      <c r="AJ48" s="131"/>
      <c r="AK48" s="199"/>
      <c r="AL48" s="287" t="s">
        <v>72</v>
      </c>
      <c r="AM48" s="119">
        <f t="shared" si="4"/>
        <v>-4.381177000000001</v>
      </c>
      <c r="AN48" s="95">
        <f t="shared" si="5"/>
        <v>-3.8722769999999969</v>
      </c>
      <c r="AO48" s="95">
        <f t="shared" si="6"/>
        <v>-4.2969959999999974E-2</v>
      </c>
      <c r="AP48" s="95">
        <f t="shared" si="7"/>
        <v>-2.6753360000000059E-2</v>
      </c>
      <c r="AQ48" s="120">
        <f t="shared" si="8"/>
        <v>8.092197299999998E-2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32</v>
      </c>
      <c r="D49" s="186"/>
      <c r="E49" s="56"/>
      <c r="F49" s="187">
        <v>34.367755000000002</v>
      </c>
      <c r="G49" s="187">
        <v>37.508856000000002</v>
      </c>
      <c r="H49" s="187">
        <v>0.98116228999999999</v>
      </c>
      <c r="I49" s="62">
        <v>0.98568568999999995</v>
      </c>
      <c r="J49" s="62">
        <v>3.9224833000000001E-2</v>
      </c>
      <c r="K49" s="188"/>
      <c r="L49" s="259"/>
      <c r="M49" s="259"/>
      <c r="N49" s="56"/>
      <c r="O49" s="28"/>
      <c r="P49" s="56"/>
      <c r="Q49" s="28"/>
      <c r="R49" s="132"/>
      <c r="S49" s="214"/>
      <c r="T49" s="285"/>
      <c r="U49" s="27" t="s">
        <v>32</v>
      </c>
      <c r="V49" s="186"/>
      <c r="W49" s="56"/>
      <c r="X49" s="187">
        <v>30.347199</v>
      </c>
      <c r="Y49" s="187">
        <v>33.776411000000003</v>
      </c>
      <c r="Z49" s="187">
        <v>0.96387897</v>
      </c>
      <c r="AA49" s="62">
        <v>0.97231723999999997</v>
      </c>
      <c r="AB49" s="62">
        <v>6.4769566000000001E-2</v>
      </c>
      <c r="AC49" s="188"/>
      <c r="AD49" s="259"/>
      <c r="AE49" s="259"/>
      <c r="AF49" s="56"/>
      <c r="AG49" s="28"/>
      <c r="AH49" s="56"/>
      <c r="AI49" s="28"/>
      <c r="AJ49" s="132"/>
      <c r="AK49" s="199"/>
      <c r="AL49" s="285"/>
      <c r="AM49" s="86">
        <f t="shared" si="4"/>
        <v>-4.0205560000000027</v>
      </c>
      <c r="AN49" s="121">
        <f t="shared" si="5"/>
        <v>-3.7324449999999985</v>
      </c>
      <c r="AO49" s="121">
        <f t="shared" si="6"/>
        <v>-1.7283319999999991E-2</v>
      </c>
      <c r="AP49" s="121">
        <f t="shared" si="7"/>
        <v>-1.3368449999999976E-2</v>
      </c>
      <c r="AQ49" s="87">
        <f t="shared" si="8"/>
        <v>2.5544733E-2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33</v>
      </c>
      <c r="D50" s="186"/>
      <c r="E50" s="56"/>
      <c r="F50" s="187">
        <v>37.750833</v>
      </c>
      <c r="G50" s="187">
        <v>41.738880000000002</v>
      </c>
      <c r="H50" s="187">
        <v>0.98973438000000002</v>
      </c>
      <c r="I50" s="62">
        <v>0.99295283000000001</v>
      </c>
      <c r="J50" s="62">
        <v>2.0384983999999998E-2</v>
      </c>
      <c r="K50" s="188"/>
      <c r="L50" s="259"/>
      <c r="M50" s="259"/>
      <c r="N50" s="56"/>
      <c r="O50" s="28"/>
      <c r="P50" s="56"/>
      <c r="Q50" s="28"/>
      <c r="R50" s="132"/>
      <c r="S50" s="214"/>
      <c r="T50" s="285"/>
      <c r="U50" s="27" t="s">
        <v>33</v>
      </c>
      <c r="V50" s="186"/>
      <c r="W50" s="56"/>
      <c r="X50" s="187">
        <v>33.110643000000003</v>
      </c>
      <c r="Y50" s="187">
        <v>36.303061</v>
      </c>
      <c r="Z50" s="187">
        <v>0.97578096999999997</v>
      </c>
      <c r="AA50" s="62">
        <v>0.98141118999999999</v>
      </c>
      <c r="AB50" s="62">
        <v>4.3635234000000002E-2</v>
      </c>
      <c r="AC50" s="188"/>
      <c r="AD50" s="259"/>
      <c r="AE50" s="259"/>
      <c r="AF50" s="56"/>
      <c r="AG50" s="28"/>
      <c r="AH50" s="56"/>
      <c r="AI50" s="28"/>
      <c r="AJ50" s="132"/>
      <c r="AK50" s="199"/>
      <c r="AL50" s="285"/>
      <c r="AM50" s="86">
        <f t="shared" si="4"/>
        <v>-4.6401899999999969</v>
      </c>
      <c r="AN50" s="121">
        <f t="shared" si="5"/>
        <v>-5.4358190000000022</v>
      </c>
      <c r="AO50" s="121">
        <f t="shared" si="6"/>
        <v>-1.3953410000000055E-2</v>
      </c>
      <c r="AP50" s="121">
        <f t="shared" si="7"/>
        <v>-1.154164000000002E-2</v>
      </c>
      <c r="AQ50" s="87">
        <f t="shared" si="8"/>
        <v>2.3250250000000004E-2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35</v>
      </c>
      <c r="D51" s="186"/>
      <c r="E51" s="56"/>
      <c r="F51" s="187">
        <v>39.906131000000002</v>
      </c>
      <c r="G51" s="187">
        <v>44.341990000000003</v>
      </c>
      <c r="H51" s="187">
        <v>0.99370225000000001</v>
      </c>
      <c r="I51" s="62">
        <v>0.99574764999999998</v>
      </c>
      <c r="J51" s="62">
        <v>1.1532534000000001E-2</v>
      </c>
      <c r="K51" s="188"/>
      <c r="L51" s="259"/>
      <c r="M51" s="259"/>
      <c r="N51" s="56"/>
      <c r="O51" s="28"/>
      <c r="P51" s="56"/>
      <c r="Q51" s="28"/>
      <c r="R51" s="132"/>
      <c r="S51" s="214"/>
      <c r="T51" s="285"/>
      <c r="U51" s="27" t="s">
        <v>35</v>
      </c>
      <c r="V51" s="186"/>
      <c r="W51" s="56"/>
      <c r="X51" s="187">
        <v>36.597256999999999</v>
      </c>
      <c r="Y51" s="187">
        <v>39.726013000000002</v>
      </c>
      <c r="Z51" s="187">
        <v>0.98508448000000004</v>
      </c>
      <c r="AA51" s="62">
        <v>0.98863500999999998</v>
      </c>
      <c r="AB51" s="62">
        <v>2.7220747999999999E-2</v>
      </c>
      <c r="AC51" s="188"/>
      <c r="AD51" s="259"/>
      <c r="AE51" s="259"/>
      <c r="AF51" s="56"/>
      <c r="AG51" s="28"/>
      <c r="AH51" s="56"/>
      <c r="AI51" s="28"/>
      <c r="AJ51" s="132"/>
      <c r="AK51" s="199"/>
      <c r="AL51" s="285"/>
      <c r="AM51" s="86">
        <f t="shared" si="4"/>
        <v>-3.308874000000003</v>
      </c>
      <c r="AN51" s="121">
        <f t="shared" si="5"/>
        <v>-4.6159770000000009</v>
      </c>
      <c r="AO51" s="121">
        <f t="shared" si="6"/>
        <v>-8.6177699999999691E-3</v>
      </c>
      <c r="AP51" s="121">
        <f t="shared" si="7"/>
        <v>-7.1126400000000034E-3</v>
      </c>
      <c r="AQ51" s="87">
        <f t="shared" si="8"/>
        <v>1.5688213999999999E-2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9"/>
      <c r="M52" s="259"/>
      <c r="N52" s="56"/>
      <c r="O52" s="28"/>
      <c r="P52" s="56"/>
      <c r="Q52" s="28"/>
      <c r="R52" s="184"/>
      <c r="S52" s="214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9"/>
      <c r="AE52" s="259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7" t="s">
        <v>73</v>
      </c>
      <c r="C53" s="25" t="s">
        <v>31</v>
      </c>
      <c r="D53" s="39"/>
      <c r="E53" s="55"/>
      <c r="F53" s="96">
        <v>31.769103999999999</v>
      </c>
      <c r="G53" s="96">
        <v>34.283330999999997</v>
      </c>
      <c r="H53" s="96">
        <v>0.97146907999999998</v>
      </c>
      <c r="I53" s="60">
        <v>0.97757209</v>
      </c>
      <c r="J53" s="60">
        <v>5.7170569999999997E-2</v>
      </c>
      <c r="K53" s="61"/>
      <c r="L53" s="258"/>
      <c r="M53" s="258"/>
      <c r="N53" s="55"/>
      <c r="O53" s="26"/>
      <c r="P53" s="55"/>
      <c r="Q53" s="26"/>
      <c r="R53" s="131"/>
      <c r="S53" s="214"/>
      <c r="T53" s="287" t="s">
        <v>73</v>
      </c>
      <c r="U53" s="25" t="s">
        <v>31</v>
      </c>
      <c r="V53" s="39"/>
      <c r="W53" s="55"/>
      <c r="X53" s="96">
        <v>27.452399</v>
      </c>
      <c r="Y53" s="96">
        <v>30.480364000000002</v>
      </c>
      <c r="Z53" s="96">
        <v>0.92967157</v>
      </c>
      <c r="AA53" s="60">
        <v>0.95168501000000005</v>
      </c>
      <c r="AB53" s="60">
        <v>0.13358118999999999</v>
      </c>
      <c r="AC53" s="61"/>
      <c r="AD53" s="258"/>
      <c r="AE53" s="258"/>
      <c r="AF53" s="55"/>
      <c r="AG53" s="26"/>
      <c r="AH53" s="55"/>
      <c r="AI53" s="26"/>
      <c r="AJ53" s="131"/>
      <c r="AK53" s="199"/>
      <c r="AL53" s="287" t="s">
        <v>73</v>
      </c>
      <c r="AM53" s="119">
        <f t="shared" si="4"/>
        <v>-4.3167049999999989</v>
      </c>
      <c r="AN53" s="95">
        <f t="shared" si="5"/>
        <v>-3.8029669999999953</v>
      </c>
      <c r="AO53" s="95">
        <f t="shared" si="6"/>
        <v>-4.1797509999999982E-2</v>
      </c>
      <c r="AP53" s="95">
        <f t="shared" si="7"/>
        <v>-2.5887079999999951E-2</v>
      </c>
      <c r="AQ53" s="120">
        <f t="shared" si="8"/>
        <v>7.6410619999999985E-2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32</v>
      </c>
      <c r="D54" s="186"/>
      <c r="E54" s="56"/>
      <c r="F54" s="187">
        <v>34.306956999999997</v>
      </c>
      <c r="G54" s="187">
        <v>37.570573000000003</v>
      </c>
      <c r="H54" s="187">
        <v>0.98126952999999995</v>
      </c>
      <c r="I54" s="62">
        <v>0.98590063999999999</v>
      </c>
      <c r="J54" s="62">
        <v>3.9739344000000003E-2</v>
      </c>
      <c r="K54" s="188"/>
      <c r="L54" s="259"/>
      <c r="M54" s="259"/>
      <c r="N54" s="56"/>
      <c r="O54" s="28"/>
      <c r="P54" s="56"/>
      <c r="Q54" s="28"/>
      <c r="R54" s="132"/>
      <c r="S54" s="214"/>
      <c r="T54" s="285"/>
      <c r="U54" s="27" t="s">
        <v>32</v>
      </c>
      <c r="V54" s="186"/>
      <c r="W54" s="56"/>
      <c r="X54" s="187">
        <v>30.570452</v>
      </c>
      <c r="Y54" s="187">
        <v>33.597352000000001</v>
      </c>
      <c r="Z54" s="187">
        <v>0.96466730999999994</v>
      </c>
      <c r="AA54" s="62">
        <v>0.97313174000000002</v>
      </c>
      <c r="AB54" s="62">
        <v>6.6962850000000004E-2</v>
      </c>
      <c r="AC54" s="188"/>
      <c r="AD54" s="259"/>
      <c r="AE54" s="259"/>
      <c r="AF54" s="56"/>
      <c r="AG54" s="28"/>
      <c r="AH54" s="56"/>
      <c r="AI54" s="28"/>
      <c r="AJ54" s="132"/>
      <c r="AK54" s="199"/>
      <c r="AL54" s="285"/>
      <c r="AM54" s="86">
        <f t="shared" si="4"/>
        <v>-3.7365049999999975</v>
      </c>
      <c r="AN54" s="121">
        <f t="shared" si="5"/>
        <v>-3.9732210000000023</v>
      </c>
      <c r="AO54" s="121">
        <f t="shared" si="6"/>
        <v>-1.6602220000000001E-2</v>
      </c>
      <c r="AP54" s="121">
        <f t="shared" si="7"/>
        <v>-1.2768899999999972E-2</v>
      </c>
      <c r="AQ54" s="87">
        <f t="shared" si="8"/>
        <v>2.7223506000000001E-2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33</v>
      </c>
      <c r="D55" s="186"/>
      <c r="E55" s="56"/>
      <c r="F55" s="187">
        <v>37.832439000000001</v>
      </c>
      <c r="G55" s="187">
        <v>41.898353999999998</v>
      </c>
      <c r="H55" s="187">
        <v>0.98973469000000003</v>
      </c>
      <c r="I55" s="62">
        <v>0.99299137000000004</v>
      </c>
      <c r="J55" s="62">
        <v>2.0164103999999999E-2</v>
      </c>
      <c r="K55" s="188"/>
      <c r="L55" s="259"/>
      <c r="M55" s="259"/>
      <c r="N55" s="56"/>
      <c r="O55" s="28"/>
      <c r="P55" s="56"/>
      <c r="Q55" s="28"/>
      <c r="R55" s="132"/>
      <c r="S55" s="214"/>
      <c r="T55" s="285"/>
      <c r="U55" s="27" t="s">
        <v>33</v>
      </c>
      <c r="V55" s="186"/>
      <c r="W55" s="56"/>
      <c r="X55" s="187">
        <v>33.259523999999999</v>
      </c>
      <c r="Y55" s="187">
        <v>36.141419999999997</v>
      </c>
      <c r="Z55" s="187">
        <v>0.97583792999999996</v>
      </c>
      <c r="AA55" s="62">
        <v>0.98178253999999998</v>
      </c>
      <c r="AB55" s="62">
        <v>4.4586726E-2</v>
      </c>
      <c r="AC55" s="188"/>
      <c r="AD55" s="259"/>
      <c r="AE55" s="259"/>
      <c r="AF55" s="56"/>
      <c r="AG55" s="28"/>
      <c r="AH55" s="56"/>
      <c r="AI55" s="28"/>
      <c r="AJ55" s="132"/>
      <c r="AK55" s="199"/>
      <c r="AL55" s="285"/>
      <c r="AM55" s="86">
        <f t="shared" si="4"/>
        <v>-4.5729150000000018</v>
      </c>
      <c r="AN55" s="121">
        <f t="shared" si="5"/>
        <v>-5.7569340000000011</v>
      </c>
      <c r="AO55" s="121">
        <f t="shared" si="6"/>
        <v>-1.3896760000000064E-2</v>
      </c>
      <c r="AP55" s="121">
        <f t="shared" si="7"/>
        <v>-1.1208830000000058E-2</v>
      </c>
      <c r="AQ55" s="87">
        <f t="shared" si="8"/>
        <v>2.4422622000000001E-2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35</v>
      </c>
      <c r="D56" s="186"/>
      <c r="E56" s="56"/>
      <c r="F56" s="187">
        <v>39.6601</v>
      </c>
      <c r="G56" s="187">
        <v>44.376734999999996</v>
      </c>
      <c r="H56" s="187">
        <v>0.99379627999999998</v>
      </c>
      <c r="I56" s="62">
        <v>0.99593430999999999</v>
      </c>
      <c r="J56" s="62">
        <v>1.2291318000000001E-2</v>
      </c>
      <c r="K56" s="188"/>
      <c r="L56" s="259"/>
      <c r="M56" s="259"/>
      <c r="N56" s="56"/>
      <c r="O56" s="28"/>
      <c r="P56" s="56"/>
      <c r="Q56" s="28"/>
      <c r="R56" s="132"/>
      <c r="S56" s="214"/>
      <c r="T56" s="285"/>
      <c r="U56" s="27" t="s">
        <v>35</v>
      </c>
      <c r="V56" s="186"/>
      <c r="W56" s="56"/>
      <c r="X56" s="187">
        <v>36.534433</v>
      </c>
      <c r="Y56" s="187">
        <v>39.596094999999998</v>
      </c>
      <c r="Z56" s="187">
        <v>0.98523744000000002</v>
      </c>
      <c r="AA56" s="62">
        <v>0.98874775000000004</v>
      </c>
      <c r="AB56" s="62">
        <v>2.7596486999999999E-2</v>
      </c>
      <c r="AC56" s="188"/>
      <c r="AD56" s="259"/>
      <c r="AE56" s="259"/>
      <c r="AF56" s="56"/>
      <c r="AG56" s="28"/>
      <c r="AH56" s="56"/>
      <c r="AI56" s="28"/>
      <c r="AJ56" s="132"/>
      <c r="AK56" s="199"/>
      <c r="AL56" s="285"/>
      <c r="AM56" s="86">
        <f t="shared" si="4"/>
        <v>-3.125667</v>
      </c>
      <c r="AN56" s="121">
        <f t="shared" si="5"/>
        <v>-4.7806399999999982</v>
      </c>
      <c r="AO56" s="121">
        <f t="shared" si="6"/>
        <v>-8.5588399999999565E-3</v>
      </c>
      <c r="AP56" s="121">
        <f t="shared" si="7"/>
        <v>-7.186559999999953E-3</v>
      </c>
      <c r="AQ56" s="87">
        <f t="shared" si="8"/>
        <v>1.5305168999999999E-2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9"/>
      <c r="M57" s="259"/>
      <c r="N57" s="56"/>
      <c r="O57" s="28"/>
      <c r="P57" s="56"/>
      <c r="Q57" s="28"/>
      <c r="R57" s="184"/>
      <c r="S57" s="214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9"/>
      <c r="AE57" s="259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7" t="s">
        <v>74</v>
      </c>
      <c r="C58" s="25" t="s">
        <v>31</v>
      </c>
      <c r="D58" s="39"/>
      <c r="E58" s="55"/>
      <c r="F58" s="96">
        <v>31.567695000000001</v>
      </c>
      <c r="G58" s="96">
        <v>34.462153000000001</v>
      </c>
      <c r="H58" s="96">
        <v>0.97157908999999998</v>
      </c>
      <c r="I58" s="60">
        <v>0.97756016000000001</v>
      </c>
      <c r="J58" s="60">
        <v>6.1020214000000003E-2</v>
      </c>
      <c r="K58" s="61"/>
      <c r="L58" s="258"/>
      <c r="M58" s="258"/>
      <c r="N58" s="55"/>
      <c r="O58" s="26"/>
      <c r="P58" s="55"/>
      <c r="Q58" s="26"/>
      <c r="R58" s="131"/>
      <c r="S58" s="214"/>
      <c r="T58" s="287" t="s">
        <v>74</v>
      </c>
      <c r="U58" s="25" t="s">
        <v>31</v>
      </c>
      <c r="V58" s="39"/>
      <c r="W58" s="55"/>
      <c r="X58" s="96">
        <v>27.810406</v>
      </c>
      <c r="Y58" s="96">
        <v>30.698920000000001</v>
      </c>
      <c r="Z58" s="96">
        <v>0.92988724</v>
      </c>
      <c r="AA58" s="60">
        <v>0.95439954000000005</v>
      </c>
      <c r="AB58" s="60">
        <v>0.13570836</v>
      </c>
      <c r="AC58" s="61"/>
      <c r="AD58" s="258"/>
      <c r="AE58" s="258"/>
      <c r="AF58" s="55"/>
      <c r="AG58" s="26"/>
      <c r="AH58" s="55"/>
      <c r="AI58" s="26"/>
      <c r="AJ58" s="131"/>
      <c r="AK58" s="199"/>
      <c r="AL58" s="287" t="s">
        <v>74</v>
      </c>
      <c r="AM58" s="119">
        <f t="shared" si="4"/>
        <v>-3.7572890000000001</v>
      </c>
      <c r="AN58" s="95">
        <f t="shared" si="5"/>
        <v>-3.7632329999999996</v>
      </c>
      <c r="AO58" s="95">
        <f t="shared" si="6"/>
        <v>-4.1691849999999975E-2</v>
      </c>
      <c r="AP58" s="95">
        <f t="shared" si="7"/>
        <v>-2.3160619999999965E-2</v>
      </c>
      <c r="AQ58" s="120">
        <f t="shared" si="8"/>
        <v>7.4688145999999997E-2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32</v>
      </c>
      <c r="D59" s="186"/>
      <c r="E59" s="56"/>
      <c r="F59" s="187">
        <v>33.684824999999996</v>
      </c>
      <c r="G59" s="187">
        <v>37.524697000000003</v>
      </c>
      <c r="H59" s="187">
        <v>0.98144016999999995</v>
      </c>
      <c r="I59" s="62">
        <v>0.98596463999999995</v>
      </c>
      <c r="J59" s="62">
        <v>4.3232220000000002E-2</v>
      </c>
      <c r="K59" s="188"/>
      <c r="L59" s="259"/>
      <c r="M59" s="259"/>
      <c r="N59" s="56"/>
      <c r="O59" s="28"/>
      <c r="P59" s="56"/>
      <c r="Q59" s="28"/>
      <c r="R59" s="132"/>
      <c r="S59" s="214"/>
      <c r="T59" s="285"/>
      <c r="U59" s="27" t="s">
        <v>32</v>
      </c>
      <c r="V59" s="186"/>
      <c r="W59" s="56"/>
      <c r="X59" s="187">
        <v>30.356097999999999</v>
      </c>
      <c r="Y59" s="187">
        <v>33.115411999999999</v>
      </c>
      <c r="Z59" s="187">
        <v>0.96445409000000004</v>
      </c>
      <c r="AA59" s="62">
        <v>0.97214451000000002</v>
      </c>
      <c r="AB59" s="62">
        <v>7.263211E-2</v>
      </c>
      <c r="AC59" s="188"/>
      <c r="AD59" s="259"/>
      <c r="AE59" s="259"/>
      <c r="AF59" s="56"/>
      <c r="AG59" s="28"/>
      <c r="AH59" s="56"/>
      <c r="AI59" s="28"/>
      <c r="AJ59" s="132"/>
      <c r="AK59" s="199"/>
      <c r="AL59" s="285"/>
      <c r="AM59" s="86">
        <f t="shared" si="4"/>
        <v>-3.3287269999999971</v>
      </c>
      <c r="AN59" s="121">
        <f t="shared" si="5"/>
        <v>-4.4092850000000041</v>
      </c>
      <c r="AO59" s="121">
        <f t="shared" si="6"/>
        <v>-1.6986079999999903E-2</v>
      </c>
      <c r="AP59" s="121">
        <f t="shared" si="7"/>
        <v>-1.3820129999999931E-2</v>
      </c>
      <c r="AQ59" s="87">
        <f t="shared" si="8"/>
        <v>2.9399889999999998E-2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33</v>
      </c>
      <c r="D60" s="186"/>
      <c r="E60" s="56"/>
      <c r="F60" s="187">
        <v>37.233274999999999</v>
      </c>
      <c r="G60" s="187">
        <v>41.674750000000003</v>
      </c>
      <c r="H60" s="187">
        <v>0.98999234999999997</v>
      </c>
      <c r="I60" s="62">
        <v>0.99316786999999995</v>
      </c>
      <c r="J60" s="62">
        <v>2.2832432999999999E-2</v>
      </c>
      <c r="K60" s="188"/>
      <c r="L60" s="259"/>
      <c r="M60" s="259"/>
      <c r="N60" s="56"/>
      <c r="O60" s="28"/>
      <c r="P60" s="56"/>
      <c r="Q60" s="28"/>
      <c r="R60" s="132"/>
      <c r="S60" s="214"/>
      <c r="T60" s="285"/>
      <c r="U60" s="27" t="s">
        <v>33</v>
      </c>
      <c r="V60" s="186"/>
      <c r="W60" s="56"/>
      <c r="X60" s="187">
        <v>33.097062000000001</v>
      </c>
      <c r="Y60" s="187">
        <v>36.006363</v>
      </c>
      <c r="Z60" s="187">
        <v>0.97595739000000004</v>
      </c>
      <c r="AA60" s="62">
        <v>0.98227330999999996</v>
      </c>
      <c r="AB60" s="62">
        <v>4.853304E-2</v>
      </c>
      <c r="AC60" s="188"/>
      <c r="AD60" s="259"/>
      <c r="AE60" s="259"/>
      <c r="AF60" s="56"/>
      <c r="AG60" s="28"/>
      <c r="AH60" s="56"/>
      <c r="AI60" s="28"/>
      <c r="AJ60" s="132"/>
      <c r="AK60" s="199"/>
      <c r="AL60" s="285"/>
      <c r="AM60" s="86">
        <f t="shared" si="4"/>
        <v>-4.1362129999999979</v>
      </c>
      <c r="AN60" s="121">
        <f t="shared" si="5"/>
        <v>-5.6683870000000027</v>
      </c>
      <c r="AO60" s="121">
        <f t="shared" si="6"/>
        <v>-1.403495999999993E-2</v>
      </c>
      <c r="AP60" s="121">
        <f t="shared" si="7"/>
        <v>-1.0894559999999998E-2</v>
      </c>
      <c r="AQ60" s="87">
        <f t="shared" si="8"/>
        <v>2.5700607E-2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35</v>
      </c>
      <c r="D61" s="186"/>
      <c r="E61" s="56"/>
      <c r="F61" s="187">
        <v>39.958139000000003</v>
      </c>
      <c r="G61" s="187">
        <v>44.646968999999999</v>
      </c>
      <c r="H61" s="187">
        <v>0.99397508000000001</v>
      </c>
      <c r="I61" s="62">
        <v>0.99613439999999998</v>
      </c>
      <c r="J61" s="62">
        <v>1.1735719E-2</v>
      </c>
      <c r="K61" s="188"/>
      <c r="L61" s="259"/>
      <c r="M61" s="259"/>
      <c r="N61" s="56"/>
      <c r="O61" s="28"/>
      <c r="P61" s="56"/>
      <c r="Q61" s="28"/>
      <c r="R61" s="132"/>
      <c r="S61" s="214"/>
      <c r="T61" s="285"/>
      <c r="U61" s="27" t="s">
        <v>35</v>
      </c>
      <c r="V61" s="186"/>
      <c r="W61" s="56"/>
      <c r="X61" s="187">
        <v>35.937278999999997</v>
      </c>
      <c r="Y61" s="187">
        <v>39.493191000000003</v>
      </c>
      <c r="Z61" s="187">
        <v>0.98557958999999995</v>
      </c>
      <c r="AA61" s="62">
        <v>0.98897579999999996</v>
      </c>
      <c r="AB61" s="62">
        <v>2.9386234000000001E-2</v>
      </c>
      <c r="AC61" s="188"/>
      <c r="AD61" s="259"/>
      <c r="AE61" s="259"/>
      <c r="AF61" s="56"/>
      <c r="AG61" s="28"/>
      <c r="AH61" s="56"/>
      <c r="AI61" s="28"/>
      <c r="AJ61" s="132"/>
      <c r="AK61" s="199"/>
      <c r="AL61" s="285"/>
      <c r="AM61" s="86">
        <f t="shared" si="4"/>
        <v>-4.0208600000000061</v>
      </c>
      <c r="AN61" s="121">
        <f t="shared" si="5"/>
        <v>-5.1537779999999955</v>
      </c>
      <c r="AO61" s="121">
        <f t="shared" si="6"/>
        <v>-8.395490000000061E-3</v>
      </c>
      <c r="AP61" s="121">
        <f t="shared" si="7"/>
        <v>-7.158600000000015E-3</v>
      </c>
      <c r="AQ61" s="87">
        <f t="shared" si="8"/>
        <v>1.7650514999999999E-2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9"/>
      <c r="M62" s="259"/>
      <c r="N62" s="56"/>
      <c r="O62" s="28"/>
      <c r="P62" s="56"/>
      <c r="Q62" s="28"/>
      <c r="R62" s="184"/>
      <c r="S62" s="214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9"/>
      <c r="AE62" s="259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7" t="s">
        <v>75</v>
      </c>
      <c r="C63" s="25" t="s">
        <v>31</v>
      </c>
      <c r="D63" s="39"/>
      <c r="E63" s="55"/>
      <c r="F63" s="96">
        <v>32.711374999999997</v>
      </c>
      <c r="G63" s="96">
        <v>36.087051000000002</v>
      </c>
      <c r="H63" s="96">
        <v>0.96976631999999996</v>
      </c>
      <c r="I63" s="60">
        <v>0.97864901000000004</v>
      </c>
      <c r="J63" s="60">
        <v>5.7249769999999998E-2</v>
      </c>
      <c r="K63" s="61"/>
      <c r="L63" s="258"/>
      <c r="M63" s="258"/>
      <c r="N63" s="55"/>
      <c r="O63" s="26"/>
      <c r="P63" s="55"/>
      <c r="Q63" s="26"/>
      <c r="R63" s="131"/>
      <c r="S63" s="214"/>
      <c r="T63" s="287" t="s">
        <v>75</v>
      </c>
      <c r="U63" s="25" t="s">
        <v>31</v>
      </c>
      <c r="V63" s="39"/>
      <c r="W63" s="55"/>
      <c r="X63" s="96">
        <v>28.249510000000001</v>
      </c>
      <c r="Y63" s="96">
        <v>31.811261999999999</v>
      </c>
      <c r="Z63" s="96">
        <v>0.92675088000000005</v>
      </c>
      <c r="AA63" s="60">
        <v>0.95640493000000004</v>
      </c>
      <c r="AB63" s="60">
        <v>0.13544823</v>
      </c>
      <c r="AC63" s="61"/>
      <c r="AD63" s="258"/>
      <c r="AE63" s="258"/>
      <c r="AF63" s="55"/>
      <c r="AG63" s="26"/>
      <c r="AH63" s="55"/>
      <c r="AI63" s="26"/>
      <c r="AJ63" s="131"/>
      <c r="AK63" s="199"/>
      <c r="AL63" s="287" t="s">
        <v>75</v>
      </c>
      <c r="AM63" s="119">
        <f t="shared" si="4"/>
        <v>-4.461864999999996</v>
      </c>
      <c r="AN63" s="95">
        <f t="shared" si="5"/>
        <v>-4.2757890000000032</v>
      </c>
      <c r="AO63" s="95">
        <f t="shared" si="6"/>
        <v>-4.3015439999999905E-2</v>
      </c>
      <c r="AP63" s="95">
        <f t="shared" si="7"/>
        <v>-2.2244079999999999E-2</v>
      </c>
      <c r="AQ63" s="120">
        <f t="shared" si="8"/>
        <v>7.8198459999999997E-2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32</v>
      </c>
      <c r="D64" s="186"/>
      <c r="E64" s="56"/>
      <c r="F64" s="187">
        <v>35.255183000000002</v>
      </c>
      <c r="G64" s="187">
        <v>38.689394999999998</v>
      </c>
      <c r="H64" s="187">
        <v>0.98082502999999999</v>
      </c>
      <c r="I64" s="62">
        <v>0.98655090000000001</v>
      </c>
      <c r="J64" s="62">
        <v>3.9031163000000001E-2</v>
      </c>
      <c r="K64" s="188"/>
      <c r="L64" s="259"/>
      <c r="M64" s="259"/>
      <c r="N64" s="56"/>
      <c r="O64" s="28"/>
      <c r="P64" s="56"/>
      <c r="Q64" s="28"/>
      <c r="R64" s="132"/>
      <c r="S64" s="214"/>
      <c r="T64" s="285"/>
      <c r="U64" s="27" t="s">
        <v>32</v>
      </c>
      <c r="V64" s="186"/>
      <c r="W64" s="56"/>
      <c r="X64" s="187">
        <v>31.147273999999999</v>
      </c>
      <c r="Y64" s="187">
        <v>34.729027000000002</v>
      </c>
      <c r="Z64" s="187">
        <v>0.96170643</v>
      </c>
      <c r="AA64" s="62">
        <v>0.97287062000000002</v>
      </c>
      <c r="AB64" s="62">
        <v>7.2654380000000005E-2</v>
      </c>
      <c r="AC64" s="188"/>
      <c r="AD64" s="259"/>
      <c r="AE64" s="259"/>
      <c r="AF64" s="56"/>
      <c r="AG64" s="28"/>
      <c r="AH64" s="56"/>
      <c r="AI64" s="28"/>
      <c r="AJ64" s="132"/>
      <c r="AK64" s="199"/>
      <c r="AL64" s="285"/>
      <c r="AM64" s="86">
        <f t="shared" si="4"/>
        <v>-4.1079090000000029</v>
      </c>
      <c r="AN64" s="121">
        <f t="shared" si="5"/>
        <v>-3.9603679999999954</v>
      </c>
      <c r="AO64" s="121">
        <f t="shared" si="6"/>
        <v>-1.9118599999999986E-2</v>
      </c>
      <c r="AP64" s="121">
        <f t="shared" si="7"/>
        <v>-1.3680279999999989E-2</v>
      </c>
      <c r="AQ64" s="87">
        <f t="shared" si="8"/>
        <v>3.3623217000000004E-2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33</v>
      </c>
      <c r="D65" s="186"/>
      <c r="E65" s="56"/>
      <c r="F65" s="187">
        <v>38.821005999999997</v>
      </c>
      <c r="G65" s="187">
        <v>42.558416000000001</v>
      </c>
      <c r="H65" s="187">
        <v>0.98985402</v>
      </c>
      <c r="I65" s="62">
        <v>0.99312151999999998</v>
      </c>
      <c r="J65" s="62">
        <v>1.9833380000000001E-2</v>
      </c>
      <c r="K65" s="188"/>
      <c r="L65" s="259"/>
      <c r="M65" s="259"/>
      <c r="N65" s="56"/>
      <c r="O65" s="28"/>
      <c r="P65" s="56"/>
      <c r="Q65" s="28"/>
      <c r="R65" s="132"/>
      <c r="S65" s="214"/>
      <c r="T65" s="285"/>
      <c r="U65" s="27" t="s">
        <v>33</v>
      </c>
      <c r="V65" s="186"/>
      <c r="W65" s="56"/>
      <c r="X65" s="187">
        <v>33.978600999999998</v>
      </c>
      <c r="Y65" s="187">
        <v>37.431618</v>
      </c>
      <c r="Z65" s="187">
        <v>0.97470491999999997</v>
      </c>
      <c r="AA65" s="62">
        <v>0.98209310000000005</v>
      </c>
      <c r="AB65" s="62">
        <v>4.9012027999999999E-2</v>
      </c>
      <c r="AC65" s="188"/>
      <c r="AD65" s="259"/>
      <c r="AE65" s="259"/>
      <c r="AF65" s="56"/>
      <c r="AG65" s="28"/>
      <c r="AH65" s="56"/>
      <c r="AI65" s="28"/>
      <c r="AJ65" s="132"/>
      <c r="AK65" s="199"/>
      <c r="AL65" s="285"/>
      <c r="AM65" s="86">
        <f t="shared" si="4"/>
        <v>-4.8424049999999994</v>
      </c>
      <c r="AN65" s="121">
        <f t="shared" si="5"/>
        <v>-5.1267980000000009</v>
      </c>
      <c r="AO65" s="121">
        <f t="shared" si="6"/>
        <v>-1.5149100000000026E-2</v>
      </c>
      <c r="AP65" s="121">
        <f t="shared" si="7"/>
        <v>-1.1028419999999928E-2</v>
      </c>
      <c r="AQ65" s="87">
        <f t="shared" si="8"/>
        <v>2.9178647999999998E-2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35</v>
      </c>
      <c r="D66" s="186"/>
      <c r="E66" s="56"/>
      <c r="F66" s="187">
        <v>41.659484999999997</v>
      </c>
      <c r="G66" s="187">
        <v>45.524918</v>
      </c>
      <c r="H66" s="187">
        <v>0.99386945000000004</v>
      </c>
      <c r="I66" s="62">
        <v>0.99604362000000002</v>
      </c>
      <c r="J66" s="62">
        <v>9.3011689999999998E-3</v>
      </c>
      <c r="K66" s="188"/>
      <c r="L66" s="259"/>
      <c r="M66" s="259"/>
      <c r="N66" s="56"/>
      <c r="O66" s="28"/>
      <c r="P66" s="56"/>
      <c r="Q66" s="28"/>
      <c r="R66" s="132"/>
      <c r="S66" s="214"/>
      <c r="T66" s="285"/>
      <c r="U66" s="27" t="s">
        <v>35</v>
      </c>
      <c r="V66" s="186"/>
      <c r="W66" s="56"/>
      <c r="X66" s="187">
        <v>37.218300999999997</v>
      </c>
      <c r="Y66" s="187">
        <v>40.587609</v>
      </c>
      <c r="Z66" s="187">
        <v>0.98519615000000005</v>
      </c>
      <c r="AA66" s="62">
        <v>0.98948296000000002</v>
      </c>
      <c r="AB66" s="62">
        <v>2.8774793999999999E-2</v>
      </c>
      <c r="AC66" s="188"/>
      <c r="AD66" s="259"/>
      <c r="AE66" s="259"/>
      <c r="AF66" s="56"/>
      <c r="AG66" s="28"/>
      <c r="AH66" s="56"/>
      <c r="AI66" s="28"/>
      <c r="AJ66" s="132"/>
      <c r="AK66" s="199"/>
      <c r="AL66" s="285"/>
      <c r="AM66" s="86">
        <f t="shared" si="4"/>
        <v>-4.4411839999999998</v>
      </c>
      <c r="AN66" s="121">
        <f t="shared" si="5"/>
        <v>-4.9373089999999991</v>
      </c>
      <c r="AO66" s="121">
        <f t="shared" si="6"/>
        <v>-8.6732999999999949E-3</v>
      </c>
      <c r="AP66" s="121">
        <f t="shared" si="7"/>
        <v>-6.5606599999999959E-3</v>
      </c>
      <c r="AQ66" s="87">
        <f t="shared" si="8"/>
        <v>1.9473625000000001E-2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9"/>
      <c r="M67" s="259"/>
      <c r="N67" s="56"/>
      <c r="O67" s="28"/>
      <c r="P67" s="56"/>
      <c r="Q67" s="28"/>
      <c r="R67" s="184"/>
      <c r="S67" s="214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9"/>
      <c r="AE67" s="259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7" t="s">
        <v>76</v>
      </c>
      <c r="C68" s="25" t="s">
        <v>31</v>
      </c>
      <c r="D68" s="39"/>
      <c r="E68" s="55"/>
      <c r="F68" s="96">
        <v>30.398133999999999</v>
      </c>
      <c r="G68" s="96">
        <v>33.733097999999998</v>
      </c>
      <c r="H68" s="96">
        <v>0.96639260999999999</v>
      </c>
      <c r="I68" s="60">
        <v>0.97105370000000002</v>
      </c>
      <c r="J68" s="60">
        <v>7.0964009999999994E-2</v>
      </c>
      <c r="K68" s="61"/>
      <c r="L68" s="258"/>
      <c r="M68" s="258"/>
      <c r="N68" s="55"/>
      <c r="O68" s="26"/>
      <c r="P68" s="55"/>
      <c r="Q68" s="26"/>
      <c r="R68" s="131"/>
      <c r="S68" s="214"/>
      <c r="T68" s="287" t="s">
        <v>76</v>
      </c>
      <c r="U68" s="25" t="s">
        <v>31</v>
      </c>
      <c r="V68" s="39"/>
      <c r="W68" s="55"/>
      <c r="X68" s="96">
        <v>26.861742</v>
      </c>
      <c r="Y68" s="96">
        <v>30.095492</v>
      </c>
      <c r="Z68" s="96">
        <v>0.92268362000000004</v>
      </c>
      <c r="AA68" s="60">
        <v>0.94336945000000005</v>
      </c>
      <c r="AB68" s="60">
        <v>0.15138967</v>
      </c>
      <c r="AC68" s="61"/>
      <c r="AD68" s="258"/>
      <c r="AE68" s="258"/>
      <c r="AF68" s="55"/>
      <c r="AG68" s="26"/>
      <c r="AH68" s="55"/>
      <c r="AI68" s="26"/>
      <c r="AJ68" s="131"/>
      <c r="AK68" s="199"/>
      <c r="AL68" s="287" t="s">
        <v>76</v>
      </c>
      <c r="AM68" s="119">
        <f t="shared" si="4"/>
        <v>-3.5363919999999993</v>
      </c>
      <c r="AN68" s="95">
        <f t="shared" si="5"/>
        <v>-3.6376059999999981</v>
      </c>
      <c r="AO68" s="95">
        <f t="shared" si="6"/>
        <v>-4.3708989999999948E-2</v>
      </c>
      <c r="AP68" s="95">
        <f t="shared" si="7"/>
        <v>-2.7684249999999966E-2</v>
      </c>
      <c r="AQ68" s="120">
        <f t="shared" si="8"/>
        <v>8.042566000000001E-2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32</v>
      </c>
      <c r="D69" s="186"/>
      <c r="E69" s="56"/>
      <c r="F69" s="187">
        <v>32.964004000000003</v>
      </c>
      <c r="G69" s="187">
        <v>36.927545000000002</v>
      </c>
      <c r="H69" s="187">
        <v>0.98028727000000004</v>
      </c>
      <c r="I69" s="62">
        <v>0.98395484</v>
      </c>
      <c r="J69" s="62">
        <v>4.7331209999999999E-2</v>
      </c>
      <c r="K69" s="188"/>
      <c r="L69" s="259"/>
      <c r="M69" s="259"/>
      <c r="N69" s="56"/>
      <c r="O69" s="28"/>
      <c r="P69" s="56"/>
      <c r="Q69" s="28"/>
      <c r="R69" s="132"/>
      <c r="S69" s="214"/>
      <c r="T69" s="285"/>
      <c r="U69" s="27" t="s">
        <v>32</v>
      </c>
      <c r="V69" s="186"/>
      <c r="W69" s="56"/>
      <c r="X69" s="187">
        <v>29.829763</v>
      </c>
      <c r="Y69" s="187">
        <v>33.224780000000003</v>
      </c>
      <c r="Z69" s="187">
        <v>0.95734503999999998</v>
      </c>
      <c r="AA69" s="62">
        <v>0.96367382999999995</v>
      </c>
      <c r="AB69" s="62">
        <v>7.9569009999999996E-2</v>
      </c>
      <c r="AC69" s="188"/>
      <c r="AD69" s="259"/>
      <c r="AE69" s="259"/>
      <c r="AF69" s="56"/>
      <c r="AG69" s="28"/>
      <c r="AH69" s="56"/>
      <c r="AI69" s="28"/>
      <c r="AJ69" s="132"/>
      <c r="AK69" s="199"/>
      <c r="AL69" s="285"/>
      <c r="AM69" s="86">
        <f t="shared" si="4"/>
        <v>-3.1342410000000029</v>
      </c>
      <c r="AN69" s="121">
        <f t="shared" si="5"/>
        <v>-3.7027649999999994</v>
      </c>
      <c r="AO69" s="121">
        <f t="shared" si="6"/>
        <v>-2.2942230000000063E-2</v>
      </c>
      <c r="AP69" s="121">
        <f t="shared" si="7"/>
        <v>-2.0281010000000044E-2</v>
      </c>
      <c r="AQ69" s="87">
        <f t="shared" si="8"/>
        <v>3.2237799999999997E-2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33</v>
      </c>
      <c r="D70" s="186"/>
      <c r="E70" s="56"/>
      <c r="F70" s="187">
        <v>36.326689000000002</v>
      </c>
      <c r="G70" s="187">
        <v>40.922449</v>
      </c>
      <c r="H70" s="187">
        <v>0.98996434</v>
      </c>
      <c r="I70" s="62">
        <v>0.99245320000000004</v>
      </c>
      <c r="J70" s="62">
        <v>2.5141150000000001E-2</v>
      </c>
      <c r="K70" s="188"/>
      <c r="L70" s="259"/>
      <c r="M70" s="259"/>
      <c r="N70" s="56"/>
      <c r="O70" s="28"/>
      <c r="P70" s="56"/>
      <c r="Q70" s="28"/>
      <c r="R70" s="132"/>
      <c r="S70" s="214"/>
      <c r="T70" s="285"/>
      <c r="U70" s="27" t="s">
        <v>33</v>
      </c>
      <c r="V70" s="186"/>
      <c r="W70" s="56"/>
      <c r="X70" s="187">
        <v>32.236998</v>
      </c>
      <c r="Y70" s="187">
        <v>35.734743000000002</v>
      </c>
      <c r="Z70" s="187">
        <v>0.97318320000000003</v>
      </c>
      <c r="AA70" s="62">
        <v>0.97666498000000002</v>
      </c>
      <c r="AB70" s="62">
        <v>5.2963830000000003E-2</v>
      </c>
      <c r="AC70" s="188"/>
      <c r="AD70" s="259"/>
      <c r="AE70" s="259"/>
      <c r="AF70" s="56"/>
      <c r="AG70" s="28"/>
      <c r="AH70" s="56"/>
      <c r="AI70" s="28"/>
      <c r="AJ70" s="132"/>
      <c r="AK70" s="199"/>
      <c r="AL70" s="285"/>
      <c r="AM70" s="86">
        <f t="shared" si="4"/>
        <v>-4.089691000000002</v>
      </c>
      <c r="AN70" s="121">
        <f t="shared" si="5"/>
        <v>-5.1877059999999986</v>
      </c>
      <c r="AO70" s="121">
        <f t="shared" si="6"/>
        <v>-1.6781139999999972E-2</v>
      </c>
      <c r="AP70" s="121">
        <f t="shared" si="7"/>
        <v>-1.5788220000000019E-2</v>
      </c>
      <c r="AQ70" s="87">
        <f t="shared" si="8"/>
        <v>2.7822680000000002E-2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35</v>
      </c>
      <c r="D71" s="186"/>
      <c r="E71" s="56"/>
      <c r="F71" s="187">
        <v>38.623103</v>
      </c>
      <c r="G71" s="187">
        <v>43.421472999999999</v>
      </c>
      <c r="H71" s="187">
        <v>0.99389238999999996</v>
      </c>
      <c r="I71" s="62">
        <v>0.99609789000000004</v>
      </c>
      <c r="J71" s="62">
        <v>1.5029035499999999E-2</v>
      </c>
      <c r="K71" s="188"/>
      <c r="L71" s="259"/>
      <c r="M71" s="259"/>
      <c r="N71" s="56"/>
      <c r="O71" s="28"/>
      <c r="P71" s="56"/>
      <c r="Q71" s="28"/>
      <c r="R71" s="132"/>
      <c r="S71" s="214"/>
      <c r="T71" s="285"/>
      <c r="U71" s="27" t="s">
        <v>35</v>
      </c>
      <c r="V71" s="186"/>
      <c r="W71" s="56"/>
      <c r="X71" s="187">
        <v>35.258792999999997</v>
      </c>
      <c r="Y71" s="187">
        <v>39.116416999999998</v>
      </c>
      <c r="Z71" s="187">
        <v>0.98533499000000002</v>
      </c>
      <c r="AA71" s="62">
        <v>0.98848371000000002</v>
      </c>
      <c r="AB71" s="62">
        <v>3.1931492999999998E-2</v>
      </c>
      <c r="AC71" s="188"/>
      <c r="AD71" s="259"/>
      <c r="AE71" s="259"/>
      <c r="AF71" s="56"/>
      <c r="AG71" s="28"/>
      <c r="AH71" s="56"/>
      <c r="AI71" s="28"/>
      <c r="AJ71" s="132"/>
      <c r="AK71" s="199"/>
      <c r="AL71" s="285"/>
      <c r="AM71" s="86">
        <f t="shared" si="4"/>
        <v>-3.3643100000000032</v>
      </c>
      <c r="AN71" s="121">
        <f t="shared" si="5"/>
        <v>-4.3050560000000004</v>
      </c>
      <c r="AO71" s="121">
        <f t="shared" si="6"/>
        <v>-8.5573999999999373E-3</v>
      </c>
      <c r="AP71" s="121">
        <f t="shared" si="7"/>
        <v>-7.6141800000000259E-3</v>
      </c>
      <c r="AQ71" s="87">
        <f t="shared" si="8"/>
        <v>1.6902457499999999E-2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9"/>
      <c r="M72" s="259"/>
      <c r="N72" s="56"/>
      <c r="O72" s="28"/>
      <c r="P72" s="56"/>
      <c r="Q72" s="28"/>
      <c r="R72" s="184"/>
      <c r="S72" s="214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9"/>
      <c r="AE72" s="259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7" t="s">
        <v>77</v>
      </c>
      <c r="C73" s="25" t="s">
        <v>31</v>
      </c>
      <c r="D73" s="39"/>
      <c r="E73" s="55"/>
      <c r="F73" s="96">
        <v>31.873574999999999</v>
      </c>
      <c r="G73" s="96">
        <v>35.060625000000002</v>
      </c>
      <c r="H73" s="96">
        <v>0.96927213000000001</v>
      </c>
      <c r="I73" s="60">
        <v>0.97578553000000001</v>
      </c>
      <c r="J73" s="60">
        <v>5.7861414E-2</v>
      </c>
      <c r="K73" s="61"/>
      <c r="L73" s="258"/>
      <c r="M73" s="258"/>
      <c r="N73" s="55"/>
      <c r="O73" s="26"/>
      <c r="P73" s="55"/>
      <c r="Q73" s="26"/>
      <c r="R73" s="131"/>
      <c r="S73" s="214"/>
      <c r="T73" s="287" t="s">
        <v>77</v>
      </c>
      <c r="U73" s="25" t="s">
        <v>31</v>
      </c>
      <c r="V73" s="39"/>
      <c r="W73" s="55"/>
      <c r="X73" s="96">
        <v>27.050076000000001</v>
      </c>
      <c r="Y73" s="96">
        <v>30.682721999999998</v>
      </c>
      <c r="Z73" s="96">
        <v>0.92692898999999995</v>
      </c>
      <c r="AA73" s="60">
        <v>0.94895527000000002</v>
      </c>
      <c r="AB73" s="60">
        <v>0.13957700000000001</v>
      </c>
      <c r="AC73" s="61"/>
      <c r="AD73" s="258"/>
      <c r="AE73" s="258"/>
      <c r="AF73" s="55"/>
      <c r="AG73" s="26"/>
      <c r="AH73" s="55"/>
      <c r="AI73" s="26"/>
      <c r="AJ73" s="131"/>
      <c r="AK73" s="199"/>
      <c r="AL73" s="287" t="s">
        <v>77</v>
      </c>
      <c r="AM73" s="119">
        <f t="shared" si="4"/>
        <v>-4.8234989999999982</v>
      </c>
      <c r="AN73" s="95">
        <f t="shared" si="5"/>
        <v>-4.3779030000000034</v>
      </c>
      <c r="AO73" s="95">
        <f t="shared" si="6"/>
        <v>-4.2343140000000057E-2</v>
      </c>
      <c r="AP73" s="95">
        <f t="shared" si="7"/>
        <v>-2.6830259999999995E-2</v>
      </c>
      <c r="AQ73" s="120">
        <f t="shared" si="8"/>
        <v>8.1715586000000007E-2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32</v>
      </c>
      <c r="D74" s="186"/>
      <c r="E74" s="56"/>
      <c r="F74" s="187">
        <v>34.727798</v>
      </c>
      <c r="G74" s="187">
        <v>38.314132000000001</v>
      </c>
      <c r="H74" s="187">
        <v>0.98131157999999996</v>
      </c>
      <c r="I74" s="62">
        <v>0.98591408999999997</v>
      </c>
      <c r="J74" s="62">
        <v>3.9271029999999998E-2</v>
      </c>
      <c r="K74" s="188"/>
      <c r="L74" s="259"/>
      <c r="M74" s="259"/>
      <c r="N74" s="56"/>
      <c r="O74" s="28"/>
      <c r="P74" s="56"/>
      <c r="Q74" s="28"/>
      <c r="R74" s="132"/>
      <c r="S74" s="214"/>
      <c r="T74" s="285"/>
      <c r="U74" s="27" t="s">
        <v>32</v>
      </c>
      <c r="V74" s="186"/>
      <c r="W74" s="56"/>
      <c r="X74" s="187">
        <v>30.459244999999999</v>
      </c>
      <c r="Y74" s="187">
        <v>34.314053000000001</v>
      </c>
      <c r="Z74" s="187">
        <v>0.96096561000000003</v>
      </c>
      <c r="AA74" s="62">
        <v>0.96978092999999999</v>
      </c>
      <c r="AB74" s="62">
        <v>6.7812639999999993E-2</v>
      </c>
      <c r="AC74" s="188"/>
      <c r="AD74" s="259"/>
      <c r="AE74" s="259"/>
      <c r="AF74" s="56"/>
      <c r="AG74" s="28"/>
      <c r="AH74" s="56"/>
      <c r="AI74" s="28"/>
      <c r="AJ74" s="132"/>
      <c r="AK74" s="199"/>
      <c r="AL74" s="285"/>
      <c r="AM74" s="86">
        <f t="shared" si="4"/>
        <v>-4.2685530000000007</v>
      </c>
      <c r="AN74" s="121">
        <f t="shared" si="5"/>
        <v>-4.0000789999999995</v>
      </c>
      <c r="AO74" s="121">
        <f t="shared" si="6"/>
        <v>-2.0345969999999935E-2</v>
      </c>
      <c r="AP74" s="121">
        <f t="shared" si="7"/>
        <v>-1.613315999999998E-2</v>
      </c>
      <c r="AQ74" s="87">
        <f t="shared" si="8"/>
        <v>2.8541609999999995E-2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33</v>
      </c>
      <c r="D75" s="186"/>
      <c r="E75" s="56"/>
      <c r="F75" s="187">
        <v>37.985798000000003</v>
      </c>
      <c r="G75" s="187">
        <v>41.975071</v>
      </c>
      <c r="H75" s="187">
        <v>0.99022690000000002</v>
      </c>
      <c r="I75" s="62">
        <v>0.99314124000000004</v>
      </c>
      <c r="J75" s="62">
        <v>1.9663391999999998E-2</v>
      </c>
      <c r="K75" s="188"/>
      <c r="L75" s="259"/>
      <c r="M75" s="259"/>
      <c r="N75" s="56"/>
      <c r="O75" s="28"/>
      <c r="P75" s="56"/>
      <c r="Q75" s="28"/>
      <c r="R75" s="132"/>
      <c r="S75" s="214"/>
      <c r="T75" s="285"/>
      <c r="U75" s="27" t="s">
        <v>33</v>
      </c>
      <c r="V75" s="186"/>
      <c r="W75" s="56"/>
      <c r="X75" s="187">
        <v>33.487063999999997</v>
      </c>
      <c r="Y75" s="187">
        <v>37.025500999999998</v>
      </c>
      <c r="Z75" s="187">
        <v>0.97502228999999996</v>
      </c>
      <c r="AA75" s="62">
        <v>0.98033245999999996</v>
      </c>
      <c r="AB75" s="62">
        <v>4.7278889999999997E-2</v>
      </c>
      <c r="AC75" s="188"/>
      <c r="AD75" s="259"/>
      <c r="AE75" s="259"/>
      <c r="AF75" s="56"/>
      <c r="AG75" s="28"/>
      <c r="AH75" s="56"/>
      <c r="AI75" s="28"/>
      <c r="AJ75" s="132"/>
      <c r="AK75" s="199"/>
      <c r="AL75" s="285"/>
      <c r="AM75" s="86">
        <f t="shared" si="4"/>
        <v>-4.498734000000006</v>
      </c>
      <c r="AN75" s="121">
        <f t="shared" si="5"/>
        <v>-4.9495700000000014</v>
      </c>
      <c r="AO75" s="121">
        <f t="shared" si="6"/>
        <v>-1.5204610000000063E-2</v>
      </c>
      <c r="AP75" s="121">
        <f t="shared" si="7"/>
        <v>-1.2808780000000075E-2</v>
      </c>
      <c r="AQ75" s="87">
        <f t="shared" si="8"/>
        <v>2.7615497999999999E-2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35</v>
      </c>
      <c r="D76" s="186"/>
      <c r="E76" s="56"/>
      <c r="F76" s="187">
        <v>39.487130000000001</v>
      </c>
      <c r="G76" s="187">
        <v>44.007078</v>
      </c>
      <c r="H76" s="187">
        <v>0.99398562000000001</v>
      </c>
      <c r="I76" s="62">
        <v>0.99617977999999996</v>
      </c>
      <c r="J76" s="62">
        <v>1.3585445E-2</v>
      </c>
      <c r="K76" s="188"/>
      <c r="L76" s="259"/>
      <c r="M76" s="259"/>
      <c r="N76" s="56"/>
      <c r="O76" s="28"/>
      <c r="P76" s="56"/>
      <c r="Q76" s="28"/>
      <c r="R76" s="132"/>
      <c r="S76" s="214"/>
      <c r="T76" s="285"/>
      <c r="U76" s="27" t="s">
        <v>35</v>
      </c>
      <c r="V76" s="186"/>
      <c r="W76" s="56"/>
      <c r="X76" s="187">
        <v>37.030752</v>
      </c>
      <c r="Y76" s="187">
        <v>40.462992</v>
      </c>
      <c r="Z76" s="187">
        <v>0.98577391999999997</v>
      </c>
      <c r="AA76" s="62">
        <v>0.98965924999999999</v>
      </c>
      <c r="AB76" s="62">
        <v>2.7408169999999999E-2</v>
      </c>
      <c r="AC76" s="188"/>
      <c r="AD76" s="259"/>
      <c r="AE76" s="259"/>
      <c r="AF76" s="56"/>
      <c r="AG76" s="28"/>
      <c r="AH76" s="56"/>
      <c r="AI76" s="28"/>
      <c r="AJ76" s="132"/>
      <c r="AK76" s="199"/>
      <c r="AL76" s="285"/>
      <c r="AM76" s="86">
        <f t="shared" si="4"/>
        <v>-2.4563780000000008</v>
      </c>
      <c r="AN76" s="121">
        <f t="shared" si="5"/>
        <v>-3.5440860000000001</v>
      </c>
      <c r="AO76" s="121">
        <f t="shared" si="6"/>
        <v>-8.211700000000044E-3</v>
      </c>
      <c r="AP76" s="121">
        <f t="shared" si="7"/>
        <v>-6.5205299999999689E-3</v>
      </c>
      <c r="AQ76" s="87">
        <f t="shared" si="8"/>
        <v>1.3822724999999999E-2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9"/>
      <c r="M77" s="259"/>
      <c r="N77" s="56"/>
      <c r="O77" s="28"/>
      <c r="P77" s="56"/>
      <c r="Q77" s="28"/>
      <c r="R77" s="184"/>
      <c r="S77" s="214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9"/>
      <c r="AE77" s="259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7" t="s">
        <v>78</v>
      </c>
      <c r="C78" s="25" t="s">
        <v>31</v>
      </c>
      <c r="D78" s="39"/>
      <c r="E78" s="55"/>
      <c r="F78" s="96">
        <v>31.419723999999999</v>
      </c>
      <c r="G78" s="96">
        <v>34.682445999999999</v>
      </c>
      <c r="H78" s="96">
        <v>0.96940786999999995</v>
      </c>
      <c r="I78" s="60">
        <v>0.97500865999999997</v>
      </c>
      <c r="J78" s="60">
        <v>5.9105699999999997E-2</v>
      </c>
      <c r="K78" s="61"/>
      <c r="L78" s="258"/>
      <c r="M78" s="258"/>
      <c r="N78" s="55"/>
      <c r="O78" s="26"/>
      <c r="P78" s="55"/>
      <c r="Q78" s="26"/>
      <c r="R78" s="131"/>
      <c r="S78" s="214"/>
      <c r="T78" s="287" t="s">
        <v>78</v>
      </c>
      <c r="U78" s="25" t="s">
        <v>31</v>
      </c>
      <c r="V78" s="39"/>
      <c r="W78" s="55"/>
      <c r="X78" s="96">
        <v>27.467611000000002</v>
      </c>
      <c r="Y78" s="96">
        <v>30.770689999999998</v>
      </c>
      <c r="Z78" s="96">
        <v>0.92712607999999996</v>
      </c>
      <c r="AA78" s="60">
        <v>0.95142736999999999</v>
      </c>
      <c r="AB78" s="60">
        <v>0.13877835999999999</v>
      </c>
      <c r="AC78" s="61"/>
      <c r="AD78" s="258"/>
      <c r="AE78" s="258"/>
      <c r="AF78" s="55"/>
      <c r="AG78" s="26"/>
      <c r="AH78" s="55"/>
      <c r="AI78" s="26"/>
      <c r="AJ78" s="131"/>
      <c r="AK78" s="199"/>
      <c r="AL78" s="287" t="s">
        <v>78</v>
      </c>
      <c r="AM78" s="119">
        <f t="shared" si="4"/>
        <v>-3.9521129999999971</v>
      </c>
      <c r="AN78" s="95">
        <f t="shared" si="5"/>
        <v>-3.9117560000000005</v>
      </c>
      <c r="AO78" s="95">
        <f t="shared" si="6"/>
        <v>-4.2281789999999986E-2</v>
      </c>
      <c r="AP78" s="95">
        <f t="shared" si="7"/>
        <v>-2.3581289999999977E-2</v>
      </c>
      <c r="AQ78" s="120">
        <f t="shared" si="8"/>
        <v>7.9672659999999992E-2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32</v>
      </c>
      <c r="D79" s="186"/>
      <c r="E79" s="56"/>
      <c r="F79" s="187">
        <v>33.911895999999999</v>
      </c>
      <c r="G79" s="187">
        <v>37.754103000000001</v>
      </c>
      <c r="H79" s="187">
        <v>0.98101771000000004</v>
      </c>
      <c r="I79" s="62">
        <v>0.98591211999999995</v>
      </c>
      <c r="J79" s="62">
        <v>4.0575154000000002E-2</v>
      </c>
      <c r="K79" s="188"/>
      <c r="L79" s="259"/>
      <c r="M79" s="259"/>
      <c r="N79" s="56"/>
      <c r="O79" s="28"/>
      <c r="P79" s="56"/>
      <c r="Q79" s="28"/>
      <c r="R79" s="132"/>
      <c r="S79" s="214"/>
      <c r="T79" s="285"/>
      <c r="U79" s="27" t="s">
        <v>32</v>
      </c>
      <c r="V79" s="186"/>
      <c r="W79" s="56"/>
      <c r="X79" s="187">
        <v>30.500211</v>
      </c>
      <c r="Y79" s="187">
        <v>34.112603</v>
      </c>
      <c r="Z79" s="187">
        <v>0.96144823000000001</v>
      </c>
      <c r="AA79" s="62">
        <v>0.96954804000000006</v>
      </c>
      <c r="AB79" s="62">
        <v>6.8093130000000002E-2</v>
      </c>
      <c r="AC79" s="188"/>
      <c r="AD79" s="259"/>
      <c r="AE79" s="259"/>
      <c r="AF79" s="56"/>
      <c r="AG79" s="28"/>
      <c r="AH79" s="56"/>
      <c r="AI79" s="28"/>
      <c r="AJ79" s="132"/>
      <c r="AK79" s="199"/>
      <c r="AL79" s="285"/>
      <c r="AM79" s="86">
        <f t="shared" si="4"/>
        <v>-3.4116849999999985</v>
      </c>
      <c r="AN79" s="121">
        <f t="shared" si="5"/>
        <v>-3.6415000000000006</v>
      </c>
      <c r="AO79" s="121">
        <f t="shared" si="6"/>
        <v>-1.9569480000000028E-2</v>
      </c>
      <c r="AP79" s="121">
        <f t="shared" si="7"/>
        <v>-1.6364079999999892E-2</v>
      </c>
      <c r="AQ79" s="87">
        <f t="shared" si="8"/>
        <v>2.7517976E-2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33</v>
      </c>
      <c r="D80" s="186"/>
      <c r="E80" s="56"/>
      <c r="F80" s="187">
        <v>36.678038000000001</v>
      </c>
      <c r="G80" s="187">
        <v>40.950789999999998</v>
      </c>
      <c r="H80" s="187">
        <v>0.98989483</v>
      </c>
      <c r="I80" s="62">
        <v>0.99318565000000003</v>
      </c>
      <c r="J80" s="62">
        <v>2.250222E-2</v>
      </c>
      <c r="K80" s="188"/>
      <c r="L80" s="259"/>
      <c r="M80" s="259"/>
      <c r="N80" s="56"/>
      <c r="O80" s="28"/>
      <c r="P80" s="56"/>
      <c r="Q80" s="28"/>
      <c r="R80" s="132"/>
      <c r="S80" s="214"/>
      <c r="T80" s="285"/>
      <c r="U80" s="27" t="s">
        <v>33</v>
      </c>
      <c r="V80" s="186"/>
      <c r="W80" s="56"/>
      <c r="X80" s="187">
        <v>33.248299000000003</v>
      </c>
      <c r="Y80" s="187">
        <v>36.732329</v>
      </c>
      <c r="Z80" s="187">
        <v>0.97495540999999997</v>
      </c>
      <c r="AA80" s="62">
        <v>0.98056774000000002</v>
      </c>
      <c r="AB80" s="62">
        <v>4.5972735000000001E-2</v>
      </c>
      <c r="AC80" s="188"/>
      <c r="AD80" s="259"/>
      <c r="AE80" s="259"/>
      <c r="AF80" s="56"/>
      <c r="AG80" s="28"/>
      <c r="AH80" s="56"/>
      <c r="AI80" s="28"/>
      <c r="AJ80" s="132"/>
      <c r="AK80" s="199"/>
      <c r="AL80" s="285"/>
      <c r="AM80" s="86">
        <f t="shared" si="4"/>
        <v>-3.4297389999999979</v>
      </c>
      <c r="AN80" s="121">
        <f t="shared" si="5"/>
        <v>-4.2184609999999978</v>
      </c>
      <c r="AO80" s="121">
        <f t="shared" si="6"/>
        <v>-1.4939420000000037E-2</v>
      </c>
      <c r="AP80" s="121">
        <f t="shared" si="7"/>
        <v>-1.261791000000001E-2</v>
      </c>
      <c r="AQ80" s="87">
        <f t="shared" si="8"/>
        <v>2.3470515000000001E-2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35</v>
      </c>
      <c r="D81" s="186"/>
      <c r="E81" s="56"/>
      <c r="F81" s="187">
        <v>38.949638999999998</v>
      </c>
      <c r="G81" s="187">
        <v>43.674332</v>
      </c>
      <c r="H81" s="187">
        <v>0.99378032999999999</v>
      </c>
      <c r="I81" s="62">
        <v>0.99612650000000003</v>
      </c>
      <c r="J81" s="62">
        <v>1.4699283E-2</v>
      </c>
      <c r="K81" s="188"/>
      <c r="L81" s="259"/>
      <c r="M81" s="259"/>
      <c r="N81" s="56"/>
      <c r="O81" s="28"/>
      <c r="P81" s="56"/>
      <c r="Q81" s="28"/>
      <c r="R81" s="132"/>
      <c r="S81" s="214"/>
      <c r="T81" s="285"/>
      <c r="U81" s="27" t="s">
        <v>35</v>
      </c>
      <c r="V81" s="186"/>
      <c r="W81" s="56"/>
      <c r="X81" s="187">
        <v>36.201152999999998</v>
      </c>
      <c r="Y81" s="187">
        <v>39.91093</v>
      </c>
      <c r="Z81" s="187">
        <v>0.98535391999999999</v>
      </c>
      <c r="AA81" s="62">
        <v>0.98942752</v>
      </c>
      <c r="AB81" s="62">
        <v>2.8611491999999999E-2</v>
      </c>
      <c r="AC81" s="188"/>
      <c r="AD81" s="259"/>
      <c r="AE81" s="259"/>
      <c r="AF81" s="56"/>
      <c r="AG81" s="28"/>
      <c r="AH81" s="56"/>
      <c r="AI81" s="28"/>
      <c r="AJ81" s="132"/>
      <c r="AK81" s="199"/>
      <c r="AL81" s="285"/>
      <c r="AM81" s="86">
        <f t="shared" si="4"/>
        <v>-2.7484859999999998</v>
      </c>
      <c r="AN81" s="121">
        <f t="shared" si="5"/>
        <v>-3.7634019999999992</v>
      </c>
      <c r="AO81" s="121">
        <f t="shared" si="6"/>
        <v>-8.4264099999999953E-3</v>
      </c>
      <c r="AP81" s="121">
        <f t="shared" si="7"/>
        <v>-6.698980000000021E-3</v>
      </c>
      <c r="AQ81" s="87">
        <f t="shared" si="8"/>
        <v>1.3912208999999998E-2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9"/>
      <c r="M82" s="259"/>
      <c r="N82" s="56"/>
      <c r="O82" s="28"/>
      <c r="P82" s="56"/>
      <c r="Q82" s="28"/>
      <c r="R82" s="184"/>
      <c r="S82" s="214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9"/>
      <c r="AE82" s="259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4" t="s">
        <v>79</v>
      </c>
      <c r="C83" s="25" t="s">
        <v>31</v>
      </c>
      <c r="D83" s="39"/>
      <c r="E83" s="55"/>
      <c r="F83" s="96">
        <v>31.541339000000001</v>
      </c>
      <c r="G83" s="96">
        <v>34.442867</v>
      </c>
      <c r="H83" s="96">
        <v>0.96926685999999995</v>
      </c>
      <c r="I83" s="60">
        <v>0.97565226999999999</v>
      </c>
      <c r="J83" s="60">
        <v>5.9649889999999997E-2</v>
      </c>
      <c r="K83" s="61"/>
      <c r="L83" s="258"/>
      <c r="M83" s="258"/>
      <c r="N83" s="55"/>
      <c r="O83" s="26"/>
      <c r="P83" s="55"/>
      <c r="Q83" s="26"/>
      <c r="R83" s="131"/>
      <c r="S83" s="214"/>
      <c r="T83" s="284" t="s">
        <v>79</v>
      </c>
      <c r="U83" s="25" t="s">
        <v>31</v>
      </c>
      <c r="V83" s="39"/>
      <c r="W83" s="55"/>
      <c r="X83" s="96">
        <v>27.624939000000001</v>
      </c>
      <c r="Y83" s="96">
        <v>30.760774000000001</v>
      </c>
      <c r="Z83" s="96">
        <v>0.92827565999999995</v>
      </c>
      <c r="AA83" s="60">
        <v>0.95163209999999998</v>
      </c>
      <c r="AB83" s="60">
        <v>0.13272300000000001</v>
      </c>
      <c r="AC83" s="61"/>
      <c r="AD83" s="258"/>
      <c r="AE83" s="258"/>
      <c r="AF83" s="55"/>
      <c r="AG83" s="26"/>
      <c r="AH83" s="55"/>
      <c r="AI83" s="26"/>
      <c r="AJ83" s="131"/>
      <c r="AK83" s="199"/>
      <c r="AL83" s="284" t="s">
        <v>79</v>
      </c>
      <c r="AM83" s="119">
        <f t="shared" si="4"/>
        <v>-3.9163999999999994</v>
      </c>
      <c r="AN83" s="95">
        <f t="shared" si="5"/>
        <v>-3.6820929999999983</v>
      </c>
      <c r="AO83" s="95">
        <f t="shared" si="6"/>
        <v>-4.0991200000000005E-2</v>
      </c>
      <c r="AP83" s="95">
        <f t="shared" si="7"/>
        <v>-2.4020170000000007E-2</v>
      </c>
      <c r="AQ83" s="120">
        <f t="shared" si="8"/>
        <v>7.3073110000000011E-2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32</v>
      </c>
      <c r="D84" s="186"/>
      <c r="E84" s="56"/>
      <c r="F84" s="187">
        <v>34.221224999999997</v>
      </c>
      <c r="G84" s="187">
        <v>37.776105999999999</v>
      </c>
      <c r="H84" s="187">
        <v>0.98092106000000001</v>
      </c>
      <c r="I84" s="62">
        <v>0.98601516</v>
      </c>
      <c r="J84" s="62">
        <v>4.0242154000000002E-2</v>
      </c>
      <c r="K84" s="188"/>
      <c r="L84" s="259"/>
      <c r="M84" s="259"/>
      <c r="N84" s="56"/>
      <c r="O84" s="28"/>
      <c r="P84" s="56"/>
      <c r="Q84" s="28"/>
      <c r="R84" s="132"/>
      <c r="S84" s="214"/>
      <c r="T84" s="285"/>
      <c r="U84" s="27" t="s">
        <v>32</v>
      </c>
      <c r="V84" s="186"/>
      <c r="W84" s="56"/>
      <c r="X84" s="187">
        <v>30.421022000000001</v>
      </c>
      <c r="Y84" s="187">
        <v>33.772942999999998</v>
      </c>
      <c r="Z84" s="187">
        <v>0.96164570000000005</v>
      </c>
      <c r="AA84" s="62">
        <v>0.96989033999999996</v>
      </c>
      <c r="AB84" s="62">
        <v>6.8760544000000007E-2</v>
      </c>
      <c r="AC84" s="188"/>
      <c r="AD84" s="259"/>
      <c r="AE84" s="259"/>
      <c r="AF84" s="56"/>
      <c r="AG84" s="28"/>
      <c r="AH84" s="56"/>
      <c r="AI84" s="28"/>
      <c r="AJ84" s="132"/>
      <c r="AK84" s="199"/>
      <c r="AL84" s="285"/>
      <c r="AM84" s="86">
        <f t="shared" si="4"/>
        <v>-3.8002029999999962</v>
      </c>
      <c r="AN84" s="121">
        <f t="shared" si="5"/>
        <v>-4.0031630000000007</v>
      </c>
      <c r="AO84" s="121">
        <f t="shared" si="6"/>
        <v>-1.9275359999999964E-2</v>
      </c>
      <c r="AP84" s="121">
        <f t="shared" si="7"/>
        <v>-1.612482000000004E-2</v>
      </c>
      <c r="AQ84" s="87">
        <f t="shared" si="8"/>
        <v>2.8518390000000005E-2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33</v>
      </c>
      <c r="D85" s="186"/>
      <c r="E85" s="56"/>
      <c r="F85" s="187">
        <v>37.183152</v>
      </c>
      <c r="G85" s="187">
        <v>41.496212</v>
      </c>
      <c r="H85" s="187">
        <v>0.98984755999999996</v>
      </c>
      <c r="I85" s="62">
        <v>0.99307630999999996</v>
      </c>
      <c r="J85" s="62">
        <v>2.1646479999999999E-2</v>
      </c>
      <c r="K85" s="188"/>
      <c r="L85" s="259"/>
      <c r="M85" s="259"/>
      <c r="N85" s="56"/>
      <c r="O85" s="28"/>
      <c r="P85" s="56"/>
      <c r="Q85" s="28"/>
      <c r="R85" s="132"/>
      <c r="S85" s="214"/>
      <c r="T85" s="285"/>
      <c r="U85" s="27" t="s">
        <v>33</v>
      </c>
      <c r="V85" s="186"/>
      <c r="W85" s="56"/>
      <c r="X85" s="187">
        <v>33.297212999999999</v>
      </c>
      <c r="Y85" s="187">
        <v>36.430447999999998</v>
      </c>
      <c r="Z85" s="187">
        <v>0.97465858999999999</v>
      </c>
      <c r="AA85" s="62">
        <v>0.98077968999999998</v>
      </c>
      <c r="AB85" s="62">
        <v>4.6640965999999999E-2</v>
      </c>
      <c r="AC85" s="188"/>
      <c r="AD85" s="259"/>
      <c r="AE85" s="259"/>
      <c r="AF85" s="56"/>
      <c r="AG85" s="28"/>
      <c r="AH85" s="56"/>
      <c r="AI85" s="28"/>
      <c r="AJ85" s="132"/>
      <c r="AK85" s="199"/>
      <c r="AL85" s="285"/>
      <c r="AM85" s="86">
        <f t="shared" si="4"/>
        <v>-3.8859390000000005</v>
      </c>
      <c r="AN85" s="121">
        <f t="shared" si="5"/>
        <v>-5.0657640000000015</v>
      </c>
      <c r="AO85" s="121">
        <f t="shared" si="6"/>
        <v>-1.5188969999999968E-2</v>
      </c>
      <c r="AP85" s="121">
        <f t="shared" si="7"/>
        <v>-1.229661999999998E-2</v>
      </c>
      <c r="AQ85" s="87">
        <f t="shared" si="8"/>
        <v>2.4994486E-2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35</v>
      </c>
      <c r="D86" s="186"/>
      <c r="E86" s="56"/>
      <c r="F86" s="187">
        <v>39.279578999999998</v>
      </c>
      <c r="G86" s="187">
        <v>43.854771</v>
      </c>
      <c r="H86" s="187">
        <v>0.99370665999999996</v>
      </c>
      <c r="I86" s="62">
        <v>0.99587210999999998</v>
      </c>
      <c r="J86" s="62">
        <v>1.2787015000000001E-2</v>
      </c>
      <c r="K86" s="188"/>
      <c r="L86" s="259"/>
      <c r="M86" s="259"/>
      <c r="N86" s="56"/>
      <c r="O86" s="28"/>
      <c r="P86" s="56"/>
      <c r="Q86" s="28"/>
      <c r="R86" s="132"/>
      <c r="S86" s="214"/>
      <c r="T86" s="285"/>
      <c r="U86" s="27" t="s">
        <v>35</v>
      </c>
      <c r="V86" s="186"/>
      <c r="W86" s="56"/>
      <c r="X86" s="187">
        <v>36.514594000000002</v>
      </c>
      <c r="Y86" s="187">
        <v>40.012238000000004</v>
      </c>
      <c r="Z86" s="187">
        <v>0.98527907000000003</v>
      </c>
      <c r="AA86" s="62">
        <v>0.98967141999999997</v>
      </c>
      <c r="AB86" s="62">
        <v>2.8162812999999998E-2</v>
      </c>
      <c r="AC86" s="188"/>
      <c r="AD86" s="259"/>
      <c r="AE86" s="259"/>
      <c r="AF86" s="56"/>
      <c r="AG86" s="28"/>
      <c r="AH86" s="56"/>
      <c r="AI86" s="28"/>
      <c r="AJ86" s="132"/>
      <c r="AK86" s="199"/>
      <c r="AL86" s="285"/>
      <c r="AM86" s="86">
        <f t="shared" si="4"/>
        <v>-2.7649849999999958</v>
      </c>
      <c r="AN86" s="121">
        <f t="shared" si="5"/>
        <v>-3.842532999999996</v>
      </c>
      <c r="AO86" s="121">
        <f t="shared" si="6"/>
        <v>-8.4275899999999293E-3</v>
      </c>
      <c r="AP86" s="121">
        <f t="shared" si="7"/>
        <v>-6.2006900000000087E-3</v>
      </c>
      <c r="AQ86" s="87">
        <f t="shared" si="8"/>
        <v>1.5375797999999998E-2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6"/>
      <c r="C87" s="27"/>
      <c r="D87" s="186"/>
      <c r="E87" s="56"/>
      <c r="F87" s="189"/>
      <c r="G87" s="189"/>
      <c r="H87" s="189"/>
      <c r="I87" s="56"/>
      <c r="J87" s="56"/>
      <c r="K87" s="188"/>
      <c r="L87" s="259"/>
      <c r="M87" s="259"/>
      <c r="N87" s="56"/>
      <c r="O87" s="28"/>
      <c r="P87" s="56"/>
      <c r="Q87" s="28"/>
      <c r="R87" s="184"/>
      <c r="S87" s="214"/>
      <c r="T87" s="286"/>
      <c r="U87" s="27"/>
      <c r="V87" s="186"/>
      <c r="W87" s="56"/>
      <c r="X87" s="189"/>
      <c r="Y87" s="189"/>
      <c r="Z87" s="189"/>
      <c r="AA87" s="56"/>
      <c r="AB87" s="56"/>
      <c r="AC87" s="188"/>
      <c r="AD87" s="259"/>
      <c r="AE87" s="259"/>
      <c r="AF87" s="56"/>
      <c r="AG87" s="28"/>
      <c r="AH87" s="56"/>
      <c r="AI87" s="28"/>
      <c r="AJ87" s="184"/>
      <c r="AK87" s="199"/>
      <c r="AL87" s="286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4" t="s">
        <v>80</v>
      </c>
      <c r="C88" s="25" t="s">
        <v>31</v>
      </c>
      <c r="D88" s="39"/>
      <c r="E88" s="55"/>
      <c r="F88" s="96">
        <v>32.105583000000003</v>
      </c>
      <c r="G88" s="96">
        <v>35.213870999999997</v>
      </c>
      <c r="H88" s="96">
        <v>0.96976143000000004</v>
      </c>
      <c r="I88" s="60">
        <v>0.97681010999999995</v>
      </c>
      <c r="J88" s="60">
        <v>5.7078324E-2</v>
      </c>
      <c r="K88" s="61"/>
      <c r="L88" s="258"/>
      <c r="M88" s="258"/>
      <c r="N88" s="55"/>
      <c r="O88" s="26"/>
      <c r="P88" s="55"/>
      <c r="Q88" s="26"/>
      <c r="R88" s="131"/>
      <c r="S88" s="214"/>
      <c r="T88" s="284" t="s">
        <v>80</v>
      </c>
      <c r="U88" s="25" t="s">
        <v>31</v>
      </c>
      <c r="V88" s="39"/>
      <c r="W88" s="55"/>
      <c r="X88" s="96">
        <v>27.752880999999999</v>
      </c>
      <c r="Y88" s="96">
        <v>31.146623000000002</v>
      </c>
      <c r="Z88" s="96">
        <v>0.93016785000000002</v>
      </c>
      <c r="AA88" s="60">
        <v>0.95251967999999998</v>
      </c>
      <c r="AB88" s="60">
        <v>0.13105812999999999</v>
      </c>
      <c r="AC88" s="61"/>
      <c r="AD88" s="258"/>
      <c r="AE88" s="258"/>
      <c r="AF88" s="55"/>
      <c r="AG88" s="26"/>
      <c r="AH88" s="55"/>
      <c r="AI88" s="26"/>
      <c r="AJ88" s="131"/>
      <c r="AK88" s="199"/>
      <c r="AL88" s="284" t="s">
        <v>80</v>
      </c>
      <c r="AM88" s="119">
        <f t="shared" si="4"/>
        <v>-4.3527020000000043</v>
      </c>
      <c r="AN88" s="95">
        <f t="shared" si="5"/>
        <v>-4.0672479999999958</v>
      </c>
      <c r="AO88" s="95">
        <f t="shared" si="6"/>
        <v>-3.9593580000000017E-2</v>
      </c>
      <c r="AP88" s="95">
        <f t="shared" si="7"/>
        <v>-2.4290429999999974E-2</v>
      </c>
      <c r="AQ88" s="120">
        <f t="shared" si="8"/>
        <v>7.3979805999999995E-2</v>
      </c>
      <c r="AR88" s="37"/>
      <c r="AS88" s="234"/>
      <c r="AT88" s="37"/>
    </row>
    <row r="89" spans="2:52" ht="13.5" customHeight="1" x14ac:dyDescent="0.15">
      <c r="B89" s="285"/>
      <c r="C89" s="27" t="s">
        <v>32</v>
      </c>
      <c r="D89" s="186"/>
      <c r="E89" s="56"/>
      <c r="F89" s="187">
        <v>34.872824000000001</v>
      </c>
      <c r="G89" s="187">
        <v>38.458309</v>
      </c>
      <c r="H89" s="187">
        <v>0.98122536000000005</v>
      </c>
      <c r="I89" s="62">
        <v>0.98646513999999996</v>
      </c>
      <c r="J89" s="62">
        <v>3.8109129999999998E-2</v>
      </c>
      <c r="K89" s="188"/>
      <c r="L89" s="259"/>
      <c r="M89" s="259"/>
      <c r="N89" s="56"/>
      <c r="O89" s="28"/>
      <c r="P89" s="56"/>
      <c r="Q89" s="28"/>
      <c r="R89" s="132"/>
      <c r="S89" s="214"/>
      <c r="T89" s="285"/>
      <c r="U89" s="27" t="s">
        <v>32</v>
      </c>
      <c r="V89" s="186"/>
      <c r="W89" s="56"/>
      <c r="X89" s="187">
        <v>30.518007999999998</v>
      </c>
      <c r="Y89" s="187">
        <v>34.027330999999997</v>
      </c>
      <c r="Z89" s="187">
        <v>0.96263843999999998</v>
      </c>
      <c r="AA89" s="62">
        <v>0.97032138999999995</v>
      </c>
      <c r="AB89" s="62">
        <v>6.9044190000000005E-2</v>
      </c>
      <c r="AC89" s="188"/>
      <c r="AD89" s="259"/>
      <c r="AE89" s="259"/>
      <c r="AF89" s="56"/>
      <c r="AG89" s="28"/>
      <c r="AH89" s="56"/>
      <c r="AI89" s="28"/>
      <c r="AJ89" s="132"/>
      <c r="AK89" s="199"/>
      <c r="AL89" s="285"/>
      <c r="AM89" s="86">
        <f t="shared" si="4"/>
        <v>-4.3548160000000031</v>
      </c>
      <c r="AN89" s="121">
        <f t="shared" si="5"/>
        <v>-4.4309780000000032</v>
      </c>
      <c r="AO89" s="121">
        <f t="shared" si="6"/>
        <v>-1.8586920000000062E-2</v>
      </c>
      <c r="AP89" s="121">
        <f t="shared" si="7"/>
        <v>-1.6143750000000012E-2</v>
      </c>
      <c r="AQ89" s="87">
        <f t="shared" si="8"/>
        <v>3.0935060000000007E-2</v>
      </c>
      <c r="AR89" s="37"/>
      <c r="AS89" s="234"/>
      <c r="AT89" s="37"/>
    </row>
    <row r="90" spans="2:52" ht="13.5" customHeight="1" x14ac:dyDescent="0.15">
      <c r="B90" s="285"/>
      <c r="C90" s="27" t="s">
        <v>33</v>
      </c>
      <c r="D90" s="186"/>
      <c r="E90" s="56"/>
      <c r="F90" s="187">
        <v>38.120409000000002</v>
      </c>
      <c r="G90" s="187">
        <v>42.221496000000002</v>
      </c>
      <c r="H90" s="187">
        <v>0.99000823999999998</v>
      </c>
      <c r="I90" s="62">
        <v>0.99322686999999998</v>
      </c>
      <c r="J90" s="62">
        <v>1.9632941000000001E-2</v>
      </c>
      <c r="K90" s="188"/>
      <c r="L90" s="259"/>
      <c r="M90" s="259"/>
      <c r="N90" s="56"/>
      <c r="O90" s="28"/>
      <c r="P90" s="56"/>
      <c r="Q90" s="28"/>
      <c r="R90" s="132"/>
      <c r="S90" s="214"/>
      <c r="T90" s="285"/>
      <c r="U90" s="27" t="s">
        <v>33</v>
      </c>
      <c r="V90" s="186"/>
      <c r="W90" s="56"/>
      <c r="X90" s="187">
        <v>33.524042000000001</v>
      </c>
      <c r="Y90" s="187">
        <v>36.790303999999999</v>
      </c>
      <c r="Z90" s="187">
        <v>0.97488211999999996</v>
      </c>
      <c r="AA90" s="62">
        <v>0.98124831000000001</v>
      </c>
      <c r="AB90" s="62">
        <v>4.6647580000000001E-2</v>
      </c>
      <c r="AC90" s="188"/>
      <c r="AD90" s="259"/>
      <c r="AE90" s="259"/>
      <c r="AF90" s="56"/>
      <c r="AG90" s="28"/>
      <c r="AH90" s="56"/>
      <c r="AI90" s="28"/>
      <c r="AJ90" s="132"/>
      <c r="AK90" s="199"/>
      <c r="AL90" s="285"/>
      <c r="AM90" s="86">
        <f t="shared" si="4"/>
        <v>-4.5963670000000008</v>
      </c>
      <c r="AN90" s="121">
        <f t="shared" si="5"/>
        <v>-5.4311920000000029</v>
      </c>
      <c r="AO90" s="121">
        <f t="shared" si="6"/>
        <v>-1.5126120000000021E-2</v>
      </c>
      <c r="AP90" s="121">
        <f t="shared" si="7"/>
        <v>-1.1978559999999971E-2</v>
      </c>
      <c r="AQ90" s="87">
        <f t="shared" si="8"/>
        <v>2.7014639E-2</v>
      </c>
      <c r="AR90" s="37"/>
      <c r="AS90" s="234"/>
      <c r="AT90" s="37"/>
    </row>
    <row r="91" spans="2:52" ht="13.5" customHeight="1" x14ac:dyDescent="0.15">
      <c r="B91" s="285"/>
      <c r="C91" s="27" t="s">
        <v>35</v>
      </c>
      <c r="D91" s="186"/>
      <c r="E91" s="56"/>
      <c r="F91" s="187">
        <v>39.786042000000002</v>
      </c>
      <c r="G91" s="187">
        <v>44.450481000000003</v>
      </c>
      <c r="H91" s="187">
        <v>0.99394757</v>
      </c>
      <c r="I91" s="62">
        <v>0.99603401999999996</v>
      </c>
      <c r="J91" s="62">
        <v>1.2380430499999999E-2</v>
      </c>
      <c r="K91" s="188"/>
      <c r="L91" s="259"/>
      <c r="M91" s="259"/>
      <c r="N91" s="56"/>
      <c r="O91" s="28"/>
      <c r="P91" s="56"/>
      <c r="Q91" s="28"/>
      <c r="R91" s="132"/>
      <c r="S91" s="214"/>
      <c r="T91" s="285"/>
      <c r="U91" s="27" t="s">
        <v>35</v>
      </c>
      <c r="V91" s="186"/>
      <c r="W91" s="56"/>
      <c r="X91" s="187">
        <v>37.190359000000001</v>
      </c>
      <c r="Y91" s="187">
        <v>40.611127000000003</v>
      </c>
      <c r="Z91" s="187">
        <v>0.98556308999999997</v>
      </c>
      <c r="AA91" s="62">
        <v>0.98984452999999994</v>
      </c>
      <c r="AB91" s="62">
        <v>2.7508134E-2</v>
      </c>
      <c r="AC91" s="188"/>
      <c r="AD91" s="259"/>
      <c r="AE91" s="259"/>
      <c r="AF91" s="56"/>
      <c r="AG91" s="28"/>
      <c r="AH91" s="56"/>
      <c r="AI91" s="28"/>
      <c r="AJ91" s="132"/>
      <c r="AK91" s="199"/>
      <c r="AL91" s="285"/>
      <c r="AM91" s="86">
        <f t="shared" si="4"/>
        <v>-2.5956830000000011</v>
      </c>
      <c r="AN91" s="121">
        <f t="shared" si="5"/>
        <v>-3.8393540000000002</v>
      </c>
      <c r="AO91" s="121">
        <f t="shared" si="6"/>
        <v>-8.3844800000000275E-3</v>
      </c>
      <c r="AP91" s="121">
        <f t="shared" si="7"/>
        <v>-6.1894900000000197E-3</v>
      </c>
      <c r="AQ91" s="87">
        <f t="shared" si="8"/>
        <v>1.5127703500000001E-2</v>
      </c>
      <c r="AR91" s="37"/>
      <c r="AS91" s="234"/>
      <c r="AT91" s="37"/>
    </row>
    <row r="92" spans="2:52" ht="13.5" customHeight="1" thickBot="1" x14ac:dyDescent="0.2">
      <c r="B92" s="286"/>
      <c r="C92" s="27"/>
      <c r="D92" s="186"/>
      <c r="E92" s="56"/>
      <c r="F92" s="189"/>
      <c r="G92" s="189"/>
      <c r="H92" s="189"/>
      <c r="I92" s="56"/>
      <c r="J92" s="56"/>
      <c r="K92" s="188"/>
      <c r="L92" s="259"/>
      <c r="M92" s="259"/>
      <c r="N92" s="56"/>
      <c r="O92" s="28"/>
      <c r="P92" s="56"/>
      <c r="Q92" s="28"/>
      <c r="R92" s="184"/>
      <c r="S92" s="214"/>
      <c r="T92" s="286"/>
      <c r="U92" s="27"/>
      <c r="V92" s="186"/>
      <c r="W92" s="56"/>
      <c r="X92" s="189"/>
      <c r="Y92" s="189"/>
      <c r="Z92" s="189"/>
      <c r="AA92" s="56"/>
      <c r="AB92" s="56"/>
      <c r="AC92" s="188"/>
      <c r="AD92" s="259"/>
      <c r="AE92" s="259"/>
      <c r="AF92" s="56"/>
      <c r="AG92" s="28"/>
      <c r="AH92" s="56"/>
      <c r="AI92" s="28"/>
      <c r="AJ92" s="184"/>
      <c r="AK92" s="199"/>
      <c r="AL92" s="286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4"/>
      <c r="AT92" s="37"/>
    </row>
    <row r="93" spans="2:52" ht="13.5" customHeight="1" x14ac:dyDescent="0.15">
      <c r="B93" s="284" t="s">
        <v>81</v>
      </c>
      <c r="C93" s="25" t="s">
        <v>31</v>
      </c>
      <c r="D93" s="39"/>
      <c r="E93" s="55"/>
      <c r="F93" s="96">
        <v>32.018259</v>
      </c>
      <c r="G93" s="96">
        <v>35.420046999999997</v>
      </c>
      <c r="H93" s="96">
        <v>0.96943126999999996</v>
      </c>
      <c r="I93" s="60">
        <v>0.97700113</v>
      </c>
      <c r="J93" s="60">
        <v>5.9556934999999998E-2</v>
      </c>
      <c r="K93" s="61"/>
      <c r="L93" s="258"/>
      <c r="M93" s="258"/>
      <c r="N93" s="55"/>
      <c r="O93" s="26"/>
      <c r="P93" s="55"/>
      <c r="Q93" s="26"/>
      <c r="R93" s="131"/>
      <c r="S93" s="214"/>
      <c r="T93" s="284" t="s">
        <v>81</v>
      </c>
      <c r="U93" s="25" t="s">
        <v>31</v>
      </c>
      <c r="V93" s="39"/>
      <c r="W93" s="55"/>
      <c r="X93" s="96">
        <v>28.011385000000001</v>
      </c>
      <c r="Y93" s="96">
        <v>31.329179</v>
      </c>
      <c r="Z93" s="96">
        <v>0.9291817</v>
      </c>
      <c r="AA93" s="60">
        <v>0.95331891000000002</v>
      </c>
      <c r="AB93" s="60">
        <v>0.13318552</v>
      </c>
      <c r="AC93" s="61"/>
      <c r="AD93" s="258"/>
      <c r="AE93" s="258"/>
      <c r="AF93" s="55"/>
      <c r="AG93" s="26"/>
      <c r="AH93" s="55"/>
      <c r="AI93" s="26"/>
      <c r="AJ93" s="131"/>
      <c r="AK93" s="199"/>
      <c r="AL93" s="284" t="s">
        <v>81</v>
      </c>
      <c r="AM93" s="119">
        <f t="shared" si="4"/>
        <v>-4.0068739999999998</v>
      </c>
      <c r="AN93" s="95">
        <f t="shared" si="5"/>
        <v>-4.0908679999999968</v>
      </c>
      <c r="AO93" s="95">
        <f t="shared" si="6"/>
        <v>-4.0249569999999957E-2</v>
      </c>
      <c r="AP93" s="95">
        <f t="shared" si="7"/>
        <v>-2.3682219999999976E-2</v>
      </c>
      <c r="AQ93" s="120">
        <f t="shared" si="8"/>
        <v>7.3628584999999996E-2</v>
      </c>
      <c r="AR93" s="37"/>
      <c r="AS93" s="234"/>
      <c r="AT93" s="37"/>
    </row>
    <row r="94" spans="2:52" ht="13.5" customHeight="1" x14ac:dyDescent="0.15">
      <c r="B94" s="285"/>
      <c r="C94" s="27" t="s">
        <v>32</v>
      </c>
      <c r="D94" s="186"/>
      <c r="E94" s="56"/>
      <c r="F94" s="187">
        <v>34.232444000000001</v>
      </c>
      <c r="G94" s="187">
        <v>38.051313</v>
      </c>
      <c r="H94" s="187">
        <v>0.98074402999999999</v>
      </c>
      <c r="I94" s="62">
        <v>0.98601786999999996</v>
      </c>
      <c r="J94" s="62">
        <v>3.9899677000000001E-2</v>
      </c>
      <c r="K94" s="188"/>
      <c r="L94" s="259"/>
      <c r="M94" s="259"/>
      <c r="N94" s="56"/>
      <c r="O94" s="28"/>
      <c r="P94" s="56"/>
      <c r="Q94" s="28"/>
      <c r="R94" s="132"/>
      <c r="S94" s="214"/>
      <c r="T94" s="285"/>
      <c r="U94" s="27" t="s">
        <v>32</v>
      </c>
      <c r="V94" s="186"/>
      <c r="W94" s="56"/>
      <c r="X94" s="187">
        <v>30.662710000000001</v>
      </c>
      <c r="Y94" s="187">
        <v>34.020871999999997</v>
      </c>
      <c r="Z94" s="187">
        <v>0.96179022000000003</v>
      </c>
      <c r="AA94" s="62">
        <v>0.96998951</v>
      </c>
      <c r="AB94" s="62">
        <v>7.1707989999999999E-2</v>
      </c>
      <c r="AC94" s="188"/>
      <c r="AD94" s="259"/>
      <c r="AE94" s="259"/>
      <c r="AF94" s="56"/>
      <c r="AG94" s="28"/>
      <c r="AH94" s="56"/>
      <c r="AI94" s="28"/>
      <c r="AJ94" s="132"/>
      <c r="AK94" s="199"/>
      <c r="AL94" s="285"/>
      <c r="AM94" s="86">
        <f t="shared" si="4"/>
        <v>-3.5697340000000004</v>
      </c>
      <c r="AN94" s="121">
        <f t="shared" si="5"/>
        <v>-4.0304410000000033</v>
      </c>
      <c r="AO94" s="121">
        <f t="shared" si="6"/>
        <v>-1.895380999999996E-2</v>
      </c>
      <c r="AP94" s="121">
        <f t="shared" si="7"/>
        <v>-1.6028359999999964E-2</v>
      </c>
      <c r="AQ94" s="87">
        <f t="shared" si="8"/>
        <v>3.1808312999999998E-2</v>
      </c>
      <c r="AR94" s="37"/>
      <c r="AS94" s="234"/>
      <c r="AT94" s="37"/>
    </row>
    <row r="95" spans="2:52" ht="13.5" customHeight="1" x14ac:dyDescent="0.15">
      <c r="B95" s="285"/>
      <c r="C95" s="27" t="s">
        <v>33</v>
      </c>
      <c r="D95" s="186"/>
      <c r="E95" s="56"/>
      <c r="F95" s="187">
        <v>37.636941999999998</v>
      </c>
      <c r="G95" s="187">
        <v>41.867640999999999</v>
      </c>
      <c r="H95" s="187">
        <v>0.98998938000000003</v>
      </c>
      <c r="I95" s="62">
        <v>0.99308430000000003</v>
      </c>
      <c r="J95" s="62">
        <v>2.0997943000000002E-2</v>
      </c>
      <c r="K95" s="188"/>
      <c r="L95" s="259"/>
      <c r="M95" s="259"/>
      <c r="N95" s="56"/>
      <c r="O95" s="28"/>
      <c r="P95" s="56"/>
      <c r="Q95" s="28"/>
      <c r="R95" s="132"/>
      <c r="S95" s="214"/>
      <c r="T95" s="285"/>
      <c r="U95" s="27" t="s">
        <v>33</v>
      </c>
      <c r="V95" s="186"/>
      <c r="W95" s="56"/>
      <c r="X95" s="187">
        <v>33.524130999999997</v>
      </c>
      <c r="Y95" s="187">
        <v>36.915942999999999</v>
      </c>
      <c r="Z95" s="187">
        <v>0.97459695000000002</v>
      </c>
      <c r="AA95" s="62">
        <v>0.98056854000000004</v>
      </c>
      <c r="AB95" s="62">
        <v>4.8211365999999999E-2</v>
      </c>
      <c r="AC95" s="188"/>
      <c r="AD95" s="259"/>
      <c r="AE95" s="259"/>
      <c r="AF95" s="56"/>
      <c r="AG95" s="28"/>
      <c r="AH95" s="56"/>
      <c r="AI95" s="28"/>
      <c r="AJ95" s="132"/>
      <c r="AK95" s="199"/>
      <c r="AL95" s="285"/>
      <c r="AM95" s="86">
        <f t="shared" si="4"/>
        <v>-4.1128110000000007</v>
      </c>
      <c r="AN95" s="121">
        <f t="shared" si="5"/>
        <v>-4.9516980000000004</v>
      </c>
      <c r="AO95" s="121">
        <f t="shared" si="6"/>
        <v>-1.5392430000000012E-2</v>
      </c>
      <c r="AP95" s="121">
        <f t="shared" si="7"/>
        <v>-1.2515759999999987E-2</v>
      </c>
      <c r="AQ95" s="87">
        <f t="shared" si="8"/>
        <v>2.7213422999999997E-2</v>
      </c>
      <c r="AR95" s="37"/>
      <c r="AS95" s="234"/>
      <c r="AT95" s="37"/>
    </row>
    <row r="96" spans="2:52" ht="13.5" customHeight="1" x14ac:dyDescent="0.15">
      <c r="B96" s="285"/>
      <c r="C96" s="27" t="s">
        <v>35</v>
      </c>
      <c r="D96" s="186"/>
      <c r="E96" s="56"/>
      <c r="F96" s="187">
        <v>40.364167000000002</v>
      </c>
      <c r="G96" s="187">
        <v>44.802982999999998</v>
      </c>
      <c r="H96" s="187">
        <v>0.99398191000000002</v>
      </c>
      <c r="I96" s="62">
        <v>0.99599691999999995</v>
      </c>
      <c r="J96" s="62">
        <v>1.0986671E-2</v>
      </c>
      <c r="K96" s="188"/>
      <c r="L96" s="259"/>
      <c r="M96" s="259"/>
      <c r="N96" s="56"/>
      <c r="O96" s="28"/>
      <c r="P96" s="56"/>
      <c r="Q96" s="28"/>
      <c r="R96" s="132"/>
      <c r="S96" s="214"/>
      <c r="T96" s="285"/>
      <c r="U96" s="27" t="s">
        <v>35</v>
      </c>
      <c r="V96" s="186"/>
      <c r="W96" s="56"/>
      <c r="X96" s="187">
        <v>36.595855</v>
      </c>
      <c r="Y96" s="187">
        <v>40.243856999999998</v>
      </c>
      <c r="Z96" s="187">
        <v>0.98543904999999998</v>
      </c>
      <c r="AA96" s="62">
        <v>0.98953840999999998</v>
      </c>
      <c r="AB96" s="62">
        <v>2.7877176E-2</v>
      </c>
      <c r="AC96" s="188"/>
      <c r="AD96" s="259"/>
      <c r="AE96" s="259"/>
      <c r="AF96" s="56"/>
      <c r="AG96" s="28"/>
      <c r="AH96" s="56"/>
      <c r="AI96" s="28"/>
      <c r="AJ96" s="132"/>
      <c r="AK96" s="199"/>
      <c r="AL96" s="285"/>
      <c r="AM96" s="86">
        <f t="shared" si="4"/>
        <v>-3.7683120000000017</v>
      </c>
      <c r="AN96" s="121">
        <f t="shared" si="5"/>
        <v>-4.5591259999999991</v>
      </c>
      <c r="AO96" s="121">
        <f t="shared" si="6"/>
        <v>-8.542860000000041E-3</v>
      </c>
      <c r="AP96" s="121">
        <f t="shared" si="7"/>
        <v>-6.4585099999999729E-3</v>
      </c>
      <c r="AQ96" s="87">
        <f t="shared" si="8"/>
        <v>1.6890505E-2</v>
      </c>
      <c r="AR96" s="37"/>
      <c r="AS96" s="234"/>
      <c r="AT96" s="37"/>
    </row>
    <row r="97" spans="2:46" ht="13.5" customHeight="1" thickBot="1" x14ac:dyDescent="0.2">
      <c r="B97" s="286"/>
      <c r="C97" s="27"/>
      <c r="D97" s="186"/>
      <c r="E97" s="56"/>
      <c r="F97" s="189"/>
      <c r="G97" s="189"/>
      <c r="H97" s="189"/>
      <c r="I97" s="56"/>
      <c r="J97" s="56"/>
      <c r="K97" s="188"/>
      <c r="L97" s="259"/>
      <c r="M97" s="259"/>
      <c r="N97" s="56"/>
      <c r="O97" s="28"/>
      <c r="P97" s="56"/>
      <c r="Q97" s="28"/>
      <c r="R97" s="184"/>
      <c r="S97" s="214"/>
      <c r="T97" s="286"/>
      <c r="U97" s="27"/>
      <c r="V97" s="186"/>
      <c r="W97" s="56"/>
      <c r="X97" s="189"/>
      <c r="Y97" s="189"/>
      <c r="Z97" s="189"/>
      <c r="AA97" s="56"/>
      <c r="AB97" s="56"/>
      <c r="AC97" s="188"/>
      <c r="AD97" s="259"/>
      <c r="AE97" s="259"/>
      <c r="AF97" s="56"/>
      <c r="AG97" s="28"/>
      <c r="AH97" s="56"/>
      <c r="AI97" s="28"/>
      <c r="AJ97" s="184"/>
      <c r="AK97" s="199"/>
      <c r="AL97" s="286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4"/>
      <c r="AT97" s="37"/>
    </row>
    <row r="98" spans="2:46" ht="13.5" customHeight="1" x14ac:dyDescent="0.15">
      <c r="B98" s="284" t="s">
        <v>82</v>
      </c>
      <c r="C98" s="25" t="s">
        <v>31</v>
      </c>
      <c r="D98" s="39"/>
      <c r="E98" s="55"/>
      <c r="F98" s="96">
        <v>32.322293000000002</v>
      </c>
      <c r="G98" s="96">
        <v>35.842236999999997</v>
      </c>
      <c r="H98" s="96">
        <v>0.96802178999999999</v>
      </c>
      <c r="I98" s="60">
        <v>0.97652541000000004</v>
      </c>
      <c r="J98" s="60">
        <v>5.9748320000000001E-2</v>
      </c>
      <c r="K98" s="61"/>
      <c r="L98" s="258"/>
      <c r="M98" s="258"/>
      <c r="N98" s="55"/>
      <c r="O98" s="26"/>
      <c r="P98" s="55"/>
      <c r="Q98" s="26"/>
      <c r="R98" s="131"/>
      <c r="S98" s="214"/>
      <c r="T98" s="284" t="s">
        <v>82</v>
      </c>
      <c r="U98" s="25" t="s">
        <v>31</v>
      </c>
      <c r="V98" s="39"/>
      <c r="W98" s="55"/>
      <c r="X98" s="96">
        <v>28.227247999999999</v>
      </c>
      <c r="Y98" s="96">
        <v>31.826364000000002</v>
      </c>
      <c r="Z98" s="96">
        <v>0.92546028000000002</v>
      </c>
      <c r="AA98" s="60">
        <v>0.95169018999999999</v>
      </c>
      <c r="AB98" s="60">
        <v>0.13557203000000001</v>
      </c>
      <c r="AC98" s="61"/>
      <c r="AD98" s="258"/>
      <c r="AE98" s="258"/>
      <c r="AF98" s="55"/>
      <c r="AG98" s="26"/>
      <c r="AH98" s="55"/>
      <c r="AI98" s="26"/>
      <c r="AJ98" s="131"/>
      <c r="AK98" s="199"/>
      <c r="AL98" s="284" t="s">
        <v>82</v>
      </c>
      <c r="AM98" s="119">
        <f t="shared" si="14"/>
        <v>-4.0950450000000025</v>
      </c>
      <c r="AN98" s="95">
        <f t="shared" si="15"/>
        <v>-4.0158729999999956</v>
      </c>
      <c r="AO98" s="95">
        <f t="shared" si="16"/>
        <v>-4.2561509999999969E-2</v>
      </c>
      <c r="AP98" s="95">
        <f t="shared" si="17"/>
        <v>-2.4835220000000047E-2</v>
      </c>
      <c r="AQ98" s="120">
        <f t="shared" si="18"/>
        <v>7.5823710000000016E-2</v>
      </c>
      <c r="AR98" s="37"/>
      <c r="AS98" s="234"/>
      <c r="AT98" s="37"/>
    </row>
    <row r="99" spans="2:46" ht="13.5" customHeight="1" x14ac:dyDescent="0.15">
      <c r="B99" s="285"/>
      <c r="C99" s="27" t="s">
        <v>32</v>
      </c>
      <c r="D99" s="186"/>
      <c r="E99" s="56"/>
      <c r="F99" s="187">
        <v>34.912751</v>
      </c>
      <c r="G99" s="187">
        <v>38.452083999999999</v>
      </c>
      <c r="H99" s="187">
        <v>0.98035797999999996</v>
      </c>
      <c r="I99" s="62">
        <v>0.98583368999999998</v>
      </c>
      <c r="J99" s="62">
        <v>3.9156537999999998E-2</v>
      </c>
      <c r="K99" s="188"/>
      <c r="L99" s="259"/>
      <c r="M99" s="259"/>
      <c r="N99" s="56"/>
      <c r="O99" s="28"/>
      <c r="P99" s="56"/>
      <c r="Q99" s="28"/>
      <c r="R99" s="132"/>
      <c r="S99" s="214"/>
      <c r="T99" s="285"/>
      <c r="U99" s="27" t="s">
        <v>32</v>
      </c>
      <c r="V99" s="186"/>
      <c r="W99" s="56"/>
      <c r="X99" s="187">
        <v>30.922643999999998</v>
      </c>
      <c r="Y99" s="187">
        <v>34.651046999999998</v>
      </c>
      <c r="Z99" s="187">
        <v>0.95952886000000004</v>
      </c>
      <c r="AA99" s="62">
        <v>0.96932419000000003</v>
      </c>
      <c r="AB99" s="62">
        <v>7.4356556000000004E-2</v>
      </c>
      <c r="AC99" s="188"/>
      <c r="AD99" s="259"/>
      <c r="AE99" s="259"/>
      <c r="AF99" s="56"/>
      <c r="AG99" s="28"/>
      <c r="AH99" s="56"/>
      <c r="AI99" s="28"/>
      <c r="AJ99" s="132"/>
      <c r="AK99" s="199"/>
      <c r="AL99" s="285"/>
      <c r="AM99" s="86">
        <f t="shared" si="14"/>
        <v>-3.9901070000000018</v>
      </c>
      <c r="AN99" s="121">
        <f t="shared" si="15"/>
        <v>-3.8010370000000009</v>
      </c>
      <c r="AO99" s="121">
        <f t="shared" si="16"/>
        <v>-2.0829119999999923E-2</v>
      </c>
      <c r="AP99" s="121">
        <f t="shared" si="17"/>
        <v>-1.6509499999999955E-2</v>
      </c>
      <c r="AQ99" s="87">
        <f t="shared" si="18"/>
        <v>3.5200018000000007E-2</v>
      </c>
      <c r="AR99" s="37"/>
      <c r="AS99" s="234"/>
      <c r="AT99" s="37"/>
    </row>
    <row r="100" spans="2:46" ht="13.5" customHeight="1" x14ac:dyDescent="0.15">
      <c r="B100" s="285"/>
      <c r="C100" s="27" t="s">
        <v>33</v>
      </c>
      <c r="D100" s="186"/>
      <c r="E100" s="56"/>
      <c r="F100" s="187">
        <v>38.262551000000002</v>
      </c>
      <c r="G100" s="187">
        <v>42.177270999999998</v>
      </c>
      <c r="H100" s="187">
        <v>0.98979680000000003</v>
      </c>
      <c r="I100" s="62">
        <v>0.99287241000000004</v>
      </c>
      <c r="J100" s="62">
        <v>2.0178212000000001E-2</v>
      </c>
      <c r="K100" s="188"/>
      <c r="L100" s="259"/>
      <c r="M100" s="259"/>
      <c r="N100" s="56"/>
      <c r="O100" s="28"/>
      <c r="P100" s="56"/>
      <c r="Q100" s="28"/>
      <c r="R100" s="132"/>
      <c r="S100" s="214"/>
      <c r="T100" s="285"/>
      <c r="U100" s="27" t="s">
        <v>33</v>
      </c>
      <c r="V100" s="186"/>
      <c r="W100" s="56"/>
      <c r="X100" s="187">
        <v>33.823808</v>
      </c>
      <c r="Y100" s="187">
        <v>37.358823999999998</v>
      </c>
      <c r="Z100" s="187">
        <v>0.97372426999999995</v>
      </c>
      <c r="AA100" s="62">
        <v>0.98077108999999996</v>
      </c>
      <c r="AB100" s="62">
        <v>4.9766156999999998E-2</v>
      </c>
      <c r="AC100" s="188"/>
      <c r="AD100" s="259"/>
      <c r="AE100" s="259"/>
      <c r="AF100" s="56"/>
      <c r="AG100" s="28"/>
      <c r="AH100" s="56"/>
      <c r="AI100" s="28"/>
      <c r="AJ100" s="132"/>
      <c r="AK100" s="199"/>
      <c r="AL100" s="285"/>
      <c r="AM100" s="86">
        <f t="shared" si="14"/>
        <v>-4.4387430000000023</v>
      </c>
      <c r="AN100" s="121">
        <f t="shared" si="15"/>
        <v>-4.818446999999999</v>
      </c>
      <c r="AO100" s="121">
        <f t="shared" si="16"/>
        <v>-1.6072530000000085E-2</v>
      </c>
      <c r="AP100" s="121">
        <f t="shared" si="17"/>
        <v>-1.2101320000000082E-2</v>
      </c>
      <c r="AQ100" s="87">
        <f t="shared" si="18"/>
        <v>2.9587944999999997E-2</v>
      </c>
      <c r="AR100" s="37"/>
      <c r="AS100" s="234"/>
      <c r="AT100" s="37"/>
    </row>
    <row r="101" spans="2:46" ht="13.5" customHeight="1" x14ac:dyDescent="0.15">
      <c r="B101" s="285"/>
      <c r="C101" s="27" t="s">
        <v>35</v>
      </c>
      <c r="D101" s="186"/>
      <c r="E101" s="56"/>
      <c r="F101" s="187">
        <v>41.399588000000001</v>
      </c>
      <c r="G101" s="187">
        <v>45.329070999999999</v>
      </c>
      <c r="H101" s="187">
        <v>0.99390652999999995</v>
      </c>
      <c r="I101" s="62">
        <v>0.99595317999999999</v>
      </c>
      <c r="J101" s="62">
        <v>9.2363129999999995E-3</v>
      </c>
      <c r="K101" s="188"/>
      <c r="L101" s="259"/>
      <c r="M101" s="259"/>
      <c r="N101" s="56"/>
      <c r="O101" s="28"/>
      <c r="P101" s="56"/>
      <c r="Q101" s="28"/>
      <c r="R101" s="132"/>
      <c r="S101" s="214"/>
      <c r="T101" s="285"/>
      <c r="U101" s="27" t="s">
        <v>35</v>
      </c>
      <c r="V101" s="186"/>
      <c r="W101" s="56"/>
      <c r="X101" s="187">
        <v>37.059403000000003</v>
      </c>
      <c r="Y101" s="187">
        <v>40.506408</v>
      </c>
      <c r="Z101" s="187">
        <v>0.98495562999999997</v>
      </c>
      <c r="AA101" s="62">
        <v>0.98933556</v>
      </c>
      <c r="AB101" s="62">
        <v>2.8637543000000001E-2</v>
      </c>
      <c r="AC101" s="188"/>
      <c r="AD101" s="259"/>
      <c r="AE101" s="259"/>
      <c r="AF101" s="56"/>
      <c r="AG101" s="28"/>
      <c r="AH101" s="56"/>
      <c r="AI101" s="28"/>
      <c r="AJ101" s="132"/>
      <c r="AK101" s="199"/>
      <c r="AL101" s="285"/>
      <c r="AM101" s="86">
        <f t="shared" si="14"/>
        <v>-4.3401849999999982</v>
      </c>
      <c r="AN101" s="121">
        <f t="shared" si="15"/>
        <v>-4.8226629999999986</v>
      </c>
      <c r="AO101" s="121">
        <f t="shared" si="16"/>
        <v>-8.9508999999999839E-3</v>
      </c>
      <c r="AP101" s="121">
        <f t="shared" si="17"/>
        <v>-6.6176199999999907E-3</v>
      </c>
      <c r="AQ101" s="87">
        <f t="shared" si="18"/>
        <v>1.9401230000000002E-2</v>
      </c>
      <c r="AR101" s="37"/>
      <c r="AS101" s="234"/>
      <c r="AT101" s="37"/>
    </row>
    <row r="102" spans="2:46" ht="13.5" customHeight="1" thickBot="1" x14ac:dyDescent="0.2">
      <c r="B102" s="286"/>
      <c r="C102" s="27"/>
      <c r="D102" s="186"/>
      <c r="E102" s="56"/>
      <c r="F102" s="189"/>
      <c r="G102" s="189"/>
      <c r="H102" s="189"/>
      <c r="I102" s="56"/>
      <c r="J102" s="56"/>
      <c r="K102" s="188"/>
      <c r="L102" s="259"/>
      <c r="M102" s="259"/>
      <c r="N102" s="56"/>
      <c r="O102" s="28"/>
      <c r="P102" s="56"/>
      <c r="Q102" s="28"/>
      <c r="R102" s="184"/>
      <c r="S102" s="214"/>
      <c r="T102" s="286"/>
      <c r="U102" s="27"/>
      <c r="V102" s="186"/>
      <c r="W102" s="56"/>
      <c r="X102" s="189"/>
      <c r="Y102" s="189"/>
      <c r="Z102" s="189"/>
      <c r="AA102" s="56"/>
      <c r="AB102" s="56"/>
      <c r="AC102" s="188"/>
      <c r="AD102" s="259"/>
      <c r="AE102" s="259"/>
      <c r="AF102" s="56"/>
      <c r="AG102" s="28"/>
      <c r="AH102" s="56"/>
      <c r="AI102" s="28"/>
      <c r="AJ102" s="184"/>
      <c r="AK102" s="199"/>
      <c r="AL102" s="286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4"/>
      <c r="AT102" s="37"/>
    </row>
    <row r="103" spans="2:46" ht="13.5" customHeight="1" x14ac:dyDescent="0.15">
      <c r="B103" s="284" t="s">
        <v>83</v>
      </c>
      <c r="C103" s="25" t="s">
        <v>31</v>
      </c>
      <c r="D103" s="39"/>
      <c r="E103" s="55"/>
      <c r="F103" s="96">
        <v>31.441094</v>
      </c>
      <c r="G103" s="96">
        <v>34.605598000000001</v>
      </c>
      <c r="H103" s="96">
        <v>0.96975694999999995</v>
      </c>
      <c r="I103" s="60">
        <v>0.97452958999999995</v>
      </c>
      <c r="J103" s="60">
        <v>6.7585640000000002E-2</v>
      </c>
      <c r="K103" s="61"/>
      <c r="L103" s="258"/>
      <c r="M103" s="258"/>
      <c r="N103" s="55"/>
      <c r="O103" s="26"/>
      <c r="P103" s="55"/>
      <c r="Q103" s="26"/>
      <c r="R103" s="131"/>
      <c r="S103" s="214"/>
      <c r="T103" s="284" t="s">
        <v>83</v>
      </c>
      <c r="U103" s="25" t="s">
        <v>31</v>
      </c>
      <c r="V103" s="39"/>
      <c r="W103" s="55"/>
      <c r="X103" s="96">
        <v>27.667311000000002</v>
      </c>
      <c r="Y103" s="96">
        <v>31.439874</v>
      </c>
      <c r="Z103" s="96">
        <v>0.92552747999999996</v>
      </c>
      <c r="AA103" s="60">
        <v>0.94528975000000004</v>
      </c>
      <c r="AB103" s="60">
        <v>0.15627745000000001</v>
      </c>
      <c r="AC103" s="61"/>
      <c r="AD103" s="258"/>
      <c r="AE103" s="258"/>
      <c r="AF103" s="55"/>
      <c r="AG103" s="26"/>
      <c r="AH103" s="55"/>
      <c r="AI103" s="26"/>
      <c r="AJ103" s="131"/>
      <c r="AK103" s="199"/>
      <c r="AL103" s="284" t="s">
        <v>83</v>
      </c>
      <c r="AM103" s="119">
        <f t="shared" si="14"/>
        <v>-3.7737829999999981</v>
      </c>
      <c r="AN103" s="95">
        <f t="shared" si="15"/>
        <v>-3.1657240000000009</v>
      </c>
      <c r="AO103" s="95">
        <f t="shared" si="16"/>
        <v>-4.4229469999999993E-2</v>
      </c>
      <c r="AP103" s="95">
        <f t="shared" si="17"/>
        <v>-2.9239839999999906E-2</v>
      </c>
      <c r="AQ103" s="120">
        <f t="shared" si="18"/>
        <v>8.869181000000001E-2</v>
      </c>
      <c r="AR103" s="37"/>
      <c r="AS103" s="234"/>
      <c r="AT103" s="37"/>
    </row>
    <row r="104" spans="2:46" ht="13.5" customHeight="1" x14ac:dyDescent="0.15">
      <c r="B104" s="285"/>
      <c r="C104" s="27" t="s">
        <v>32</v>
      </c>
      <c r="D104" s="186"/>
      <c r="E104" s="56"/>
      <c r="F104" s="187">
        <v>33.827033</v>
      </c>
      <c r="G104" s="187">
        <v>37.640192999999996</v>
      </c>
      <c r="H104" s="187">
        <v>0.98130761</v>
      </c>
      <c r="I104" s="62">
        <v>0.98569311999999998</v>
      </c>
      <c r="J104" s="62">
        <v>4.591816E-2</v>
      </c>
      <c r="K104" s="188"/>
      <c r="L104" s="259"/>
      <c r="M104" s="259"/>
      <c r="N104" s="56"/>
      <c r="O104" s="28"/>
      <c r="P104" s="56"/>
      <c r="Q104" s="28"/>
      <c r="R104" s="132"/>
      <c r="S104" s="214"/>
      <c r="T104" s="285"/>
      <c r="U104" s="27" t="s">
        <v>32</v>
      </c>
      <c r="V104" s="186"/>
      <c r="W104" s="56"/>
      <c r="X104" s="187">
        <v>30.912859000000001</v>
      </c>
      <c r="Y104" s="187">
        <v>34.574536000000002</v>
      </c>
      <c r="Z104" s="187">
        <v>0.96098633</v>
      </c>
      <c r="AA104" s="62">
        <v>0.96875407000000002</v>
      </c>
      <c r="AB104" s="62">
        <v>7.6677439999999999E-2</v>
      </c>
      <c r="AC104" s="188"/>
      <c r="AD104" s="259"/>
      <c r="AE104" s="259"/>
      <c r="AF104" s="56"/>
      <c r="AG104" s="28"/>
      <c r="AH104" s="56"/>
      <c r="AI104" s="28"/>
      <c r="AJ104" s="132"/>
      <c r="AK104" s="199"/>
      <c r="AL104" s="285"/>
      <c r="AM104" s="86">
        <f t="shared" si="14"/>
        <v>-2.9141739999999992</v>
      </c>
      <c r="AN104" s="121">
        <f t="shared" si="15"/>
        <v>-3.0656569999999945</v>
      </c>
      <c r="AO104" s="121">
        <f t="shared" si="16"/>
        <v>-2.0321279999999997E-2</v>
      </c>
      <c r="AP104" s="121">
        <f t="shared" si="17"/>
        <v>-1.6939049999999956E-2</v>
      </c>
      <c r="AQ104" s="87">
        <f t="shared" si="18"/>
        <v>3.075928E-2</v>
      </c>
      <c r="AR104" s="37"/>
      <c r="AS104" s="234"/>
      <c r="AT104" s="37"/>
    </row>
    <row r="105" spans="2:46" ht="13.5" customHeight="1" x14ac:dyDescent="0.15">
      <c r="B105" s="285"/>
      <c r="C105" s="27" t="s">
        <v>33</v>
      </c>
      <c r="D105" s="186"/>
      <c r="E105" s="56"/>
      <c r="F105" s="187">
        <v>36.419038</v>
      </c>
      <c r="G105" s="187">
        <v>41.017091000000001</v>
      </c>
      <c r="H105" s="187">
        <v>0.99039688999999997</v>
      </c>
      <c r="I105" s="62">
        <v>0.99313693999999997</v>
      </c>
      <c r="J105" s="62">
        <v>2.8399226999999999E-2</v>
      </c>
      <c r="K105" s="188"/>
      <c r="L105" s="259"/>
      <c r="M105" s="259"/>
      <c r="N105" s="56"/>
      <c r="O105" s="28"/>
      <c r="P105" s="56"/>
      <c r="Q105" s="28"/>
      <c r="R105" s="132"/>
      <c r="S105" s="214"/>
      <c r="T105" s="285"/>
      <c r="U105" s="27" t="s">
        <v>33</v>
      </c>
      <c r="V105" s="186"/>
      <c r="W105" s="56"/>
      <c r="X105" s="187">
        <v>33.562033</v>
      </c>
      <c r="Y105" s="187">
        <v>37.077190999999999</v>
      </c>
      <c r="Z105" s="187">
        <v>0.97540543999999996</v>
      </c>
      <c r="AA105" s="62">
        <v>0.98047625999999999</v>
      </c>
      <c r="AB105" s="62">
        <v>4.9233145999999998E-2</v>
      </c>
      <c r="AC105" s="188"/>
      <c r="AD105" s="259"/>
      <c r="AE105" s="259"/>
      <c r="AF105" s="56"/>
      <c r="AG105" s="28"/>
      <c r="AH105" s="56"/>
      <c r="AI105" s="28"/>
      <c r="AJ105" s="132"/>
      <c r="AK105" s="199"/>
      <c r="AL105" s="285"/>
      <c r="AM105" s="86">
        <f t="shared" si="14"/>
        <v>-2.8570050000000009</v>
      </c>
      <c r="AN105" s="121">
        <f t="shared" si="15"/>
        <v>-3.9399000000000015</v>
      </c>
      <c r="AO105" s="121">
        <f t="shared" si="16"/>
        <v>-1.4991450000000017E-2</v>
      </c>
      <c r="AP105" s="121">
        <f t="shared" si="17"/>
        <v>-1.266067999999998E-2</v>
      </c>
      <c r="AQ105" s="87">
        <f t="shared" si="18"/>
        <v>2.0833918999999999E-2</v>
      </c>
      <c r="AR105" s="37"/>
      <c r="AS105" s="234"/>
      <c r="AT105" s="37"/>
    </row>
    <row r="106" spans="2:46" ht="13.5" customHeight="1" x14ac:dyDescent="0.15">
      <c r="B106" s="285"/>
      <c r="C106" s="27" t="s">
        <v>35</v>
      </c>
      <c r="D106" s="186"/>
      <c r="E106" s="56"/>
      <c r="F106" s="187">
        <v>39.357004000000003</v>
      </c>
      <c r="G106" s="187">
        <v>44.075780999999999</v>
      </c>
      <c r="H106" s="187">
        <v>0.99400434000000004</v>
      </c>
      <c r="I106" s="62">
        <v>0.99626084000000004</v>
      </c>
      <c r="J106" s="62">
        <v>1.5086571E-2</v>
      </c>
      <c r="K106" s="188"/>
      <c r="L106" s="259"/>
      <c r="M106" s="259"/>
      <c r="N106" s="56"/>
      <c r="O106" s="28"/>
      <c r="P106" s="56"/>
      <c r="Q106" s="28"/>
      <c r="R106" s="132"/>
      <c r="S106" s="214"/>
      <c r="T106" s="285"/>
      <c r="U106" s="27" t="s">
        <v>35</v>
      </c>
      <c r="V106" s="186"/>
      <c r="W106" s="56"/>
      <c r="X106" s="187">
        <v>35.921253</v>
      </c>
      <c r="Y106" s="187">
        <v>39.698222000000001</v>
      </c>
      <c r="Z106" s="187">
        <v>0.98604601000000003</v>
      </c>
      <c r="AA106" s="62">
        <v>0.98995158000000005</v>
      </c>
      <c r="AB106" s="62">
        <v>3.2464474E-2</v>
      </c>
      <c r="AC106" s="188"/>
      <c r="AD106" s="259"/>
      <c r="AE106" s="259"/>
      <c r="AF106" s="56"/>
      <c r="AG106" s="28"/>
      <c r="AH106" s="56"/>
      <c r="AI106" s="28"/>
      <c r="AJ106" s="132"/>
      <c r="AK106" s="199"/>
      <c r="AL106" s="285"/>
      <c r="AM106" s="86">
        <f t="shared" si="14"/>
        <v>-3.4357510000000033</v>
      </c>
      <c r="AN106" s="121">
        <f t="shared" si="15"/>
        <v>-4.377558999999998</v>
      </c>
      <c r="AO106" s="121">
        <f t="shared" si="16"/>
        <v>-7.9583300000000134E-3</v>
      </c>
      <c r="AP106" s="121">
        <f t="shared" si="17"/>
        <v>-6.3092599999999832E-3</v>
      </c>
      <c r="AQ106" s="87">
        <f t="shared" si="18"/>
        <v>1.7377903E-2</v>
      </c>
      <c r="AR106" s="37"/>
      <c r="AS106" s="234"/>
      <c r="AT106" s="37"/>
    </row>
    <row r="107" spans="2:46" ht="13.5" customHeight="1" thickBot="1" x14ac:dyDescent="0.2">
      <c r="B107" s="286"/>
      <c r="C107" s="27"/>
      <c r="D107" s="186"/>
      <c r="E107" s="56"/>
      <c r="F107" s="189"/>
      <c r="G107" s="189"/>
      <c r="H107" s="189"/>
      <c r="I107" s="56"/>
      <c r="J107" s="56"/>
      <c r="K107" s="188"/>
      <c r="L107" s="259"/>
      <c r="M107" s="259"/>
      <c r="N107" s="56"/>
      <c r="O107" s="28"/>
      <c r="P107" s="56"/>
      <c r="Q107" s="28"/>
      <c r="R107" s="184"/>
      <c r="S107" s="214"/>
      <c r="T107" s="286"/>
      <c r="U107" s="27"/>
      <c r="V107" s="186"/>
      <c r="W107" s="56"/>
      <c r="X107" s="189"/>
      <c r="Y107" s="189"/>
      <c r="Z107" s="189"/>
      <c r="AA107" s="56"/>
      <c r="AB107" s="56"/>
      <c r="AC107" s="188"/>
      <c r="AD107" s="259"/>
      <c r="AE107" s="259"/>
      <c r="AF107" s="56"/>
      <c r="AG107" s="28"/>
      <c r="AH107" s="56"/>
      <c r="AI107" s="28"/>
      <c r="AJ107" s="184"/>
      <c r="AK107" s="199"/>
      <c r="AL107" s="286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4"/>
      <c r="AT107" s="37"/>
    </row>
    <row r="108" spans="2:46" ht="13.5" customHeight="1" x14ac:dyDescent="0.15">
      <c r="B108" s="284" t="s">
        <v>84</v>
      </c>
      <c r="C108" s="25" t="s">
        <v>31</v>
      </c>
      <c r="D108" s="39"/>
      <c r="E108" s="55"/>
      <c r="F108" s="96">
        <v>31.616714000000002</v>
      </c>
      <c r="G108" s="96">
        <v>35.057901999999999</v>
      </c>
      <c r="H108" s="96">
        <v>0.97083021000000003</v>
      </c>
      <c r="I108" s="60">
        <v>0.97564969999999995</v>
      </c>
      <c r="J108" s="60">
        <v>6.1037306E-2</v>
      </c>
      <c r="K108" s="61"/>
      <c r="L108" s="258"/>
      <c r="M108" s="258"/>
      <c r="N108" s="55"/>
      <c r="O108" s="26"/>
      <c r="P108" s="55"/>
      <c r="Q108" s="26"/>
      <c r="R108" s="131"/>
      <c r="S108" s="214"/>
      <c r="T108" s="284" t="s">
        <v>84</v>
      </c>
      <c r="U108" s="25" t="s">
        <v>31</v>
      </c>
      <c r="V108" s="39"/>
      <c r="W108" s="55"/>
      <c r="X108" s="96">
        <v>28.190137</v>
      </c>
      <c r="Y108" s="96">
        <v>31.984829000000001</v>
      </c>
      <c r="Z108" s="96">
        <v>0.92624593</v>
      </c>
      <c r="AA108" s="60">
        <v>0.94904626999999997</v>
      </c>
      <c r="AB108" s="60">
        <v>0.14940402</v>
      </c>
      <c r="AC108" s="61"/>
      <c r="AD108" s="258"/>
      <c r="AE108" s="258"/>
      <c r="AF108" s="55"/>
      <c r="AG108" s="26"/>
      <c r="AH108" s="55"/>
      <c r="AI108" s="26"/>
      <c r="AJ108" s="131"/>
      <c r="AK108" s="199"/>
      <c r="AL108" s="284" t="s">
        <v>84</v>
      </c>
      <c r="AM108" s="119">
        <f t="shared" si="14"/>
        <v>-3.4265770000000018</v>
      </c>
      <c r="AN108" s="95">
        <f t="shared" si="15"/>
        <v>-3.0730729999999973</v>
      </c>
      <c r="AO108" s="95">
        <f t="shared" si="16"/>
        <v>-4.4584280000000032E-2</v>
      </c>
      <c r="AP108" s="95">
        <f t="shared" si="17"/>
        <v>-2.6603429999999983E-2</v>
      </c>
      <c r="AQ108" s="120">
        <f t="shared" si="18"/>
        <v>8.8366713999999999E-2</v>
      </c>
      <c r="AR108" s="37"/>
      <c r="AS108" s="234"/>
      <c r="AT108" s="37"/>
    </row>
    <row r="109" spans="2:46" ht="13.5" customHeight="1" x14ac:dyDescent="0.15">
      <c r="B109" s="285"/>
      <c r="C109" s="27" t="s">
        <v>32</v>
      </c>
      <c r="D109" s="186"/>
      <c r="E109" s="56"/>
      <c r="F109" s="187">
        <v>34.379970999999998</v>
      </c>
      <c r="G109" s="187">
        <v>38.022689999999997</v>
      </c>
      <c r="H109" s="187">
        <v>0.98167883</v>
      </c>
      <c r="I109" s="62">
        <v>0.98612105000000005</v>
      </c>
      <c r="J109" s="62">
        <v>4.1095079999999999E-2</v>
      </c>
      <c r="K109" s="188"/>
      <c r="L109" s="259"/>
      <c r="M109" s="259"/>
      <c r="N109" s="56"/>
      <c r="O109" s="28"/>
      <c r="P109" s="56"/>
      <c r="Q109" s="28"/>
      <c r="R109" s="132"/>
      <c r="S109" s="214"/>
      <c r="T109" s="285"/>
      <c r="U109" s="27" t="s">
        <v>32</v>
      </c>
      <c r="V109" s="186"/>
      <c r="W109" s="56"/>
      <c r="X109" s="187">
        <v>31.228551</v>
      </c>
      <c r="Y109" s="187">
        <v>35.164715999999999</v>
      </c>
      <c r="Z109" s="187">
        <v>0.96242623999999999</v>
      </c>
      <c r="AA109" s="62">
        <v>0.97096532999999996</v>
      </c>
      <c r="AB109" s="62">
        <v>7.0902936E-2</v>
      </c>
      <c r="AC109" s="188"/>
      <c r="AD109" s="259"/>
      <c r="AE109" s="259"/>
      <c r="AF109" s="56"/>
      <c r="AG109" s="28"/>
      <c r="AH109" s="56"/>
      <c r="AI109" s="28"/>
      <c r="AJ109" s="132"/>
      <c r="AK109" s="199"/>
      <c r="AL109" s="285"/>
      <c r="AM109" s="86">
        <f t="shared" si="14"/>
        <v>-3.1514199999999981</v>
      </c>
      <c r="AN109" s="121">
        <f t="shared" si="15"/>
        <v>-2.8579739999999987</v>
      </c>
      <c r="AO109" s="121">
        <f t="shared" si="16"/>
        <v>-1.9252590000000014E-2</v>
      </c>
      <c r="AP109" s="121">
        <f t="shared" si="17"/>
        <v>-1.5155720000000095E-2</v>
      </c>
      <c r="AQ109" s="87">
        <f t="shared" si="18"/>
        <v>2.9807856000000001E-2</v>
      </c>
      <c r="AR109" s="37"/>
      <c r="AS109" s="234"/>
      <c r="AT109" s="37"/>
    </row>
    <row r="110" spans="2:46" ht="13.5" customHeight="1" x14ac:dyDescent="0.15">
      <c r="B110" s="285"/>
      <c r="C110" s="27" t="s">
        <v>33</v>
      </c>
      <c r="D110" s="186"/>
      <c r="E110" s="56"/>
      <c r="F110" s="187">
        <v>37.379570999999999</v>
      </c>
      <c r="G110" s="187">
        <v>41.522227000000001</v>
      </c>
      <c r="H110" s="187">
        <v>0.99040905000000001</v>
      </c>
      <c r="I110" s="62">
        <v>0.99321530000000002</v>
      </c>
      <c r="J110" s="62">
        <v>2.2615867000000001E-2</v>
      </c>
      <c r="K110" s="188"/>
      <c r="L110" s="259"/>
      <c r="M110" s="259"/>
      <c r="N110" s="56"/>
      <c r="O110" s="28"/>
      <c r="P110" s="56"/>
      <c r="Q110" s="28"/>
      <c r="R110" s="132"/>
      <c r="S110" s="214"/>
      <c r="T110" s="285"/>
      <c r="U110" s="27" t="s">
        <v>33</v>
      </c>
      <c r="V110" s="186"/>
      <c r="W110" s="56"/>
      <c r="X110" s="187">
        <v>33.874540000000003</v>
      </c>
      <c r="Y110" s="187">
        <v>37.614082000000003</v>
      </c>
      <c r="Z110" s="187">
        <v>0.97605375000000005</v>
      </c>
      <c r="AA110" s="62">
        <v>0.98180257000000004</v>
      </c>
      <c r="AB110" s="62">
        <v>4.6300872999999999E-2</v>
      </c>
      <c r="AC110" s="188"/>
      <c r="AD110" s="259"/>
      <c r="AE110" s="259"/>
      <c r="AF110" s="56"/>
      <c r="AG110" s="28"/>
      <c r="AH110" s="56"/>
      <c r="AI110" s="28"/>
      <c r="AJ110" s="132"/>
      <c r="AK110" s="199"/>
      <c r="AL110" s="285"/>
      <c r="AM110" s="86">
        <f t="shared" si="14"/>
        <v>-3.5050309999999953</v>
      </c>
      <c r="AN110" s="121">
        <f t="shared" si="15"/>
        <v>-3.9081449999999975</v>
      </c>
      <c r="AO110" s="121">
        <f t="shared" si="16"/>
        <v>-1.435529999999996E-2</v>
      </c>
      <c r="AP110" s="121">
        <f t="shared" si="17"/>
        <v>-1.1412729999999982E-2</v>
      </c>
      <c r="AQ110" s="87">
        <f t="shared" si="18"/>
        <v>2.3685005999999998E-2</v>
      </c>
      <c r="AR110" s="37"/>
      <c r="AS110" s="234"/>
      <c r="AT110" s="37"/>
    </row>
    <row r="111" spans="2:46" ht="13.5" customHeight="1" x14ac:dyDescent="0.15">
      <c r="B111" s="285"/>
      <c r="C111" s="27" t="s">
        <v>35</v>
      </c>
      <c r="D111" s="186"/>
      <c r="E111" s="56"/>
      <c r="F111" s="187">
        <v>39.735590999999999</v>
      </c>
      <c r="G111" s="187">
        <v>44.253298000000001</v>
      </c>
      <c r="H111" s="187">
        <v>0.99409464000000003</v>
      </c>
      <c r="I111" s="62">
        <v>0.99642346999999998</v>
      </c>
      <c r="J111" s="62">
        <v>1.3308265999999999E-2</v>
      </c>
      <c r="K111" s="188"/>
      <c r="L111" s="259"/>
      <c r="M111" s="259"/>
      <c r="N111" s="56"/>
      <c r="O111" s="28"/>
      <c r="P111" s="56"/>
      <c r="Q111" s="28"/>
      <c r="R111" s="132"/>
      <c r="S111" s="214"/>
      <c r="T111" s="285"/>
      <c r="U111" s="27" t="s">
        <v>35</v>
      </c>
      <c r="V111" s="186"/>
      <c r="W111" s="56"/>
      <c r="X111" s="187">
        <v>36.733625000000004</v>
      </c>
      <c r="Y111" s="187">
        <v>40.326062999999998</v>
      </c>
      <c r="Z111" s="187">
        <v>0.98608856</v>
      </c>
      <c r="AA111" s="62">
        <v>0.99013501999999998</v>
      </c>
      <c r="AB111" s="62">
        <v>2.8929275000000001E-2</v>
      </c>
      <c r="AC111" s="188"/>
      <c r="AD111" s="259"/>
      <c r="AE111" s="259"/>
      <c r="AF111" s="56"/>
      <c r="AG111" s="28"/>
      <c r="AH111" s="56"/>
      <c r="AI111" s="28"/>
      <c r="AJ111" s="132"/>
      <c r="AK111" s="199"/>
      <c r="AL111" s="285"/>
      <c r="AM111" s="86">
        <f t="shared" si="14"/>
        <v>-3.0019659999999959</v>
      </c>
      <c r="AN111" s="121">
        <f t="shared" si="15"/>
        <v>-3.9272350000000031</v>
      </c>
      <c r="AO111" s="121">
        <f t="shared" si="16"/>
        <v>-8.0060800000000265E-3</v>
      </c>
      <c r="AP111" s="121">
        <f t="shared" si="17"/>
        <v>-6.288450000000001E-3</v>
      </c>
      <c r="AQ111" s="87">
        <f t="shared" si="18"/>
        <v>1.5621009000000002E-2</v>
      </c>
      <c r="AR111" s="37"/>
      <c r="AS111" s="234"/>
      <c r="AT111" s="37"/>
    </row>
    <row r="112" spans="2:46" ht="13.5" customHeight="1" thickBot="1" x14ac:dyDescent="0.2">
      <c r="B112" s="286"/>
      <c r="C112" s="27"/>
      <c r="D112" s="186"/>
      <c r="E112" s="56"/>
      <c r="F112" s="189"/>
      <c r="G112" s="189"/>
      <c r="H112" s="189"/>
      <c r="I112" s="56"/>
      <c r="J112" s="56"/>
      <c r="K112" s="188"/>
      <c r="L112" s="259"/>
      <c r="M112" s="259"/>
      <c r="N112" s="56"/>
      <c r="O112" s="28"/>
      <c r="P112" s="56"/>
      <c r="Q112" s="28"/>
      <c r="R112" s="184"/>
      <c r="S112" s="214"/>
      <c r="T112" s="286"/>
      <c r="U112" s="27"/>
      <c r="V112" s="186"/>
      <c r="W112" s="56"/>
      <c r="X112" s="189"/>
      <c r="Y112" s="189"/>
      <c r="Z112" s="189"/>
      <c r="AA112" s="56"/>
      <c r="AB112" s="56"/>
      <c r="AC112" s="188"/>
      <c r="AD112" s="259"/>
      <c r="AE112" s="259"/>
      <c r="AF112" s="56"/>
      <c r="AG112" s="28"/>
      <c r="AH112" s="56"/>
      <c r="AI112" s="28"/>
      <c r="AJ112" s="184"/>
      <c r="AK112" s="199"/>
      <c r="AL112" s="286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4"/>
      <c r="AT112" s="37"/>
    </row>
    <row r="113" spans="2:46" ht="13.5" customHeight="1" x14ac:dyDescent="0.15">
      <c r="B113" s="284" t="s">
        <v>85</v>
      </c>
      <c r="C113" s="25" t="s">
        <v>31</v>
      </c>
      <c r="D113" s="39"/>
      <c r="E113" s="55"/>
      <c r="F113" s="96">
        <v>31.533465</v>
      </c>
      <c r="G113" s="96">
        <v>35.292057</v>
      </c>
      <c r="H113" s="96">
        <v>0.97128102999999999</v>
      </c>
      <c r="I113" s="60">
        <v>0.97583240999999998</v>
      </c>
      <c r="J113" s="60">
        <v>5.9825820000000002E-2</v>
      </c>
      <c r="K113" s="61"/>
      <c r="L113" s="258"/>
      <c r="M113" s="258"/>
      <c r="N113" s="55"/>
      <c r="O113" s="26"/>
      <c r="P113" s="55"/>
      <c r="Q113" s="26"/>
      <c r="R113" s="131"/>
      <c r="S113" s="214"/>
      <c r="T113" s="284" t="s">
        <v>85</v>
      </c>
      <c r="U113" s="25" t="s">
        <v>31</v>
      </c>
      <c r="V113" s="39"/>
      <c r="W113" s="55"/>
      <c r="X113" s="96">
        <v>28.421807000000001</v>
      </c>
      <c r="Y113" s="96">
        <v>32.162469999999999</v>
      </c>
      <c r="Z113" s="96">
        <v>0.92719428999999998</v>
      </c>
      <c r="AA113" s="60">
        <v>0.95205353000000004</v>
      </c>
      <c r="AB113" s="60">
        <v>0.14680117000000001</v>
      </c>
      <c r="AC113" s="61"/>
      <c r="AD113" s="258"/>
      <c r="AE113" s="258"/>
      <c r="AF113" s="55"/>
      <c r="AG113" s="26"/>
      <c r="AH113" s="55"/>
      <c r="AI113" s="26"/>
      <c r="AJ113" s="131"/>
      <c r="AK113" s="199"/>
      <c r="AL113" s="284" t="s">
        <v>85</v>
      </c>
      <c r="AM113" s="119">
        <f t="shared" si="14"/>
        <v>-3.1116579999999985</v>
      </c>
      <c r="AN113" s="95">
        <f t="shared" si="15"/>
        <v>-3.1295870000000008</v>
      </c>
      <c r="AO113" s="95">
        <f t="shared" si="16"/>
        <v>-4.4086740000000013E-2</v>
      </c>
      <c r="AP113" s="95">
        <f t="shared" si="17"/>
        <v>-2.3778879999999947E-2</v>
      </c>
      <c r="AQ113" s="120">
        <f t="shared" si="18"/>
        <v>8.6975350000000007E-2</v>
      </c>
      <c r="AR113" s="37"/>
      <c r="AS113" s="234"/>
      <c r="AT113" s="37"/>
    </row>
    <row r="114" spans="2:46" ht="13.5" customHeight="1" x14ac:dyDescent="0.15">
      <c r="B114" s="285"/>
      <c r="C114" s="27" t="s">
        <v>32</v>
      </c>
      <c r="D114" s="186"/>
      <c r="E114" s="56"/>
      <c r="F114" s="187">
        <v>34.025129</v>
      </c>
      <c r="G114" s="187">
        <v>37.964443000000003</v>
      </c>
      <c r="H114" s="187">
        <v>0.98186883999999996</v>
      </c>
      <c r="I114" s="62">
        <v>0.98654582999999996</v>
      </c>
      <c r="J114" s="62">
        <v>4.0490947999999999E-2</v>
      </c>
      <c r="K114" s="188"/>
      <c r="L114" s="259"/>
      <c r="M114" s="259"/>
      <c r="N114" s="56"/>
      <c r="O114" s="28"/>
      <c r="P114" s="56"/>
      <c r="Q114" s="28"/>
      <c r="R114" s="132"/>
      <c r="S114" s="214"/>
      <c r="T114" s="285"/>
      <c r="U114" s="27" t="s">
        <v>32</v>
      </c>
      <c r="V114" s="186"/>
      <c r="W114" s="56"/>
      <c r="X114" s="187">
        <v>31.098981999999999</v>
      </c>
      <c r="Y114" s="187">
        <v>35.170408999999999</v>
      </c>
      <c r="Z114" s="187">
        <v>0.96299409999999996</v>
      </c>
      <c r="AA114" s="62">
        <v>0.97139078000000001</v>
      </c>
      <c r="AB114" s="62">
        <v>7.0651920000000007E-2</v>
      </c>
      <c r="AC114" s="188"/>
      <c r="AD114" s="259"/>
      <c r="AE114" s="259"/>
      <c r="AF114" s="56"/>
      <c r="AG114" s="28"/>
      <c r="AH114" s="56"/>
      <c r="AI114" s="28"/>
      <c r="AJ114" s="132"/>
      <c r="AK114" s="199"/>
      <c r="AL114" s="285"/>
      <c r="AM114" s="86">
        <f t="shared" si="14"/>
        <v>-2.9261470000000003</v>
      </c>
      <c r="AN114" s="121">
        <f t="shared" si="15"/>
        <v>-2.7940340000000035</v>
      </c>
      <c r="AO114" s="121">
        <f t="shared" si="16"/>
        <v>-1.8874740000000001E-2</v>
      </c>
      <c r="AP114" s="121">
        <f t="shared" si="17"/>
        <v>-1.5155049999999948E-2</v>
      </c>
      <c r="AQ114" s="87">
        <f t="shared" si="18"/>
        <v>3.0160972000000008E-2</v>
      </c>
      <c r="AR114" s="37"/>
      <c r="AS114" s="234"/>
      <c r="AT114" s="37"/>
    </row>
    <row r="115" spans="2:46" ht="13.5" customHeight="1" x14ac:dyDescent="0.15">
      <c r="B115" s="285"/>
      <c r="C115" s="27" t="s">
        <v>33</v>
      </c>
      <c r="D115" s="186"/>
      <c r="E115" s="56"/>
      <c r="F115" s="187">
        <v>36.500154999999999</v>
      </c>
      <c r="G115" s="187">
        <v>40.748795000000001</v>
      </c>
      <c r="H115" s="187">
        <v>0.99037785</v>
      </c>
      <c r="I115" s="62">
        <v>0.99332295999999998</v>
      </c>
      <c r="J115" s="62">
        <v>2.3991571999999999E-2</v>
      </c>
      <c r="K115" s="188"/>
      <c r="L115" s="259"/>
      <c r="M115" s="259"/>
      <c r="N115" s="56"/>
      <c r="O115" s="28"/>
      <c r="P115" s="56"/>
      <c r="Q115" s="28"/>
      <c r="R115" s="132"/>
      <c r="S115" s="214"/>
      <c r="T115" s="285"/>
      <c r="U115" s="27" t="s">
        <v>33</v>
      </c>
      <c r="V115" s="186"/>
      <c r="W115" s="56"/>
      <c r="X115" s="187">
        <v>33.526668000000001</v>
      </c>
      <c r="Y115" s="187">
        <v>37.454662999999996</v>
      </c>
      <c r="Z115" s="187">
        <v>0.97630572999999998</v>
      </c>
      <c r="AA115" s="62">
        <v>0.98189725999999999</v>
      </c>
      <c r="AB115" s="62">
        <v>4.7406530000000002E-2</v>
      </c>
      <c r="AC115" s="188"/>
      <c r="AD115" s="259"/>
      <c r="AE115" s="259"/>
      <c r="AF115" s="56"/>
      <c r="AG115" s="28"/>
      <c r="AH115" s="56"/>
      <c r="AI115" s="28"/>
      <c r="AJ115" s="132"/>
      <c r="AK115" s="199"/>
      <c r="AL115" s="285"/>
      <c r="AM115" s="86">
        <f t="shared" si="14"/>
        <v>-2.9734869999999987</v>
      </c>
      <c r="AN115" s="121">
        <f t="shared" si="15"/>
        <v>-3.2941320000000047</v>
      </c>
      <c r="AO115" s="121">
        <f t="shared" si="16"/>
        <v>-1.4072120000000021E-2</v>
      </c>
      <c r="AP115" s="121">
        <f t="shared" si="17"/>
        <v>-1.1425699999999983E-2</v>
      </c>
      <c r="AQ115" s="87">
        <f t="shared" si="18"/>
        <v>2.3414958000000003E-2</v>
      </c>
      <c r="AR115" s="37"/>
      <c r="AS115" s="234"/>
      <c r="AT115" s="37"/>
    </row>
    <row r="116" spans="2:46" ht="13.5" customHeight="1" x14ac:dyDescent="0.15">
      <c r="B116" s="285"/>
      <c r="C116" s="27" t="s">
        <v>35</v>
      </c>
      <c r="D116" s="186"/>
      <c r="E116" s="56"/>
      <c r="F116" s="187">
        <v>39.717503000000001</v>
      </c>
      <c r="G116" s="187">
        <v>44.252864000000002</v>
      </c>
      <c r="H116" s="187">
        <v>0.99407405999999998</v>
      </c>
      <c r="I116" s="62">
        <v>0.99639999999999995</v>
      </c>
      <c r="J116" s="62">
        <v>1.3070306E-2</v>
      </c>
      <c r="K116" s="188"/>
      <c r="L116" s="259"/>
      <c r="M116" s="259"/>
      <c r="N116" s="56"/>
      <c r="O116" s="28"/>
      <c r="P116" s="56"/>
      <c r="Q116" s="28"/>
      <c r="R116" s="132"/>
      <c r="S116" s="214"/>
      <c r="T116" s="285"/>
      <c r="U116" s="27" t="s">
        <v>35</v>
      </c>
      <c r="V116" s="186"/>
      <c r="W116" s="56"/>
      <c r="X116" s="187">
        <v>36.044189000000003</v>
      </c>
      <c r="Y116" s="187">
        <v>39.839308000000003</v>
      </c>
      <c r="Z116" s="187">
        <v>0.98599161999999996</v>
      </c>
      <c r="AA116" s="62">
        <v>0.99006397999999995</v>
      </c>
      <c r="AB116" s="62">
        <v>3.0147279999999999E-2</v>
      </c>
      <c r="AC116" s="188"/>
      <c r="AD116" s="259"/>
      <c r="AE116" s="259"/>
      <c r="AF116" s="56"/>
      <c r="AG116" s="28"/>
      <c r="AH116" s="56"/>
      <c r="AI116" s="28"/>
      <c r="AJ116" s="132"/>
      <c r="AK116" s="199"/>
      <c r="AL116" s="285"/>
      <c r="AM116" s="86">
        <f t="shared" si="14"/>
        <v>-3.6733139999999977</v>
      </c>
      <c r="AN116" s="121">
        <f t="shared" si="15"/>
        <v>-4.4135559999999998</v>
      </c>
      <c r="AO116" s="121">
        <f t="shared" si="16"/>
        <v>-8.082440000000024E-3</v>
      </c>
      <c r="AP116" s="121">
        <f t="shared" si="17"/>
        <v>-6.3360199999999978E-3</v>
      </c>
      <c r="AQ116" s="87">
        <f t="shared" si="18"/>
        <v>1.7076973999999998E-2</v>
      </c>
      <c r="AR116" s="37"/>
      <c r="AS116" s="234"/>
      <c r="AT116" s="37"/>
    </row>
    <row r="117" spans="2:46" ht="13.5" customHeight="1" thickBot="1" x14ac:dyDescent="0.2">
      <c r="B117" s="286"/>
      <c r="C117" s="27"/>
      <c r="D117" s="186"/>
      <c r="E117" s="56"/>
      <c r="F117" s="189"/>
      <c r="G117" s="189"/>
      <c r="H117" s="189"/>
      <c r="I117" s="56"/>
      <c r="J117" s="56"/>
      <c r="K117" s="188"/>
      <c r="L117" s="259"/>
      <c r="M117" s="259"/>
      <c r="N117" s="56"/>
      <c r="O117" s="28"/>
      <c r="P117" s="56"/>
      <c r="Q117" s="28"/>
      <c r="R117" s="184"/>
      <c r="S117" s="214"/>
      <c r="T117" s="286"/>
      <c r="U117" s="27"/>
      <c r="V117" s="186"/>
      <c r="W117" s="56"/>
      <c r="X117" s="189"/>
      <c r="Y117" s="189"/>
      <c r="Z117" s="189"/>
      <c r="AA117" s="56"/>
      <c r="AB117" s="56"/>
      <c r="AC117" s="188"/>
      <c r="AD117" s="259"/>
      <c r="AE117" s="259"/>
      <c r="AF117" s="56"/>
      <c r="AG117" s="28"/>
      <c r="AH117" s="56"/>
      <c r="AI117" s="28"/>
      <c r="AJ117" s="184"/>
      <c r="AK117" s="199"/>
      <c r="AL117" s="286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4"/>
      <c r="AT117" s="37"/>
    </row>
    <row r="118" spans="2:46" ht="13.5" customHeight="1" x14ac:dyDescent="0.15">
      <c r="B118" s="284" t="s">
        <v>86</v>
      </c>
      <c r="C118" s="25" t="s">
        <v>31</v>
      </c>
      <c r="D118" s="39"/>
      <c r="E118" s="55"/>
      <c r="F118" s="96">
        <v>32.157915000000003</v>
      </c>
      <c r="G118" s="96">
        <v>35.893228000000001</v>
      </c>
      <c r="H118" s="96">
        <v>0.97233574</v>
      </c>
      <c r="I118" s="60">
        <v>0.97806990999999999</v>
      </c>
      <c r="J118" s="60">
        <v>5.8251801999999998E-2</v>
      </c>
      <c r="K118" s="61"/>
      <c r="L118" s="258"/>
      <c r="M118" s="258"/>
      <c r="N118" s="55"/>
      <c r="O118" s="26"/>
      <c r="P118" s="55"/>
      <c r="Q118" s="26"/>
      <c r="R118" s="131"/>
      <c r="S118" s="214"/>
      <c r="T118" s="284" t="s">
        <v>86</v>
      </c>
      <c r="U118" s="25" t="s">
        <v>31</v>
      </c>
      <c r="V118" s="39"/>
      <c r="W118" s="55"/>
      <c r="X118" s="96">
        <v>28.807780000000001</v>
      </c>
      <c r="Y118" s="96">
        <v>32.579487999999998</v>
      </c>
      <c r="Z118" s="96">
        <v>0.93100748</v>
      </c>
      <c r="AA118" s="60">
        <v>0.95431697000000004</v>
      </c>
      <c r="AB118" s="60">
        <v>0.14625576000000001</v>
      </c>
      <c r="AC118" s="61"/>
      <c r="AD118" s="258"/>
      <c r="AE118" s="258"/>
      <c r="AF118" s="55"/>
      <c r="AG118" s="26"/>
      <c r="AH118" s="55"/>
      <c r="AI118" s="26"/>
      <c r="AJ118" s="131"/>
      <c r="AK118" s="199"/>
      <c r="AL118" s="284" t="s">
        <v>86</v>
      </c>
      <c r="AM118" s="119">
        <f t="shared" si="14"/>
        <v>-3.3501350000000016</v>
      </c>
      <c r="AN118" s="95">
        <f t="shared" si="15"/>
        <v>-3.3137400000000028</v>
      </c>
      <c r="AO118" s="95">
        <f t="shared" si="16"/>
        <v>-4.1328260000000006E-2</v>
      </c>
      <c r="AP118" s="95">
        <f t="shared" si="17"/>
        <v>-2.3752939999999945E-2</v>
      </c>
      <c r="AQ118" s="120">
        <f t="shared" si="18"/>
        <v>8.8003958000000021E-2</v>
      </c>
      <c r="AR118" s="37"/>
      <c r="AS118" s="234"/>
      <c r="AT118" s="37"/>
    </row>
    <row r="119" spans="2:46" ht="13.5" customHeight="1" x14ac:dyDescent="0.15">
      <c r="B119" s="285"/>
      <c r="C119" s="27" t="s">
        <v>32</v>
      </c>
      <c r="D119" s="186"/>
      <c r="E119" s="56"/>
      <c r="F119" s="187">
        <v>35.594261000000003</v>
      </c>
      <c r="G119" s="187">
        <v>39.096497999999997</v>
      </c>
      <c r="H119" s="187">
        <v>0.98244321999999995</v>
      </c>
      <c r="I119" s="62">
        <v>0.98780615999999999</v>
      </c>
      <c r="J119" s="62">
        <v>3.8476158000000003E-2</v>
      </c>
      <c r="K119" s="188"/>
      <c r="L119" s="259"/>
      <c r="M119" s="259"/>
      <c r="N119" s="56"/>
      <c r="O119" s="28"/>
      <c r="P119" s="56"/>
      <c r="Q119" s="28"/>
      <c r="R119" s="132"/>
      <c r="S119" s="214"/>
      <c r="T119" s="285"/>
      <c r="U119" s="27" t="s">
        <v>32</v>
      </c>
      <c r="V119" s="186"/>
      <c r="W119" s="56"/>
      <c r="X119" s="187">
        <v>31.123882999999999</v>
      </c>
      <c r="Y119" s="187">
        <v>35.265279</v>
      </c>
      <c r="Z119" s="187">
        <v>0.96481298999999998</v>
      </c>
      <c r="AA119" s="62">
        <v>0.97238382999999995</v>
      </c>
      <c r="AB119" s="62">
        <v>7.2612380000000004E-2</v>
      </c>
      <c r="AC119" s="188"/>
      <c r="AD119" s="259"/>
      <c r="AE119" s="259"/>
      <c r="AF119" s="56"/>
      <c r="AG119" s="28"/>
      <c r="AH119" s="56"/>
      <c r="AI119" s="28"/>
      <c r="AJ119" s="132"/>
      <c r="AK119" s="199"/>
      <c r="AL119" s="285"/>
      <c r="AM119" s="86">
        <f t="shared" si="14"/>
        <v>-4.4703780000000037</v>
      </c>
      <c r="AN119" s="121">
        <f t="shared" si="15"/>
        <v>-3.8312189999999973</v>
      </c>
      <c r="AO119" s="121">
        <f t="shared" si="16"/>
        <v>-1.7630229999999969E-2</v>
      </c>
      <c r="AP119" s="121">
        <f t="shared" si="17"/>
        <v>-1.542233000000004E-2</v>
      </c>
      <c r="AQ119" s="87">
        <f t="shared" si="18"/>
        <v>3.4136222000000001E-2</v>
      </c>
      <c r="AR119" s="37"/>
      <c r="AS119" s="234"/>
      <c r="AT119" s="37"/>
    </row>
    <row r="120" spans="2:46" ht="13.5" customHeight="1" x14ac:dyDescent="0.15">
      <c r="B120" s="285"/>
      <c r="C120" s="27" t="s">
        <v>33</v>
      </c>
      <c r="D120" s="186"/>
      <c r="E120" s="56"/>
      <c r="F120" s="187">
        <v>38.604723999999997</v>
      </c>
      <c r="G120" s="187">
        <v>42.408574000000002</v>
      </c>
      <c r="H120" s="187">
        <v>0.99051191999999999</v>
      </c>
      <c r="I120" s="62">
        <v>0.99374872999999997</v>
      </c>
      <c r="J120" s="62">
        <v>2.1225661E-2</v>
      </c>
      <c r="K120" s="188"/>
      <c r="L120" s="259"/>
      <c r="M120" s="259"/>
      <c r="N120" s="56"/>
      <c r="O120" s="28"/>
      <c r="P120" s="56"/>
      <c r="Q120" s="28"/>
      <c r="R120" s="132"/>
      <c r="S120" s="214"/>
      <c r="T120" s="285"/>
      <c r="U120" s="27" t="s">
        <v>33</v>
      </c>
      <c r="V120" s="186"/>
      <c r="W120" s="56"/>
      <c r="X120" s="187">
        <v>34.110244000000002</v>
      </c>
      <c r="Y120" s="187">
        <v>37.836278</v>
      </c>
      <c r="Z120" s="187">
        <v>0.97684488999999997</v>
      </c>
      <c r="AA120" s="62">
        <v>0.98298574000000005</v>
      </c>
      <c r="AB120" s="62">
        <v>5.1924854999999999E-2</v>
      </c>
      <c r="AC120" s="188"/>
      <c r="AD120" s="259"/>
      <c r="AE120" s="259"/>
      <c r="AF120" s="56"/>
      <c r="AG120" s="28"/>
      <c r="AH120" s="56"/>
      <c r="AI120" s="28"/>
      <c r="AJ120" s="132"/>
      <c r="AK120" s="199"/>
      <c r="AL120" s="285"/>
      <c r="AM120" s="86">
        <f t="shared" si="14"/>
        <v>-4.4944799999999958</v>
      </c>
      <c r="AN120" s="121">
        <f t="shared" si="15"/>
        <v>-4.5722960000000015</v>
      </c>
      <c r="AO120" s="121">
        <f t="shared" si="16"/>
        <v>-1.3667030000000024E-2</v>
      </c>
      <c r="AP120" s="121">
        <f t="shared" si="17"/>
        <v>-1.0762989999999917E-2</v>
      </c>
      <c r="AQ120" s="87">
        <f t="shared" si="18"/>
        <v>3.0699193999999999E-2</v>
      </c>
      <c r="AR120" s="37"/>
      <c r="AS120" s="234"/>
      <c r="AT120" s="37"/>
    </row>
    <row r="121" spans="2:46" ht="13.5" customHeight="1" x14ac:dyDescent="0.15">
      <c r="B121" s="285"/>
      <c r="C121" s="27" t="s">
        <v>35</v>
      </c>
      <c r="D121" s="186"/>
      <c r="E121" s="56"/>
      <c r="F121" s="187">
        <v>40.481361999999997</v>
      </c>
      <c r="G121" s="187">
        <v>44.849234000000003</v>
      </c>
      <c r="H121" s="187">
        <v>0.99414263999999997</v>
      </c>
      <c r="I121" s="62">
        <v>0.99644261999999995</v>
      </c>
      <c r="J121" s="62">
        <v>1.2026261999999999E-2</v>
      </c>
      <c r="K121" s="188"/>
      <c r="L121" s="259"/>
      <c r="M121" s="259"/>
      <c r="N121" s="56"/>
      <c r="O121" s="28"/>
      <c r="P121" s="56"/>
      <c r="Q121" s="28"/>
      <c r="R121" s="132"/>
      <c r="S121" s="214"/>
      <c r="T121" s="285"/>
      <c r="U121" s="27" t="s">
        <v>35</v>
      </c>
      <c r="V121" s="186"/>
      <c r="W121" s="56"/>
      <c r="X121" s="187">
        <v>37.148479999999999</v>
      </c>
      <c r="Y121" s="187">
        <v>40.666642000000003</v>
      </c>
      <c r="Z121" s="187">
        <v>0.98635006000000003</v>
      </c>
      <c r="AA121" s="62">
        <v>0.99052558000000002</v>
      </c>
      <c r="AB121" s="62">
        <v>3.0041854999999999E-2</v>
      </c>
      <c r="AC121" s="188"/>
      <c r="AD121" s="259"/>
      <c r="AE121" s="259"/>
      <c r="AF121" s="56"/>
      <c r="AG121" s="28"/>
      <c r="AH121" s="56"/>
      <c r="AI121" s="28"/>
      <c r="AJ121" s="132"/>
      <c r="AK121" s="199"/>
      <c r="AL121" s="285"/>
      <c r="AM121" s="86">
        <f t="shared" si="14"/>
        <v>-3.3328819999999979</v>
      </c>
      <c r="AN121" s="121">
        <f t="shared" si="15"/>
        <v>-4.1825919999999996</v>
      </c>
      <c r="AO121" s="121">
        <f t="shared" si="16"/>
        <v>-7.7925799999999379E-3</v>
      </c>
      <c r="AP121" s="121">
        <f t="shared" si="17"/>
        <v>-5.917039999999929E-3</v>
      </c>
      <c r="AQ121" s="87">
        <f t="shared" si="18"/>
        <v>1.8015593E-2</v>
      </c>
      <c r="AR121" s="37"/>
      <c r="AS121" s="234"/>
      <c r="AT121" s="37"/>
    </row>
    <row r="122" spans="2:46" ht="13.5" customHeight="1" thickBot="1" x14ac:dyDescent="0.2">
      <c r="B122" s="286"/>
      <c r="C122" s="27"/>
      <c r="D122" s="186"/>
      <c r="E122" s="56"/>
      <c r="F122" s="189"/>
      <c r="G122" s="189"/>
      <c r="H122" s="189"/>
      <c r="I122" s="56"/>
      <c r="J122" s="56"/>
      <c r="K122" s="188"/>
      <c r="L122" s="259"/>
      <c r="M122" s="259"/>
      <c r="N122" s="56"/>
      <c r="O122" s="28"/>
      <c r="P122" s="56"/>
      <c r="Q122" s="28"/>
      <c r="R122" s="184"/>
      <c r="S122" s="214"/>
      <c r="T122" s="286"/>
      <c r="U122" s="27"/>
      <c r="V122" s="186"/>
      <c r="W122" s="56"/>
      <c r="X122" s="189"/>
      <c r="Y122" s="189"/>
      <c r="Z122" s="189"/>
      <c r="AA122" s="56"/>
      <c r="AB122" s="56"/>
      <c r="AC122" s="188"/>
      <c r="AD122" s="259"/>
      <c r="AE122" s="259"/>
      <c r="AF122" s="56"/>
      <c r="AG122" s="28"/>
      <c r="AH122" s="56"/>
      <c r="AI122" s="28"/>
      <c r="AJ122" s="184"/>
      <c r="AK122" s="199"/>
      <c r="AL122" s="286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4"/>
      <c r="AT122" s="37"/>
    </row>
    <row r="123" spans="2:46" ht="13.5" customHeight="1" x14ac:dyDescent="0.15">
      <c r="B123" s="284" t="s">
        <v>87</v>
      </c>
      <c r="C123" s="25" t="s">
        <v>31</v>
      </c>
      <c r="D123" s="39"/>
      <c r="E123" s="55"/>
      <c r="F123" s="96">
        <v>32.635418999999999</v>
      </c>
      <c r="G123" s="96">
        <v>36.093594000000003</v>
      </c>
      <c r="H123" s="96">
        <v>0.97141122999999996</v>
      </c>
      <c r="I123" s="60">
        <v>0.97835388000000001</v>
      </c>
      <c r="J123" s="60">
        <v>6.0950103999999998E-2</v>
      </c>
      <c r="K123" s="61"/>
      <c r="L123" s="258"/>
      <c r="M123" s="258"/>
      <c r="N123" s="55"/>
      <c r="O123" s="26"/>
      <c r="P123" s="55"/>
      <c r="Q123" s="26"/>
      <c r="R123" s="131"/>
      <c r="S123" s="214"/>
      <c r="T123" s="284" t="s">
        <v>87</v>
      </c>
      <c r="U123" s="25" t="s">
        <v>31</v>
      </c>
      <c r="V123" s="39"/>
      <c r="W123" s="55"/>
      <c r="X123" s="96">
        <v>28.401026000000002</v>
      </c>
      <c r="Y123" s="96">
        <v>32.145322</v>
      </c>
      <c r="Z123" s="96">
        <v>0.93033898000000004</v>
      </c>
      <c r="AA123" s="60">
        <v>0.94937185000000002</v>
      </c>
      <c r="AB123" s="60">
        <v>0.15063470000000001</v>
      </c>
      <c r="AC123" s="61"/>
      <c r="AD123" s="258"/>
      <c r="AE123" s="258"/>
      <c r="AF123" s="55"/>
      <c r="AG123" s="26"/>
      <c r="AH123" s="55"/>
      <c r="AI123" s="26"/>
      <c r="AJ123" s="131"/>
      <c r="AK123" s="199"/>
      <c r="AL123" s="284" t="s">
        <v>87</v>
      </c>
      <c r="AM123" s="119">
        <f t="shared" si="14"/>
        <v>-4.2343929999999972</v>
      </c>
      <c r="AN123" s="95">
        <f t="shared" si="15"/>
        <v>-3.9482720000000029</v>
      </c>
      <c r="AO123" s="95">
        <f t="shared" si="16"/>
        <v>-4.1072249999999921E-2</v>
      </c>
      <c r="AP123" s="95">
        <f t="shared" si="17"/>
        <v>-2.8982029999999992E-2</v>
      </c>
      <c r="AQ123" s="120">
        <f t="shared" si="18"/>
        <v>8.9684596000000005E-2</v>
      </c>
      <c r="AR123" s="37"/>
      <c r="AS123" s="234"/>
      <c r="AT123" s="37"/>
    </row>
    <row r="124" spans="2:46" ht="13.5" customHeight="1" x14ac:dyDescent="0.15">
      <c r="B124" s="285"/>
      <c r="C124" s="27" t="s">
        <v>32</v>
      </c>
      <c r="D124" s="186"/>
      <c r="E124" s="56"/>
      <c r="F124" s="187">
        <v>35.337806999999998</v>
      </c>
      <c r="G124" s="187">
        <v>38.908293</v>
      </c>
      <c r="H124" s="187">
        <v>0.98152949</v>
      </c>
      <c r="I124" s="62">
        <v>0.98723004000000003</v>
      </c>
      <c r="J124" s="62">
        <v>4.1097809999999999E-2</v>
      </c>
      <c r="K124" s="188"/>
      <c r="L124" s="259"/>
      <c r="M124" s="259"/>
      <c r="N124" s="56"/>
      <c r="O124" s="28"/>
      <c r="P124" s="56"/>
      <c r="Q124" s="28"/>
      <c r="R124" s="132"/>
      <c r="S124" s="214"/>
      <c r="T124" s="285"/>
      <c r="U124" s="27" t="s">
        <v>32</v>
      </c>
      <c r="V124" s="186"/>
      <c r="W124" s="56"/>
      <c r="X124" s="187">
        <v>31.492242999999998</v>
      </c>
      <c r="Y124" s="187">
        <v>35.343235999999997</v>
      </c>
      <c r="Z124" s="187">
        <v>0.96367274999999997</v>
      </c>
      <c r="AA124" s="62">
        <v>0.97164740000000005</v>
      </c>
      <c r="AB124" s="62">
        <v>7.4923160000000003E-2</v>
      </c>
      <c r="AC124" s="188"/>
      <c r="AD124" s="259"/>
      <c r="AE124" s="259"/>
      <c r="AF124" s="56"/>
      <c r="AG124" s="28"/>
      <c r="AH124" s="56"/>
      <c r="AI124" s="28"/>
      <c r="AJ124" s="132"/>
      <c r="AK124" s="199"/>
      <c r="AL124" s="285"/>
      <c r="AM124" s="86">
        <f t="shared" si="14"/>
        <v>-3.8455639999999995</v>
      </c>
      <c r="AN124" s="121">
        <f t="shared" si="15"/>
        <v>-3.565057000000003</v>
      </c>
      <c r="AO124" s="121">
        <f t="shared" si="16"/>
        <v>-1.7856740000000038E-2</v>
      </c>
      <c r="AP124" s="121">
        <f t="shared" si="17"/>
        <v>-1.5582639999999981E-2</v>
      </c>
      <c r="AQ124" s="87">
        <f t="shared" si="18"/>
        <v>3.3825350000000004E-2</v>
      </c>
      <c r="AR124" s="37"/>
      <c r="AS124" s="234"/>
      <c r="AT124" s="37"/>
    </row>
    <row r="125" spans="2:46" ht="13.5" customHeight="1" x14ac:dyDescent="0.15">
      <c r="B125" s="285"/>
      <c r="C125" s="27" t="s">
        <v>33</v>
      </c>
      <c r="D125" s="186"/>
      <c r="E125" s="56"/>
      <c r="F125" s="187">
        <v>38.078640999999998</v>
      </c>
      <c r="G125" s="187">
        <v>42.038891999999997</v>
      </c>
      <c r="H125" s="187">
        <v>0.99025613000000001</v>
      </c>
      <c r="I125" s="62">
        <v>0.99342364999999999</v>
      </c>
      <c r="J125" s="62">
        <v>2.3161424E-2</v>
      </c>
      <c r="K125" s="188"/>
      <c r="L125" s="259"/>
      <c r="M125" s="259"/>
      <c r="N125" s="56"/>
      <c r="O125" s="28"/>
      <c r="P125" s="56"/>
      <c r="Q125" s="28"/>
      <c r="R125" s="132"/>
      <c r="S125" s="214"/>
      <c r="T125" s="285"/>
      <c r="U125" s="27" t="s">
        <v>33</v>
      </c>
      <c r="V125" s="186"/>
      <c r="W125" s="56"/>
      <c r="X125" s="187">
        <v>34.353121999999999</v>
      </c>
      <c r="Y125" s="187">
        <v>37.932613000000003</v>
      </c>
      <c r="Z125" s="187">
        <v>0.97578396999999994</v>
      </c>
      <c r="AA125" s="62">
        <v>0.98249951000000002</v>
      </c>
      <c r="AB125" s="62">
        <v>5.3320556999999998E-2</v>
      </c>
      <c r="AC125" s="188"/>
      <c r="AD125" s="259"/>
      <c r="AE125" s="259"/>
      <c r="AF125" s="56"/>
      <c r="AG125" s="28"/>
      <c r="AH125" s="56"/>
      <c r="AI125" s="28"/>
      <c r="AJ125" s="132"/>
      <c r="AK125" s="199"/>
      <c r="AL125" s="285"/>
      <c r="AM125" s="86">
        <f t="shared" si="14"/>
        <v>-3.7255189999999985</v>
      </c>
      <c r="AN125" s="121">
        <f t="shared" si="15"/>
        <v>-4.1062789999999936</v>
      </c>
      <c r="AO125" s="121">
        <f t="shared" si="16"/>
        <v>-1.4472160000000067E-2</v>
      </c>
      <c r="AP125" s="121">
        <f t="shared" si="17"/>
        <v>-1.0924139999999971E-2</v>
      </c>
      <c r="AQ125" s="87">
        <f t="shared" si="18"/>
        <v>3.0159132999999998E-2</v>
      </c>
      <c r="AR125" s="37"/>
      <c r="AS125" s="234"/>
      <c r="AT125" s="37"/>
    </row>
    <row r="126" spans="2:46" ht="13.5" customHeight="1" x14ac:dyDescent="0.15">
      <c r="B126" s="285"/>
      <c r="C126" s="27" t="s">
        <v>35</v>
      </c>
      <c r="D126" s="186"/>
      <c r="E126" s="56"/>
      <c r="F126" s="187">
        <v>40.620072</v>
      </c>
      <c r="G126" s="187">
        <v>45.004694999999998</v>
      </c>
      <c r="H126" s="187">
        <v>0.9941257</v>
      </c>
      <c r="I126" s="62">
        <v>0.99642282000000004</v>
      </c>
      <c r="J126" s="62">
        <v>1.2005593E-2</v>
      </c>
      <c r="K126" s="188"/>
      <c r="L126" s="259"/>
      <c r="M126" s="259"/>
      <c r="N126" s="56"/>
      <c r="O126" s="28"/>
      <c r="P126" s="56"/>
      <c r="Q126" s="28"/>
      <c r="R126" s="132"/>
      <c r="S126" s="214"/>
      <c r="T126" s="285"/>
      <c r="U126" s="27" t="s">
        <v>35</v>
      </c>
      <c r="V126" s="186"/>
      <c r="W126" s="56"/>
      <c r="X126" s="187">
        <v>37.041901000000003</v>
      </c>
      <c r="Y126" s="187">
        <v>40.561020999999997</v>
      </c>
      <c r="Z126" s="187">
        <v>0.98569348000000001</v>
      </c>
      <c r="AA126" s="62">
        <v>0.99010061999999999</v>
      </c>
      <c r="AB126" s="62">
        <v>3.1651569999999997E-2</v>
      </c>
      <c r="AC126" s="188"/>
      <c r="AD126" s="259"/>
      <c r="AE126" s="259"/>
      <c r="AF126" s="56"/>
      <c r="AG126" s="28"/>
      <c r="AH126" s="56"/>
      <c r="AI126" s="28"/>
      <c r="AJ126" s="132"/>
      <c r="AK126" s="199"/>
      <c r="AL126" s="285"/>
      <c r="AM126" s="86">
        <f t="shared" si="14"/>
        <v>-3.5781709999999975</v>
      </c>
      <c r="AN126" s="121">
        <f t="shared" si="15"/>
        <v>-4.4436740000000015</v>
      </c>
      <c r="AO126" s="121">
        <f t="shared" si="16"/>
        <v>-8.4322199999999903E-3</v>
      </c>
      <c r="AP126" s="121">
        <f t="shared" si="17"/>
        <v>-6.3222000000000556E-3</v>
      </c>
      <c r="AQ126" s="87">
        <f t="shared" si="18"/>
        <v>1.9645976999999995E-2</v>
      </c>
      <c r="AR126" s="37"/>
      <c r="AS126" s="234"/>
      <c r="AT126" s="37"/>
    </row>
    <row r="127" spans="2:46" ht="13.5" customHeight="1" thickBot="1" x14ac:dyDescent="0.2">
      <c r="B127" s="286"/>
      <c r="C127" s="27"/>
      <c r="D127" s="186"/>
      <c r="E127" s="56"/>
      <c r="F127" s="189"/>
      <c r="G127" s="189"/>
      <c r="H127" s="189"/>
      <c r="I127" s="56"/>
      <c r="J127" s="56"/>
      <c r="K127" s="188"/>
      <c r="L127" s="259"/>
      <c r="M127" s="259"/>
      <c r="N127" s="56"/>
      <c r="O127" s="28"/>
      <c r="P127" s="56"/>
      <c r="Q127" s="28"/>
      <c r="R127" s="184"/>
      <c r="S127" s="214"/>
      <c r="T127" s="286"/>
      <c r="U127" s="27"/>
      <c r="V127" s="186"/>
      <c r="W127" s="56"/>
      <c r="X127" s="189"/>
      <c r="Y127" s="189"/>
      <c r="Z127" s="189"/>
      <c r="AA127" s="56"/>
      <c r="AB127" s="56"/>
      <c r="AC127" s="188"/>
      <c r="AD127" s="259"/>
      <c r="AE127" s="259"/>
      <c r="AF127" s="56"/>
      <c r="AG127" s="28"/>
      <c r="AH127" s="56"/>
      <c r="AI127" s="28"/>
      <c r="AJ127" s="184"/>
      <c r="AK127" s="199"/>
      <c r="AL127" s="286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4"/>
      <c r="AT127" s="37"/>
    </row>
    <row r="128" spans="2:46" ht="13.5" customHeight="1" x14ac:dyDescent="0.15">
      <c r="B128" s="284" t="s">
        <v>88</v>
      </c>
      <c r="C128" s="25" t="s">
        <v>31</v>
      </c>
      <c r="D128" s="39"/>
      <c r="E128" s="55"/>
      <c r="F128" s="96">
        <v>32.375351000000002</v>
      </c>
      <c r="G128" s="96">
        <v>35.811765999999999</v>
      </c>
      <c r="H128" s="96">
        <v>0.97058489999999997</v>
      </c>
      <c r="I128" s="60">
        <v>0.97832584</v>
      </c>
      <c r="J128" s="60">
        <v>6.3817860000000004E-2</v>
      </c>
      <c r="K128" s="61"/>
      <c r="L128" s="258"/>
      <c r="M128" s="258"/>
      <c r="N128" s="55"/>
      <c r="O128" s="26"/>
      <c r="P128" s="55"/>
      <c r="Q128" s="26"/>
      <c r="R128" s="131"/>
      <c r="S128" s="214"/>
      <c r="T128" s="284" t="s">
        <v>88</v>
      </c>
      <c r="U128" s="25" t="s">
        <v>31</v>
      </c>
      <c r="V128" s="39"/>
      <c r="W128" s="55"/>
      <c r="X128" s="96">
        <v>27.803107000000001</v>
      </c>
      <c r="Y128" s="96">
        <v>31.505427999999998</v>
      </c>
      <c r="Z128" s="96">
        <v>0.92889171000000004</v>
      </c>
      <c r="AA128" s="60">
        <v>0.94428075</v>
      </c>
      <c r="AB128" s="60">
        <v>0.15287480000000001</v>
      </c>
      <c r="AC128" s="61"/>
      <c r="AD128" s="258"/>
      <c r="AE128" s="258"/>
      <c r="AF128" s="55"/>
      <c r="AG128" s="26"/>
      <c r="AH128" s="55"/>
      <c r="AI128" s="26"/>
      <c r="AJ128" s="131"/>
      <c r="AK128" s="199"/>
      <c r="AL128" s="284" t="s">
        <v>88</v>
      </c>
      <c r="AM128" s="119">
        <f t="shared" si="14"/>
        <v>-4.5722440000000013</v>
      </c>
      <c r="AN128" s="95">
        <f t="shared" si="15"/>
        <v>-4.3063380000000002</v>
      </c>
      <c r="AO128" s="95">
        <f t="shared" si="16"/>
        <v>-4.1693189999999936E-2</v>
      </c>
      <c r="AP128" s="95">
        <f t="shared" si="17"/>
        <v>-3.404509E-2</v>
      </c>
      <c r="AQ128" s="120">
        <f t="shared" si="18"/>
        <v>8.9056940000000001E-2</v>
      </c>
      <c r="AR128" s="37"/>
      <c r="AS128" s="234"/>
      <c r="AT128" s="37"/>
    </row>
    <row r="129" spans="2:46" ht="13.5" customHeight="1" x14ac:dyDescent="0.15">
      <c r="B129" s="285"/>
      <c r="C129" s="27" t="s">
        <v>32</v>
      </c>
      <c r="D129" s="186"/>
      <c r="E129" s="56"/>
      <c r="F129" s="187">
        <v>34.529178000000002</v>
      </c>
      <c r="G129" s="187">
        <v>38.29542</v>
      </c>
      <c r="H129" s="187">
        <v>0.98079198999999995</v>
      </c>
      <c r="I129" s="62">
        <v>0.98635839000000003</v>
      </c>
      <c r="J129" s="62">
        <v>4.3481150000000003E-2</v>
      </c>
      <c r="K129" s="188"/>
      <c r="L129" s="259"/>
      <c r="M129" s="259"/>
      <c r="N129" s="56"/>
      <c r="O129" s="28"/>
      <c r="P129" s="56"/>
      <c r="Q129" s="28"/>
      <c r="R129" s="132"/>
      <c r="S129" s="214"/>
      <c r="T129" s="285"/>
      <c r="U129" s="27" t="s">
        <v>32</v>
      </c>
      <c r="V129" s="186"/>
      <c r="W129" s="56"/>
      <c r="X129" s="187">
        <v>31.254249000000002</v>
      </c>
      <c r="Y129" s="187">
        <v>34.873074000000003</v>
      </c>
      <c r="Z129" s="187">
        <v>0.96250676999999996</v>
      </c>
      <c r="AA129" s="62">
        <v>0.97145630999999999</v>
      </c>
      <c r="AB129" s="62">
        <v>7.8513995000000003E-2</v>
      </c>
      <c r="AC129" s="188"/>
      <c r="AD129" s="259"/>
      <c r="AE129" s="259"/>
      <c r="AF129" s="56"/>
      <c r="AG129" s="28"/>
      <c r="AH129" s="56"/>
      <c r="AI129" s="28"/>
      <c r="AJ129" s="132"/>
      <c r="AK129" s="199"/>
      <c r="AL129" s="285"/>
      <c r="AM129" s="86">
        <f t="shared" si="14"/>
        <v>-3.2749290000000002</v>
      </c>
      <c r="AN129" s="121">
        <f t="shared" si="15"/>
        <v>-3.4223459999999974</v>
      </c>
      <c r="AO129" s="121">
        <f t="shared" si="16"/>
        <v>-1.8285219999999991E-2</v>
      </c>
      <c r="AP129" s="121">
        <f t="shared" si="17"/>
        <v>-1.490208000000004E-2</v>
      </c>
      <c r="AQ129" s="87">
        <f t="shared" si="18"/>
        <v>3.5032845E-2</v>
      </c>
      <c r="AR129" s="37"/>
      <c r="AS129" s="234"/>
      <c r="AT129" s="37"/>
    </row>
    <row r="130" spans="2:46" ht="13.5" customHeight="1" x14ac:dyDescent="0.15">
      <c r="B130" s="285"/>
      <c r="C130" s="27" t="s">
        <v>33</v>
      </c>
      <c r="D130" s="186"/>
      <c r="E130" s="56"/>
      <c r="F130" s="187">
        <v>37.335330999999996</v>
      </c>
      <c r="G130" s="187">
        <v>41.579175999999997</v>
      </c>
      <c r="H130" s="187">
        <v>0.99007261000000002</v>
      </c>
      <c r="I130" s="62">
        <v>0.99330377000000003</v>
      </c>
      <c r="J130" s="62">
        <v>2.4367396E-2</v>
      </c>
      <c r="K130" s="188"/>
      <c r="L130" s="259"/>
      <c r="M130" s="259"/>
      <c r="N130" s="56"/>
      <c r="O130" s="28"/>
      <c r="P130" s="56"/>
      <c r="Q130" s="28"/>
      <c r="R130" s="132"/>
      <c r="S130" s="214"/>
      <c r="T130" s="285"/>
      <c r="U130" s="27" t="s">
        <v>33</v>
      </c>
      <c r="V130" s="186"/>
      <c r="W130" s="56"/>
      <c r="X130" s="187">
        <v>33.930695</v>
      </c>
      <c r="Y130" s="187">
        <v>37.381751000000001</v>
      </c>
      <c r="Z130" s="187">
        <v>0.97506906999999998</v>
      </c>
      <c r="AA130" s="62">
        <v>0.98190045000000004</v>
      </c>
      <c r="AB130" s="62">
        <v>5.5036880000000003E-2</v>
      </c>
      <c r="AC130" s="188"/>
      <c r="AD130" s="259"/>
      <c r="AE130" s="259"/>
      <c r="AF130" s="56"/>
      <c r="AG130" s="28"/>
      <c r="AH130" s="56"/>
      <c r="AI130" s="28"/>
      <c r="AJ130" s="132"/>
      <c r="AK130" s="199"/>
      <c r="AL130" s="285"/>
      <c r="AM130" s="86">
        <f t="shared" si="14"/>
        <v>-3.4046359999999964</v>
      </c>
      <c r="AN130" s="121">
        <f t="shared" si="15"/>
        <v>-4.1974249999999955</v>
      </c>
      <c r="AO130" s="121">
        <f t="shared" si="16"/>
        <v>-1.5003540000000037E-2</v>
      </c>
      <c r="AP130" s="121">
        <f t="shared" si="17"/>
        <v>-1.1403319999999995E-2</v>
      </c>
      <c r="AQ130" s="87">
        <f t="shared" si="18"/>
        <v>3.0669484000000004E-2</v>
      </c>
      <c r="AR130" s="37"/>
      <c r="AS130" s="234"/>
      <c r="AT130" s="37"/>
    </row>
    <row r="131" spans="2:46" ht="13.5" customHeight="1" x14ac:dyDescent="0.15">
      <c r="B131" s="285"/>
      <c r="C131" s="27" t="s">
        <v>35</v>
      </c>
      <c r="D131" s="186"/>
      <c r="E131" s="56"/>
      <c r="F131" s="187">
        <v>40.92033</v>
      </c>
      <c r="G131" s="187">
        <v>45.310775</v>
      </c>
      <c r="H131" s="187">
        <v>0.99412621999999995</v>
      </c>
      <c r="I131" s="62">
        <v>0.99652103999999997</v>
      </c>
      <c r="J131" s="62">
        <v>1.1192090999999999E-2</v>
      </c>
      <c r="K131" s="188"/>
      <c r="L131" s="259"/>
      <c r="M131" s="259"/>
      <c r="N131" s="56"/>
      <c r="O131" s="28"/>
      <c r="P131" s="56"/>
      <c r="Q131" s="28"/>
      <c r="R131" s="132"/>
      <c r="S131" s="214"/>
      <c r="T131" s="285"/>
      <c r="U131" s="27" t="s">
        <v>35</v>
      </c>
      <c r="V131" s="186"/>
      <c r="W131" s="56"/>
      <c r="X131" s="187">
        <v>36.455860000000001</v>
      </c>
      <c r="Y131" s="187">
        <v>40.192416000000001</v>
      </c>
      <c r="Z131" s="187">
        <v>0.98540391000000005</v>
      </c>
      <c r="AA131" s="62">
        <v>0.99003600000000003</v>
      </c>
      <c r="AB131" s="62">
        <v>3.2714385999999998E-2</v>
      </c>
      <c r="AC131" s="188"/>
      <c r="AD131" s="259"/>
      <c r="AE131" s="259"/>
      <c r="AF131" s="56"/>
      <c r="AG131" s="28"/>
      <c r="AH131" s="56"/>
      <c r="AI131" s="28"/>
      <c r="AJ131" s="132"/>
      <c r="AK131" s="199"/>
      <c r="AL131" s="285"/>
      <c r="AM131" s="86">
        <f t="shared" si="14"/>
        <v>-4.4644699999999986</v>
      </c>
      <c r="AN131" s="121">
        <f t="shared" si="15"/>
        <v>-5.1183589999999981</v>
      </c>
      <c r="AO131" s="121">
        <f t="shared" si="16"/>
        <v>-8.7223099999998999E-3</v>
      </c>
      <c r="AP131" s="121">
        <f t="shared" si="17"/>
        <v>-6.485039999999942E-3</v>
      </c>
      <c r="AQ131" s="87">
        <f t="shared" si="18"/>
        <v>2.1522294999999997E-2</v>
      </c>
      <c r="AR131" s="37"/>
      <c r="AS131" s="234"/>
      <c r="AT131" s="37"/>
    </row>
    <row r="132" spans="2:46" ht="13.5" customHeight="1" thickBot="1" x14ac:dyDescent="0.2">
      <c r="B132" s="286"/>
      <c r="C132" s="27"/>
      <c r="D132" s="186"/>
      <c r="E132" s="56"/>
      <c r="F132" s="189"/>
      <c r="G132" s="189"/>
      <c r="H132" s="189"/>
      <c r="I132" s="56"/>
      <c r="J132" s="56"/>
      <c r="K132" s="188"/>
      <c r="L132" s="259"/>
      <c r="M132" s="259"/>
      <c r="N132" s="56"/>
      <c r="O132" s="28"/>
      <c r="P132" s="56"/>
      <c r="Q132" s="28"/>
      <c r="R132" s="184"/>
      <c r="S132" s="214"/>
      <c r="T132" s="286"/>
      <c r="U132" s="27"/>
      <c r="V132" s="186"/>
      <c r="W132" s="56"/>
      <c r="X132" s="189"/>
      <c r="Y132" s="189"/>
      <c r="Z132" s="189"/>
      <c r="AA132" s="56"/>
      <c r="AB132" s="56"/>
      <c r="AC132" s="188"/>
      <c r="AD132" s="259"/>
      <c r="AE132" s="259"/>
      <c r="AF132" s="56"/>
      <c r="AG132" s="28"/>
      <c r="AH132" s="56"/>
      <c r="AI132" s="28"/>
      <c r="AJ132" s="184"/>
      <c r="AK132" s="199"/>
      <c r="AL132" s="286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4"/>
      <c r="AT132" s="37"/>
    </row>
    <row r="133" spans="2:46" ht="13.5" customHeight="1" x14ac:dyDescent="0.15">
      <c r="B133" s="284" t="s">
        <v>89</v>
      </c>
      <c r="C133" s="25" t="s">
        <v>31</v>
      </c>
      <c r="D133" s="39"/>
      <c r="E133" s="55"/>
      <c r="F133" s="96">
        <v>33.046053000000001</v>
      </c>
      <c r="G133" s="96">
        <v>36.195082999999997</v>
      </c>
      <c r="H133" s="96">
        <v>0.97112264000000004</v>
      </c>
      <c r="I133" s="60">
        <v>0.97915227000000005</v>
      </c>
      <c r="J133" s="60">
        <v>6.2016139999999997E-2</v>
      </c>
      <c r="K133" s="61"/>
      <c r="L133" s="258"/>
      <c r="M133" s="258"/>
      <c r="N133" s="55"/>
      <c r="O133" s="26"/>
      <c r="P133" s="55"/>
      <c r="Q133" s="26"/>
      <c r="R133" s="131"/>
      <c r="S133" s="214"/>
      <c r="T133" s="284" t="s">
        <v>89</v>
      </c>
      <c r="U133" s="25" t="s">
        <v>31</v>
      </c>
      <c r="V133" s="39"/>
      <c r="W133" s="55"/>
      <c r="X133" s="96">
        <v>28.492813999999999</v>
      </c>
      <c r="Y133" s="96">
        <v>32.263233999999997</v>
      </c>
      <c r="Z133" s="96">
        <v>0.92908175000000004</v>
      </c>
      <c r="AA133" s="60">
        <v>0.94815481000000001</v>
      </c>
      <c r="AB133" s="60">
        <v>0.15361907999999999</v>
      </c>
      <c r="AC133" s="61"/>
      <c r="AD133" s="258"/>
      <c r="AE133" s="258"/>
      <c r="AF133" s="55"/>
      <c r="AG133" s="26"/>
      <c r="AH133" s="55"/>
      <c r="AI133" s="26"/>
      <c r="AJ133" s="131"/>
      <c r="AK133" s="199"/>
      <c r="AL133" s="284" t="s">
        <v>89</v>
      </c>
      <c r="AM133" s="119">
        <f t="shared" si="14"/>
        <v>-4.5532390000000014</v>
      </c>
      <c r="AN133" s="95">
        <f t="shared" si="15"/>
        <v>-3.9318489999999997</v>
      </c>
      <c r="AO133" s="95">
        <f t="shared" si="16"/>
        <v>-4.2040889999999997E-2</v>
      </c>
      <c r="AP133" s="95">
        <f t="shared" si="17"/>
        <v>-3.0997460000000032E-2</v>
      </c>
      <c r="AQ133" s="120">
        <f t="shared" si="18"/>
        <v>9.1602939999999994E-2</v>
      </c>
      <c r="AR133" s="37"/>
      <c r="AS133" s="234"/>
      <c r="AT133" s="37"/>
    </row>
    <row r="134" spans="2:46" ht="13.5" customHeight="1" x14ac:dyDescent="0.15">
      <c r="B134" s="285"/>
      <c r="C134" s="27" t="s">
        <v>32</v>
      </c>
      <c r="D134" s="186"/>
      <c r="E134" s="56"/>
      <c r="F134" s="187">
        <v>35.314962000000001</v>
      </c>
      <c r="G134" s="187">
        <v>38.666414000000003</v>
      </c>
      <c r="H134" s="187">
        <v>0.98132688999999995</v>
      </c>
      <c r="I134" s="62">
        <v>0.98654699999999995</v>
      </c>
      <c r="J134" s="62">
        <v>4.2085602999999999E-2</v>
      </c>
      <c r="K134" s="188"/>
      <c r="L134" s="259"/>
      <c r="M134" s="259"/>
      <c r="N134" s="56"/>
      <c r="O134" s="28"/>
      <c r="P134" s="56"/>
      <c r="Q134" s="28"/>
      <c r="R134" s="132"/>
      <c r="S134" s="214"/>
      <c r="T134" s="285"/>
      <c r="U134" s="27" t="s">
        <v>32</v>
      </c>
      <c r="V134" s="186"/>
      <c r="W134" s="56"/>
      <c r="X134" s="187">
        <v>31.781995999999999</v>
      </c>
      <c r="Y134" s="187">
        <v>35.397775000000003</v>
      </c>
      <c r="Z134" s="187">
        <v>0.96264998999999996</v>
      </c>
      <c r="AA134" s="62">
        <v>0.97325496</v>
      </c>
      <c r="AB134" s="62">
        <v>7.7014349999999995E-2</v>
      </c>
      <c r="AC134" s="188"/>
      <c r="AD134" s="259"/>
      <c r="AE134" s="259"/>
      <c r="AF134" s="56"/>
      <c r="AG134" s="28"/>
      <c r="AH134" s="56"/>
      <c r="AI134" s="28"/>
      <c r="AJ134" s="132"/>
      <c r="AK134" s="199"/>
      <c r="AL134" s="285"/>
      <c r="AM134" s="86">
        <f t="shared" si="14"/>
        <v>-3.5329660000000018</v>
      </c>
      <c r="AN134" s="121">
        <f t="shared" si="15"/>
        <v>-3.2686390000000003</v>
      </c>
      <c r="AO134" s="121">
        <f t="shared" si="16"/>
        <v>-1.8676899999999996E-2</v>
      </c>
      <c r="AP134" s="121">
        <f t="shared" si="17"/>
        <v>-1.3292039999999949E-2</v>
      </c>
      <c r="AQ134" s="87">
        <f t="shared" si="18"/>
        <v>3.4928746999999996E-2</v>
      </c>
      <c r="AR134" s="37"/>
      <c r="AS134" s="234"/>
      <c r="AT134" s="37"/>
    </row>
    <row r="135" spans="2:46" ht="13.5" customHeight="1" x14ac:dyDescent="0.15">
      <c r="B135" s="285"/>
      <c r="C135" s="27" t="s">
        <v>33</v>
      </c>
      <c r="D135" s="186"/>
      <c r="E135" s="56"/>
      <c r="F135" s="187">
        <v>38.510213999999998</v>
      </c>
      <c r="G135" s="187">
        <v>42.372591</v>
      </c>
      <c r="H135" s="187">
        <v>0.99013496999999995</v>
      </c>
      <c r="I135" s="62">
        <v>0.99369964</v>
      </c>
      <c r="J135" s="62">
        <v>2.2602859999999999E-2</v>
      </c>
      <c r="K135" s="188"/>
      <c r="L135" s="259"/>
      <c r="M135" s="259"/>
      <c r="N135" s="56"/>
      <c r="O135" s="28"/>
      <c r="P135" s="56"/>
      <c r="Q135" s="28"/>
      <c r="R135" s="132"/>
      <c r="S135" s="214"/>
      <c r="T135" s="285"/>
      <c r="U135" s="27" t="s">
        <v>33</v>
      </c>
      <c r="V135" s="186"/>
      <c r="W135" s="56"/>
      <c r="X135" s="187">
        <v>34.183278000000001</v>
      </c>
      <c r="Y135" s="187">
        <v>37.584335000000003</v>
      </c>
      <c r="Z135" s="187">
        <v>0.97581613</v>
      </c>
      <c r="AA135" s="62">
        <v>0.98277952999999996</v>
      </c>
      <c r="AB135" s="62">
        <v>5.4460562999999997E-2</v>
      </c>
      <c r="AC135" s="188"/>
      <c r="AD135" s="259"/>
      <c r="AE135" s="259"/>
      <c r="AF135" s="56"/>
      <c r="AG135" s="28"/>
      <c r="AH135" s="56"/>
      <c r="AI135" s="28"/>
      <c r="AJ135" s="132"/>
      <c r="AK135" s="199"/>
      <c r="AL135" s="285"/>
      <c r="AM135" s="86">
        <f t="shared" si="14"/>
        <v>-4.3269359999999963</v>
      </c>
      <c r="AN135" s="121">
        <f t="shared" si="15"/>
        <v>-4.788255999999997</v>
      </c>
      <c r="AO135" s="121">
        <f t="shared" si="16"/>
        <v>-1.4318839999999944E-2</v>
      </c>
      <c r="AP135" s="121">
        <f t="shared" si="17"/>
        <v>-1.0920110000000038E-2</v>
      </c>
      <c r="AQ135" s="87">
        <f t="shared" si="18"/>
        <v>3.1857703000000001E-2</v>
      </c>
      <c r="AR135" s="37"/>
      <c r="AS135" s="234"/>
      <c r="AT135" s="37"/>
    </row>
    <row r="136" spans="2:46" ht="13.5" customHeight="1" x14ac:dyDescent="0.15">
      <c r="B136" s="285"/>
      <c r="C136" s="27" t="s">
        <v>35</v>
      </c>
      <c r="D136" s="186"/>
      <c r="E136" s="56"/>
      <c r="F136" s="187">
        <v>41.950429999999997</v>
      </c>
      <c r="G136" s="187">
        <v>45.844166999999999</v>
      </c>
      <c r="H136" s="187">
        <v>0.99406313999999996</v>
      </c>
      <c r="I136" s="62">
        <v>0.99660758000000005</v>
      </c>
      <c r="J136" s="62">
        <v>1.0607999E-2</v>
      </c>
      <c r="K136" s="188"/>
      <c r="L136" s="259"/>
      <c r="M136" s="259"/>
      <c r="N136" s="56"/>
      <c r="O136" s="28"/>
      <c r="P136" s="56"/>
      <c r="Q136" s="28"/>
      <c r="R136" s="132"/>
      <c r="S136" s="214"/>
      <c r="T136" s="285"/>
      <c r="U136" s="27" t="s">
        <v>35</v>
      </c>
      <c r="V136" s="186"/>
      <c r="W136" s="56"/>
      <c r="X136" s="187">
        <v>37.173076000000002</v>
      </c>
      <c r="Y136" s="187">
        <v>40.555242999999997</v>
      </c>
      <c r="Z136" s="187">
        <v>0.98564640999999997</v>
      </c>
      <c r="AA136" s="62">
        <v>0.99022462</v>
      </c>
      <c r="AB136" s="62">
        <v>3.1443810000000003E-2</v>
      </c>
      <c r="AC136" s="188"/>
      <c r="AD136" s="259"/>
      <c r="AE136" s="259"/>
      <c r="AF136" s="56"/>
      <c r="AG136" s="28"/>
      <c r="AH136" s="56"/>
      <c r="AI136" s="28"/>
      <c r="AJ136" s="132"/>
      <c r="AK136" s="199"/>
      <c r="AL136" s="285"/>
      <c r="AM136" s="86">
        <f t="shared" si="14"/>
        <v>-4.7773539999999954</v>
      </c>
      <c r="AN136" s="121">
        <f t="shared" si="15"/>
        <v>-5.2889240000000015</v>
      </c>
      <c r="AO136" s="121">
        <f t="shared" si="16"/>
        <v>-8.4167299999999834E-3</v>
      </c>
      <c r="AP136" s="121">
        <f t="shared" si="17"/>
        <v>-6.3829600000000486E-3</v>
      </c>
      <c r="AQ136" s="87">
        <f t="shared" si="18"/>
        <v>2.0835811000000003E-2</v>
      </c>
      <c r="AR136" s="37"/>
      <c r="AS136" s="234"/>
      <c r="AT136" s="37"/>
    </row>
    <row r="137" spans="2:46" ht="13.5" customHeight="1" thickBot="1" x14ac:dyDescent="0.2">
      <c r="B137" s="286"/>
      <c r="C137" s="27"/>
      <c r="D137" s="186"/>
      <c r="E137" s="56"/>
      <c r="F137" s="189"/>
      <c r="G137" s="189"/>
      <c r="H137" s="189"/>
      <c r="I137" s="56"/>
      <c r="J137" s="56"/>
      <c r="K137" s="188"/>
      <c r="L137" s="259"/>
      <c r="M137" s="259"/>
      <c r="N137" s="56"/>
      <c r="O137" s="28"/>
      <c r="P137" s="56"/>
      <c r="Q137" s="28"/>
      <c r="R137" s="184"/>
      <c r="S137" s="214"/>
      <c r="T137" s="286"/>
      <c r="U137" s="27"/>
      <c r="V137" s="186"/>
      <c r="W137" s="56"/>
      <c r="X137" s="189"/>
      <c r="Y137" s="189"/>
      <c r="Z137" s="189"/>
      <c r="AA137" s="56"/>
      <c r="AB137" s="56"/>
      <c r="AC137" s="188"/>
      <c r="AD137" s="259"/>
      <c r="AE137" s="259"/>
      <c r="AF137" s="56"/>
      <c r="AG137" s="28"/>
      <c r="AH137" s="56"/>
      <c r="AI137" s="28"/>
      <c r="AJ137" s="184"/>
      <c r="AK137" s="199"/>
      <c r="AL137" s="286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4"/>
      <c r="AT137" s="37"/>
    </row>
    <row r="138" spans="2:46" ht="13.5" customHeight="1" x14ac:dyDescent="0.15">
      <c r="B138" s="284" t="s">
        <v>90</v>
      </c>
      <c r="C138" s="25" t="s">
        <v>31</v>
      </c>
      <c r="D138" s="39"/>
      <c r="E138" s="55"/>
      <c r="F138" s="96"/>
      <c r="G138" s="96"/>
      <c r="H138" s="96"/>
      <c r="I138" s="60"/>
      <c r="J138" s="60"/>
      <c r="K138" s="61"/>
      <c r="L138" s="258"/>
      <c r="M138" s="258"/>
      <c r="N138" s="55"/>
      <c r="O138" s="26"/>
      <c r="P138" s="55"/>
      <c r="Q138" s="26"/>
      <c r="R138" s="131"/>
      <c r="S138" s="214"/>
      <c r="T138" s="284" t="s">
        <v>90</v>
      </c>
      <c r="U138" s="25" t="s">
        <v>31</v>
      </c>
      <c r="V138" s="39"/>
      <c r="W138" s="55"/>
      <c r="X138" s="96"/>
      <c r="Y138" s="96"/>
      <c r="Z138" s="96"/>
      <c r="AA138" s="60"/>
      <c r="AB138" s="60"/>
      <c r="AC138" s="61"/>
      <c r="AD138" s="258"/>
      <c r="AE138" s="258"/>
      <c r="AF138" s="55"/>
      <c r="AG138" s="26"/>
      <c r="AH138" s="55"/>
      <c r="AI138" s="26"/>
      <c r="AJ138" s="131"/>
      <c r="AK138" s="199"/>
      <c r="AL138" s="284" t="s">
        <v>90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4"/>
      <c r="AT138" s="37"/>
    </row>
    <row r="139" spans="2:46" ht="13.5" customHeight="1" x14ac:dyDescent="0.15">
      <c r="B139" s="285"/>
      <c r="C139" s="27" t="s">
        <v>32</v>
      </c>
      <c r="D139" s="186"/>
      <c r="E139" s="56"/>
      <c r="F139" s="187"/>
      <c r="G139" s="187"/>
      <c r="H139" s="187"/>
      <c r="I139" s="62"/>
      <c r="J139" s="62"/>
      <c r="K139" s="188"/>
      <c r="L139" s="259"/>
      <c r="M139" s="259"/>
      <c r="N139" s="56"/>
      <c r="O139" s="28"/>
      <c r="P139" s="56"/>
      <c r="Q139" s="28"/>
      <c r="R139" s="132"/>
      <c r="S139" s="214"/>
      <c r="T139" s="285"/>
      <c r="U139" s="27" t="s">
        <v>32</v>
      </c>
      <c r="V139" s="186"/>
      <c r="W139" s="56"/>
      <c r="X139" s="187"/>
      <c r="Y139" s="187"/>
      <c r="Z139" s="187"/>
      <c r="AA139" s="62"/>
      <c r="AB139" s="62"/>
      <c r="AC139" s="188"/>
      <c r="AD139" s="259"/>
      <c r="AE139" s="259"/>
      <c r="AF139" s="56"/>
      <c r="AG139" s="28"/>
      <c r="AH139" s="56"/>
      <c r="AI139" s="28"/>
      <c r="AJ139" s="132"/>
      <c r="AK139" s="199"/>
      <c r="AL139" s="285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4"/>
      <c r="AT139" s="37"/>
    </row>
    <row r="140" spans="2:46" ht="13.5" customHeight="1" x14ac:dyDescent="0.15">
      <c r="B140" s="285"/>
      <c r="C140" s="27" t="s">
        <v>33</v>
      </c>
      <c r="D140" s="186"/>
      <c r="E140" s="56"/>
      <c r="F140" s="187"/>
      <c r="G140" s="187"/>
      <c r="H140" s="187"/>
      <c r="I140" s="62"/>
      <c r="J140" s="62"/>
      <c r="K140" s="188"/>
      <c r="L140" s="259"/>
      <c r="M140" s="259"/>
      <c r="N140" s="56"/>
      <c r="O140" s="28"/>
      <c r="P140" s="56"/>
      <c r="Q140" s="28"/>
      <c r="R140" s="132"/>
      <c r="S140" s="214"/>
      <c r="T140" s="285"/>
      <c r="U140" s="27" t="s">
        <v>33</v>
      </c>
      <c r="V140" s="186"/>
      <c r="W140" s="56"/>
      <c r="X140" s="187"/>
      <c r="Y140" s="187"/>
      <c r="Z140" s="187"/>
      <c r="AA140" s="62"/>
      <c r="AB140" s="62"/>
      <c r="AC140" s="188"/>
      <c r="AD140" s="259"/>
      <c r="AE140" s="259"/>
      <c r="AF140" s="56"/>
      <c r="AG140" s="28"/>
      <c r="AH140" s="56"/>
      <c r="AI140" s="28"/>
      <c r="AJ140" s="132"/>
      <c r="AK140" s="199"/>
      <c r="AL140" s="285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4"/>
      <c r="AT140" s="37"/>
    </row>
    <row r="141" spans="2:46" ht="13.5" customHeight="1" x14ac:dyDescent="0.15">
      <c r="B141" s="285"/>
      <c r="C141" s="27" t="s">
        <v>35</v>
      </c>
      <c r="D141" s="186"/>
      <c r="E141" s="56"/>
      <c r="F141" s="187"/>
      <c r="G141" s="187"/>
      <c r="H141" s="187"/>
      <c r="I141" s="62"/>
      <c r="J141" s="62"/>
      <c r="K141" s="188"/>
      <c r="L141" s="259"/>
      <c r="M141" s="259"/>
      <c r="N141" s="56"/>
      <c r="O141" s="28"/>
      <c r="P141" s="56"/>
      <c r="Q141" s="28"/>
      <c r="R141" s="132"/>
      <c r="S141" s="214"/>
      <c r="T141" s="285"/>
      <c r="U141" s="27" t="s">
        <v>35</v>
      </c>
      <c r="V141" s="186"/>
      <c r="W141" s="56"/>
      <c r="X141" s="187"/>
      <c r="Y141" s="187"/>
      <c r="Z141" s="187"/>
      <c r="AA141" s="62"/>
      <c r="AB141" s="62"/>
      <c r="AC141" s="188"/>
      <c r="AD141" s="259"/>
      <c r="AE141" s="259"/>
      <c r="AF141" s="56"/>
      <c r="AG141" s="28"/>
      <c r="AH141" s="56"/>
      <c r="AI141" s="28"/>
      <c r="AJ141" s="132"/>
      <c r="AK141" s="199"/>
      <c r="AL141" s="285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4"/>
      <c r="AT141" s="37"/>
    </row>
    <row r="142" spans="2:46" ht="13.5" customHeight="1" thickBot="1" x14ac:dyDescent="0.2">
      <c r="B142" s="286"/>
      <c r="C142" s="27"/>
      <c r="D142" s="186"/>
      <c r="E142" s="56"/>
      <c r="F142" s="189"/>
      <c r="G142" s="189"/>
      <c r="H142" s="189"/>
      <c r="I142" s="56"/>
      <c r="J142" s="56"/>
      <c r="K142" s="188"/>
      <c r="L142" s="259"/>
      <c r="M142" s="259"/>
      <c r="N142" s="56"/>
      <c r="O142" s="28"/>
      <c r="P142" s="56"/>
      <c r="Q142" s="28"/>
      <c r="R142" s="184"/>
      <c r="S142" s="214"/>
      <c r="T142" s="286"/>
      <c r="U142" s="27"/>
      <c r="V142" s="186"/>
      <c r="W142" s="56"/>
      <c r="X142" s="189"/>
      <c r="Y142" s="189"/>
      <c r="Z142" s="189"/>
      <c r="AA142" s="56"/>
      <c r="AB142" s="56"/>
      <c r="AC142" s="188"/>
      <c r="AD142" s="259"/>
      <c r="AE142" s="259"/>
      <c r="AF142" s="56"/>
      <c r="AG142" s="28"/>
      <c r="AH142" s="56"/>
      <c r="AI142" s="28"/>
      <c r="AJ142" s="184"/>
      <c r="AK142" s="199"/>
      <c r="AL142" s="286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4"/>
      <c r="AT142" s="37"/>
    </row>
    <row r="143" spans="2:46" ht="13.5" customHeight="1" x14ac:dyDescent="0.15">
      <c r="B143" s="284" t="s">
        <v>91</v>
      </c>
      <c r="C143" s="25" t="s">
        <v>31</v>
      </c>
      <c r="D143" s="39"/>
      <c r="E143" s="55"/>
      <c r="F143" s="96"/>
      <c r="G143" s="96"/>
      <c r="H143" s="96"/>
      <c r="I143" s="60"/>
      <c r="J143" s="60"/>
      <c r="K143" s="61"/>
      <c r="L143" s="258"/>
      <c r="M143" s="258"/>
      <c r="N143" s="55"/>
      <c r="O143" s="26"/>
      <c r="P143" s="55"/>
      <c r="Q143" s="26"/>
      <c r="R143" s="131"/>
      <c r="S143" s="214"/>
      <c r="T143" s="284" t="s">
        <v>91</v>
      </c>
      <c r="U143" s="25" t="s">
        <v>31</v>
      </c>
      <c r="V143" s="39"/>
      <c r="W143" s="55"/>
      <c r="X143" s="96"/>
      <c r="Y143" s="96"/>
      <c r="Z143" s="96"/>
      <c r="AA143" s="60"/>
      <c r="AB143" s="60"/>
      <c r="AC143" s="61"/>
      <c r="AD143" s="258"/>
      <c r="AE143" s="258"/>
      <c r="AF143" s="55"/>
      <c r="AG143" s="26"/>
      <c r="AH143" s="55"/>
      <c r="AI143" s="26"/>
      <c r="AJ143" s="131"/>
      <c r="AK143" s="199"/>
      <c r="AL143" s="284" t="s">
        <v>91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4"/>
      <c r="AT143" s="37"/>
    </row>
    <row r="144" spans="2:46" ht="13.5" customHeight="1" x14ac:dyDescent="0.15">
      <c r="B144" s="285"/>
      <c r="C144" s="27" t="s">
        <v>32</v>
      </c>
      <c r="D144" s="186"/>
      <c r="E144" s="56"/>
      <c r="F144" s="187"/>
      <c r="G144" s="187"/>
      <c r="H144" s="187"/>
      <c r="I144" s="62"/>
      <c r="J144" s="62"/>
      <c r="K144" s="188"/>
      <c r="L144" s="259"/>
      <c r="M144" s="259"/>
      <c r="N144" s="56"/>
      <c r="O144" s="28"/>
      <c r="P144" s="56"/>
      <c r="Q144" s="28"/>
      <c r="R144" s="132"/>
      <c r="S144" s="214"/>
      <c r="T144" s="285"/>
      <c r="U144" s="27" t="s">
        <v>32</v>
      </c>
      <c r="V144" s="186"/>
      <c r="W144" s="56"/>
      <c r="X144" s="187"/>
      <c r="Y144" s="187"/>
      <c r="Z144" s="187"/>
      <c r="AA144" s="62"/>
      <c r="AB144" s="62"/>
      <c r="AC144" s="188"/>
      <c r="AD144" s="259"/>
      <c r="AE144" s="259"/>
      <c r="AF144" s="56"/>
      <c r="AG144" s="28"/>
      <c r="AH144" s="56"/>
      <c r="AI144" s="28"/>
      <c r="AJ144" s="132"/>
      <c r="AK144" s="199"/>
      <c r="AL144" s="285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4"/>
      <c r="AT144" s="37"/>
    </row>
    <row r="145" spans="2:46" ht="13.5" customHeight="1" x14ac:dyDescent="0.15">
      <c r="B145" s="285"/>
      <c r="C145" s="27" t="s">
        <v>33</v>
      </c>
      <c r="D145" s="186"/>
      <c r="E145" s="56"/>
      <c r="F145" s="187"/>
      <c r="G145" s="187"/>
      <c r="H145" s="187"/>
      <c r="I145" s="62"/>
      <c r="J145" s="62"/>
      <c r="K145" s="188"/>
      <c r="L145" s="259"/>
      <c r="M145" s="259"/>
      <c r="N145" s="56"/>
      <c r="O145" s="28"/>
      <c r="P145" s="56"/>
      <c r="Q145" s="28"/>
      <c r="R145" s="132"/>
      <c r="S145" s="214"/>
      <c r="T145" s="285"/>
      <c r="U145" s="27" t="s">
        <v>33</v>
      </c>
      <c r="V145" s="186"/>
      <c r="W145" s="56"/>
      <c r="X145" s="187"/>
      <c r="Y145" s="187"/>
      <c r="Z145" s="187"/>
      <c r="AA145" s="62"/>
      <c r="AB145" s="62"/>
      <c r="AC145" s="188"/>
      <c r="AD145" s="259"/>
      <c r="AE145" s="259"/>
      <c r="AF145" s="56"/>
      <c r="AG145" s="28"/>
      <c r="AH145" s="56"/>
      <c r="AI145" s="28"/>
      <c r="AJ145" s="132"/>
      <c r="AK145" s="199"/>
      <c r="AL145" s="285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4"/>
      <c r="AT145" s="37"/>
    </row>
    <row r="146" spans="2:46" ht="13.5" customHeight="1" x14ac:dyDescent="0.15">
      <c r="B146" s="285"/>
      <c r="C146" s="27" t="s">
        <v>35</v>
      </c>
      <c r="D146" s="186"/>
      <c r="E146" s="56"/>
      <c r="F146" s="187"/>
      <c r="G146" s="187"/>
      <c r="H146" s="187"/>
      <c r="I146" s="62"/>
      <c r="J146" s="62"/>
      <c r="K146" s="188"/>
      <c r="L146" s="259"/>
      <c r="M146" s="259"/>
      <c r="N146" s="56"/>
      <c r="O146" s="28"/>
      <c r="P146" s="56"/>
      <c r="Q146" s="28"/>
      <c r="R146" s="132"/>
      <c r="S146" s="214"/>
      <c r="T146" s="285"/>
      <c r="U146" s="27" t="s">
        <v>35</v>
      </c>
      <c r="V146" s="186"/>
      <c r="W146" s="56"/>
      <c r="X146" s="187"/>
      <c r="Y146" s="187"/>
      <c r="Z146" s="187"/>
      <c r="AA146" s="62"/>
      <c r="AB146" s="62"/>
      <c r="AC146" s="188"/>
      <c r="AD146" s="259"/>
      <c r="AE146" s="259"/>
      <c r="AF146" s="56"/>
      <c r="AG146" s="28"/>
      <c r="AH146" s="56"/>
      <c r="AI146" s="28"/>
      <c r="AJ146" s="132"/>
      <c r="AK146" s="199"/>
      <c r="AL146" s="285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4"/>
      <c r="AT146" s="37"/>
    </row>
    <row r="147" spans="2:46" ht="13.5" customHeight="1" thickBot="1" x14ac:dyDescent="0.2">
      <c r="B147" s="286"/>
      <c r="C147" s="27"/>
      <c r="D147" s="186"/>
      <c r="E147" s="56"/>
      <c r="F147" s="189"/>
      <c r="G147" s="189"/>
      <c r="H147" s="189"/>
      <c r="I147" s="56"/>
      <c r="J147" s="56"/>
      <c r="K147" s="188"/>
      <c r="L147" s="259"/>
      <c r="M147" s="259"/>
      <c r="N147" s="56"/>
      <c r="O147" s="28"/>
      <c r="P147" s="56"/>
      <c r="Q147" s="28"/>
      <c r="R147" s="184"/>
      <c r="S147" s="214"/>
      <c r="T147" s="286"/>
      <c r="U147" s="27"/>
      <c r="V147" s="186"/>
      <c r="W147" s="56"/>
      <c r="X147" s="189"/>
      <c r="Y147" s="189"/>
      <c r="Z147" s="189"/>
      <c r="AA147" s="56"/>
      <c r="AB147" s="56"/>
      <c r="AC147" s="188"/>
      <c r="AD147" s="259"/>
      <c r="AE147" s="259"/>
      <c r="AF147" s="56"/>
      <c r="AG147" s="28"/>
      <c r="AH147" s="56"/>
      <c r="AI147" s="28"/>
      <c r="AJ147" s="184"/>
      <c r="AK147" s="199"/>
      <c r="AL147" s="286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4"/>
      <c r="AT147" s="37"/>
    </row>
    <row r="148" spans="2:46" ht="13.5" customHeight="1" x14ac:dyDescent="0.15">
      <c r="B148" s="284" t="s">
        <v>92</v>
      </c>
      <c r="C148" s="25" t="s">
        <v>31</v>
      </c>
      <c r="D148" s="39"/>
      <c r="E148" s="55"/>
      <c r="F148" s="96"/>
      <c r="G148" s="96"/>
      <c r="H148" s="96"/>
      <c r="I148" s="60"/>
      <c r="J148" s="60"/>
      <c r="K148" s="61"/>
      <c r="L148" s="258"/>
      <c r="M148" s="258"/>
      <c r="N148" s="55"/>
      <c r="O148" s="26"/>
      <c r="P148" s="55"/>
      <c r="Q148" s="26"/>
      <c r="R148" s="131"/>
      <c r="S148" s="214"/>
      <c r="T148" s="284" t="s">
        <v>92</v>
      </c>
      <c r="U148" s="25" t="s">
        <v>31</v>
      </c>
      <c r="V148" s="39"/>
      <c r="W148" s="55"/>
      <c r="X148" s="96"/>
      <c r="Y148" s="96"/>
      <c r="Z148" s="96"/>
      <c r="AA148" s="60"/>
      <c r="AB148" s="60"/>
      <c r="AC148" s="61"/>
      <c r="AD148" s="258"/>
      <c r="AE148" s="258"/>
      <c r="AF148" s="55"/>
      <c r="AG148" s="26"/>
      <c r="AH148" s="55"/>
      <c r="AI148" s="26"/>
      <c r="AJ148" s="131"/>
      <c r="AK148" s="199"/>
      <c r="AL148" s="284" t="s">
        <v>92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4"/>
      <c r="AT148" s="37"/>
    </row>
    <row r="149" spans="2:46" ht="13.5" customHeight="1" x14ac:dyDescent="0.15">
      <c r="B149" s="285"/>
      <c r="C149" s="27" t="s">
        <v>32</v>
      </c>
      <c r="D149" s="186"/>
      <c r="E149" s="56"/>
      <c r="F149" s="187"/>
      <c r="G149" s="187"/>
      <c r="H149" s="187"/>
      <c r="I149" s="62"/>
      <c r="J149" s="62"/>
      <c r="K149" s="188"/>
      <c r="L149" s="259"/>
      <c r="M149" s="259"/>
      <c r="N149" s="56"/>
      <c r="O149" s="28"/>
      <c r="P149" s="56"/>
      <c r="Q149" s="28"/>
      <c r="R149" s="132"/>
      <c r="S149" s="214"/>
      <c r="T149" s="285"/>
      <c r="U149" s="27" t="s">
        <v>32</v>
      </c>
      <c r="V149" s="186"/>
      <c r="W149" s="56"/>
      <c r="X149" s="187"/>
      <c r="Y149" s="187"/>
      <c r="Z149" s="187"/>
      <c r="AA149" s="62"/>
      <c r="AB149" s="62"/>
      <c r="AC149" s="188"/>
      <c r="AD149" s="259"/>
      <c r="AE149" s="259"/>
      <c r="AF149" s="56"/>
      <c r="AG149" s="28"/>
      <c r="AH149" s="56"/>
      <c r="AI149" s="28"/>
      <c r="AJ149" s="132"/>
      <c r="AK149" s="199"/>
      <c r="AL149" s="285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4"/>
      <c r="AT149" s="37"/>
    </row>
    <row r="150" spans="2:46" ht="13.5" customHeight="1" x14ac:dyDescent="0.15">
      <c r="B150" s="285"/>
      <c r="C150" s="27" t="s">
        <v>33</v>
      </c>
      <c r="D150" s="186"/>
      <c r="E150" s="56"/>
      <c r="F150" s="187"/>
      <c r="G150" s="187"/>
      <c r="H150" s="187"/>
      <c r="I150" s="62"/>
      <c r="J150" s="62"/>
      <c r="K150" s="188"/>
      <c r="L150" s="259"/>
      <c r="M150" s="259"/>
      <c r="N150" s="56"/>
      <c r="O150" s="28"/>
      <c r="P150" s="56"/>
      <c r="Q150" s="28"/>
      <c r="R150" s="132"/>
      <c r="S150" s="214"/>
      <c r="T150" s="285"/>
      <c r="U150" s="27" t="s">
        <v>33</v>
      </c>
      <c r="V150" s="186"/>
      <c r="W150" s="56"/>
      <c r="X150" s="187"/>
      <c r="Y150" s="187"/>
      <c r="Z150" s="187"/>
      <c r="AA150" s="62"/>
      <c r="AB150" s="62"/>
      <c r="AC150" s="188"/>
      <c r="AD150" s="259"/>
      <c r="AE150" s="259"/>
      <c r="AF150" s="56"/>
      <c r="AG150" s="28"/>
      <c r="AH150" s="56"/>
      <c r="AI150" s="28"/>
      <c r="AJ150" s="132"/>
      <c r="AK150" s="199"/>
      <c r="AL150" s="285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4"/>
      <c r="AT150" s="37"/>
    </row>
    <row r="151" spans="2:46" ht="13.5" customHeight="1" x14ac:dyDescent="0.15">
      <c r="B151" s="285"/>
      <c r="C151" s="27" t="s">
        <v>35</v>
      </c>
      <c r="D151" s="186"/>
      <c r="E151" s="56"/>
      <c r="F151" s="187"/>
      <c r="G151" s="187"/>
      <c r="H151" s="187"/>
      <c r="I151" s="62"/>
      <c r="J151" s="62"/>
      <c r="K151" s="188"/>
      <c r="L151" s="259"/>
      <c r="M151" s="259"/>
      <c r="N151" s="56"/>
      <c r="O151" s="28"/>
      <c r="P151" s="56"/>
      <c r="Q151" s="28"/>
      <c r="R151" s="132"/>
      <c r="S151" s="214"/>
      <c r="T151" s="285"/>
      <c r="U151" s="27" t="s">
        <v>35</v>
      </c>
      <c r="V151" s="186"/>
      <c r="W151" s="56"/>
      <c r="X151" s="187"/>
      <c r="Y151" s="187"/>
      <c r="Z151" s="187"/>
      <c r="AA151" s="62"/>
      <c r="AB151" s="62"/>
      <c r="AC151" s="188"/>
      <c r="AD151" s="259"/>
      <c r="AE151" s="259"/>
      <c r="AF151" s="56"/>
      <c r="AG151" s="28"/>
      <c r="AH151" s="56"/>
      <c r="AI151" s="28"/>
      <c r="AJ151" s="132"/>
      <c r="AK151" s="199"/>
      <c r="AL151" s="285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4"/>
      <c r="AT151" s="37"/>
    </row>
    <row r="152" spans="2:46" ht="13.5" customHeight="1" thickBot="1" x14ac:dyDescent="0.2">
      <c r="B152" s="286"/>
      <c r="C152" s="27"/>
      <c r="D152" s="186"/>
      <c r="E152" s="56"/>
      <c r="F152" s="189"/>
      <c r="G152" s="189"/>
      <c r="H152" s="189"/>
      <c r="I152" s="56"/>
      <c r="J152" s="56"/>
      <c r="K152" s="188"/>
      <c r="L152" s="259"/>
      <c r="M152" s="259"/>
      <c r="N152" s="56"/>
      <c r="O152" s="28"/>
      <c r="P152" s="56"/>
      <c r="Q152" s="28"/>
      <c r="R152" s="184"/>
      <c r="S152" s="214"/>
      <c r="T152" s="286"/>
      <c r="U152" s="27"/>
      <c r="V152" s="186"/>
      <c r="W152" s="56"/>
      <c r="X152" s="189"/>
      <c r="Y152" s="189"/>
      <c r="Z152" s="189"/>
      <c r="AA152" s="56"/>
      <c r="AB152" s="56"/>
      <c r="AC152" s="188"/>
      <c r="AD152" s="259"/>
      <c r="AE152" s="259"/>
      <c r="AF152" s="56"/>
      <c r="AG152" s="28"/>
      <c r="AH152" s="56"/>
      <c r="AI152" s="28"/>
      <c r="AJ152" s="184"/>
      <c r="AK152" s="199"/>
      <c r="AL152" s="286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4"/>
      <c r="AT152" s="37"/>
    </row>
    <row r="153" spans="2:46" ht="13.5" customHeight="1" x14ac:dyDescent="0.15">
      <c r="B153" s="284" t="s">
        <v>93</v>
      </c>
      <c r="C153" s="25" t="s">
        <v>31</v>
      </c>
      <c r="D153" s="39"/>
      <c r="E153" s="55"/>
      <c r="F153" s="96"/>
      <c r="G153" s="96"/>
      <c r="H153" s="96"/>
      <c r="I153" s="60"/>
      <c r="J153" s="60"/>
      <c r="K153" s="61"/>
      <c r="L153" s="258"/>
      <c r="M153" s="258"/>
      <c r="N153" s="55"/>
      <c r="O153" s="26"/>
      <c r="P153" s="55"/>
      <c r="Q153" s="26"/>
      <c r="R153" s="131"/>
      <c r="S153" s="214"/>
      <c r="T153" s="284" t="s">
        <v>93</v>
      </c>
      <c r="U153" s="25" t="s">
        <v>31</v>
      </c>
      <c r="V153" s="39"/>
      <c r="W153" s="55"/>
      <c r="X153" s="96"/>
      <c r="Y153" s="96"/>
      <c r="Z153" s="96"/>
      <c r="AA153" s="60"/>
      <c r="AB153" s="60"/>
      <c r="AC153" s="61"/>
      <c r="AD153" s="258"/>
      <c r="AE153" s="258"/>
      <c r="AF153" s="55"/>
      <c r="AG153" s="26"/>
      <c r="AH153" s="55"/>
      <c r="AI153" s="26"/>
      <c r="AJ153" s="131"/>
      <c r="AK153" s="199"/>
      <c r="AL153" s="284" t="s">
        <v>93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4"/>
      <c r="AT153" s="37"/>
    </row>
    <row r="154" spans="2:46" ht="13.5" customHeight="1" x14ac:dyDescent="0.15">
      <c r="B154" s="285"/>
      <c r="C154" s="27" t="s">
        <v>32</v>
      </c>
      <c r="D154" s="186"/>
      <c r="E154" s="56"/>
      <c r="F154" s="187"/>
      <c r="G154" s="187"/>
      <c r="H154" s="187"/>
      <c r="I154" s="62"/>
      <c r="J154" s="62"/>
      <c r="K154" s="188"/>
      <c r="L154" s="259"/>
      <c r="M154" s="259"/>
      <c r="N154" s="56"/>
      <c r="O154" s="28"/>
      <c r="P154" s="56"/>
      <c r="Q154" s="28"/>
      <c r="R154" s="132"/>
      <c r="S154" s="214"/>
      <c r="T154" s="285"/>
      <c r="U154" s="27" t="s">
        <v>32</v>
      </c>
      <c r="V154" s="186"/>
      <c r="W154" s="56"/>
      <c r="X154" s="187"/>
      <c r="Y154" s="187"/>
      <c r="Z154" s="187"/>
      <c r="AA154" s="62"/>
      <c r="AB154" s="62"/>
      <c r="AC154" s="188"/>
      <c r="AD154" s="259"/>
      <c r="AE154" s="259"/>
      <c r="AF154" s="56"/>
      <c r="AG154" s="28"/>
      <c r="AH154" s="56"/>
      <c r="AI154" s="28"/>
      <c r="AJ154" s="132"/>
      <c r="AK154" s="199"/>
      <c r="AL154" s="285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4"/>
      <c r="AT154" s="37"/>
    </row>
    <row r="155" spans="2:46" ht="13.5" customHeight="1" x14ac:dyDescent="0.15">
      <c r="B155" s="285"/>
      <c r="C155" s="27" t="s">
        <v>33</v>
      </c>
      <c r="D155" s="186"/>
      <c r="E155" s="56"/>
      <c r="F155" s="187"/>
      <c r="G155" s="187"/>
      <c r="H155" s="187"/>
      <c r="I155" s="62"/>
      <c r="J155" s="62"/>
      <c r="K155" s="188"/>
      <c r="L155" s="259"/>
      <c r="M155" s="259"/>
      <c r="N155" s="56"/>
      <c r="O155" s="28"/>
      <c r="P155" s="56"/>
      <c r="Q155" s="28"/>
      <c r="R155" s="132"/>
      <c r="S155" s="214"/>
      <c r="T155" s="285"/>
      <c r="U155" s="27" t="s">
        <v>33</v>
      </c>
      <c r="V155" s="186"/>
      <c r="W155" s="56"/>
      <c r="X155" s="187"/>
      <c r="Y155" s="187"/>
      <c r="Z155" s="187"/>
      <c r="AA155" s="62"/>
      <c r="AB155" s="62"/>
      <c r="AC155" s="188"/>
      <c r="AD155" s="259"/>
      <c r="AE155" s="259"/>
      <c r="AF155" s="56"/>
      <c r="AG155" s="28"/>
      <c r="AH155" s="56"/>
      <c r="AI155" s="28"/>
      <c r="AJ155" s="132"/>
      <c r="AK155" s="199"/>
      <c r="AL155" s="285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4"/>
      <c r="AT155" s="37"/>
    </row>
    <row r="156" spans="2:46" ht="13.5" customHeight="1" x14ac:dyDescent="0.15">
      <c r="B156" s="285"/>
      <c r="C156" s="27" t="s">
        <v>35</v>
      </c>
      <c r="D156" s="186"/>
      <c r="E156" s="56"/>
      <c r="F156" s="187"/>
      <c r="G156" s="187"/>
      <c r="H156" s="187"/>
      <c r="I156" s="62"/>
      <c r="J156" s="62"/>
      <c r="K156" s="188"/>
      <c r="L156" s="259"/>
      <c r="M156" s="259"/>
      <c r="N156" s="56"/>
      <c r="O156" s="28"/>
      <c r="P156" s="56"/>
      <c r="Q156" s="28"/>
      <c r="R156" s="132"/>
      <c r="S156" s="214"/>
      <c r="T156" s="285"/>
      <c r="U156" s="27" t="s">
        <v>35</v>
      </c>
      <c r="V156" s="186"/>
      <c r="W156" s="56"/>
      <c r="X156" s="187"/>
      <c r="Y156" s="187"/>
      <c r="Z156" s="187"/>
      <c r="AA156" s="62"/>
      <c r="AB156" s="62"/>
      <c r="AC156" s="188"/>
      <c r="AD156" s="259"/>
      <c r="AE156" s="259"/>
      <c r="AF156" s="56"/>
      <c r="AG156" s="28"/>
      <c r="AH156" s="56"/>
      <c r="AI156" s="28"/>
      <c r="AJ156" s="132"/>
      <c r="AK156" s="199"/>
      <c r="AL156" s="285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4"/>
      <c r="AT156" s="37"/>
    </row>
    <row r="157" spans="2:46" ht="13.5" customHeight="1" thickBot="1" x14ac:dyDescent="0.2">
      <c r="B157" s="286"/>
      <c r="C157" s="27"/>
      <c r="D157" s="186"/>
      <c r="E157" s="56"/>
      <c r="F157" s="189"/>
      <c r="G157" s="189"/>
      <c r="H157" s="189"/>
      <c r="I157" s="56"/>
      <c r="J157" s="56"/>
      <c r="K157" s="188"/>
      <c r="L157" s="259"/>
      <c r="M157" s="259"/>
      <c r="N157" s="56"/>
      <c r="O157" s="28"/>
      <c r="P157" s="56"/>
      <c r="Q157" s="28"/>
      <c r="R157" s="184"/>
      <c r="S157" s="214"/>
      <c r="T157" s="286"/>
      <c r="U157" s="27"/>
      <c r="V157" s="186"/>
      <c r="W157" s="56"/>
      <c r="X157" s="189"/>
      <c r="Y157" s="189"/>
      <c r="Z157" s="189"/>
      <c r="AA157" s="56"/>
      <c r="AB157" s="56"/>
      <c r="AC157" s="188"/>
      <c r="AD157" s="259"/>
      <c r="AE157" s="259"/>
      <c r="AF157" s="56"/>
      <c r="AG157" s="28"/>
      <c r="AH157" s="56"/>
      <c r="AI157" s="28"/>
      <c r="AJ157" s="184"/>
      <c r="AK157" s="199"/>
      <c r="AL157" s="286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4"/>
      <c r="AT157" s="37"/>
    </row>
    <row r="158" spans="2:46" ht="13.5" customHeight="1" x14ac:dyDescent="0.15">
      <c r="B158" s="284" t="s">
        <v>94</v>
      </c>
      <c r="C158" s="25" t="s">
        <v>31</v>
      </c>
      <c r="D158" s="39"/>
      <c r="E158" s="55"/>
      <c r="F158" s="96"/>
      <c r="G158" s="96"/>
      <c r="H158" s="96"/>
      <c r="I158" s="60"/>
      <c r="J158" s="60"/>
      <c r="K158" s="61"/>
      <c r="L158" s="258"/>
      <c r="M158" s="258"/>
      <c r="N158" s="55"/>
      <c r="O158" s="26"/>
      <c r="P158" s="55"/>
      <c r="Q158" s="26"/>
      <c r="R158" s="131"/>
      <c r="S158" s="214"/>
      <c r="T158" s="284" t="s">
        <v>94</v>
      </c>
      <c r="U158" s="25" t="s">
        <v>31</v>
      </c>
      <c r="V158" s="39"/>
      <c r="W158" s="55"/>
      <c r="X158" s="96"/>
      <c r="Y158" s="96"/>
      <c r="Z158" s="96"/>
      <c r="AA158" s="60"/>
      <c r="AB158" s="60"/>
      <c r="AC158" s="61"/>
      <c r="AD158" s="258"/>
      <c r="AE158" s="258"/>
      <c r="AF158" s="55"/>
      <c r="AG158" s="26"/>
      <c r="AH158" s="55"/>
      <c r="AI158" s="26"/>
      <c r="AJ158" s="131"/>
      <c r="AK158" s="199"/>
      <c r="AL158" s="284" t="s">
        <v>94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4"/>
      <c r="AT158" s="37"/>
    </row>
    <row r="159" spans="2:46" ht="13.5" customHeight="1" x14ac:dyDescent="0.15">
      <c r="B159" s="285"/>
      <c r="C159" s="27" t="s">
        <v>32</v>
      </c>
      <c r="D159" s="186"/>
      <c r="E159" s="56"/>
      <c r="F159" s="187"/>
      <c r="G159" s="187"/>
      <c r="H159" s="187"/>
      <c r="I159" s="62"/>
      <c r="J159" s="62"/>
      <c r="K159" s="188"/>
      <c r="L159" s="259"/>
      <c r="M159" s="259"/>
      <c r="N159" s="56"/>
      <c r="O159" s="28"/>
      <c r="P159" s="56"/>
      <c r="Q159" s="28"/>
      <c r="R159" s="132"/>
      <c r="S159" s="214"/>
      <c r="T159" s="285"/>
      <c r="U159" s="27" t="s">
        <v>32</v>
      </c>
      <c r="V159" s="186"/>
      <c r="W159" s="56"/>
      <c r="X159" s="187"/>
      <c r="Y159" s="187"/>
      <c r="Z159" s="187"/>
      <c r="AA159" s="62"/>
      <c r="AB159" s="62"/>
      <c r="AC159" s="188"/>
      <c r="AD159" s="259"/>
      <c r="AE159" s="259"/>
      <c r="AF159" s="56"/>
      <c r="AG159" s="28"/>
      <c r="AH159" s="56"/>
      <c r="AI159" s="28"/>
      <c r="AJ159" s="132"/>
      <c r="AK159" s="199"/>
      <c r="AL159" s="285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4"/>
      <c r="AT159" s="37"/>
    </row>
    <row r="160" spans="2:46" ht="13.5" customHeight="1" x14ac:dyDescent="0.15">
      <c r="B160" s="285"/>
      <c r="C160" s="27" t="s">
        <v>33</v>
      </c>
      <c r="D160" s="186"/>
      <c r="E160" s="56"/>
      <c r="F160" s="187"/>
      <c r="G160" s="187"/>
      <c r="H160" s="187"/>
      <c r="I160" s="62"/>
      <c r="J160" s="62"/>
      <c r="K160" s="188"/>
      <c r="L160" s="259"/>
      <c r="M160" s="259"/>
      <c r="N160" s="56"/>
      <c r="O160" s="28"/>
      <c r="P160" s="56"/>
      <c r="Q160" s="28"/>
      <c r="R160" s="132"/>
      <c r="S160" s="214"/>
      <c r="T160" s="285"/>
      <c r="U160" s="27" t="s">
        <v>33</v>
      </c>
      <c r="V160" s="186"/>
      <c r="W160" s="56"/>
      <c r="X160" s="187"/>
      <c r="Y160" s="187"/>
      <c r="Z160" s="187"/>
      <c r="AA160" s="62"/>
      <c r="AB160" s="62"/>
      <c r="AC160" s="188"/>
      <c r="AD160" s="259"/>
      <c r="AE160" s="259"/>
      <c r="AF160" s="56"/>
      <c r="AG160" s="28"/>
      <c r="AH160" s="56"/>
      <c r="AI160" s="28"/>
      <c r="AJ160" s="132"/>
      <c r="AK160" s="199"/>
      <c r="AL160" s="285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4"/>
      <c r="AT160" s="37"/>
    </row>
    <row r="161" spans="2:46" ht="13.5" customHeight="1" x14ac:dyDescent="0.15">
      <c r="B161" s="285"/>
      <c r="C161" s="27" t="s">
        <v>35</v>
      </c>
      <c r="D161" s="186"/>
      <c r="E161" s="56"/>
      <c r="F161" s="187"/>
      <c r="G161" s="187"/>
      <c r="H161" s="187"/>
      <c r="I161" s="62"/>
      <c r="J161" s="62"/>
      <c r="K161" s="188"/>
      <c r="L161" s="259"/>
      <c r="M161" s="259"/>
      <c r="N161" s="56"/>
      <c r="O161" s="28"/>
      <c r="P161" s="56"/>
      <c r="Q161" s="28"/>
      <c r="R161" s="132"/>
      <c r="S161" s="214"/>
      <c r="T161" s="285"/>
      <c r="U161" s="27" t="s">
        <v>35</v>
      </c>
      <c r="V161" s="186"/>
      <c r="W161" s="56"/>
      <c r="X161" s="187"/>
      <c r="Y161" s="187"/>
      <c r="Z161" s="187"/>
      <c r="AA161" s="62"/>
      <c r="AB161" s="62"/>
      <c r="AC161" s="188"/>
      <c r="AD161" s="259"/>
      <c r="AE161" s="259"/>
      <c r="AF161" s="56"/>
      <c r="AG161" s="28"/>
      <c r="AH161" s="56"/>
      <c r="AI161" s="28"/>
      <c r="AJ161" s="132"/>
      <c r="AK161" s="199"/>
      <c r="AL161" s="285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4"/>
      <c r="AT161" s="37"/>
    </row>
    <row r="162" spans="2:46" ht="13.5" customHeight="1" thickBot="1" x14ac:dyDescent="0.2">
      <c r="B162" s="286"/>
      <c r="C162" s="27"/>
      <c r="D162" s="186"/>
      <c r="E162" s="56"/>
      <c r="F162" s="189"/>
      <c r="G162" s="189"/>
      <c r="H162" s="189"/>
      <c r="I162" s="56"/>
      <c r="J162" s="56"/>
      <c r="K162" s="188"/>
      <c r="L162" s="259"/>
      <c r="M162" s="259"/>
      <c r="N162" s="56"/>
      <c r="O162" s="28"/>
      <c r="P162" s="56"/>
      <c r="Q162" s="28"/>
      <c r="R162" s="184"/>
      <c r="S162" s="214"/>
      <c r="T162" s="286"/>
      <c r="U162" s="27"/>
      <c r="V162" s="186"/>
      <c r="W162" s="56"/>
      <c r="X162" s="189"/>
      <c r="Y162" s="189"/>
      <c r="Z162" s="189"/>
      <c r="AA162" s="56"/>
      <c r="AB162" s="56"/>
      <c r="AC162" s="188"/>
      <c r="AD162" s="259"/>
      <c r="AE162" s="259"/>
      <c r="AF162" s="56"/>
      <c r="AG162" s="28"/>
      <c r="AH162" s="56"/>
      <c r="AI162" s="28"/>
      <c r="AJ162" s="184"/>
      <c r="AK162" s="199"/>
      <c r="AL162" s="286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4"/>
      <c r="AT162" s="37"/>
    </row>
    <row r="163" spans="2:46" ht="13.5" customHeight="1" x14ac:dyDescent="0.15">
      <c r="B163" s="284" t="s">
        <v>95</v>
      </c>
      <c r="C163" s="25" t="s">
        <v>31</v>
      </c>
      <c r="D163" s="39"/>
      <c r="E163" s="55"/>
      <c r="F163" s="96"/>
      <c r="G163" s="96"/>
      <c r="H163" s="96"/>
      <c r="I163" s="60"/>
      <c r="J163" s="60"/>
      <c r="K163" s="61"/>
      <c r="L163" s="258"/>
      <c r="M163" s="258"/>
      <c r="N163" s="55"/>
      <c r="O163" s="26"/>
      <c r="P163" s="55"/>
      <c r="Q163" s="26"/>
      <c r="R163" s="131"/>
      <c r="S163" s="214"/>
      <c r="T163" s="284" t="s">
        <v>95</v>
      </c>
      <c r="U163" s="25" t="s">
        <v>31</v>
      </c>
      <c r="V163" s="39"/>
      <c r="W163" s="55"/>
      <c r="X163" s="96"/>
      <c r="Y163" s="96"/>
      <c r="Z163" s="96"/>
      <c r="AA163" s="60"/>
      <c r="AB163" s="60"/>
      <c r="AC163" s="61"/>
      <c r="AD163" s="258"/>
      <c r="AE163" s="258"/>
      <c r="AF163" s="55"/>
      <c r="AG163" s="26"/>
      <c r="AH163" s="55"/>
      <c r="AI163" s="26"/>
      <c r="AJ163" s="131"/>
      <c r="AK163" s="199"/>
      <c r="AL163" s="284" t="s">
        <v>95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4"/>
      <c r="AT163" s="37"/>
    </row>
    <row r="164" spans="2:46" ht="13.5" customHeight="1" x14ac:dyDescent="0.15">
      <c r="B164" s="285"/>
      <c r="C164" s="27" t="s">
        <v>32</v>
      </c>
      <c r="D164" s="186"/>
      <c r="E164" s="56"/>
      <c r="F164" s="187"/>
      <c r="G164" s="187"/>
      <c r="H164" s="187"/>
      <c r="I164" s="62"/>
      <c r="J164" s="62"/>
      <c r="K164" s="188"/>
      <c r="L164" s="259"/>
      <c r="M164" s="259"/>
      <c r="N164" s="56"/>
      <c r="O164" s="28"/>
      <c r="P164" s="56"/>
      <c r="Q164" s="28"/>
      <c r="R164" s="132"/>
      <c r="S164" s="214"/>
      <c r="T164" s="285"/>
      <c r="U164" s="27" t="s">
        <v>32</v>
      </c>
      <c r="V164" s="186"/>
      <c r="W164" s="56"/>
      <c r="X164" s="187"/>
      <c r="Y164" s="187"/>
      <c r="Z164" s="187"/>
      <c r="AA164" s="62"/>
      <c r="AB164" s="62"/>
      <c r="AC164" s="188"/>
      <c r="AD164" s="259"/>
      <c r="AE164" s="259"/>
      <c r="AF164" s="56"/>
      <c r="AG164" s="28"/>
      <c r="AH164" s="56"/>
      <c r="AI164" s="28"/>
      <c r="AJ164" s="132"/>
      <c r="AK164" s="199"/>
      <c r="AL164" s="285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4"/>
      <c r="AT164" s="37"/>
    </row>
    <row r="165" spans="2:46" ht="13.5" customHeight="1" x14ac:dyDescent="0.15">
      <c r="B165" s="285"/>
      <c r="C165" s="27" t="s">
        <v>33</v>
      </c>
      <c r="D165" s="186"/>
      <c r="E165" s="56"/>
      <c r="F165" s="187"/>
      <c r="G165" s="187"/>
      <c r="H165" s="187"/>
      <c r="I165" s="62"/>
      <c r="J165" s="62"/>
      <c r="K165" s="188"/>
      <c r="L165" s="259"/>
      <c r="M165" s="259"/>
      <c r="N165" s="56"/>
      <c r="O165" s="28"/>
      <c r="P165" s="56"/>
      <c r="Q165" s="28"/>
      <c r="R165" s="132"/>
      <c r="S165" s="214"/>
      <c r="T165" s="285"/>
      <c r="U165" s="27" t="s">
        <v>33</v>
      </c>
      <c r="V165" s="186"/>
      <c r="W165" s="56"/>
      <c r="X165" s="187"/>
      <c r="Y165" s="187"/>
      <c r="Z165" s="187"/>
      <c r="AA165" s="62"/>
      <c r="AB165" s="62"/>
      <c r="AC165" s="188"/>
      <c r="AD165" s="259"/>
      <c r="AE165" s="259"/>
      <c r="AF165" s="56"/>
      <c r="AG165" s="28"/>
      <c r="AH165" s="56"/>
      <c r="AI165" s="28"/>
      <c r="AJ165" s="132"/>
      <c r="AK165" s="199"/>
      <c r="AL165" s="285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4"/>
      <c r="AT165" s="37"/>
    </row>
    <row r="166" spans="2:46" ht="13.5" customHeight="1" x14ac:dyDescent="0.15">
      <c r="B166" s="285"/>
      <c r="C166" s="27" t="s">
        <v>35</v>
      </c>
      <c r="D166" s="186"/>
      <c r="E166" s="56"/>
      <c r="F166" s="187"/>
      <c r="G166" s="187"/>
      <c r="H166" s="187"/>
      <c r="I166" s="62"/>
      <c r="J166" s="62"/>
      <c r="K166" s="188"/>
      <c r="L166" s="259"/>
      <c r="M166" s="259"/>
      <c r="N166" s="56"/>
      <c r="O166" s="28"/>
      <c r="P166" s="56"/>
      <c r="Q166" s="28"/>
      <c r="R166" s="132"/>
      <c r="S166" s="214"/>
      <c r="T166" s="285"/>
      <c r="U166" s="27" t="s">
        <v>35</v>
      </c>
      <c r="V166" s="186"/>
      <c r="W166" s="56"/>
      <c r="X166" s="187"/>
      <c r="Y166" s="187"/>
      <c r="Z166" s="187"/>
      <c r="AA166" s="62"/>
      <c r="AB166" s="62"/>
      <c r="AC166" s="188"/>
      <c r="AD166" s="259"/>
      <c r="AE166" s="259"/>
      <c r="AF166" s="56"/>
      <c r="AG166" s="28"/>
      <c r="AH166" s="56"/>
      <c r="AI166" s="28"/>
      <c r="AJ166" s="132"/>
      <c r="AK166" s="199"/>
      <c r="AL166" s="285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4"/>
      <c r="AT166" s="37"/>
    </row>
    <row r="167" spans="2:46" ht="13.5" customHeight="1" thickBot="1" x14ac:dyDescent="0.2">
      <c r="B167" s="286"/>
      <c r="C167" s="27"/>
      <c r="D167" s="186"/>
      <c r="E167" s="56"/>
      <c r="F167" s="189"/>
      <c r="G167" s="189"/>
      <c r="H167" s="189"/>
      <c r="I167" s="56"/>
      <c r="J167" s="56"/>
      <c r="K167" s="188"/>
      <c r="L167" s="259"/>
      <c r="M167" s="259"/>
      <c r="N167" s="56"/>
      <c r="O167" s="28"/>
      <c r="P167" s="56"/>
      <c r="Q167" s="28"/>
      <c r="R167" s="184"/>
      <c r="S167" s="214"/>
      <c r="T167" s="286"/>
      <c r="U167" s="27"/>
      <c r="V167" s="186"/>
      <c r="W167" s="56"/>
      <c r="X167" s="189"/>
      <c r="Y167" s="189"/>
      <c r="Z167" s="189"/>
      <c r="AA167" s="56"/>
      <c r="AB167" s="56"/>
      <c r="AC167" s="188"/>
      <c r="AD167" s="259"/>
      <c r="AE167" s="259"/>
      <c r="AF167" s="56"/>
      <c r="AG167" s="28"/>
      <c r="AH167" s="56"/>
      <c r="AI167" s="28"/>
      <c r="AJ167" s="184"/>
      <c r="AK167" s="199"/>
      <c r="AL167" s="286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4"/>
      <c r="AT167" s="37"/>
    </row>
    <row r="168" spans="2:46" ht="13.5" customHeight="1" x14ac:dyDescent="0.15">
      <c r="B168" s="284" t="s">
        <v>96</v>
      </c>
      <c r="C168" s="25" t="s">
        <v>31</v>
      </c>
      <c r="D168" s="39"/>
      <c r="E168" s="55"/>
      <c r="F168" s="96"/>
      <c r="G168" s="96"/>
      <c r="H168" s="96"/>
      <c r="I168" s="60"/>
      <c r="J168" s="60"/>
      <c r="K168" s="61"/>
      <c r="L168" s="258"/>
      <c r="M168" s="258"/>
      <c r="N168" s="55"/>
      <c r="O168" s="26"/>
      <c r="P168" s="55"/>
      <c r="Q168" s="26"/>
      <c r="R168" s="131"/>
      <c r="S168" s="214"/>
      <c r="T168" s="284" t="s">
        <v>96</v>
      </c>
      <c r="U168" s="25" t="s">
        <v>31</v>
      </c>
      <c r="V168" s="39"/>
      <c r="W168" s="55"/>
      <c r="X168" s="96"/>
      <c r="Y168" s="96"/>
      <c r="Z168" s="96"/>
      <c r="AA168" s="60"/>
      <c r="AB168" s="60"/>
      <c r="AC168" s="61"/>
      <c r="AD168" s="258"/>
      <c r="AE168" s="258"/>
      <c r="AF168" s="55"/>
      <c r="AG168" s="26"/>
      <c r="AH168" s="55"/>
      <c r="AI168" s="26"/>
      <c r="AJ168" s="131"/>
      <c r="AK168" s="199"/>
      <c r="AL168" s="284" t="s">
        <v>96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4"/>
      <c r="AT168" s="37"/>
    </row>
    <row r="169" spans="2:46" ht="13.5" customHeight="1" x14ac:dyDescent="0.15">
      <c r="B169" s="285"/>
      <c r="C169" s="27" t="s">
        <v>32</v>
      </c>
      <c r="D169" s="186"/>
      <c r="E169" s="56"/>
      <c r="F169" s="187"/>
      <c r="G169" s="187"/>
      <c r="H169" s="187"/>
      <c r="I169" s="62"/>
      <c r="J169" s="62"/>
      <c r="K169" s="188"/>
      <c r="L169" s="259"/>
      <c r="M169" s="259"/>
      <c r="N169" s="56"/>
      <c r="O169" s="28"/>
      <c r="P169" s="56"/>
      <c r="Q169" s="28"/>
      <c r="R169" s="132"/>
      <c r="S169" s="214"/>
      <c r="T169" s="285"/>
      <c r="U169" s="27" t="s">
        <v>32</v>
      </c>
      <c r="V169" s="186"/>
      <c r="W169" s="56"/>
      <c r="X169" s="187"/>
      <c r="Y169" s="187"/>
      <c r="Z169" s="187"/>
      <c r="AA169" s="62"/>
      <c r="AB169" s="62"/>
      <c r="AC169" s="188"/>
      <c r="AD169" s="259"/>
      <c r="AE169" s="259"/>
      <c r="AF169" s="56"/>
      <c r="AG169" s="28"/>
      <c r="AH169" s="56"/>
      <c r="AI169" s="28"/>
      <c r="AJ169" s="132"/>
      <c r="AK169" s="199"/>
      <c r="AL169" s="285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4"/>
      <c r="AT169" s="37"/>
    </row>
    <row r="170" spans="2:46" ht="13.5" customHeight="1" x14ac:dyDescent="0.15">
      <c r="B170" s="285"/>
      <c r="C170" s="27" t="s">
        <v>33</v>
      </c>
      <c r="D170" s="186"/>
      <c r="E170" s="56"/>
      <c r="F170" s="187"/>
      <c r="G170" s="187"/>
      <c r="H170" s="187"/>
      <c r="I170" s="62"/>
      <c r="J170" s="62"/>
      <c r="K170" s="188"/>
      <c r="L170" s="259"/>
      <c r="M170" s="259"/>
      <c r="N170" s="56"/>
      <c r="O170" s="28"/>
      <c r="P170" s="56"/>
      <c r="Q170" s="28"/>
      <c r="R170" s="132"/>
      <c r="S170" s="214"/>
      <c r="T170" s="285"/>
      <c r="U170" s="27" t="s">
        <v>33</v>
      </c>
      <c r="V170" s="186"/>
      <c r="W170" s="56"/>
      <c r="X170" s="187"/>
      <c r="Y170" s="187"/>
      <c r="Z170" s="187"/>
      <c r="AA170" s="62"/>
      <c r="AB170" s="62"/>
      <c r="AC170" s="188"/>
      <c r="AD170" s="259"/>
      <c r="AE170" s="259"/>
      <c r="AF170" s="56"/>
      <c r="AG170" s="28"/>
      <c r="AH170" s="56"/>
      <c r="AI170" s="28"/>
      <c r="AJ170" s="132"/>
      <c r="AK170" s="199"/>
      <c r="AL170" s="285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4"/>
      <c r="AT170" s="37"/>
    </row>
    <row r="171" spans="2:46" ht="13.5" customHeight="1" x14ac:dyDescent="0.15">
      <c r="B171" s="285"/>
      <c r="C171" s="27" t="s">
        <v>35</v>
      </c>
      <c r="D171" s="186"/>
      <c r="E171" s="56"/>
      <c r="F171" s="187"/>
      <c r="G171" s="187"/>
      <c r="H171" s="187"/>
      <c r="I171" s="62"/>
      <c r="J171" s="62"/>
      <c r="K171" s="188"/>
      <c r="L171" s="259"/>
      <c r="M171" s="259"/>
      <c r="N171" s="56"/>
      <c r="O171" s="28"/>
      <c r="P171" s="56"/>
      <c r="Q171" s="28"/>
      <c r="R171" s="132"/>
      <c r="S171" s="214"/>
      <c r="T171" s="285"/>
      <c r="U171" s="27" t="s">
        <v>35</v>
      </c>
      <c r="V171" s="186"/>
      <c r="W171" s="56"/>
      <c r="X171" s="187"/>
      <c r="Y171" s="187"/>
      <c r="Z171" s="187"/>
      <c r="AA171" s="62"/>
      <c r="AB171" s="62"/>
      <c r="AC171" s="188"/>
      <c r="AD171" s="259"/>
      <c r="AE171" s="259"/>
      <c r="AF171" s="56"/>
      <c r="AG171" s="28"/>
      <c r="AH171" s="56"/>
      <c r="AI171" s="28"/>
      <c r="AJ171" s="132"/>
      <c r="AK171" s="199"/>
      <c r="AL171" s="285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4"/>
      <c r="AT171" s="37"/>
    </row>
    <row r="172" spans="2:46" ht="13.5" customHeight="1" thickBot="1" x14ac:dyDescent="0.2">
      <c r="B172" s="286"/>
      <c r="C172" s="27"/>
      <c r="D172" s="186"/>
      <c r="E172" s="56"/>
      <c r="F172" s="189"/>
      <c r="G172" s="189"/>
      <c r="H172" s="189"/>
      <c r="I172" s="56"/>
      <c r="J172" s="56"/>
      <c r="K172" s="188"/>
      <c r="L172" s="259"/>
      <c r="M172" s="259"/>
      <c r="N172" s="56"/>
      <c r="O172" s="28"/>
      <c r="P172" s="56"/>
      <c r="Q172" s="28"/>
      <c r="R172" s="184"/>
      <c r="S172" s="214"/>
      <c r="T172" s="286"/>
      <c r="U172" s="27"/>
      <c r="V172" s="186"/>
      <c r="W172" s="56"/>
      <c r="X172" s="189"/>
      <c r="Y172" s="189"/>
      <c r="Z172" s="189"/>
      <c r="AA172" s="56"/>
      <c r="AB172" s="56"/>
      <c r="AC172" s="188"/>
      <c r="AD172" s="259"/>
      <c r="AE172" s="259"/>
      <c r="AF172" s="56"/>
      <c r="AG172" s="28"/>
      <c r="AH172" s="56"/>
      <c r="AI172" s="28"/>
      <c r="AJ172" s="184"/>
      <c r="AK172" s="199"/>
      <c r="AL172" s="286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4"/>
      <c r="AT172" s="37"/>
    </row>
    <row r="173" spans="2:46" ht="13.5" customHeight="1" x14ac:dyDescent="0.15">
      <c r="B173" s="284" t="s">
        <v>97</v>
      </c>
      <c r="C173" s="25" t="s">
        <v>31</v>
      </c>
      <c r="D173" s="39"/>
      <c r="E173" s="55"/>
      <c r="F173" s="96"/>
      <c r="G173" s="96"/>
      <c r="H173" s="96"/>
      <c r="I173" s="60"/>
      <c r="J173" s="60"/>
      <c r="K173" s="61"/>
      <c r="L173" s="258"/>
      <c r="M173" s="258"/>
      <c r="N173" s="55"/>
      <c r="O173" s="26"/>
      <c r="P173" s="55"/>
      <c r="Q173" s="26"/>
      <c r="R173" s="131"/>
      <c r="S173" s="214"/>
      <c r="T173" s="284" t="s">
        <v>97</v>
      </c>
      <c r="U173" s="25" t="s">
        <v>31</v>
      </c>
      <c r="V173" s="39"/>
      <c r="W173" s="55"/>
      <c r="X173" s="96"/>
      <c r="Y173" s="96"/>
      <c r="Z173" s="96"/>
      <c r="AA173" s="60"/>
      <c r="AB173" s="60"/>
      <c r="AC173" s="61"/>
      <c r="AD173" s="258"/>
      <c r="AE173" s="258"/>
      <c r="AF173" s="55"/>
      <c r="AG173" s="26"/>
      <c r="AH173" s="55"/>
      <c r="AI173" s="26"/>
      <c r="AJ173" s="131"/>
      <c r="AK173" s="199"/>
      <c r="AL173" s="284" t="s">
        <v>97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4"/>
      <c r="AT173" s="37"/>
    </row>
    <row r="174" spans="2:46" ht="13.5" customHeight="1" x14ac:dyDescent="0.15">
      <c r="B174" s="285"/>
      <c r="C174" s="27" t="s">
        <v>32</v>
      </c>
      <c r="D174" s="186"/>
      <c r="E174" s="56"/>
      <c r="F174" s="187"/>
      <c r="G174" s="187"/>
      <c r="H174" s="187"/>
      <c r="I174" s="62"/>
      <c r="J174" s="62"/>
      <c r="K174" s="188"/>
      <c r="L174" s="259"/>
      <c r="M174" s="259"/>
      <c r="N174" s="56"/>
      <c r="O174" s="28"/>
      <c r="P174" s="56"/>
      <c r="Q174" s="28"/>
      <c r="R174" s="132"/>
      <c r="S174" s="214"/>
      <c r="T174" s="285"/>
      <c r="U174" s="27" t="s">
        <v>32</v>
      </c>
      <c r="V174" s="186"/>
      <c r="W174" s="56"/>
      <c r="X174" s="187"/>
      <c r="Y174" s="187"/>
      <c r="Z174" s="187"/>
      <c r="AA174" s="62"/>
      <c r="AB174" s="62"/>
      <c r="AC174" s="188"/>
      <c r="AD174" s="259"/>
      <c r="AE174" s="259"/>
      <c r="AF174" s="56"/>
      <c r="AG174" s="28"/>
      <c r="AH174" s="56"/>
      <c r="AI174" s="28"/>
      <c r="AJ174" s="132"/>
      <c r="AK174" s="199"/>
      <c r="AL174" s="285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4"/>
      <c r="AT174" s="37"/>
    </row>
    <row r="175" spans="2:46" ht="13.5" customHeight="1" x14ac:dyDescent="0.15">
      <c r="B175" s="285"/>
      <c r="C175" s="27" t="s">
        <v>33</v>
      </c>
      <c r="D175" s="186"/>
      <c r="E175" s="56"/>
      <c r="F175" s="187"/>
      <c r="G175" s="187"/>
      <c r="H175" s="187"/>
      <c r="I175" s="62"/>
      <c r="J175" s="62"/>
      <c r="K175" s="188"/>
      <c r="L175" s="259"/>
      <c r="M175" s="259"/>
      <c r="N175" s="56"/>
      <c r="O175" s="28"/>
      <c r="P175" s="56"/>
      <c r="Q175" s="28"/>
      <c r="R175" s="132"/>
      <c r="S175" s="214"/>
      <c r="T175" s="285"/>
      <c r="U175" s="27" t="s">
        <v>33</v>
      </c>
      <c r="V175" s="186"/>
      <c r="W175" s="56"/>
      <c r="X175" s="187"/>
      <c r="Y175" s="187"/>
      <c r="Z175" s="187"/>
      <c r="AA175" s="62"/>
      <c r="AB175" s="62"/>
      <c r="AC175" s="188"/>
      <c r="AD175" s="259"/>
      <c r="AE175" s="259"/>
      <c r="AF175" s="56"/>
      <c r="AG175" s="28"/>
      <c r="AH175" s="56"/>
      <c r="AI175" s="28"/>
      <c r="AJ175" s="132"/>
      <c r="AK175" s="199"/>
      <c r="AL175" s="285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4"/>
      <c r="AT175" s="37"/>
    </row>
    <row r="176" spans="2:46" ht="13.5" customHeight="1" x14ac:dyDescent="0.15">
      <c r="B176" s="285"/>
      <c r="C176" s="27" t="s">
        <v>35</v>
      </c>
      <c r="D176" s="186"/>
      <c r="E176" s="56"/>
      <c r="F176" s="187"/>
      <c r="G176" s="187"/>
      <c r="H176" s="187"/>
      <c r="I176" s="62"/>
      <c r="J176" s="62"/>
      <c r="K176" s="188"/>
      <c r="L176" s="259"/>
      <c r="M176" s="259"/>
      <c r="N176" s="56"/>
      <c r="O176" s="28"/>
      <c r="P176" s="56"/>
      <c r="Q176" s="28"/>
      <c r="R176" s="132"/>
      <c r="S176" s="214"/>
      <c r="T176" s="285"/>
      <c r="U176" s="27" t="s">
        <v>35</v>
      </c>
      <c r="V176" s="186"/>
      <c r="W176" s="56"/>
      <c r="X176" s="187"/>
      <c r="Y176" s="187"/>
      <c r="Z176" s="187"/>
      <c r="AA176" s="62"/>
      <c r="AB176" s="62"/>
      <c r="AC176" s="188"/>
      <c r="AD176" s="259"/>
      <c r="AE176" s="259"/>
      <c r="AF176" s="56"/>
      <c r="AG176" s="28"/>
      <c r="AH176" s="56"/>
      <c r="AI176" s="28"/>
      <c r="AJ176" s="132"/>
      <c r="AK176" s="199"/>
      <c r="AL176" s="285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4"/>
      <c r="AT176" s="37"/>
    </row>
    <row r="177" spans="2:46" ht="13.5" customHeight="1" thickBot="1" x14ac:dyDescent="0.2">
      <c r="B177" s="286"/>
      <c r="C177" s="27"/>
      <c r="D177" s="186"/>
      <c r="E177" s="56"/>
      <c r="F177" s="189"/>
      <c r="G177" s="189"/>
      <c r="H177" s="189"/>
      <c r="I177" s="56"/>
      <c r="J177" s="56"/>
      <c r="K177" s="188"/>
      <c r="L177" s="259"/>
      <c r="M177" s="259"/>
      <c r="N177" s="56"/>
      <c r="O177" s="28"/>
      <c r="P177" s="56"/>
      <c r="Q177" s="28"/>
      <c r="R177" s="184"/>
      <c r="S177" s="214"/>
      <c r="T177" s="286"/>
      <c r="U177" s="27"/>
      <c r="V177" s="186"/>
      <c r="W177" s="56"/>
      <c r="X177" s="189"/>
      <c r="Y177" s="189"/>
      <c r="Z177" s="189"/>
      <c r="AA177" s="56"/>
      <c r="AB177" s="56"/>
      <c r="AC177" s="188"/>
      <c r="AD177" s="259"/>
      <c r="AE177" s="259"/>
      <c r="AF177" s="56"/>
      <c r="AG177" s="28"/>
      <c r="AH177" s="56"/>
      <c r="AI177" s="28"/>
      <c r="AJ177" s="184"/>
      <c r="AK177" s="199"/>
      <c r="AL177" s="286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4"/>
      <c r="AT177" s="37"/>
    </row>
    <row r="178" spans="2:46" ht="13.5" customHeight="1" x14ac:dyDescent="0.15">
      <c r="B178" s="284" t="s">
        <v>98</v>
      </c>
      <c r="C178" s="25" t="s">
        <v>31</v>
      </c>
      <c r="D178" s="39"/>
      <c r="E178" s="55"/>
      <c r="F178" s="96"/>
      <c r="G178" s="96"/>
      <c r="H178" s="96"/>
      <c r="I178" s="60"/>
      <c r="J178" s="60"/>
      <c r="K178" s="61"/>
      <c r="L178" s="258"/>
      <c r="M178" s="258"/>
      <c r="N178" s="55"/>
      <c r="O178" s="26"/>
      <c r="P178" s="55"/>
      <c r="Q178" s="26"/>
      <c r="R178" s="131"/>
      <c r="S178" s="214"/>
      <c r="T178" s="284" t="s">
        <v>98</v>
      </c>
      <c r="U178" s="25" t="s">
        <v>31</v>
      </c>
      <c r="V178" s="39"/>
      <c r="W178" s="55"/>
      <c r="X178" s="96"/>
      <c r="Y178" s="96"/>
      <c r="Z178" s="96"/>
      <c r="AA178" s="60"/>
      <c r="AB178" s="60"/>
      <c r="AC178" s="61"/>
      <c r="AD178" s="258"/>
      <c r="AE178" s="258"/>
      <c r="AF178" s="55"/>
      <c r="AG178" s="26"/>
      <c r="AH178" s="55"/>
      <c r="AI178" s="26"/>
      <c r="AJ178" s="131"/>
      <c r="AK178" s="199"/>
      <c r="AL178" s="284" t="s">
        <v>98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4"/>
      <c r="AT178" s="37"/>
    </row>
    <row r="179" spans="2:46" ht="13.5" customHeight="1" x14ac:dyDescent="0.15">
      <c r="B179" s="285"/>
      <c r="C179" s="27" t="s">
        <v>32</v>
      </c>
      <c r="D179" s="186"/>
      <c r="E179" s="56"/>
      <c r="F179" s="187"/>
      <c r="G179" s="187"/>
      <c r="H179" s="187"/>
      <c r="I179" s="62"/>
      <c r="J179" s="62"/>
      <c r="K179" s="188"/>
      <c r="L179" s="259"/>
      <c r="M179" s="259"/>
      <c r="N179" s="56"/>
      <c r="O179" s="28"/>
      <c r="P179" s="56"/>
      <c r="Q179" s="28"/>
      <c r="R179" s="132"/>
      <c r="S179" s="214"/>
      <c r="T179" s="285"/>
      <c r="U179" s="27" t="s">
        <v>32</v>
      </c>
      <c r="V179" s="186"/>
      <c r="W179" s="56"/>
      <c r="X179" s="187"/>
      <c r="Y179" s="187"/>
      <c r="Z179" s="187"/>
      <c r="AA179" s="62"/>
      <c r="AB179" s="62"/>
      <c r="AC179" s="188"/>
      <c r="AD179" s="259"/>
      <c r="AE179" s="259"/>
      <c r="AF179" s="56"/>
      <c r="AG179" s="28"/>
      <c r="AH179" s="56"/>
      <c r="AI179" s="28"/>
      <c r="AJ179" s="132"/>
      <c r="AK179" s="199"/>
      <c r="AL179" s="285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4"/>
      <c r="AT179" s="37"/>
    </row>
    <row r="180" spans="2:46" ht="13.5" customHeight="1" x14ac:dyDescent="0.15">
      <c r="B180" s="285"/>
      <c r="C180" s="27" t="s">
        <v>33</v>
      </c>
      <c r="D180" s="186"/>
      <c r="E180" s="56"/>
      <c r="F180" s="187"/>
      <c r="G180" s="187"/>
      <c r="H180" s="187"/>
      <c r="I180" s="62"/>
      <c r="J180" s="62"/>
      <c r="K180" s="188"/>
      <c r="L180" s="259"/>
      <c r="M180" s="259"/>
      <c r="N180" s="56"/>
      <c r="O180" s="28"/>
      <c r="P180" s="56"/>
      <c r="Q180" s="28"/>
      <c r="R180" s="132"/>
      <c r="S180" s="214"/>
      <c r="T180" s="285"/>
      <c r="U180" s="27" t="s">
        <v>33</v>
      </c>
      <c r="V180" s="186"/>
      <c r="W180" s="56"/>
      <c r="X180" s="187"/>
      <c r="Y180" s="187"/>
      <c r="Z180" s="187"/>
      <c r="AA180" s="62"/>
      <c r="AB180" s="62"/>
      <c r="AC180" s="188"/>
      <c r="AD180" s="259"/>
      <c r="AE180" s="259"/>
      <c r="AF180" s="56"/>
      <c r="AG180" s="28"/>
      <c r="AH180" s="56"/>
      <c r="AI180" s="28"/>
      <c r="AJ180" s="132"/>
      <c r="AK180" s="199"/>
      <c r="AL180" s="285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4"/>
      <c r="AT180" s="37"/>
    </row>
    <row r="181" spans="2:46" ht="13.5" customHeight="1" x14ac:dyDescent="0.15">
      <c r="B181" s="285"/>
      <c r="C181" s="27" t="s">
        <v>35</v>
      </c>
      <c r="D181" s="186"/>
      <c r="E181" s="56"/>
      <c r="F181" s="187"/>
      <c r="G181" s="187"/>
      <c r="H181" s="187"/>
      <c r="I181" s="62"/>
      <c r="J181" s="62"/>
      <c r="K181" s="188"/>
      <c r="L181" s="259"/>
      <c r="M181" s="259"/>
      <c r="N181" s="56"/>
      <c r="O181" s="28"/>
      <c r="P181" s="56"/>
      <c r="Q181" s="28"/>
      <c r="R181" s="132"/>
      <c r="S181" s="214"/>
      <c r="T181" s="285"/>
      <c r="U181" s="27" t="s">
        <v>35</v>
      </c>
      <c r="V181" s="186"/>
      <c r="W181" s="56"/>
      <c r="X181" s="187"/>
      <c r="Y181" s="187"/>
      <c r="Z181" s="187"/>
      <c r="AA181" s="62"/>
      <c r="AB181" s="62"/>
      <c r="AC181" s="188"/>
      <c r="AD181" s="259"/>
      <c r="AE181" s="259"/>
      <c r="AF181" s="56"/>
      <c r="AG181" s="28"/>
      <c r="AH181" s="56"/>
      <c r="AI181" s="28"/>
      <c r="AJ181" s="132"/>
      <c r="AK181" s="199"/>
      <c r="AL181" s="285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4"/>
      <c r="AT181" s="37"/>
    </row>
    <row r="182" spans="2:46" ht="13.5" customHeight="1" thickBot="1" x14ac:dyDescent="0.2">
      <c r="B182" s="286"/>
      <c r="C182" s="27"/>
      <c r="D182" s="186"/>
      <c r="E182" s="56"/>
      <c r="F182" s="189"/>
      <c r="G182" s="189"/>
      <c r="H182" s="189"/>
      <c r="I182" s="56"/>
      <c r="J182" s="56"/>
      <c r="K182" s="188"/>
      <c r="L182" s="259"/>
      <c r="M182" s="259"/>
      <c r="N182" s="56"/>
      <c r="O182" s="28"/>
      <c r="P182" s="56"/>
      <c r="Q182" s="28"/>
      <c r="R182" s="184"/>
      <c r="S182" s="214"/>
      <c r="T182" s="286"/>
      <c r="U182" s="27"/>
      <c r="V182" s="186"/>
      <c r="W182" s="56"/>
      <c r="X182" s="189"/>
      <c r="Y182" s="189"/>
      <c r="Z182" s="189"/>
      <c r="AA182" s="56"/>
      <c r="AB182" s="56"/>
      <c r="AC182" s="188"/>
      <c r="AD182" s="259"/>
      <c r="AE182" s="259"/>
      <c r="AF182" s="56"/>
      <c r="AG182" s="28"/>
      <c r="AH182" s="56"/>
      <c r="AI182" s="28"/>
      <c r="AJ182" s="184"/>
      <c r="AK182" s="199"/>
      <c r="AL182" s="286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4"/>
      <c r="AT182" s="37"/>
    </row>
    <row r="183" spans="2:46" ht="13.5" customHeight="1" x14ac:dyDescent="0.15">
      <c r="B183" s="284" t="s">
        <v>99</v>
      </c>
      <c r="C183" s="25" t="s">
        <v>31</v>
      </c>
      <c r="D183" s="39"/>
      <c r="E183" s="55"/>
      <c r="F183" s="96"/>
      <c r="G183" s="96"/>
      <c r="H183" s="96"/>
      <c r="I183" s="60"/>
      <c r="J183" s="60"/>
      <c r="K183" s="61"/>
      <c r="L183" s="258"/>
      <c r="M183" s="258"/>
      <c r="N183" s="55"/>
      <c r="O183" s="26"/>
      <c r="P183" s="55"/>
      <c r="Q183" s="26"/>
      <c r="R183" s="131"/>
      <c r="S183" s="214"/>
      <c r="T183" s="284" t="s">
        <v>99</v>
      </c>
      <c r="U183" s="25" t="s">
        <v>31</v>
      </c>
      <c r="V183" s="39"/>
      <c r="W183" s="55"/>
      <c r="X183" s="96"/>
      <c r="Y183" s="96"/>
      <c r="Z183" s="96"/>
      <c r="AA183" s="60"/>
      <c r="AB183" s="60"/>
      <c r="AC183" s="61"/>
      <c r="AD183" s="258"/>
      <c r="AE183" s="258"/>
      <c r="AF183" s="55"/>
      <c r="AG183" s="26"/>
      <c r="AH183" s="55"/>
      <c r="AI183" s="26"/>
      <c r="AJ183" s="131"/>
      <c r="AK183" s="199"/>
      <c r="AL183" s="284" t="s">
        <v>99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4"/>
      <c r="AT183" s="37"/>
    </row>
    <row r="184" spans="2:46" ht="13.5" customHeight="1" x14ac:dyDescent="0.15">
      <c r="B184" s="285"/>
      <c r="C184" s="27" t="s">
        <v>32</v>
      </c>
      <c r="D184" s="186"/>
      <c r="E184" s="56"/>
      <c r="F184" s="187"/>
      <c r="G184" s="187"/>
      <c r="H184" s="187"/>
      <c r="I184" s="62"/>
      <c r="J184" s="62"/>
      <c r="K184" s="188"/>
      <c r="L184" s="259"/>
      <c r="M184" s="259"/>
      <c r="N184" s="56"/>
      <c r="O184" s="28"/>
      <c r="P184" s="56"/>
      <c r="Q184" s="28"/>
      <c r="R184" s="132"/>
      <c r="S184" s="214"/>
      <c r="T184" s="285"/>
      <c r="U184" s="27" t="s">
        <v>32</v>
      </c>
      <c r="V184" s="186"/>
      <c r="W184" s="56"/>
      <c r="X184" s="187"/>
      <c r="Y184" s="187"/>
      <c r="Z184" s="187"/>
      <c r="AA184" s="62"/>
      <c r="AB184" s="62"/>
      <c r="AC184" s="188"/>
      <c r="AD184" s="259"/>
      <c r="AE184" s="259"/>
      <c r="AF184" s="56"/>
      <c r="AG184" s="28"/>
      <c r="AH184" s="56"/>
      <c r="AI184" s="28"/>
      <c r="AJ184" s="132"/>
      <c r="AK184" s="199"/>
      <c r="AL184" s="285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4"/>
      <c r="AT184" s="37"/>
    </row>
    <row r="185" spans="2:46" ht="13.5" customHeight="1" x14ac:dyDescent="0.15">
      <c r="B185" s="285"/>
      <c r="C185" s="27" t="s">
        <v>33</v>
      </c>
      <c r="D185" s="186"/>
      <c r="E185" s="56"/>
      <c r="F185" s="187"/>
      <c r="G185" s="187"/>
      <c r="H185" s="187"/>
      <c r="I185" s="62"/>
      <c r="J185" s="62"/>
      <c r="K185" s="188"/>
      <c r="L185" s="259"/>
      <c r="M185" s="259"/>
      <c r="N185" s="56"/>
      <c r="O185" s="28"/>
      <c r="P185" s="56"/>
      <c r="Q185" s="28"/>
      <c r="R185" s="132"/>
      <c r="S185" s="214"/>
      <c r="T185" s="285"/>
      <c r="U185" s="27" t="s">
        <v>33</v>
      </c>
      <c r="V185" s="186"/>
      <c r="W185" s="56"/>
      <c r="X185" s="187"/>
      <c r="Y185" s="187"/>
      <c r="Z185" s="187"/>
      <c r="AA185" s="62"/>
      <c r="AB185" s="62"/>
      <c r="AC185" s="188"/>
      <c r="AD185" s="259"/>
      <c r="AE185" s="259"/>
      <c r="AF185" s="56"/>
      <c r="AG185" s="28"/>
      <c r="AH185" s="56"/>
      <c r="AI185" s="28"/>
      <c r="AJ185" s="132"/>
      <c r="AK185" s="199"/>
      <c r="AL185" s="285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4"/>
      <c r="AT185" s="37"/>
    </row>
    <row r="186" spans="2:46" ht="13.5" customHeight="1" x14ac:dyDescent="0.15">
      <c r="B186" s="285"/>
      <c r="C186" s="27" t="s">
        <v>35</v>
      </c>
      <c r="D186" s="186"/>
      <c r="E186" s="56"/>
      <c r="F186" s="187"/>
      <c r="G186" s="187"/>
      <c r="H186" s="187"/>
      <c r="I186" s="62"/>
      <c r="J186" s="62"/>
      <c r="K186" s="188"/>
      <c r="L186" s="259"/>
      <c r="M186" s="259"/>
      <c r="N186" s="56"/>
      <c r="O186" s="28"/>
      <c r="P186" s="56"/>
      <c r="Q186" s="28"/>
      <c r="R186" s="132"/>
      <c r="S186" s="214"/>
      <c r="T186" s="285"/>
      <c r="U186" s="27" t="s">
        <v>35</v>
      </c>
      <c r="V186" s="186"/>
      <c r="W186" s="56"/>
      <c r="X186" s="187"/>
      <c r="Y186" s="187"/>
      <c r="Z186" s="187"/>
      <c r="AA186" s="62"/>
      <c r="AB186" s="62"/>
      <c r="AC186" s="188"/>
      <c r="AD186" s="259"/>
      <c r="AE186" s="259"/>
      <c r="AF186" s="56"/>
      <c r="AG186" s="28"/>
      <c r="AH186" s="56"/>
      <c r="AI186" s="28"/>
      <c r="AJ186" s="132"/>
      <c r="AK186" s="199"/>
      <c r="AL186" s="285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4"/>
      <c r="AT186" s="37"/>
    </row>
    <row r="187" spans="2:46" ht="13.5" customHeight="1" thickBot="1" x14ac:dyDescent="0.2">
      <c r="B187" s="286"/>
      <c r="C187" s="27"/>
      <c r="D187" s="186"/>
      <c r="E187" s="56"/>
      <c r="F187" s="189"/>
      <c r="G187" s="189"/>
      <c r="H187" s="189"/>
      <c r="I187" s="56"/>
      <c r="J187" s="56"/>
      <c r="K187" s="188"/>
      <c r="L187" s="259"/>
      <c r="M187" s="259"/>
      <c r="N187" s="56"/>
      <c r="O187" s="28"/>
      <c r="P187" s="56"/>
      <c r="Q187" s="28"/>
      <c r="R187" s="184"/>
      <c r="S187" s="214"/>
      <c r="T187" s="286"/>
      <c r="U187" s="27"/>
      <c r="V187" s="186"/>
      <c r="W187" s="56"/>
      <c r="X187" s="189"/>
      <c r="Y187" s="189"/>
      <c r="Z187" s="189"/>
      <c r="AA187" s="56"/>
      <c r="AB187" s="56"/>
      <c r="AC187" s="188"/>
      <c r="AD187" s="259"/>
      <c r="AE187" s="259"/>
      <c r="AF187" s="56"/>
      <c r="AG187" s="28"/>
      <c r="AH187" s="56"/>
      <c r="AI187" s="28"/>
      <c r="AJ187" s="184"/>
      <c r="AK187" s="199"/>
      <c r="AL187" s="286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4"/>
      <c r="AT187" s="37"/>
    </row>
    <row r="188" spans="2:46" ht="13.5" customHeight="1" x14ac:dyDescent="0.15">
      <c r="B188" s="284" t="s">
        <v>100</v>
      </c>
      <c r="C188" s="25" t="s">
        <v>31</v>
      </c>
      <c r="D188" s="39"/>
      <c r="E188" s="55"/>
      <c r="F188" s="96"/>
      <c r="G188" s="96"/>
      <c r="H188" s="96"/>
      <c r="I188" s="60"/>
      <c r="J188" s="60"/>
      <c r="K188" s="61"/>
      <c r="L188" s="258"/>
      <c r="M188" s="258"/>
      <c r="N188" s="55"/>
      <c r="O188" s="26"/>
      <c r="P188" s="55"/>
      <c r="Q188" s="26"/>
      <c r="R188" s="131"/>
      <c r="S188" s="214"/>
      <c r="T188" s="284" t="s">
        <v>100</v>
      </c>
      <c r="U188" s="25" t="s">
        <v>31</v>
      </c>
      <c r="V188" s="39"/>
      <c r="W188" s="55"/>
      <c r="X188" s="96"/>
      <c r="Y188" s="96"/>
      <c r="Z188" s="96"/>
      <c r="AA188" s="60"/>
      <c r="AB188" s="60"/>
      <c r="AC188" s="61"/>
      <c r="AD188" s="258"/>
      <c r="AE188" s="258"/>
      <c r="AF188" s="55"/>
      <c r="AG188" s="26"/>
      <c r="AH188" s="55"/>
      <c r="AI188" s="26"/>
      <c r="AJ188" s="131"/>
      <c r="AK188" s="199"/>
      <c r="AL188" s="284" t="s">
        <v>100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4"/>
      <c r="AT188" s="37"/>
    </row>
    <row r="189" spans="2:46" ht="13.5" customHeight="1" x14ac:dyDescent="0.15">
      <c r="B189" s="285"/>
      <c r="C189" s="27" t="s">
        <v>32</v>
      </c>
      <c r="D189" s="186"/>
      <c r="E189" s="56"/>
      <c r="F189" s="187"/>
      <c r="G189" s="187"/>
      <c r="H189" s="187"/>
      <c r="I189" s="62"/>
      <c r="J189" s="62"/>
      <c r="K189" s="188"/>
      <c r="L189" s="259"/>
      <c r="M189" s="259"/>
      <c r="N189" s="56"/>
      <c r="O189" s="28"/>
      <c r="P189" s="56"/>
      <c r="Q189" s="28"/>
      <c r="R189" s="132"/>
      <c r="S189" s="214"/>
      <c r="T189" s="285"/>
      <c r="U189" s="27" t="s">
        <v>32</v>
      </c>
      <c r="V189" s="186"/>
      <c r="W189" s="56"/>
      <c r="X189" s="187"/>
      <c r="Y189" s="187"/>
      <c r="Z189" s="187"/>
      <c r="AA189" s="62"/>
      <c r="AB189" s="62"/>
      <c r="AC189" s="188"/>
      <c r="AD189" s="259"/>
      <c r="AE189" s="259"/>
      <c r="AF189" s="56"/>
      <c r="AG189" s="28"/>
      <c r="AH189" s="56"/>
      <c r="AI189" s="28"/>
      <c r="AJ189" s="132"/>
      <c r="AK189" s="199"/>
      <c r="AL189" s="285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4"/>
      <c r="AT189" s="37"/>
    </row>
    <row r="190" spans="2:46" ht="13.5" customHeight="1" x14ac:dyDescent="0.15">
      <c r="B190" s="285"/>
      <c r="C190" s="27" t="s">
        <v>33</v>
      </c>
      <c r="D190" s="186"/>
      <c r="E190" s="56"/>
      <c r="F190" s="187"/>
      <c r="G190" s="187"/>
      <c r="H190" s="187"/>
      <c r="I190" s="62"/>
      <c r="J190" s="62"/>
      <c r="K190" s="188"/>
      <c r="L190" s="259"/>
      <c r="M190" s="259"/>
      <c r="N190" s="56"/>
      <c r="O190" s="28"/>
      <c r="P190" s="56"/>
      <c r="Q190" s="28"/>
      <c r="R190" s="132"/>
      <c r="S190" s="214"/>
      <c r="T190" s="285"/>
      <c r="U190" s="27" t="s">
        <v>33</v>
      </c>
      <c r="V190" s="186"/>
      <c r="W190" s="56"/>
      <c r="X190" s="187"/>
      <c r="Y190" s="187"/>
      <c r="Z190" s="187"/>
      <c r="AA190" s="62"/>
      <c r="AB190" s="62"/>
      <c r="AC190" s="188"/>
      <c r="AD190" s="259"/>
      <c r="AE190" s="259"/>
      <c r="AF190" s="56"/>
      <c r="AG190" s="28"/>
      <c r="AH190" s="56"/>
      <c r="AI190" s="28"/>
      <c r="AJ190" s="132"/>
      <c r="AK190" s="199"/>
      <c r="AL190" s="285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4"/>
      <c r="AT190" s="37"/>
    </row>
    <row r="191" spans="2:46" ht="13.5" customHeight="1" x14ac:dyDescent="0.15">
      <c r="B191" s="285"/>
      <c r="C191" s="27" t="s">
        <v>35</v>
      </c>
      <c r="D191" s="186"/>
      <c r="E191" s="56"/>
      <c r="F191" s="187"/>
      <c r="G191" s="187"/>
      <c r="H191" s="187"/>
      <c r="I191" s="62"/>
      <c r="J191" s="62"/>
      <c r="K191" s="188"/>
      <c r="L191" s="259"/>
      <c r="M191" s="259"/>
      <c r="N191" s="56"/>
      <c r="O191" s="28"/>
      <c r="P191" s="56"/>
      <c r="Q191" s="28"/>
      <c r="R191" s="132"/>
      <c r="S191" s="214"/>
      <c r="T191" s="285"/>
      <c r="U191" s="27" t="s">
        <v>35</v>
      </c>
      <c r="V191" s="186"/>
      <c r="W191" s="56"/>
      <c r="X191" s="187"/>
      <c r="Y191" s="187"/>
      <c r="Z191" s="187"/>
      <c r="AA191" s="62"/>
      <c r="AB191" s="62"/>
      <c r="AC191" s="188"/>
      <c r="AD191" s="259"/>
      <c r="AE191" s="259"/>
      <c r="AF191" s="56"/>
      <c r="AG191" s="28"/>
      <c r="AH191" s="56"/>
      <c r="AI191" s="28"/>
      <c r="AJ191" s="132"/>
      <c r="AK191" s="199"/>
      <c r="AL191" s="285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4"/>
      <c r="AT191" s="37"/>
    </row>
    <row r="192" spans="2:46" ht="13.5" customHeight="1" thickBot="1" x14ac:dyDescent="0.2">
      <c r="B192" s="286"/>
      <c r="C192" s="27"/>
      <c r="D192" s="186"/>
      <c r="E192" s="56"/>
      <c r="F192" s="189"/>
      <c r="G192" s="189"/>
      <c r="H192" s="189"/>
      <c r="I192" s="56"/>
      <c r="J192" s="56"/>
      <c r="K192" s="188"/>
      <c r="L192" s="259"/>
      <c r="M192" s="259"/>
      <c r="N192" s="56"/>
      <c r="O192" s="28"/>
      <c r="P192" s="56"/>
      <c r="Q192" s="28"/>
      <c r="R192" s="184"/>
      <c r="S192" s="214"/>
      <c r="T192" s="286"/>
      <c r="U192" s="27"/>
      <c r="V192" s="186"/>
      <c r="W192" s="56"/>
      <c r="X192" s="189"/>
      <c r="Y192" s="189"/>
      <c r="Z192" s="189"/>
      <c r="AA192" s="56"/>
      <c r="AB192" s="56"/>
      <c r="AC192" s="188"/>
      <c r="AD192" s="259"/>
      <c r="AE192" s="259"/>
      <c r="AF192" s="56"/>
      <c r="AG192" s="28"/>
      <c r="AH192" s="56"/>
      <c r="AI192" s="28"/>
      <c r="AJ192" s="184"/>
      <c r="AK192" s="199"/>
      <c r="AL192" s="286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4"/>
      <c r="AT192" s="37"/>
    </row>
    <row r="193" spans="2:46" ht="13.5" customHeight="1" x14ac:dyDescent="0.15">
      <c r="B193" s="284" t="s">
        <v>101</v>
      </c>
      <c r="C193" s="25" t="s">
        <v>31</v>
      </c>
      <c r="D193" s="39"/>
      <c r="E193" s="55"/>
      <c r="F193" s="96"/>
      <c r="G193" s="96"/>
      <c r="H193" s="96"/>
      <c r="I193" s="60"/>
      <c r="J193" s="60"/>
      <c r="K193" s="61"/>
      <c r="L193" s="258"/>
      <c r="M193" s="258"/>
      <c r="N193" s="55"/>
      <c r="O193" s="26"/>
      <c r="P193" s="55"/>
      <c r="Q193" s="26"/>
      <c r="R193" s="131"/>
      <c r="S193" s="214"/>
      <c r="T193" s="284" t="s">
        <v>101</v>
      </c>
      <c r="U193" s="25" t="s">
        <v>31</v>
      </c>
      <c r="V193" s="39"/>
      <c r="W193" s="55"/>
      <c r="X193" s="96"/>
      <c r="Y193" s="96"/>
      <c r="Z193" s="96"/>
      <c r="AA193" s="60"/>
      <c r="AB193" s="60"/>
      <c r="AC193" s="61"/>
      <c r="AD193" s="258"/>
      <c r="AE193" s="258"/>
      <c r="AF193" s="55"/>
      <c r="AG193" s="26"/>
      <c r="AH193" s="55"/>
      <c r="AI193" s="26"/>
      <c r="AJ193" s="131"/>
      <c r="AK193" s="199"/>
      <c r="AL193" s="284" t="s">
        <v>101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4"/>
      <c r="AT193" s="37"/>
    </row>
    <row r="194" spans="2:46" ht="13.5" customHeight="1" x14ac:dyDescent="0.15">
      <c r="B194" s="285"/>
      <c r="C194" s="27" t="s">
        <v>32</v>
      </c>
      <c r="D194" s="186"/>
      <c r="E194" s="56"/>
      <c r="F194" s="187"/>
      <c r="G194" s="187"/>
      <c r="H194" s="187"/>
      <c r="I194" s="62"/>
      <c r="J194" s="62"/>
      <c r="K194" s="188"/>
      <c r="L194" s="259"/>
      <c r="M194" s="259"/>
      <c r="N194" s="56"/>
      <c r="O194" s="28"/>
      <c r="P194" s="56"/>
      <c r="Q194" s="28"/>
      <c r="R194" s="132"/>
      <c r="S194" s="214"/>
      <c r="T194" s="285"/>
      <c r="U194" s="27" t="s">
        <v>32</v>
      </c>
      <c r="V194" s="186"/>
      <c r="W194" s="56"/>
      <c r="X194" s="187"/>
      <c r="Y194" s="187"/>
      <c r="Z194" s="187"/>
      <c r="AA194" s="62"/>
      <c r="AB194" s="62"/>
      <c r="AC194" s="188"/>
      <c r="AD194" s="259"/>
      <c r="AE194" s="259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4"/>
      <c r="AT194" s="37"/>
    </row>
    <row r="195" spans="2:46" ht="13.5" customHeight="1" x14ac:dyDescent="0.15">
      <c r="B195" s="285"/>
      <c r="C195" s="27" t="s">
        <v>33</v>
      </c>
      <c r="D195" s="186"/>
      <c r="E195" s="56"/>
      <c r="F195" s="187"/>
      <c r="G195" s="187"/>
      <c r="H195" s="187"/>
      <c r="I195" s="62"/>
      <c r="J195" s="62"/>
      <c r="K195" s="188"/>
      <c r="L195" s="259"/>
      <c r="M195" s="259"/>
      <c r="N195" s="56"/>
      <c r="O195" s="28"/>
      <c r="P195" s="56"/>
      <c r="Q195" s="28"/>
      <c r="R195" s="132"/>
      <c r="S195" s="214"/>
      <c r="T195" s="285"/>
      <c r="U195" s="27" t="s">
        <v>33</v>
      </c>
      <c r="V195" s="186"/>
      <c r="W195" s="56"/>
      <c r="X195" s="187"/>
      <c r="Y195" s="187"/>
      <c r="Z195" s="187"/>
      <c r="AA195" s="62"/>
      <c r="AB195" s="62"/>
      <c r="AC195" s="188"/>
      <c r="AD195" s="259"/>
      <c r="AE195" s="259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4"/>
      <c r="AT195" s="37"/>
    </row>
    <row r="196" spans="2:46" ht="13.5" customHeight="1" x14ac:dyDescent="0.15">
      <c r="B196" s="285"/>
      <c r="C196" s="27" t="s">
        <v>35</v>
      </c>
      <c r="D196" s="186"/>
      <c r="E196" s="56"/>
      <c r="F196" s="187"/>
      <c r="G196" s="187"/>
      <c r="H196" s="187"/>
      <c r="I196" s="62"/>
      <c r="J196" s="62"/>
      <c r="K196" s="188"/>
      <c r="L196" s="259"/>
      <c r="M196" s="259"/>
      <c r="N196" s="56"/>
      <c r="O196" s="28"/>
      <c r="P196" s="56"/>
      <c r="Q196" s="28"/>
      <c r="R196" s="132"/>
      <c r="S196" s="214"/>
      <c r="T196" s="285"/>
      <c r="U196" s="27" t="s">
        <v>35</v>
      </c>
      <c r="V196" s="186"/>
      <c r="W196" s="56"/>
      <c r="X196" s="187"/>
      <c r="Y196" s="187"/>
      <c r="Z196" s="187"/>
      <c r="AA196" s="62"/>
      <c r="AB196" s="62"/>
      <c r="AC196" s="188"/>
      <c r="AD196" s="259"/>
      <c r="AE196" s="259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4"/>
      <c r="AT196" s="37"/>
    </row>
    <row r="197" spans="2:46" ht="13.5" customHeight="1" thickBot="1" x14ac:dyDescent="0.2">
      <c r="B197" s="286"/>
      <c r="C197" s="27"/>
      <c r="D197" s="186"/>
      <c r="E197" s="56"/>
      <c r="F197" s="189"/>
      <c r="G197" s="189"/>
      <c r="H197" s="189"/>
      <c r="I197" s="56"/>
      <c r="J197" s="56"/>
      <c r="K197" s="188"/>
      <c r="L197" s="259"/>
      <c r="M197" s="259"/>
      <c r="N197" s="56"/>
      <c r="O197" s="28"/>
      <c r="P197" s="56"/>
      <c r="Q197" s="28"/>
      <c r="R197" s="184"/>
      <c r="S197" s="214"/>
      <c r="T197" s="286"/>
      <c r="U197" s="27"/>
      <c r="V197" s="186"/>
      <c r="W197" s="56"/>
      <c r="X197" s="189"/>
      <c r="Y197" s="189"/>
      <c r="Z197" s="189"/>
      <c r="AA197" s="56"/>
      <c r="AB197" s="56"/>
      <c r="AC197" s="188"/>
      <c r="AD197" s="259"/>
      <c r="AE197" s="259"/>
      <c r="AF197" s="56"/>
      <c r="AG197" s="28"/>
      <c r="AH197" s="56"/>
      <c r="AI197" s="28"/>
      <c r="AJ197" s="184"/>
      <c r="AK197" s="199"/>
      <c r="AL197" s="286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4"/>
      <c r="AT197" s="37"/>
    </row>
    <row r="198" spans="2:46" ht="13.5" customHeight="1" x14ac:dyDescent="0.15">
      <c r="B198" s="284" t="s">
        <v>102</v>
      </c>
      <c r="C198" s="25" t="s">
        <v>31</v>
      </c>
      <c r="D198" s="39"/>
      <c r="E198" s="55"/>
      <c r="F198" s="96"/>
      <c r="G198" s="96"/>
      <c r="H198" s="96"/>
      <c r="I198" s="60"/>
      <c r="J198" s="60"/>
      <c r="K198" s="61"/>
      <c r="L198" s="258"/>
      <c r="M198" s="258"/>
      <c r="N198" s="55"/>
      <c r="O198" s="26"/>
      <c r="P198" s="55"/>
      <c r="Q198" s="26"/>
      <c r="R198" s="131"/>
      <c r="S198" s="214"/>
      <c r="T198" s="284" t="s">
        <v>102</v>
      </c>
      <c r="U198" s="25" t="s">
        <v>31</v>
      </c>
      <c r="V198" s="39"/>
      <c r="W198" s="55"/>
      <c r="X198" s="96"/>
      <c r="Y198" s="96"/>
      <c r="Z198" s="96"/>
      <c r="AA198" s="60"/>
      <c r="AB198" s="60"/>
      <c r="AC198" s="61"/>
      <c r="AD198" s="258"/>
      <c r="AE198" s="258"/>
      <c r="AF198" s="55"/>
      <c r="AG198" s="26"/>
      <c r="AH198" s="55"/>
      <c r="AI198" s="26"/>
      <c r="AJ198" s="131"/>
      <c r="AK198" s="199"/>
      <c r="AL198" s="284" t="s">
        <v>102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4"/>
      <c r="AT198" s="37"/>
    </row>
    <row r="199" spans="2:46" ht="13.5" customHeight="1" x14ac:dyDescent="0.15">
      <c r="B199" s="285"/>
      <c r="C199" s="27" t="s">
        <v>32</v>
      </c>
      <c r="D199" s="186"/>
      <c r="E199" s="56"/>
      <c r="F199" s="187"/>
      <c r="G199" s="187"/>
      <c r="H199" s="187"/>
      <c r="I199" s="62"/>
      <c r="J199" s="62"/>
      <c r="K199" s="188"/>
      <c r="L199" s="259"/>
      <c r="M199" s="259"/>
      <c r="N199" s="56"/>
      <c r="O199" s="28"/>
      <c r="P199" s="56"/>
      <c r="Q199" s="28"/>
      <c r="R199" s="132"/>
      <c r="S199" s="214"/>
      <c r="T199" s="285"/>
      <c r="U199" s="27" t="s">
        <v>32</v>
      </c>
      <c r="V199" s="186"/>
      <c r="W199" s="56"/>
      <c r="X199" s="187"/>
      <c r="Y199" s="187"/>
      <c r="Z199" s="187"/>
      <c r="AA199" s="62"/>
      <c r="AB199" s="62"/>
      <c r="AC199" s="188"/>
      <c r="AD199" s="259"/>
      <c r="AE199" s="259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4"/>
      <c r="AT199" s="37"/>
    </row>
    <row r="200" spans="2:46" ht="13.5" customHeight="1" x14ac:dyDescent="0.15">
      <c r="B200" s="285"/>
      <c r="C200" s="27" t="s">
        <v>33</v>
      </c>
      <c r="D200" s="186"/>
      <c r="E200" s="56"/>
      <c r="F200" s="187"/>
      <c r="G200" s="187"/>
      <c r="H200" s="187"/>
      <c r="I200" s="62"/>
      <c r="J200" s="62"/>
      <c r="K200" s="188"/>
      <c r="L200" s="259"/>
      <c r="M200" s="259"/>
      <c r="N200" s="56"/>
      <c r="O200" s="28"/>
      <c r="P200" s="56"/>
      <c r="Q200" s="28"/>
      <c r="R200" s="132"/>
      <c r="S200" s="214"/>
      <c r="T200" s="285"/>
      <c r="U200" s="27" t="s">
        <v>33</v>
      </c>
      <c r="V200" s="186"/>
      <c r="W200" s="56"/>
      <c r="X200" s="187"/>
      <c r="Y200" s="187"/>
      <c r="Z200" s="187"/>
      <c r="AA200" s="62"/>
      <c r="AB200" s="62"/>
      <c r="AC200" s="188"/>
      <c r="AD200" s="259"/>
      <c r="AE200" s="259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4"/>
      <c r="AT200" s="37"/>
    </row>
    <row r="201" spans="2:46" ht="13.5" customHeight="1" x14ac:dyDescent="0.15">
      <c r="B201" s="285"/>
      <c r="C201" s="27" t="s">
        <v>35</v>
      </c>
      <c r="D201" s="186"/>
      <c r="E201" s="56"/>
      <c r="F201" s="187"/>
      <c r="G201" s="187"/>
      <c r="H201" s="187"/>
      <c r="I201" s="62"/>
      <c r="J201" s="62"/>
      <c r="K201" s="188"/>
      <c r="L201" s="259"/>
      <c r="M201" s="259"/>
      <c r="N201" s="56"/>
      <c r="O201" s="28"/>
      <c r="P201" s="56"/>
      <c r="Q201" s="28"/>
      <c r="R201" s="132"/>
      <c r="S201" s="214"/>
      <c r="T201" s="285"/>
      <c r="U201" s="27" t="s">
        <v>35</v>
      </c>
      <c r="V201" s="186"/>
      <c r="W201" s="56"/>
      <c r="X201" s="187"/>
      <c r="Y201" s="187"/>
      <c r="Z201" s="187"/>
      <c r="AA201" s="62"/>
      <c r="AB201" s="62"/>
      <c r="AC201" s="188"/>
      <c r="AD201" s="259"/>
      <c r="AE201" s="259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4"/>
      <c r="AT201" s="37"/>
    </row>
    <row r="202" spans="2:46" ht="13.5" customHeight="1" thickBot="1" x14ac:dyDescent="0.2">
      <c r="B202" s="286"/>
      <c r="C202" s="27"/>
      <c r="D202" s="186"/>
      <c r="E202" s="56"/>
      <c r="F202" s="189"/>
      <c r="G202" s="189"/>
      <c r="H202" s="189"/>
      <c r="I202" s="56"/>
      <c r="J202" s="56"/>
      <c r="K202" s="188"/>
      <c r="L202" s="259"/>
      <c r="M202" s="259"/>
      <c r="N202" s="56"/>
      <c r="O202" s="28"/>
      <c r="P202" s="56"/>
      <c r="Q202" s="28"/>
      <c r="R202" s="184"/>
      <c r="S202" s="214"/>
      <c r="T202" s="286"/>
      <c r="U202" s="27"/>
      <c r="V202" s="186"/>
      <c r="W202" s="56"/>
      <c r="X202" s="189"/>
      <c r="Y202" s="189"/>
      <c r="Z202" s="189"/>
      <c r="AA202" s="56"/>
      <c r="AB202" s="56"/>
      <c r="AC202" s="188"/>
      <c r="AD202" s="259"/>
      <c r="AE202" s="259"/>
      <c r="AF202" s="56"/>
      <c r="AG202" s="28"/>
      <c r="AH202" s="56"/>
      <c r="AI202" s="28"/>
      <c r="AJ202" s="184"/>
      <c r="AK202" s="199"/>
      <c r="AL202" s="286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4"/>
      <c r="AT202" s="37"/>
    </row>
    <row r="203" spans="2:46" ht="13.5" customHeight="1" x14ac:dyDescent="0.15">
      <c r="B203" s="284" t="s">
        <v>103</v>
      </c>
      <c r="C203" s="25" t="s">
        <v>31</v>
      </c>
      <c r="D203" s="39"/>
      <c r="E203" s="55"/>
      <c r="F203" s="96"/>
      <c r="G203" s="96"/>
      <c r="H203" s="96"/>
      <c r="I203" s="60"/>
      <c r="J203" s="60"/>
      <c r="K203" s="61"/>
      <c r="L203" s="258"/>
      <c r="M203" s="258"/>
      <c r="N203" s="55"/>
      <c r="O203" s="26"/>
      <c r="P203" s="55"/>
      <c r="Q203" s="26"/>
      <c r="R203" s="131"/>
      <c r="S203" s="214"/>
      <c r="T203" s="284" t="s">
        <v>103</v>
      </c>
      <c r="U203" s="25" t="s">
        <v>31</v>
      </c>
      <c r="V203" s="39"/>
      <c r="W203" s="55"/>
      <c r="X203" s="96"/>
      <c r="Y203" s="96"/>
      <c r="Z203" s="96"/>
      <c r="AA203" s="60"/>
      <c r="AB203" s="60"/>
      <c r="AC203" s="61"/>
      <c r="AD203" s="258"/>
      <c r="AE203" s="258"/>
      <c r="AF203" s="55"/>
      <c r="AG203" s="26"/>
      <c r="AH203" s="55"/>
      <c r="AI203" s="26"/>
      <c r="AJ203" s="131"/>
      <c r="AK203" s="199"/>
      <c r="AL203" s="284" t="s">
        <v>103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4"/>
      <c r="AT203" s="37"/>
    </row>
    <row r="204" spans="2:46" ht="13.5" customHeight="1" x14ac:dyDescent="0.15">
      <c r="B204" s="285"/>
      <c r="C204" s="27" t="s">
        <v>32</v>
      </c>
      <c r="D204" s="186"/>
      <c r="E204" s="56"/>
      <c r="F204" s="187"/>
      <c r="G204" s="187"/>
      <c r="H204" s="187"/>
      <c r="I204" s="62"/>
      <c r="J204" s="62"/>
      <c r="K204" s="188"/>
      <c r="L204" s="259"/>
      <c r="M204" s="259"/>
      <c r="N204" s="56"/>
      <c r="O204" s="28"/>
      <c r="P204" s="56"/>
      <c r="Q204" s="28"/>
      <c r="R204" s="132"/>
      <c r="S204" s="214"/>
      <c r="T204" s="285"/>
      <c r="U204" s="27" t="s">
        <v>32</v>
      </c>
      <c r="V204" s="186"/>
      <c r="W204" s="56"/>
      <c r="X204" s="187"/>
      <c r="Y204" s="187"/>
      <c r="Z204" s="187"/>
      <c r="AA204" s="62"/>
      <c r="AB204" s="62"/>
      <c r="AC204" s="188"/>
      <c r="AD204" s="259"/>
      <c r="AE204" s="259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4"/>
      <c r="AT204" s="37"/>
    </row>
    <row r="205" spans="2:46" ht="13.5" customHeight="1" x14ac:dyDescent="0.15">
      <c r="B205" s="285"/>
      <c r="C205" s="27" t="s">
        <v>33</v>
      </c>
      <c r="D205" s="186"/>
      <c r="E205" s="56"/>
      <c r="F205" s="187"/>
      <c r="G205" s="187"/>
      <c r="H205" s="187"/>
      <c r="I205" s="62"/>
      <c r="J205" s="62"/>
      <c r="K205" s="188"/>
      <c r="L205" s="259"/>
      <c r="M205" s="259"/>
      <c r="N205" s="56"/>
      <c r="O205" s="28"/>
      <c r="P205" s="56"/>
      <c r="Q205" s="28"/>
      <c r="R205" s="132"/>
      <c r="S205" s="214"/>
      <c r="T205" s="285"/>
      <c r="U205" s="27" t="s">
        <v>33</v>
      </c>
      <c r="V205" s="186"/>
      <c r="W205" s="56"/>
      <c r="X205" s="187"/>
      <c r="Y205" s="187"/>
      <c r="Z205" s="187"/>
      <c r="AA205" s="62"/>
      <c r="AB205" s="62"/>
      <c r="AC205" s="188"/>
      <c r="AD205" s="259"/>
      <c r="AE205" s="259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4"/>
      <c r="AT205" s="37"/>
    </row>
    <row r="206" spans="2:46" ht="13.5" customHeight="1" x14ac:dyDescent="0.15">
      <c r="B206" s="285"/>
      <c r="C206" s="27" t="s">
        <v>35</v>
      </c>
      <c r="D206" s="186"/>
      <c r="E206" s="56"/>
      <c r="F206" s="187"/>
      <c r="G206" s="187"/>
      <c r="H206" s="187"/>
      <c r="I206" s="62"/>
      <c r="J206" s="62"/>
      <c r="K206" s="188"/>
      <c r="L206" s="259"/>
      <c r="M206" s="259"/>
      <c r="N206" s="56"/>
      <c r="O206" s="28"/>
      <c r="P206" s="56"/>
      <c r="Q206" s="28"/>
      <c r="R206" s="132"/>
      <c r="S206" s="214"/>
      <c r="T206" s="285"/>
      <c r="U206" s="27" t="s">
        <v>35</v>
      </c>
      <c r="V206" s="186"/>
      <c r="W206" s="56"/>
      <c r="X206" s="187"/>
      <c r="Y206" s="187"/>
      <c r="Z206" s="187"/>
      <c r="AA206" s="62"/>
      <c r="AB206" s="62"/>
      <c r="AC206" s="188"/>
      <c r="AD206" s="259"/>
      <c r="AE206" s="259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4"/>
      <c r="AT206" s="37"/>
    </row>
    <row r="207" spans="2:46" ht="13.5" customHeight="1" thickBot="1" x14ac:dyDescent="0.2">
      <c r="B207" s="286"/>
      <c r="C207" s="27"/>
      <c r="D207" s="186"/>
      <c r="E207" s="56"/>
      <c r="F207" s="189"/>
      <c r="G207" s="189"/>
      <c r="H207" s="189"/>
      <c r="I207" s="56"/>
      <c r="J207" s="56"/>
      <c r="K207" s="188"/>
      <c r="L207" s="259"/>
      <c r="M207" s="259"/>
      <c r="N207" s="56"/>
      <c r="O207" s="28"/>
      <c r="P207" s="56"/>
      <c r="Q207" s="28"/>
      <c r="R207" s="184"/>
      <c r="S207" s="214"/>
      <c r="T207" s="286"/>
      <c r="U207" s="27"/>
      <c r="V207" s="186"/>
      <c r="W207" s="56"/>
      <c r="X207" s="189"/>
      <c r="Y207" s="189"/>
      <c r="Z207" s="189"/>
      <c r="AA207" s="56"/>
      <c r="AB207" s="56"/>
      <c r="AC207" s="188"/>
      <c r="AD207" s="259"/>
      <c r="AE207" s="259"/>
      <c r="AF207" s="56"/>
      <c r="AG207" s="28"/>
      <c r="AH207" s="56"/>
      <c r="AI207" s="28"/>
      <c r="AJ207" s="184"/>
      <c r="AK207" s="199"/>
      <c r="AL207" s="286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4"/>
      <c r="AT207" s="37"/>
    </row>
    <row r="208" spans="2:46" ht="13.5" customHeight="1" x14ac:dyDescent="0.15">
      <c r="B208" s="284" t="s">
        <v>104</v>
      </c>
      <c r="C208" s="25" t="s">
        <v>31</v>
      </c>
      <c r="D208" s="39"/>
      <c r="E208" s="55"/>
      <c r="F208" s="96"/>
      <c r="G208" s="96"/>
      <c r="H208" s="96"/>
      <c r="I208" s="60"/>
      <c r="J208" s="60"/>
      <c r="K208" s="61"/>
      <c r="L208" s="258"/>
      <c r="M208" s="258"/>
      <c r="N208" s="55"/>
      <c r="O208" s="26"/>
      <c r="P208" s="55"/>
      <c r="Q208" s="26"/>
      <c r="R208" s="131"/>
      <c r="S208" s="214"/>
      <c r="T208" s="284" t="s">
        <v>104</v>
      </c>
      <c r="U208" s="25" t="s">
        <v>31</v>
      </c>
      <c r="V208" s="39"/>
      <c r="W208" s="55"/>
      <c r="X208" s="96"/>
      <c r="Y208" s="96"/>
      <c r="Z208" s="96"/>
      <c r="AA208" s="60"/>
      <c r="AB208" s="60"/>
      <c r="AC208" s="61"/>
      <c r="AD208" s="258"/>
      <c r="AE208" s="258"/>
      <c r="AF208" s="55"/>
      <c r="AG208" s="26"/>
      <c r="AH208" s="55"/>
      <c r="AI208" s="26"/>
      <c r="AJ208" s="131"/>
      <c r="AK208" s="199"/>
      <c r="AL208" s="284" t="s">
        <v>104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4"/>
      <c r="AT208" s="37"/>
    </row>
    <row r="209" spans="2:46" ht="13.5" customHeight="1" x14ac:dyDescent="0.15">
      <c r="B209" s="285"/>
      <c r="C209" s="27" t="s">
        <v>32</v>
      </c>
      <c r="D209" s="186"/>
      <c r="E209" s="56"/>
      <c r="F209" s="187"/>
      <c r="G209" s="187"/>
      <c r="H209" s="187"/>
      <c r="I209" s="62"/>
      <c r="J209" s="62"/>
      <c r="K209" s="188"/>
      <c r="L209" s="259"/>
      <c r="M209" s="259"/>
      <c r="N209" s="56"/>
      <c r="O209" s="28"/>
      <c r="P209" s="56"/>
      <c r="Q209" s="28"/>
      <c r="R209" s="132"/>
      <c r="S209" s="214"/>
      <c r="T209" s="285"/>
      <c r="U209" s="27" t="s">
        <v>32</v>
      </c>
      <c r="V209" s="186"/>
      <c r="W209" s="56"/>
      <c r="X209" s="187"/>
      <c r="Y209" s="187"/>
      <c r="Z209" s="187"/>
      <c r="AA209" s="62"/>
      <c r="AB209" s="62"/>
      <c r="AC209" s="188"/>
      <c r="AD209" s="259"/>
      <c r="AE209" s="259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4"/>
      <c r="AT209" s="37"/>
    </row>
    <row r="210" spans="2:46" ht="13.5" customHeight="1" x14ac:dyDescent="0.15">
      <c r="B210" s="285"/>
      <c r="C210" s="27" t="s">
        <v>33</v>
      </c>
      <c r="D210" s="186"/>
      <c r="E210" s="56"/>
      <c r="F210" s="187"/>
      <c r="G210" s="187"/>
      <c r="H210" s="187"/>
      <c r="I210" s="62"/>
      <c r="J210" s="62"/>
      <c r="K210" s="188"/>
      <c r="L210" s="259"/>
      <c r="M210" s="259"/>
      <c r="N210" s="56"/>
      <c r="O210" s="28"/>
      <c r="P210" s="56"/>
      <c r="Q210" s="28"/>
      <c r="R210" s="132"/>
      <c r="S210" s="214"/>
      <c r="T210" s="285"/>
      <c r="U210" s="27" t="s">
        <v>33</v>
      </c>
      <c r="V210" s="186"/>
      <c r="W210" s="56"/>
      <c r="X210" s="187"/>
      <c r="Y210" s="187"/>
      <c r="Z210" s="187"/>
      <c r="AA210" s="62"/>
      <c r="AB210" s="62"/>
      <c r="AC210" s="188"/>
      <c r="AD210" s="259"/>
      <c r="AE210" s="259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4"/>
      <c r="AT210" s="37"/>
    </row>
    <row r="211" spans="2:46" ht="13.5" customHeight="1" x14ac:dyDescent="0.15">
      <c r="B211" s="285"/>
      <c r="C211" s="27" t="s">
        <v>35</v>
      </c>
      <c r="D211" s="186"/>
      <c r="E211" s="56"/>
      <c r="F211" s="187"/>
      <c r="G211" s="187"/>
      <c r="H211" s="187"/>
      <c r="I211" s="62"/>
      <c r="J211" s="62"/>
      <c r="K211" s="188"/>
      <c r="L211" s="259"/>
      <c r="M211" s="259"/>
      <c r="N211" s="56"/>
      <c r="O211" s="28"/>
      <c r="P211" s="56"/>
      <c r="Q211" s="28"/>
      <c r="R211" s="132"/>
      <c r="S211" s="214"/>
      <c r="T211" s="285"/>
      <c r="U211" s="27" t="s">
        <v>35</v>
      </c>
      <c r="V211" s="186"/>
      <c r="W211" s="56"/>
      <c r="X211" s="187"/>
      <c r="Y211" s="187"/>
      <c r="Z211" s="187"/>
      <c r="AA211" s="62"/>
      <c r="AB211" s="62"/>
      <c r="AC211" s="188"/>
      <c r="AD211" s="259"/>
      <c r="AE211" s="259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4"/>
      <c r="AT211" s="37"/>
    </row>
    <row r="212" spans="2:46" ht="13.5" customHeight="1" thickBot="1" x14ac:dyDescent="0.2">
      <c r="B212" s="286"/>
      <c r="C212" s="27"/>
      <c r="D212" s="186"/>
      <c r="E212" s="56"/>
      <c r="F212" s="189"/>
      <c r="G212" s="189"/>
      <c r="H212" s="189"/>
      <c r="I212" s="56"/>
      <c r="J212" s="56"/>
      <c r="K212" s="188"/>
      <c r="L212" s="259"/>
      <c r="M212" s="259"/>
      <c r="N212" s="56"/>
      <c r="O212" s="28"/>
      <c r="P212" s="56"/>
      <c r="Q212" s="28"/>
      <c r="R212" s="184"/>
      <c r="S212" s="214"/>
      <c r="T212" s="286"/>
      <c r="U212" s="27"/>
      <c r="V212" s="186"/>
      <c r="W212" s="56"/>
      <c r="X212" s="189"/>
      <c r="Y212" s="189"/>
      <c r="Z212" s="189"/>
      <c r="AA212" s="56"/>
      <c r="AB212" s="56"/>
      <c r="AC212" s="188"/>
      <c r="AD212" s="259"/>
      <c r="AE212" s="259"/>
      <c r="AF212" s="56"/>
      <c r="AG212" s="28"/>
      <c r="AH212" s="56"/>
      <c r="AI212" s="28"/>
      <c r="AJ212" s="184"/>
      <c r="AK212" s="199"/>
      <c r="AL212" s="286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4"/>
      <c r="AT212" s="37"/>
    </row>
    <row r="213" spans="2:46" ht="13.5" customHeight="1" x14ac:dyDescent="0.15">
      <c r="B213" s="284" t="s">
        <v>105</v>
      </c>
      <c r="C213" s="25" t="s">
        <v>31</v>
      </c>
      <c r="D213" s="39"/>
      <c r="E213" s="55"/>
      <c r="F213" s="96"/>
      <c r="G213" s="96"/>
      <c r="H213" s="96"/>
      <c r="I213" s="60"/>
      <c r="J213" s="60"/>
      <c r="K213" s="61"/>
      <c r="L213" s="258"/>
      <c r="M213" s="258"/>
      <c r="N213" s="55"/>
      <c r="O213" s="26"/>
      <c r="P213" s="55"/>
      <c r="Q213" s="26"/>
      <c r="R213" s="131"/>
      <c r="S213" s="214"/>
      <c r="T213" s="284" t="s">
        <v>105</v>
      </c>
      <c r="U213" s="25" t="s">
        <v>31</v>
      </c>
      <c r="V213" s="39"/>
      <c r="W213" s="55"/>
      <c r="X213" s="96"/>
      <c r="Y213" s="96"/>
      <c r="Z213" s="96"/>
      <c r="AA213" s="60"/>
      <c r="AB213" s="60"/>
      <c r="AC213" s="61"/>
      <c r="AD213" s="258"/>
      <c r="AE213" s="258"/>
      <c r="AF213" s="55"/>
      <c r="AG213" s="26"/>
      <c r="AH213" s="55"/>
      <c r="AI213" s="26"/>
      <c r="AJ213" s="131"/>
      <c r="AK213" s="199"/>
      <c r="AL213" s="284" t="s">
        <v>105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4"/>
      <c r="AT213" s="37"/>
    </row>
    <row r="214" spans="2:46" ht="13.5" customHeight="1" x14ac:dyDescent="0.15">
      <c r="B214" s="285"/>
      <c r="C214" s="27" t="s">
        <v>32</v>
      </c>
      <c r="D214" s="186"/>
      <c r="E214" s="56"/>
      <c r="F214" s="187"/>
      <c r="G214" s="187"/>
      <c r="H214" s="187"/>
      <c r="I214" s="62"/>
      <c r="J214" s="62"/>
      <c r="K214" s="188"/>
      <c r="L214" s="259"/>
      <c r="M214" s="259"/>
      <c r="N214" s="56"/>
      <c r="O214" s="28"/>
      <c r="P214" s="56"/>
      <c r="Q214" s="28"/>
      <c r="R214" s="132"/>
      <c r="S214" s="214"/>
      <c r="T214" s="285"/>
      <c r="U214" s="27" t="s">
        <v>32</v>
      </c>
      <c r="V214" s="186"/>
      <c r="W214" s="56"/>
      <c r="X214" s="187"/>
      <c r="Y214" s="187"/>
      <c r="Z214" s="187"/>
      <c r="AA214" s="62"/>
      <c r="AB214" s="62"/>
      <c r="AC214" s="188"/>
      <c r="AD214" s="259"/>
      <c r="AE214" s="259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4"/>
      <c r="AT214" s="37"/>
    </row>
    <row r="215" spans="2:46" ht="13.5" customHeight="1" x14ac:dyDescent="0.15">
      <c r="B215" s="285"/>
      <c r="C215" s="27" t="s">
        <v>33</v>
      </c>
      <c r="D215" s="186"/>
      <c r="E215" s="56"/>
      <c r="F215" s="187"/>
      <c r="G215" s="187"/>
      <c r="H215" s="187"/>
      <c r="I215" s="62"/>
      <c r="J215" s="62"/>
      <c r="K215" s="188"/>
      <c r="L215" s="259"/>
      <c r="M215" s="259"/>
      <c r="N215" s="56"/>
      <c r="O215" s="28"/>
      <c r="P215" s="56"/>
      <c r="Q215" s="28"/>
      <c r="R215" s="132"/>
      <c r="S215" s="214"/>
      <c r="T215" s="285"/>
      <c r="U215" s="27" t="s">
        <v>33</v>
      </c>
      <c r="V215" s="186"/>
      <c r="W215" s="56"/>
      <c r="X215" s="187"/>
      <c r="Y215" s="187"/>
      <c r="Z215" s="187"/>
      <c r="AA215" s="62"/>
      <c r="AB215" s="62"/>
      <c r="AC215" s="188"/>
      <c r="AD215" s="259"/>
      <c r="AE215" s="259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4"/>
      <c r="AT215" s="37"/>
    </row>
    <row r="216" spans="2:46" ht="13.5" customHeight="1" x14ac:dyDescent="0.15">
      <c r="B216" s="285"/>
      <c r="C216" s="27" t="s">
        <v>35</v>
      </c>
      <c r="D216" s="186"/>
      <c r="E216" s="56"/>
      <c r="F216" s="187"/>
      <c r="G216" s="187"/>
      <c r="H216" s="187"/>
      <c r="I216" s="62"/>
      <c r="J216" s="62"/>
      <c r="K216" s="188"/>
      <c r="L216" s="259"/>
      <c r="M216" s="259"/>
      <c r="N216" s="56"/>
      <c r="O216" s="28"/>
      <c r="P216" s="56"/>
      <c r="Q216" s="28"/>
      <c r="R216" s="132"/>
      <c r="S216" s="214"/>
      <c r="T216" s="285"/>
      <c r="U216" s="27" t="s">
        <v>35</v>
      </c>
      <c r="V216" s="186"/>
      <c r="W216" s="56"/>
      <c r="X216" s="187"/>
      <c r="Y216" s="187"/>
      <c r="Z216" s="187"/>
      <c r="AA216" s="62"/>
      <c r="AB216" s="62"/>
      <c r="AC216" s="188"/>
      <c r="AD216" s="259"/>
      <c r="AE216" s="259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4"/>
      <c r="AT216" s="37"/>
    </row>
    <row r="217" spans="2:46" ht="13.5" customHeight="1" thickBot="1" x14ac:dyDescent="0.2">
      <c r="B217" s="286"/>
      <c r="C217" s="27"/>
      <c r="D217" s="186"/>
      <c r="E217" s="56"/>
      <c r="F217" s="189"/>
      <c r="G217" s="189"/>
      <c r="H217" s="189"/>
      <c r="I217" s="56"/>
      <c r="J217" s="56"/>
      <c r="K217" s="188"/>
      <c r="L217" s="259"/>
      <c r="M217" s="259"/>
      <c r="N217" s="56"/>
      <c r="O217" s="28"/>
      <c r="P217" s="56"/>
      <c r="Q217" s="28"/>
      <c r="R217" s="184"/>
      <c r="S217" s="214"/>
      <c r="T217" s="286"/>
      <c r="U217" s="27"/>
      <c r="V217" s="186"/>
      <c r="W217" s="56"/>
      <c r="X217" s="189"/>
      <c r="Y217" s="189"/>
      <c r="Z217" s="189"/>
      <c r="AA217" s="56"/>
      <c r="AB217" s="56"/>
      <c r="AC217" s="188"/>
      <c r="AD217" s="259"/>
      <c r="AE217" s="259"/>
      <c r="AF217" s="56"/>
      <c r="AG217" s="28"/>
      <c r="AH217" s="56"/>
      <c r="AI217" s="28"/>
      <c r="AJ217" s="184"/>
      <c r="AK217" s="199"/>
      <c r="AL217" s="286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4"/>
      <c r="AT217" s="37"/>
    </row>
    <row r="218" spans="2:46" ht="13.5" customHeight="1" x14ac:dyDescent="0.15">
      <c r="B218" s="284" t="s">
        <v>106</v>
      </c>
      <c r="C218" s="25" t="s">
        <v>31</v>
      </c>
      <c r="D218" s="39"/>
      <c r="E218" s="55"/>
      <c r="F218" s="96"/>
      <c r="G218" s="96"/>
      <c r="H218" s="96"/>
      <c r="I218" s="60"/>
      <c r="J218" s="60"/>
      <c r="K218" s="61"/>
      <c r="L218" s="258"/>
      <c r="M218" s="258"/>
      <c r="N218" s="55"/>
      <c r="O218" s="26"/>
      <c r="P218" s="55"/>
      <c r="Q218" s="26"/>
      <c r="R218" s="131"/>
      <c r="S218" s="214"/>
      <c r="T218" s="284" t="s">
        <v>106</v>
      </c>
      <c r="U218" s="25" t="s">
        <v>31</v>
      </c>
      <c r="V218" s="39"/>
      <c r="W218" s="55"/>
      <c r="X218" s="96"/>
      <c r="Y218" s="96"/>
      <c r="Z218" s="96"/>
      <c r="AA218" s="60"/>
      <c r="AB218" s="60"/>
      <c r="AC218" s="61"/>
      <c r="AD218" s="258"/>
      <c r="AE218" s="258"/>
      <c r="AF218" s="55"/>
      <c r="AG218" s="26"/>
      <c r="AH218" s="55"/>
      <c r="AI218" s="26"/>
      <c r="AJ218" s="131"/>
      <c r="AK218" s="199"/>
      <c r="AL218" s="284" t="s">
        <v>106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4"/>
      <c r="AT218" s="37"/>
    </row>
    <row r="219" spans="2:46" ht="13.5" customHeight="1" x14ac:dyDescent="0.15">
      <c r="B219" s="285"/>
      <c r="C219" s="27" t="s">
        <v>32</v>
      </c>
      <c r="D219" s="186"/>
      <c r="E219" s="56"/>
      <c r="F219" s="187"/>
      <c r="G219" s="187"/>
      <c r="H219" s="187"/>
      <c r="I219" s="62"/>
      <c r="J219" s="62"/>
      <c r="K219" s="188"/>
      <c r="L219" s="259"/>
      <c r="M219" s="259"/>
      <c r="N219" s="56"/>
      <c r="O219" s="28"/>
      <c r="P219" s="56"/>
      <c r="Q219" s="28"/>
      <c r="R219" s="132"/>
      <c r="S219" s="214"/>
      <c r="T219" s="285"/>
      <c r="U219" s="27" t="s">
        <v>32</v>
      </c>
      <c r="V219" s="186"/>
      <c r="W219" s="56"/>
      <c r="X219" s="187"/>
      <c r="Y219" s="187"/>
      <c r="Z219" s="187"/>
      <c r="AA219" s="62"/>
      <c r="AB219" s="62"/>
      <c r="AC219" s="188"/>
      <c r="AD219" s="259"/>
      <c r="AE219" s="259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4"/>
      <c r="AT219" s="37"/>
    </row>
    <row r="220" spans="2:46" ht="13.5" customHeight="1" x14ac:dyDescent="0.15">
      <c r="B220" s="285"/>
      <c r="C220" s="27" t="s">
        <v>33</v>
      </c>
      <c r="D220" s="186"/>
      <c r="E220" s="56"/>
      <c r="F220" s="187"/>
      <c r="G220" s="187"/>
      <c r="H220" s="187"/>
      <c r="I220" s="62"/>
      <c r="J220" s="62"/>
      <c r="K220" s="188"/>
      <c r="L220" s="259"/>
      <c r="M220" s="259"/>
      <c r="N220" s="56"/>
      <c r="O220" s="28"/>
      <c r="P220" s="56"/>
      <c r="Q220" s="28"/>
      <c r="R220" s="132"/>
      <c r="S220" s="214"/>
      <c r="T220" s="285"/>
      <c r="U220" s="27" t="s">
        <v>33</v>
      </c>
      <c r="V220" s="186"/>
      <c r="W220" s="56"/>
      <c r="X220" s="187"/>
      <c r="Y220" s="187"/>
      <c r="Z220" s="187"/>
      <c r="AA220" s="62"/>
      <c r="AB220" s="62"/>
      <c r="AC220" s="188"/>
      <c r="AD220" s="259"/>
      <c r="AE220" s="259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4"/>
      <c r="AT220" s="37"/>
    </row>
    <row r="221" spans="2:46" ht="13.5" customHeight="1" x14ac:dyDescent="0.15">
      <c r="B221" s="285"/>
      <c r="C221" s="27" t="s">
        <v>35</v>
      </c>
      <c r="D221" s="186"/>
      <c r="E221" s="56"/>
      <c r="F221" s="187"/>
      <c r="G221" s="187"/>
      <c r="H221" s="187"/>
      <c r="I221" s="62"/>
      <c r="J221" s="62"/>
      <c r="K221" s="188"/>
      <c r="L221" s="259"/>
      <c r="M221" s="259"/>
      <c r="N221" s="56"/>
      <c r="O221" s="28"/>
      <c r="P221" s="56"/>
      <c r="Q221" s="28"/>
      <c r="R221" s="132"/>
      <c r="S221" s="214"/>
      <c r="T221" s="285"/>
      <c r="U221" s="27" t="s">
        <v>35</v>
      </c>
      <c r="V221" s="186"/>
      <c r="W221" s="56"/>
      <c r="X221" s="187"/>
      <c r="Y221" s="187"/>
      <c r="Z221" s="187"/>
      <c r="AA221" s="62"/>
      <c r="AB221" s="62"/>
      <c r="AC221" s="188"/>
      <c r="AD221" s="259"/>
      <c r="AE221" s="259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4"/>
      <c r="AT221" s="37"/>
    </row>
    <row r="222" spans="2:46" ht="13.5" customHeight="1" thickBot="1" x14ac:dyDescent="0.2">
      <c r="B222" s="286"/>
      <c r="C222" s="27"/>
      <c r="D222" s="186"/>
      <c r="E222" s="56"/>
      <c r="F222" s="189"/>
      <c r="G222" s="189"/>
      <c r="H222" s="189"/>
      <c r="I222" s="56"/>
      <c r="J222" s="56"/>
      <c r="K222" s="188"/>
      <c r="L222" s="259"/>
      <c r="M222" s="259"/>
      <c r="N222" s="56"/>
      <c r="O222" s="28"/>
      <c r="P222" s="56"/>
      <c r="Q222" s="28"/>
      <c r="R222" s="184"/>
      <c r="S222" s="214"/>
      <c r="T222" s="286"/>
      <c r="U222" s="27"/>
      <c r="V222" s="186"/>
      <c r="W222" s="56"/>
      <c r="X222" s="189"/>
      <c r="Y222" s="189"/>
      <c r="Z222" s="189"/>
      <c r="AA222" s="56"/>
      <c r="AB222" s="56"/>
      <c r="AC222" s="188"/>
      <c r="AD222" s="259"/>
      <c r="AE222" s="259"/>
      <c r="AF222" s="56"/>
      <c r="AG222" s="28"/>
      <c r="AH222" s="56"/>
      <c r="AI222" s="28"/>
      <c r="AJ222" s="184"/>
      <c r="AK222" s="199"/>
      <c r="AL222" s="286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4"/>
      <c r="AT222" s="37"/>
    </row>
    <row r="223" spans="2:46" ht="13.5" customHeight="1" x14ac:dyDescent="0.15">
      <c r="B223" s="284" t="s">
        <v>107</v>
      </c>
      <c r="C223" s="25" t="s">
        <v>31</v>
      </c>
      <c r="D223" s="39"/>
      <c r="E223" s="55"/>
      <c r="F223" s="96"/>
      <c r="G223" s="96"/>
      <c r="H223" s="96"/>
      <c r="I223" s="60"/>
      <c r="J223" s="60"/>
      <c r="K223" s="61"/>
      <c r="L223" s="258"/>
      <c r="M223" s="258"/>
      <c r="N223" s="55"/>
      <c r="O223" s="26"/>
      <c r="P223" s="55"/>
      <c r="Q223" s="26"/>
      <c r="R223" s="131"/>
      <c r="S223" s="214"/>
      <c r="T223" s="284" t="s">
        <v>107</v>
      </c>
      <c r="U223" s="25" t="s">
        <v>31</v>
      </c>
      <c r="V223" s="39"/>
      <c r="W223" s="55"/>
      <c r="X223" s="96"/>
      <c r="Y223" s="96"/>
      <c r="Z223" s="96"/>
      <c r="AA223" s="60"/>
      <c r="AB223" s="60"/>
      <c r="AC223" s="61"/>
      <c r="AD223" s="258"/>
      <c r="AE223" s="258"/>
      <c r="AF223" s="55"/>
      <c r="AG223" s="26"/>
      <c r="AH223" s="55"/>
      <c r="AI223" s="26"/>
      <c r="AJ223" s="131"/>
      <c r="AK223" s="199"/>
      <c r="AL223" s="284" t="s">
        <v>107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4"/>
      <c r="AT223" s="37"/>
    </row>
    <row r="224" spans="2:46" ht="13.5" customHeight="1" x14ac:dyDescent="0.15">
      <c r="B224" s="285"/>
      <c r="C224" s="27" t="s">
        <v>32</v>
      </c>
      <c r="D224" s="186"/>
      <c r="E224" s="56"/>
      <c r="F224" s="187"/>
      <c r="G224" s="187"/>
      <c r="H224" s="187"/>
      <c r="I224" s="62"/>
      <c r="J224" s="62"/>
      <c r="K224" s="188"/>
      <c r="L224" s="259"/>
      <c r="M224" s="259"/>
      <c r="N224" s="56"/>
      <c r="O224" s="28"/>
      <c r="P224" s="56"/>
      <c r="Q224" s="28"/>
      <c r="R224" s="132"/>
      <c r="S224" s="214"/>
      <c r="T224" s="285"/>
      <c r="U224" s="27" t="s">
        <v>32</v>
      </c>
      <c r="V224" s="186"/>
      <c r="W224" s="56"/>
      <c r="X224" s="187"/>
      <c r="Y224" s="187"/>
      <c r="Z224" s="187"/>
      <c r="AA224" s="62"/>
      <c r="AB224" s="62"/>
      <c r="AC224" s="188"/>
      <c r="AD224" s="259"/>
      <c r="AE224" s="259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4"/>
      <c r="AT224" s="37"/>
    </row>
    <row r="225" spans="2:46" ht="13.5" customHeight="1" x14ac:dyDescent="0.15">
      <c r="B225" s="285"/>
      <c r="C225" s="27" t="s">
        <v>33</v>
      </c>
      <c r="D225" s="186"/>
      <c r="E225" s="56"/>
      <c r="F225" s="187"/>
      <c r="G225" s="187"/>
      <c r="H225" s="187"/>
      <c r="I225" s="62"/>
      <c r="J225" s="62"/>
      <c r="K225" s="188"/>
      <c r="L225" s="259"/>
      <c r="M225" s="259"/>
      <c r="N225" s="56"/>
      <c r="O225" s="28"/>
      <c r="P225" s="56"/>
      <c r="Q225" s="28"/>
      <c r="R225" s="132"/>
      <c r="S225" s="214"/>
      <c r="T225" s="285"/>
      <c r="U225" s="27" t="s">
        <v>33</v>
      </c>
      <c r="V225" s="186"/>
      <c r="W225" s="56"/>
      <c r="X225" s="187"/>
      <c r="Y225" s="187"/>
      <c r="Z225" s="187"/>
      <c r="AA225" s="62"/>
      <c r="AB225" s="62"/>
      <c r="AC225" s="188"/>
      <c r="AD225" s="259"/>
      <c r="AE225" s="259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4"/>
      <c r="AT225" s="37"/>
    </row>
    <row r="226" spans="2:46" ht="13.5" customHeight="1" x14ac:dyDescent="0.15">
      <c r="B226" s="285"/>
      <c r="C226" s="27" t="s">
        <v>35</v>
      </c>
      <c r="D226" s="186"/>
      <c r="E226" s="56"/>
      <c r="F226" s="187"/>
      <c r="G226" s="187"/>
      <c r="H226" s="187"/>
      <c r="I226" s="62"/>
      <c r="J226" s="62"/>
      <c r="K226" s="188"/>
      <c r="L226" s="259"/>
      <c r="M226" s="259"/>
      <c r="N226" s="56"/>
      <c r="O226" s="28"/>
      <c r="P226" s="56"/>
      <c r="Q226" s="28"/>
      <c r="R226" s="132"/>
      <c r="S226" s="214"/>
      <c r="T226" s="285"/>
      <c r="U226" s="27" t="s">
        <v>35</v>
      </c>
      <c r="V226" s="186"/>
      <c r="W226" s="56"/>
      <c r="X226" s="187"/>
      <c r="Y226" s="187"/>
      <c r="Z226" s="187"/>
      <c r="AA226" s="62"/>
      <c r="AB226" s="62"/>
      <c r="AC226" s="188"/>
      <c r="AD226" s="259"/>
      <c r="AE226" s="259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4"/>
      <c r="AT226" s="37"/>
    </row>
    <row r="227" spans="2:46" ht="13.5" customHeight="1" thickBot="1" x14ac:dyDescent="0.2">
      <c r="B227" s="286"/>
      <c r="C227" s="27"/>
      <c r="D227" s="186"/>
      <c r="E227" s="56"/>
      <c r="F227" s="189"/>
      <c r="G227" s="189"/>
      <c r="H227" s="189"/>
      <c r="I227" s="56"/>
      <c r="J227" s="56"/>
      <c r="K227" s="188"/>
      <c r="L227" s="259"/>
      <c r="M227" s="259"/>
      <c r="N227" s="56"/>
      <c r="O227" s="28"/>
      <c r="P227" s="56"/>
      <c r="Q227" s="28"/>
      <c r="R227" s="184"/>
      <c r="S227" s="214"/>
      <c r="T227" s="286"/>
      <c r="U227" s="27"/>
      <c r="V227" s="186"/>
      <c r="W227" s="56"/>
      <c r="X227" s="189"/>
      <c r="Y227" s="189"/>
      <c r="Z227" s="189"/>
      <c r="AA227" s="56"/>
      <c r="AB227" s="56"/>
      <c r="AC227" s="188"/>
      <c r="AD227" s="259"/>
      <c r="AE227" s="259"/>
      <c r="AF227" s="56"/>
      <c r="AG227" s="28"/>
      <c r="AH227" s="56"/>
      <c r="AI227" s="28"/>
      <c r="AJ227" s="184"/>
      <c r="AK227" s="199"/>
      <c r="AL227" s="286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4"/>
      <c r="AT227" s="37"/>
    </row>
    <row r="228" spans="2:46" ht="13.5" customHeight="1" x14ac:dyDescent="0.15">
      <c r="B228" s="284" t="s">
        <v>108</v>
      </c>
      <c r="C228" s="25" t="s">
        <v>31</v>
      </c>
      <c r="D228" s="39"/>
      <c r="E228" s="55"/>
      <c r="F228" s="96"/>
      <c r="G228" s="96"/>
      <c r="H228" s="96"/>
      <c r="I228" s="60"/>
      <c r="J228" s="60"/>
      <c r="K228" s="61"/>
      <c r="L228" s="258"/>
      <c r="M228" s="258"/>
      <c r="N228" s="55"/>
      <c r="O228" s="26"/>
      <c r="P228" s="55"/>
      <c r="Q228" s="26"/>
      <c r="R228" s="131"/>
      <c r="S228" s="214"/>
      <c r="T228" s="284" t="s">
        <v>108</v>
      </c>
      <c r="U228" s="25" t="s">
        <v>31</v>
      </c>
      <c r="V228" s="39"/>
      <c r="W228" s="55"/>
      <c r="X228" s="96"/>
      <c r="Y228" s="96"/>
      <c r="Z228" s="96"/>
      <c r="AA228" s="60"/>
      <c r="AB228" s="60"/>
      <c r="AC228" s="61"/>
      <c r="AD228" s="258"/>
      <c r="AE228" s="258"/>
      <c r="AF228" s="55"/>
      <c r="AG228" s="26"/>
      <c r="AH228" s="55"/>
      <c r="AI228" s="26"/>
      <c r="AJ228" s="131"/>
      <c r="AK228" s="199"/>
      <c r="AL228" s="284" t="s">
        <v>108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4"/>
      <c r="AT228" s="37"/>
    </row>
    <row r="229" spans="2:46" ht="13.5" customHeight="1" x14ac:dyDescent="0.15">
      <c r="B229" s="285"/>
      <c r="C229" s="27" t="s">
        <v>32</v>
      </c>
      <c r="D229" s="186"/>
      <c r="E229" s="56"/>
      <c r="F229" s="187"/>
      <c r="G229" s="187"/>
      <c r="H229" s="187"/>
      <c r="I229" s="62"/>
      <c r="J229" s="62"/>
      <c r="K229" s="188"/>
      <c r="L229" s="259"/>
      <c r="M229" s="259"/>
      <c r="N229" s="56"/>
      <c r="O229" s="28"/>
      <c r="P229" s="56"/>
      <c r="Q229" s="28"/>
      <c r="R229" s="132"/>
      <c r="S229" s="214"/>
      <c r="T229" s="285"/>
      <c r="U229" s="27" t="s">
        <v>32</v>
      </c>
      <c r="V229" s="186"/>
      <c r="W229" s="56"/>
      <c r="X229" s="187"/>
      <c r="Y229" s="187"/>
      <c r="Z229" s="187"/>
      <c r="AA229" s="62"/>
      <c r="AB229" s="62"/>
      <c r="AC229" s="188"/>
      <c r="AD229" s="259"/>
      <c r="AE229" s="259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4"/>
      <c r="AT229" s="37"/>
    </row>
    <row r="230" spans="2:46" ht="13.5" customHeight="1" x14ac:dyDescent="0.15">
      <c r="B230" s="285"/>
      <c r="C230" s="27" t="s">
        <v>33</v>
      </c>
      <c r="D230" s="186"/>
      <c r="E230" s="56"/>
      <c r="F230" s="187"/>
      <c r="G230" s="187"/>
      <c r="H230" s="187"/>
      <c r="I230" s="62"/>
      <c r="J230" s="62"/>
      <c r="K230" s="188"/>
      <c r="L230" s="259"/>
      <c r="M230" s="259"/>
      <c r="N230" s="56"/>
      <c r="O230" s="28"/>
      <c r="P230" s="56"/>
      <c r="Q230" s="28"/>
      <c r="R230" s="132"/>
      <c r="S230" s="214"/>
      <c r="T230" s="285"/>
      <c r="U230" s="27" t="s">
        <v>33</v>
      </c>
      <c r="V230" s="186"/>
      <c r="W230" s="56"/>
      <c r="X230" s="187"/>
      <c r="Y230" s="187"/>
      <c r="Z230" s="187"/>
      <c r="AA230" s="62"/>
      <c r="AB230" s="62"/>
      <c r="AC230" s="188"/>
      <c r="AD230" s="259"/>
      <c r="AE230" s="259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4"/>
      <c r="AT230" s="37"/>
    </row>
    <row r="231" spans="2:46" ht="13.5" customHeight="1" x14ac:dyDescent="0.15">
      <c r="B231" s="285"/>
      <c r="C231" s="27" t="s">
        <v>35</v>
      </c>
      <c r="D231" s="186"/>
      <c r="E231" s="56"/>
      <c r="F231" s="187"/>
      <c r="G231" s="187"/>
      <c r="H231" s="187"/>
      <c r="I231" s="62"/>
      <c r="J231" s="62"/>
      <c r="K231" s="188"/>
      <c r="L231" s="259"/>
      <c r="M231" s="259"/>
      <c r="N231" s="56"/>
      <c r="O231" s="28"/>
      <c r="P231" s="56"/>
      <c r="Q231" s="28"/>
      <c r="R231" s="132"/>
      <c r="S231" s="214"/>
      <c r="T231" s="285"/>
      <c r="U231" s="27" t="s">
        <v>35</v>
      </c>
      <c r="V231" s="186"/>
      <c r="W231" s="56"/>
      <c r="X231" s="187"/>
      <c r="Y231" s="187"/>
      <c r="Z231" s="187"/>
      <c r="AA231" s="62"/>
      <c r="AB231" s="62"/>
      <c r="AC231" s="188"/>
      <c r="AD231" s="259"/>
      <c r="AE231" s="259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4"/>
      <c r="AT231" s="37"/>
    </row>
    <row r="232" spans="2:46" ht="13.5" customHeight="1" thickBot="1" x14ac:dyDescent="0.2">
      <c r="B232" s="286"/>
      <c r="C232" s="27"/>
      <c r="D232" s="186"/>
      <c r="E232" s="56"/>
      <c r="F232" s="189"/>
      <c r="G232" s="189"/>
      <c r="H232" s="189"/>
      <c r="I232" s="56"/>
      <c r="J232" s="56"/>
      <c r="K232" s="188"/>
      <c r="L232" s="259"/>
      <c r="M232" s="259"/>
      <c r="N232" s="56"/>
      <c r="O232" s="28"/>
      <c r="P232" s="56"/>
      <c r="Q232" s="28"/>
      <c r="R232" s="184"/>
      <c r="S232" s="214"/>
      <c r="T232" s="286"/>
      <c r="U232" s="27"/>
      <c r="V232" s="186"/>
      <c r="W232" s="56"/>
      <c r="X232" s="189"/>
      <c r="Y232" s="189"/>
      <c r="Z232" s="189"/>
      <c r="AA232" s="56"/>
      <c r="AB232" s="56"/>
      <c r="AC232" s="188"/>
      <c r="AD232" s="259"/>
      <c r="AE232" s="259"/>
      <c r="AF232" s="56"/>
      <c r="AG232" s="28"/>
      <c r="AH232" s="56"/>
      <c r="AI232" s="28"/>
      <c r="AJ232" s="184"/>
      <c r="AK232" s="199"/>
      <c r="AL232" s="286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4"/>
      <c r="AT232" s="37"/>
    </row>
    <row r="233" spans="2:46" ht="13.5" customHeight="1" x14ac:dyDescent="0.15">
      <c r="B233" s="284" t="s">
        <v>109</v>
      </c>
      <c r="C233" s="25" t="s">
        <v>31</v>
      </c>
      <c r="D233" s="39"/>
      <c r="E233" s="55"/>
      <c r="F233" s="96"/>
      <c r="G233" s="96"/>
      <c r="H233" s="96"/>
      <c r="I233" s="60"/>
      <c r="J233" s="60"/>
      <c r="K233" s="61"/>
      <c r="L233" s="258"/>
      <c r="M233" s="258"/>
      <c r="N233" s="55"/>
      <c r="O233" s="26"/>
      <c r="P233" s="55"/>
      <c r="Q233" s="26"/>
      <c r="R233" s="131"/>
      <c r="S233" s="214"/>
      <c r="T233" s="284" t="s">
        <v>109</v>
      </c>
      <c r="U233" s="25" t="s">
        <v>31</v>
      </c>
      <c r="V233" s="39"/>
      <c r="W233" s="55"/>
      <c r="X233" s="96"/>
      <c r="Y233" s="96"/>
      <c r="Z233" s="96"/>
      <c r="AA233" s="60"/>
      <c r="AB233" s="60"/>
      <c r="AC233" s="61"/>
      <c r="AD233" s="258"/>
      <c r="AE233" s="258"/>
      <c r="AF233" s="55"/>
      <c r="AG233" s="26"/>
      <c r="AH233" s="55"/>
      <c r="AI233" s="26"/>
      <c r="AJ233" s="131"/>
      <c r="AK233" s="199"/>
      <c r="AL233" s="284" t="s">
        <v>109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4"/>
      <c r="AT233" s="37"/>
    </row>
    <row r="234" spans="2:46" ht="13.5" customHeight="1" x14ac:dyDescent="0.15">
      <c r="B234" s="285"/>
      <c r="C234" s="27" t="s">
        <v>32</v>
      </c>
      <c r="D234" s="186"/>
      <c r="E234" s="56"/>
      <c r="F234" s="187"/>
      <c r="G234" s="187"/>
      <c r="H234" s="187"/>
      <c r="I234" s="62"/>
      <c r="J234" s="62"/>
      <c r="K234" s="188"/>
      <c r="L234" s="259"/>
      <c r="M234" s="259"/>
      <c r="N234" s="56"/>
      <c r="O234" s="28"/>
      <c r="P234" s="56"/>
      <c r="Q234" s="28"/>
      <c r="R234" s="132"/>
      <c r="S234" s="214"/>
      <c r="T234" s="285"/>
      <c r="U234" s="27" t="s">
        <v>32</v>
      </c>
      <c r="V234" s="186"/>
      <c r="W234" s="56"/>
      <c r="X234" s="187"/>
      <c r="Y234" s="187"/>
      <c r="Z234" s="187"/>
      <c r="AA234" s="62"/>
      <c r="AB234" s="62"/>
      <c r="AC234" s="188"/>
      <c r="AD234" s="259"/>
      <c r="AE234" s="259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4"/>
      <c r="AT234" s="37"/>
    </row>
    <row r="235" spans="2:46" ht="13.5" customHeight="1" x14ac:dyDescent="0.15">
      <c r="B235" s="285"/>
      <c r="C235" s="27" t="s">
        <v>33</v>
      </c>
      <c r="D235" s="186"/>
      <c r="E235" s="56"/>
      <c r="F235" s="187"/>
      <c r="G235" s="187"/>
      <c r="H235" s="187"/>
      <c r="I235" s="62"/>
      <c r="J235" s="62"/>
      <c r="K235" s="188"/>
      <c r="L235" s="259"/>
      <c r="M235" s="259"/>
      <c r="N235" s="56"/>
      <c r="O235" s="28"/>
      <c r="P235" s="56"/>
      <c r="Q235" s="28"/>
      <c r="R235" s="132"/>
      <c r="S235" s="214"/>
      <c r="T235" s="285"/>
      <c r="U235" s="27" t="s">
        <v>33</v>
      </c>
      <c r="V235" s="186"/>
      <c r="W235" s="56"/>
      <c r="X235" s="187"/>
      <c r="Y235" s="187"/>
      <c r="Z235" s="187"/>
      <c r="AA235" s="62"/>
      <c r="AB235" s="62"/>
      <c r="AC235" s="188"/>
      <c r="AD235" s="259"/>
      <c r="AE235" s="259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4"/>
      <c r="AT235" s="37"/>
    </row>
    <row r="236" spans="2:46" ht="13.5" customHeight="1" x14ac:dyDescent="0.15">
      <c r="B236" s="285"/>
      <c r="C236" s="27" t="s">
        <v>35</v>
      </c>
      <c r="D236" s="186"/>
      <c r="E236" s="56"/>
      <c r="F236" s="187"/>
      <c r="G236" s="187"/>
      <c r="H236" s="187"/>
      <c r="I236" s="62"/>
      <c r="J236" s="62"/>
      <c r="K236" s="188"/>
      <c r="L236" s="259"/>
      <c r="M236" s="259"/>
      <c r="N236" s="56"/>
      <c r="O236" s="28"/>
      <c r="P236" s="56"/>
      <c r="Q236" s="28"/>
      <c r="R236" s="132"/>
      <c r="S236" s="214"/>
      <c r="T236" s="285"/>
      <c r="U236" s="27" t="s">
        <v>35</v>
      </c>
      <c r="V236" s="186"/>
      <c r="W236" s="56"/>
      <c r="X236" s="187"/>
      <c r="Y236" s="187"/>
      <c r="Z236" s="187"/>
      <c r="AA236" s="62"/>
      <c r="AB236" s="62"/>
      <c r="AC236" s="188"/>
      <c r="AD236" s="259"/>
      <c r="AE236" s="259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4"/>
      <c r="AT236" s="37"/>
    </row>
    <row r="237" spans="2:46" ht="13.5" customHeight="1" thickBot="1" x14ac:dyDescent="0.2">
      <c r="B237" s="286"/>
      <c r="C237" s="27"/>
      <c r="D237" s="186"/>
      <c r="E237" s="56"/>
      <c r="F237" s="189"/>
      <c r="G237" s="189"/>
      <c r="H237" s="189"/>
      <c r="I237" s="56"/>
      <c r="J237" s="56"/>
      <c r="K237" s="188"/>
      <c r="L237" s="259"/>
      <c r="M237" s="259"/>
      <c r="N237" s="56"/>
      <c r="O237" s="28"/>
      <c r="P237" s="56"/>
      <c r="Q237" s="28"/>
      <c r="R237" s="184"/>
      <c r="S237" s="214"/>
      <c r="T237" s="286"/>
      <c r="U237" s="27"/>
      <c r="V237" s="186"/>
      <c r="W237" s="56"/>
      <c r="X237" s="189"/>
      <c r="Y237" s="189"/>
      <c r="Z237" s="189"/>
      <c r="AA237" s="56"/>
      <c r="AB237" s="56"/>
      <c r="AC237" s="188"/>
      <c r="AD237" s="259"/>
      <c r="AE237" s="259"/>
      <c r="AF237" s="56"/>
      <c r="AG237" s="28"/>
      <c r="AH237" s="56"/>
      <c r="AI237" s="28"/>
      <c r="AJ237" s="184"/>
      <c r="AK237" s="199"/>
      <c r="AL237" s="286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4"/>
      <c r="AT237" s="37"/>
    </row>
    <row r="238" spans="2:46" ht="13.5" customHeight="1" x14ac:dyDescent="0.15">
      <c r="B238" s="284" t="s">
        <v>110</v>
      </c>
      <c r="C238" s="25" t="s">
        <v>31</v>
      </c>
      <c r="D238" s="39"/>
      <c r="E238" s="55"/>
      <c r="F238" s="96"/>
      <c r="G238" s="96"/>
      <c r="H238" s="96"/>
      <c r="I238" s="60"/>
      <c r="J238" s="60"/>
      <c r="K238" s="61"/>
      <c r="L238" s="258"/>
      <c r="M238" s="258"/>
      <c r="N238" s="55"/>
      <c r="O238" s="26"/>
      <c r="P238" s="55"/>
      <c r="Q238" s="26"/>
      <c r="R238" s="131"/>
      <c r="S238" s="214"/>
      <c r="T238" s="284" t="s">
        <v>110</v>
      </c>
      <c r="U238" s="25" t="s">
        <v>31</v>
      </c>
      <c r="V238" s="39"/>
      <c r="W238" s="55"/>
      <c r="X238" s="96"/>
      <c r="Y238" s="96"/>
      <c r="Z238" s="96"/>
      <c r="AA238" s="60"/>
      <c r="AB238" s="60"/>
      <c r="AC238" s="61"/>
      <c r="AD238" s="258"/>
      <c r="AE238" s="258"/>
      <c r="AF238" s="55"/>
      <c r="AG238" s="26"/>
      <c r="AH238" s="55"/>
      <c r="AI238" s="26"/>
      <c r="AJ238" s="131"/>
      <c r="AK238" s="199"/>
      <c r="AL238" s="284" t="s">
        <v>110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4"/>
      <c r="AT238" s="37"/>
    </row>
    <row r="239" spans="2:46" ht="13.5" customHeight="1" x14ac:dyDescent="0.15">
      <c r="B239" s="285"/>
      <c r="C239" s="27" t="s">
        <v>32</v>
      </c>
      <c r="D239" s="186"/>
      <c r="E239" s="56"/>
      <c r="F239" s="187"/>
      <c r="G239" s="187"/>
      <c r="H239" s="187"/>
      <c r="I239" s="62"/>
      <c r="J239" s="62"/>
      <c r="K239" s="188"/>
      <c r="L239" s="259"/>
      <c r="M239" s="259"/>
      <c r="N239" s="56"/>
      <c r="O239" s="28"/>
      <c r="P239" s="56"/>
      <c r="Q239" s="28"/>
      <c r="R239" s="132"/>
      <c r="S239" s="214"/>
      <c r="T239" s="285"/>
      <c r="U239" s="27" t="s">
        <v>32</v>
      </c>
      <c r="V239" s="186"/>
      <c r="W239" s="56"/>
      <c r="X239" s="187"/>
      <c r="Y239" s="187"/>
      <c r="Z239" s="187"/>
      <c r="AA239" s="62"/>
      <c r="AB239" s="62"/>
      <c r="AC239" s="188"/>
      <c r="AD239" s="259"/>
      <c r="AE239" s="259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4"/>
      <c r="AT239" s="37"/>
    </row>
    <row r="240" spans="2:46" ht="13.5" customHeight="1" x14ac:dyDescent="0.15">
      <c r="B240" s="285"/>
      <c r="C240" s="27" t="s">
        <v>33</v>
      </c>
      <c r="D240" s="186"/>
      <c r="E240" s="56"/>
      <c r="F240" s="187"/>
      <c r="G240" s="187"/>
      <c r="H240" s="187"/>
      <c r="I240" s="62"/>
      <c r="J240" s="62"/>
      <c r="K240" s="188"/>
      <c r="L240" s="259"/>
      <c r="M240" s="259"/>
      <c r="N240" s="56"/>
      <c r="O240" s="28"/>
      <c r="P240" s="56"/>
      <c r="Q240" s="28"/>
      <c r="R240" s="132"/>
      <c r="S240" s="214"/>
      <c r="T240" s="285"/>
      <c r="U240" s="27" t="s">
        <v>33</v>
      </c>
      <c r="V240" s="186"/>
      <c r="W240" s="56"/>
      <c r="X240" s="187"/>
      <c r="Y240" s="187"/>
      <c r="Z240" s="187"/>
      <c r="AA240" s="62"/>
      <c r="AB240" s="62"/>
      <c r="AC240" s="188"/>
      <c r="AD240" s="259"/>
      <c r="AE240" s="259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4"/>
      <c r="AT240" s="37"/>
    </row>
    <row r="241" spans="2:46" ht="13.5" customHeight="1" x14ac:dyDescent="0.15">
      <c r="B241" s="285"/>
      <c r="C241" s="27" t="s">
        <v>35</v>
      </c>
      <c r="D241" s="186"/>
      <c r="E241" s="56"/>
      <c r="F241" s="187"/>
      <c r="G241" s="187"/>
      <c r="H241" s="187"/>
      <c r="I241" s="62"/>
      <c r="J241" s="62"/>
      <c r="K241" s="188"/>
      <c r="L241" s="259"/>
      <c r="M241" s="259"/>
      <c r="N241" s="56"/>
      <c r="O241" s="28"/>
      <c r="P241" s="56"/>
      <c r="Q241" s="28"/>
      <c r="R241" s="132"/>
      <c r="S241" s="214"/>
      <c r="T241" s="285"/>
      <c r="U241" s="27" t="s">
        <v>35</v>
      </c>
      <c r="V241" s="186"/>
      <c r="W241" s="56"/>
      <c r="X241" s="187"/>
      <c r="Y241" s="187"/>
      <c r="Z241" s="187"/>
      <c r="AA241" s="62"/>
      <c r="AB241" s="62"/>
      <c r="AC241" s="188"/>
      <c r="AD241" s="259"/>
      <c r="AE241" s="259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4"/>
      <c r="AT241" s="37"/>
    </row>
    <row r="242" spans="2:46" ht="13.5" customHeight="1" thickBot="1" x14ac:dyDescent="0.2">
      <c r="B242" s="286"/>
      <c r="C242" s="27"/>
      <c r="D242" s="186"/>
      <c r="E242" s="56"/>
      <c r="F242" s="189"/>
      <c r="G242" s="189"/>
      <c r="H242" s="189"/>
      <c r="I242" s="56"/>
      <c r="J242" s="56"/>
      <c r="K242" s="188"/>
      <c r="L242" s="259"/>
      <c r="M242" s="259"/>
      <c r="N242" s="56"/>
      <c r="O242" s="28"/>
      <c r="P242" s="56"/>
      <c r="Q242" s="28"/>
      <c r="R242" s="184"/>
      <c r="S242" s="214"/>
      <c r="T242" s="286"/>
      <c r="U242" s="27"/>
      <c r="V242" s="186"/>
      <c r="W242" s="56"/>
      <c r="X242" s="189"/>
      <c r="Y242" s="189"/>
      <c r="Z242" s="189"/>
      <c r="AA242" s="56"/>
      <c r="AB242" s="56"/>
      <c r="AC242" s="188"/>
      <c r="AD242" s="259"/>
      <c r="AE242" s="259"/>
      <c r="AF242" s="56"/>
      <c r="AG242" s="28"/>
      <c r="AH242" s="56"/>
      <c r="AI242" s="28"/>
      <c r="AJ242" s="184"/>
      <c r="AK242" s="199"/>
      <c r="AL242" s="286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4"/>
      <c r="AT242" s="37"/>
    </row>
    <row r="243" spans="2:46" ht="13.5" customHeight="1" x14ac:dyDescent="0.15">
      <c r="B243" s="284" t="s">
        <v>111</v>
      </c>
      <c r="C243" s="25" t="s">
        <v>31</v>
      </c>
      <c r="D243" s="39"/>
      <c r="E243" s="55"/>
      <c r="F243" s="96"/>
      <c r="G243" s="96"/>
      <c r="H243" s="96"/>
      <c r="I243" s="60"/>
      <c r="J243" s="60"/>
      <c r="K243" s="61"/>
      <c r="L243" s="258"/>
      <c r="M243" s="258"/>
      <c r="N243" s="55"/>
      <c r="O243" s="26"/>
      <c r="P243" s="55"/>
      <c r="Q243" s="26"/>
      <c r="R243" s="131"/>
      <c r="S243" s="214"/>
      <c r="T243" s="284" t="s">
        <v>111</v>
      </c>
      <c r="U243" s="25" t="s">
        <v>31</v>
      </c>
      <c r="V243" s="39"/>
      <c r="W243" s="55"/>
      <c r="X243" s="96"/>
      <c r="Y243" s="96"/>
      <c r="Z243" s="96"/>
      <c r="AA243" s="60"/>
      <c r="AB243" s="60"/>
      <c r="AC243" s="61"/>
      <c r="AD243" s="258"/>
      <c r="AE243" s="258"/>
      <c r="AF243" s="55"/>
      <c r="AG243" s="26"/>
      <c r="AH243" s="55"/>
      <c r="AI243" s="26"/>
      <c r="AJ243" s="131"/>
      <c r="AK243" s="199"/>
      <c r="AL243" s="284" t="s">
        <v>111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4"/>
      <c r="AT243" s="37"/>
    </row>
    <row r="244" spans="2:46" ht="13.5" customHeight="1" x14ac:dyDescent="0.15">
      <c r="B244" s="285"/>
      <c r="C244" s="27" t="s">
        <v>32</v>
      </c>
      <c r="D244" s="186"/>
      <c r="E244" s="56"/>
      <c r="F244" s="187"/>
      <c r="G244" s="187"/>
      <c r="H244" s="187"/>
      <c r="I244" s="62"/>
      <c r="J244" s="62"/>
      <c r="K244" s="188"/>
      <c r="L244" s="259"/>
      <c r="M244" s="259"/>
      <c r="N244" s="56"/>
      <c r="O244" s="28"/>
      <c r="P244" s="56"/>
      <c r="Q244" s="28"/>
      <c r="R244" s="132"/>
      <c r="S244" s="214"/>
      <c r="T244" s="285"/>
      <c r="U244" s="27" t="s">
        <v>32</v>
      </c>
      <c r="V244" s="186"/>
      <c r="W244" s="56"/>
      <c r="X244" s="187"/>
      <c r="Y244" s="187"/>
      <c r="Z244" s="187"/>
      <c r="AA244" s="62"/>
      <c r="AB244" s="62"/>
      <c r="AC244" s="188"/>
      <c r="AD244" s="259"/>
      <c r="AE244" s="259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4"/>
      <c r="AT244" s="37"/>
    </row>
    <row r="245" spans="2:46" ht="13.5" customHeight="1" x14ac:dyDescent="0.15">
      <c r="B245" s="285"/>
      <c r="C245" s="27" t="s">
        <v>33</v>
      </c>
      <c r="D245" s="186"/>
      <c r="E245" s="56"/>
      <c r="F245" s="187"/>
      <c r="G245" s="187"/>
      <c r="H245" s="187"/>
      <c r="I245" s="62"/>
      <c r="J245" s="62"/>
      <c r="K245" s="188"/>
      <c r="L245" s="259"/>
      <c r="M245" s="259"/>
      <c r="N245" s="56"/>
      <c r="O245" s="28"/>
      <c r="P245" s="56"/>
      <c r="Q245" s="28"/>
      <c r="R245" s="132"/>
      <c r="S245" s="214"/>
      <c r="T245" s="285"/>
      <c r="U245" s="27" t="s">
        <v>33</v>
      </c>
      <c r="V245" s="186"/>
      <c r="W245" s="56"/>
      <c r="X245" s="187"/>
      <c r="Y245" s="187"/>
      <c r="Z245" s="187"/>
      <c r="AA245" s="62"/>
      <c r="AB245" s="62"/>
      <c r="AC245" s="188"/>
      <c r="AD245" s="259"/>
      <c r="AE245" s="259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4"/>
      <c r="AT245" s="37"/>
    </row>
    <row r="246" spans="2:46" ht="13.5" customHeight="1" x14ac:dyDescent="0.15">
      <c r="B246" s="285"/>
      <c r="C246" s="27" t="s">
        <v>35</v>
      </c>
      <c r="D246" s="186"/>
      <c r="E246" s="56"/>
      <c r="F246" s="187"/>
      <c r="G246" s="187"/>
      <c r="H246" s="187"/>
      <c r="I246" s="62"/>
      <c r="J246" s="62"/>
      <c r="K246" s="188"/>
      <c r="L246" s="259"/>
      <c r="M246" s="259"/>
      <c r="N246" s="56"/>
      <c r="O246" s="28"/>
      <c r="P246" s="56"/>
      <c r="Q246" s="28"/>
      <c r="R246" s="132"/>
      <c r="S246" s="214"/>
      <c r="T246" s="285"/>
      <c r="U246" s="27" t="s">
        <v>35</v>
      </c>
      <c r="V246" s="186"/>
      <c r="W246" s="56"/>
      <c r="X246" s="187"/>
      <c r="Y246" s="187"/>
      <c r="Z246" s="187"/>
      <c r="AA246" s="62"/>
      <c r="AB246" s="62"/>
      <c r="AC246" s="188"/>
      <c r="AD246" s="259"/>
      <c r="AE246" s="259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4"/>
      <c r="AT246" s="37"/>
    </row>
    <row r="247" spans="2:46" ht="13.5" customHeight="1" thickBot="1" x14ac:dyDescent="0.2">
      <c r="B247" s="286"/>
      <c r="C247" s="27"/>
      <c r="D247" s="186"/>
      <c r="E247" s="56"/>
      <c r="F247" s="189"/>
      <c r="G247" s="189"/>
      <c r="H247" s="189"/>
      <c r="I247" s="56"/>
      <c r="J247" s="56"/>
      <c r="K247" s="188"/>
      <c r="L247" s="259"/>
      <c r="M247" s="259"/>
      <c r="N247" s="56"/>
      <c r="O247" s="28"/>
      <c r="P247" s="56"/>
      <c r="Q247" s="28"/>
      <c r="R247" s="184"/>
      <c r="S247" s="214"/>
      <c r="T247" s="286"/>
      <c r="U247" s="27"/>
      <c r="V247" s="186"/>
      <c r="W247" s="56"/>
      <c r="X247" s="189"/>
      <c r="Y247" s="189"/>
      <c r="Z247" s="189"/>
      <c r="AA247" s="56"/>
      <c r="AB247" s="56"/>
      <c r="AC247" s="188"/>
      <c r="AD247" s="259"/>
      <c r="AE247" s="259"/>
      <c r="AF247" s="56"/>
      <c r="AG247" s="28"/>
      <c r="AH247" s="56"/>
      <c r="AI247" s="28"/>
      <c r="AJ247" s="184"/>
      <c r="AK247" s="199"/>
      <c r="AL247" s="286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4"/>
      <c r="AT247" s="37"/>
    </row>
    <row r="248" spans="2:46" ht="13.5" customHeight="1" x14ac:dyDescent="0.15">
      <c r="B248" s="284" t="s">
        <v>112</v>
      </c>
      <c r="C248" s="25" t="s">
        <v>31</v>
      </c>
      <c r="D248" s="39"/>
      <c r="E248" s="55"/>
      <c r="F248" s="96"/>
      <c r="G248" s="96"/>
      <c r="H248" s="96"/>
      <c r="I248" s="60"/>
      <c r="J248" s="60"/>
      <c r="K248" s="61"/>
      <c r="L248" s="258"/>
      <c r="M248" s="258"/>
      <c r="N248" s="55"/>
      <c r="O248" s="26"/>
      <c r="P248" s="55"/>
      <c r="Q248" s="26"/>
      <c r="R248" s="131"/>
      <c r="S248" s="214"/>
      <c r="T248" s="284" t="s">
        <v>112</v>
      </c>
      <c r="U248" s="25" t="s">
        <v>31</v>
      </c>
      <c r="V248" s="39"/>
      <c r="W248" s="55"/>
      <c r="X248" s="96"/>
      <c r="Y248" s="96"/>
      <c r="Z248" s="96"/>
      <c r="AA248" s="60"/>
      <c r="AB248" s="60"/>
      <c r="AC248" s="61"/>
      <c r="AD248" s="258"/>
      <c r="AE248" s="258"/>
      <c r="AF248" s="55"/>
      <c r="AG248" s="26"/>
      <c r="AH248" s="55"/>
      <c r="AI248" s="26"/>
      <c r="AJ248" s="131"/>
      <c r="AK248" s="199"/>
      <c r="AL248" s="284" t="s">
        <v>112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4"/>
      <c r="AT248" s="37"/>
    </row>
    <row r="249" spans="2:46" ht="13.5" customHeight="1" x14ac:dyDescent="0.15">
      <c r="B249" s="285"/>
      <c r="C249" s="27" t="s">
        <v>32</v>
      </c>
      <c r="D249" s="186"/>
      <c r="E249" s="56"/>
      <c r="F249" s="187"/>
      <c r="G249" s="187"/>
      <c r="H249" s="187"/>
      <c r="I249" s="62"/>
      <c r="J249" s="62"/>
      <c r="K249" s="188"/>
      <c r="L249" s="259"/>
      <c r="M249" s="259"/>
      <c r="N249" s="56"/>
      <c r="O249" s="28"/>
      <c r="P249" s="56"/>
      <c r="Q249" s="28"/>
      <c r="R249" s="132"/>
      <c r="S249" s="214"/>
      <c r="T249" s="285"/>
      <c r="U249" s="27" t="s">
        <v>32</v>
      </c>
      <c r="V249" s="186"/>
      <c r="W249" s="56"/>
      <c r="X249" s="187"/>
      <c r="Y249" s="187"/>
      <c r="Z249" s="187"/>
      <c r="AA249" s="62"/>
      <c r="AB249" s="62"/>
      <c r="AC249" s="188"/>
      <c r="AD249" s="259"/>
      <c r="AE249" s="259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4"/>
      <c r="AT249" s="37"/>
    </row>
    <row r="250" spans="2:46" ht="13.5" customHeight="1" x14ac:dyDescent="0.15">
      <c r="B250" s="285"/>
      <c r="C250" s="27" t="s">
        <v>33</v>
      </c>
      <c r="D250" s="186"/>
      <c r="E250" s="56"/>
      <c r="F250" s="187"/>
      <c r="G250" s="187"/>
      <c r="H250" s="187"/>
      <c r="I250" s="62"/>
      <c r="J250" s="62"/>
      <c r="K250" s="188"/>
      <c r="L250" s="259"/>
      <c r="M250" s="259"/>
      <c r="N250" s="56"/>
      <c r="O250" s="28"/>
      <c r="P250" s="56"/>
      <c r="Q250" s="28"/>
      <c r="R250" s="132"/>
      <c r="S250" s="214"/>
      <c r="T250" s="285"/>
      <c r="U250" s="27" t="s">
        <v>33</v>
      </c>
      <c r="V250" s="186"/>
      <c r="W250" s="56"/>
      <c r="X250" s="187"/>
      <c r="Y250" s="187"/>
      <c r="Z250" s="187"/>
      <c r="AA250" s="62"/>
      <c r="AB250" s="62"/>
      <c r="AC250" s="188"/>
      <c r="AD250" s="259"/>
      <c r="AE250" s="259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4"/>
      <c r="AT250" s="37"/>
    </row>
    <row r="251" spans="2:46" ht="13.5" customHeight="1" x14ac:dyDescent="0.15">
      <c r="B251" s="285"/>
      <c r="C251" s="27" t="s">
        <v>35</v>
      </c>
      <c r="D251" s="186"/>
      <c r="E251" s="56"/>
      <c r="F251" s="187"/>
      <c r="G251" s="187"/>
      <c r="H251" s="187"/>
      <c r="I251" s="62"/>
      <c r="J251" s="62"/>
      <c r="K251" s="188"/>
      <c r="L251" s="259"/>
      <c r="M251" s="259"/>
      <c r="N251" s="56"/>
      <c r="O251" s="28"/>
      <c r="P251" s="56"/>
      <c r="Q251" s="28"/>
      <c r="R251" s="132"/>
      <c r="S251" s="214"/>
      <c r="T251" s="285"/>
      <c r="U251" s="27" t="s">
        <v>35</v>
      </c>
      <c r="V251" s="186"/>
      <c r="W251" s="56"/>
      <c r="X251" s="187"/>
      <c r="Y251" s="187"/>
      <c r="Z251" s="187"/>
      <c r="AA251" s="62"/>
      <c r="AB251" s="62"/>
      <c r="AC251" s="188"/>
      <c r="AD251" s="259"/>
      <c r="AE251" s="259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4"/>
      <c r="AT251" s="37"/>
    </row>
    <row r="252" spans="2:46" ht="13.5" customHeight="1" thickBot="1" x14ac:dyDescent="0.2">
      <c r="B252" s="286"/>
      <c r="C252" s="27"/>
      <c r="D252" s="186"/>
      <c r="E252" s="56"/>
      <c r="F252" s="189"/>
      <c r="G252" s="189"/>
      <c r="H252" s="189"/>
      <c r="I252" s="56"/>
      <c r="J252" s="56"/>
      <c r="K252" s="188"/>
      <c r="L252" s="259"/>
      <c r="M252" s="259"/>
      <c r="N252" s="56"/>
      <c r="O252" s="28"/>
      <c r="P252" s="56"/>
      <c r="Q252" s="28"/>
      <c r="R252" s="184"/>
      <c r="S252" s="214"/>
      <c r="T252" s="286"/>
      <c r="U252" s="27"/>
      <c r="V252" s="186"/>
      <c r="W252" s="56"/>
      <c r="X252" s="189"/>
      <c r="Y252" s="189"/>
      <c r="Z252" s="189"/>
      <c r="AA252" s="56"/>
      <c r="AB252" s="56"/>
      <c r="AC252" s="188"/>
      <c r="AD252" s="259"/>
      <c r="AE252" s="259"/>
      <c r="AF252" s="56"/>
      <c r="AG252" s="28"/>
      <c r="AH252" s="56"/>
      <c r="AI252" s="28"/>
      <c r="AJ252" s="184"/>
      <c r="AK252" s="199"/>
      <c r="AL252" s="286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4"/>
      <c r="AT252" s="37"/>
    </row>
    <row r="253" spans="2:46" ht="13.5" customHeight="1" x14ac:dyDescent="0.15">
      <c r="B253" s="284" t="s">
        <v>113</v>
      </c>
      <c r="C253" s="25" t="s">
        <v>31</v>
      </c>
      <c r="D253" s="39"/>
      <c r="E253" s="55"/>
      <c r="F253" s="96"/>
      <c r="G253" s="96"/>
      <c r="H253" s="96"/>
      <c r="I253" s="60"/>
      <c r="J253" s="60"/>
      <c r="K253" s="61"/>
      <c r="L253" s="258"/>
      <c r="M253" s="258"/>
      <c r="N253" s="55"/>
      <c r="O253" s="26"/>
      <c r="P253" s="55"/>
      <c r="Q253" s="26"/>
      <c r="R253" s="131"/>
      <c r="S253" s="214"/>
      <c r="T253" s="284" t="s">
        <v>113</v>
      </c>
      <c r="U253" s="25" t="s">
        <v>31</v>
      </c>
      <c r="V253" s="39"/>
      <c r="W253" s="55"/>
      <c r="X253" s="96"/>
      <c r="Y253" s="96"/>
      <c r="Z253" s="96"/>
      <c r="AA253" s="60"/>
      <c r="AB253" s="60"/>
      <c r="AC253" s="61"/>
      <c r="AD253" s="258"/>
      <c r="AE253" s="258"/>
      <c r="AF253" s="55"/>
      <c r="AG253" s="26"/>
      <c r="AH253" s="55"/>
      <c r="AI253" s="26"/>
      <c r="AJ253" s="131"/>
      <c r="AK253" s="199"/>
      <c r="AL253" s="284" t="s">
        <v>113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4"/>
      <c r="AT253" s="37"/>
    </row>
    <row r="254" spans="2:46" ht="13.5" customHeight="1" x14ac:dyDescent="0.15">
      <c r="B254" s="285"/>
      <c r="C254" s="27" t="s">
        <v>32</v>
      </c>
      <c r="D254" s="186"/>
      <c r="E254" s="56"/>
      <c r="F254" s="187"/>
      <c r="G254" s="187"/>
      <c r="H254" s="187"/>
      <c r="I254" s="62"/>
      <c r="J254" s="62"/>
      <c r="K254" s="188"/>
      <c r="L254" s="259"/>
      <c r="M254" s="259"/>
      <c r="N254" s="56"/>
      <c r="O254" s="28"/>
      <c r="P254" s="56"/>
      <c r="Q254" s="28"/>
      <c r="R254" s="132"/>
      <c r="S254" s="214"/>
      <c r="T254" s="285"/>
      <c r="U254" s="27" t="s">
        <v>32</v>
      </c>
      <c r="V254" s="186"/>
      <c r="W254" s="56"/>
      <c r="X254" s="187"/>
      <c r="Y254" s="187"/>
      <c r="Z254" s="187"/>
      <c r="AA254" s="62"/>
      <c r="AB254" s="62"/>
      <c r="AC254" s="188"/>
      <c r="AD254" s="259"/>
      <c r="AE254" s="259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4"/>
      <c r="AT254" s="37"/>
    </row>
    <row r="255" spans="2:46" ht="13.5" customHeight="1" x14ac:dyDescent="0.15">
      <c r="B255" s="285"/>
      <c r="C255" s="27" t="s">
        <v>33</v>
      </c>
      <c r="D255" s="186"/>
      <c r="E255" s="56"/>
      <c r="F255" s="187"/>
      <c r="G255" s="187"/>
      <c r="H255" s="187"/>
      <c r="I255" s="62"/>
      <c r="J255" s="62"/>
      <c r="K255" s="188"/>
      <c r="L255" s="259"/>
      <c r="M255" s="259"/>
      <c r="N255" s="56"/>
      <c r="O255" s="28"/>
      <c r="P255" s="56"/>
      <c r="Q255" s="28"/>
      <c r="R255" s="132"/>
      <c r="S255" s="214"/>
      <c r="T255" s="285"/>
      <c r="U255" s="27" t="s">
        <v>33</v>
      </c>
      <c r="V255" s="186"/>
      <c r="W255" s="56"/>
      <c r="X255" s="187"/>
      <c r="Y255" s="187"/>
      <c r="Z255" s="187"/>
      <c r="AA255" s="62"/>
      <c r="AB255" s="62"/>
      <c r="AC255" s="188"/>
      <c r="AD255" s="259"/>
      <c r="AE255" s="259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4"/>
      <c r="AT255" s="37"/>
    </row>
    <row r="256" spans="2:46" ht="13.5" customHeight="1" x14ac:dyDescent="0.15">
      <c r="B256" s="285"/>
      <c r="C256" s="27" t="s">
        <v>35</v>
      </c>
      <c r="D256" s="186"/>
      <c r="E256" s="56"/>
      <c r="F256" s="187"/>
      <c r="G256" s="187"/>
      <c r="H256" s="187"/>
      <c r="I256" s="62"/>
      <c r="J256" s="62"/>
      <c r="K256" s="188"/>
      <c r="L256" s="259"/>
      <c r="M256" s="259"/>
      <c r="N256" s="56"/>
      <c r="O256" s="28"/>
      <c r="P256" s="56"/>
      <c r="Q256" s="28"/>
      <c r="R256" s="132"/>
      <c r="S256" s="214"/>
      <c r="T256" s="285"/>
      <c r="U256" s="27" t="s">
        <v>35</v>
      </c>
      <c r="V256" s="186"/>
      <c r="W256" s="56"/>
      <c r="X256" s="187"/>
      <c r="Y256" s="187"/>
      <c r="Z256" s="187"/>
      <c r="AA256" s="62"/>
      <c r="AB256" s="62"/>
      <c r="AC256" s="188"/>
      <c r="AD256" s="259"/>
      <c r="AE256" s="259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4"/>
      <c r="AT256" s="37"/>
    </row>
    <row r="257" spans="2:46" ht="13.5" customHeight="1" thickBot="1" x14ac:dyDescent="0.2">
      <c r="B257" s="286"/>
      <c r="C257" s="27"/>
      <c r="D257" s="186"/>
      <c r="E257" s="56"/>
      <c r="F257" s="189"/>
      <c r="G257" s="189"/>
      <c r="H257" s="189"/>
      <c r="I257" s="56"/>
      <c r="J257" s="56"/>
      <c r="K257" s="188"/>
      <c r="L257" s="259"/>
      <c r="M257" s="259"/>
      <c r="N257" s="56"/>
      <c r="O257" s="28"/>
      <c r="P257" s="56"/>
      <c r="Q257" s="28"/>
      <c r="R257" s="184"/>
      <c r="S257" s="214"/>
      <c r="T257" s="286"/>
      <c r="U257" s="27"/>
      <c r="V257" s="186"/>
      <c r="W257" s="56"/>
      <c r="X257" s="189"/>
      <c r="Y257" s="189"/>
      <c r="Z257" s="189"/>
      <c r="AA257" s="56"/>
      <c r="AB257" s="56"/>
      <c r="AC257" s="188"/>
      <c r="AD257" s="259"/>
      <c r="AE257" s="259"/>
      <c r="AF257" s="56"/>
      <c r="AG257" s="28"/>
      <c r="AH257" s="56"/>
      <c r="AI257" s="28"/>
      <c r="AJ257" s="184"/>
      <c r="AK257" s="199"/>
      <c r="AL257" s="286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4"/>
      <c r="AT257" s="37"/>
    </row>
    <row r="258" spans="2:46" ht="13.5" customHeight="1" x14ac:dyDescent="0.15">
      <c r="B258" s="284" t="s">
        <v>114</v>
      </c>
      <c r="C258" s="25" t="s">
        <v>31</v>
      </c>
      <c r="D258" s="39"/>
      <c r="E258" s="55"/>
      <c r="F258" s="96"/>
      <c r="G258" s="96"/>
      <c r="H258" s="96"/>
      <c r="I258" s="60"/>
      <c r="J258" s="60"/>
      <c r="K258" s="61"/>
      <c r="L258" s="258"/>
      <c r="M258" s="258"/>
      <c r="N258" s="55"/>
      <c r="O258" s="26"/>
      <c r="P258" s="55"/>
      <c r="Q258" s="26"/>
      <c r="R258" s="131"/>
      <c r="S258" s="214"/>
      <c r="T258" s="284" t="s">
        <v>114</v>
      </c>
      <c r="U258" s="25" t="s">
        <v>31</v>
      </c>
      <c r="V258" s="39"/>
      <c r="W258" s="55"/>
      <c r="X258" s="96"/>
      <c r="Y258" s="96"/>
      <c r="Z258" s="96"/>
      <c r="AA258" s="60"/>
      <c r="AB258" s="60"/>
      <c r="AC258" s="61"/>
      <c r="AD258" s="258"/>
      <c r="AE258" s="258"/>
      <c r="AF258" s="55"/>
      <c r="AG258" s="26"/>
      <c r="AH258" s="55"/>
      <c r="AI258" s="26"/>
      <c r="AJ258" s="131"/>
      <c r="AK258" s="199"/>
      <c r="AL258" s="284" t="s">
        <v>114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4"/>
      <c r="AT258" s="37"/>
    </row>
    <row r="259" spans="2:46" ht="13.5" customHeight="1" x14ac:dyDescent="0.15">
      <c r="B259" s="285"/>
      <c r="C259" s="27" t="s">
        <v>32</v>
      </c>
      <c r="D259" s="186"/>
      <c r="E259" s="56"/>
      <c r="F259" s="187"/>
      <c r="G259" s="187"/>
      <c r="H259" s="187"/>
      <c r="I259" s="62"/>
      <c r="J259" s="62"/>
      <c r="K259" s="188"/>
      <c r="L259" s="259"/>
      <c r="M259" s="259"/>
      <c r="N259" s="56"/>
      <c r="O259" s="28"/>
      <c r="P259" s="56"/>
      <c r="Q259" s="28"/>
      <c r="R259" s="132"/>
      <c r="S259" s="214"/>
      <c r="T259" s="285"/>
      <c r="U259" s="27" t="s">
        <v>32</v>
      </c>
      <c r="V259" s="186"/>
      <c r="W259" s="56"/>
      <c r="X259" s="187"/>
      <c r="Y259" s="187"/>
      <c r="Z259" s="187"/>
      <c r="AA259" s="62"/>
      <c r="AB259" s="62"/>
      <c r="AC259" s="188"/>
      <c r="AD259" s="259"/>
      <c r="AE259" s="259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4"/>
      <c r="AT259" s="37"/>
    </row>
    <row r="260" spans="2:46" ht="13.5" customHeight="1" x14ac:dyDescent="0.15">
      <c r="B260" s="285"/>
      <c r="C260" s="27" t="s">
        <v>33</v>
      </c>
      <c r="D260" s="186"/>
      <c r="E260" s="56"/>
      <c r="F260" s="187"/>
      <c r="G260" s="187"/>
      <c r="H260" s="187"/>
      <c r="I260" s="62"/>
      <c r="J260" s="62"/>
      <c r="K260" s="188"/>
      <c r="L260" s="259"/>
      <c r="M260" s="259"/>
      <c r="N260" s="56"/>
      <c r="O260" s="28"/>
      <c r="P260" s="56"/>
      <c r="Q260" s="28"/>
      <c r="R260" s="132"/>
      <c r="S260" s="214"/>
      <c r="T260" s="285"/>
      <c r="U260" s="27" t="s">
        <v>33</v>
      </c>
      <c r="V260" s="186"/>
      <c r="W260" s="56"/>
      <c r="X260" s="187"/>
      <c r="Y260" s="187"/>
      <c r="Z260" s="187"/>
      <c r="AA260" s="62"/>
      <c r="AB260" s="62"/>
      <c r="AC260" s="188"/>
      <c r="AD260" s="259"/>
      <c r="AE260" s="259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4"/>
      <c r="AT260" s="37"/>
    </row>
    <row r="261" spans="2:46" ht="13.5" customHeight="1" x14ac:dyDescent="0.15">
      <c r="B261" s="285"/>
      <c r="C261" s="27" t="s">
        <v>35</v>
      </c>
      <c r="D261" s="186"/>
      <c r="E261" s="56"/>
      <c r="F261" s="187"/>
      <c r="G261" s="187"/>
      <c r="H261" s="187"/>
      <c r="I261" s="62"/>
      <c r="J261" s="62"/>
      <c r="K261" s="188"/>
      <c r="L261" s="259"/>
      <c r="M261" s="259"/>
      <c r="N261" s="56"/>
      <c r="O261" s="28"/>
      <c r="P261" s="56"/>
      <c r="Q261" s="28"/>
      <c r="R261" s="132"/>
      <c r="S261" s="214"/>
      <c r="T261" s="285"/>
      <c r="U261" s="27" t="s">
        <v>35</v>
      </c>
      <c r="V261" s="186"/>
      <c r="W261" s="56"/>
      <c r="X261" s="187"/>
      <c r="Y261" s="187"/>
      <c r="Z261" s="187"/>
      <c r="AA261" s="62"/>
      <c r="AB261" s="62"/>
      <c r="AC261" s="188"/>
      <c r="AD261" s="259"/>
      <c r="AE261" s="259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4"/>
      <c r="AT261" s="37"/>
    </row>
    <row r="262" spans="2:46" ht="13.5" customHeight="1" thickBot="1" x14ac:dyDescent="0.2">
      <c r="B262" s="286"/>
      <c r="C262" s="27"/>
      <c r="D262" s="186"/>
      <c r="E262" s="56"/>
      <c r="F262" s="189"/>
      <c r="G262" s="189"/>
      <c r="H262" s="189"/>
      <c r="I262" s="56"/>
      <c r="J262" s="56"/>
      <c r="K262" s="188"/>
      <c r="L262" s="259"/>
      <c r="M262" s="259"/>
      <c r="N262" s="56"/>
      <c r="O262" s="28"/>
      <c r="P262" s="56"/>
      <c r="Q262" s="28"/>
      <c r="R262" s="184"/>
      <c r="S262" s="214"/>
      <c r="T262" s="286"/>
      <c r="U262" s="27"/>
      <c r="V262" s="186"/>
      <c r="W262" s="56"/>
      <c r="X262" s="189"/>
      <c r="Y262" s="189"/>
      <c r="Z262" s="189"/>
      <c r="AA262" s="56"/>
      <c r="AB262" s="56"/>
      <c r="AC262" s="188"/>
      <c r="AD262" s="259"/>
      <c r="AE262" s="259"/>
      <c r="AF262" s="56"/>
      <c r="AG262" s="28"/>
      <c r="AH262" s="56"/>
      <c r="AI262" s="28"/>
      <c r="AJ262" s="184"/>
      <c r="AK262" s="199"/>
      <c r="AL262" s="286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4"/>
      <c r="AT262" s="37"/>
    </row>
    <row r="263" spans="2:46" ht="13.5" customHeight="1" x14ac:dyDescent="0.15">
      <c r="B263" s="284" t="s">
        <v>115</v>
      </c>
      <c r="C263" s="25" t="s">
        <v>31</v>
      </c>
      <c r="D263" s="39"/>
      <c r="E263" s="55"/>
      <c r="F263" s="96"/>
      <c r="G263" s="96"/>
      <c r="H263" s="96"/>
      <c r="I263" s="60"/>
      <c r="J263" s="60"/>
      <c r="K263" s="61"/>
      <c r="L263" s="258"/>
      <c r="M263" s="258"/>
      <c r="N263" s="55"/>
      <c r="O263" s="26"/>
      <c r="P263" s="55"/>
      <c r="Q263" s="26"/>
      <c r="R263" s="131"/>
      <c r="S263" s="214"/>
      <c r="T263" s="284" t="s">
        <v>115</v>
      </c>
      <c r="U263" s="25" t="s">
        <v>31</v>
      </c>
      <c r="V263" s="39"/>
      <c r="W263" s="55"/>
      <c r="X263" s="96"/>
      <c r="Y263" s="96"/>
      <c r="Z263" s="96"/>
      <c r="AA263" s="60"/>
      <c r="AB263" s="60"/>
      <c r="AC263" s="61"/>
      <c r="AD263" s="258"/>
      <c r="AE263" s="258"/>
      <c r="AF263" s="55"/>
      <c r="AG263" s="26"/>
      <c r="AH263" s="55"/>
      <c r="AI263" s="26"/>
      <c r="AJ263" s="131"/>
      <c r="AK263" s="199"/>
      <c r="AL263" s="284" t="s">
        <v>115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4"/>
      <c r="AT263" s="37"/>
    </row>
    <row r="264" spans="2:46" ht="13.5" customHeight="1" x14ac:dyDescent="0.15">
      <c r="B264" s="285"/>
      <c r="C264" s="27" t="s">
        <v>32</v>
      </c>
      <c r="D264" s="186"/>
      <c r="E264" s="56"/>
      <c r="F264" s="187"/>
      <c r="G264" s="187"/>
      <c r="H264" s="187"/>
      <c r="I264" s="62"/>
      <c r="J264" s="62"/>
      <c r="K264" s="188"/>
      <c r="L264" s="259"/>
      <c r="M264" s="259"/>
      <c r="N264" s="56"/>
      <c r="O264" s="28"/>
      <c r="P264" s="56"/>
      <c r="Q264" s="28"/>
      <c r="R264" s="132"/>
      <c r="S264" s="214"/>
      <c r="T264" s="285"/>
      <c r="U264" s="27" t="s">
        <v>32</v>
      </c>
      <c r="V264" s="186"/>
      <c r="W264" s="56"/>
      <c r="X264" s="187"/>
      <c r="Y264" s="187"/>
      <c r="Z264" s="187"/>
      <c r="AA264" s="62"/>
      <c r="AB264" s="62"/>
      <c r="AC264" s="188"/>
      <c r="AD264" s="259"/>
      <c r="AE264" s="259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4"/>
      <c r="AT264" s="37"/>
    </row>
    <row r="265" spans="2:46" ht="13.5" customHeight="1" x14ac:dyDescent="0.15">
      <c r="B265" s="285"/>
      <c r="C265" s="27" t="s">
        <v>33</v>
      </c>
      <c r="D265" s="186"/>
      <c r="E265" s="56"/>
      <c r="F265" s="187"/>
      <c r="G265" s="187"/>
      <c r="H265" s="187"/>
      <c r="I265" s="62"/>
      <c r="J265" s="62"/>
      <c r="K265" s="188"/>
      <c r="L265" s="259"/>
      <c r="M265" s="259"/>
      <c r="N265" s="56"/>
      <c r="O265" s="28"/>
      <c r="P265" s="56"/>
      <c r="Q265" s="28"/>
      <c r="R265" s="132"/>
      <c r="S265" s="214"/>
      <c r="T265" s="285"/>
      <c r="U265" s="27" t="s">
        <v>33</v>
      </c>
      <c r="V265" s="186"/>
      <c r="W265" s="56"/>
      <c r="X265" s="187"/>
      <c r="Y265" s="187"/>
      <c r="Z265" s="187"/>
      <c r="AA265" s="62"/>
      <c r="AB265" s="62"/>
      <c r="AC265" s="188"/>
      <c r="AD265" s="259"/>
      <c r="AE265" s="259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4"/>
      <c r="AT265" s="37"/>
    </row>
    <row r="266" spans="2:46" ht="13.5" customHeight="1" x14ac:dyDescent="0.15">
      <c r="B266" s="285"/>
      <c r="C266" s="27" t="s">
        <v>35</v>
      </c>
      <c r="D266" s="186"/>
      <c r="E266" s="56"/>
      <c r="F266" s="187"/>
      <c r="G266" s="187"/>
      <c r="H266" s="187"/>
      <c r="I266" s="62"/>
      <c r="J266" s="62"/>
      <c r="K266" s="188"/>
      <c r="L266" s="259"/>
      <c r="M266" s="259"/>
      <c r="N266" s="56"/>
      <c r="O266" s="28"/>
      <c r="P266" s="56"/>
      <c r="Q266" s="28"/>
      <c r="R266" s="132"/>
      <c r="S266" s="214"/>
      <c r="T266" s="285"/>
      <c r="U266" s="27" t="s">
        <v>35</v>
      </c>
      <c r="V266" s="186"/>
      <c r="W266" s="56"/>
      <c r="X266" s="187"/>
      <c r="Y266" s="187"/>
      <c r="Z266" s="187"/>
      <c r="AA266" s="62"/>
      <c r="AB266" s="62"/>
      <c r="AC266" s="188"/>
      <c r="AD266" s="259"/>
      <c r="AE266" s="259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4"/>
      <c r="AT266" s="37"/>
    </row>
    <row r="267" spans="2:46" ht="13.5" customHeight="1" thickBot="1" x14ac:dyDescent="0.2">
      <c r="B267" s="286"/>
      <c r="C267" s="27"/>
      <c r="D267" s="186"/>
      <c r="E267" s="56"/>
      <c r="F267" s="189"/>
      <c r="G267" s="189"/>
      <c r="H267" s="189"/>
      <c r="I267" s="56"/>
      <c r="J267" s="56"/>
      <c r="K267" s="188"/>
      <c r="L267" s="259"/>
      <c r="M267" s="259"/>
      <c r="N267" s="56"/>
      <c r="O267" s="28"/>
      <c r="P267" s="56"/>
      <c r="Q267" s="28"/>
      <c r="R267" s="184"/>
      <c r="S267" s="214"/>
      <c r="T267" s="286"/>
      <c r="U267" s="27"/>
      <c r="V267" s="186"/>
      <c r="W267" s="56"/>
      <c r="X267" s="189"/>
      <c r="Y267" s="189"/>
      <c r="Z267" s="189"/>
      <c r="AA267" s="56"/>
      <c r="AB267" s="56"/>
      <c r="AC267" s="188"/>
      <c r="AD267" s="259"/>
      <c r="AE267" s="259"/>
      <c r="AF267" s="56"/>
      <c r="AG267" s="28"/>
      <c r="AH267" s="56"/>
      <c r="AI267" s="28"/>
      <c r="AJ267" s="184"/>
      <c r="AK267" s="199"/>
      <c r="AL267" s="286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4"/>
      <c r="AT267" s="37"/>
    </row>
    <row r="268" spans="2:46" ht="13.5" customHeight="1" x14ac:dyDescent="0.15">
      <c r="B268" s="284" t="s">
        <v>116</v>
      </c>
      <c r="C268" s="25" t="s">
        <v>31</v>
      </c>
      <c r="D268" s="39"/>
      <c r="E268" s="55"/>
      <c r="F268" s="96"/>
      <c r="G268" s="96"/>
      <c r="H268" s="96"/>
      <c r="I268" s="60"/>
      <c r="J268" s="60"/>
      <c r="K268" s="61"/>
      <c r="L268" s="258"/>
      <c r="M268" s="258"/>
      <c r="N268" s="55"/>
      <c r="O268" s="26"/>
      <c r="P268" s="55"/>
      <c r="Q268" s="26"/>
      <c r="R268" s="131"/>
      <c r="S268" s="214"/>
      <c r="T268" s="284" t="s">
        <v>116</v>
      </c>
      <c r="U268" s="25" t="s">
        <v>31</v>
      </c>
      <c r="V268" s="39"/>
      <c r="W268" s="55"/>
      <c r="X268" s="96"/>
      <c r="Y268" s="96"/>
      <c r="Z268" s="96"/>
      <c r="AA268" s="60"/>
      <c r="AB268" s="60"/>
      <c r="AC268" s="61"/>
      <c r="AD268" s="258"/>
      <c r="AE268" s="258"/>
      <c r="AF268" s="55"/>
      <c r="AG268" s="26"/>
      <c r="AH268" s="55"/>
      <c r="AI268" s="26"/>
      <c r="AJ268" s="131"/>
      <c r="AK268" s="199"/>
      <c r="AL268" s="284" t="s">
        <v>116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4"/>
      <c r="AT268" s="37"/>
    </row>
    <row r="269" spans="2:46" ht="13.5" customHeight="1" x14ac:dyDescent="0.15">
      <c r="B269" s="285"/>
      <c r="C269" s="27" t="s">
        <v>32</v>
      </c>
      <c r="D269" s="186"/>
      <c r="E269" s="56"/>
      <c r="F269" s="187"/>
      <c r="G269" s="187"/>
      <c r="H269" s="187"/>
      <c r="I269" s="62"/>
      <c r="J269" s="62"/>
      <c r="K269" s="188"/>
      <c r="L269" s="259"/>
      <c r="M269" s="259"/>
      <c r="N269" s="56"/>
      <c r="O269" s="28"/>
      <c r="P269" s="56"/>
      <c r="Q269" s="28"/>
      <c r="R269" s="132"/>
      <c r="S269" s="214"/>
      <c r="T269" s="285"/>
      <c r="U269" s="27" t="s">
        <v>32</v>
      </c>
      <c r="V269" s="186"/>
      <c r="W269" s="56"/>
      <c r="X269" s="187"/>
      <c r="Y269" s="187"/>
      <c r="Z269" s="187"/>
      <c r="AA269" s="62"/>
      <c r="AB269" s="62"/>
      <c r="AC269" s="188"/>
      <c r="AD269" s="259"/>
      <c r="AE269" s="259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4"/>
      <c r="AT269" s="37"/>
    </row>
    <row r="270" spans="2:46" ht="13.5" customHeight="1" x14ac:dyDescent="0.15">
      <c r="B270" s="285"/>
      <c r="C270" s="27" t="s">
        <v>33</v>
      </c>
      <c r="D270" s="186"/>
      <c r="E270" s="56"/>
      <c r="F270" s="187"/>
      <c r="G270" s="187"/>
      <c r="H270" s="187"/>
      <c r="I270" s="62"/>
      <c r="J270" s="62"/>
      <c r="K270" s="188"/>
      <c r="L270" s="259"/>
      <c r="M270" s="259"/>
      <c r="N270" s="56"/>
      <c r="O270" s="28"/>
      <c r="P270" s="56"/>
      <c r="Q270" s="28"/>
      <c r="R270" s="132"/>
      <c r="S270" s="214"/>
      <c r="T270" s="285"/>
      <c r="U270" s="27" t="s">
        <v>33</v>
      </c>
      <c r="V270" s="186"/>
      <c r="W270" s="56"/>
      <c r="X270" s="187"/>
      <c r="Y270" s="187"/>
      <c r="Z270" s="187"/>
      <c r="AA270" s="62"/>
      <c r="AB270" s="62"/>
      <c r="AC270" s="188"/>
      <c r="AD270" s="259"/>
      <c r="AE270" s="259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4"/>
      <c r="AT270" s="37"/>
    </row>
    <row r="271" spans="2:46" ht="13.5" customHeight="1" x14ac:dyDescent="0.15">
      <c r="B271" s="285"/>
      <c r="C271" s="27" t="s">
        <v>35</v>
      </c>
      <c r="D271" s="186"/>
      <c r="E271" s="56"/>
      <c r="F271" s="187"/>
      <c r="G271" s="187"/>
      <c r="H271" s="187"/>
      <c r="I271" s="62"/>
      <c r="J271" s="62"/>
      <c r="K271" s="188"/>
      <c r="L271" s="259"/>
      <c r="M271" s="259"/>
      <c r="N271" s="56"/>
      <c r="O271" s="28"/>
      <c r="P271" s="56"/>
      <c r="Q271" s="28"/>
      <c r="R271" s="132"/>
      <c r="S271" s="214"/>
      <c r="T271" s="285"/>
      <c r="U271" s="27" t="s">
        <v>35</v>
      </c>
      <c r="V271" s="186"/>
      <c r="W271" s="56"/>
      <c r="X271" s="187"/>
      <c r="Y271" s="187"/>
      <c r="Z271" s="187"/>
      <c r="AA271" s="62"/>
      <c r="AB271" s="62"/>
      <c r="AC271" s="188"/>
      <c r="AD271" s="259"/>
      <c r="AE271" s="259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4"/>
      <c r="AT271" s="37"/>
    </row>
    <row r="272" spans="2:46" ht="13.5" customHeight="1" thickBot="1" x14ac:dyDescent="0.2">
      <c r="B272" s="286"/>
      <c r="C272" s="27"/>
      <c r="D272" s="186"/>
      <c r="E272" s="56"/>
      <c r="F272" s="189"/>
      <c r="G272" s="189"/>
      <c r="H272" s="189"/>
      <c r="I272" s="56"/>
      <c r="J272" s="56"/>
      <c r="K272" s="188"/>
      <c r="L272" s="259"/>
      <c r="M272" s="259"/>
      <c r="N272" s="56"/>
      <c r="O272" s="28"/>
      <c r="P272" s="56"/>
      <c r="Q272" s="28"/>
      <c r="R272" s="184"/>
      <c r="S272" s="214"/>
      <c r="T272" s="286"/>
      <c r="U272" s="27"/>
      <c r="V272" s="186"/>
      <c r="W272" s="56"/>
      <c r="X272" s="189"/>
      <c r="Y272" s="189"/>
      <c r="Z272" s="189"/>
      <c r="AA272" s="56"/>
      <c r="AB272" s="56"/>
      <c r="AC272" s="188"/>
      <c r="AD272" s="259"/>
      <c r="AE272" s="259"/>
      <c r="AF272" s="56"/>
      <c r="AG272" s="28"/>
      <c r="AH272" s="56"/>
      <c r="AI272" s="28"/>
      <c r="AJ272" s="184"/>
      <c r="AK272" s="199"/>
      <c r="AL272" s="286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4"/>
      <c r="AT272" s="37"/>
    </row>
    <row r="273" spans="2:46" ht="13.5" customHeight="1" x14ac:dyDescent="0.15">
      <c r="B273" s="284" t="s">
        <v>117</v>
      </c>
      <c r="C273" s="25" t="s">
        <v>31</v>
      </c>
      <c r="D273" s="39"/>
      <c r="E273" s="55"/>
      <c r="F273" s="96"/>
      <c r="G273" s="96"/>
      <c r="H273" s="96"/>
      <c r="I273" s="60"/>
      <c r="J273" s="60"/>
      <c r="K273" s="61"/>
      <c r="L273" s="258"/>
      <c r="M273" s="258"/>
      <c r="N273" s="55"/>
      <c r="O273" s="26"/>
      <c r="P273" s="55"/>
      <c r="Q273" s="26"/>
      <c r="R273" s="131"/>
      <c r="S273" s="214"/>
      <c r="T273" s="284" t="s">
        <v>117</v>
      </c>
      <c r="U273" s="25" t="s">
        <v>31</v>
      </c>
      <c r="V273" s="39"/>
      <c r="W273" s="55"/>
      <c r="X273" s="96"/>
      <c r="Y273" s="96"/>
      <c r="Z273" s="96"/>
      <c r="AA273" s="60"/>
      <c r="AB273" s="60"/>
      <c r="AC273" s="61"/>
      <c r="AD273" s="258"/>
      <c r="AE273" s="258"/>
      <c r="AF273" s="55"/>
      <c r="AG273" s="26"/>
      <c r="AH273" s="55"/>
      <c r="AI273" s="26"/>
      <c r="AJ273" s="131"/>
      <c r="AK273" s="199"/>
      <c r="AL273" s="284" t="s">
        <v>117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4"/>
      <c r="AT273" s="37"/>
    </row>
    <row r="274" spans="2:46" ht="13.5" customHeight="1" x14ac:dyDescent="0.15">
      <c r="B274" s="285"/>
      <c r="C274" s="27" t="s">
        <v>32</v>
      </c>
      <c r="D274" s="186"/>
      <c r="E274" s="56"/>
      <c r="F274" s="187"/>
      <c r="G274" s="187"/>
      <c r="H274" s="187"/>
      <c r="I274" s="62"/>
      <c r="J274" s="62"/>
      <c r="K274" s="188"/>
      <c r="L274" s="259"/>
      <c r="M274" s="259"/>
      <c r="N274" s="56"/>
      <c r="O274" s="28"/>
      <c r="P274" s="56"/>
      <c r="Q274" s="28"/>
      <c r="R274" s="132"/>
      <c r="S274" s="214"/>
      <c r="T274" s="285"/>
      <c r="U274" s="27" t="s">
        <v>32</v>
      </c>
      <c r="V274" s="186"/>
      <c r="W274" s="56"/>
      <c r="X274" s="187"/>
      <c r="Y274" s="187"/>
      <c r="Z274" s="187"/>
      <c r="AA274" s="62"/>
      <c r="AB274" s="62"/>
      <c r="AC274" s="188"/>
      <c r="AD274" s="259"/>
      <c r="AE274" s="259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4"/>
      <c r="AT274" s="37"/>
    </row>
    <row r="275" spans="2:46" ht="13.5" customHeight="1" x14ac:dyDescent="0.15">
      <c r="B275" s="285"/>
      <c r="C275" s="27" t="s">
        <v>33</v>
      </c>
      <c r="D275" s="186"/>
      <c r="E275" s="56"/>
      <c r="F275" s="187"/>
      <c r="G275" s="187"/>
      <c r="H275" s="187"/>
      <c r="I275" s="62"/>
      <c r="J275" s="62"/>
      <c r="K275" s="188"/>
      <c r="L275" s="259"/>
      <c r="M275" s="259"/>
      <c r="N275" s="56"/>
      <c r="O275" s="28"/>
      <c r="P275" s="56"/>
      <c r="Q275" s="28"/>
      <c r="R275" s="132"/>
      <c r="S275" s="214"/>
      <c r="T275" s="285"/>
      <c r="U275" s="27" t="s">
        <v>33</v>
      </c>
      <c r="V275" s="186"/>
      <c r="W275" s="56"/>
      <c r="X275" s="187"/>
      <c r="Y275" s="187"/>
      <c r="Z275" s="187"/>
      <c r="AA275" s="62"/>
      <c r="AB275" s="62"/>
      <c r="AC275" s="188"/>
      <c r="AD275" s="259"/>
      <c r="AE275" s="259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4"/>
      <c r="AT275" s="37"/>
    </row>
    <row r="276" spans="2:46" ht="13.5" customHeight="1" x14ac:dyDescent="0.15">
      <c r="B276" s="285"/>
      <c r="C276" s="27" t="s">
        <v>35</v>
      </c>
      <c r="D276" s="186"/>
      <c r="E276" s="56"/>
      <c r="F276" s="187"/>
      <c r="G276" s="187"/>
      <c r="H276" s="187"/>
      <c r="I276" s="62"/>
      <c r="J276" s="62"/>
      <c r="K276" s="188"/>
      <c r="L276" s="259"/>
      <c r="M276" s="259"/>
      <c r="N276" s="56"/>
      <c r="O276" s="28"/>
      <c r="P276" s="56"/>
      <c r="Q276" s="28"/>
      <c r="R276" s="132"/>
      <c r="S276" s="214"/>
      <c r="T276" s="285"/>
      <c r="U276" s="27" t="s">
        <v>35</v>
      </c>
      <c r="V276" s="186"/>
      <c r="W276" s="56"/>
      <c r="X276" s="187"/>
      <c r="Y276" s="187"/>
      <c r="Z276" s="187"/>
      <c r="AA276" s="62"/>
      <c r="AB276" s="62"/>
      <c r="AC276" s="188"/>
      <c r="AD276" s="259"/>
      <c r="AE276" s="259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4"/>
      <c r="AT276" s="37"/>
    </row>
    <row r="277" spans="2:46" ht="13.5" customHeight="1" thickBot="1" x14ac:dyDescent="0.2">
      <c r="B277" s="286"/>
      <c r="C277" s="27"/>
      <c r="D277" s="186"/>
      <c r="E277" s="56"/>
      <c r="F277" s="189"/>
      <c r="G277" s="189"/>
      <c r="H277" s="189"/>
      <c r="I277" s="56"/>
      <c r="J277" s="56"/>
      <c r="K277" s="188"/>
      <c r="L277" s="259"/>
      <c r="M277" s="259"/>
      <c r="N277" s="56"/>
      <c r="O277" s="28"/>
      <c r="P277" s="56"/>
      <c r="Q277" s="28"/>
      <c r="R277" s="184"/>
      <c r="S277" s="214"/>
      <c r="T277" s="286"/>
      <c r="U277" s="27"/>
      <c r="V277" s="186"/>
      <c r="W277" s="56"/>
      <c r="X277" s="189"/>
      <c r="Y277" s="189"/>
      <c r="Z277" s="189"/>
      <c r="AA277" s="56"/>
      <c r="AB277" s="56"/>
      <c r="AC277" s="188"/>
      <c r="AD277" s="259"/>
      <c r="AE277" s="259"/>
      <c r="AF277" s="56"/>
      <c r="AG277" s="28"/>
      <c r="AH277" s="56"/>
      <c r="AI277" s="28"/>
      <c r="AJ277" s="184"/>
      <c r="AK277" s="199"/>
      <c r="AL277" s="286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4"/>
      <c r="AT277" s="37"/>
    </row>
    <row r="278" spans="2:46" ht="13.5" customHeight="1" x14ac:dyDescent="0.15">
      <c r="B278" s="284" t="s">
        <v>118</v>
      </c>
      <c r="C278" s="25" t="s">
        <v>31</v>
      </c>
      <c r="D278" s="39"/>
      <c r="E278" s="55"/>
      <c r="F278" s="96"/>
      <c r="G278" s="96"/>
      <c r="H278" s="96"/>
      <c r="I278" s="60"/>
      <c r="J278" s="60"/>
      <c r="K278" s="61"/>
      <c r="L278" s="258"/>
      <c r="M278" s="258"/>
      <c r="N278" s="55"/>
      <c r="O278" s="26"/>
      <c r="P278" s="55"/>
      <c r="Q278" s="26"/>
      <c r="R278" s="131"/>
      <c r="S278" s="214"/>
      <c r="T278" s="284" t="s">
        <v>118</v>
      </c>
      <c r="U278" s="25" t="s">
        <v>31</v>
      </c>
      <c r="V278" s="39"/>
      <c r="W278" s="55"/>
      <c r="X278" s="96"/>
      <c r="Y278" s="96"/>
      <c r="Z278" s="96"/>
      <c r="AA278" s="60"/>
      <c r="AB278" s="60"/>
      <c r="AC278" s="61"/>
      <c r="AD278" s="258"/>
      <c r="AE278" s="258"/>
      <c r="AF278" s="55"/>
      <c r="AG278" s="26"/>
      <c r="AH278" s="55"/>
      <c r="AI278" s="26"/>
      <c r="AJ278" s="131"/>
      <c r="AK278" s="199"/>
      <c r="AL278" s="284" t="s">
        <v>118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4"/>
      <c r="AT278" s="37"/>
    </row>
    <row r="279" spans="2:46" ht="13.5" customHeight="1" x14ac:dyDescent="0.15">
      <c r="B279" s="285"/>
      <c r="C279" s="27" t="s">
        <v>32</v>
      </c>
      <c r="D279" s="186"/>
      <c r="E279" s="56"/>
      <c r="F279" s="187"/>
      <c r="G279" s="187"/>
      <c r="H279" s="187"/>
      <c r="I279" s="62"/>
      <c r="J279" s="62"/>
      <c r="K279" s="188"/>
      <c r="L279" s="259"/>
      <c r="M279" s="259"/>
      <c r="N279" s="56"/>
      <c r="O279" s="28"/>
      <c r="P279" s="56"/>
      <c r="Q279" s="28"/>
      <c r="R279" s="132"/>
      <c r="S279" s="214"/>
      <c r="T279" s="285"/>
      <c r="U279" s="27" t="s">
        <v>32</v>
      </c>
      <c r="V279" s="186"/>
      <c r="W279" s="56"/>
      <c r="X279" s="187"/>
      <c r="Y279" s="187"/>
      <c r="Z279" s="187"/>
      <c r="AA279" s="62"/>
      <c r="AB279" s="62"/>
      <c r="AC279" s="188"/>
      <c r="AD279" s="259"/>
      <c r="AE279" s="259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4"/>
      <c r="AT279" s="37"/>
    </row>
    <row r="280" spans="2:46" ht="13.5" customHeight="1" x14ac:dyDescent="0.15">
      <c r="B280" s="285"/>
      <c r="C280" s="27" t="s">
        <v>33</v>
      </c>
      <c r="D280" s="186"/>
      <c r="E280" s="56"/>
      <c r="F280" s="187"/>
      <c r="G280" s="187"/>
      <c r="H280" s="187"/>
      <c r="I280" s="62"/>
      <c r="J280" s="62"/>
      <c r="K280" s="188"/>
      <c r="L280" s="259"/>
      <c r="M280" s="259"/>
      <c r="N280" s="56"/>
      <c r="O280" s="28"/>
      <c r="P280" s="56"/>
      <c r="Q280" s="28"/>
      <c r="R280" s="132"/>
      <c r="S280" s="214"/>
      <c r="T280" s="285"/>
      <c r="U280" s="27" t="s">
        <v>33</v>
      </c>
      <c r="V280" s="186"/>
      <c r="W280" s="56"/>
      <c r="X280" s="187"/>
      <c r="Y280" s="187"/>
      <c r="Z280" s="187"/>
      <c r="AA280" s="62"/>
      <c r="AB280" s="62"/>
      <c r="AC280" s="188"/>
      <c r="AD280" s="259"/>
      <c r="AE280" s="259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4"/>
      <c r="AT280" s="37"/>
    </row>
    <row r="281" spans="2:46" ht="13.5" customHeight="1" x14ac:dyDescent="0.15">
      <c r="B281" s="285"/>
      <c r="C281" s="27" t="s">
        <v>35</v>
      </c>
      <c r="D281" s="186"/>
      <c r="E281" s="56"/>
      <c r="F281" s="187"/>
      <c r="G281" s="187"/>
      <c r="H281" s="187"/>
      <c r="I281" s="62"/>
      <c r="J281" s="62"/>
      <c r="K281" s="188"/>
      <c r="L281" s="259"/>
      <c r="M281" s="259"/>
      <c r="N281" s="56"/>
      <c r="O281" s="28"/>
      <c r="P281" s="56"/>
      <c r="Q281" s="28"/>
      <c r="R281" s="132"/>
      <c r="S281" s="214"/>
      <c r="T281" s="285"/>
      <c r="U281" s="27" t="s">
        <v>35</v>
      </c>
      <c r="V281" s="186"/>
      <c r="W281" s="56"/>
      <c r="X281" s="187"/>
      <c r="Y281" s="187"/>
      <c r="Z281" s="187"/>
      <c r="AA281" s="62"/>
      <c r="AB281" s="62"/>
      <c r="AC281" s="188"/>
      <c r="AD281" s="259"/>
      <c r="AE281" s="259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4"/>
      <c r="AT281" s="37"/>
    </row>
    <row r="282" spans="2:46" ht="13.5" customHeight="1" thickBot="1" x14ac:dyDescent="0.2">
      <c r="B282" s="286"/>
      <c r="C282" s="27"/>
      <c r="D282" s="186"/>
      <c r="E282" s="56"/>
      <c r="F282" s="189"/>
      <c r="G282" s="189"/>
      <c r="H282" s="189"/>
      <c r="I282" s="56"/>
      <c r="J282" s="56"/>
      <c r="K282" s="188"/>
      <c r="L282" s="259"/>
      <c r="M282" s="259"/>
      <c r="N282" s="56"/>
      <c r="O282" s="28"/>
      <c r="P282" s="56"/>
      <c r="Q282" s="28"/>
      <c r="R282" s="184"/>
      <c r="S282" s="214"/>
      <c r="T282" s="286"/>
      <c r="U282" s="27"/>
      <c r="V282" s="186"/>
      <c r="W282" s="56"/>
      <c r="X282" s="189"/>
      <c r="Y282" s="189"/>
      <c r="Z282" s="189"/>
      <c r="AA282" s="56"/>
      <c r="AB282" s="56"/>
      <c r="AC282" s="188"/>
      <c r="AD282" s="259"/>
      <c r="AE282" s="259"/>
      <c r="AF282" s="56"/>
      <c r="AG282" s="28"/>
      <c r="AH282" s="56"/>
      <c r="AI282" s="28"/>
      <c r="AJ282" s="184"/>
      <c r="AK282" s="199"/>
      <c r="AL282" s="286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4"/>
      <c r="AT282" s="37"/>
    </row>
    <row r="283" spans="2:46" ht="13.5" customHeight="1" x14ac:dyDescent="0.15">
      <c r="B283" s="284" t="s">
        <v>119</v>
      </c>
      <c r="C283" s="25" t="s">
        <v>31</v>
      </c>
      <c r="D283" s="39"/>
      <c r="E283" s="55"/>
      <c r="F283" s="96"/>
      <c r="G283" s="96"/>
      <c r="H283" s="96"/>
      <c r="I283" s="60"/>
      <c r="J283" s="60"/>
      <c r="K283" s="61"/>
      <c r="L283" s="258"/>
      <c r="M283" s="258"/>
      <c r="N283" s="55"/>
      <c r="O283" s="26"/>
      <c r="P283" s="55"/>
      <c r="Q283" s="26"/>
      <c r="R283" s="131"/>
      <c r="S283" s="214"/>
      <c r="T283" s="284" t="s">
        <v>119</v>
      </c>
      <c r="U283" s="25" t="s">
        <v>31</v>
      </c>
      <c r="V283" s="39"/>
      <c r="W283" s="55"/>
      <c r="X283" s="96"/>
      <c r="Y283" s="96"/>
      <c r="Z283" s="96"/>
      <c r="AA283" s="60"/>
      <c r="AB283" s="60"/>
      <c r="AC283" s="61"/>
      <c r="AD283" s="258"/>
      <c r="AE283" s="258"/>
      <c r="AF283" s="55"/>
      <c r="AG283" s="26"/>
      <c r="AH283" s="55"/>
      <c r="AI283" s="26"/>
      <c r="AJ283" s="131"/>
      <c r="AK283" s="199"/>
      <c r="AL283" s="284" t="s">
        <v>119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4"/>
      <c r="AT283" s="37"/>
    </row>
    <row r="284" spans="2:46" ht="13.5" customHeight="1" x14ac:dyDescent="0.15">
      <c r="B284" s="285"/>
      <c r="C284" s="27" t="s">
        <v>32</v>
      </c>
      <c r="D284" s="186"/>
      <c r="E284" s="56"/>
      <c r="F284" s="187"/>
      <c r="G284" s="187"/>
      <c r="H284" s="187"/>
      <c r="I284" s="62"/>
      <c r="J284" s="62"/>
      <c r="K284" s="188"/>
      <c r="L284" s="259"/>
      <c r="M284" s="259"/>
      <c r="N284" s="56"/>
      <c r="O284" s="28"/>
      <c r="P284" s="56"/>
      <c r="Q284" s="28"/>
      <c r="R284" s="132"/>
      <c r="S284" s="214"/>
      <c r="T284" s="285"/>
      <c r="U284" s="27" t="s">
        <v>32</v>
      </c>
      <c r="V284" s="186"/>
      <c r="W284" s="56"/>
      <c r="X284" s="187"/>
      <c r="Y284" s="187"/>
      <c r="Z284" s="187"/>
      <c r="AA284" s="62"/>
      <c r="AB284" s="62"/>
      <c r="AC284" s="188"/>
      <c r="AD284" s="259"/>
      <c r="AE284" s="259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4"/>
      <c r="AT284" s="37"/>
    </row>
    <row r="285" spans="2:46" ht="13.5" customHeight="1" x14ac:dyDescent="0.15">
      <c r="B285" s="285"/>
      <c r="C285" s="27" t="s">
        <v>33</v>
      </c>
      <c r="D285" s="186"/>
      <c r="E285" s="56"/>
      <c r="F285" s="187"/>
      <c r="G285" s="187"/>
      <c r="H285" s="187"/>
      <c r="I285" s="62"/>
      <c r="J285" s="62"/>
      <c r="K285" s="188"/>
      <c r="L285" s="259"/>
      <c r="M285" s="259"/>
      <c r="N285" s="56"/>
      <c r="O285" s="28"/>
      <c r="P285" s="56"/>
      <c r="Q285" s="28"/>
      <c r="R285" s="132"/>
      <c r="S285" s="214"/>
      <c r="T285" s="285"/>
      <c r="U285" s="27" t="s">
        <v>33</v>
      </c>
      <c r="V285" s="186"/>
      <c r="W285" s="56"/>
      <c r="X285" s="187"/>
      <c r="Y285" s="187"/>
      <c r="Z285" s="187"/>
      <c r="AA285" s="62"/>
      <c r="AB285" s="62"/>
      <c r="AC285" s="188"/>
      <c r="AD285" s="259"/>
      <c r="AE285" s="259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4"/>
      <c r="AT285" s="37"/>
    </row>
    <row r="286" spans="2:46" ht="13.5" customHeight="1" x14ac:dyDescent="0.15">
      <c r="B286" s="285"/>
      <c r="C286" s="27" t="s">
        <v>35</v>
      </c>
      <c r="D286" s="186"/>
      <c r="E286" s="56"/>
      <c r="F286" s="187"/>
      <c r="G286" s="187"/>
      <c r="H286" s="187"/>
      <c r="I286" s="62"/>
      <c r="J286" s="62"/>
      <c r="K286" s="188"/>
      <c r="L286" s="259"/>
      <c r="M286" s="259"/>
      <c r="N286" s="56"/>
      <c r="O286" s="28"/>
      <c r="P286" s="56"/>
      <c r="Q286" s="28"/>
      <c r="R286" s="132"/>
      <c r="S286" s="214"/>
      <c r="T286" s="285"/>
      <c r="U286" s="27" t="s">
        <v>35</v>
      </c>
      <c r="V286" s="186"/>
      <c r="W286" s="56"/>
      <c r="X286" s="187"/>
      <c r="Y286" s="187"/>
      <c r="Z286" s="187"/>
      <c r="AA286" s="62"/>
      <c r="AB286" s="62"/>
      <c r="AC286" s="188"/>
      <c r="AD286" s="259"/>
      <c r="AE286" s="259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4"/>
      <c r="AT286" s="37"/>
    </row>
    <row r="287" spans="2:46" ht="13.5" customHeight="1" thickBot="1" x14ac:dyDescent="0.2">
      <c r="B287" s="286"/>
      <c r="C287" s="27"/>
      <c r="D287" s="186"/>
      <c r="E287" s="56"/>
      <c r="F287" s="189"/>
      <c r="G287" s="189"/>
      <c r="H287" s="189"/>
      <c r="I287" s="56"/>
      <c r="J287" s="56"/>
      <c r="K287" s="188"/>
      <c r="L287" s="259"/>
      <c r="M287" s="259"/>
      <c r="N287" s="56"/>
      <c r="O287" s="28"/>
      <c r="P287" s="56"/>
      <c r="Q287" s="28"/>
      <c r="R287" s="184"/>
      <c r="S287" s="214"/>
      <c r="T287" s="286"/>
      <c r="U287" s="27"/>
      <c r="V287" s="186"/>
      <c r="W287" s="56"/>
      <c r="X287" s="189"/>
      <c r="Y287" s="189"/>
      <c r="Z287" s="189"/>
      <c r="AA287" s="56"/>
      <c r="AB287" s="56"/>
      <c r="AC287" s="188"/>
      <c r="AD287" s="259"/>
      <c r="AE287" s="259"/>
      <c r="AF287" s="56"/>
      <c r="AG287" s="28"/>
      <c r="AH287" s="56"/>
      <c r="AI287" s="28"/>
      <c r="AJ287" s="184"/>
      <c r="AK287" s="199"/>
      <c r="AL287" s="286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4"/>
      <c r="AT287" s="37"/>
    </row>
    <row r="288" spans="2:46" ht="13.5" customHeight="1" x14ac:dyDescent="0.15">
      <c r="B288" s="284" t="s">
        <v>120</v>
      </c>
      <c r="C288" s="25" t="s">
        <v>31</v>
      </c>
      <c r="D288" s="39"/>
      <c r="E288" s="55"/>
      <c r="F288" s="96"/>
      <c r="G288" s="96"/>
      <c r="H288" s="96"/>
      <c r="I288" s="60"/>
      <c r="J288" s="60"/>
      <c r="K288" s="61"/>
      <c r="L288" s="258"/>
      <c r="M288" s="258"/>
      <c r="N288" s="55"/>
      <c r="O288" s="26"/>
      <c r="P288" s="55"/>
      <c r="Q288" s="26"/>
      <c r="R288" s="131"/>
      <c r="S288" s="214"/>
      <c r="T288" s="284" t="s">
        <v>120</v>
      </c>
      <c r="U288" s="25" t="s">
        <v>31</v>
      </c>
      <c r="V288" s="39"/>
      <c r="W288" s="55"/>
      <c r="X288" s="96"/>
      <c r="Y288" s="96"/>
      <c r="Z288" s="96"/>
      <c r="AA288" s="60"/>
      <c r="AB288" s="60"/>
      <c r="AC288" s="61"/>
      <c r="AD288" s="258"/>
      <c r="AE288" s="258"/>
      <c r="AF288" s="55"/>
      <c r="AG288" s="26"/>
      <c r="AH288" s="55"/>
      <c r="AI288" s="26"/>
      <c r="AJ288" s="131"/>
      <c r="AK288" s="199"/>
      <c r="AL288" s="284" t="s">
        <v>120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4"/>
      <c r="AT288" s="37"/>
    </row>
    <row r="289" spans="2:46" ht="13.5" customHeight="1" x14ac:dyDescent="0.15">
      <c r="B289" s="285"/>
      <c r="C289" s="27" t="s">
        <v>32</v>
      </c>
      <c r="D289" s="186"/>
      <c r="E289" s="56"/>
      <c r="F289" s="187"/>
      <c r="G289" s="187"/>
      <c r="H289" s="187"/>
      <c r="I289" s="62"/>
      <c r="J289" s="62"/>
      <c r="K289" s="188"/>
      <c r="L289" s="259"/>
      <c r="M289" s="259"/>
      <c r="N289" s="56"/>
      <c r="O289" s="28"/>
      <c r="P289" s="56"/>
      <c r="Q289" s="28"/>
      <c r="R289" s="132"/>
      <c r="S289" s="214"/>
      <c r="T289" s="285"/>
      <c r="U289" s="27" t="s">
        <v>32</v>
      </c>
      <c r="V289" s="186"/>
      <c r="W289" s="56"/>
      <c r="X289" s="187"/>
      <c r="Y289" s="187"/>
      <c r="Z289" s="187"/>
      <c r="AA289" s="62"/>
      <c r="AB289" s="62"/>
      <c r="AC289" s="188"/>
      <c r="AD289" s="259"/>
      <c r="AE289" s="259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4"/>
      <c r="AT289" s="37"/>
    </row>
    <row r="290" spans="2:46" ht="13.5" customHeight="1" x14ac:dyDescent="0.15">
      <c r="B290" s="285"/>
      <c r="C290" s="27" t="s">
        <v>33</v>
      </c>
      <c r="D290" s="186"/>
      <c r="E290" s="56"/>
      <c r="F290" s="187"/>
      <c r="G290" s="187"/>
      <c r="H290" s="187"/>
      <c r="I290" s="62"/>
      <c r="J290" s="62"/>
      <c r="K290" s="188"/>
      <c r="L290" s="259"/>
      <c r="M290" s="259"/>
      <c r="N290" s="56"/>
      <c r="O290" s="28"/>
      <c r="P290" s="56"/>
      <c r="Q290" s="28"/>
      <c r="R290" s="132"/>
      <c r="S290" s="214"/>
      <c r="T290" s="285"/>
      <c r="U290" s="27" t="s">
        <v>33</v>
      </c>
      <c r="V290" s="186"/>
      <c r="W290" s="56"/>
      <c r="X290" s="187"/>
      <c r="Y290" s="187"/>
      <c r="Z290" s="187"/>
      <c r="AA290" s="62"/>
      <c r="AB290" s="62"/>
      <c r="AC290" s="188"/>
      <c r="AD290" s="259"/>
      <c r="AE290" s="259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4"/>
      <c r="AT290" s="37"/>
    </row>
    <row r="291" spans="2:46" ht="13.5" customHeight="1" x14ac:dyDescent="0.15">
      <c r="B291" s="285"/>
      <c r="C291" s="27" t="s">
        <v>35</v>
      </c>
      <c r="D291" s="186"/>
      <c r="E291" s="56"/>
      <c r="F291" s="187"/>
      <c r="G291" s="187"/>
      <c r="H291" s="187"/>
      <c r="I291" s="62"/>
      <c r="J291" s="62"/>
      <c r="K291" s="188"/>
      <c r="L291" s="259"/>
      <c r="M291" s="259"/>
      <c r="N291" s="56"/>
      <c r="O291" s="28"/>
      <c r="P291" s="56"/>
      <c r="Q291" s="28"/>
      <c r="R291" s="132"/>
      <c r="S291" s="214"/>
      <c r="T291" s="285"/>
      <c r="U291" s="27" t="s">
        <v>35</v>
      </c>
      <c r="V291" s="186"/>
      <c r="W291" s="56"/>
      <c r="X291" s="187"/>
      <c r="Y291" s="187"/>
      <c r="Z291" s="187"/>
      <c r="AA291" s="62"/>
      <c r="AB291" s="62"/>
      <c r="AC291" s="188"/>
      <c r="AD291" s="259"/>
      <c r="AE291" s="259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4"/>
      <c r="AT291" s="37"/>
    </row>
    <row r="292" spans="2:46" ht="13.5" customHeight="1" thickBot="1" x14ac:dyDescent="0.2">
      <c r="B292" s="286"/>
      <c r="C292" s="27"/>
      <c r="D292" s="186"/>
      <c r="E292" s="56"/>
      <c r="F292" s="189"/>
      <c r="G292" s="189"/>
      <c r="H292" s="189"/>
      <c r="I292" s="56"/>
      <c r="J292" s="56"/>
      <c r="K292" s="188"/>
      <c r="L292" s="259"/>
      <c r="M292" s="259"/>
      <c r="N292" s="56"/>
      <c r="O292" s="28"/>
      <c r="P292" s="56"/>
      <c r="Q292" s="28"/>
      <c r="R292" s="184"/>
      <c r="S292" s="214"/>
      <c r="T292" s="286"/>
      <c r="U292" s="27"/>
      <c r="V292" s="186"/>
      <c r="W292" s="56"/>
      <c r="X292" s="189"/>
      <c r="Y292" s="189"/>
      <c r="Z292" s="189"/>
      <c r="AA292" s="56"/>
      <c r="AB292" s="56"/>
      <c r="AC292" s="188"/>
      <c r="AD292" s="259"/>
      <c r="AE292" s="259"/>
      <c r="AF292" s="56"/>
      <c r="AG292" s="28"/>
      <c r="AH292" s="56"/>
      <c r="AI292" s="28"/>
      <c r="AJ292" s="184"/>
      <c r="AK292" s="199"/>
      <c r="AL292" s="286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4"/>
      <c r="AT292" s="37"/>
    </row>
    <row r="293" spans="2:46" ht="13.5" customHeight="1" x14ac:dyDescent="0.15">
      <c r="B293" s="284" t="s">
        <v>121</v>
      </c>
      <c r="C293" s="25" t="s">
        <v>31</v>
      </c>
      <c r="D293" s="39"/>
      <c r="E293" s="55"/>
      <c r="F293" s="96"/>
      <c r="G293" s="96"/>
      <c r="H293" s="96"/>
      <c r="I293" s="60"/>
      <c r="J293" s="60"/>
      <c r="K293" s="61"/>
      <c r="L293" s="258"/>
      <c r="M293" s="258"/>
      <c r="N293" s="55"/>
      <c r="O293" s="26"/>
      <c r="P293" s="55"/>
      <c r="Q293" s="26"/>
      <c r="R293" s="131"/>
      <c r="S293" s="214"/>
      <c r="T293" s="284" t="s">
        <v>121</v>
      </c>
      <c r="U293" s="25" t="s">
        <v>31</v>
      </c>
      <c r="V293" s="39"/>
      <c r="W293" s="55"/>
      <c r="X293" s="96"/>
      <c r="Y293" s="96"/>
      <c r="Z293" s="96"/>
      <c r="AA293" s="60"/>
      <c r="AB293" s="60"/>
      <c r="AC293" s="61"/>
      <c r="AD293" s="258"/>
      <c r="AE293" s="258"/>
      <c r="AF293" s="55"/>
      <c r="AG293" s="26"/>
      <c r="AH293" s="55"/>
      <c r="AI293" s="26"/>
      <c r="AJ293" s="131"/>
      <c r="AK293" s="199"/>
      <c r="AL293" s="284" t="s">
        <v>121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4"/>
      <c r="AT293" s="37"/>
    </row>
    <row r="294" spans="2:46" ht="13.5" customHeight="1" x14ac:dyDescent="0.15">
      <c r="B294" s="285"/>
      <c r="C294" s="27" t="s">
        <v>32</v>
      </c>
      <c r="D294" s="186"/>
      <c r="E294" s="56"/>
      <c r="F294" s="187"/>
      <c r="G294" s="187"/>
      <c r="H294" s="187"/>
      <c r="I294" s="62"/>
      <c r="J294" s="62"/>
      <c r="K294" s="188"/>
      <c r="L294" s="259"/>
      <c r="M294" s="259"/>
      <c r="N294" s="56"/>
      <c r="O294" s="28"/>
      <c r="P294" s="56"/>
      <c r="Q294" s="28"/>
      <c r="R294" s="132"/>
      <c r="S294" s="214"/>
      <c r="T294" s="285"/>
      <c r="U294" s="27" t="s">
        <v>32</v>
      </c>
      <c r="V294" s="186"/>
      <c r="W294" s="56"/>
      <c r="X294" s="187"/>
      <c r="Y294" s="187"/>
      <c r="Z294" s="187"/>
      <c r="AA294" s="62"/>
      <c r="AB294" s="62"/>
      <c r="AC294" s="188"/>
      <c r="AD294" s="259"/>
      <c r="AE294" s="259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4"/>
      <c r="AT294" s="37"/>
    </row>
    <row r="295" spans="2:46" ht="13.5" customHeight="1" x14ac:dyDescent="0.15">
      <c r="B295" s="285"/>
      <c r="C295" s="27" t="s">
        <v>33</v>
      </c>
      <c r="D295" s="186"/>
      <c r="E295" s="56"/>
      <c r="F295" s="187"/>
      <c r="G295" s="187"/>
      <c r="H295" s="187"/>
      <c r="I295" s="62"/>
      <c r="J295" s="62"/>
      <c r="K295" s="188"/>
      <c r="L295" s="259"/>
      <c r="M295" s="259"/>
      <c r="N295" s="56"/>
      <c r="O295" s="28"/>
      <c r="P295" s="56"/>
      <c r="Q295" s="28"/>
      <c r="R295" s="132"/>
      <c r="S295" s="214"/>
      <c r="T295" s="285"/>
      <c r="U295" s="27" t="s">
        <v>33</v>
      </c>
      <c r="V295" s="186"/>
      <c r="W295" s="56"/>
      <c r="X295" s="187"/>
      <c r="Y295" s="187"/>
      <c r="Z295" s="187"/>
      <c r="AA295" s="62"/>
      <c r="AB295" s="62"/>
      <c r="AC295" s="188"/>
      <c r="AD295" s="259"/>
      <c r="AE295" s="259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4"/>
      <c r="AT295" s="37"/>
    </row>
    <row r="296" spans="2:46" ht="13.5" customHeight="1" x14ac:dyDescent="0.15">
      <c r="B296" s="285"/>
      <c r="C296" s="27" t="s">
        <v>35</v>
      </c>
      <c r="D296" s="186"/>
      <c r="E296" s="56"/>
      <c r="F296" s="187"/>
      <c r="G296" s="187"/>
      <c r="H296" s="187"/>
      <c r="I296" s="62"/>
      <c r="J296" s="62"/>
      <c r="K296" s="188"/>
      <c r="L296" s="259"/>
      <c r="M296" s="259"/>
      <c r="N296" s="56"/>
      <c r="O296" s="28"/>
      <c r="P296" s="56"/>
      <c r="Q296" s="28"/>
      <c r="R296" s="132"/>
      <c r="S296" s="214"/>
      <c r="T296" s="285"/>
      <c r="U296" s="27" t="s">
        <v>35</v>
      </c>
      <c r="V296" s="186"/>
      <c r="W296" s="56"/>
      <c r="X296" s="187"/>
      <c r="Y296" s="187"/>
      <c r="Z296" s="187"/>
      <c r="AA296" s="62"/>
      <c r="AB296" s="62"/>
      <c r="AC296" s="188"/>
      <c r="AD296" s="259"/>
      <c r="AE296" s="259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4"/>
      <c r="AT296" s="37"/>
    </row>
    <row r="297" spans="2:46" ht="13.5" customHeight="1" thickBot="1" x14ac:dyDescent="0.2">
      <c r="B297" s="286"/>
      <c r="C297" s="27"/>
      <c r="D297" s="186"/>
      <c r="E297" s="56"/>
      <c r="F297" s="189"/>
      <c r="G297" s="189"/>
      <c r="H297" s="189"/>
      <c r="I297" s="56"/>
      <c r="J297" s="56"/>
      <c r="K297" s="188"/>
      <c r="L297" s="259"/>
      <c r="M297" s="259"/>
      <c r="N297" s="56"/>
      <c r="O297" s="28"/>
      <c r="P297" s="56"/>
      <c r="Q297" s="28"/>
      <c r="R297" s="184"/>
      <c r="S297" s="214"/>
      <c r="T297" s="286"/>
      <c r="U297" s="27"/>
      <c r="V297" s="186"/>
      <c r="W297" s="56"/>
      <c r="X297" s="189"/>
      <c r="Y297" s="189"/>
      <c r="Z297" s="189"/>
      <c r="AA297" s="56"/>
      <c r="AB297" s="56"/>
      <c r="AC297" s="188"/>
      <c r="AD297" s="259"/>
      <c r="AE297" s="259"/>
      <c r="AF297" s="56"/>
      <c r="AG297" s="28"/>
      <c r="AH297" s="56"/>
      <c r="AI297" s="28"/>
      <c r="AJ297" s="184"/>
      <c r="AK297" s="199"/>
      <c r="AL297" s="286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4"/>
      <c r="AT297" s="37"/>
    </row>
    <row r="298" spans="2:46" ht="13.5" customHeight="1" x14ac:dyDescent="0.15">
      <c r="B298" s="284" t="s">
        <v>122</v>
      </c>
      <c r="C298" s="25" t="s">
        <v>31</v>
      </c>
      <c r="D298" s="39"/>
      <c r="E298" s="55"/>
      <c r="F298" s="96"/>
      <c r="G298" s="96"/>
      <c r="H298" s="96"/>
      <c r="I298" s="60"/>
      <c r="J298" s="60"/>
      <c r="K298" s="61"/>
      <c r="L298" s="258"/>
      <c r="M298" s="258"/>
      <c r="N298" s="55"/>
      <c r="O298" s="26"/>
      <c r="P298" s="55"/>
      <c r="Q298" s="26"/>
      <c r="R298" s="131"/>
      <c r="S298" s="214"/>
      <c r="T298" s="284" t="s">
        <v>122</v>
      </c>
      <c r="U298" s="25" t="s">
        <v>31</v>
      </c>
      <c r="V298" s="39"/>
      <c r="W298" s="55"/>
      <c r="X298" s="96"/>
      <c r="Y298" s="96"/>
      <c r="Z298" s="96"/>
      <c r="AA298" s="60"/>
      <c r="AB298" s="60"/>
      <c r="AC298" s="61"/>
      <c r="AD298" s="258"/>
      <c r="AE298" s="258"/>
      <c r="AF298" s="55"/>
      <c r="AG298" s="26"/>
      <c r="AH298" s="55"/>
      <c r="AI298" s="26"/>
      <c r="AJ298" s="131"/>
      <c r="AK298" s="199"/>
      <c r="AL298" s="284" t="s">
        <v>122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4"/>
      <c r="AT298" s="37"/>
    </row>
    <row r="299" spans="2:46" ht="13.5" customHeight="1" x14ac:dyDescent="0.15">
      <c r="B299" s="285"/>
      <c r="C299" s="27" t="s">
        <v>32</v>
      </c>
      <c r="D299" s="186"/>
      <c r="E299" s="56"/>
      <c r="F299" s="187"/>
      <c r="G299" s="187"/>
      <c r="H299" s="187"/>
      <c r="I299" s="62"/>
      <c r="J299" s="62"/>
      <c r="K299" s="188"/>
      <c r="L299" s="259"/>
      <c r="M299" s="259"/>
      <c r="N299" s="56"/>
      <c r="O299" s="28"/>
      <c r="P299" s="56"/>
      <c r="Q299" s="28"/>
      <c r="R299" s="132"/>
      <c r="S299" s="214"/>
      <c r="T299" s="285"/>
      <c r="U299" s="27" t="s">
        <v>32</v>
      </c>
      <c r="V299" s="186"/>
      <c r="W299" s="56"/>
      <c r="X299" s="187"/>
      <c r="Y299" s="187"/>
      <c r="Z299" s="187"/>
      <c r="AA299" s="62"/>
      <c r="AB299" s="62"/>
      <c r="AC299" s="188"/>
      <c r="AD299" s="259"/>
      <c r="AE299" s="259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4"/>
      <c r="AT299" s="37"/>
    </row>
    <row r="300" spans="2:46" ht="13.5" customHeight="1" x14ac:dyDescent="0.15">
      <c r="B300" s="285"/>
      <c r="C300" s="27" t="s">
        <v>33</v>
      </c>
      <c r="D300" s="186"/>
      <c r="E300" s="56"/>
      <c r="F300" s="187"/>
      <c r="G300" s="187"/>
      <c r="H300" s="187"/>
      <c r="I300" s="62"/>
      <c r="J300" s="62"/>
      <c r="K300" s="188"/>
      <c r="L300" s="259"/>
      <c r="M300" s="259"/>
      <c r="N300" s="56"/>
      <c r="O300" s="28"/>
      <c r="P300" s="56"/>
      <c r="Q300" s="28"/>
      <c r="R300" s="132"/>
      <c r="S300" s="214"/>
      <c r="T300" s="285"/>
      <c r="U300" s="27" t="s">
        <v>33</v>
      </c>
      <c r="V300" s="186"/>
      <c r="W300" s="56"/>
      <c r="X300" s="187"/>
      <c r="Y300" s="187"/>
      <c r="Z300" s="187"/>
      <c r="AA300" s="62"/>
      <c r="AB300" s="62"/>
      <c r="AC300" s="188"/>
      <c r="AD300" s="259"/>
      <c r="AE300" s="259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4"/>
      <c r="AT300" s="37"/>
    </row>
    <row r="301" spans="2:46" ht="13.5" customHeight="1" x14ac:dyDescent="0.15">
      <c r="B301" s="285"/>
      <c r="C301" s="27" t="s">
        <v>35</v>
      </c>
      <c r="D301" s="186"/>
      <c r="E301" s="56"/>
      <c r="F301" s="187"/>
      <c r="G301" s="187"/>
      <c r="H301" s="187"/>
      <c r="I301" s="62"/>
      <c r="J301" s="62"/>
      <c r="K301" s="188"/>
      <c r="L301" s="259"/>
      <c r="M301" s="259"/>
      <c r="N301" s="56"/>
      <c r="O301" s="28"/>
      <c r="P301" s="56"/>
      <c r="Q301" s="28"/>
      <c r="R301" s="132"/>
      <c r="S301" s="214"/>
      <c r="T301" s="285"/>
      <c r="U301" s="27" t="s">
        <v>35</v>
      </c>
      <c r="V301" s="186"/>
      <c r="W301" s="56"/>
      <c r="X301" s="187"/>
      <c r="Y301" s="187"/>
      <c r="Z301" s="187"/>
      <c r="AA301" s="62"/>
      <c r="AB301" s="62"/>
      <c r="AC301" s="188"/>
      <c r="AD301" s="259"/>
      <c r="AE301" s="259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4"/>
      <c r="AT301" s="37"/>
    </row>
    <row r="302" spans="2:46" ht="13.5" customHeight="1" thickBot="1" x14ac:dyDescent="0.2">
      <c r="B302" s="286"/>
      <c r="C302" s="27"/>
      <c r="D302" s="186"/>
      <c r="E302" s="56"/>
      <c r="F302" s="189"/>
      <c r="G302" s="189"/>
      <c r="H302" s="189"/>
      <c r="I302" s="56"/>
      <c r="J302" s="56"/>
      <c r="K302" s="188"/>
      <c r="L302" s="259"/>
      <c r="M302" s="259"/>
      <c r="N302" s="56"/>
      <c r="O302" s="28"/>
      <c r="P302" s="56"/>
      <c r="Q302" s="28"/>
      <c r="R302" s="184"/>
      <c r="S302" s="214"/>
      <c r="T302" s="286"/>
      <c r="U302" s="27"/>
      <c r="V302" s="186"/>
      <c r="W302" s="56"/>
      <c r="X302" s="189"/>
      <c r="Y302" s="189"/>
      <c r="Z302" s="189"/>
      <c r="AA302" s="56"/>
      <c r="AB302" s="56"/>
      <c r="AC302" s="188"/>
      <c r="AD302" s="259"/>
      <c r="AE302" s="259"/>
      <c r="AF302" s="56"/>
      <c r="AG302" s="28"/>
      <c r="AH302" s="56"/>
      <c r="AI302" s="28"/>
      <c r="AJ302" s="184"/>
      <c r="AK302" s="199"/>
      <c r="AL302" s="286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4"/>
      <c r="AT302" s="37"/>
    </row>
    <row r="303" spans="2:46" ht="13.5" customHeight="1" x14ac:dyDescent="0.15">
      <c r="B303" s="284" t="s">
        <v>123</v>
      </c>
      <c r="C303" s="25" t="s">
        <v>31</v>
      </c>
      <c r="D303" s="39"/>
      <c r="E303" s="55"/>
      <c r="F303" s="96"/>
      <c r="G303" s="96"/>
      <c r="H303" s="96"/>
      <c r="I303" s="60"/>
      <c r="J303" s="60"/>
      <c r="K303" s="61"/>
      <c r="L303" s="258"/>
      <c r="M303" s="258"/>
      <c r="N303" s="55"/>
      <c r="O303" s="26"/>
      <c r="P303" s="55"/>
      <c r="Q303" s="26"/>
      <c r="R303" s="131"/>
      <c r="S303" s="214"/>
      <c r="T303" s="284" t="s">
        <v>123</v>
      </c>
      <c r="U303" s="25" t="s">
        <v>31</v>
      </c>
      <c r="V303" s="39"/>
      <c r="W303" s="55"/>
      <c r="X303" s="96"/>
      <c r="Y303" s="96"/>
      <c r="Z303" s="96"/>
      <c r="AA303" s="60"/>
      <c r="AB303" s="60"/>
      <c r="AC303" s="61"/>
      <c r="AD303" s="258"/>
      <c r="AE303" s="258"/>
      <c r="AF303" s="55"/>
      <c r="AG303" s="26"/>
      <c r="AH303" s="55"/>
      <c r="AI303" s="26"/>
      <c r="AJ303" s="131"/>
      <c r="AK303" s="199"/>
      <c r="AL303" s="284" t="s">
        <v>123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4"/>
      <c r="AT303" s="37"/>
    </row>
    <row r="304" spans="2:46" ht="13.5" customHeight="1" x14ac:dyDescent="0.15">
      <c r="B304" s="285"/>
      <c r="C304" s="27" t="s">
        <v>32</v>
      </c>
      <c r="D304" s="186"/>
      <c r="E304" s="56"/>
      <c r="F304" s="187"/>
      <c r="G304" s="187"/>
      <c r="H304" s="187"/>
      <c r="I304" s="62"/>
      <c r="J304" s="62"/>
      <c r="K304" s="188"/>
      <c r="L304" s="259"/>
      <c r="M304" s="259"/>
      <c r="N304" s="56"/>
      <c r="O304" s="28"/>
      <c r="P304" s="56"/>
      <c r="Q304" s="28"/>
      <c r="R304" s="132"/>
      <c r="S304" s="214"/>
      <c r="T304" s="285"/>
      <c r="U304" s="27" t="s">
        <v>32</v>
      </c>
      <c r="V304" s="186"/>
      <c r="W304" s="56"/>
      <c r="X304" s="187"/>
      <c r="Y304" s="187"/>
      <c r="Z304" s="187"/>
      <c r="AA304" s="62"/>
      <c r="AB304" s="62"/>
      <c r="AC304" s="188"/>
      <c r="AD304" s="259"/>
      <c r="AE304" s="259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4"/>
      <c r="AT304" s="37"/>
    </row>
    <row r="305" spans="2:46" ht="13.5" customHeight="1" x14ac:dyDescent="0.15">
      <c r="B305" s="285"/>
      <c r="C305" s="27" t="s">
        <v>33</v>
      </c>
      <c r="D305" s="186"/>
      <c r="E305" s="56"/>
      <c r="F305" s="187"/>
      <c r="G305" s="187"/>
      <c r="H305" s="187"/>
      <c r="I305" s="62"/>
      <c r="J305" s="62"/>
      <c r="K305" s="188"/>
      <c r="L305" s="259"/>
      <c r="M305" s="259"/>
      <c r="N305" s="56"/>
      <c r="O305" s="28"/>
      <c r="P305" s="56"/>
      <c r="Q305" s="28"/>
      <c r="R305" s="132"/>
      <c r="S305" s="214"/>
      <c r="T305" s="285"/>
      <c r="U305" s="27" t="s">
        <v>33</v>
      </c>
      <c r="V305" s="186"/>
      <c r="W305" s="56"/>
      <c r="X305" s="187"/>
      <c r="Y305" s="187"/>
      <c r="Z305" s="187"/>
      <c r="AA305" s="62"/>
      <c r="AB305" s="62"/>
      <c r="AC305" s="188"/>
      <c r="AD305" s="259"/>
      <c r="AE305" s="259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4"/>
      <c r="AT305" s="37"/>
    </row>
    <row r="306" spans="2:46" ht="13.5" customHeight="1" x14ac:dyDescent="0.15">
      <c r="B306" s="285"/>
      <c r="C306" s="27" t="s">
        <v>35</v>
      </c>
      <c r="D306" s="186"/>
      <c r="E306" s="56"/>
      <c r="F306" s="187"/>
      <c r="G306" s="187"/>
      <c r="H306" s="187"/>
      <c r="I306" s="62"/>
      <c r="J306" s="62"/>
      <c r="K306" s="188"/>
      <c r="L306" s="259"/>
      <c r="M306" s="259"/>
      <c r="N306" s="56"/>
      <c r="O306" s="28"/>
      <c r="P306" s="56"/>
      <c r="Q306" s="28"/>
      <c r="R306" s="132"/>
      <c r="S306" s="214"/>
      <c r="T306" s="285"/>
      <c r="U306" s="27" t="s">
        <v>35</v>
      </c>
      <c r="V306" s="186"/>
      <c r="W306" s="56"/>
      <c r="X306" s="187"/>
      <c r="Y306" s="187"/>
      <c r="Z306" s="187"/>
      <c r="AA306" s="62"/>
      <c r="AB306" s="62"/>
      <c r="AC306" s="188"/>
      <c r="AD306" s="259"/>
      <c r="AE306" s="259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4"/>
      <c r="AT306" s="37"/>
    </row>
    <row r="307" spans="2:46" ht="13.5" customHeight="1" thickBot="1" x14ac:dyDescent="0.2">
      <c r="B307" s="286"/>
      <c r="C307" s="27"/>
      <c r="D307" s="186"/>
      <c r="E307" s="56"/>
      <c r="F307" s="189"/>
      <c r="G307" s="189"/>
      <c r="H307" s="189"/>
      <c r="I307" s="56"/>
      <c r="J307" s="56"/>
      <c r="K307" s="188"/>
      <c r="L307" s="259"/>
      <c r="M307" s="259"/>
      <c r="N307" s="56"/>
      <c r="O307" s="28"/>
      <c r="P307" s="56"/>
      <c r="Q307" s="28"/>
      <c r="R307" s="184"/>
      <c r="S307" s="214"/>
      <c r="T307" s="286"/>
      <c r="U307" s="27"/>
      <c r="V307" s="186"/>
      <c r="W307" s="56"/>
      <c r="X307" s="189"/>
      <c r="Y307" s="189"/>
      <c r="Z307" s="189"/>
      <c r="AA307" s="56"/>
      <c r="AB307" s="56"/>
      <c r="AC307" s="188"/>
      <c r="AD307" s="259"/>
      <c r="AE307" s="259"/>
      <c r="AF307" s="56"/>
      <c r="AG307" s="28"/>
      <c r="AH307" s="56"/>
      <c r="AI307" s="28"/>
      <c r="AJ307" s="184"/>
      <c r="AK307" s="199"/>
      <c r="AL307" s="286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4"/>
      <c r="AT307" s="37"/>
    </row>
    <row r="308" spans="2:46" ht="13.5" customHeight="1" x14ac:dyDescent="0.15">
      <c r="B308" s="284" t="s">
        <v>124</v>
      </c>
      <c r="C308" s="25" t="s">
        <v>31</v>
      </c>
      <c r="D308" s="39"/>
      <c r="E308" s="55"/>
      <c r="F308" s="96"/>
      <c r="G308" s="96"/>
      <c r="H308" s="96"/>
      <c r="I308" s="60"/>
      <c r="J308" s="60"/>
      <c r="K308" s="61"/>
      <c r="L308" s="258"/>
      <c r="M308" s="258"/>
      <c r="N308" s="55"/>
      <c r="O308" s="26"/>
      <c r="P308" s="55"/>
      <c r="Q308" s="26"/>
      <c r="R308" s="131"/>
      <c r="S308" s="214"/>
      <c r="T308" s="284" t="s">
        <v>124</v>
      </c>
      <c r="U308" s="25" t="s">
        <v>31</v>
      </c>
      <c r="V308" s="39"/>
      <c r="W308" s="55"/>
      <c r="X308" s="96"/>
      <c r="Y308" s="96"/>
      <c r="Z308" s="96"/>
      <c r="AA308" s="60"/>
      <c r="AB308" s="60"/>
      <c r="AC308" s="61"/>
      <c r="AD308" s="258"/>
      <c r="AE308" s="258"/>
      <c r="AF308" s="55"/>
      <c r="AG308" s="26"/>
      <c r="AH308" s="55"/>
      <c r="AI308" s="26"/>
      <c r="AJ308" s="131"/>
      <c r="AK308" s="199"/>
      <c r="AL308" s="284" t="s">
        <v>124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4"/>
      <c r="AT308" s="37"/>
    </row>
    <row r="309" spans="2:46" ht="13.5" customHeight="1" x14ac:dyDescent="0.15">
      <c r="B309" s="285"/>
      <c r="C309" s="27" t="s">
        <v>32</v>
      </c>
      <c r="D309" s="186"/>
      <c r="E309" s="56"/>
      <c r="F309" s="187"/>
      <c r="G309" s="187"/>
      <c r="H309" s="187"/>
      <c r="I309" s="62"/>
      <c r="J309" s="62"/>
      <c r="K309" s="188"/>
      <c r="L309" s="259"/>
      <c r="M309" s="259"/>
      <c r="N309" s="56"/>
      <c r="O309" s="28"/>
      <c r="P309" s="56"/>
      <c r="Q309" s="28"/>
      <c r="R309" s="132"/>
      <c r="S309" s="214"/>
      <c r="T309" s="285"/>
      <c r="U309" s="27" t="s">
        <v>32</v>
      </c>
      <c r="V309" s="186"/>
      <c r="W309" s="56"/>
      <c r="X309" s="187"/>
      <c r="Y309" s="187"/>
      <c r="Z309" s="187"/>
      <c r="AA309" s="62"/>
      <c r="AB309" s="62"/>
      <c r="AC309" s="188"/>
      <c r="AD309" s="259"/>
      <c r="AE309" s="259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4"/>
      <c r="AT309" s="37"/>
    </row>
    <row r="310" spans="2:46" ht="13.5" customHeight="1" x14ac:dyDescent="0.15">
      <c r="B310" s="285"/>
      <c r="C310" s="27" t="s">
        <v>33</v>
      </c>
      <c r="D310" s="186"/>
      <c r="E310" s="56"/>
      <c r="F310" s="187"/>
      <c r="G310" s="187"/>
      <c r="H310" s="187"/>
      <c r="I310" s="62"/>
      <c r="J310" s="62"/>
      <c r="K310" s="188"/>
      <c r="L310" s="259"/>
      <c r="M310" s="259"/>
      <c r="N310" s="56"/>
      <c r="O310" s="28"/>
      <c r="P310" s="56"/>
      <c r="Q310" s="28"/>
      <c r="R310" s="132"/>
      <c r="S310" s="214"/>
      <c r="T310" s="285"/>
      <c r="U310" s="27" t="s">
        <v>33</v>
      </c>
      <c r="V310" s="186"/>
      <c r="W310" s="56"/>
      <c r="X310" s="187"/>
      <c r="Y310" s="187"/>
      <c r="Z310" s="187"/>
      <c r="AA310" s="62"/>
      <c r="AB310" s="62"/>
      <c r="AC310" s="188"/>
      <c r="AD310" s="259"/>
      <c r="AE310" s="259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4"/>
      <c r="AT310" s="37"/>
    </row>
    <row r="311" spans="2:46" ht="13.5" customHeight="1" x14ac:dyDescent="0.15">
      <c r="B311" s="285"/>
      <c r="C311" s="27" t="s">
        <v>35</v>
      </c>
      <c r="D311" s="186"/>
      <c r="E311" s="56"/>
      <c r="F311" s="187"/>
      <c r="G311" s="187"/>
      <c r="H311" s="187"/>
      <c r="I311" s="62"/>
      <c r="J311" s="62"/>
      <c r="K311" s="188"/>
      <c r="L311" s="259"/>
      <c r="M311" s="259"/>
      <c r="N311" s="56"/>
      <c r="O311" s="28"/>
      <c r="P311" s="56"/>
      <c r="Q311" s="28"/>
      <c r="R311" s="132"/>
      <c r="S311" s="214"/>
      <c r="T311" s="285"/>
      <c r="U311" s="27" t="s">
        <v>35</v>
      </c>
      <c r="V311" s="186"/>
      <c r="W311" s="56"/>
      <c r="X311" s="187"/>
      <c r="Y311" s="187"/>
      <c r="Z311" s="187"/>
      <c r="AA311" s="62"/>
      <c r="AB311" s="62"/>
      <c r="AC311" s="188"/>
      <c r="AD311" s="259"/>
      <c r="AE311" s="259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4"/>
      <c r="AT311" s="37"/>
    </row>
    <row r="312" spans="2:46" ht="13.5" customHeight="1" thickBot="1" x14ac:dyDescent="0.2">
      <c r="B312" s="286"/>
      <c r="C312" s="27"/>
      <c r="D312" s="186"/>
      <c r="E312" s="56"/>
      <c r="F312" s="189"/>
      <c r="G312" s="189"/>
      <c r="H312" s="189"/>
      <c r="I312" s="56"/>
      <c r="J312" s="56"/>
      <c r="K312" s="188"/>
      <c r="L312" s="259"/>
      <c r="M312" s="259"/>
      <c r="N312" s="56"/>
      <c r="O312" s="28"/>
      <c r="P312" s="56"/>
      <c r="Q312" s="28"/>
      <c r="R312" s="184"/>
      <c r="S312" s="214"/>
      <c r="T312" s="286"/>
      <c r="U312" s="27"/>
      <c r="V312" s="186"/>
      <c r="W312" s="56"/>
      <c r="X312" s="189"/>
      <c r="Y312" s="189"/>
      <c r="Z312" s="189"/>
      <c r="AA312" s="56"/>
      <c r="AB312" s="56"/>
      <c r="AC312" s="188"/>
      <c r="AD312" s="259"/>
      <c r="AE312" s="259"/>
      <c r="AF312" s="56"/>
      <c r="AG312" s="28"/>
      <c r="AH312" s="56"/>
      <c r="AI312" s="28"/>
      <c r="AJ312" s="184"/>
      <c r="AK312" s="199"/>
      <c r="AL312" s="286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4"/>
      <c r="AT312" s="37"/>
    </row>
    <row r="313" spans="2:46" ht="13.5" customHeight="1" x14ac:dyDescent="0.15">
      <c r="B313" s="284" t="s">
        <v>125</v>
      </c>
      <c r="C313" s="25" t="s">
        <v>31</v>
      </c>
      <c r="D313" s="39"/>
      <c r="E313" s="55"/>
      <c r="F313" s="96"/>
      <c r="G313" s="96"/>
      <c r="H313" s="96"/>
      <c r="I313" s="60"/>
      <c r="J313" s="60"/>
      <c r="K313" s="61"/>
      <c r="L313" s="258"/>
      <c r="M313" s="258"/>
      <c r="N313" s="55"/>
      <c r="O313" s="26"/>
      <c r="P313" s="55"/>
      <c r="Q313" s="26"/>
      <c r="R313" s="131"/>
      <c r="S313" s="214"/>
      <c r="T313" s="284" t="s">
        <v>125</v>
      </c>
      <c r="U313" s="25" t="s">
        <v>31</v>
      </c>
      <c r="V313" s="39"/>
      <c r="W313" s="55"/>
      <c r="X313" s="96"/>
      <c r="Y313" s="96"/>
      <c r="Z313" s="96"/>
      <c r="AA313" s="60"/>
      <c r="AB313" s="60"/>
      <c r="AC313" s="61"/>
      <c r="AD313" s="258"/>
      <c r="AE313" s="258"/>
      <c r="AF313" s="55"/>
      <c r="AG313" s="26"/>
      <c r="AH313" s="55"/>
      <c r="AI313" s="26"/>
      <c r="AJ313" s="131"/>
      <c r="AK313" s="199"/>
      <c r="AL313" s="284" t="s">
        <v>125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4"/>
      <c r="AT313" s="37"/>
    </row>
    <row r="314" spans="2:46" ht="13.5" customHeight="1" x14ac:dyDescent="0.15">
      <c r="B314" s="285"/>
      <c r="C314" s="27" t="s">
        <v>32</v>
      </c>
      <c r="D314" s="186"/>
      <c r="E314" s="56"/>
      <c r="F314" s="187"/>
      <c r="G314" s="187"/>
      <c r="H314" s="187"/>
      <c r="I314" s="62"/>
      <c r="J314" s="62"/>
      <c r="K314" s="188"/>
      <c r="L314" s="259"/>
      <c r="M314" s="259"/>
      <c r="N314" s="56"/>
      <c r="O314" s="28"/>
      <c r="P314" s="56"/>
      <c r="Q314" s="28"/>
      <c r="R314" s="132"/>
      <c r="S314" s="214"/>
      <c r="T314" s="285"/>
      <c r="U314" s="27" t="s">
        <v>32</v>
      </c>
      <c r="V314" s="186"/>
      <c r="W314" s="56"/>
      <c r="X314" s="187"/>
      <c r="Y314" s="187"/>
      <c r="Z314" s="187"/>
      <c r="AA314" s="62"/>
      <c r="AB314" s="62"/>
      <c r="AC314" s="188"/>
      <c r="AD314" s="259"/>
      <c r="AE314" s="259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4"/>
      <c r="AT314" s="37"/>
    </row>
    <row r="315" spans="2:46" ht="13.5" customHeight="1" x14ac:dyDescent="0.15">
      <c r="B315" s="285"/>
      <c r="C315" s="27" t="s">
        <v>33</v>
      </c>
      <c r="D315" s="186"/>
      <c r="E315" s="56"/>
      <c r="F315" s="187"/>
      <c r="G315" s="187"/>
      <c r="H315" s="187"/>
      <c r="I315" s="62"/>
      <c r="J315" s="62"/>
      <c r="K315" s="188"/>
      <c r="L315" s="259"/>
      <c r="M315" s="259"/>
      <c r="N315" s="56"/>
      <c r="O315" s="28"/>
      <c r="P315" s="56"/>
      <c r="Q315" s="28"/>
      <c r="R315" s="132"/>
      <c r="S315" s="214"/>
      <c r="T315" s="285"/>
      <c r="U315" s="27" t="s">
        <v>33</v>
      </c>
      <c r="V315" s="186"/>
      <c r="W315" s="56"/>
      <c r="X315" s="187"/>
      <c r="Y315" s="187"/>
      <c r="Z315" s="187"/>
      <c r="AA315" s="62"/>
      <c r="AB315" s="62"/>
      <c r="AC315" s="188"/>
      <c r="AD315" s="259"/>
      <c r="AE315" s="259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4"/>
      <c r="AT315" s="37"/>
    </row>
    <row r="316" spans="2:46" ht="13.5" customHeight="1" x14ac:dyDescent="0.15">
      <c r="B316" s="285"/>
      <c r="C316" s="27" t="s">
        <v>35</v>
      </c>
      <c r="D316" s="186"/>
      <c r="E316" s="56"/>
      <c r="F316" s="187"/>
      <c r="G316" s="187"/>
      <c r="H316" s="187"/>
      <c r="I316" s="62"/>
      <c r="J316" s="62"/>
      <c r="K316" s="188"/>
      <c r="L316" s="259"/>
      <c r="M316" s="259"/>
      <c r="N316" s="56"/>
      <c r="O316" s="28"/>
      <c r="P316" s="56"/>
      <c r="Q316" s="28"/>
      <c r="R316" s="132"/>
      <c r="S316" s="214"/>
      <c r="T316" s="285"/>
      <c r="U316" s="27" t="s">
        <v>35</v>
      </c>
      <c r="V316" s="186"/>
      <c r="W316" s="56"/>
      <c r="X316" s="187"/>
      <c r="Y316" s="187"/>
      <c r="Z316" s="187"/>
      <c r="AA316" s="62"/>
      <c r="AB316" s="62"/>
      <c r="AC316" s="188"/>
      <c r="AD316" s="259"/>
      <c r="AE316" s="259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4"/>
      <c r="AT316" s="37"/>
    </row>
    <row r="317" spans="2:46" ht="13.5" customHeight="1" thickBot="1" x14ac:dyDescent="0.2">
      <c r="B317" s="286"/>
      <c r="C317" s="27"/>
      <c r="D317" s="186"/>
      <c r="E317" s="56"/>
      <c r="F317" s="189"/>
      <c r="G317" s="189"/>
      <c r="H317" s="189"/>
      <c r="I317" s="56"/>
      <c r="J317" s="56"/>
      <c r="K317" s="188"/>
      <c r="L317" s="259"/>
      <c r="M317" s="259"/>
      <c r="N317" s="56"/>
      <c r="O317" s="28"/>
      <c r="P317" s="56"/>
      <c r="Q317" s="28"/>
      <c r="R317" s="184"/>
      <c r="S317" s="214"/>
      <c r="T317" s="286"/>
      <c r="U317" s="27"/>
      <c r="V317" s="186"/>
      <c r="W317" s="56"/>
      <c r="X317" s="189"/>
      <c r="Y317" s="189"/>
      <c r="Z317" s="189"/>
      <c r="AA317" s="56"/>
      <c r="AB317" s="56"/>
      <c r="AC317" s="188"/>
      <c r="AD317" s="259"/>
      <c r="AE317" s="259"/>
      <c r="AF317" s="56"/>
      <c r="AG317" s="28"/>
      <c r="AH317" s="56"/>
      <c r="AI317" s="28"/>
      <c r="AJ317" s="184"/>
      <c r="AK317" s="199"/>
      <c r="AL317" s="286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4"/>
      <c r="AT317" s="37"/>
    </row>
    <row r="318" spans="2:46" ht="13.5" customHeight="1" x14ac:dyDescent="0.15">
      <c r="B318" s="284" t="s">
        <v>126</v>
      </c>
      <c r="C318" s="25" t="s">
        <v>31</v>
      </c>
      <c r="D318" s="39"/>
      <c r="E318" s="55"/>
      <c r="F318" s="96"/>
      <c r="G318" s="96"/>
      <c r="H318" s="96"/>
      <c r="I318" s="60"/>
      <c r="J318" s="60"/>
      <c r="K318" s="61"/>
      <c r="L318" s="258"/>
      <c r="M318" s="258"/>
      <c r="N318" s="55"/>
      <c r="O318" s="26"/>
      <c r="P318" s="55"/>
      <c r="Q318" s="26"/>
      <c r="R318" s="131"/>
      <c r="S318" s="214"/>
      <c r="T318" s="284" t="s">
        <v>126</v>
      </c>
      <c r="U318" s="25" t="s">
        <v>31</v>
      </c>
      <c r="V318" s="39"/>
      <c r="W318" s="55"/>
      <c r="X318" s="96"/>
      <c r="Y318" s="96"/>
      <c r="Z318" s="96"/>
      <c r="AA318" s="60"/>
      <c r="AB318" s="60"/>
      <c r="AC318" s="61"/>
      <c r="AD318" s="258"/>
      <c r="AE318" s="258"/>
      <c r="AF318" s="55"/>
      <c r="AG318" s="26"/>
      <c r="AH318" s="55"/>
      <c r="AI318" s="26"/>
      <c r="AJ318" s="131"/>
      <c r="AK318" s="199"/>
      <c r="AL318" s="284" t="s">
        <v>126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4"/>
      <c r="AT318" s="37"/>
    </row>
    <row r="319" spans="2:46" ht="13.5" customHeight="1" x14ac:dyDescent="0.15">
      <c r="B319" s="285"/>
      <c r="C319" s="27" t="s">
        <v>32</v>
      </c>
      <c r="D319" s="186"/>
      <c r="E319" s="56"/>
      <c r="F319" s="187"/>
      <c r="G319" s="187"/>
      <c r="H319" s="187"/>
      <c r="I319" s="62"/>
      <c r="J319" s="62"/>
      <c r="K319" s="188"/>
      <c r="L319" s="259"/>
      <c r="M319" s="259"/>
      <c r="N319" s="56"/>
      <c r="O319" s="28"/>
      <c r="P319" s="56"/>
      <c r="Q319" s="28"/>
      <c r="R319" s="132"/>
      <c r="S319" s="214"/>
      <c r="T319" s="285"/>
      <c r="U319" s="27" t="s">
        <v>32</v>
      </c>
      <c r="V319" s="186"/>
      <c r="W319" s="56"/>
      <c r="X319" s="187"/>
      <c r="Y319" s="187"/>
      <c r="Z319" s="187"/>
      <c r="AA319" s="62"/>
      <c r="AB319" s="62"/>
      <c r="AC319" s="188"/>
      <c r="AD319" s="259"/>
      <c r="AE319" s="259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4"/>
      <c r="AT319" s="37"/>
    </row>
    <row r="320" spans="2:46" ht="13.5" customHeight="1" x14ac:dyDescent="0.15">
      <c r="B320" s="285"/>
      <c r="C320" s="27" t="s">
        <v>33</v>
      </c>
      <c r="D320" s="186"/>
      <c r="E320" s="56"/>
      <c r="F320" s="187"/>
      <c r="G320" s="187"/>
      <c r="H320" s="187"/>
      <c r="I320" s="62"/>
      <c r="J320" s="62"/>
      <c r="K320" s="188"/>
      <c r="L320" s="259"/>
      <c r="M320" s="259"/>
      <c r="N320" s="56"/>
      <c r="O320" s="28"/>
      <c r="P320" s="56"/>
      <c r="Q320" s="28"/>
      <c r="R320" s="132"/>
      <c r="S320" s="214"/>
      <c r="T320" s="285"/>
      <c r="U320" s="27" t="s">
        <v>33</v>
      </c>
      <c r="V320" s="186"/>
      <c r="W320" s="56"/>
      <c r="X320" s="187"/>
      <c r="Y320" s="187"/>
      <c r="Z320" s="187"/>
      <c r="AA320" s="62"/>
      <c r="AB320" s="62"/>
      <c r="AC320" s="188"/>
      <c r="AD320" s="259"/>
      <c r="AE320" s="259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4"/>
      <c r="AT320" s="37"/>
    </row>
    <row r="321" spans="2:46" ht="13.5" customHeight="1" x14ac:dyDescent="0.15">
      <c r="B321" s="285"/>
      <c r="C321" s="27" t="s">
        <v>35</v>
      </c>
      <c r="D321" s="186"/>
      <c r="E321" s="56"/>
      <c r="F321" s="187"/>
      <c r="G321" s="187"/>
      <c r="H321" s="187"/>
      <c r="I321" s="62"/>
      <c r="J321" s="62"/>
      <c r="K321" s="188"/>
      <c r="L321" s="259"/>
      <c r="M321" s="259"/>
      <c r="N321" s="56"/>
      <c r="O321" s="28"/>
      <c r="P321" s="56"/>
      <c r="Q321" s="28"/>
      <c r="R321" s="132"/>
      <c r="S321" s="214"/>
      <c r="T321" s="285"/>
      <c r="U321" s="27" t="s">
        <v>35</v>
      </c>
      <c r="V321" s="186"/>
      <c r="W321" s="56"/>
      <c r="X321" s="187"/>
      <c r="Y321" s="187"/>
      <c r="Z321" s="187"/>
      <c r="AA321" s="62"/>
      <c r="AB321" s="62"/>
      <c r="AC321" s="188"/>
      <c r="AD321" s="259"/>
      <c r="AE321" s="259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4"/>
      <c r="AT321" s="37"/>
    </row>
    <row r="322" spans="2:46" ht="13.5" customHeight="1" thickBot="1" x14ac:dyDescent="0.2">
      <c r="B322" s="286"/>
      <c r="C322" s="27"/>
      <c r="D322" s="186"/>
      <c r="E322" s="56"/>
      <c r="F322" s="189"/>
      <c r="G322" s="189"/>
      <c r="H322" s="189"/>
      <c r="I322" s="56"/>
      <c r="J322" s="56"/>
      <c r="K322" s="188"/>
      <c r="L322" s="259"/>
      <c r="M322" s="259"/>
      <c r="N322" s="56"/>
      <c r="O322" s="28"/>
      <c r="P322" s="56"/>
      <c r="Q322" s="28"/>
      <c r="R322" s="184"/>
      <c r="S322" s="214"/>
      <c r="T322" s="286"/>
      <c r="U322" s="27"/>
      <c r="V322" s="186"/>
      <c r="W322" s="56"/>
      <c r="X322" s="189"/>
      <c r="Y322" s="189"/>
      <c r="Z322" s="189"/>
      <c r="AA322" s="56"/>
      <c r="AB322" s="56"/>
      <c r="AC322" s="188"/>
      <c r="AD322" s="259"/>
      <c r="AE322" s="259"/>
      <c r="AF322" s="56"/>
      <c r="AG322" s="28"/>
      <c r="AH322" s="56"/>
      <c r="AI322" s="28"/>
      <c r="AJ322" s="184"/>
      <c r="AK322" s="199"/>
      <c r="AL322" s="286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4"/>
      <c r="AT322" s="37"/>
    </row>
    <row r="323" spans="2:46" ht="13.5" customHeight="1" x14ac:dyDescent="0.15">
      <c r="B323" s="284" t="s">
        <v>127</v>
      </c>
      <c r="C323" s="25" t="s">
        <v>31</v>
      </c>
      <c r="D323" s="39"/>
      <c r="E323" s="55"/>
      <c r="F323" s="96"/>
      <c r="G323" s="96"/>
      <c r="H323" s="96"/>
      <c r="I323" s="60"/>
      <c r="J323" s="60"/>
      <c r="K323" s="61"/>
      <c r="L323" s="258"/>
      <c r="M323" s="258"/>
      <c r="N323" s="55"/>
      <c r="O323" s="26"/>
      <c r="P323" s="55"/>
      <c r="Q323" s="26"/>
      <c r="R323" s="131"/>
      <c r="S323" s="214"/>
      <c r="T323" s="284" t="s">
        <v>127</v>
      </c>
      <c r="U323" s="25" t="s">
        <v>31</v>
      </c>
      <c r="V323" s="39"/>
      <c r="W323" s="55"/>
      <c r="X323" s="96"/>
      <c r="Y323" s="96"/>
      <c r="Z323" s="96"/>
      <c r="AA323" s="60"/>
      <c r="AB323" s="60"/>
      <c r="AC323" s="61"/>
      <c r="AD323" s="258"/>
      <c r="AE323" s="258"/>
      <c r="AF323" s="55"/>
      <c r="AG323" s="26"/>
      <c r="AH323" s="55"/>
      <c r="AI323" s="26"/>
      <c r="AJ323" s="131"/>
      <c r="AK323" s="199"/>
      <c r="AL323" s="284" t="s">
        <v>127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4"/>
      <c r="AT323" s="37"/>
    </row>
    <row r="324" spans="2:46" ht="13.5" customHeight="1" x14ac:dyDescent="0.15">
      <c r="B324" s="285"/>
      <c r="C324" s="27" t="s">
        <v>32</v>
      </c>
      <c r="D324" s="186"/>
      <c r="E324" s="56"/>
      <c r="F324" s="187"/>
      <c r="G324" s="187"/>
      <c r="H324" s="187"/>
      <c r="I324" s="62"/>
      <c r="J324" s="62"/>
      <c r="K324" s="188"/>
      <c r="L324" s="259"/>
      <c r="M324" s="259"/>
      <c r="N324" s="56"/>
      <c r="O324" s="28"/>
      <c r="P324" s="56"/>
      <c r="Q324" s="28"/>
      <c r="R324" s="132"/>
      <c r="S324" s="214"/>
      <c r="T324" s="285"/>
      <c r="U324" s="27" t="s">
        <v>32</v>
      </c>
      <c r="V324" s="186"/>
      <c r="W324" s="56"/>
      <c r="X324" s="187"/>
      <c r="Y324" s="187"/>
      <c r="Z324" s="187"/>
      <c r="AA324" s="62"/>
      <c r="AB324" s="62"/>
      <c r="AC324" s="188"/>
      <c r="AD324" s="259"/>
      <c r="AE324" s="259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4"/>
      <c r="AT324" s="37"/>
    </row>
    <row r="325" spans="2:46" ht="13.5" customHeight="1" x14ac:dyDescent="0.15">
      <c r="B325" s="285"/>
      <c r="C325" s="27" t="s">
        <v>33</v>
      </c>
      <c r="D325" s="186"/>
      <c r="E325" s="56"/>
      <c r="F325" s="187"/>
      <c r="G325" s="187"/>
      <c r="H325" s="187"/>
      <c r="I325" s="62"/>
      <c r="J325" s="62"/>
      <c r="K325" s="188"/>
      <c r="L325" s="259"/>
      <c r="M325" s="259"/>
      <c r="N325" s="56"/>
      <c r="O325" s="28"/>
      <c r="P325" s="56"/>
      <c r="Q325" s="28"/>
      <c r="R325" s="132"/>
      <c r="S325" s="214"/>
      <c r="T325" s="285"/>
      <c r="U325" s="27" t="s">
        <v>33</v>
      </c>
      <c r="V325" s="186"/>
      <c r="W325" s="56"/>
      <c r="X325" s="187"/>
      <c r="Y325" s="187"/>
      <c r="Z325" s="187"/>
      <c r="AA325" s="62"/>
      <c r="AB325" s="62"/>
      <c r="AC325" s="188"/>
      <c r="AD325" s="259"/>
      <c r="AE325" s="259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4"/>
      <c r="AT325" s="37"/>
    </row>
    <row r="326" spans="2:46" ht="13.5" customHeight="1" x14ac:dyDescent="0.15">
      <c r="B326" s="285"/>
      <c r="C326" s="27" t="s">
        <v>35</v>
      </c>
      <c r="D326" s="186"/>
      <c r="E326" s="56"/>
      <c r="F326" s="187"/>
      <c r="G326" s="187"/>
      <c r="H326" s="187"/>
      <c r="I326" s="62"/>
      <c r="J326" s="62"/>
      <c r="K326" s="188"/>
      <c r="L326" s="259"/>
      <c r="M326" s="259"/>
      <c r="N326" s="56"/>
      <c r="O326" s="28"/>
      <c r="P326" s="56"/>
      <c r="Q326" s="28"/>
      <c r="R326" s="132"/>
      <c r="S326" s="214"/>
      <c r="T326" s="285"/>
      <c r="U326" s="27" t="s">
        <v>35</v>
      </c>
      <c r="V326" s="186"/>
      <c r="W326" s="56"/>
      <c r="X326" s="187"/>
      <c r="Y326" s="187"/>
      <c r="Z326" s="187"/>
      <c r="AA326" s="62"/>
      <c r="AB326" s="62"/>
      <c r="AC326" s="188"/>
      <c r="AD326" s="259"/>
      <c r="AE326" s="259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4"/>
      <c r="AT326" s="37"/>
    </row>
    <row r="327" spans="2:46" ht="13.5" customHeight="1" thickBot="1" x14ac:dyDescent="0.2">
      <c r="B327" s="286"/>
      <c r="C327" s="27"/>
      <c r="D327" s="186"/>
      <c r="E327" s="56"/>
      <c r="F327" s="189"/>
      <c r="G327" s="189"/>
      <c r="H327" s="189"/>
      <c r="I327" s="56"/>
      <c r="J327" s="56"/>
      <c r="K327" s="188"/>
      <c r="L327" s="259"/>
      <c r="M327" s="259"/>
      <c r="N327" s="56"/>
      <c r="O327" s="28"/>
      <c r="P327" s="56"/>
      <c r="Q327" s="28"/>
      <c r="R327" s="184"/>
      <c r="S327" s="214"/>
      <c r="T327" s="286"/>
      <c r="U327" s="27"/>
      <c r="V327" s="186"/>
      <c r="W327" s="56"/>
      <c r="X327" s="189"/>
      <c r="Y327" s="189"/>
      <c r="Z327" s="189"/>
      <c r="AA327" s="56"/>
      <c r="AB327" s="56"/>
      <c r="AC327" s="188"/>
      <c r="AD327" s="259"/>
      <c r="AE327" s="259"/>
      <c r="AF327" s="56"/>
      <c r="AG327" s="28"/>
      <c r="AH327" s="56"/>
      <c r="AI327" s="28"/>
      <c r="AJ327" s="184"/>
      <c r="AK327" s="199"/>
      <c r="AL327" s="286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4"/>
      <c r="AT327" s="37"/>
    </row>
    <row r="328" spans="2:46" ht="13.5" customHeight="1" x14ac:dyDescent="0.15">
      <c r="B328" s="284" t="s">
        <v>128</v>
      </c>
      <c r="C328" s="25" t="s">
        <v>31</v>
      </c>
      <c r="D328" s="39"/>
      <c r="E328" s="55"/>
      <c r="F328" s="96"/>
      <c r="G328" s="96"/>
      <c r="H328" s="96"/>
      <c r="I328" s="60"/>
      <c r="J328" s="60"/>
      <c r="K328" s="61"/>
      <c r="L328" s="258"/>
      <c r="M328" s="258"/>
      <c r="N328" s="55"/>
      <c r="O328" s="26"/>
      <c r="P328" s="55"/>
      <c r="Q328" s="26"/>
      <c r="R328" s="131"/>
      <c r="S328" s="214"/>
      <c r="T328" s="284" t="s">
        <v>128</v>
      </c>
      <c r="U328" s="25" t="s">
        <v>31</v>
      </c>
      <c r="V328" s="39"/>
      <c r="W328" s="55"/>
      <c r="X328" s="96"/>
      <c r="Y328" s="96"/>
      <c r="Z328" s="96"/>
      <c r="AA328" s="60"/>
      <c r="AB328" s="60"/>
      <c r="AC328" s="61"/>
      <c r="AD328" s="258"/>
      <c r="AE328" s="258"/>
      <c r="AF328" s="55"/>
      <c r="AG328" s="26"/>
      <c r="AH328" s="55"/>
      <c r="AI328" s="26"/>
      <c r="AJ328" s="131"/>
      <c r="AK328" s="199"/>
      <c r="AL328" s="284" t="s">
        <v>128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4"/>
      <c r="AT328" s="37"/>
    </row>
    <row r="329" spans="2:46" ht="13.5" customHeight="1" x14ac:dyDescent="0.15">
      <c r="B329" s="285"/>
      <c r="C329" s="27" t="s">
        <v>32</v>
      </c>
      <c r="D329" s="186"/>
      <c r="E329" s="56"/>
      <c r="F329" s="187"/>
      <c r="G329" s="187"/>
      <c r="H329" s="187"/>
      <c r="I329" s="62"/>
      <c r="J329" s="62"/>
      <c r="K329" s="188"/>
      <c r="L329" s="259"/>
      <c r="M329" s="259"/>
      <c r="N329" s="56"/>
      <c r="O329" s="28"/>
      <c r="P329" s="56"/>
      <c r="Q329" s="28"/>
      <c r="R329" s="132"/>
      <c r="S329" s="214"/>
      <c r="T329" s="285"/>
      <c r="U329" s="27" t="s">
        <v>32</v>
      </c>
      <c r="V329" s="186"/>
      <c r="W329" s="56"/>
      <c r="X329" s="187"/>
      <c r="Y329" s="187"/>
      <c r="Z329" s="187"/>
      <c r="AA329" s="62"/>
      <c r="AB329" s="62"/>
      <c r="AC329" s="188"/>
      <c r="AD329" s="259"/>
      <c r="AE329" s="259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4"/>
      <c r="AT329" s="37"/>
    </row>
    <row r="330" spans="2:46" ht="13.5" customHeight="1" x14ac:dyDescent="0.15">
      <c r="B330" s="285"/>
      <c r="C330" s="27" t="s">
        <v>33</v>
      </c>
      <c r="D330" s="186"/>
      <c r="E330" s="56"/>
      <c r="F330" s="187"/>
      <c r="G330" s="187"/>
      <c r="H330" s="187"/>
      <c r="I330" s="62"/>
      <c r="J330" s="62"/>
      <c r="K330" s="188"/>
      <c r="L330" s="259"/>
      <c r="M330" s="259"/>
      <c r="N330" s="56"/>
      <c r="O330" s="28"/>
      <c r="P330" s="56"/>
      <c r="Q330" s="28"/>
      <c r="R330" s="132"/>
      <c r="S330" s="214"/>
      <c r="T330" s="285"/>
      <c r="U330" s="27" t="s">
        <v>33</v>
      </c>
      <c r="V330" s="186"/>
      <c r="W330" s="56"/>
      <c r="X330" s="187"/>
      <c r="Y330" s="187"/>
      <c r="Z330" s="187"/>
      <c r="AA330" s="62"/>
      <c r="AB330" s="62"/>
      <c r="AC330" s="188"/>
      <c r="AD330" s="259"/>
      <c r="AE330" s="259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4"/>
      <c r="AT330" s="37"/>
    </row>
    <row r="331" spans="2:46" ht="13.5" customHeight="1" x14ac:dyDescent="0.15">
      <c r="B331" s="285"/>
      <c r="C331" s="27" t="s">
        <v>35</v>
      </c>
      <c r="D331" s="186"/>
      <c r="E331" s="56"/>
      <c r="F331" s="187"/>
      <c r="G331" s="187"/>
      <c r="H331" s="187"/>
      <c r="I331" s="62"/>
      <c r="J331" s="62"/>
      <c r="K331" s="188"/>
      <c r="L331" s="259"/>
      <c r="M331" s="259"/>
      <c r="N331" s="56"/>
      <c r="O331" s="28"/>
      <c r="P331" s="56"/>
      <c r="Q331" s="28"/>
      <c r="R331" s="132"/>
      <c r="S331" s="214"/>
      <c r="T331" s="285"/>
      <c r="U331" s="27" t="s">
        <v>35</v>
      </c>
      <c r="V331" s="186"/>
      <c r="W331" s="56"/>
      <c r="X331" s="187"/>
      <c r="Y331" s="187"/>
      <c r="Z331" s="187"/>
      <c r="AA331" s="62"/>
      <c r="AB331" s="62"/>
      <c r="AC331" s="188"/>
      <c r="AD331" s="259"/>
      <c r="AE331" s="259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4"/>
      <c r="AT331" s="37"/>
    </row>
    <row r="332" spans="2:46" ht="13.5" customHeight="1" thickBot="1" x14ac:dyDescent="0.2">
      <c r="B332" s="286"/>
      <c r="C332" s="27"/>
      <c r="D332" s="186"/>
      <c r="E332" s="56"/>
      <c r="F332" s="189"/>
      <c r="G332" s="189"/>
      <c r="H332" s="189"/>
      <c r="I332" s="56"/>
      <c r="J332" s="56"/>
      <c r="K332" s="188"/>
      <c r="L332" s="259"/>
      <c r="M332" s="259"/>
      <c r="N332" s="56"/>
      <c r="O332" s="28"/>
      <c r="P332" s="56"/>
      <c r="Q332" s="28"/>
      <c r="R332" s="184"/>
      <c r="S332" s="214"/>
      <c r="T332" s="286"/>
      <c r="U332" s="27"/>
      <c r="V332" s="186"/>
      <c r="W332" s="56"/>
      <c r="X332" s="189"/>
      <c r="Y332" s="189"/>
      <c r="Z332" s="189"/>
      <c r="AA332" s="56"/>
      <c r="AB332" s="56"/>
      <c r="AC332" s="188"/>
      <c r="AD332" s="259"/>
      <c r="AE332" s="259"/>
      <c r="AF332" s="56"/>
      <c r="AG332" s="28"/>
      <c r="AH332" s="56"/>
      <c r="AI332" s="28"/>
      <c r="AJ332" s="184"/>
      <c r="AK332" s="199"/>
      <c r="AL332" s="286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4"/>
      <c r="AT332" s="37"/>
    </row>
    <row r="333" spans="2:46" ht="13.5" customHeight="1" x14ac:dyDescent="0.15">
      <c r="B333" s="284" t="s">
        <v>129</v>
      </c>
      <c r="C333" s="25" t="s">
        <v>31</v>
      </c>
      <c r="D333" s="39"/>
      <c r="E333" s="55"/>
      <c r="F333" s="96"/>
      <c r="G333" s="96"/>
      <c r="H333" s="96"/>
      <c r="I333" s="60"/>
      <c r="J333" s="60"/>
      <c r="K333" s="61"/>
      <c r="L333" s="258"/>
      <c r="M333" s="258"/>
      <c r="N333" s="55"/>
      <c r="O333" s="26"/>
      <c r="P333" s="55"/>
      <c r="Q333" s="26"/>
      <c r="R333" s="131"/>
      <c r="S333" s="214"/>
      <c r="T333" s="284" t="s">
        <v>129</v>
      </c>
      <c r="U333" s="25" t="s">
        <v>31</v>
      </c>
      <c r="V333" s="39"/>
      <c r="W333" s="55"/>
      <c r="X333" s="96"/>
      <c r="Y333" s="96"/>
      <c r="Z333" s="96"/>
      <c r="AA333" s="60"/>
      <c r="AB333" s="60"/>
      <c r="AC333" s="61"/>
      <c r="AD333" s="258"/>
      <c r="AE333" s="258"/>
      <c r="AF333" s="55"/>
      <c r="AG333" s="26"/>
      <c r="AH333" s="55"/>
      <c r="AI333" s="26"/>
      <c r="AJ333" s="131"/>
      <c r="AK333" s="199"/>
      <c r="AL333" s="284" t="s">
        <v>129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4"/>
      <c r="AT333" s="37"/>
    </row>
    <row r="334" spans="2:46" ht="13.5" customHeight="1" x14ac:dyDescent="0.15">
      <c r="B334" s="285"/>
      <c r="C334" s="27" t="s">
        <v>32</v>
      </c>
      <c r="D334" s="186"/>
      <c r="E334" s="56"/>
      <c r="F334" s="187"/>
      <c r="G334" s="187"/>
      <c r="H334" s="187"/>
      <c r="I334" s="62"/>
      <c r="J334" s="62"/>
      <c r="K334" s="188"/>
      <c r="L334" s="259"/>
      <c r="M334" s="259"/>
      <c r="N334" s="56"/>
      <c r="O334" s="28"/>
      <c r="P334" s="56"/>
      <c r="Q334" s="28"/>
      <c r="R334" s="132"/>
      <c r="S334" s="214"/>
      <c r="T334" s="285"/>
      <c r="U334" s="27" t="s">
        <v>32</v>
      </c>
      <c r="V334" s="186"/>
      <c r="W334" s="56"/>
      <c r="X334" s="187"/>
      <c r="Y334" s="187"/>
      <c r="Z334" s="187"/>
      <c r="AA334" s="62"/>
      <c r="AB334" s="62"/>
      <c r="AC334" s="188"/>
      <c r="AD334" s="259"/>
      <c r="AE334" s="259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4"/>
      <c r="AT334" s="37"/>
    </row>
    <row r="335" spans="2:46" ht="13.5" customHeight="1" x14ac:dyDescent="0.15">
      <c r="B335" s="285"/>
      <c r="C335" s="27" t="s">
        <v>33</v>
      </c>
      <c r="D335" s="186"/>
      <c r="E335" s="56"/>
      <c r="F335" s="187"/>
      <c r="G335" s="187"/>
      <c r="H335" s="187"/>
      <c r="I335" s="62"/>
      <c r="J335" s="62"/>
      <c r="K335" s="188"/>
      <c r="L335" s="259"/>
      <c r="M335" s="259"/>
      <c r="N335" s="56"/>
      <c r="O335" s="28"/>
      <c r="P335" s="56"/>
      <c r="Q335" s="28"/>
      <c r="R335" s="132"/>
      <c r="S335" s="214"/>
      <c r="T335" s="285"/>
      <c r="U335" s="27" t="s">
        <v>33</v>
      </c>
      <c r="V335" s="186"/>
      <c r="W335" s="56"/>
      <c r="X335" s="187"/>
      <c r="Y335" s="187"/>
      <c r="Z335" s="187"/>
      <c r="AA335" s="62"/>
      <c r="AB335" s="62"/>
      <c r="AC335" s="188"/>
      <c r="AD335" s="259"/>
      <c r="AE335" s="259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4"/>
      <c r="AT335" s="37"/>
    </row>
    <row r="336" spans="2:46" ht="13.5" customHeight="1" x14ac:dyDescent="0.15">
      <c r="B336" s="285"/>
      <c r="C336" s="27" t="s">
        <v>35</v>
      </c>
      <c r="D336" s="186"/>
      <c r="E336" s="56"/>
      <c r="F336" s="187"/>
      <c r="G336" s="187"/>
      <c r="H336" s="187"/>
      <c r="I336" s="62"/>
      <c r="J336" s="62"/>
      <c r="K336" s="188"/>
      <c r="L336" s="259"/>
      <c r="M336" s="259"/>
      <c r="N336" s="56"/>
      <c r="O336" s="28"/>
      <c r="P336" s="56"/>
      <c r="Q336" s="28"/>
      <c r="R336" s="132"/>
      <c r="S336" s="214"/>
      <c r="T336" s="285"/>
      <c r="U336" s="27" t="s">
        <v>35</v>
      </c>
      <c r="V336" s="186"/>
      <c r="W336" s="56"/>
      <c r="X336" s="187"/>
      <c r="Y336" s="187"/>
      <c r="Z336" s="187"/>
      <c r="AA336" s="62"/>
      <c r="AB336" s="62"/>
      <c r="AC336" s="188"/>
      <c r="AD336" s="259"/>
      <c r="AE336" s="259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4"/>
      <c r="AT336" s="37"/>
    </row>
    <row r="337" spans="2:46" ht="13.5" customHeight="1" thickBot="1" x14ac:dyDescent="0.2">
      <c r="B337" s="286"/>
      <c r="C337" s="27"/>
      <c r="D337" s="186"/>
      <c r="E337" s="56"/>
      <c r="F337" s="189"/>
      <c r="G337" s="189"/>
      <c r="H337" s="189"/>
      <c r="I337" s="56"/>
      <c r="J337" s="56"/>
      <c r="K337" s="188"/>
      <c r="L337" s="259"/>
      <c r="M337" s="259"/>
      <c r="N337" s="56"/>
      <c r="O337" s="28"/>
      <c r="P337" s="56"/>
      <c r="Q337" s="28"/>
      <c r="R337" s="184"/>
      <c r="S337" s="214"/>
      <c r="T337" s="286"/>
      <c r="U337" s="27"/>
      <c r="V337" s="186"/>
      <c r="W337" s="56"/>
      <c r="X337" s="189"/>
      <c r="Y337" s="189"/>
      <c r="Z337" s="189"/>
      <c r="AA337" s="56"/>
      <c r="AB337" s="56"/>
      <c r="AC337" s="188"/>
      <c r="AD337" s="259"/>
      <c r="AE337" s="259"/>
      <c r="AF337" s="56"/>
      <c r="AG337" s="28"/>
      <c r="AH337" s="56"/>
      <c r="AI337" s="28"/>
      <c r="AJ337" s="184"/>
      <c r="AK337" s="199"/>
      <c r="AL337" s="286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4"/>
      <c r="AT337" s="37"/>
    </row>
    <row r="338" spans="2:46" ht="13.5" customHeight="1" x14ac:dyDescent="0.15">
      <c r="B338" s="284" t="s">
        <v>130</v>
      </c>
      <c r="C338" s="25" t="s">
        <v>31</v>
      </c>
      <c r="D338" s="39"/>
      <c r="E338" s="55"/>
      <c r="F338" s="96"/>
      <c r="G338" s="96"/>
      <c r="H338" s="96"/>
      <c r="I338" s="60"/>
      <c r="J338" s="60"/>
      <c r="K338" s="61"/>
      <c r="L338" s="258"/>
      <c r="M338" s="258"/>
      <c r="N338" s="55"/>
      <c r="O338" s="26"/>
      <c r="P338" s="55"/>
      <c r="Q338" s="26"/>
      <c r="R338" s="131"/>
      <c r="S338" s="214"/>
      <c r="T338" s="284" t="s">
        <v>130</v>
      </c>
      <c r="U338" s="25" t="s">
        <v>31</v>
      </c>
      <c r="V338" s="39"/>
      <c r="W338" s="55"/>
      <c r="X338" s="96"/>
      <c r="Y338" s="96"/>
      <c r="Z338" s="96"/>
      <c r="AA338" s="60"/>
      <c r="AB338" s="60"/>
      <c r="AC338" s="61"/>
      <c r="AD338" s="258"/>
      <c r="AE338" s="258"/>
      <c r="AF338" s="55"/>
      <c r="AG338" s="26"/>
      <c r="AH338" s="55"/>
      <c r="AI338" s="26"/>
      <c r="AJ338" s="131"/>
      <c r="AK338" s="199"/>
      <c r="AL338" s="284" t="s">
        <v>130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4"/>
      <c r="AT338" s="37"/>
    </row>
    <row r="339" spans="2:46" ht="13.5" customHeight="1" x14ac:dyDescent="0.15">
      <c r="B339" s="285"/>
      <c r="C339" s="27" t="s">
        <v>32</v>
      </c>
      <c r="D339" s="186"/>
      <c r="E339" s="56"/>
      <c r="F339" s="187"/>
      <c r="G339" s="187"/>
      <c r="H339" s="187"/>
      <c r="I339" s="62"/>
      <c r="J339" s="62"/>
      <c r="K339" s="188"/>
      <c r="L339" s="259"/>
      <c r="M339" s="259"/>
      <c r="N339" s="56"/>
      <c r="O339" s="28"/>
      <c r="P339" s="56"/>
      <c r="Q339" s="28"/>
      <c r="R339" s="132"/>
      <c r="S339" s="214"/>
      <c r="T339" s="285"/>
      <c r="U339" s="27" t="s">
        <v>32</v>
      </c>
      <c r="V339" s="186"/>
      <c r="W339" s="56"/>
      <c r="X339" s="187"/>
      <c r="Y339" s="187"/>
      <c r="Z339" s="187"/>
      <c r="AA339" s="62"/>
      <c r="AB339" s="62"/>
      <c r="AC339" s="188"/>
      <c r="AD339" s="259"/>
      <c r="AE339" s="259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4"/>
      <c r="AT339" s="37"/>
    </row>
    <row r="340" spans="2:46" ht="13.5" customHeight="1" x14ac:dyDescent="0.15">
      <c r="B340" s="285"/>
      <c r="C340" s="27" t="s">
        <v>33</v>
      </c>
      <c r="D340" s="186"/>
      <c r="E340" s="56"/>
      <c r="F340" s="187"/>
      <c r="G340" s="187"/>
      <c r="H340" s="187"/>
      <c r="I340" s="62"/>
      <c r="J340" s="62"/>
      <c r="K340" s="188"/>
      <c r="L340" s="259"/>
      <c r="M340" s="259"/>
      <c r="N340" s="56"/>
      <c r="O340" s="28"/>
      <c r="P340" s="56"/>
      <c r="Q340" s="28"/>
      <c r="R340" s="132"/>
      <c r="S340" s="214"/>
      <c r="T340" s="285"/>
      <c r="U340" s="27" t="s">
        <v>33</v>
      </c>
      <c r="V340" s="186"/>
      <c r="W340" s="56"/>
      <c r="X340" s="187"/>
      <c r="Y340" s="187"/>
      <c r="Z340" s="187"/>
      <c r="AA340" s="62"/>
      <c r="AB340" s="62"/>
      <c r="AC340" s="188"/>
      <c r="AD340" s="259"/>
      <c r="AE340" s="259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4"/>
      <c r="AT340" s="37"/>
    </row>
    <row r="341" spans="2:46" ht="13.5" customHeight="1" x14ac:dyDescent="0.15">
      <c r="B341" s="285"/>
      <c r="C341" s="27" t="s">
        <v>35</v>
      </c>
      <c r="D341" s="186"/>
      <c r="E341" s="56"/>
      <c r="F341" s="187"/>
      <c r="G341" s="187"/>
      <c r="H341" s="187"/>
      <c r="I341" s="62"/>
      <c r="J341" s="62"/>
      <c r="K341" s="188"/>
      <c r="L341" s="259"/>
      <c r="M341" s="259"/>
      <c r="N341" s="56"/>
      <c r="O341" s="28"/>
      <c r="P341" s="56"/>
      <c r="Q341" s="28"/>
      <c r="R341" s="132"/>
      <c r="S341" s="214"/>
      <c r="T341" s="285"/>
      <c r="U341" s="27" t="s">
        <v>35</v>
      </c>
      <c r="V341" s="186"/>
      <c r="W341" s="56"/>
      <c r="X341" s="187"/>
      <c r="Y341" s="187"/>
      <c r="Z341" s="187"/>
      <c r="AA341" s="62"/>
      <c r="AB341" s="62"/>
      <c r="AC341" s="188"/>
      <c r="AD341" s="259"/>
      <c r="AE341" s="259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4"/>
      <c r="AT341" s="37"/>
    </row>
    <row r="342" spans="2:46" ht="13.5" customHeight="1" thickBot="1" x14ac:dyDescent="0.2">
      <c r="B342" s="286"/>
      <c r="C342" s="27"/>
      <c r="D342" s="186"/>
      <c r="E342" s="56"/>
      <c r="F342" s="189"/>
      <c r="G342" s="189"/>
      <c r="H342" s="189"/>
      <c r="I342" s="56"/>
      <c r="J342" s="56"/>
      <c r="K342" s="188"/>
      <c r="L342" s="259"/>
      <c r="M342" s="259"/>
      <c r="N342" s="56"/>
      <c r="O342" s="28"/>
      <c r="P342" s="56"/>
      <c r="Q342" s="28"/>
      <c r="R342" s="184"/>
      <c r="S342" s="214"/>
      <c r="T342" s="286"/>
      <c r="U342" s="27"/>
      <c r="V342" s="186"/>
      <c r="W342" s="56"/>
      <c r="X342" s="189"/>
      <c r="Y342" s="189"/>
      <c r="Z342" s="189"/>
      <c r="AA342" s="56"/>
      <c r="AB342" s="56"/>
      <c r="AC342" s="188"/>
      <c r="AD342" s="259"/>
      <c r="AE342" s="259"/>
      <c r="AF342" s="56"/>
      <c r="AG342" s="28"/>
      <c r="AH342" s="56"/>
      <c r="AI342" s="28"/>
      <c r="AJ342" s="184"/>
      <c r="AK342" s="199"/>
      <c r="AL342" s="286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4"/>
      <c r="AT342" s="37"/>
    </row>
    <row r="343" spans="2:46" ht="13.5" customHeight="1" x14ac:dyDescent="0.15">
      <c r="B343" s="284" t="s">
        <v>131</v>
      </c>
      <c r="C343" s="25" t="s">
        <v>31</v>
      </c>
      <c r="D343" s="39"/>
      <c r="E343" s="55"/>
      <c r="F343" s="96"/>
      <c r="G343" s="96"/>
      <c r="H343" s="96"/>
      <c r="I343" s="60"/>
      <c r="J343" s="60"/>
      <c r="K343" s="61"/>
      <c r="L343" s="258"/>
      <c r="M343" s="258"/>
      <c r="N343" s="55"/>
      <c r="O343" s="26"/>
      <c r="P343" s="55"/>
      <c r="Q343" s="26"/>
      <c r="R343" s="131"/>
      <c r="S343" s="214"/>
      <c r="T343" s="284" t="s">
        <v>131</v>
      </c>
      <c r="U343" s="25" t="s">
        <v>31</v>
      </c>
      <c r="V343" s="39"/>
      <c r="W343" s="55"/>
      <c r="X343" s="96"/>
      <c r="Y343" s="96"/>
      <c r="Z343" s="96"/>
      <c r="AA343" s="60"/>
      <c r="AB343" s="60"/>
      <c r="AC343" s="61"/>
      <c r="AD343" s="258"/>
      <c r="AE343" s="258"/>
      <c r="AF343" s="55"/>
      <c r="AG343" s="26"/>
      <c r="AH343" s="55"/>
      <c r="AI343" s="26"/>
      <c r="AJ343" s="131"/>
      <c r="AK343" s="199"/>
      <c r="AL343" s="284" t="s">
        <v>131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4"/>
      <c r="AT343" s="37"/>
    </row>
    <row r="344" spans="2:46" ht="13.5" customHeight="1" x14ac:dyDescent="0.15">
      <c r="B344" s="285"/>
      <c r="C344" s="27" t="s">
        <v>32</v>
      </c>
      <c r="D344" s="186"/>
      <c r="E344" s="56"/>
      <c r="F344" s="187"/>
      <c r="G344" s="187"/>
      <c r="H344" s="187"/>
      <c r="I344" s="62"/>
      <c r="J344" s="62"/>
      <c r="K344" s="188"/>
      <c r="L344" s="259"/>
      <c r="M344" s="259"/>
      <c r="N344" s="56"/>
      <c r="O344" s="28"/>
      <c r="P344" s="56"/>
      <c r="Q344" s="28"/>
      <c r="R344" s="132"/>
      <c r="S344" s="214"/>
      <c r="T344" s="285"/>
      <c r="U344" s="27" t="s">
        <v>32</v>
      </c>
      <c r="V344" s="186"/>
      <c r="W344" s="56"/>
      <c r="X344" s="187"/>
      <c r="Y344" s="187"/>
      <c r="Z344" s="187"/>
      <c r="AA344" s="62"/>
      <c r="AB344" s="62"/>
      <c r="AC344" s="188"/>
      <c r="AD344" s="259"/>
      <c r="AE344" s="259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4"/>
      <c r="AT344" s="37"/>
    </row>
    <row r="345" spans="2:46" ht="13.5" customHeight="1" x14ac:dyDescent="0.15">
      <c r="B345" s="285"/>
      <c r="C345" s="27" t="s">
        <v>33</v>
      </c>
      <c r="D345" s="186"/>
      <c r="E345" s="56"/>
      <c r="F345" s="187"/>
      <c r="G345" s="187"/>
      <c r="H345" s="187"/>
      <c r="I345" s="62"/>
      <c r="J345" s="62"/>
      <c r="K345" s="188"/>
      <c r="L345" s="259"/>
      <c r="M345" s="259"/>
      <c r="N345" s="56"/>
      <c r="O345" s="28"/>
      <c r="P345" s="56"/>
      <c r="Q345" s="28"/>
      <c r="R345" s="132"/>
      <c r="S345" s="214"/>
      <c r="T345" s="285"/>
      <c r="U345" s="27" t="s">
        <v>33</v>
      </c>
      <c r="V345" s="186"/>
      <c r="W345" s="56"/>
      <c r="X345" s="187"/>
      <c r="Y345" s="187"/>
      <c r="Z345" s="187"/>
      <c r="AA345" s="62"/>
      <c r="AB345" s="62"/>
      <c r="AC345" s="188"/>
      <c r="AD345" s="259"/>
      <c r="AE345" s="259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4"/>
      <c r="AT345" s="37"/>
    </row>
    <row r="346" spans="2:46" ht="13.5" customHeight="1" x14ac:dyDescent="0.15">
      <c r="B346" s="285"/>
      <c r="C346" s="27" t="s">
        <v>35</v>
      </c>
      <c r="D346" s="186"/>
      <c r="E346" s="56"/>
      <c r="F346" s="187"/>
      <c r="G346" s="187"/>
      <c r="H346" s="187"/>
      <c r="I346" s="62"/>
      <c r="J346" s="62"/>
      <c r="K346" s="188"/>
      <c r="L346" s="259"/>
      <c r="M346" s="259"/>
      <c r="N346" s="56"/>
      <c r="O346" s="28"/>
      <c r="P346" s="56"/>
      <c r="Q346" s="28"/>
      <c r="R346" s="132"/>
      <c r="S346" s="214"/>
      <c r="T346" s="285"/>
      <c r="U346" s="27" t="s">
        <v>35</v>
      </c>
      <c r="V346" s="186"/>
      <c r="W346" s="56"/>
      <c r="X346" s="187"/>
      <c r="Y346" s="187"/>
      <c r="Z346" s="187"/>
      <c r="AA346" s="62"/>
      <c r="AB346" s="62"/>
      <c r="AC346" s="188"/>
      <c r="AD346" s="259"/>
      <c r="AE346" s="259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4"/>
      <c r="AT346" s="37"/>
    </row>
    <row r="347" spans="2:46" ht="13.5" customHeight="1" thickBot="1" x14ac:dyDescent="0.2">
      <c r="B347" s="286"/>
      <c r="C347" s="27"/>
      <c r="D347" s="186"/>
      <c r="E347" s="56"/>
      <c r="F347" s="189"/>
      <c r="G347" s="189"/>
      <c r="H347" s="189"/>
      <c r="I347" s="56"/>
      <c r="J347" s="56"/>
      <c r="K347" s="188"/>
      <c r="L347" s="259"/>
      <c r="M347" s="259"/>
      <c r="N347" s="56"/>
      <c r="O347" s="28"/>
      <c r="P347" s="56"/>
      <c r="Q347" s="28"/>
      <c r="R347" s="184"/>
      <c r="S347" s="214"/>
      <c r="T347" s="286"/>
      <c r="U347" s="27"/>
      <c r="V347" s="186"/>
      <c r="W347" s="56"/>
      <c r="X347" s="189"/>
      <c r="Y347" s="189"/>
      <c r="Z347" s="189"/>
      <c r="AA347" s="56"/>
      <c r="AB347" s="56"/>
      <c r="AC347" s="188"/>
      <c r="AD347" s="259"/>
      <c r="AE347" s="259"/>
      <c r="AF347" s="56"/>
      <c r="AG347" s="28"/>
      <c r="AH347" s="56"/>
      <c r="AI347" s="28"/>
      <c r="AJ347" s="184"/>
      <c r="AK347" s="199"/>
      <c r="AL347" s="286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4"/>
      <c r="AT347" s="37"/>
    </row>
    <row r="348" spans="2:46" ht="13.5" customHeight="1" x14ac:dyDescent="0.15">
      <c r="B348" s="284" t="s">
        <v>132</v>
      </c>
      <c r="C348" s="25" t="s">
        <v>31</v>
      </c>
      <c r="D348" s="39"/>
      <c r="E348" s="55"/>
      <c r="F348" s="96"/>
      <c r="G348" s="96"/>
      <c r="H348" s="96"/>
      <c r="I348" s="60"/>
      <c r="J348" s="60"/>
      <c r="K348" s="61"/>
      <c r="L348" s="258"/>
      <c r="M348" s="258"/>
      <c r="N348" s="55"/>
      <c r="O348" s="26"/>
      <c r="P348" s="55"/>
      <c r="Q348" s="26"/>
      <c r="R348" s="131"/>
      <c r="S348" s="214"/>
      <c r="T348" s="284" t="s">
        <v>132</v>
      </c>
      <c r="U348" s="25" t="s">
        <v>31</v>
      </c>
      <c r="V348" s="39"/>
      <c r="W348" s="55"/>
      <c r="X348" s="96"/>
      <c r="Y348" s="96"/>
      <c r="Z348" s="96"/>
      <c r="AA348" s="60"/>
      <c r="AB348" s="60"/>
      <c r="AC348" s="61"/>
      <c r="AD348" s="258"/>
      <c r="AE348" s="258"/>
      <c r="AF348" s="55"/>
      <c r="AG348" s="26"/>
      <c r="AH348" s="55"/>
      <c r="AI348" s="26"/>
      <c r="AJ348" s="131"/>
      <c r="AK348" s="199"/>
      <c r="AL348" s="284" t="s">
        <v>132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4"/>
      <c r="AT348" s="37"/>
    </row>
    <row r="349" spans="2:46" ht="13.5" customHeight="1" x14ac:dyDescent="0.15">
      <c r="B349" s="285"/>
      <c r="C349" s="27" t="s">
        <v>32</v>
      </c>
      <c r="D349" s="186"/>
      <c r="E349" s="56"/>
      <c r="F349" s="187"/>
      <c r="G349" s="187"/>
      <c r="H349" s="187"/>
      <c r="I349" s="62"/>
      <c r="J349" s="62"/>
      <c r="K349" s="188"/>
      <c r="L349" s="259"/>
      <c r="M349" s="259"/>
      <c r="N349" s="56"/>
      <c r="O349" s="28"/>
      <c r="P349" s="56"/>
      <c r="Q349" s="28"/>
      <c r="R349" s="132"/>
      <c r="S349" s="214"/>
      <c r="T349" s="285"/>
      <c r="U349" s="27" t="s">
        <v>32</v>
      </c>
      <c r="V349" s="186"/>
      <c r="W349" s="56"/>
      <c r="X349" s="187"/>
      <c r="Y349" s="187"/>
      <c r="Z349" s="187"/>
      <c r="AA349" s="62"/>
      <c r="AB349" s="62"/>
      <c r="AC349" s="188"/>
      <c r="AD349" s="259"/>
      <c r="AE349" s="259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4"/>
      <c r="AT349" s="37"/>
    </row>
    <row r="350" spans="2:46" ht="13.5" customHeight="1" x14ac:dyDescent="0.15">
      <c r="B350" s="285"/>
      <c r="C350" s="27" t="s">
        <v>33</v>
      </c>
      <c r="D350" s="186"/>
      <c r="E350" s="56"/>
      <c r="F350" s="187"/>
      <c r="G350" s="187"/>
      <c r="H350" s="187"/>
      <c r="I350" s="62"/>
      <c r="J350" s="62"/>
      <c r="K350" s="188"/>
      <c r="L350" s="259"/>
      <c r="M350" s="259"/>
      <c r="N350" s="56"/>
      <c r="O350" s="28"/>
      <c r="P350" s="56"/>
      <c r="Q350" s="28"/>
      <c r="R350" s="132"/>
      <c r="S350" s="214"/>
      <c r="T350" s="285"/>
      <c r="U350" s="27" t="s">
        <v>33</v>
      </c>
      <c r="V350" s="186"/>
      <c r="W350" s="56"/>
      <c r="X350" s="187"/>
      <c r="Y350" s="187"/>
      <c r="Z350" s="187"/>
      <c r="AA350" s="62"/>
      <c r="AB350" s="62"/>
      <c r="AC350" s="188"/>
      <c r="AD350" s="259"/>
      <c r="AE350" s="259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4"/>
      <c r="AT350" s="37"/>
    </row>
    <row r="351" spans="2:46" ht="13.5" customHeight="1" x14ac:dyDescent="0.15">
      <c r="B351" s="285"/>
      <c r="C351" s="27" t="s">
        <v>35</v>
      </c>
      <c r="D351" s="186"/>
      <c r="E351" s="56"/>
      <c r="F351" s="187"/>
      <c r="G351" s="187"/>
      <c r="H351" s="187"/>
      <c r="I351" s="62"/>
      <c r="J351" s="62"/>
      <c r="K351" s="188"/>
      <c r="L351" s="259"/>
      <c r="M351" s="259"/>
      <c r="N351" s="56"/>
      <c r="O351" s="28"/>
      <c r="P351" s="56"/>
      <c r="Q351" s="28"/>
      <c r="R351" s="132"/>
      <c r="S351" s="214"/>
      <c r="T351" s="285"/>
      <c r="U351" s="27" t="s">
        <v>35</v>
      </c>
      <c r="V351" s="186"/>
      <c r="W351" s="56"/>
      <c r="X351" s="187"/>
      <c r="Y351" s="187"/>
      <c r="Z351" s="187"/>
      <c r="AA351" s="62"/>
      <c r="AB351" s="62"/>
      <c r="AC351" s="188"/>
      <c r="AD351" s="259"/>
      <c r="AE351" s="259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4"/>
      <c r="AT351" s="37"/>
    </row>
    <row r="352" spans="2:46" ht="13.5" customHeight="1" thickBot="1" x14ac:dyDescent="0.2">
      <c r="B352" s="286"/>
      <c r="C352" s="27"/>
      <c r="D352" s="186"/>
      <c r="E352" s="56"/>
      <c r="F352" s="189"/>
      <c r="G352" s="189"/>
      <c r="H352" s="189"/>
      <c r="I352" s="56"/>
      <c r="J352" s="56"/>
      <c r="K352" s="188"/>
      <c r="L352" s="259"/>
      <c r="M352" s="259"/>
      <c r="N352" s="56"/>
      <c r="O352" s="28"/>
      <c r="P352" s="56"/>
      <c r="Q352" s="28"/>
      <c r="R352" s="184"/>
      <c r="S352" s="214"/>
      <c r="T352" s="286"/>
      <c r="U352" s="27"/>
      <c r="V352" s="186"/>
      <c r="W352" s="56"/>
      <c r="X352" s="189"/>
      <c r="Y352" s="189"/>
      <c r="Z352" s="189"/>
      <c r="AA352" s="56"/>
      <c r="AB352" s="56"/>
      <c r="AC352" s="188"/>
      <c r="AD352" s="259"/>
      <c r="AE352" s="259"/>
      <c r="AF352" s="56"/>
      <c r="AG352" s="28"/>
      <c r="AH352" s="56"/>
      <c r="AI352" s="28"/>
      <c r="AJ352" s="184"/>
      <c r="AK352" s="199"/>
      <c r="AL352" s="286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4"/>
      <c r="AT352" s="37"/>
    </row>
    <row r="353" spans="2:46" ht="13.5" customHeight="1" x14ac:dyDescent="0.15">
      <c r="B353" s="284" t="s">
        <v>133</v>
      </c>
      <c r="C353" s="25" t="s">
        <v>31</v>
      </c>
      <c r="D353" s="39"/>
      <c r="E353" s="55"/>
      <c r="F353" s="96"/>
      <c r="G353" s="96"/>
      <c r="H353" s="96"/>
      <c r="I353" s="60"/>
      <c r="J353" s="60"/>
      <c r="K353" s="61"/>
      <c r="L353" s="258"/>
      <c r="M353" s="258"/>
      <c r="N353" s="55"/>
      <c r="O353" s="26"/>
      <c r="P353" s="55"/>
      <c r="Q353" s="26"/>
      <c r="R353" s="131"/>
      <c r="S353" s="214"/>
      <c r="T353" s="284" t="s">
        <v>133</v>
      </c>
      <c r="U353" s="25" t="s">
        <v>31</v>
      </c>
      <c r="V353" s="39"/>
      <c r="W353" s="55"/>
      <c r="X353" s="96"/>
      <c r="Y353" s="96"/>
      <c r="Z353" s="96"/>
      <c r="AA353" s="60"/>
      <c r="AB353" s="60"/>
      <c r="AC353" s="61"/>
      <c r="AD353" s="258"/>
      <c r="AE353" s="258"/>
      <c r="AF353" s="55"/>
      <c r="AG353" s="26"/>
      <c r="AH353" s="55"/>
      <c r="AI353" s="26"/>
      <c r="AJ353" s="131"/>
      <c r="AK353" s="199"/>
      <c r="AL353" s="284" t="s">
        <v>133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4"/>
      <c r="AT353" s="37"/>
    </row>
    <row r="354" spans="2:46" ht="13.5" customHeight="1" x14ac:dyDescent="0.15">
      <c r="B354" s="285"/>
      <c r="C354" s="27" t="s">
        <v>32</v>
      </c>
      <c r="D354" s="186"/>
      <c r="E354" s="56"/>
      <c r="F354" s="187"/>
      <c r="G354" s="187"/>
      <c r="H354" s="187"/>
      <c r="I354" s="62"/>
      <c r="J354" s="62"/>
      <c r="K354" s="188"/>
      <c r="L354" s="259"/>
      <c r="M354" s="259"/>
      <c r="N354" s="56"/>
      <c r="O354" s="28"/>
      <c r="P354" s="56"/>
      <c r="Q354" s="28"/>
      <c r="R354" s="132"/>
      <c r="S354" s="214"/>
      <c r="T354" s="285"/>
      <c r="U354" s="27" t="s">
        <v>32</v>
      </c>
      <c r="V354" s="186"/>
      <c r="W354" s="56"/>
      <c r="X354" s="187"/>
      <c r="Y354" s="187"/>
      <c r="Z354" s="187"/>
      <c r="AA354" s="62"/>
      <c r="AB354" s="62"/>
      <c r="AC354" s="188"/>
      <c r="AD354" s="259"/>
      <c r="AE354" s="259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4"/>
      <c r="AT354" s="37"/>
    </row>
    <row r="355" spans="2:46" ht="13.5" customHeight="1" x14ac:dyDescent="0.15">
      <c r="B355" s="285"/>
      <c r="C355" s="27" t="s">
        <v>33</v>
      </c>
      <c r="D355" s="186"/>
      <c r="E355" s="56"/>
      <c r="F355" s="187"/>
      <c r="G355" s="187"/>
      <c r="H355" s="187"/>
      <c r="I355" s="62"/>
      <c r="J355" s="62"/>
      <c r="K355" s="188"/>
      <c r="L355" s="259"/>
      <c r="M355" s="259"/>
      <c r="N355" s="56"/>
      <c r="O355" s="28"/>
      <c r="P355" s="56"/>
      <c r="Q355" s="28"/>
      <c r="R355" s="132"/>
      <c r="S355" s="214"/>
      <c r="T355" s="285"/>
      <c r="U355" s="27" t="s">
        <v>33</v>
      </c>
      <c r="V355" s="186"/>
      <c r="W355" s="56"/>
      <c r="X355" s="187"/>
      <c r="Y355" s="187"/>
      <c r="Z355" s="187"/>
      <c r="AA355" s="62"/>
      <c r="AB355" s="62"/>
      <c r="AC355" s="188"/>
      <c r="AD355" s="259"/>
      <c r="AE355" s="259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4"/>
      <c r="AT355" s="37"/>
    </row>
    <row r="356" spans="2:46" ht="13.5" customHeight="1" x14ac:dyDescent="0.15">
      <c r="B356" s="285"/>
      <c r="C356" s="27" t="s">
        <v>35</v>
      </c>
      <c r="D356" s="186"/>
      <c r="E356" s="56"/>
      <c r="F356" s="187"/>
      <c r="G356" s="187"/>
      <c r="H356" s="187"/>
      <c r="I356" s="62"/>
      <c r="J356" s="62"/>
      <c r="K356" s="188"/>
      <c r="L356" s="259"/>
      <c r="M356" s="259"/>
      <c r="N356" s="56"/>
      <c r="O356" s="28"/>
      <c r="P356" s="56"/>
      <c r="Q356" s="28"/>
      <c r="R356" s="132"/>
      <c r="S356" s="214"/>
      <c r="T356" s="285"/>
      <c r="U356" s="27" t="s">
        <v>35</v>
      </c>
      <c r="V356" s="186"/>
      <c r="W356" s="56"/>
      <c r="X356" s="187"/>
      <c r="Y356" s="187"/>
      <c r="Z356" s="187"/>
      <c r="AA356" s="62"/>
      <c r="AB356" s="62"/>
      <c r="AC356" s="188"/>
      <c r="AD356" s="259"/>
      <c r="AE356" s="259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4"/>
      <c r="AT356" s="37"/>
    </row>
    <row r="357" spans="2:46" ht="13.5" customHeight="1" thickBot="1" x14ac:dyDescent="0.2">
      <c r="B357" s="286"/>
      <c r="C357" s="27"/>
      <c r="D357" s="186"/>
      <c r="E357" s="56"/>
      <c r="F357" s="189"/>
      <c r="G357" s="189"/>
      <c r="H357" s="189"/>
      <c r="I357" s="56"/>
      <c r="J357" s="56"/>
      <c r="K357" s="188"/>
      <c r="L357" s="259"/>
      <c r="M357" s="259"/>
      <c r="N357" s="56"/>
      <c r="O357" s="28"/>
      <c r="P357" s="56"/>
      <c r="Q357" s="28"/>
      <c r="R357" s="184"/>
      <c r="S357" s="214"/>
      <c r="T357" s="286"/>
      <c r="U357" s="27"/>
      <c r="V357" s="186"/>
      <c r="W357" s="56"/>
      <c r="X357" s="189"/>
      <c r="Y357" s="189"/>
      <c r="Z357" s="189"/>
      <c r="AA357" s="56"/>
      <c r="AB357" s="56"/>
      <c r="AC357" s="188"/>
      <c r="AD357" s="259"/>
      <c r="AE357" s="259"/>
      <c r="AF357" s="56"/>
      <c r="AG357" s="28"/>
      <c r="AH357" s="56"/>
      <c r="AI357" s="28"/>
      <c r="AJ357" s="184"/>
      <c r="AK357" s="199"/>
      <c r="AL357" s="286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4"/>
      <c r="AT357" s="37"/>
    </row>
    <row r="358" spans="2:46" ht="13.5" customHeight="1" x14ac:dyDescent="0.15">
      <c r="B358" s="284" t="s">
        <v>134</v>
      </c>
      <c r="C358" s="25" t="s">
        <v>31</v>
      </c>
      <c r="D358" s="39"/>
      <c r="E358" s="55"/>
      <c r="F358" s="96"/>
      <c r="G358" s="96"/>
      <c r="H358" s="96"/>
      <c r="I358" s="60"/>
      <c r="J358" s="60"/>
      <c r="K358" s="61"/>
      <c r="L358" s="258"/>
      <c r="M358" s="258"/>
      <c r="N358" s="55"/>
      <c r="O358" s="26"/>
      <c r="P358" s="55"/>
      <c r="Q358" s="26"/>
      <c r="R358" s="131"/>
      <c r="S358" s="214"/>
      <c r="T358" s="284" t="s">
        <v>134</v>
      </c>
      <c r="U358" s="25" t="s">
        <v>31</v>
      </c>
      <c r="V358" s="39"/>
      <c r="W358" s="55"/>
      <c r="X358" s="96"/>
      <c r="Y358" s="96"/>
      <c r="Z358" s="96"/>
      <c r="AA358" s="60"/>
      <c r="AB358" s="60"/>
      <c r="AC358" s="61"/>
      <c r="AD358" s="258"/>
      <c r="AE358" s="258"/>
      <c r="AF358" s="55"/>
      <c r="AG358" s="26"/>
      <c r="AH358" s="55"/>
      <c r="AI358" s="26"/>
      <c r="AJ358" s="131"/>
      <c r="AK358" s="199"/>
      <c r="AL358" s="284" t="s">
        <v>134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4"/>
      <c r="AT358" s="37"/>
    </row>
    <row r="359" spans="2:46" ht="13.5" customHeight="1" x14ac:dyDescent="0.15">
      <c r="B359" s="285"/>
      <c r="C359" s="27" t="s">
        <v>32</v>
      </c>
      <c r="D359" s="186"/>
      <c r="E359" s="56"/>
      <c r="F359" s="187"/>
      <c r="G359" s="187"/>
      <c r="H359" s="187"/>
      <c r="I359" s="62"/>
      <c r="J359" s="62"/>
      <c r="K359" s="188"/>
      <c r="L359" s="259"/>
      <c r="M359" s="259"/>
      <c r="N359" s="56"/>
      <c r="O359" s="28"/>
      <c r="P359" s="56"/>
      <c r="Q359" s="28"/>
      <c r="R359" s="132"/>
      <c r="S359" s="214"/>
      <c r="T359" s="285"/>
      <c r="U359" s="27" t="s">
        <v>32</v>
      </c>
      <c r="V359" s="186"/>
      <c r="W359" s="56"/>
      <c r="X359" s="187"/>
      <c r="Y359" s="187"/>
      <c r="Z359" s="187"/>
      <c r="AA359" s="62"/>
      <c r="AB359" s="62"/>
      <c r="AC359" s="188"/>
      <c r="AD359" s="259"/>
      <c r="AE359" s="259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4"/>
      <c r="AT359" s="37"/>
    </row>
    <row r="360" spans="2:46" ht="13.5" customHeight="1" x14ac:dyDescent="0.15">
      <c r="B360" s="285"/>
      <c r="C360" s="27" t="s">
        <v>33</v>
      </c>
      <c r="D360" s="186"/>
      <c r="E360" s="56"/>
      <c r="F360" s="187"/>
      <c r="G360" s="187"/>
      <c r="H360" s="187"/>
      <c r="I360" s="62"/>
      <c r="J360" s="62"/>
      <c r="K360" s="188"/>
      <c r="L360" s="259"/>
      <c r="M360" s="259"/>
      <c r="N360" s="56"/>
      <c r="O360" s="28"/>
      <c r="P360" s="56"/>
      <c r="Q360" s="28"/>
      <c r="R360" s="132"/>
      <c r="S360" s="214"/>
      <c r="T360" s="285"/>
      <c r="U360" s="27" t="s">
        <v>33</v>
      </c>
      <c r="V360" s="186"/>
      <c r="W360" s="56"/>
      <c r="X360" s="187"/>
      <c r="Y360" s="187"/>
      <c r="Z360" s="187"/>
      <c r="AA360" s="62"/>
      <c r="AB360" s="62"/>
      <c r="AC360" s="188"/>
      <c r="AD360" s="259"/>
      <c r="AE360" s="259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4"/>
      <c r="AT360" s="37"/>
    </row>
    <row r="361" spans="2:46" ht="13.5" customHeight="1" x14ac:dyDescent="0.15">
      <c r="B361" s="285"/>
      <c r="C361" s="27" t="s">
        <v>35</v>
      </c>
      <c r="D361" s="186"/>
      <c r="E361" s="56"/>
      <c r="F361" s="187"/>
      <c r="G361" s="187"/>
      <c r="H361" s="187"/>
      <c r="I361" s="62"/>
      <c r="J361" s="62"/>
      <c r="K361" s="188"/>
      <c r="L361" s="259"/>
      <c r="M361" s="259"/>
      <c r="N361" s="56"/>
      <c r="O361" s="28"/>
      <c r="P361" s="56"/>
      <c r="Q361" s="28"/>
      <c r="R361" s="132"/>
      <c r="S361" s="214"/>
      <c r="T361" s="285"/>
      <c r="U361" s="27" t="s">
        <v>35</v>
      </c>
      <c r="V361" s="186"/>
      <c r="W361" s="56"/>
      <c r="X361" s="187"/>
      <c r="Y361" s="187"/>
      <c r="Z361" s="187"/>
      <c r="AA361" s="62"/>
      <c r="AB361" s="62"/>
      <c r="AC361" s="188"/>
      <c r="AD361" s="259"/>
      <c r="AE361" s="259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4"/>
      <c r="AT361" s="37"/>
    </row>
    <row r="362" spans="2:46" ht="13.5" customHeight="1" thickBot="1" x14ac:dyDescent="0.2">
      <c r="B362" s="286"/>
      <c r="C362" s="27"/>
      <c r="D362" s="186"/>
      <c r="E362" s="56"/>
      <c r="F362" s="189"/>
      <c r="G362" s="189"/>
      <c r="H362" s="189"/>
      <c r="I362" s="56"/>
      <c r="J362" s="56"/>
      <c r="K362" s="188"/>
      <c r="L362" s="259"/>
      <c r="M362" s="259"/>
      <c r="N362" s="56"/>
      <c r="O362" s="28"/>
      <c r="P362" s="56"/>
      <c r="Q362" s="28"/>
      <c r="R362" s="184"/>
      <c r="S362" s="214"/>
      <c r="T362" s="286"/>
      <c r="U362" s="27"/>
      <c r="V362" s="186"/>
      <c r="W362" s="56"/>
      <c r="X362" s="189"/>
      <c r="Y362" s="189"/>
      <c r="Z362" s="189"/>
      <c r="AA362" s="56"/>
      <c r="AB362" s="56"/>
      <c r="AC362" s="188"/>
      <c r="AD362" s="259"/>
      <c r="AE362" s="259"/>
      <c r="AF362" s="56"/>
      <c r="AG362" s="28"/>
      <c r="AH362" s="56"/>
      <c r="AI362" s="28"/>
      <c r="AJ362" s="184"/>
      <c r="AK362" s="199"/>
      <c r="AL362" s="286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4"/>
      <c r="AT362" s="37"/>
    </row>
    <row r="363" spans="2:46" ht="13.5" customHeight="1" x14ac:dyDescent="0.15">
      <c r="B363" s="284" t="s">
        <v>135</v>
      </c>
      <c r="C363" s="25" t="s">
        <v>31</v>
      </c>
      <c r="D363" s="39"/>
      <c r="E363" s="55"/>
      <c r="F363" s="96"/>
      <c r="G363" s="96"/>
      <c r="H363" s="96"/>
      <c r="I363" s="60"/>
      <c r="J363" s="60"/>
      <c r="K363" s="61"/>
      <c r="L363" s="258"/>
      <c r="M363" s="258"/>
      <c r="N363" s="55"/>
      <c r="O363" s="26"/>
      <c r="P363" s="55"/>
      <c r="Q363" s="26"/>
      <c r="R363" s="131"/>
      <c r="S363" s="214"/>
      <c r="T363" s="284" t="s">
        <v>135</v>
      </c>
      <c r="U363" s="25" t="s">
        <v>31</v>
      </c>
      <c r="V363" s="39"/>
      <c r="W363" s="55"/>
      <c r="X363" s="96"/>
      <c r="Y363" s="96"/>
      <c r="Z363" s="96"/>
      <c r="AA363" s="60"/>
      <c r="AB363" s="60"/>
      <c r="AC363" s="61"/>
      <c r="AD363" s="258"/>
      <c r="AE363" s="258"/>
      <c r="AF363" s="55"/>
      <c r="AG363" s="26"/>
      <c r="AH363" s="55"/>
      <c r="AI363" s="26"/>
      <c r="AJ363" s="131"/>
      <c r="AK363" s="199"/>
      <c r="AL363" s="284" t="s">
        <v>135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4"/>
      <c r="AT363" s="37"/>
    </row>
    <row r="364" spans="2:46" ht="13.5" customHeight="1" x14ac:dyDescent="0.15">
      <c r="B364" s="285"/>
      <c r="C364" s="27" t="s">
        <v>32</v>
      </c>
      <c r="D364" s="186"/>
      <c r="E364" s="56"/>
      <c r="F364" s="187"/>
      <c r="G364" s="187"/>
      <c r="H364" s="187"/>
      <c r="I364" s="62"/>
      <c r="J364" s="62"/>
      <c r="K364" s="188"/>
      <c r="L364" s="259"/>
      <c r="M364" s="259"/>
      <c r="N364" s="56"/>
      <c r="O364" s="28"/>
      <c r="P364" s="56"/>
      <c r="Q364" s="28"/>
      <c r="R364" s="132"/>
      <c r="S364" s="214"/>
      <c r="T364" s="285"/>
      <c r="U364" s="27" t="s">
        <v>32</v>
      </c>
      <c r="V364" s="186"/>
      <c r="W364" s="56"/>
      <c r="X364" s="187"/>
      <c r="Y364" s="187"/>
      <c r="Z364" s="187"/>
      <c r="AA364" s="62"/>
      <c r="AB364" s="62"/>
      <c r="AC364" s="188"/>
      <c r="AD364" s="259"/>
      <c r="AE364" s="259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4"/>
      <c r="AT364" s="37"/>
    </row>
    <row r="365" spans="2:46" ht="13.5" customHeight="1" x14ac:dyDescent="0.15">
      <c r="B365" s="285"/>
      <c r="C365" s="27" t="s">
        <v>33</v>
      </c>
      <c r="D365" s="186"/>
      <c r="E365" s="56"/>
      <c r="F365" s="187"/>
      <c r="G365" s="187"/>
      <c r="H365" s="187"/>
      <c r="I365" s="62"/>
      <c r="J365" s="62"/>
      <c r="K365" s="188"/>
      <c r="L365" s="259"/>
      <c r="M365" s="259"/>
      <c r="N365" s="56"/>
      <c r="O365" s="28"/>
      <c r="P365" s="56"/>
      <c r="Q365" s="28"/>
      <c r="R365" s="132"/>
      <c r="S365" s="214"/>
      <c r="T365" s="285"/>
      <c r="U365" s="27" t="s">
        <v>33</v>
      </c>
      <c r="V365" s="186"/>
      <c r="W365" s="56"/>
      <c r="X365" s="187"/>
      <c r="Y365" s="187"/>
      <c r="Z365" s="187"/>
      <c r="AA365" s="62"/>
      <c r="AB365" s="62"/>
      <c r="AC365" s="188"/>
      <c r="AD365" s="259"/>
      <c r="AE365" s="259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4"/>
      <c r="AT365" s="37"/>
    </row>
    <row r="366" spans="2:46" ht="13.5" customHeight="1" x14ac:dyDescent="0.15">
      <c r="B366" s="285"/>
      <c r="C366" s="27" t="s">
        <v>35</v>
      </c>
      <c r="D366" s="186"/>
      <c r="E366" s="56"/>
      <c r="F366" s="187"/>
      <c r="G366" s="187"/>
      <c r="H366" s="187"/>
      <c r="I366" s="62"/>
      <c r="J366" s="62"/>
      <c r="K366" s="188"/>
      <c r="L366" s="259"/>
      <c r="M366" s="259"/>
      <c r="N366" s="56"/>
      <c r="O366" s="28"/>
      <c r="P366" s="56"/>
      <c r="Q366" s="28"/>
      <c r="R366" s="132"/>
      <c r="S366" s="214"/>
      <c r="T366" s="285"/>
      <c r="U366" s="27" t="s">
        <v>35</v>
      </c>
      <c r="V366" s="186"/>
      <c r="W366" s="56"/>
      <c r="X366" s="187"/>
      <c r="Y366" s="187"/>
      <c r="Z366" s="187"/>
      <c r="AA366" s="62"/>
      <c r="AB366" s="62"/>
      <c r="AC366" s="188"/>
      <c r="AD366" s="259"/>
      <c r="AE366" s="259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4"/>
      <c r="AT366" s="37"/>
    </row>
    <row r="367" spans="2:46" ht="13.5" customHeight="1" thickBot="1" x14ac:dyDescent="0.2">
      <c r="B367" s="286"/>
      <c r="C367" s="27"/>
      <c r="D367" s="186"/>
      <c r="E367" s="56"/>
      <c r="F367" s="189"/>
      <c r="G367" s="189"/>
      <c r="H367" s="189"/>
      <c r="I367" s="56"/>
      <c r="J367" s="56"/>
      <c r="K367" s="188"/>
      <c r="L367" s="259"/>
      <c r="M367" s="259"/>
      <c r="N367" s="56"/>
      <c r="O367" s="28"/>
      <c r="P367" s="56"/>
      <c r="Q367" s="28"/>
      <c r="R367" s="184"/>
      <c r="S367" s="214"/>
      <c r="T367" s="286"/>
      <c r="U367" s="27"/>
      <c r="V367" s="186"/>
      <c r="W367" s="56"/>
      <c r="X367" s="189"/>
      <c r="Y367" s="189"/>
      <c r="Z367" s="189"/>
      <c r="AA367" s="56"/>
      <c r="AB367" s="56"/>
      <c r="AC367" s="188"/>
      <c r="AD367" s="259"/>
      <c r="AE367" s="259"/>
      <c r="AF367" s="56"/>
      <c r="AG367" s="28"/>
      <c r="AH367" s="56"/>
      <c r="AI367" s="28"/>
      <c r="AJ367" s="184"/>
      <c r="AK367" s="199"/>
      <c r="AL367" s="286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4"/>
      <c r="AT367" s="37"/>
    </row>
    <row r="368" spans="2:46" ht="13.5" customHeight="1" x14ac:dyDescent="0.15">
      <c r="B368" s="284" t="s">
        <v>136</v>
      </c>
      <c r="C368" s="25" t="s">
        <v>31</v>
      </c>
      <c r="D368" s="39"/>
      <c r="E368" s="55"/>
      <c r="F368" s="96"/>
      <c r="G368" s="96"/>
      <c r="H368" s="96"/>
      <c r="I368" s="60"/>
      <c r="J368" s="60"/>
      <c r="K368" s="61"/>
      <c r="L368" s="258"/>
      <c r="M368" s="258"/>
      <c r="N368" s="55"/>
      <c r="O368" s="26"/>
      <c r="P368" s="55"/>
      <c r="Q368" s="26"/>
      <c r="R368" s="131"/>
      <c r="S368" s="214"/>
      <c r="T368" s="284" t="s">
        <v>136</v>
      </c>
      <c r="U368" s="25" t="s">
        <v>31</v>
      </c>
      <c r="V368" s="39"/>
      <c r="W368" s="55"/>
      <c r="X368" s="96"/>
      <c r="Y368" s="96"/>
      <c r="Z368" s="96"/>
      <c r="AA368" s="60"/>
      <c r="AB368" s="60"/>
      <c r="AC368" s="61"/>
      <c r="AD368" s="258"/>
      <c r="AE368" s="258"/>
      <c r="AF368" s="55"/>
      <c r="AG368" s="26"/>
      <c r="AH368" s="55"/>
      <c r="AI368" s="26"/>
      <c r="AJ368" s="131"/>
      <c r="AK368" s="199"/>
      <c r="AL368" s="284" t="s">
        <v>136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4"/>
      <c r="AT368" s="37"/>
    </row>
    <row r="369" spans="2:46" ht="13.5" customHeight="1" x14ac:dyDescent="0.15">
      <c r="B369" s="285"/>
      <c r="C369" s="27" t="s">
        <v>32</v>
      </c>
      <c r="D369" s="186"/>
      <c r="E369" s="56"/>
      <c r="F369" s="187"/>
      <c r="G369" s="187"/>
      <c r="H369" s="187"/>
      <c r="I369" s="62"/>
      <c r="J369" s="62"/>
      <c r="K369" s="188"/>
      <c r="L369" s="259"/>
      <c r="M369" s="259"/>
      <c r="N369" s="56"/>
      <c r="O369" s="28"/>
      <c r="P369" s="56"/>
      <c r="Q369" s="28"/>
      <c r="R369" s="132"/>
      <c r="S369" s="214"/>
      <c r="T369" s="285"/>
      <c r="U369" s="27" t="s">
        <v>32</v>
      </c>
      <c r="V369" s="186"/>
      <c r="W369" s="56"/>
      <c r="X369" s="187"/>
      <c r="Y369" s="187"/>
      <c r="Z369" s="187"/>
      <c r="AA369" s="62"/>
      <c r="AB369" s="62"/>
      <c r="AC369" s="188"/>
      <c r="AD369" s="259"/>
      <c r="AE369" s="259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4"/>
      <c r="AT369" s="37"/>
    </row>
    <row r="370" spans="2:46" ht="13.5" customHeight="1" x14ac:dyDescent="0.15">
      <c r="B370" s="285"/>
      <c r="C370" s="27" t="s">
        <v>33</v>
      </c>
      <c r="D370" s="186"/>
      <c r="E370" s="56"/>
      <c r="F370" s="187"/>
      <c r="G370" s="187"/>
      <c r="H370" s="187"/>
      <c r="I370" s="62"/>
      <c r="J370" s="62"/>
      <c r="K370" s="188"/>
      <c r="L370" s="259"/>
      <c r="M370" s="259"/>
      <c r="N370" s="56"/>
      <c r="O370" s="28"/>
      <c r="P370" s="56"/>
      <c r="Q370" s="28"/>
      <c r="R370" s="132"/>
      <c r="S370" s="214"/>
      <c r="T370" s="285"/>
      <c r="U370" s="27" t="s">
        <v>33</v>
      </c>
      <c r="V370" s="186"/>
      <c r="W370" s="56"/>
      <c r="X370" s="187"/>
      <c r="Y370" s="187"/>
      <c r="Z370" s="187"/>
      <c r="AA370" s="62"/>
      <c r="AB370" s="62"/>
      <c r="AC370" s="188"/>
      <c r="AD370" s="259"/>
      <c r="AE370" s="259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4"/>
      <c r="AT370" s="37"/>
    </row>
    <row r="371" spans="2:46" ht="13.5" customHeight="1" x14ac:dyDescent="0.15">
      <c r="B371" s="285"/>
      <c r="C371" s="27" t="s">
        <v>35</v>
      </c>
      <c r="D371" s="186"/>
      <c r="E371" s="56"/>
      <c r="F371" s="187"/>
      <c r="G371" s="187"/>
      <c r="H371" s="187"/>
      <c r="I371" s="62"/>
      <c r="J371" s="62"/>
      <c r="K371" s="188"/>
      <c r="L371" s="259"/>
      <c r="M371" s="259"/>
      <c r="N371" s="56"/>
      <c r="O371" s="28"/>
      <c r="P371" s="56"/>
      <c r="Q371" s="28"/>
      <c r="R371" s="132"/>
      <c r="S371" s="214"/>
      <c r="T371" s="285"/>
      <c r="U371" s="27" t="s">
        <v>35</v>
      </c>
      <c r="V371" s="186"/>
      <c r="W371" s="56"/>
      <c r="X371" s="187"/>
      <c r="Y371" s="187"/>
      <c r="Z371" s="187"/>
      <c r="AA371" s="62"/>
      <c r="AB371" s="62"/>
      <c r="AC371" s="188"/>
      <c r="AD371" s="259"/>
      <c r="AE371" s="259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4"/>
      <c r="AT371" s="37"/>
    </row>
    <row r="372" spans="2:46" ht="13.5" customHeight="1" thickBot="1" x14ac:dyDescent="0.2">
      <c r="B372" s="286"/>
      <c r="C372" s="27"/>
      <c r="D372" s="186"/>
      <c r="E372" s="56"/>
      <c r="F372" s="189"/>
      <c r="G372" s="189"/>
      <c r="H372" s="189"/>
      <c r="I372" s="56"/>
      <c r="J372" s="56"/>
      <c r="K372" s="188"/>
      <c r="L372" s="259"/>
      <c r="M372" s="259"/>
      <c r="N372" s="56"/>
      <c r="O372" s="28"/>
      <c r="P372" s="56"/>
      <c r="Q372" s="28"/>
      <c r="R372" s="184"/>
      <c r="S372" s="214"/>
      <c r="T372" s="286"/>
      <c r="U372" s="27"/>
      <c r="V372" s="186"/>
      <c r="W372" s="56"/>
      <c r="X372" s="189"/>
      <c r="Y372" s="189"/>
      <c r="Z372" s="189"/>
      <c r="AA372" s="56"/>
      <c r="AB372" s="56"/>
      <c r="AC372" s="188"/>
      <c r="AD372" s="259"/>
      <c r="AE372" s="259"/>
      <c r="AF372" s="56"/>
      <c r="AG372" s="28"/>
      <c r="AH372" s="56"/>
      <c r="AI372" s="28"/>
      <c r="AJ372" s="184"/>
      <c r="AK372" s="199"/>
      <c r="AL372" s="286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4"/>
      <c r="AT372" s="37"/>
    </row>
    <row r="373" spans="2:46" ht="13.5" customHeight="1" x14ac:dyDescent="0.15">
      <c r="B373" s="284" t="s">
        <v>137</v>
      </c>
      <c r="C373" s="25" t="s">
        <v>31</v>
      </c>
      <c r="D373" s="39"/>
      <c r="E373" s="55"/>
      <c r="F373" s="96"/>
      <c r="G373" s="96"/>
      <c r="H373" s="96"/>
      <c r="I373" s="60"/>
      <c r="J373" s="60"/>
      <c r="K373" s="61"/>
      <c r="L373" s="258"/>
      <c r="M373" s="258"/>
      <c r="N373" s="55"/>
      <c r="O373" s="26"/>
      <c r="P373" s="55"/>
      <c r="Q373" s="26"/>
      <c r="R373" s="131"/>
      <c r="S373" s="214"/>
      <c r="T373" s="284" t="s">
        <v>137</v>
      </c>
      <c r="U373" s="25" t="s">
        <v>31</v>
      </c>
      <c r="V373" s="39"/>
      <c r="W373" s="55"/>
      <c r="X373" s="96"/>
      <c r="Y373" s="96"/>
      <c r="Z373" s="96"/>
      <c r="AA373" s="60"/>
      <c r="AB373" s="60"/>
      <c r="AC373" s="61"/>
      <c r="AD373" s="258"/>
      <c r="AE373" s="258"/>
      <c r="AF373" s="55"/>
      <c r="AG373" s="26"/>
      <c r="AH373" s="55"/>
      <c r="AI373" s="26"/>
      <c r="AJ373" s="131"/>
      <c r="AK373" s="199"/>
      <c r="AL373" s="284" t="s">
        <v>137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4"/>
      <c r="AT373" s="37"/>
    </row>
    <row r="374" spans="2:46" ht="13.5" customHeight="1" x14ac:dyDescent="0.15">
      <c r="B374" s="285"/>
      <c r="C374" s="27" t="s">
        <v>32</v>
      </c>
      <c r="D374" s="186"/>
      <c r="E374" s="56"/>
      <c r="F374" s="187"/>
      <c r="G374" s="187"/>
      <c r="H374" s="187"/>
      <c r="I374" s="62"/>
      <c r="J374" s="62"/>
      <c r="K374" s="188"/>
      <c r="L374" s="259"/>
      <c r="M374" s="259"/>
      <c r="N374" s="56"/>
      <c r="O374" s="28"/>
      <c r="P374" s="56"/>
      <c r="Q374" s="28"/>
      <c r="R374" s="132"/>
      <c r="S374" s="214"/>
      <c r="T374" s="285"/>
      <c r="U374" s="27" t="s">
        <v>32</v>
      </c>
      <c r="V374" s="186"/>
      <c r="W374" s="56"/>
      <c r="X374" s="187"/>
      <c r="Y374" s="187"/>
      <c r="Z374" s="187"/>
      <c r="AA374" s="62"/>
      <c r="AB374" s="62"/>
      <c r="AC374" s="188"/>
      <c r="AD374" s="259"/>
      <c r="AE374" s="259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4"/>
      <c r="AT374" s="37"/>
    </row>
    <row r="375" spans="2:46" ht="13.5" customHeight="1" x14ac:dyDescent="0.15">
      <c r="B375" s="285"/>
      <c r="C375" s="27" t="s">
        <v>33</v>
      </c>
      <c r="D375" s="186"/>
      <c r="E375" s="56"/>
      <c r="F375" s="187"/>
      <c r="G375" s="187"/>
      <c r="H375" s="187"/>
      <c r="I375" s="62"/>
      <c r="J375" s="62"/>
      <c r="K375" s="188"/>
      <c r="L375" s="259"/>
      <c r="M375" s="259"/>
      <c r="N375" s="56"/>
      <c r="O375" s="28"/>
      <c r="P375" s="56"/>
      <c r="Q375" s="28"/>
      <c r="R375" s="132"/>
      <c r="S375" s="214"/>
      <c r="T375" s="285"/>
      <c r="U375" s="27" t="s">
        <v>33</v>
      </c>
      <c r="V375" s="186"/>
      <c r="W375" s="56"/>
      <c r="X375" s="187"/>
      <c r="Y375" s="187"/>
      <c r="Z375" s="187"/>
      <c r="AA375" s="62"/>
      <c r="AB375" s="62"/>
      <c r="AC375" s="188"/>
      <c r="AD375" s="259"/>
      <c r="AE375" s="259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4"/>
      <c r="AT375" s="37"/>
    </row>
    <row r="376" spans="2:46" ht="13.5" customHeight="1" x14ac:dyDescent="0.15">
      <c r="B376" s="285"/>
      <c r="C376" s="27" t="s">
        <v>35</v>
      </c>
      <c r="D376" s="186"/>
      <c r="E376" s="56"/>
      <c r="F376" s="187"/>
      <c r="G376" s="187"/>
      <c r="H376" s="187"/>
      <c r="I376" s="62"/>
      <c r="J376" s="62"/>
      <c r="K376" s="188"/>
      <c r="L376" s="259"/>
      <c r="M376" s="259"/>
      <c r="N376" s="56"/>
      <c r="O376" s="28"/>
      <c r="P376" s="56"/>
      <c r="Q376" s="28"/>
      <c r="R376" s="132"/>
      <c r="S376" s="214"/>
      <c r="T376" s="285"/>
      <c r="U376" s="27" t="s">
        <v>35</v>
      </c>
      <c r="V376" s="186"/>
      <c r="W376" s="56"/>
      <c r="X376" s="187"/>
      <c r="Y376" s="187"/>
      <c r="Z376" s="187"/>
      <c r="AA376" s="62"/>
      <c r="AB376" s="62"/>
      <c r="AC376" s="188"/>
      <c r="AD376" s="259"/>
      <c r="AE376" s="259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4"/>
      <c r="AT376" s="37"/>
    </row>
    <row r="377" spans="2:46" ht="13.5" customHeight="1" thickBot="1" x14ac:dyDescent="0.2">
      <c r="B377" s="286"/>
      <c r="C377" s="27"/>
      <c r="D377" s="186"/>
      <c r="E377" s="56"/>
      <c r="F377" s="189"/>
      <c r="G377" s="189"/>
      <c r="H377" s="189"/>
      <c r="I377" s="56"/>
      <c r="J377" s="56"/>
      <c r="K377" s="188"/>
      <c r="L377" s="259"/>
      <c r="M377" s="259"/>
      <c r="N377" s="56"/>
      <c r="O377" s="28"/>
      <c r="P377" s="56"/>
      <c r="Q377" s="28"/>
      <c r="R377" s="184"/>
      <c r="S377" s="214"/>
      <c r="T377" s="286"/>
      <c r="U377" s="27"/>
      <c r="V377" s="186"/>
      <c r="W377" s="56"/>
      <c r="X377" s="189"/>
      <c r="Y377" s="189"/>
      <c r="Z377" s="189"/>
      <c r="AA377" s="56"/>
      <c r="AB377" s="56"/>
      <c r="AC377" s="188"/>
      <c r="AD377" s="259"/>
      <c r="AE377" s="259"/>
      <c r="AF377" s="56"/>
      <c r="AG377" s="28"/>
      <c r="AH377" s="56"/>
      <c r="AI377" s="28"/>
      <c r="AJ377" s="184"/>
      <c r="AK377" s="199"/>
      <c r="AL377" s="286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4"/>
      <c r="AT377" s="37"/>
    </row>
    <row r="378" spans="2:46" ht="13.5" customHeight="1" x14ac:dyDescent="0.15">
      <c r="B378" s="284" t="s">
        <v>138</v>
      </c>
      <c r="C378" s="25" t="s">
        <v>31</v>
      </c>
      <c r="D378" s="39"/>
      <c r="E378" s="55"/>
      <c r="F378" s="96"/>
      <c r="G378" s="96"/>
      <c r="H378" s="96"/>
      <c r="I378" s="60"/>
      <c r="J378" s="60"/>
      <c r="K378" s="61"/>
      <c r="L378" s="258"/>
      <c r="M378" s="258"/>
      <c r="N378" s="55"/>
      <c r="O378" s="26"/>
      <c r="P378" s="55"/>
      <c r="Q378" s="26"/>
      <c r="R378" s="131"/>
      <c r="S378" s="214"/>
      <c r="T378" s="284" t="s">
        <v>138</v>
      </c>
      <c r="U378" s="25" t="s">
        <v>31</v>
      </c>
      <c r="V378" s="39"/>
      <c r="W378" s="55"/>
      <c r="X378" s="96"/>
      <c r="Y378" s="96"/>
      <c r="Z378" s="96"/>
      <c r="AA378" s="60"/>
      <c r="AB378" s="60"/>
      <c r="AC378" s="61"/>
      <c r="AD378" s="258"/>
      <c r="AE378" s="258"/>
      <c r="AF378" s="55"/>
      <c r="AG378" s="26"/>
      <c r="AH378" s="55"/>
      <c r="AI378" s="26"/>
      <c r="AJ378" s="131"/>
      <c r="AK378" s="199"/>
      <c r="AL378" s="284" t="s">
        <v>138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4"/>
      <c r="AT378" s="37"/>
    </row>
    <row r="379" spans="2:46" ht="13.5" customHeight="1" x14ac:dyDescent="0.15">
      <c r="B379" s="285"/>
      <c r="C379" s="27" t="s">
        <v>32</v>
      </c>
      <c r="D379" s="186"/>
      <c r="E379" s="56"/>
      <c r="F379" s="187"/>
      <c r="G379" s="187"/>
      <c r="H379" s="187"/>
      <c r="I379" s="62"/>
      <c r="J379" s="62"/>
      <c r="K379" s="188"/>
      <c r="L379" s="259"/>
      <c r="M379" s="259"/>
      <c r="N379" s="56"/>
      <c r="O379" s="28"/>
      <c r="P379" s="56"/>
      <c r="Q379" s="28"/>
      <c r="R379" s="132"/>
      <c r="S379" s="214"/>
      <c r="T379" s="285"/>
      <c r="U379" s="27" t="s">
        <v>32</v>
      </c>
      <c r="V379" s="186"/>
      <c r="W379" s="56"/>
      <c r="X379" s="187"/>
      <c r="Y379" s="187"/>
      <c r="Z379" s="187"/>
      <c r="AA379" s="62"/>
      <c r="AB379" s="62"/>
      <c r="AC379" s="188"/>
      <c r="AD379" s="259"/>
      <c r="AE379" s="259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4"/>
      <c r="AT379" s="37"/>
    </row>
    <row r="380" spans="2:46" ht="13.5" customHeight="1" x14ac:dyDescent="0.15">
      <c r="B380" s="285"/>
      <c r="C380" s="27" t="s">
        <v>33</v>
      </c>
      <c r="D380" s="186"/>
      <c r="E380" s="56"/>
      <c r="F380" s="187"/>
      <c r="G380" s="187"/>
      <c r="H380" s="187"/>
      <c r="I380" s="62"/>
      <c r="J380" s="62"/>
      <c r="K380" s="188"/>
      <c r="L380" s="259"/>
      <c r="M380" s="259"/>
      <c r="N380" s="56"/>
      <c r="O380" s="28"/>
      <c r="P380" s="56"/>
      <c r="Q380" s="28"/>
      <c r="R380" s="132"/>
      <c r="S380" s="214"/>
      <c r="T380" s="285"/>
      <c r="U380" s="27" t="s">
        <v>33</v>
      </c>
      <c r="V380" s="186"/>
      <c r="W380" s="56"/>
      <c r="X380" s="187"/>
      <c r="Y380" s="187"/>
      <c r="Z380" s="187"/>
      <c r="AA380" s="62"/>
      <c r="AB380" s="62"/>
      <c r="AC380" s="188"/>
      <c r="AD380" s="259"/>
      <c r="AE380" s="259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4"/>
      <c r="AT380" s="37"/>
    </row>
    <row r="381" spans="2:46" ht="13.5" customHeight="1" x14ac:dyDescent="0.15">
      <c r="B381" s="285"/>
      <c r="C381" s="27" t="s">
        <v>35</v>
      </c>
      <c r="D381" s="186"/>
      <c r="E381" s="56"/>
      <c r="F381" s="187"/>
      <c r="G381" s="187"/>
      <c r="H381" s="187"/>
      <c r="I381" s="62"/>
      <c r="J381" s="62"/>
      <c r="K381" s="188"/>
      <c r="L381" s="259"/>
      <c r="M381" s="259"/>
      <c r="N381" s="56"/>
      <c r="O381" s="28"/>
      <c r="P381" s="56"/>
      <c r="Q381" s="28"/>
      <c r="R381" s="132"/>
      <c r="S381" s="214"/>
      <c r="T381" s="285"/>
      <c r="U381" s="27" t="s">
        <v>35</v>
      </c>
      <c r="V381" s="186"/>
      <c r="W381" s="56"/>
      <c r="X381" s="187"/>
      <c r="Y381" s="187"/>
      <c r="Z381" s="187"/>
      <c r="AA381" s="62"/>
      <c r="AB381" s="62"/>
      <c r="AC381" s="188"/>
      <c r="AD381" s="259"/>
      <c r="AE381" s="259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4"/>
      <c r="AT381" s="37"/>
    </row>
    <row r="382" spans="2:46" ht="13.5" customHeight="1" thickBot="1" x14ac:dyDescent="0.2">
      <c r="B382" s="286"/>
      <c r="C382" s="27"/>
      <c r="D382" s="186"/>
      <c r="E382" s="56"/>
      <c r="F382" s="189"/>
      <c r="G382" s="189"/>
      <c r="H382" s="189"/>
      <c r="I382" s="56"/>
      <c r="J382" s="56"/>
      <c r="K382" s="188"/>
      <c r="L382" s="259"/>
      <c r="M382" s="259"/>
      <c r="N382" s="56"/>
      <c r="O382" s="28"/>
      <c r="P382" s="56"/>
      <c r="Q382" s="28"/>
      <c r="R382" s="184"/>
      <c r="S382" s="214"/>
      <c r="T382" s="286"/>
      <c r="U382" s="27"/>
      <c r="V382" s="186"/>
      <c r="W382" s="56"/>
      <c r="X382" s="189"/>
      <c r="Y382" s="189"/>
      <c r="Z382" s="189"/>
      <c r="AA382" s="56"/>
      <c r="AB382" s="56"/>
      <c r="AC382" s="188"/>
      <c r="AD382" s="259"/>
      <c r="AE382" s="259"/>
      <c r="AF382" s="56"/>
      <c r="AG382" s="28"/>
      <c r="AH382" s="56"/>
      <c r="AI382" s="28"/>
      <c r="AJ382" s="184"/>
      <c r="AK382" s="199"/>
      <c r="AL382" s="286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4"/>
      <c r="AT382" s="37"/>
    </row>
    <row r="383" spans="2:46" ht="13.5" customHeight="1" x14ac:dyDescent="0.15">
      <c r="B383" s="284" t="s">
        <v>139</v>
      </c>
      <c r="C383" s="25" t="s">
        <v>31</v>
      </c>
      <c r="D383" s="39"/>
      <c r="E383" s="55"/>
      <c r="F383" s="96"/>
      <c r="G383" s="96"/>
      <c r="H383" s="96"/>
      <c r="I383" s="60"/>
      <c r="J383" s="60"/>
      <c r="K383" s="61"/>
      <c r="L383" s="258"/>
      <c r="M383" s="258"/>
      <c r="N383" s="55"/>
      <c r="O383" s="26"/>
      <c r="P383" s="55"/>
      <c r="Q383" s="26"/>
      <c r="R383" s="131"/>
      <c r="S383" s="214"/>
      <c r="T383" s="284" t="s">
        <v>139</v>
      </c>
      <c r="U383" s="25" t="s">
        <v>31</v>
      </c>
      <c r="V383" s="39"/>
      <c r="W383" s="55"/>
      <c r="X383" s="96"/>
      <c r="Y383" s="96"/>
      <c r="Z383" s="96"/>
      <c r="AA383" s="60"/>
      <c r="AB383" s="60"/>
      <c r="AC383" s="61"/>
      <c r="AD383" s="258"/>
      <c r="AE383" s="258"/>
      <c r="AF383" s="55"/>
      <c r="AG383" s="26"/>
      <c r="AH383" s="55"/>
      <c r="AI383" s="26"/>
      <c r="AJ383" s="131"/>
      <c r="AK383" s="199"/>
      <c r="AL383" s="284" t="s">
        <v>139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4"/>
      <c r="AT383" s="37"/>
    </row>
    <row r="384" spans="2:46" ht="13.5" customHeight="1" x14ac:dyDescent="0.15">
      <c r="B384" s="285"/>
      <c r="C384" s="27" t="s">
        <v>32</v>
      </c>
      <c r="D384" s="186"/>
      <c r="E384" s="56"/>
      <c r="F384" s="187"/>
      <c r="G384" s="187"/>
      <c r="H384" s="187"/>
      <c r="I384" s="62"/>
      <c r="J384" s="62"/>
      <c r="K384" s="188"/>
      <c r="L384" s="259"/>
      <c r="M384" s="259"/>
      <c r="N384" s="56"/>
      <c r="O384" s="28"/>
      <c r="P384" s="56"/>
      <c r="Q384" s="28"/>
      <c r="R384" s="132"/>
      <c r="S384" s="214"/>
      <c r="T384" s="285"/>
      <c r="U384" s="27" t="s">
        <v>32</v>
      </c>
      <c r="V384" s="186"/>
      <c r="W384" s="56"/>
      <c r="X384" s="187"/>
      <c r="Y384" s="187"/>
      <c r="Z384" s="187"/>
      <c r="AA384" s="62"/>
      <c r="AB384" s="62"/>
      <c r="AC384" s="188"/>
      <c r="AD384" s="259"/>
      <c r="AE384" s="259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4"/>
      <c r="AT384" s="37"/>
    </row>
    <row r="385" spans="2:46" ht="13.5" customHeight="1" x14ac:dyDescent="0.15">
      <c r="B385" s="285"/>
      <c r="C385" s="27" t="s">
        <v>33</v>
      </c>
      <c r="D385" s="186"/>
      <c r="E385" s="56"/>
      <c r="F385" s="187"/>
      <c r="G385" s="187"/>
      <c r="H385" s="187"/>
      <c r="I385" s="62"/>
      <c r="J385" s="62"/>
      <c r="K385" s="188"/>
      <c r="L385" s="259"/>
      <c r="M385" s="259"/>
      <c r="N385" s="56"/>
      <c r="O385" s="28"/>
      <c r="P385" s="56"/>
      <c r="Q385" s="28"/>
      <c r="R385" s="132"/>
      <c r="S385" s="214"/>
      <c r="T385" s="285"/>
      <c r="U385" s="27" t="s">
        <v>33</v>
      </c>
      <c r="V385" s="186"/>
      <c r="W385" s="56"/>
      <c r="X385" s="187"/>
      <c r="Y385" s="187"/>
      <c r="Z385" s="187"/>
      <c r="AA385" s="62"/>
      <c r="AB385" s="62"/>
      <c r="AC385" s="188"/>
      <c r="AD385" s="259"/>
      <c r="AE385" s="259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4"/>
      <c r="AT385" s="37"/>
    </row>
    <row r="386" spans="2:46" ht="13.5" customHeight="1" x14ac:dyDescent="0.15">
      <c r="B386" s="285"/>
      <c r="C386" s="27" t="s">
        <v>35</v>
      </c>
      <c r="D386" s="186"/>
      <c r="E386" s="56"/>
      <c r="F386" s="187"/>
      <c r="G386" s="187"/>
      <c r="H386" s="187"/>
      <c r="I386" s="62"/>
      <c r="J386" s="62"/>
      <c r="K386" s="188"/>
      <c r="L386" s="259"/>
      <c r="M386" s="259"/>
      <c r="N386" s="56"/>
      <c r="O386" s="28"/>
      <c r="P386" s="56"/>
      <c r="Q386" s="28"/>
      <c r="R386" s="132"/>
      <c r="S386" s="214"/>
      <c r="T386" s="285"/>
      <c r="U386" s="27" t="s">
        <v>35</v>
      </c>
      <c r="V386" s="186"/>
      <c r="W386" s="56"/>
      <c r="X386" s="187"/>
      <c r="Y386" s="187"/>
      <c r="Z386" s="187"/>
      <c r="AA386" s="62"/>
      <c r="AB386" s="62"/>
      <c r="AC386" s="188"/>
      <c r="AD386" s="259"/>
      <c r="AE386" s="259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4"/>
      <c r="AT386" s="37"/>
    </row>
    <row r="387" spans="2:46" ht="13.5" customHeight="1" thickBot="1" x14ac:dyDescent="0.2">
      <c r="B387" s="286"/>
      <c r="C387" s="27"/>
      <c r="D387" s="186"/>
      <c r="E387" s="56"/>
      <c r="F387" s="189"/>
      <c r="G387" s="189"/>
      <c r="H387" s="189"/>
      <c r="I387" s="56"/>
      <c r="J387" s="56"/>
      <c r="K387" s="188"/>
      <c r="L387" s="259"/>
      <c r="M387" s="259"/>
      <c r="N387" s="56"/>
      <c r="O387" s="28"/>
      <c r="P387" s="56"/>
      <c r="Q387" s="28"/>
      <c r="R387" s="184"/>
      <c r="S387" s="214"/>
      <c r="T387" s="286"/>
      <c r="U387" s="27"/>
      <c r="V387" s="186"/>
      <c r="W387" s="56"/>
      <c r="X387" s="189"/>
      <c r="Y387" s="189"/>
      <c r="Z387" s="189"/>
      <c r="AA387" s="56"/>
      <c r="AB387" s="56"/>
      <c r="AC387" s="188"/>
      <c r="AD387" s="259"/>
      <c r="AE387" s="259"/>
      <c r="AF387" s="56"/>
      <c r="AG387" s="28"/>
      <c r="AH387" s="56"/>
      <c r="AI387" s="28"/>
      <c r="AJ387" s="184"/>
      <c r="AK387" s="199"/>
      <c r="AL387" s="286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4"/>
      <c r="AT387" s="37"/>
    </row>
    <row r="388" spans="2:46" ht="13.5" customHeight="1" x14ac:dyDescent="0.15">
      <c r="B388" s="284" t="s">
        <v>140</v>
      </c>
      <c r="C388" s="25" t="s">
        <v>31</v>
      </c>
      <c r="D388" s="39"/>
      <c r="E388" s="55"/>
      <c r="F388" s="96"/>
      <c r="G388" s="96"/>
      <c r="H388" s="96"/>
      <c r="I388" s="60"/>
      <c r="J388" s="60"/>
      <c r="K388" s="61"/>
      <c r="L388" s="258"/>
      <c r="M388" s="258"/>
      <c r="N388" s="55"/>
      <c r="O388" s="26"/>
      <c r="P388" s="55"/>
      <c r="Q388" s="26"/>
      <c r="R388" s="131"/>
      <c r="S388" s="214"/>
      <c r="T388" s="284" t="s">
        <v>140</v>
      </c>
      <c r="U388" s="25" t="s">
        <v>31</v>
      </c>
      <c r="V388" s="39"/>
      <c r="W388" s="55"/>
      <c r="X388" s="96"/>
      <c r="Y388" s="96"/>
      <c r="Z388" s="96"/>
      <c r="AA388" s="60"/>
      <c r="AB388" s="60"/>
      <c r="AC388" s="61"/>
      <c r="AD388" s="258"/>
      <c r="AE388" s="258"/>
      <c r="AF388" s="55"/>
      <c r="AG388" s="26"/>
      <c r="AH388" s="55"/>
      <c r="AI388" s="26"/>
      <c r="AJ388" s="131"/>
      <c r="AK388" s="199"/>
      <c r="AL388" s="284" t="s">
        <v>140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4"/>
      <c r="AT388" s="37"/>
    </row>
    <row r="389" spans="2:46" ht="13.5" customHeight="1" x14ac:dyDescent="0.15">
      <c r="B389" s="285"/>
      <c r="C389" s="27" t="s">
        <v>32</v>
      </c>
      <c r="D389" s="186"/>
      <c r="E389" s="56"/>
      <c r="F389" s="187"/>
      <c r="G389" s="187"/>
      <c r="H389" s="187"/>
      <c r="I389" s="62"/>
      <c r="J389" s="62"/>
      <c r="K389" s="188"/>
      <c r="L389" s="259"/>
      <c r="M389" s="259"/>
      <c r="N389" s="56"/>
      <c r="O389" s="28"/>
      <c r="P389" s="56"/>
      <c r="Q389" s="28"/>
      <c r="R389" s="132"/>
      <c r="S389" s="214"/>
      <c r="T389" s="285"/>
      <c r="U389" s="27" t="s">
        <v>32</v>
      </c>
      <c r="V389" s="186"/>
      <c r="W389" s="56"/>
      <c r="X389" s="187"/>
      <c r="Y389" s="187"/>
      <c r="Z389" s="187"/>
      <c r="AA389" s="62"/>
      <c r="AB389" s="62"/>
      <c r="AC389" s="188"/>
      <c r="AD389" s="259"/>
      <c r="AE389" s="259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4"/>
      <c r="AT389" s="37"/>
    </row>
    <row r="390" spans="2:46" ht="13.5" customHeight="1" x14ac:dyDescent="0.15">
      <c r="B390" s="285"/>
      <c r="C390" s="27" t="s">
        <v>33</v>
      </c>
      <c r="D390" s="186"/>
      <c r="E390" s="56"/>
      <c r="F390" s="187"/>
      <c r="G390" s="187"/>
      <c r="H390" s="187"/>
      <c r="I390" s="62"/>
      <c r="J390" s="62"/>
      <c r="K390" s="188"/>
      <c r="L390" s="259"/>
      <c r="M390" s="259"/>
      <c r="N390" s="56"/>
      <c r="O390" s="28"/>
      <c r="P390" s="56"/>
      <c r="Q390" s="28"/>
      <c r="R390" s="132"/>
      <c r="S390" s="214"/>
      <c r="T390" s="285"/>
      <c r="U390" s="27" t="s">
        <v>33</v>
      </c>
      <c r="V390" s="186"/>
      <c r="W390" s="56"/>
      <c r="X390" s="187"/>
      <c r="Y390" s="187"/>
      <c r="Z390" s="187"/>
      <c r="AA390" s="62"/>
      <c r="AB390" s="62"/>
      <c r="AC390" s="188"/>
      <c r="AD390" s="259"/>
      <c r="AE390" s="259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4"/>
      <c r="AT390" s="37"/>
    </row>
    <row r="391" spans="2:46" ht="13.5" customHeight="1" x14ac:dyDescent="0.15">
      <c r="B391" s="285"/>
      <c r="C391" s="27" t="s">
        <v>35</v>
      </c>
      <c r="D391" s="186"/>
      <c r="E391" s="56"/>
      <c r="F391" s="187"/>
      <c r="G391" s="187"/>
      <c r="H391" s="187"/>
      <c r="I391" s="62"/>
      <c r="J391" s="62"/>
      <c r="K391" s="188"/>
      <c r="L391" s="259"/>
      <c r="M391" s="259"/>
      <c r="N391" s="56"/>
      <c r="O391" s="28"/>
      <c r="P391" s="56"/>
      <c r="Q391" s="28"/>
      <c r="R391" s="132"/>
      <c r="S391" s="214"/>
      <c r="T391" s="285"/>
      <c r="U391" s="27" t="s">
        <v>35</v>
      </c>
      <c r="V391" s="186"/>
      <c r="W391" s="56"/>
      <c r="X391" s="187"/>
      <c r="Y391" s="187"/>
      <c r="Z391" s="187"/>
      <c r="AA391" s="62"/>
      <c r="AB391" s="62"/>
      <c r="AC391" s="188"/>
      <c r="AD391" s="259"/>
      <c r="AE391" s="259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4"/>
      <c r="AT391" s="37"/>
    </row>
    <row r="392" spans="2:46" ht="13.5" customHeight="1" thickBot="1" x14ac:dyDescent="0.2">
      <c r="B392" s="286"/>
      <c r="C392" s="27"/>
      <c r="D392" s="186"/>
      <c r="E392" s="56"/>
      <c r="F392" s="189"/>
      <c r="G392" s="189"/>
      <c r="H392" s="189"/>
      <c r="I392" s="56"/>
      <c r="J392" s="56"/>
      <c r="K392" s="188"/>
      <c r="L392" s="259"/>
      <c r="M392" s="259"/>
      <c r="N392" s="56"/>
      <c r="O392" s="28"/>
      <c r="P392" s="56"/>
      <c r="Q392" s="28"/>
      <c r="R392" s="184"/>
      <c r="S392" s="214"/>
      <c r="T392" s="286"/>
      <c r="U392" s="27"/>
      <c r="V392" s="186"/>
      <c r="W392" s="56"/>
      <c r="X392" s="189"/>
      <c r="Y392" s="189"/>
      <c r="Z392" s="189"/>
      <c r="AA392" s="56"/>
      <c r="AB392" s="56"/>
      <c r="AC392" s="188"/>
      <c r="AD392" s="259"/>
      <c r="AE392" s="259"/>
      <c r="AF392" s="56"/>
      <c r="AG392" s="28"/>
      <c r="AH392" s="56"/>
      <c r="AI392" s="28"/>
      <c r="AJ392" s="184"/>
      <c r="AK392" s="199"/>
      <c r="AL392" s="286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4"/>
      <c r="AT392" s="37"/>
    </row>
    <row r="393" spans="2:46" ht="13.5" customHeight="1" x14ac:dyDescent="0.15">
      <c r="B393" s="284" t="s">
        <v>141</v>
      </c>
      <c r="C393" s="25" t="s">
        <v>31</v>
      </c>
      <c r="D393" s="39"/>
      <c r="E393" s="55"/>
      <c r="F393" s="96"/>
      <c r="G393" s="96"/>
      <c r="H393" s="96"/>
      <c r="I393" s="60"/>
      <c r="J393" s="60"/>
      <c r="K393" s="61"/>
      <c r="L393" s="258"/>
      <c r="M393" s="258"/>
      <c r="N393" s="55"/>
      <c r="O393" s="26"/>
      <c r="P393" s="55"/>
      <c r="Q393" s="26"/>
      <c r="R393" s="131"/>
      <c r="S393" s="214"/>
      <c r="T393" s="284" t="s">
        <v>141</v>
      </c>
      <c r="U393" s="25" t="s">
        <v>31</v>
      </c>
      <c r="V393" s="39"/>
      <c r="W393" s="55"/>
      <c r="X393" s="96"/>
      <c r="Y393" s="96"/>
      <c r="Z393" s="96"/>
      <c r="AA393" s="60"/>
      <c r="AB393" s="60"/>
      <c r="AC393" s="61"/>
      <c r="AD393" s="258"/>
      <c r="AE393" s="258"/>
      <c r="AF393" s="55"/>
      <c r="AG393" s="26"/>
      <c r="AH393" s="55"/>
      <c r="AI393" s="26"/>
      <c r="AJ393" s="131"/>
      <c r="AK393" s="199"/>
      <c r="AL393" s="284" t="s">
        <v>141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4"/>
      <c r="AT393" s="37"/>
    </row>
    <row r="394" spans="2:46" ht="13.5" customHeight="1" x14ac:dyDescent="0.15">
      <c r="B394" s="285"/>
      <c r="C394" s="27" t="s">
        <v>32</v>
      </c>
      <c r="D394" s="186"/>
      <c r="E394" s="56"/>
      <c r="F394" s="187"/>
      <c r="G394" s="187"/>
      <c r="H394" s="187"/>
      <c r="I394" s="62"/>
      <c r="J394" s="62"/>
      <c r="K394" s="188"/>
      <c r="L394" s="259"/>
      <c r="M394" s="259"/>
      <c r="N394" s="56"/>
      <c r="O394" s="28"/>
      <c r="P394" s="56"/>
      <c r="Q394" s="28"/>
      <c r="R394" s="132"/>
      <c r="S394" s="214"/>
      <c r="T394" s="285"/>
      <c r="U394" s="27" t="s">
        <v>32</v>
      </c>
      <c r="V394" s="186"/>
      <c r="W394" s="56"/>
      <c r="X394" s="187"/>
      <c r="Y394" s="187"/>
      <c r="Z394" s="187"/>
      <c r="AA394" s="62"/>
      <c r="AB394" s="62"/>
      <c r="AC394" s="188"/>
      <c r="AD394" s="259"/>
      <c r="AE394" s="259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4"/>
      <c r="AT394" s="37"/>
    </row>
    <row r="395" spans="2:46" ht="13.5" customHeight="1" x14ac:dyDescent="0.15">
      <c r="B395" s="285"/>
      <c r="C395" s="27" t="s">
        <v>33</v>
      </c>
      <c r="D395" s="186"/>
      <c r="E395" s="56"/>
      <c r="F395" s="187"/>
      <c r="G395" s="187"/>
      <c r="H395" s="187"/>
      <c r="I395" s="62"/>
      <c r="J395" s="62"/>
      <c r="K395" s="188"/>
      <c r="L395" s="259"/>
      <c r="M395" s="259"/>
      <c r="N395" s="56"/>
      <c r="O395" s="28"/>
      <c r="P395" s="56"/>
      <c r="Q395" s="28"/>
      <c r="R395" s="132"/>
      <c r="S395" s="214"/>
      <c r="T395" s="285"/>
      <c r="U395" s="27" t="s">
        <v>33</v>
      </c>
      <c r="V395" s="186"/>
      <c r="W395" s="56"/>
      <c r="X395" s="187"/>
      <c r="Y395" s="187"/>
      <c r="Z395" s="187"/>
      <c r="AA395" s="62"/>
      <c r="AB395" s="62"/>
      <c r="AC395" s="188"/>
      <c r="AD395" s="259"/>
      <c r="AE395" s="259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4"/>
      <c r="AT395" s="37"/>
    </row>
    <row r="396" spans="2:46" ht="13.5" customHeight="1" x14ac:dyDescent="0.15">
      <c r="B396" s="285"/>
      <c r="C396" s="27" t="s">
        <v>35</v>
      </c>
      <c r="D396" s="186"/>
      <c r="E396" s="56"/>
      <c r="F396" s="187"/>
      <c r="G396" s="187"/>
      <c r="H396" s="187"/>
      <c r="I396" s="62"/>
      <c r="J396" s="62"/>
      <c r="K396" s="188"/>
      <c r="L396" s="259"/>
      <c r="M396" s="259"/>
      <c r="N396" s="56"/>
      <c r="O396" s="28"/>
      <c r="P396" s="56"/>
      <c r="Q396" s="28"/>
      <c r="R396" s="132"/>
      <c r="S396" s="214"/>
      <c r="T396" s="285"/>
      <c r="U396" s="27" t="s">
        <v>35</v>
      </c>
      <c r="V396" s="186"/>
      <c r="W396" s="56"/>
      <c r="X396" s="187"/>
      <c r="Y396" s="187"/>
      <c r="Z396" s="187"/>
      <c r="AA396" s="62"/>
      <c r="AB396" s="62"/>
      <c r="AC396" s="188"/>
      <c r="AD396" s="259"/>
      <c r="AE396" s="259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4"/>
      <c r="AT396" s="37"/>
    </row>
    <row r="397" spans="2:46" ht="13.5" customHeight="1" thickBot="1" x14ac:dyDescent="0.2">
      <c r="B397" s="286"/>
      <c r="C397" s="27"/>
      <c r="D397" s="186"/>
      <c r="E397" s="56"/>
      <c r="F397" s="189"/>
      <c r="G397" s="189"/>
      <c r="H397" s="189"/>
      <c r="I397" s="56"/>
      <c r="J397" s="56"/>
      <c r="K397" s="188"/>
      <c r="L397" s="259"/>
      <c r="M397" s="259"/>
      <c r="N397" s="56"/>
      <c r="O397" s="28"/>
      <c r="P397" s="56"/>
      <c r="Q397" s="28"/>
      <c r="R397" s="184"/>
      <c r="S397" s="214"/>
      <c r="T397" s="286"/>
      <c r="U397" s="27"/>
      <c r="V397" s="186"/>
      <c r="W397" s="56"/>
      <c r="X397" s="189"/>
      <c r="Y397" s="189"/>
      <c r="Z397" s="189"/>
      <c r="AA397" s="56"/>
      <c r="AB397" s="56"/>
      <c r="AC397" s="188"/>
      <c r="AD397" s="259"/>
      <c r="AE397" s="259"/>
      <c r="AF397" s="56"/>
      <c r="AG397" s="28"/>
      <c r="AH397" s="56"/>
      <c r="AI397" s="28"/>
      <c r="AJ397" s="184"/>
      <c r="AK397" s="199"/>
      <c r="AL397" s="286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4"/>
      <c r="AT397" s="37"/>
    </row>
    <row r="398" spans="2:46" ht="13.5" customHeight="1" x14ac:dyDescent="0.15">
      <c r="B398" s="284" t="s">
        <v>142</v>
      </c>
      <c r="C398" s="25" t="s">
        <v>31</v>
      </c>
      <c r="D398" s="39"/>
      <c r="E398" s="55"/>
      <c r="F398" s="96"/>
      <c r="G398" s="96"/>
      <c r="H398" s="96"/>
      <c r="I398" s="60"/>
      <c r="J398" s="60"/>
      <c r="K398" s="61"/>
      <c r="L398" s="258"/>
      <c r="M398" s="258"/>
      <c r="N398" s="55"/>
      <c r="O398" s="26"/>
      <c r="P398" s="55"/>
      <c r="Q398" s="26"/>
      <c r="R398" s="131"/>
      <c r="S398" s="214"/>
      <c r="T398" s="284" t="s">
        <v>142</v>
      </c>
      <c r="U398" s="25" t="s">
        <v>31</v>
      </c>
      <c r="V398" s="39"/>
      <c r="W398" s="55"/>
      <c r="X398" s="96"/>
      <c r="Y398" s="96"/>
      <c r="Z398" s="96"/>
      <c r="AA398" s="60"/>
      <c r="AB398" s="60"/>
      <c r="AC398" s="61"/>
      <c r="AD398" s="258"/>
      <c r="AE398" s="258"/>
      <c r="AF398" s="55"/>
      <c r="AG398" s="26"/>
      <c r="AH398" s="55"/>
      <c r="AI398" s="26"/>
      <c r="AJ398" s="131"/>
      <c r="AK398" s="199"/>
      <c r="AL398" s="284" t="s">
        <v>142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4"/>
      <c r="AT398" s="37"/>
    </row>
    <row r="399" spans="2:46" ht="13.5" customHeight="1" x14ac:dyDescent="0.15">
      <c r="B399" s="285"/>
      <c r="C399" s="27" t="s">
        <v>32</v>
      </c>
      <c r="D399" s="186"/>
      <c r="E399" s="56"/>
      <c r="F399" s="187"/>
      <c r="G399" s="187"/>
      <c r="H399" s="187"/>
      <c r="I399" s="62"/>
      <c r="J399" s="62"/>
      <c r="K399" s="188"/>
      <c r="L399" s="259"/>
      <c r="M399" s="259"/>
      <c r="N399" s="56"/>
      <c r="O399" s="28"/>
      <c r="P399" s="56"/>
      <c r="Q399" s="28"/>
      <c r="R399" s="132"/>
      <c r="S399" s="214"/>
      <c r="T399" s="285"/>
      <c r="U399" s="27" t="s">
        <v>32</v>
      </c>
      <c r="V399" s="186"/>
      <c r="W399" s="56"/>
      <c r="X399" s="187"/>
      <c r="Y399" s="187"/>
      <c r="Z399" s="187"/>
      <c r="AA399" s="62"/>
      <c r="AB399" s="62"/>
      <c r="AC399" s="188"/>
      <c r="AD399" s="259"/>
      <c r="AE399" s="259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4"/>
      <c r="AT399" s="37"/>
    </row>
    <row r="400" spans="2:46" ht="13.5" customHeight="1" x14ac:dyDescent="0.15">
      <c r="B400" s="285"/>
      <c r="C400" s="27" t="s">
        <v>33</v>
      </c>
      <c r="D400" s="186"/>
      <c r="E400" s="56"/>
      <c r="F400" s="187"/>
      <c r="G400" s="187"/>
      <c r="H400" s="187"/>
      <c r="I400" s="62"/>
      <c r="J400" s="62"/>
      <c r="K400" s="188"/>
      <c r="L400" s="259"/>
      <c r="M400" s="259"/>
      <c r="N400" s="56"/>
      <c r="O400" s="28"/>
      <c r="P400" s="56"/>
      <c r="Q400" s="28"/>
      <c r="R400" s="132"/>
      <c r="S400" s="214"/>
      <c r="T400" s="285"/>
      <c r="U400" s="27" t="s">
        <v>33</v>
      </c>
      <c r="V400" s="186"/>
      <c r="W400" s="56"/>
      <c r="X400" s="187"/>
      <c r="Y400" s="187"/>
      <c r="Z400" s="187"/>
      <c r="AA400" s="62"/>
      <c r="AB400" s="62"/>
      <c r="AC400" s="188"/>
      <c r="AD400" s="259"/>
      <c r="AE400" s="259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4"/>
      <c r="AT400" s="37"/>
    </row>
    <row r="401" spans="2:46" ht="13.5" customHeight="1" x14ac:dyDescent="0.15">
      <c r="B401" s="285"/>
      <c r="C401" s="27" t="s">
        <v>35</v>
      </c>
      <c r="D401" s="186"/>
      <c r="E401" s="56"/>
      <c r="F401" s="187"/>
      <c r="G401" s="187"/>
      <c r="H401" s="187"/>
      <c r="I401" s="62"/>
      <c r="J401" s="62"/>
      <c r="K401" s="188"/>
      <c r="L401" s="259"/>
      <c r="M401" s="259"/>
      <c r="N401" s="56"/>
      <c r="O401" s="28"/>
      <c r="P401" s="56"/>
      <c r="Q401" s="28"/>
      <c r="R401" s="132"/>
      <c r="S401" s="214"/>
      <c r="T401" s="285"/>
      <c r="U401" s="27" t="s">
        <v>35</v>
      </c>
      <c r="V401" s="186"/>
      <c r="W401" s="56"/>
      <c r="X401" s="187"/>
      <c r="Y401" s="187"/>
      <c r="Z401" s="187"/>
      <c r="AA401" s="62"/>
      <c r="AB401" s="62"/>
      <c r="AC401" s="188"/>
      <c r="AD401" s="259"/>
      <c r="AE401" s="259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4"/>
      <c r="AT401" s="37"/>
    </row>
    <row r="402" spans="2:46" ht="13.5" customHeight="1" thickBot="1" x14ac:dyDescent="0.2">
      <c r="B402" s="286"/>
      <c r="C402" s="27"/>
      <c r="D402" s="186"/>
      <c r="E402" s="56"/>
      <c r="F402" s="189"/>
      <c r="G402" s="189"/>
      <c r="H402" s="189"/>
      <c r="I402" s="56"/>
      <c r="J402" s="56"/>
      <c r="K402" s="188"/>
      <c r="L402" s="259"/>
      <c r="M402" s="259"/>
      <c r="N402" s="56"/>
      <c r="O402" s="28"/>
      <c r="P402" s="56"/>
      <c r="Q402" s="28"/>
      <c r="R402" s="184"/>
      <c r="S402" s="214"/>
      <c r="T402" s="286"/>
      <c r="U402" s="27"/>
      <c r="V402" s="186"/>
      <c r="W402" s="56"/>
      <c r="X402" s="189"/>
      <c r="Y402" s="189"/>
      <c r="Z402" s="189"/>
      <c r="AA402" s="56"/>
      <c r="AB402" s="56"/>
      <c r="AC402" s="188"/>
      <c r="AD402" s="259"/>
      <c r="AE402" s="259"/>
      <c r="AF402" s="56"/>
      <c r="AG402" s="28"/>
      <c r="AH402" s="56"/>
      <c r="AI402" s="28"/>
      <c r="AJ402" s="184"/>
      <c r="AK402" s="199"/>
      <c r="AL402" s="286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4"/>
      <c r="AT402" s="37"/>
    </row>
    <row r="403" spans="2:46" ht="13.5" customHeight="1" x14ac:dyDescent="0.15">
      <c r="B403" s="284" t="s">
        <v>143</v>
      </c>
      <c r="C403" s="25" t="s">
        <v>31</v>
      </c>
      <c r="D403" s="39"/>
      <c r="E403" s="55"/>
      <c r="F403" s="96"/>
      <c r="G403" s="96"/>
      <c r="H403" s="96"/>
      <c r="I403" s="60"/>
      <c r="J403" s="60"/>
      <c r="K403" s="61"/>
      <c r="L403" s="258"/>
      <c r="M403" s="258"/>
      <c r="N403" s="55"/>
      <c r="O403" s="26"/>
      <c r="P403" s="55"/>
      <c r="Q403" s="26"/>
      <c r="R403" s="131"/>
      <c r="S403" s="214"/>
      <c r="T403" s="284" t="s">
        <v>143</v>
      </c>
      <c r="U403" s="25" t="s">
        <v>31</v>
      </c>
      <c r="V403" s="39"/>
      <c r="W403" s="55"/>
      <c r="X403" s="96"/>
      <c r="Y403" s="96"/>
      <c r="Z403" s="96"/>
      <c r="AA403" s="60"/>
      <c r="AB403" s="60"/>
      <c r="AC403" s="61"/>
      <c r="AD403" s="258"/>
      <c r="AE403" s="258"/>
      <c r="AF403" s="55"/>
      <c r="AG403" s="26"/>
      <c r="AH403" s="55"/>
      <c r="AI403" s="26"/>
      <c r="AJ403" s="131"/>
      <c r="AK403" s="199"/>
      <c r="AL403" s="284" t="s">
        <v>143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4"/>
      <c r="AT403" s="37"/>
    </row>
    <row r="404" spans="2:46" ht="13.5" customHeight="1" x14ac:dyDescent="0.15">
      <c r="B404" s="285"/>
      <c r="C404" s="27" t="s">
        <v>32</v>
      </c>
      <c r="D404" s="186"/>
      <c r="E404" s="56"/>
      <c r="F404" s="187"/>
      <c r="G404" s="187"/>
      <c r="H404" s="187"/>
      <c r="I404" s="62"/>
      <c r="J404" s="62"/>
      <c r="K404" s="188"/>
      <c r="L404" s="259"/>
      <c r="M404" s="259"/>
      <c r="N404" s="56"/>
      <c r="O404" s="28"/>
      <c r="P404" s="56"/>
      <c r="Q404" s="28"/>
      <c r="R404" s="132"/>
      <c r="S404" s="214"/>
      <c r="T404" s="285"/>
      <c r="U404" s="27" t="s">
        <v>32</v>
      </c>
      <c r="V404" s="186"/>
      <c r="W404" s="56"/>
      <c r="X404" s="187"/>
      <c r="Y404" s="187"/>
      <c r="Z404" s="187"/>
      <c r="AA404" s="62"/>
      <c r="AB404" s="62"/>
      <c r="AC404" s="188"/>
      <c r="AD404" s="259"/>
      <c r="AE404" s="259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4"/>
      <c r="AT404" s="37"/>
    </row>
    <row r="405" spans="2:46" ht="13.5" customHeight="1" x14ac:dyDescent="0.15">
      <c r="B405" s="285"/>
      <c r="C405" s="27" t="s">
        <v>33</v>
      </c>
      <c r="D405" s="186"/>
      <c r="E405" s="56"/>
      <c r="F405" s="187"/>
      <c r="G405" s="187"/>
      <c r="H405" s="187"/>
      <c r="I405" s="62"/>
      <c r="J405" s="62"/>
      <c r="K405" s="188"/>
      <c r="L405" s="259"/>
      <c r="M405" s="259"/>
      <c r="N405" s="56"/>
      <c r="O405" s="28"/>
      <c r="P405" s="56"/>
      <c r="Q405" s="28"/>
      <c r="R405" s="132"/>
      <c r="S405" s="214"/>
      <c r="T405" s="285"/>
      <c r="U405" s="27" t="s">
        <v>33</v>
      </c>
      <c r="V405" s="186"/>
      <c r="W405" s="56"/>
      <c r="X405" s="187"/>
      <c r="Y405" s="187"/>
      <c r="Z405" s="187"/>
      <c r="AA405" s="62"/>
      <c r="AB405" s="62"/>
      <c r="AC405" s="188"/>
      <c r="AD405" s="259"/>
      <c r="AE405" s="259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4"/>
      <c r="AT405" s="37"/>
    </row>
    <row r="406" spans="2:46" ht="13.5" customHeight="1" x14ac:dyDescent="0.15">
      <c r="B406" s="285"/>
      <c r="C406" s="27" t="s">
        <v>35</v>
      </c>
      <c r="D406" s="186"/>
      <c r="E406" s="56"/>
      <c r="F406" s="187"/>
      <c r="G406" s="187"/>
      <c r="H406" s="187"/>
      <c r="I406" s="62"/>
      <c r="J406" s="62"/>
      <c r="K406" s="188"/>
      <c r="L406" s="259"/>
      <c r="M406" s="259"/>
      <c r="N406" s="56"/>
      <c r="O406" s="28"/>
      <c r="P406" s="56"/>
      <c r="Q406" s="28"/>
      <c r="R406" s="132"/>
      <c r="S406" s="214"/>
      <c r="T406" s="285"/>
      <c r="U406" s="27" t="s">
        <v>35</v>
      </c>
      <c r="V406" s="186"/>
      <c r="W406" s="56"/>
      <c r="X406" s="187"/>
      <c r="Y406" s="187"/>
      <c r="Z406" s="187"/>
      <c r="AA406" s="62"/>
      <c r="AB406" s="62"/>
      <c r="AC406" s="188"/>
      <c r="AD406" s="259"/>
      <c r="AE406" s="259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4"/>
      <c r="AT406" s="37"/>
    </row>
    <row r="407" spans="2:46" ht="13.5" customHeight="1" thickBot="1" x14ac:dyDescent="0.2">
      <c r="B407" s="286"/>
      <c r="C407" s="27"/>
      <c r="D407" s="186"/>
      <c r="E407" s="56"/>
      <c r="F407" s="189"/>
      <c r="G407" s="189"/>
      <c r="H407" s="189"/>
      <c r="I407" s="56"/>
      <c r="J407" s="56"/>
      <c r="K407" s="188"/>
      <c r="L407" s="259"/>
      <c r="M407" s="259"/>
      <c r="N407" s="56"/>
      <c r="O407" s="28"/>
      <c r="P407" s="56"/>
      <c r="Q407" s="28"/>
      <c r="R407" s="184"/>
      <c r="S407" s="214"/>
      <c r="T407" s="286"/>
      <c r="U407" s="27"/>
      <c r="V407" s="186"/>
      <c r="W407" s="56"/>
      <c r="X407" s="189"/>
      <c r="Y407" s="189"/>
      <c r="Z407" s="189"/>
      <c r="AA407" s="56"/>
      <c r="AB407" s="56"/>
      <c r="AC407" s="188"/>
      <c r="AD407" s="259"/>
      <c r="AE407" s="259"/>
      <c r="AF407" s="56"/>
      <c r="AG407" s="28"/>
      <c r="AH407" s="56"/>
      <c r="AI407" s="28"/>
      <c r="AJ407" s="184"/>
      <c r="AK407" s="199"/>
      <c r="AL407" s="286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4"/>
      <c r="AT407" s="37"/>
    </row>
    <row r="408" spans="2:46" ht="13.5" customHeight="1" x14ac:dyDescent="0.15">
      <c r="B408" s="284" t="s">
        <v>144</v>
      </c>
      <c r="C408" s="25" t="s">
        <v>31</v>
      </c>
      <c r="D408" s="39"/>
      <c r="E408" s="55"/>
      <c r="F408" s="96"/>
      <c r="G408" s="96"/>
      <c r="H408" s="96"/>
      <c r="I408" s="60"/>
      <c r="J408" s="60"/>
      <c r="K408" s="61"/>
      <c r="L408" s="258"/>
      <c r="M408" s="258"/>
      <c r="N408" s="55"/>
      <c r="O408" s="26"/>
      <c r="P408" s="55"/>
      <c r="Q408" s="26"/>
      <c r="R408" s="131"/>
      <c r="S408" s="214"/>
      <c r="T408" s="284" t="s">
        <v>144</v>
      </c>
      <c r="U408" s="25" t="s">
        <v>31</v>
      </c>
      <c r="V408" s="39"/>
      <c r="W408" s="55"/>
      <c r="X408" s="96"/>
      <c r="Y408" s="96"/>
      <c r="Z408" s="96"/>
      <c r="AA408" s="60"/>
      <c r="AB408" s="60"/>
      <c r="AC408" s="61"/>
      <c r="AD408" s="258"/>
      <c r="AE408" s="258"/>
      <c r="AF408" s="55"/>
      <c r="AG408" s="26"/>
      <c r="AH408" s="55"/>
      <c r="AI408" s="26"/>
      <c r="AJ408" s="131"/>
      <c r="AK408" s="199"/>
      <c r="AL408" s="284" t="s">
        <v>144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4"/>
      <c r="AT408" s="37"/>
    </row>
    <row r="409" spans="2:46" ht="13.5" customHeight="1" x14ac:dyDescent="0.15">
      <c r="B409" s="285"/>
      <c r="C409" s="27" t="s">
        <v>32</v>
      </c>
      <c r="D409" s="186"/>
      <c r="E409" s="56"/>
      <c r="F409" s="187"/>
      <c r="G409" s="187"/>
      <c r="H409" s="187"/>
      <c r="I409" s="62"/>
      <c r="J409" s="62"/>
      <c r="K409" s="188"/>
      <c r="L409" s="259"/>
      <c r="M409" s="259"/>
      <c r="N409" s="56"/>
      <c r="O409" s="28"/>
      <c r="P409" s="56"/>
      <c r="Q409" s="28"/>
      <c r="R409" s="132"/>
      <c r="S409" s="214"/>
      <c r="T409" s="285"/>
      <c r="U409" s="27" t="s">
        <v>32</v>
      </c>
      <c r="V409" s="186"/>
      <c r="W409" s="56"/>
      <c r="X409" s="187"/>
      <c r="Y409" s="187"/>
      <c r="Z409" s="187"/>
      <c r="AA409" s="62"/>
      <c r="AB409" s="62"/>
      <c r="AC409" s="188"/>
      <c r="AD409" s="259"/>
      <c r="AE409" s="259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4"/>
      <c r="AT409" s="37"/>
    </row>
    <row r="410" spans="2:46" ht="13.5" customHeight="1" x14ac:dyDescent="0.15">
      <c r="B410" s="285"/>
      <c r="C410" s="27" t="s">
        <v>33</v>
      </c>
      <c r="D410" s="186"/>
      <c r="E410" s="56"/>
      <c r="F410" s="187"/>
      <c r="G410" s="187"/>
      <c r="H410" s="187"/>
      <c r="I410" s="62"/>
      <c r="J410" s="62"/>
      <c r="K410" s="188"/>
      <c r="L410" s="259"/>
      <c r="M410" s="259"/>
      <c r="N410" s="56"/>
      <c r="O410" s="28"/>
      <c r="P410" s="56"/>
      <c r="Q410" s="28"/>
      <c r="R410" s="132"/>
      <c r="S410" s="214"/>
      <c r="T410" s="285"/>
      <c r="U410" s="27" t="s">
        <v>33</v>
      </c>
      <c r="V410" s="186"/>
      <c r="W410" s="56"/>
      <c r="X410" s="187"/>
      <c r="Y410" s="187"/>
      <c r="Z410" s="187"/>
      <c r="AA410" s="62"/>
      <c r="AB410" s="62"/>
      <c r="AC410" s="188"/>
      <c r="AD410" s="259"/>
      <c r="AE410" s="259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4"/>
      <c r="AT410" s="37"/>
    </row>
    <row r="411" spans="2:46" ht="13.5" customHeight="1" x14ac:dyDescent="0.15">
      <c r="B411" s="285"/>
      <c r="C411" s="27" t="s">
        <v>35</v>
      </c>
      <c r="D411" s="186"/>
      <c r="E411" s="56"/>
      <c r="F411" s="187"/>
      <c r="G411" s="187"/>
      <c r="H411" s="187"/>
      <c r="I411" s="62"/>
      <c r="J411" s="62"/>
      <c r="K411" s="188"/>
      <c r="L411" s="259"/>
      <c r="M411" s="259"/>
      <c r="N411" s="56"/>
      <c r="O411" s="28"/>
      <c r="P411" s="56"/>
      <c r="Q411" s="28"/>
      <c r="R411" s="132"/>
      <c r="S411" s="214"/>
      <c r="T411" s="285"/>
      <c r="U411" s="27" t="s">
        <v>35</v>
      </c>
      <c r="V411" s="186"/>
      <c r="W411" s="56"/>
      <c r="X411" s="187"/>
      <c r="Y411" s="187"/>
      <c r="Z411" s="187"/>
      <c r="AA411" s="62"/>
      <c r="AB411" s="62"/>
      <c r="AC411" s="188"/>
      <c r="AD411" s="259"/>
      <c r="AE411" s="259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4"/>
      <c r="AT411" s="37"/>
    </row>
    <row r="412" spans="2:46" ht="13.5" customHeight="1" thickBot="1" x14ac:dyDescent="0.2">
      <c r="B412" s="286"/>
      <c r="C412" s="27"/>
      <c r="D412" s="186"/>
      <c r="E412" s="56"/>
      <c r="F412" s="189"/>
      <c r="G412" s="189"/>
      <c r="H412" s="189"/>
      <c r="I412" s="56"/>
      <c r="J412" s="56"/>
      <c r="K412" s="188"/>
      <c r="L412" s="259"/>
      <c r="M412" s="259"/>
      <c r="N412" s="56"/>
      <c r="O412" s="28"/>
      <c r="P412" s="56"/>
      <c r="Q412" s="28"/>
      <c r="R412" s="184"/>
      <c r="S412" s="214"/>
      <c r="T412" s="286"/>
      <c r="U412" s="27"/>
      <c r="V412" s="186"/>
      <c r="W412" s="56"/>
      <c r="X412" s="189"/>
      <c r="Y412" s="189"/>
      <c r="Z412" s="189"/>
      <c r="AA412" s="56"/>
      <c r="AB412" s="56"/>
      <c r="AC412" s="188"/>
      <c r="AD412" s="259"/>
      <c r="AE412" s="259"/>
      <c r="AF412" s="56"/>
      <c r="AG412" s="28"/>
      <c r="AH412" s="56"/>
      <c r="AI412" s="28"/>
      <c r="AJ412" s="184"/>
      <c r="AK412" s="199"/>
      <c r="AL412" s="286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4"/>
      <c r="AT412" s="37"/>
    </row>
    <row r="413" spans="2:46" ht="13.5" customHeight="1" x14ac:dyDescent="0.15">
      <c r="B413" s="284" t="s">
        <v>145</v>
      </c>
      <c r="C413" s="25" t="s">
        <v>31</v>
      </c>
      <c r="D413" s="39"/>
      <c r="E413" s="55"/>
      <c r="F413" s="96"/>
      <c r="G413" s="96"/>
      <c r="H413" s="96"/>
      <c r="I413" s="60"/>
      <c r="J413" s="60"/>
      <c r="K413" s="61"/>
      <c r="L413" s="258"/>
      <c r="M413" s="258"/>
      <c r="N413" s="55"/>
      <c r="O413" s="26"/>
      <c r="P413" s="55"/>
      <c r="Q413" s="26"/>
      <c r="R413" s="131"/>
      <c r="S413" s="214"/>
      <c r="T413" s="284" t="s">
        <v>145</v>
      </c>
      <c r="U413" s="25" t="s">
        <v>31</v>
      </c>
      <c r="V413" s="39"/>
      <c r="W413" s="55"/>
      <c r="X413" s="96"/>
      <c r="Y413" s="96"/>
      <c r="Z413" s="96"/>
      <c r="AA413" s="60"/>
      <c r="AB413" s="60"/>
      <c r="AC413" s="61"/>
      <c r="AD413" s="258"/>
      <c r="AE413" s="258"/>
      <c r="AF413" s="55"/>
      <c r="AG413" s="26"/>
      <c r="AH413" s="55"/>
      <c r="AI413" s="26"/>
      <c r="AJ413" s="131"/>
      <c r="AK413" s="199"/>
      <c r="AL413" s="284" t="s">
        <v>145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4"/>
      <c r="AT413" s="37"/>
    </row>
    <row r="414" spans="2:46" ht="13.5" customHeight="1" x14ac:dyDescent="0.15">
      <c r="B414" s="285"/>
      <c r="C414" s="27" t="s">
        <v>32</v>
      </c>
      <c r="D414" s="186"/>
      <c r="E414" s="56"/>
      <c r="F414" s="187"/>
      <c r="G414" s="187"/>
      <c r="H414" s="187"/>
      <c r="I414" s="62"/>
      <c r="J414" s="62"/>
      <c r="K414" s="188"/>
      <c r="L414" s="259"/>
      <c r="M414" s="259"/>
      <c r="N414" s="56"/>
      <c r="O414" s="28"/>
      <c r="P414" s="56"/>
      <c r="Q414" s="28"/>
      <c r="R414" s="132"/>
      <c r="S414" s="214"/>
      <c r="T414" s="285"/>
      <c r="U414" s="27" t="s">
        <v>32</v>
      </c>
      <c r="V414" s="186"/>
      <c r="W414" s="56"/>
      <c r="X414" s="187"/>
      <c r="Y414" s="187"/>
      <c r="Z414" s="187"/>
      <c r="AA414" s="62"/>
      <c r="AB414" s="62"/>
      <c r="AC414" s="188"/>
      <c r="AD414" s="259"/>
      <c r="AE414" s="259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4"/>
      <c r="AT414" s="37"/>
    </row>
    <row r="415" spans="2:46" ht="13.5" customHeight="1" x14ac:dyDescent="0.15">
      <c r="B415" s="285"/>
      <c r="C415" s="27" t="s">
        <v>33</v>
      </c>
      <c r="D415" s="186"/>
      <c r="E415" s="56"/>
      <c r="F415" s="187"/>
      <c r="G415" s="187"/>
      <c r="H415" s="187"/>
      <c r="I415" s="62"/>
      <c r="J415" s="62"/>
      <c r="K415" s="188"/>
      <c r="L415" s="259"/>
      <c r="M415" s="259"/>
      <c r="N415" s="56"/>
      <c r="O415" s="28"/>
      <c r="P415" s="56"/>
      <c r="Q415" s="28"/>
      <c r="R415" s="132"/>
      <c r="S415" s="214"/>
      <c r="T415" s="285"/>
      <c r="U415" s="27" t="s">
        <v>33</v>
      </c>
      <c r="V415" s="186"/>
      <c r="W415" s="56"/>
      <c r="X415" s="187"/>
      <c r="Y415" s="187"/>
      <c r="Z415" s="187"/>
      <c r="AA415" s="62"/>
      <c r="AB415" s="62"/>
      <c r="AC415" s="188"/>
      <c r="AD415" s="259"/>
      <c r="AE415" s="259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4"/>
      <c r="AT415" s="37"/>
    </row>
    <row r="416" spans="2:46" ht="13.5" customHeight="1" x14ac:dyDescent="0.15">
      <c r="B416" s="285"/>
      <c r="C416" s="27" t="s">
        <v>35</v>
      </c>
      <c r="D416" s="186"/>
      <c r="E416" s="56"/>
      <c r="F416" s="187"/>
      <c r="G416" s="187"/>
      <c r="H416" s="187"/>
      <c r="I416" s="62"/>
      <c r="J416" s="62"/>
      <c r="K416" s="188"/>
      <c r="L416" s="259"/>
      <c r="M416" s="259"/>
      <c r="N416" s="56"/>
      <c r="O416" s="28"/>
      <c r="P416" s="56"/>
      <c r="Q416" s="28"/>
      <c r="R416" s="132"/>
      <c r="S416" s="214"/>
      <c r="T416" s="285"/>
      <c r="U416" s="27" t="s">
        <v>35</v>
      </c>
      <c r="V416" s="186"/>
      <c r="W416" s="56"/>
      <c r="X416" s="187"/>
      <c r="Y416" s="187"/>
      <c r="Z416" s="187"/>
      <c r="AA416" s="62"/>
      <c r="AB416" s="62"/>
      <c r="AC416" s="188"/>
      <c r="AD416" s="259"/>
      <c r="AE416" s="259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4"/>
      <c r="AT416" s="37"/>
    </row>
    <row r="417" spans="2:46" ht="13.5" customHeight="1" thickBot="1" x14ac:dyDescent="0.2">
      <c r="B417" s="286"/>
      <c r="C417" s="27"/>
      <c r="D417" s="186"/>
      <c r="E417" s="56"/>
      <c r="F417" s="189"/>
      <c r="G417" s="189"/>
      <c r="H417" s="189"/>
      <c r="I417" s="56"/>
      <c r="J417" s="56"/>
      <c r="K417" s="188"/>
      <c r="L417" s="259"/>
      <c r="M417" s="259"/>
      <c r="N417" s="56"/>
      <c r="O417" s="28"/>
      <c r="P417" s="56"/>
      <c r="Q417" s="28"/>
      <c r="R417" s="184"/>
      <c r="S417" s="214"/>
      <c r="T417" s="286"/>
      <c r="U417" s="27"/>
      <c r="V417" s="186"/>
      <c r="W417" s="56"/>
      <c r="X417" s="189"/>
      <c r="Y417" s="189"/>
      <c r="Z417" s="189"/>
      <c r="AA417" s="56"/>
      <c r="AB417" s="56"/>
      <c r="AC417" s="188"/>
      <c r="AD417" s="259"/>
      <c r="AE417" s="259"/>
      <c r="AF417" s="56"/>
      <c r="AG417" s="28"/>
      <c r="AH417" s="56"/>
      <c r="AI417" s="28"/>
      <c r="AJ417" s="184"/>
      <c r="AK417" s="199"/>
      <c r="AL417" s="286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4"/>
      <c r="AT417" s="37"/>
    </row>
    <row r="418" spans="2:46" ht="13.5" customHeight="1" x14ac:dyDescent="0.15">
      <c r="B418" s="284" t="s">
        <v>146</v>
      </c>
      <c r="C418" s="25" t="s">
        <v>31</v>
      </c>
      <c r="D418" s="39"/>
      <c r="E418" s="55"/>
      <c r="F418" s="96"/>
      <c r="G418" s="96"/>
      <c r="H418" s="96"/>
      <c r="I418" s="60"/>
      <c r="J418" s="60"/>
      <c r="K418" s="61"/>
      <c r="L418" s="258"/>
      <c r="M418" s="258"/>
      <c r="N418" s="55"/>
      <c r="O418" s="26"/>
      <c r="P418" s="55"/>
      <c r="Q418" s="26"/>
      <c r="R418" s="131"/>
      <c r="S418" s="214"/>
      <c r="T418" s="284" t="s">
        <v>146</v>
      </c>
      <c r="U418" s="25" t="s">
        <v>31</v>
      </c>
      <c r="V418" s="39"/>
      <c r="W418" s="55"/>
      <c r="X418" s="96"/>
      <c r="Y418" s="96"/>
      <c r="Z418" s="96"/>
      <c r="AA418" s="60"/>
      <c r="AB418" s="60"/>
      <c r="AC418" s="61"/>
      <c r="AD418" s="258"/>
      <c r="AE418" s="258"/>
      <c r="AF418" s="55"/>
      <c r="AG418" s="26"/>
      <c r="AH418" s="55"/>
      <c r="AI418" s="26"/>
      <c r="AJ418" s="131"/>
      <c r="AK418" s="199"/>
      <c r="AL418" s="284" t="s">
        <v>146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4"/>
      <c r="AT418" s="37"/>
    </row>
    <row r="419" spans="2:46" ht="13.5" customHeight="1" x14ac:dyDescent="0.15">
      <c r="B419" s="285"/>
      <c r="C419" s="27" t="s">
        <v>32</v>
      </c>
      <c r="D419" s="186"/>
      <c r="E419" s="56"/>
      <c r="F419" s="187"/>
      <c r="G419" s="187"/>
      <c r="H419" s="187"/>
      <c r="I419" s="62"/>
      <c r="J419" s="62"/>
      <c r="K419" s="188"/>
      <c r="L419" s="259"/>
      <c r="M419" s="259"/>
      <c r="N419" s="56"/>
      <c r="O419" s="28"/>
      <c r="P419" s="56"/>
      <c r="Q419" s="28"/>
      <c r="R419" s="132"/>
      <c r="S419" s="214"/>
      <c r="T419" s="285"/>
      <c r="U419" s="27" t="s">
        <v>32</v>
      </c>
      <c r="V419" s="186"/>
      <c r="W419" s="56"/>
      <c r="X419" s="187"/>
      <c r="Y419" s="187"/>
      <c r="Z419" s="187"/>
      <c r="AA419" s="62"/>
      <c r="AB419" s="62"/>
      <c r="AC419" s="188"/>
      <c r="AD419" s="259"/>
      <c r="AE419" s="259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4"/>
      <c r="AT419" s="37"/>
    </row>
    <row r="420" spans="2:46" ht="13.5" customHeight="1" x14ac:dyDescent="0.15">
      <c r="B420" s="285"/>
      <c r="C420" s="27" t="s">
        <v>33</v>
      </c>
      <c r="D420" s="186"/>
      <c r="E420" s="56"/>
      <c r="F420" s="187"/>
      <c r="G420" s="187"/>
      <c r="H420" s="187"/>
      <c r="I420" s="62"/>
      <c r="J420" s="62"/>
      <c r="K420" s="188"/>
      <c r="L420" s="259"/>
      <c r="M420" s="259"/>
      <c r="N420" s="56"/>
      <c r="O420" s="28"/>
      <c r="P420" s="56"/>
      <c r="Q420" s="28"/>
      <c r="R420" s="132"/>
      <c r="S420" s="214"/>
      <c r="T420" s="285"/>
      <c r="U420" s="27" t="s">
        <v>33</v>
      </c>
      <c r="V420" s="186"/>
      <c r="W420" s="56"/>
      <c r="X420" s="187"/>
      <c r="Y420" s="187"/>
      <c r="Z420" s="187"/>
      <c r="AA420" s="62"/>
      <c r="AB420" s="62"/>
      <c r="AC420" s="188"/>
      <c r="AD420" s="259"/>
      <c r="AE420" s="259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4"/>
      <c r="AT420" s="37"/>
    </row>
    <row r="421" spans="2:46" ht="13.5" customHeight="1" x14ac:dyDescent="0.15">
      <c r="B421" s="285"/>
      <c r="C421" s="27" t="s">
        <v>35</v>
      </c>
      <c r="D421" s="186"/>
      <c r="E421" s="56"/>
      <c r="F421" s="187"/>
      <c r="G421" s="187"/>
      <c r="H421" s="187"/>
      <c r="I421" s="62"/>
      <c r="J421" s="62"/>
      <c r="K421" s="188"/>
      <c r="L421" s="259"/>
      <c r="M421" s="259"/>
      <c r="N421" s="56"/>
      <c r="O421" s="28"/>
      <c r="P421" s="56"/>
      <c r="Q421" s="28"/>
      <c r="R421" s="132"/>
      <c r="S421" s="214"/>
      <c r="T421" s="285"/>
      <c r="U421" s="27" t="s">
        <v>35</v>
      </c>
      <c r="V421" s="186"/>
      <c r="W421" s="56"/>
      <c r="X421" s="187"/>
      <c r="Y421" s="187"/>
      <c r="Z421" s="187"/>
      <c r="AA421" s="62"/>
      <c r="AB421" s="62"/>
      <c r="AC421" s="188"/>
      <c r="AD421" s="259"/>
      <c r="AE421" s="259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4"/>
      <c r="AT421" s="37"/>
    </row>
    <row r="422" spans="2:46" ht="13.5" customHeight="1" thickBot="1" x14ac:dyDescent="0.2">
      <c r="B422" s="286"/>
      <c r="C422" s="27"/>
      <c r="D422" s="186"/>
      <c r="E422" s="56"/>
      <c r="F422" s="189"/>
      <c r="G422" s="189"/>
      <c r="H422" s="189"/>
      <c r="I422" s="56"/>
      <c r="J422" s="56"/>
      <c r="K422" s="188"/>
      <c r="L422" s="259"/>
      <c r="M422" s="259"/>
      <c r="N422" s="56"/>
      <c r="O422" s="28"/>
      <c r="P422" s="56"/>
      <c r="Q422" s="28"/>
      <c r="R422" s="184"/>
      <c r="S422" s="214"/>
      <c r="T422" s="286"/>
      <c r="U422" s="27"/>
      <c r="V422" s="186"/>
      <c r="W422" s="56"/>
      <c r="X422" s="189"/>
      <c r="Y422" s="189"/>
      <c r="Z422" s="189"/>
      <c r="AA422" s="56"/>
      <c r="AB422" s="56"/>
      <c r="AC422" s="188"/>
      <c r="AD422" s="259"/>
      <c r="AE422" s="259"/>
      <c r="AF422" s="56"/>
      <c r="AG422" s="28"/>
      <c r="AH422" s="56"/>
      <c r="AI422" s="28"/>
      <c r="AJ422" s="184"/>
      <c r="AK422" s="199"/>
      <c r="AL422" s="286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4"/>
      <c r="AT422" s="37"/>
    </row>
    <row r="423" spans="2:46" ht="13.5" customHeight="1" x14ac:dyDescent="0.15">
      <c r="B423" s="284" t="s">
        <v>147</v>
      </c>
      <c r="C423" s="25" t="s">
        <v>31</v>
      </c>
      <c r="D423" s="39"/>
      <c r="E423" s="55"/>
      <c r="F423" s="96"/>
      <c r="G423" s="96"/>
      <c r="H423" s="96"/>
      <c r="I423" s="60"/>
      <c r="J423" s="60"/>
      <c r="K423" s="61"/>
      <c r="L423" s="258"/>
      <c r="M423" s="258"/>
      <c r="N423" s="55"/>
      <c r="O423" s="26"/>
      <c r="P423" s="55"/>
      <c r="Q423" s="26"/>
      <c r="R423" s="131"/>
      <c r="S423" s="214"/>
      <c r="T423" s="284" t="s">
        <v>147</v>
      </c>
      <c r="U423" s="25" t="s">
        <v>31</v>
      </c>
      <c r="V423" s="39"/>
      <c r="W423" s="55"/>
      <c r="X423" s="96"/>
      <c r="Y423" s="96"/>
      <c r="Z423" s="96"/>
      <c r="AA423" s="60"/>
      <c r="AB423" s="60"/>
      <c r="AC423" s="61"/>
      <c r="AD423" s="258"/>
      <c r="AE423" s="258"/>
      <c r="AF423" s="55"/>
      <c r="AG423" s="26"/>
      <c r="AH423" s="55"/>
      <c r="AI423" s="26"/>
      <c r="AJ423" s="131"/>
      <c r="AK423" s="199"/>
      <c r="AL423" s="284" t="s">
        <v>147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4"/>
      <c r="AT423" s="37"/>
    </row>
    <row r="424" spans="2:46" ht="13.5" customHeight="1" x14ac:dyDescent="0.15">
      <c r="B424" s="285"/>
      <c r="C424" s="27" t="s">
        <v>32</v>
      </c>
      <c r="D424" s="186"/>
      <c r="E424" s="56"/>
      <c r="F424" s="187"/>
      <c r="G424" s="187"/>
      <c r="H424" s="187"/>
      <c r="I424" s="62"/>
      <c r="J424" s="62"/>
      <c r="K424" s="188"/>
      <c r="L424" s="259"/>
      <c r="M424" s="259"/>
      <c r="N424" s="56"/>
      <c r="O424" s="28"/>
      <c r="P424" s="56"/>
      <c r="Q424" s="28"/>
      <c r="R424" s="132"/>
      <c r="S424" s="214"/>
      <c r="T424" s="285"/>
      <c r="U424" s="27" t="s">
        <v>32</v>
      </c>
      <c r="V424" s="186"/>
      <c r="W424" s="56"/>
      <c r="X424" s="187"/>
      <c r="Y424" s="187"/>
      <c r="Z424" s="187"/>
      <c r="AA424" s="62"/>
      <c r="AB424" s="62"/>
      <c r="AC424" s="188"/>
      <c r="AD424" s="259"/>
      <c r="AE424" s="259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4"/>
      <c r="AT424" s="37"/>
    </row>
    <row r="425" spans="2:46" ht="13.5" customHeight="1" x14ac:dyDescent="0.15">
      <c r="B425" s="285"/>
      <c r="C425" s="27" t="s">
        <v>33</v>
      </c>
      <c r="D425" s="186"/>
      <c r="E425" s="56"/>
      <c r="F425" s="187"/>
      <c r="G425" s="187"/>
      <c r="H425" s="187"/>
      <c r="I425" s="62"/>
      <c r="J425" s="62"/>
      <c r="K425" s="188"/>
      <c r="L425" s="259"/>
      <c r="M425" s="259"/>
      <c r="N425" s="56"/>
      <c r="O425" s="28"/>
      <c r="P425" s="56"/>
      <c r="Q425" s="28"/>
      <c r="R425" s="132"/>
      <c r="S425" s="214"/>
      <c r="T425" s="285"/>
      <c r="U425" s="27" t="s">
        <v>33</v>
      </c>
      <c r="V425" s="186"/>
      <c r="W425" s="56"/>
      <c r="X425" s="187"/>
      <c r="Y425" s="187"/>
      <c r="Z425" s="187"/>
      <c r="AA425" s="62"/>
      <c r="AB425" s="62"/>
      <c r="AC425" s="188"/>
      <c r="AD425" s="259"/>
      <c r="AE425" s="259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4"/>
      <c r="AT425" s="37"/>
    </row>
    <row r="426" spans="2:46" ht="13.5" customHeight="1" x14ac:dyDescent="0.15">
      <c r="B426" s="285"/>
      <c r="C426" s="27" t="s">
        <v>35</v>
      </c>
      <c r="D426" s="186"/>
      <c r="E426" s="56"/>
      <c r="F426" s="187"/>
      <c r="G426" s="187"/>
      <c r="H426" s="187"/>
      <c r="I426" s="62"/>
      <c r="J426" s="62"/>
      <c r="K426" s="188"/>
      <c r="L426" s="259"/>
      <c r="M426" s="259"/>
      <c r="N426" s="56"/>
      <c r="O426" s="28"/>
      <c r="P426" s="56"/>
      <c r="Q426" s="28"/>
      <c r="R426" s="132"/>
      <c r="S426" s="214"/>
      <c r="T426" s="285"/>
      <c r="U426" s="27" t="s">
        <v>35</v>
      </c>
      <c r="V426" s="186"/>
      <c r="W426" s="56"/>
      <c r="X426" s="187"/>
      <c r="Y426" s="187"/>
      <c r="Z426" s="187"/>
      <c r="AA426" s="62"/>
      <c r="AB426" s="62"/>
      <c r="AC426" s="188"/>
      <c r="AD426" s="259"/>
      <c r="AE426" s="259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4"/>
      <c r="AT426" s="37"/>
    </row>
    <row r="427" spans="2:46" ht="13.5" customHeight="1" thickBot="1" x14ac:dyDescent="0.2">
      <c r="B427" s="286"/>
      <c r="C427" s="27"/>
      <c r="D427" s="186"/>
      <c r="E427" s="56"/>
      <c r="F427" s="189"/>
      <c r="G427" s="189"/>
      <c r="H427" s="189"/>
      <c r="I427" s="56"/>
      <c r="J427" s="56"/>
      <c r="K427" s="188"/>
      <c r="L427" s="259"/>
      <c r="M427" s="259"/>
      <c r="N427" s="56"/>
      <c r="O427" s="28"/>
      <c r="P427" s="56"/>
      <c r="Q427" s="28"/>
      <c r="R427" s="184"/>
      <c r="S427" s="214"/>
      <c r="T427" s="286"/>
      <c r="U427" s="27"/>
      <c r="V427" s="186"/>
      <c r="W427" s="56"/>
      <c r="X427" s="189"/>
      <c r="Y427" s="189"/>
      <c r="Z427" s="189"/>
      <c r="AA427" s="56"/>
      <c r="AB427" s="56"/>
      <c r="AC427" s="188"/>
      <c r="AD427" s="259"/>
      <c r="AE427" s="259"/>
      <c r="AF427" s="56"/>
      <c r="AG427" s="28"/>
      <c r="AH427" s="56"/>
      <c r="AI427" s="28"/>
      <c r="AJ427" s="184"/>
      <c r="AK427" s="199"/>
      <c r="AL427" s="286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4"/>
      <c r="AT427" s="37"/>
    </row>
    <row r="428" spans="2:46" ht="13.5" customHeight="1" x14ac:dyDescent="0.15">
      <c r="B428" s="284" t="s">
        <v>148</v>
      </c>
      <c r="C428" s="25" t="s">
        <v>31</v>
      </c>
      <c r="D428" s="39"/>
      <c r="E428" s="55"/>
      <c r="F428" s="96"/>
      <c r="G428" s="96"/>
      <c r="H428" s="96"/>
      <c r="I428" s="60"/>
      <c r="J428" s="60"/>
      <c r="K428" s="61"/>
      <c r="L428" s="258"/>
      <c r="M428" s="258"/>
      <c r="N428" s="55"/>
      <c r="O428" s="26"/>
      <c r="P428" s="55"/>
      <c r="Q428" s="26"/>
      <c r="R428" s="131"/>
      <c r="S428" s="214"/>
      <c r="T428" s="284" t="s">
        <v>148</v>
      </c>
      <c r="U428" s="25" t="s">
        <v>31</v>
      </c>
      <c r="V428" s="39"/>
      <c r="W428" s="55"/>
      <c r="X428" s="96"/>
      <c r="Y428" s="96"/>
      <c r="Z428" s="96"/>
      <c r="AA428" s="60"/>
      <c r="AB428" s="60"/>
      <c r="AC428" s="61"/>
      <c r="AD428" s="258"/>
      <c r="AE428" s="258"/>
      <c r="AF428" s="55"/>
      <c r="AG428" s="26"/>
      <c r="AH428" s="55"/>
      <c r="AI428" s="26"/>
      <c r="AJ428" s="131"/>
      <c r="AK428" s="199"/>
      <c r="AL428" s="284" t="s">
        <v>148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4"/>
      <c r="AT428" s="37"/>
    </row>
    <row r="429" spans="2:46" ht="13.5" customHeight="1" x14ac:dyDescent="0.15">
      <c r="B429" s="285"/>
      <c r="C429" s="27" t="s">
        <v>32</v>
      </c>
      <c r="D429" s="186"/>
      <c r="E429" s="56"/>
      <c r="F429" s="187"/>
      <c r="G429" s="187"/>
      <c r="H429" s="187"/>
      <c r="I429" s="62"/>
      <c r="J429" s="62"/>
      <c r="K429" s="188"/>
      <c r="L429" s="259"/>
      <c r="M429" s="259"/>
      <c r="N429" s="56"/>
      <c r="O429" s="28"/>
      <c r="P429" s="56"/>
      <c r="Q429" s="28"/>
      <c r="R429" s="132"/>
      <c r="S429" s="214"/>
      <c r="T429" s="285"/>
      <c r="U429" s="27" t="s">
        <v>32</v>
      </c>
      <c r="V429" s="186"/>
      <c r="W429" s="56"/>
      <c r="X429" s="187"/>
      <c r="Y429" s="187"/>
      <c r="Z429" s="187"/>
      <c r="AA429" s="62"/>
      <c r="AB429" s="62"/>
      <c r="AC429" s="188"/>
      <c r="AD429" s="259"/>
      <c r="AE429" s="259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4"/>
      <c r="AT429" s="37"/>
    </row>
    <row r="430" spans="2:46" ht="13.5" customHeight="1" x14ac:dyDescent="0.15">
      <c r="B430" s="285"/>
      <c r="C430" s="27" t="s">
        <v>33</v>
      </c>
      <c r="D430" s="186"/>
      <c r="E430" s="56"/>
      <c r="F430" s="187"/>
      <c r="G430" s="187"/>
      <c r="H430" s="187"/>
      <c r="I430" s="62"/>
      <c r="J430" s="62"/>
      <c r="K430" s="188"/>
      <c r="L430" s="259"/>
      <c r="M430" s="259"/>
      <c r="N430" s="56"/>
      <c r="O430" s="28"/>
      <c r="P430" s="56"/>
      <c r="Q430" s="28"/>
      <c r="R430" s="132"/>
      <c r="S430" s="214"/>
      <c r="T430" s="285"/>
      <c r="U430" s="27" t="s">
        <v>33</v>
      </c>
      <c r="V430" s="186"/>
      <c r="W430" s="56"/>
      <c r="X430" s="187"/>
      <c r="Y430" s="187"/>
      <c r="Z430" s="187"/>
      <c r="AA430" s="62"/>
      <c r="AB430" s="62"/>
      <c r="AC430" s="188"/>
      <c r="AD430" s="259"/>
      <c r="AE430" s="259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4"/>
      <c r="AT430" s="37"/>
    </row>
    <row r="431" spans="2:46" ht="13.5" customHeight="1" x14ac:dyDescent="0.15">
      <c r="B431" s="285"/>
      <c r="C431" s="27" t="s">
        <v>35</v>
      </c>
      <c r="D431" s="186"/>
      <c r="E431" s="56"/>
      <c r="F431" s="187"/>
      <c r="G431" s="187"/>
      <c r="H431" s="187"/>
      <c r="I431" s="62"/>
      <c r="J431" s="62"/>
      <c r="K431" s="188"/>
      <c r="L431" s="259"/>
      <c r="M431" s="259"/>
      <c r="N431" s="56"/>
      <c r="O431" s="28"/>
      <c r="P431" s="56"/>
      <c r="Q431" s="28"/>
      <c r="R431" s="132"/>
      <c r="S431" s="214"/>
      <c r="T431" s="285"/>
      <c r="U431" s="27" t="s">
        <v>35</v>
      </c>
      <c r="V431" s="186"/>
      <c r="W431" s="56"/>
      <c r="X431" s="187"/>
      <c r="Y431" s="187"/>
      <c r="Z431" s="187"/>
      <c r="AA431" s="62"/>
      <c r="AB431" s="62"/>
      <c r="AC431" s="188"/>
      <c r="AD431" s="259"/>
      <c r="AE431" s="259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4"/>
      <c r="AT431" s="37"/>
    </row>
    <row r="432" spans="2:46" ht="13.5" customHeight="1" thickBot="1" x14ac:dyDescent="0.2">
      <c r="B432" s="286"/>
      <c r="C432" s="27"/>
      <c r="D432" s="186"/>
      <c r="E432" s="56"/>
      <c r="F432" s="189"/>
      <c r="G432" s="189"/>
      <c r="H432" s="189"/>
      <c r="I432" s="56"/>
      <c r="J432" s="56"/>
      <c r="K432" s="188"/>
      <c r="L432" s="259"/>
      <c r="M432" s="259"/>
      <c r="N432" s="56"/>
      <c r="O432" s="28"/>
      <c r="P432" s="56"/>
      <c r="Q432" s="28"/>
      <c r="R432" s="184"/>
      <c r="S432" s="214"/>
      <c r="T432" s="286"/>
      <c r="U432" s="27"/>
      <c r="V432" s="186"/>
      <c r="W432" s="56"/>
      <c r="X432" s="189"/>
      <c r="Y432" s="189"/>
      <c r="Z432" s="189"/>
      <c r="AA432" s="56"/>
      <c r="AB432" s="56"/>
      <c r="AC432" s="188"/>
      <c r="AD432" s="259"/>
      <c r="AE432" s="259"/>
      <c r="AF432" s="56"/>
      <c r="AG432" s="28"/>
      <c r="AH432" s="56"/>
      <c r="AI432" s="28"/>
      <c r="AJ432" s="184"/>
      <c r="AK432" s="199"/>
      <c r="AL432" s="286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4"/>
      <c r="AT432" s="37"/>
    </row>
    <row r="433" spans="2:46" ht="13.5" customHeight="1" x14ac:dyDescent="0.15">
      <c r="B433" s="284" t="s">
        <v>149</v>
      </c>
      <c r="C433" s="25" t="s">
        <v>31</v>
      </c>
      <c r="D433" s="39"/>
      <c r="E433" s="55"/>
      <c r="F433" s="96"/>
      <c r="G433" s="96"/>
      <c r="H433" s="96"/>
      <c r="I433" s="60"/>
      <c r="J433" s="60"/>
      <c r="K433" s="61"/>
      <c r="L433" s="258"/>
      <c r="M433" s="258"/>
      <c r="N433" s="55"/>
      <c r="O433" s="26"/>
      <c r="P433" s="55"/>
      <c r="Q433" s="26"/>
      <c r="R433" s="131"/>
      <c r="S433" s="214"/>
      <c r="T433" s="284" t="s">
        <v>149</v>
      </c>
      <c r="U433" s="25" t="s">
        <v>31</v>
      </c>
      <c r="V433" s="39"/>
      <c r="W433" s="55"/>
      <c r="X433" s="96"/>
      <c r="Y433" s="96"/>
      <c r="Z433" s="96"/>
      <c r="AA433" s="60"/>
      <c r="AB433" s="60"/>
      <c r="AC433" s="61"/>
      <c r="AD433" s="258"/>
      <c r="AE433" s="258"/>
      <c r="AF433" s="55"/>
      <c r="AG433" s="26"/>
      <c r="AH433" s="55"/>
      <c r="AI433" s="26"/>
      <c r="AJ433" s="131"/>
      <c r="AK433" s="199"/>
      <c r="AL433" s="284" t="s">
        <v>149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4"/>
      <c r="AT433" s="37"/>
    </row>
    <row r="434" spans="2:46" ht="13.5" customHeight="1" x14ac:dyDescent="0.15">
      <c r="B434" s="285"/>
      <c r="C434" s="27" t="s">
        <v>32</v>
      </c>
      <c r="D434" s="186"/>
      <c r="E434" s="56"/>
      <c r="F434" s="187"/>
      <c r="G434" s="187"/>
      <c r="H434" s="187"/>
      <c r="I434" s="62"/>
      <c r="J434" s="62"/>
      <c r="K434" s="188"/>
      <c r="L434" s="259"/>
      <c r="M434" s="259"/>
      <c r="N434" s="56"/>
      <c r="O434" s="28"/>
      <c r="P434" s="56"/>
      <c r="Q434" s="28"/>
      <c r="R434" s="132"/>
      <c r="S434" s="214"/>
      <c r="T434" s="285"/>
      <c r="U434" s="27" t="s">
        <v>32</v>
      </c>
      <c r="V434" s="186"/>
      <c r="W434" s="56"/>
      <c r="X434" s="187"/>
      <c r="Y434" s="187"/>
      <c r="Z434" s="187"/>
      <c r="AA434" s="62"/>
      <c r="AB434" s="62"/>
      <c r="AC434" s="188"/>
      <c r="AD434" s="259"/>
      <c r="AE434" s="259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4"/>
      <c r="AT434" s="37"/>
    </row>
    <row r="435" spans="2:46" ht="13.5" customHeight="1" x14ac:dyDescent="0.15">
      <c r="B435" s="285"/>
      <c r="C435" s="27" t="s">
        <v>33</v>
      </c>
      <c r="D435" s="186"/>
      <c r="E435" s="56"/>
      <c r="F435" s="187"/>
      <c r="G435" s="187"/>
      <c r="H435" s="187"/>
      <c r="I435" s="62"/>
      <c r="J435" s="62"/>
      <c r="K435" s="188"/>
      <c r="L435" s="259"/>
      <c r="M435" s="259"/>
      <c r="N435" s="56"/>
      <c r="O435" s="28"/>
      <c r="P435" s="56"/>
      <c r="Q435" s="28"/>
      <c r="R435" s="132"/>
      <c r="S435" s="214"/>
      <c r="T435" s="285"/>
      <c r="U435" s="27" t="s">
        <v>33</v>
      </c>
      <c r="V435" s="186"/>
      <c r="W435" s="56"/>
      <c r="X435" s="187"/>
      <c r="Y435" s="187"/>
      <c r="Z435" s="187"/>
      <c r="AA435" s="62"/>
      <c r="AB435" s="62"/>
      <c r="AC435" s="188"/>
      <c r="AD435" s="259"/>
      <c r="AE435" s="259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4"/>
      <c r="AT435" s="37"/>
    </row>
    <row r="436" spans="2:46" ht="13.5" customHeight="1" x14ac:dyDescent="0.15">
      <c r="B436" s="285"/>
      <c r="C436" s="27" t="s">
        <v>35</v>
      </c>
      <c r="D436" s="186"/>
      <c r="E436" s="56"/>
      <c r="F436" s="187"/>
      <c r="G436" s="187"/>
      <c r="H436" s="187"/>
      <c r="I436" s="62"/>
      <c r="J436" s="62"/>
      <c r="K436" s="188"/>
      <c r="L436" s="259"/>
      <c r="M436" s="259"/>
      <c r="N436" s="56"/>
      <c r="O436" s="28"/>
      <c r="P436" s="56"/>
      <c r="Q436" s="28"/>
      <c r="R436" s="132"/>
      <c r="S436" s="214"/>
      <c r="T436" s="285"/>
      <c r="U436" s="27" t="s">
        <v>35</v>
      </c>
      <c r="V436" s="186"/>
      <c r="W436" s="56"/>
      <c r="X436" s="187"/>
      <c r="Y436" s="187"/>
      <c r="Z436" s="187"/>
      <c r="AA436" s="62"/>
      <c r="AB436" s="62"/>
      <c r="AC436" s="188"/>
      <c r="AD436" s="259"/>
      <c r="AE436" s="259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4"/>
      <c r="AT436" s="37"/>
    </row>
    <row r="437" spans="2:46" ht="13.5" customHeight="1" thickBot="1" x14ac:dyDescent="0.2">
      <c r="B437" s="286"/>
      <c r="C437" s="27"/>
      <c r="D437" s="186"/>
      <c r="E437" s="56"/>
      <c r="F437" s="189"/>
      <c r="G437" s="189"/>
      <c r="H437" s="189"/>
      <c r="I437" s="56"/>
      <c r="J437" s="56"/>
      <c r="K437" s="188"/>
      <c r="L437" s="259"/>
      <c r="M437" s="259"/>
      <c r="N437" s="56"/>
      <c r="O437" s="28"/>
      <c r="P437" s="56"/>
      <c r="Q437" s="28"/>
      <c r="R437" s="184"/>
      <c r="S437" s="214"/>
      <c r="T437" s="286"/>
      <c r="U437" s="27"/>
      <c r="V437" s="186"/>
      <c r="W437" s="56"/>
      <c r="X437" s="189"/>
      <c r="Y437" s="189"/>
      <c r="Z437" s="189"/>
      <c r="AA437" s="56"/>
      <c r="AB437" s="56"/>
      <c r="AC437" s="188"/>
      <c r="AD437" s="259"/>
      <c r="AE437" s="259"/>
      <c r="AF437" s="56"/>
      <c r="AG437" s="28"/>
      <c r="AH437" s="56"/>
      <c r="AI437" s="28"/>
      <c r="AJ437" s="184"/>
      <c r="AK437" s="199"/>
      <c r="AL437" s="286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4"/>
      <c r="AT437" s="37"/>
    </row>
    <row r="438" spans="2:46" ht="13.5" customHeight="1" x14ac:dyDescent="0.15">
      <c r="B438" s="284" t="s">
        <v>150</v>
      </c>
      <c r="C438" s="25" t="s">
        <v>31</v>
      </c>
      <c r="D438" s="39"/>
      <c r="E438" s="55"/>
      <c r="F438" s="96"/>
      <c r="G438" s="96"/>
      <c r="H438" s="96"/>
      <c r="I438" s="60"/>
      <c r="J438" s="60"/>
      <c r="K438" s="61"/>
      <c r="L438" s="258"/>
      <c r="M438" s="258"/>
      <c r="N438" s="55"/>
      <c r="O438" s="26"/>
      <c r="P438" s="55"/>
      <c r="Q438" s="26"/>
      <c r="R438" s="131"/>
      <c r="S438" s="214"/>
      <c r="T438" s="284" t="s">
        <v>150</v>
      </c>
      <c r="U438" s="25" t="s">
        <v>31</v>
      </c>
      <c r="V438" s="39"/>
      <c r="W438" s="55"/>
      <c r="X438" s="96"/>
      <c r="Y438" s="96"/>
      <c r="Z438" s="96"/>
      <c r="AA438" s="60"/>
      <c r="AB438" s="60"/>
      <c r="AC438" s="61"/>
      <c r="AD438" s="258"/>
      <c r="AE438" s="258"/>
      <c r="AF438" s="55"/>
      <c r="AG438" s="26"/>
      <c r="AH438" s="55"/>
      <c r="AI438" s="26"/>
      <c r="AJ438" s="131"/>
      <c r="AK438" s="199"/>
      <c r="AL438" s="284" t="s">
        <v>150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4"/>
      <c r="AT438" s="37"/>
    </row>
    <row r="439" spans="2:46" ht="13.5" customHeight="1" x14ac:dyDescent="0.15">
      <c r="B439" s="285"/>
      <c r="C439" s="27" t="s">
        <v>32</v>
      </c>
      <c r="D439" s="186"/>
      <c r="E439" s="56"/>
      <c r="F439" s="187"/>
      <c r="G439" s="187"/>
      <c r="H439" s="187"/>
      <c r="I439" s="62"/>
      <c r="J439" s="62"/>
      <c r="K439" s="188"/>
      <c r="L439" s="259"/>
      <c r="M439" s="259"/>
      <c r="N439" s="56"/>
      <c r="O439" s="28"/>
      <c r="P439" s="56"/>
      <c r="Q439" s="28"/>
      <c r="R439" s="132"/>
      <c r="S439" s="214"/>
      <c r="T439" s="285"/>
      <c r="U439" s="27" t="s">
        <v>32</v>
      </c>
      <c r="V439" s="186"/>
      <c r="W439" s="56"/>
      <c r="X439" s="187"/>
      <c r="Y439" s="187"/>
      <c r="Z439" s="187"/>
      <c r="AA439" s="62"/>
      <c r="AB439" s="62"/>
      <c r="AC439" s="188"/>
      <c r="AD439" s="259"/>
      <c r="AE439" s="259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4"/>
      <c r="AT439" s="37"/>
    </row>
    <row r="440" spans="2:46" ht="13.5" customHeight="1" x14ac:dyDescent="0.15">
      <c r="B440" s="285"/>
      <c r="C440" s="27" t="s">
        <v>33</v>
      </c>
      <c r="D440" s="186"/>
      <c r="E440" s="56"/>
      <c r="F440" s="187"/>
      <c r="G440" s="187"/>
      <c r="H440" s="187"/>
      <c r="I440" s="62"/>
      <c r="J440" s="62"/>
      <c r="K440" s="188"/>
      <c r="L440" s="259"/>
      <c r="M440" s="259"/>
      <c r="N440" s="56"/>
      <c r="O440" s="28"/>
      <c r="P440" s="56"/>
      <c r="Q440" s="28"/>
      <c r="R440" s="132"/>
      <c r="S440" s="214"/>
      <c r="T440" s="285"/>
      <c r="U440" s="27" t="s">
        <v>33</v>
      </c>
      <c r="V440" s="186"/>
      <c r="W440" s="56"/>
      <c r="X440" s="187"/>
      <c r="Y440" s="187"/>
      <c r="Z440" s="187"/>
      <c r="AA440" s="62"/>
      <c r="AB440" s="62"/>
      <c r="AC440" s="188"/>
      <c r="AD440" s="259"/>
      <c r="AE440" s="259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4"/>
      <c r="AT440" s="37"/>
    </row>
    <row r="441" spans="2:46" ht="13.5" customHeight="1" x14ac:dyDescent="0.15">
      <c r="B441" s="285"/>
      <c r="C441" s="27" t="s">
        <v>35</v>
      </c>
      <c r="D441" s="186"/>
      <c r="E441" s="56"/>
      <c r="F441" s="187"/>
      <c r="G441" s="187"/>
      <c r="H441" s="187"/>
      <c r="I441" s="62"/>
      <c r="J441" s="62"/>
      <c r="K441" s="188"/>
      <c r="L441" s="259"/>
      <c r="M441" s="259"/>
      <c r="N441" s="56"/>
      <c r="O441" s="28"/>
      <c r="P441" s="56"/>
      <c r="Q441" s="28"/>
      <c r="R441" s="132"/>
      <c r="S441" s="214"/>
      <c r="T441" s="285"/>
      <c r="U441" s="27" t="s">
        <v>35</v>
      </c>
      <c r="V441" s="186"/>
      <c r="W441" s="56"/>
      <c r="X441" s="187"/>
      <c r="Y441" s="187"/>
      <c r="Z441" s="187"/>
      <c r="AA441" s="62"/>
      <c r="AB441" s="62"/>
      <c r="AC441" s="188"/>
      <c r="AD441" s="259"/>
      <c r="AE441" s="259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4"/>
      <c r="AT441" s="37"/>
    </row>
    <row r="442" spans="2:46" ht="13.5" customHeight="1" thickBot="1" x14ac:dyDescent="0.2">
      <c r="B442" s="286"/>
      <c r="C442" s="27"/>
      <c r="D442" s="186"/>
      <c r="E442" s="56"/>
      <c r="F442" s="189"/>
      <c r="G442" s="189"/>
      <c r="H442" s="189"/>
      <c r="I442" s="56"/>
      <c r="J442" s="56"/>
      <c r="K442" s="188"/>
      <c r="L442" s="259"/>
      <c r="M442" s="259"/>
      <c r="N442" s="56"/>
      <c r="O442" s="28"/>
      <c r="P442" s="56"/>
      <c r="Q442" s="28"/>
      <c r="R442" s="184"/>
      <c r="S442" s="214"/>
      <c r="T442" s="286"/>
      <c r="U442" s="27"/>
      <c r="V442" s="186"/>
      <c r="W442" s="56"/>
      <c r="X442" s="189"/>
      <c r="Y442" s="189"/>
      <c r="Z442" s="189"/>
      <c r="AA442" s="56"/>
      <c r="AB442" s="56"/>
      <c r="AC442" s="188"/>
      <c r="AD442" s="259"/>
      <c r="AE442" s="259"/>
      <c r="AF442" s="56"/>
      <c r="AG442" s="28"/>
      <c r="AH442" s="56"/>
      <c r="AI442" s="28"/>
      <c r="AJ442" s="184"/>
      <c r="AK442" s="199"/>
      <c r="AL442" s="286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4"/>
      <c r="AT442" s="37"/>
    </row>
    <row r="443" spans="2:46" ht="13.5" customHeight="1" x14ac:dyDescent="0.15">
      <c r="B443" s="284" t="s">
        <v>151</v>
      </c>
      <c r="C443" s="25" t="s">
        <v>31</v>
      </c>
      <c r="D443" s="39"/>
      <c r="E443" s="55"/>
      <c r="F443" s="96"/>
      <c r="G443" s="96"/>
      <c r="H443" s="96"/>
      <c r="I443" s="60"/>
      <c r="J443" s="60"/>
      <c r="K443" s="61"/>
      <c r="L443" s="258"/>
      <c r="M443" s="258"/>
      <c r="N443" s="55"/>
      <c r="O443" s="26"/>
      <c r="P443" s="55"/>
      <c r="Q443" s="26"/>
      <c r="R443" s="131"/>
      <c r="S443" s="214"/>
      <c r="T443" s="284" t="s">
        <v>151</v>
      </c>
      <c r="U443" s="25" t="s">
        <v>31</v>
      </c>
      <c r="V443" s="39"/>
      <c r="W443" s="55"/>
      <c r="X443" s="96"/>
      <c r="Y443" s="96"/>
      <c r="Z443" s="96"/>
      <c r="AA443" s="60"/>
      <c r="AB443" s="60"/>
      <c r="AC443" s="61"/>
      <c r="AD443" s="258"/>
      <c r="AE443" s="258"/>
      <c r="AF443" s="55"/>
      <c r="AG443" s="26"/>
      <c r="AH443" s="55"/>
      <c r="AI443" s="26"/>
      <c r="AJ443" s="131"/>
      <c r="AK443" s="199"/>
      <c r="AL443" s="284" t="s">
        <v>151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4"/>
      <c r="AT443" s="37"/>
    </row>
    <row r="444" spans="2:46" ht="13.5" customHeight="1" x14ac:dyDescent="0.15">
      <c r="B444" s="285"/>
      <c r="C444" s="27" t="s">
        <v>32</v>
      </c>
      <c r="D444" s="186"/>
      <c r="E444" s="56"/>
      <c r="F444" s="187"/>
      <c r="G444" s="187"/>
      <c r="H444" s="187"/>
      <c r="I444" s="62"/>
      <c r="J444" s="62"/>
      <c r="K444" s="188"/>
      <c r="L444" s="259"/>
      <c r="M444" s="259"/>
      <c r="N444" s="56"/>
      <c r="O444" s="28"/>
      <c r="P444" s="56"/>
      <c r="Q444" s="28"/>
      <c r="R444" s="132"/>
      <c r="S444" s="214"/>
      <c r="T444" s="285"/>
      <c r="U444" s="27" t="s">
        <v>32</v>
      </c>
      <c r="V444" s="186"/>
      <c r="W444" s="56"/>
      <c r="X444" s="187"/>
      <c r="Y444" s="187"/>
      <c r="Z444" s="187"/>
      <c r="AA444" s="62"/>
      <c r="AB444" s="62"/>
      <c r="AC444" s="188"/>
      <c r="AD444" s="259"/>
      <c r="AE444" s="259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4"/>
      <c r="AT444" s="37"/>
    </row>
    <row r="445" spans="2:46" ht="13.5" customHeight="1" x14ac:dyDescent="0.15">
      <c r="B445" s="285"/>
      <c r="C445" s="27" t="s">
        <v>33</v>
      </c>
      <c r="D445" s="186"/>
      <c r="E445" s="56"/>
      <c r="F445" s="187"/>
      <c r="G445" s="187"/>
      <c r="H445" s="187"/>
      <c r="I445" s="62"/>
      <c r="J445" s="62"/>
      <c r="K445" s="188"/>
      <c r="L445" s="259"/>
      <c r="M445" s="259"/>
      <c r="N445" s="56"/>
      <c r="O445" s="28"/>
      <c r="P445" s="56"/>
      <c r="Q445" s="28"/>
      <c r="R445" s="132"/>
      <c r="S445" s="214"/>
      <c r="T445" s="285"/>
      <c r="U445" s="27" t="s">
        <v>33</v>
      </c>
      <c r="V445" s="186"/>
      <c r="W445" s="56"/>
      <c r="X445" s="187"/>
      <c r="Y445" s="187"/>
      <c r="Z445" s="187"/>
      <c r="AA445" s="62"/>
      <c r="AB445" s="62"/>
      <c r="AC445" s="188"/>
      <c r="AD445" s="259"/>
      <c r="AE445" s="259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4"/>
      <c r="AT445" s="37"/>
    </row>
    <row r="446" spans="2:46" ht="13.5" customHeight="1" x14ac:dyDescent="0.15">
      <c r="B446" s="285"/>
      <c r="C446" s="27" t="s">
        <v>35</v>
      </c>
      <c r="D446" s="186"/>
      <c r="E446" s="56"/>
      <c r="F446" s="187"/>
      <c r="G446" s="187"/>
      <c r="H446" s="187"/>
      <c r="I446" s="62"/>
      <c r="J446" s="62"/>
      <c r="K446" s="188"/>
      <c r="L446" s="259"/>
      <c r="M446" s="259"/>
      <c r="N446" s="56"/>
      <c r="O446" s="28"/>
      <c r="P446" s="56"/>
      <c r="Q446" s="28"/>
      <c r="R446" s="132"/>
      <c r="S446" s="214"/>
      <c r="T446" s="285"/>
      <c r="U446" s="27" t="s">
        <v>35</v>
      </c>
      <c r="V446" s="186"/>
      <c r="W446" s="56"/>
      <c r="X446" s="187"/>
      <c r="Y446" s="187"/>
      <c r="Z446" s="187"/>
      <c r="AA446" s="62"/>
      <c r="AB446" s="62"/>
      <c r="AC446" s="188"/>
      <c r="AD446" s="259"/>
      <c r="AE446" s="259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4"/>
      <c r="AT446" s="37"/>
    </row>
    <row r="447" spans="2:46" ht="13.5" customHeight="1" thickBot="1" x14ac:dyDescent="0.2">
      <c r="B447" s="286"/>
      <c r="C447" s="27"/>
      <c r="D447" s="186"/>
      <c r="E447" s="56"/>
      <c r="F447" s="189"/>
      <c r="G447" s="189"/>
      <c r="H447" s="189"/>
      <c r="I447" s="56"/>
      <c r="J447" s="56"/>
      <c r="K447" s="188"/>
      <c r="L447" s="259"/>
      <c r="M447" s="259"/>
      <c r="N447" s="56"/>
      <c r="O447" s="28"/>
      <c r="P447" s="56"/>
      <c r="Q447" s="28"/>
      <c r="R447" s="184"/>
      <c r="S447" s="214"/>
      <c r="T447" s="286"/>
      <c r="U447" s="27"/>
      <c r="V447" s="186"/>
      <c r="W447" s="56"/>
      <c r="X447" s="189"/>
      <c r="Y447" s="189"/>
      <c r="Z447" s="189"/>
      <c r="AA447" s="56"/>
      <c r="AB447" s="56"/>
      <c r="AC447" s="188"/>
      <c r="AD447" s="259"/>
      <c r="AE447" s="259"/>
      <c r="AF447" s="56"/>
      <c r="AG447" s="28"/>
      <c r="AH447" s="56"/>
      <c r="AI447" s="28"/>
      <c r="AJ447" s="184"/>
      <c r="AK447" s="199"/>
      <c r="AL447" s="286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4"/>
      <c r="AT447" s="37"/>
    </row>
    <row r="448" spans="2:46" ht="13.5" customHeight="1" x14ac:dyDescent="0.15">
      <c r="B448" s="284" t="s">
        <v>152</v>
      </c>
      <c r="C448" s="25" t="s">
        <v>31</v>
      </c>
      <c r="D448" s="39"/>
      <c r="E448" s="55"/>
      <c r="F448" s="96"/>
      <c r="G448" s="96"/>
      <c r="H448" s="96"/>
      <c r="I448" s="60"/>
      <c r="J448" s="60"/>
      <c r="K448" s="61"/>
      <c r="L448" s="258"/>
      <c r="M448" s="258"/>
      <c r="N448" s="55"/>
      <c r="O448" s="26"/>
      <c r="P448" s="55"/>
      <c r="Q448" s="26"/>
      <c r="R448" s="131"/>
      <c r="S448" s="214"/>
      <c r="T448" s="284" t="s">
        <v>152</v>
      </c>
      <c r="U448" s="25" t="s">
        <v>31</v>
      </c>
      <c r="V448" s="39"/>
      <c r="W448" s="55"/>
      <c r="X448" s="96"/>
      <c r="Y448" s="96"/>
      <c r="Z448" s="96"/>
      <c r="AA448" s="60"/>
      <c r="AB448" s="60"/>
      <c r="AC448" s="61"/>
      <c r="AD448" s="258"/>
      <c r="AE448" s="258"/>
      <c r="AF448" s="55"/>
      <c r="AG448" s="26"/>
      <c r="AH448" s="55"/>
      <c r="AI448" s="26"/>
      <c r="AJ448" s="131"/>
      <c r="AK448" s="199"/>
      <c r="AL448" s="284" t="s">
        <v>152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4"/>
      <c r="AT448" s="37"/>
    </row>
    <row r="449" spans="2:46" ht="13.5" customHeight="1" x14ac:dyDescent="0.15">
      <c r="B449" s="285"/>
      <c r="C449" s="27" t="s">
        <v>32</v>
      </c>
      <c r="D449" s="186"/>
      <c r="E449" s="56"/>
      <c r="F449" s="187"/>
      <c r="G449" s="187"/>
      <c r="H449" s="187"/>
      <c r="I449" s="62"/>
      <c r="J449" s="62"/>
      <c r="K449" s="188"/>
      <c r="L449" s="259"/>
      <c r="M449" s="259"/>
      <c r="N449" s="56"/>
      <c r="O449" s="28"/>
      <c r="P449" s="56"/>
      <c r="Q449" s="28"/>
      <c r="R449" s="132"/>
      <c r="S449" s="214"/>
      <c r="T449" s="285"/>
      <c r="U449" s="27" t="s">
        <v>32</v>
      </c>
      <c r="V449" s="186"/>
      <c r="W449" s="56"/>
      <c r="X449" s="187"/>
      <c r="Y449" s="187"/>
      <c r="Z449" s="187"/>
      <c r="AA449" s="62"/>
      <c r="AB449" s="62"/>
      <c r="AC449" s="188"/>
      <c r="AD449" s="259"/>
      <c r="AE449" s="259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4"/>
      <c r="AT449" s="37"/>
    </row>
    <row r="450" spans="2:46" ht="13.5" customHeight="1" x14ac:dyDescent="0.15">
      <c r="B450" s="285"/>
      <c r="C450" s="27" t="s">
        <v>33</v>
      </c>
      <c r="D450" s="186"/>
      <c r="E450" s="56"/>
      <c r="F450" s="187"/>
      <c r="G450" s="187"/>
      <c r="H450" s="187"/>
      <c r="I450" s="62"/>
      <c r="J450" s="62"/>
      <c r="K450" s="188"/>
      <c r="L450" s="259"/>
      <c r="M450" s="259"/>
      <c r="N450" s="56"/>
      <c r="O450" s="28"/>
      <c r="P450" s="56"/>
      <c r="Q450" s="28"/>
      <c r="R450" s="132"/>
      <c r="S450" s="214"/>
      <c r="T450" s="285"/>
      <c r="U450" s="27" t="s">
        <v>33</v>
      </c>
      <c r="V450" s="186"/>
      <c r="W450" s="56"/>
      <c r="X450" s="187"/>
      <c r="Y450" s="187"/>
      <c r="Z450" s="187"/>
      <c r="AA450" s="62"/>
      <c r="AB450" s="62"/>
      <c r="AC450" s="188"/>
      <c r="AD450" s="259"/>
      <c r="AE450" s="259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4"/>
      <c r="AT450" s="37"/>
    </row>
    <row r="451" spans="2:46" ht="13.5" customHeight="1" x14ac:dyDescent="0.15">
      <c r="B451" s="285"/>
      <c r="C451" s="27" t="s">
        <v>35</v>
      </c>
      <c r="D451" s="186"/>
      <c r="E451" s="56"/>
      <c r="F451" s="187"/>
      <c r="G451" s="187"/>
      <c r="H451" s="187"/>
      <c r="I451" s="62"/>
      <c r="J451" s="62"/>
      <c r="K451" s="188"/>
      <c r="L451" s="259"/>
      <c r="M451" s="259"/>
      <c r="N451" s="56"/>
      <c r="O451" s="28"/>
      <c r="P451" s="56"/>
      <c r="Q451" s="28"/>
      <c r="R451" s="132"/>
      <c r="S451" s="214"/>
      <c r="T451" s="285"/>
      <c r="U451" s="27" t="s">
        <v>35</v>
      </c>
      <c r="V451" s="186"/>
      <c r="W451" s="56"/>
      <c r="X451" s="187"/>
      <c r="Y451" s="187"/>
      <c r="Z451" s="187"/>
      <c r="AA451" s="62"/>
      <c r="AB451" s="62"/>
      <c r="AC451" s="188"/>
      <c r="AD451" s="259"/>
      <c r="AE451" s="259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4"/>
      <c r="AT451" s="37"/>
    </row>
    <row r="452" spans="2:46" ht="13.5" customHeight="1" thickBot="1" x14ac:dyDescent="0.2">
      <c r="B452" s="286"/>
      <c r="C452" s="27"/>
      <c r="D452" s="186"/>
      <c r="E452" s="56"/>
      <c r="F452" s="189"/>
      <c r="G452" s="189"/>
      <c r="H452" s="189"/>
      <c r="I452" s="56"/>
      <c r="J452" s="56"/>
      <c r="K452" s="188"/>
      <c r="L452" s="259"/>
      <c r="M452" s="259"/>
      <c r="N452" s="56"/>
      <c r="O452" s="28"/>
      <c r="P452" s="56"/>
      <c r="Q452" s="28"/>
      <c r="R452" s="184"/>
      <c r="S452" s="214"/>
      <c r="T452" s="286"/>
      <c r="U452" s="27"/>
      <c r="V452" s="186"/>
      <c r="W452" s="56"/>
      <c r="X452" s="189"/>
      <c r="Y452" s="189"/>
      <c r="Z452" s="189"/>
      <c r="AA452" s="56"/>
      <c r="AB452" s="56"/>
      <c r="AC452" s="188"/>
      <c r="AD452" s="259"/>
      <c r="AE452" s="259"/>
      <c r="AF452" s="56"/>
      <c r="AG452" s="28"/>
      <c r="AH452" s="56"/>
      <c r="AI452" s="28"/>
      <c r="AJ452" s="184"/>
      <c r="AK452" s="199"/>
      <c r="AL452" s="286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4"/>
      <c r="AT452" s="37"/>
    </row>
    <row r="453" spans="2:46" ht="13.5" customHeight="1" x14ac:dyDescent="0.15">
      <c r="B453" s="284" t="s">
        <v>153</v>
      </c>
      <c r="C453" s="25" t="s">
        <v>31</v>
      </c>
      <c r="D453" s="39"/>
      <c r="E453" s="55"/>
      <c r="F453" s="96"/>
      <c r="G453" s="96"/>
      <c r="H453" s="96"/>
      <c r="I453" s="60"/>
      <c r="J453" s="60"/>
      <c r="K453" s="61"/>
      <c r="L453" s="258"/>
      <c r="M453" s="258"/>
      <c r="N453" s="55"/>
      <c r="O453" s="26"/>
      <c r="P453" s="55"/>
      <c r="Q453" s="26"/>
      <c r="R453" s="131"/>
      <c r="S453" s="214"/>
      <c r="T453" s="284" t="s">
        <v>153</v>
      </c>
      <c r="U453" s="25" t="s">
        <v>31</v>
      </c>
      <c r="V453" s="39"/>
      <c r="W453" s="55"/>
      <c r="X453" s="96"/>
      <c r="Y453" s="96"/>
      <c r="Z453" s="96"/>
      <c r="AA453" s="60"/>
      <c r="AB453" s="60"/>
      <c r="AC453" s="61"/>
      <c r="AD453" s="258"/>
      <c r="AE453" s="258"/>
      <c r="AF453" s="55"/>
      <c r="AG453" s="26"/>
      <c r="AH453" s="55"/>
      <c r="AI453" s="26"/>
      <c r="AJ453" s="131"/>
      <c r="AK453" s="199"/>
      <c r="AL453" s="284" t="s">
        <v>153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4"/>
      <c r="AT453" s="37"/>
    </row>
    <row r="454" spans="2:46" ht="13.5" customHeight="1" x14ac:dyDescent="0.15">
      <c r="B454" s="285"/>
      <c r="C454" s="27" t="s">
        <v>32</v>
      </c>
      <c r="D454" s="186"/>
      <c r="E454" s="56"/>
      <c r="F454" s="187"/>
      <c r="G454" s="187"/>
      <c r="H454" s="187"/>
      <c r="I454" s="62"/>
      <c r="J454" s="62"/>
      <c r="K454" s="188"/>
      <c r="L454" s="259"/>
      <c r="M454" s="259"/>
      <c r="N454" s="56"/>
      <c r="O454" s="28"/>
      <c r="P454" s="56"/>
      <c r="Q454" s="28"/>
      <c r="R454" s="132"/>
      <c r="S454" s="214"/>
      <c r="T454" s="285"/>
      <c r="U454" s="27" t="s">
        <v>32</v>
      </c>
      <c r="V454" s="186"/>
      <c r="W454" s="56"/>
      <c r="X454" s="187"/>
      <c r="Y454" s="187"/>
      <c r="Z454" s="187"/>
      <c r="AA454" s="62"/>
      <c r="AB454" s="62"/>
      <c r="AC454" s="188"/>
      <c r="AD454" s="259"/>
      <c r="AE454" s="259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4"/>
      <c r="AT454" s="37"/>
    </row>
    <row r="455" spans="2:46" ht="13.5" customHeight="1" x14ac:dyDescent="0.15">
      <c r="B455" s="285"/>
      <c r="C455" s="27" t="s">
        <v>33</v>
      </c>
      <c r="D455" s="186"/>
      <c r="E455" s="56"/>
      <c r="F455" s="187"/>
      <c r="G455" s="187"/>
      <c r="H455" s="187"/>
      <c r="I455" s="62"/>
      <c r="J455" s="62"/>
      <c r="K455" s="188"/>
      <c r="L455" s="259"/>
      <c r="M455" s="259"/>
      <c r="N455" s="56"/>
      <c r="O455" s="28"/>
      <c r="P455" s="56"/>
      <c r="Q455" s="28"/>
      <c r="R455" s="132"/>
      <c r="S455" s="214"/>
      <c r="T455" s="285"/>
      <c r="U455" s="27" t="s">
        <v>33</v>
      </c>
      <c r="V455" s="186"/>
      <c r="W455" s="56"/>
      <c r="X455" s="187"/>
      <c r="Y455" s="187"/>
      <c r="Z455" s="187"/>
      <c r="AA455" s="62"/>
      <c r="AB455" s="62"/>
      <c r="AC455" s="188"/>
      <c r="AD455" s="259"/>
      <c r="AE455" s="259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4"/>
      <c r="AT455" s="37"/>
    </row>
    <row r="456" spans="2:46" ht="13.5" customHeight="1" x14ac:dyDescent="0.15">
      <c r="B456" s="285"/>
      <c r="C456" s="27" t="s">
        <v>35</v>
      </c>
      <c r="D456" s="186"/>
      <c r="E456" s="56"/>
      <c r="F456" s="187"/>
      <c r="G456" s="187"/>
      <c r="H456" s="187"/>
      <c r="I456" s="62"/>
      <c r="J456" s="62"/>
      <c r="K456" s="188"/>
      <c r="L456" s="259"/>
      <c r="M456" s="259"/>
      <c r="N456" s="56"/>
      <c r="O456" s="28"/>
      <c r="P456" s="56"/>
      <c r="Q456" s="28"/>
      <c r="R456" s="132"/>
      <c r="S456" s="214"/>
      <c r="T456" s="285"/>
      <c r="U456" s="27" t="s">
        <v>35</v>
      </c>
      <c r="V456" s="186"/>
      <c r="W456" s="56"/>
      <c r="X456" s="187"/>
      <c r="Y456" s="187"/>
      <c r="Z456" s="187"/>
      <c r="AA456" s="62"/>
      <c r="AB456" s="62"/>
      <c r="AC456" s="188"/>
      <c r="AD456" s="259"/>
      <c r="AE456" s="259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4"/>
      <c r="AT456" s="37"/>
    </row>
    <row r="457" spans="2:46" ht="13.5" customHeight="1" thickBot="1" x14ac:dyDescent="0.2">
      <c r="B457" s="286"/>
      <c r="C457" s="27"/>
      <c r="D457" s="186"/>
      <c r="E457" s="56"/>
      <c r="F457" s="189"/>
      <c r="G457" s="189"/>
      <c r="H457" s="189"/>
      <c r="I457" s="56"/>
      <c r="J457" s="56"/>
      <c r="K457" s="188"/>
      <c r="L457" s="259"/>
      <c r="M457" s="259"/>
      <c r="N457" s="56"/>
      <c r="O457" s="28"/>
      <c r="P457" s="56"/>
      <c r="Q457" s="28"/>
      <c r="R457" s="184"/>
      <c r="S457" s="214"/>
      <c r="T457" s="286"/>
      <c r="U457" s="27"/>
      <c r="V457" s="186"/>
      <c r="W457" s="56"/>
      <c r="X457" s="189"/>
      <c r="Y457" s="189"/>
      <c r="Z457" s="189"/>
      <c r="AA457" s="56"/>
      <c r="AB457" s="56"/>
      <c r="AC457" s="188"/>
      <c r="AD457" s="259"/>
      <c r="AE457" s="259"/>
      <c r="AF457" s="56"/>
      <c r="AG457" s="28"/>
      <c r="AH457" s="56"/>
      <c r="AI457" s="28"/>
      <c r="AJ457" s="184"/>
      <c r="AK457" s="199"/>
      <c r="AL457" s="286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4"/>
      <c r="AT457" s="37"/>
    </row>
    <row r="458" spans="2:46" ht="13.5" customHeight="1" x14ac:dyDescent="0.15">
      <c r="B458" s="284" t="s">
        <v>154</v>
      </c>
      <c r="C458" s="25" t="s">
        <v>31</v>
      </c>
      <c r="D458" s="39"/>
      <c r="E458" s="55"/>
      <c r="F458" s="96"/>
      <c r="G458" s="96"/>
      <c r="H458" s="96"/>
      <c r="I458" s="60"/>
      <c r="J458" s="60"/>
      <c r="K458" s="61"/>
      <c r="L458" s="258"/>
      <c r="M458" s="258"/>
      <c r="N458" s="55"/>
      <c r="O458" s="26"/>
      <c r="P458" s="55"/>
      <c r="Q458" s="26"/>
      <c r="R458" s="131"/>
      <c r="S458" s="214"/>
      <c r="T458" s="284" t="s">
        <v>154</v>
      </c>
      <c r="U458" s="25" t="s">
        <v>31</v>
      </c>
      <c r="V458" s="39"/>
      <c r="W458" s="55"/>
      <c r="X458" s="96"/>
      <c r="Y458" s="96"/>
      <c r="Z458" s="96"/>
      <c r="AA458" s="60"/>
      <c r="AB458" s="60"/>
      <c r="AC458" s="61"/>
      <c r="AD458" s="258"/>
      <c r="AE458" s="258"/>
      <c r="AF458" s="55"/>
      <c r="AG458" s="26"/>
      <c r="AH458" s="55"/>
      <c r="AI458" s="26"/>
      <c r="AJ458" s="131"/>
      <c r="AK458" s="199"/>
      <c r="AL458" s="284" t="s">
        <v>154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4"/>
      <c r="AT458" s="37"/>
    </row>
    <row r="459" spans="2:46" ht="13.5" customHeight="1" x14ac:dyDescent="0.15">
      <c r="B459" s="285"/>
      <c r="C459" s="27" t="s">
        <v>32</v>
      </c>
      <c r="D459" s="186"/>
      <c r="E459" s="56"/>
      <c r="F459" s="187"/>
      <c r="G459" s="187"/>
      <c r="H459" s="187"/>
      <c r="I459" s="62"/>
      <c r="J459" s="62"/>
      <c r="K459" s="188"/>
      <c r="L459" s="259"/>
      <c r="M459" s="259"/>
      <c r="N459" s="56"/>
      <c r="O459" s="28"/>
      <c r="P459" s="56"/>
      <c r="Q459" s="28"/>
      <c r="R459" s="132"/>
      <c r="S459" s="214"/>
      <c r="T459" s="285"/>
      <c r="U459" s="27" t="s">
        <v>32</v>
      </c>
      <c r="V459" s="186"/>
      <c r="W459" s="56"/>
      <c r="X459" s="187"/>
      <c r="Y459" s="187"/>
      <c r="Z459" s="187"/>
      <c r="AA459" s="62"/>
      <c r="AB459" s="62"/>
      <c r="AC459" s="188"/>
      <c r="AD459" s="259"/>
      <c r="AE459" s="259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4"/>
      <c r="AT459" s="37"/>
    </row>
    <row r="460" spans="2:46" ht="13.5" customHeight="1" x14ac:dyDescent="0.15">
      <c r="B460" s="285"/>
      <c r="C460" s="27" t="s">
        <v>33</v>
      </c>
      <c r="D460" s="186"/>
      <c r="E460" s="56"/>
      <c r="F460" s="187"/>
      <c r="G460" s="187"/>
      <c r="H460" s="187"/>
      <c r="I460" s="62"/>
      <c r="J460" s="62"/>
      <c r="K460" s="188"/>
      <c r="L460" s="259"/>
      <c r="M460" s="259"/>
      <c r="N460" s="56"/>
      <c r="O460" s="28"/>
      <c r="P460" s="56"/>
      <c r="Q460" s="28"/>
      <c r="R460" s="132"/>
      <c r="S460" s="214"/>
      <c r="T460" s="285"/>
      <c r="U460" s="27" t="s">
        <v>33</v>
      </c>
      <c r="V460" s="186"/>
      <c r="W460" s="56"/>
      <c r="X460" s="187"/>
      <c r="Y460" s="187"/>
      <c r="Z460" s="187"/>
      <c r="AA460" s="62"/>
      <c r="AB460" s="62"/>
      <c r="AC460" s="188"/>
      <c r="AD460" s="259"/>
      <c r="AE460" s="259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4"/>
      <c r="AT460" s="37"/>
    </row>
    <row r="461" spans="2:46" ht="13.5" customHeight="1" x14ac:dyDescent="0.15">
      <c r="B461" s="285"/>
      <c r="C461" s="27" t="s">
        <v>35</v>
      </c>
      <c r="D461" s="186"/>
      <c r="E461" s="56"/>
      <c r="F461" s="187"/>
      <c r="G461" s="187"/>
      <c r="H461" s="187"/>
      <c r="I461" s="62"/>
      <c r="J461" s="62"/>
      <c r="K461" s="188"/>
      <c r="L461" s="259"/>
      <c r="M461" s="259"/>
      <c r="N461" s="56"/>
      <c r="O461" s="28"/>
      <c r="P461" s="56"/>
      <c r="Q461" s="28"/>
      <c r="R461" s="132"/>
      <c r="S461" s="214"/>
      <c r="T461" s="285"/>
      <c r="U461" s="27" t="s">
        <v>35</v>
      </c>
      <c r="V461" s="186"/>
      <c r="W461" s="56"/>
      <c r="X461" s="187"/>
      <c r="Y461" s="187"/>
      <c r="Z461" s="187"/>
      <c r="AA461" s="62"/>
      <c r="AB461" s="62"/>
      <c r="AC461" s="188"/>
      <c r="AD461" s="259"/>
      <c r="AE461" s="259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4"/>
      <c r="AT461" s="37"/>
    </row>
    <row r="462" spans="2:46" ht="13.5" customHeight="1" thickBot="1" x14ac:dyDescent="0.2">
      <c r="B462" s="286"/>
      <c r="C462" s="27"/>
      <c r="D462" s="186"/>
      <c r="E462" s="56"/>
      <c r="F462" s="189"/>
      <c r="G462" s="189"/>
      <c r="H462" s="189"/>
      <c r="I462" s="56"/>
      <c r="J462" s="56"/>
      <c r="K462" s="188"/>
      <c r="L462" s="259"/>
      <c r="M462" s="259"/>
      <c r="N462" s="56"/>
      <c r="O462" s="28"/>
      <c r="P462" s="56"/>
      <c r="Q462" s="28"/>
      <c r="R462" s="184"/>
      <c r="S462" s="214"/>
      <c r="T462" s="286"/>
      <c r="U462" s="27"/>
      <c r="V462" s="186"/>
      <c r="W462" s="56"/>
      <c r="X462" s="189"/>
      <c r="Y462" s="189"/>
      <c r="Z462" s="189"/>
      <c r="AA462" s="56"/>
      <c r="AB462" s="56"/>
      <c r="AC462" s="188"/>
      <c r="AD462" s="259"/>
      <c r="AE462" s="259"/>
      <c r="AF462" s="56"/>
      <c r="AG462" s="28"/>
      <c r="AH462" s="56"/>
      <c r="AI462" s="28"/>
      <c r="AJ462" s="184"/>
      <c r="AK462" s="199"/>
      <c r="AL462" s="286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4"/>
      <c r="AT462" s="37"/>
    </row>
    <row r="463" spans="2:46" ht="13.5" customHeight="1" x14ac:dyDescent="0.15">
      <c r="B463" s="284" t="s">
        <v>155</v>
      </c>
      <c r="C463" s="25" t="s">
        <v>31</v>
      </c>
      <c r="D463" s="39"/>
      <c r="E463" s="55"/>
      <c r="F463" s="96"/>
      <c r="G463" s="96"/>
      <c r="H463" s="96"/>
      <c r="I463" s="60"/>
      <c r="J463" s="60"/>
      <c r="K463" s="61"/>
      <c r="L463" s="258"/>
      <c r="M463" s="258"/>
      <c r="N463" s="55"/>
      <c r="O463" s="26"/>
      <c r="P463" s="55"/>
      <c r="Q463" s="26"/>
      <c r="R463" s="131"/>
      <c r="S463" s="214"/>
      <c r="T463" s="284" t="s">
        <v>155</v>
      </c>
      <c r="U463" s="25" t="s">
        <v>31</v>
      </c>
      <c r="V463" s="39"/>
      <c r="W463" s="55"/>
      <c r="X463" s="96"/>
      <c r="Y463" s="96"/>
      <c r="Z463" s="96"/>
      <c r="AA463" s="60"/>
      <c r="AB463" s="60"/>
      <c r="AC463" s="61"/>
      <c r="AD463" s="258"/>
      <c r="AE463" s="258"/>
      <c r="AF463" s="55"/>
      <c r="AG463" s="26"/>
      <c r="AH463" s="55"/>
      <c r="AI463" s="26"/>
      <c r="AJ463" s="131"/>
      <c r="AK463" s="199"/>
      <c r="AL463" s="284" t="s">
        <v>155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4"/>
      <c r="AT463" s="37"/>
    </row>
    <row r="464" spans="2:46" ht="13.5" customHeight="1" x14ac:dyDescent="0.15">
      <c r="B464" s="285"/>
      <c r="C464" s="27" t="s">
        <v>32</v>
      </c>
      <c r="D464" s="186"/>
      <c r="E464" s="56"/>
      <c r="F464" s="187"/>
      <c r="G464" s="187"/>
      <c r="H464" s="187"/>
      <c r="I464" s="62"/>
      <c r="J464" s="62"/>
      <c r="K464" s="188"/>
      <c r="L464" s="259"/>
      <c r="M464" s="259"/>
      <c r="N464" s="56"/>
      <c r="O464" s="28"/>
      <c r="P464" s="56"/>
      <c r="Q464" s="28"/>
      <c r="R464" s="132"/>
      <c r="S464" s="214"/>
      <c r="T464" s="285"/>
      <c r="U464" s="27" t="s">
        <v>32</v>
      </c>
      <c r="V464" s="186"/>
      <c r="W464" s="56"/>
      <c r="X464" s="187"/>
      <c r="Y464" s="187"/>
      <c r="Z464" s="187"/>
      <c r="AA464" s="62"/>
      <c r="AB464" s="62"/>
      <c r="AC464" s="188"/>
      <c r="AD464" s="259"/>
      <c r="AE464" s="259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4"/>
      <c r="AT464" s="37"/>
    </row>
    <row r="465" spans="2:46" ht="13.5" customHeight="1" x14ac:dyDescent="0.15">
      <c r="B465" s="285"/>
      <c r="C465" s="27" t="s">
        <v>33</v>
      </c>
      <c r="D465" s="186"/>
      <c r="E465" s="56"/>
      <c r="F465" s="187"/>
      <c r="G465" s="187"/>
      <c r="H465" s="187"/>
      <c r="I465" s="62"/>
      <c r="J465" s="62"/>
      <c r="K465" s="188"/>
      <c r="L465" s="259"/>
      <c r="M465" s="259"/>
      <c r="N465" s="56"/>
      <c r="O465" s="28"/>
      <c r="P465" s="56"/>
      <c r="Q465" s="28"/>
      <c r="R465" s="132"/>
      <c r="S465" s="214"/>
      <c r="T465" s="285"/>
      <c r="U465" s="27" t="s">
        <v>33</v>
      </c>
      <c r="V465" s="186"/>
      <c r="W465" s="56"/>
      <c r="X465" s="187"/>
      <c r="Y465" s="187"/>
      <c r="Z465" s="187"/>
      <c r="AA465" s="62"/>
      <c r="AB465" s="62"/>
      <c r="AC465" s="188"/>
      <c r="AD465" s="259"/>
      <c r="AE465" s="259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4"/>
      <c r="AT465" s="37"/>
    </row>
    <row r="466" spans="2:46" ht="13.5" customHeight="1" x14ac:dyDescent="0.15">
      <c r="B466" s="285"/>
      <c r="C466" s="27" t="s">
        <v>35</v>
      </c>
      <c r="D466" s="186"/>
      <c r="E466" s="56"/>
      <c r="F466" s="187"/>
      <c r="G466" s="187"/>
      <c r="H466" s="187"/>
      <c r="I466" s="62"/>
      <c r="J466" s="62"/>
      <c r="K466" s="188"/>
      <c r="L466" s="259"/>
      <c r="M466" s="259"/>
      <c r="N466" s="56"/>
      <c r="O466" s="28"/>
      <c r="P466" s="56"/>
      <c r="Q466" s="28"/>
      <c r="R466" s="132"/>
      <c r="S466" s="214"/>
      <c r="T466" s="285"/>
      <c r="U466" s="27" t="s">
        <v>35</v>
      </c>
      <c r="V466" s="186"/>
      <c r="W466" s="56"/>
      <c r="X466" s="187"/>
      <c r="Y466" s="187"/>
      <c r="Z466" s="187"/>
      <c r="AA466" s="62"/>
      <c r="AB466" s="62"/>
      <c r="AC466" s="188"/>
      <c r="AD466" s="259"/>
      <c r="AE466" s="259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4"/>
      <c r="AT466" s="37"/>
    </row>
    <row r="467" spans="2:46" ht="13.5" customHeight="1" thickBot="1" x14ac:dyDescent="0.2">
      <c r="B467" s="286"/>
      <c r="C467" s="27"/>
      <c r="D467" s="186"/>
      <c r="E467" s="56"/>
      <c r="F467" s="189"/>
      <c r="G467" s="189"/>
      <c r="H467" s="189"/>
      <c r="I467" s="56"/>
      <c r="J467" s="56"/>
      <c r="K467" s="188"/>
      <c r="L467" s="259"/>
      <c r="M467" s="259"/>
      <c r="N467" s="56"/>
      <c r="O467" s="28"/>
      <c r="P467" s="56"/>
      <c r="Q467" s="28"/>
      <c r="R467" s="184"/>
      <c r="S467" s="214"/>
      <c r="T467" s="286"/>
      <c r="U467" s="27"/>
      <c r="V467" s="186"/>
      <c r="W467" s="56"/>
      <c r="X467" s="189"/>
      <c r="Y467" s="189"/>
      <c r="Z467" s="189"/>
      <c r="AA467" s="56"/>
      <c r="AB467" s="56"/>
      <c r="AC467" s="188"/>
      <c r="AD467" s="259"/>
      <c r="AE467" s="259"/>
      <c r="AF467" s="56"/>
      <c r="AG467" s="28"/>
      <c r="AH467" s="56"/>
      <c r="AI467" s="28"/>
      <c r="AJ467" s="184"/>
      <c r="AK467" s="199"/>
      <c r="AL467" s="286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4"/>
      <c r="AT467" s="37"/>
    </row>
    <row r="468" spans="2:46" ht="13.5" customHeight="1" x14ac:dyDescent="0.15">
      <c r="B468" s="284" t="s">
        <v>156</v>
      </c>
      <c r="C468" s="25" t="s">
        <v>31</v>
      </c>
      <c r="D468" s="39"/>
      <c r="E468" s="55"/>
      <c r="F468" s="96"/>
      <c r="G468" s="96"/>
      <c r="H468" s="96"/>
      <c r="I468" s="60"/>
      <c r="J468" s="60"/>
      <c r="K468" s="61"/>
      <c r="L468" s="258"/>
      <c r="M468" s="258"/>
      <c r="N468" s="55"/>
      <c r="O468" s="26"/>
      <c r="P468" s="55"/>
      <c r="Q468" s="26"/>
      <c r="R468" s="131"/>
      <c r="S468" s="214"/>
      <c r="T468" s="284" t="s">
        <v>156</v>
      </c>
      <c r="U468" s="25" t="s">
        <v>31</v>
      </c>
      <c r="V468" s="39"/>
      <c r="W468" s="55"/>
      <c r="X468" s="96"/>
      <c r="Y468" s="96"/>
      <c r="Z468" s="96"/>
      <c r="AA468" s="60"/>
      <c r="AB468" s="60"/>
      <c r="AC468" s="61"/>
      <c r="AD468" s="258"/>
      <c r="AE468" s="258"/>
      <c r="AF468" s="55"/>
      <c r="AG468" s="26"/>
      <c r="AH468" s="55"/>
      <c r="AI468" s="26"/>
      <c r="AJ468" s="131"/>
      <c r="AK468" s="199"/>
      <c r="AL468" s="284" t="s">
        <v>156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4"/>
      <c r="AT468" s="37"/>
    </row>
    <row r="469" spans="2:46" ht="13.5" customHeight="1" x14ac:dyDescent="0.15">
      <c r="B469" s="285"/>
      <c r="C469" s="27" t="s">
        <v>32</v>
      </c>
      <c r="D469" s="186"/>
      <c r="E469" s="56"/>
      <c r="F469" s="187"/>
      <c r="G469" s="187"/>
      <c r="H469" s="187"/>
      <c r="I469" s="62"/>
      <c r="J469" s="62"/>
      <c r="K469" s="188"/>
      <c r="L469" s="259"/>
      <c r="M469" s="259"/>
      <c r="N469" s="56"/>
      <c r="O469" s="28"/>
      <c r="P469" s="56"/>
      <c r="Q469" s="28"/>
      <c r="R469" s="132"/>
      <c r="S469" s="214"/>
      <c r="T469" s="285"/>
      <c r="U469" s="27" t="s">
        <v>32</v>
      </c>
      <c r="V469" s="186"/>
      <c r="W469" s="56"/>
      <c r="X469" s="187"/>
      <c r="Y469" s="187"/>
      <c r="Z469" s="187"/>
      <c r="AA469" s="62"/>
      <c r="AB469" s="62"/>
      <c r="AC469" s="188"/>
      <c r="AD469" s="259"/>
      <c r="AE469" s="259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4"/>
      <c r="AT469" s="37"/>
    </row>
    <row r="470" spans="2:46" ht="13.5" customHeight="1" x14ac:dyDescent="0.15">
      <c r="B470" s="285"/>
      <c r="C470" s="27" t="s">
        <v>33</v>
      </c>
      <c r="D470" s="186"/>
      <c r="E470" s="56"/>
      <c r="F470" s="187"/>
      <c r="G470" s="187"/>
      <c r="H470" s="187"/>
      <c r="I470" s="62"/>
      <c r="J470" s="62"/>
      <c r="K470" s="188"/>
      <c r="L470" s="259"/>
      <c r="M470" s="259"/>
      <c r="N470" s="56"/>
      <c r="O470" s="28"/>
      <c r="P470" s="56"/>
      <c r="Q470" s="28"/>
      <c r="R470" s="132"/>
      <c r="S470" s="214"/>
      <c r="T470" s="285"/>
      <c r="U470" s="27" t="s">
        <v>33</v>
      </c>
      <c r="V470" s="186"/>
      <c r="W470" s="56"/>
      <c r="X470" s="187"/>
      <c r="Y470" s="187"/>
      <c r="Z470" s="187"/>
      <c r="AA470" s="62"/>
      <c r="AB470" s="62"/>
      <c r="AC470" s="188"/>
      <c r="AD470" s="259"/>
      <c r="AE470" s="259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4"/>
      <c r="AT470" s="37"/>
    </row>
    <row r="471" spans="2:46" ht="13.5" customHeight="1" x14ac:dyDescent="0.15">
      <c r="B471" s="285"/>
      <c r="C471" s="27" t="s">
        <v>35</v>
      </c>
      <c r="D471" s="186"/>
      <c r="E471" s="56"/>
      <c r="F471" s="187"/>
      <c r="G471" s="187"/>
      <c r="H471" s="187"/>
      <c r="I471" s="62"/>
      <c r="J471" s="62"/>
      <c r="K471" s="188"/>
      <c r="L471" s="259"/>
      <c r="M471" s="259"/>
      <c r="N471" s="56"/>
      <c r="O471" s="28"/>
      <c r="P471" s="56"/>
      <c r="Q471" s="28"/>
      <c r="R471" s="132"/>
      <c r="S471" s="214"/>
      <c r="T471" s="285"/>
      <c r="U471" s="27" t="s">
        <v>35</v>
      </c>
      <c r="V471" s="186"/>
      <c r="W471" s="56"/>
      <c r="X471" s="187"/>
      <c r="Y471" s="187"/>
      <c r="Z471" s="187"/>
      <c r="AA471" s="62"/>
      <c r="AB471" s="62"/>
      <c r="AC471" s="188"/>
      <c r="AD471" s="259"/>
      <c r="AE471" s="259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4"/>
      <c r="AT471" s="37"/>
    </row>
    <row r="472" spans="2:46" ht="13.5" customHeight="1" thickBot="1" x14ac:dyDescent="0.2">
      <c r="B472" s="286"/>
      <c r="C472" s="27"/>
      <c r="D472" s="186"/>
      <c r="E472" s="56"/>
      <c r="F472" s="189"/>
      <c r="G472" s="189"/>
      <c r="H472" s="189"/>
      <c r="I472" s="56"/>
      <c r="J472" s="56"/>
      <c r="K472" s="188"/>
      <c r="L472" s="259"/>
      <c r="M472" s="259"/>
      <c r="N472" s="56"/>
      <c r="O472" s="28"/>
      <c r="P472" s="56"/>
      <c r="Q472" s="28"/>
      <c r="R472" s="184"/>
      <c r="S472" s="214"/>
      <c r="T472" s="286"/>
      <c r="U472" s="27"/>
      <c r="V472" s="186"/>
      <c r="W472" s="56"/>
      <c r="X472" s="189"/>
      <c r="Y472" s="189"/>
      <c r="Z472" s="189"/>
      <c r="AA472" s="56"/>
      <c r="AB472" s="56"/>
      <c r="AC472" s="188"/>
      <c r="AD472" s="259"/>
      <c r="AE472" s="259"/>
      <c r="AF472" s="56"/>
      <c r="AG472" s="28"/>
      <c r="AH472" s="56"/>
      <c r="AI472" s="28"/>
      <c r="AJ472" s="184"/>
      <c r="AK472" s="199"/>
      <c r="AL472" s="286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4"/>
      <c r="AT472" s="37"/>
    </row>
    <row r="473" spans="2:46" ht="13.5" customHeight="1" x14ac:dyDescent="0.15">
      <c r="B473" s="284" t="s">
        <v>157</v>
      </c>
      <c r="C473" s="25" t="s">
        <v>31</v>
      </c>
      <c r="D473" s="39"/>
      <c r="E473" s="55"/>
      <c r="F473" s="96"/>
      <c r="G473" s="96"/>
      <c r="H473" s="96"/>
      <c r="I473" s="60"/>
      <c r="J473" s="60"/>
      <c r="K473" s="61"/>
      <c r="L473" s="258"/>
      <c r="M473" s="258"/>
      <c r="N473" s="55"/>
      <c r="O473" s="26"/>
      <c r="P473" s="55"/>
      <c r="Q473" s="26"/>
      <c r="R473" s="131"/>
      <c r="S473" s="214"/>
      <c r="T473" s="284" t="s">
        <v>157</v>
      </c>
      <c r="U473" s="25" t="s">
        <v>31</v>
      </c>
      <c r="V473" s="39"/>
      <c r="W473" s="55"/>
      <c r="X473" s="96"/>
      <c r="Y473" s="96"/>
      <c r="Z473" s="96"/>
      <c r="AA473" s="60"/>
      <c r="AB473" s="60"/>
      <c r="AC473" s="61"/>
      <c r="AD473" s="258"/>
      <c r="AE473" s="258"/>
      <c r="AF473" s="55"/>
      <c r="AG473" s="26"/>
      <c r="AH473" s="55"/>
      <c r="AI473" s="26"/>
      <c r="AJ473" s="131"/>
      <c r="AK473" s="199"/>
      <c r="AL473" s="284" t="s">
        <v>157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4"/>
      <c r="AT473" s="37"/>
    </row>
    <row r="474" spans="2:46" ht="13.5" customHeight="1" x14ac:dyDescent="0.15">
      <c r="B474" s="285"/>
      <c r="C474" s="27" t="s">
        <v>32</v>
      </c>
      <c r="D474" s="186"/>
      <c r="E474" s="56"/>
      <c r="F474" s="187"/>
      <c r="G474" s="187"/>
      <c r="H474" s="187"/>
      <c r="I474" s="62"/>
      <c r="J474" s="62"/>
      <c r="K474" s="188"/>
      <c r="L474" s="259"/>
      <c r="M474" s="259"/>
      <c r="N474" s="56"/>
      <c r="O474" s="28"/>
      <c r="P474" s="56"/>
      <c r="Q474" s="28"/>
      <c r="R474" s="132"/>
      <c r="S474" s="214"/>
      <c r="T474" s="285"/>
      <c r="U474" s="27" t="s">
        <v>32</v>
      </c>
      <c r="V474" s="186"/>
      <c r="W474" s="56"/>
      <c r="X474" s="187"/>
      <c r="Y474" s="187"/>
      <c r="Z474" s="187"/>
      <c r="AA474" s="62"/>
      <c r="AB474" s="62"/>
      <c r="AC474" s="188"/>
      <c r="AD474" s="259"/>
      <c r="AE474" s="259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4"/>
      <c r="AT474" s="37"/>
    </row>
    <row r="475" spans="2:46" ht="13.5" customHeight="1" x14ac:dyDescent="0.15">
      <c r="B475" s="285"/>
      <c r="C475" s="27" t="s">
        <v>33</v>
      </c>
      <c r="D475" s="186"/>
      <c r="E475" s="56"/>
      <c r="F475" s="187"/>
      <c r="G475" s="187"/>
      <c r="H475" s="187"/>
      <c r="I475" s="62"/>
      <c r="J475" s="62"/>
      <c r="K475" s="188"/>
      <c r="L475" s="259"/>
      <c r="M475" s="259"/>
      <c r="N475" s="56"/>
      <c r="O475" s="28"/>
      <c r="P475" s="56"/>
      <c r="Q475" s="28"/>
      <c r="R475" s="132"/>
      <c r="S475" s="214"/>
      <c r="T475" s="285"/>
      <c r="U475" s="27" t="s">
        <v>33</v>
      </c>
      <c r="V475" s="186"/>
      <c r="W475" s="56"/>
      <c r="X475" s="187"/>
      <c r="Y475" s="187"/>
      <c r="Z475" s="187"/>
      <c r="AA475" s="62"/>
      <c r="AB475" s="62"/>
      <c r="AC475" s="188"/>
      <c r="AD475" s="259"/>
      <c r="AE475" s="259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4"/>
      <c r="AT475" s="37"/>
    </row>
    <row r="476" spans="2:46" ht="13.5" customHeight="1" x14ac:dyDescent="0.15">
      <c r="B476" s="285"/>
      <c r="C476" s="27" t="s">
        <v>35</v>
      </c>
      <c r="D476" s="186"/>
      <c r="E476" s="56"/>
      <c r="F476" s="187"/>
      <c r="G476" s="187"/>
      <c r="H476" s="187"/>
      <c r="I476" s="62"/>
      <c r="J476" s="62"/>
      <c r="K476" s="188"/>
      <c r="L476" s="259"/>
      <c r="M476" s="259"/>
      <c r="N476" s="56"/>
      <c r="O476" s="28"/>
      <c r="P476" s="56"/>
      <c r="Q476" s="28"/>
      <c r="R476" s="132"/>
      <c r="S476" s="214"/>
      <c r="T476" s="285"/>
      <c r="U476" s="27" t="s">
        <v>35</v>
      </c>
      <c r="V476" s="186"/>
      <c r="W476" s="56"/>
      <c r="X476" s="187"/>
      <c r="Y476" s="187"/>
      <c r="Z476" s="187"/>
      <c r="AA476" s="62"/>
      <c r="AB476" s="62"/>
      <c r="AC476" s="188"/>
      <c r="AD476" s="259"/>
      <c r="AE476" s="259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4"/>
      <c r="AT476" s="37"/>
    </row>
    <row r="477" spans="2:46" ht="13.5" customHeight="1" thickBot="1" x14ac:dyDescent="0.2">
      <c r="B477" s="286"/>
      <c r="C477" s="27"/>
      <c r="D477" s="186"/>
      <c r="E477" s="56"/>
      <c r="F477" s="189"/>
      <c r="G477" s="189"/>
      <c r="H477" s="189"/>
      <c r="I477" s="56"/>
      <c r="J477" s="56"/>
      <c r="K477" s="188"/>
      <c r="L477" s="259"/>
      <c r="M477" s="259"/>
      <c r="N477" s="56"/>
      <c r="O477" s="28"/>
      <c r="P477" s="56"/>
      <c r="Q477" s="28"/>
      <c r="R477" s="184"/>
      <c r="S477" s="214"/>
      <c r="T477" s="286"/>
      <c r="U477" s="27"/>
      <c r="V477" s="186"/>
      <c r="W477" s="56"/>
      <c r="X477" s="189"/>
      <c r="Y477" s="189"/>
      <c r="Z477" s="189"/>
      <c r="AA477" s="56"/>
      <c r="AB477" s="56"/>
      <c r="AC477" s="188"/>
      <c r="AD477" s="259"/>
      <c r="AE477" s="259"/>
      <c r="AF477" s="56"/>
      <c r="AG477" s="28"/>
      <c r="AH477" s="56"/>
      <c r="AI477" s="28"/>
      <c r="AJ477" s="184"/>
      <c r="AK477" s="199"/>
      <c r="AL477" s="286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4"/>
      <c r="AT477" s="37"/>
    </row>
    <row r="478" spans="2:46" ht="13.5" customHeight="1" x14ac:dyDescent="0.15">
      <c r="B478" s="284" t="s">
        <v>158</v>
      </c>
      <c r="C478" s="25" t="s">
        <v>31</v>
      </c>
      <c r="D478" s="39"/>
      <c r="E478" s="55"/>
      <c r="F478" s="96"/>
      <c r="G478" s="96"/>
      <c r="H478" s="96"/>
      <c r="I478" s="60"/>
      <c r="J478" s="60"/>
      <c r="K478" s="61"/>
      <c r="L478" s="258"/>
      <c r="M478" s="258"/>
      <c r="N478" s="55"/>
      <c r="O478" s="26"/>
      <c r="P478" s="55"/>
      <c r="Q478" s="26"/>
      <c r="R478" s="131"/>
      <c r="S478" s="214"/>
      <c r="T478" s="284" t="s">
        <v>158</v>
      </c>
      <c r="U478" s="25" t="s">
        <v>31</v>
      </c>
      <c r="V478" s="39"/>
      <c r="W478" s="55"/>
      <c r="X478" s="96"/>
      <c r="Y478" s="96"/>
      <c r="Z478" s="96"/>
      <c r="AA478" s="60"/>
      <c r="AB478" s="60"/>
      <c r="AC478" s="61"/>
      <c r="AD478" s="258"/>
      <c r="AE478" s="258"/>
      <c r="AF478" s="55"/>
      <c r="AG478" s="26"/>
      <c r="AH478" s="55"/>
      <c r="AI478" s="26"/>
      <c r="AJ478" s="131"/>
      <c r="AK478" s="199"/>
      <c r="AL478" s="284" t="s">
        <v>158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4"/>
      <c r="AT478" s="37"/>
    </row>
    <row r="479" spans="2:46" ht="13.5" customHeight="1" x14ac:dyDescent="0.15">
      <c r="B479" s="285"/>
      <c r="C479" s="27" t="s">
        <v>32</v>
      </c>
      <c r="D479" s="186"/>
      <c r="E479" s="56"/>
      <c r="F479" s="187"/>
      <c r="G479" s="187"/>
      <c r="H479" s="187"/>
      <c r="I479" s="62"/>
      <c r="J479" s="62"/>
      <c r="K479" s="188"/>
      <c r="L479" s="259"/>
      <c r="M479" s="259"/>
      <c r="N479" s="56"/>
      <c r="O479" s="28"/>
      <c r="P479" s="56"/>
      <c r="Q479" s="28"/>
      <c r="R479" s="132"/>
      <c r="S479" s="214"/>
      <c r="T479" s="285"/>
      <c r="U479" s="27" t="s">
        <v>32</v>
      </c>
      <c r="V479" s="186"/>
      <c r="W479" s="56"/>
      <c r="X479" s="187"/>
      <c r="Y479" s="187"/>
      <c r="Z479" s="187"/>
      <c r="AA479" s="62"/>
      <c r="AB479" s="62"/>
      <c r="AC479" s="188"/>
      <c r="AD479" s="259"/>
      <c r="AE479" s="259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4"/>
      <c r="AT479" s="37"/>
    </row>
    <row r="480" spans="2:46" ht="13.5" customHeight="1" x14ac:dyDescent="0.15">
      <c r="B480" s="285"/>
      <c r="C480" s="27" t="s">
        <v>33</v>
      </c>
      <c r="D480" s="186"/>
      <c r="E480" s="56"/>
      <c r="F480" s="187"/>
      <c r="G480" s="187"/>
      <c r="H480" s="187"/>
      <c r="I480" s="62"/>
      <c r="J480" s="62"/>
      <c r="K480" s="188"/>
      <c r="L480" s="259"/>
      <c r="M480" s="259"/>
      <c r="N480" s="56"/>
      <c r="O480" s="28"/>
      <c r="P480" s="56"/>
      <c r="Q480" s="28"/>
      <c r="R480" s="132"/>
      <c r="S480" s="214"/>
      <c r="T480" s="285"/>
      <c r="U480" s="27" t="s">
        <v>33</v>
      </c>
      <c r="V480" s="186"/>
      <c r="W480" s="56"/>
      <c r="X480" s="187"/>
      <c r="Y480" s="187"/>
      <c r="Z480" s="187"/>
      <c r="AA480" s="62"/>
      <c r="AB480" s="62"/>
      <c r="AC480" s="188"/>
      <c r="AD480" s="259"/>
      <c r="AE480" s="259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4"/>
      <c r="AT480" s="37"/>
    </row>
    <row r="481" spans="2:46" ht="13.5" customHeight="1" x14ac:dyDescent="0.15">
      <c r="B481" s="285"/>
      <c r="C481" s="27" t="s">
        <v>35</v>
      </c>
      <c r="D481" s="186"/>
      <c r="E481" s="56"/>
      <c r="F481" s="187"/>
      <c r="G481" s="187"/>
      <c r="H481" s="187"/>
      <c r="I481" s="62"/>
      <c r="J481" s="62"/>
      <c r="K481" s="188"/>
      <c r="L481" s="259"/>
      <c r="M481" s="259"/>
      <c r="N481" s="56"/>
      <c r="O481" s="28"/>
      <c r="P481" s="56"/>
      <c r="Q481" s="28"/>
      <c r="R481" s="132"/>
      <c r="S481" s="214"/>
      <c r="T481" s="285"/>
      <c r="U481" s="27" t="s">
        <v>35</v>
      </c>
      <c r="V481" s="186"/>
      <c r="W481" s="56"/>
      <c r="X481" s="187"/>
      <c r="Y481" s="187"/>
      <c r="Z481" s="187"/>
      <c r="AA481" s="62"/>
      <c r="AB481" s="62"/>
      <c r="AC481" s="188"/>
      <c r="AD481" s="259"/>
      <c r="AE481" s="259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4"/>
      <c r="AT481" s="37"/>
    </row>
    <row r="482" spans="2:46" ht="13.5" customHeight="1" thickBot="1" x14ac:dyDescent="0.2">
      <c r="B482" s="286"/>
      <c r="C482" s="27"/>
      <c r="D482" s="186"/>
      <c r="E482" s="56"/>
      <c r="F482" s="189"/>
      <c r="G482" s="189"/>
      <c r="H482" s="189"/>
      <c r="I482" s="56"/>
      <c r="J482" s="56"/>
      <c r="K482" s="188"/>
      <c r="L482" s="259"/>
      <c r="M482" s="259"/>
      <c r="N482" s="56"/>
      <c r="O482" s="28"/>
      <c r="P482" s="56"/>
      <c r="Q482" s="28"/>
      <c r="R482" s="184"/>
      <c r="S482" s="214"/>
      <c r="T482" s="286"/>
      <c r="U482" s="27"/>
      <c r="V482" s="186"/>
      <c r="W482" s="56"/>
      <c r="X482" s="189"/>
      <c r="Y482" s="189"/>
      <c r="Z482" s="189"/>
      <c r="AA482" s="56"/>
      <c r="AB482" s="56"/>
      <c r="AC482" s="188"/>
      <c r="AD482" s="259"/>
      <c r="AE482" s="259"/>
      <c r="AF482" s="56"/>
      <c r="AG482" s="28"/>
      <c r="AH482" s="56"/>
      <c r="AI482" s="28"/>
      <c r="AJ482" s="184"/>
      <c r="AK482" s="199"/>
      <c r="AL482" s="286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4"/>
      <c r="AT482" s="37"/>
    </row>
    <row r="483" spans="2:46" ht="13.5" customHeight="1" x14ac:dyDescent="0.15">
      <c r="B483" s="284" t="s">
        <v>159</v>
      </c>
      <c r="C483" s="25" t="s">
        <v>31</v>
      </c>
      <c r="D483" s="39"/>
      <c r="E483" s="55"/>
      <c r="F483" s="96"/>
      <c r="G483" s="96"/>
      <c r="H483" s="96"/>
      <c r="I483" s="60"/>
      <c r="J483" s="60"/>
      <c r="K483" s="61"/>
      <c r="L483" s="258"/>
      <c r="M483" s="258"/>
      <c r="N483" s="55"/>
      <c r="O483" s="26"/>
      <c r="P483" s="55"/>
      <c r="Q483" s="26"/>
      <c r="R483" s="131"/>
      <c r="S483" s="214"/>
      <c r="T483" s="284" t="s">
        <v>159</v>
      </c>
      <c r="U483" s="25" t="s">
        <v>31</v>
      </c>
      <c r="V483" s="39"/>
      <c r="W483" s="55"/>
      <c r="X483" s="96"/>
      <c r="Y483" s="96"/>
      <c r="Z483" s="96"/>
      <c r="AA483" s="60"/>
      <c r="AB483" s="60"/>
      <c r="AC483" s="61"/>
      <c r="AD483" s="258"/>
      <c r="AE483" s="258"/>
      <c r="AF483" s="55"/>
      <c r="AG483" s="26"/>
      <c r="AH483" s="55"/>
      <c r="AI483" s="26"/>
      <c r="AJ483" s="131"/>
      <c r="AK483" s="199"/>
      <c r="AL483" s="284" t="s">
        <v>159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4"/>
      <c r="AT483" s="37"/>
    </row>
    <row r="484" spans="2:46" ht="13.5" customHeight="1" x14ac:dyDescent="0.15">
      <c r="B484" s="285"/>
      <c r="C484" s="27" t="s">
        <v>32</v>
      </c>
      <c r="D484" s="186"/>
      <c r="E484" s="56"/>
      <c r="F484" s="187"/>
      <c r="G484" s="187"/>
      <c r="H484" s="187"/>
      <c r="I484" s="62"/>
      <c r="J484" s="62"/>
      <c r="K484" s="188"/>
      <c r="L484" s="259"/>
      <c r="M484" s="259"/>
      <c r="N484" s="56"/>
      <c r="O484" s="28"/>
      <c r="P484" s="56"/>
      <c r="Q484" s="28"/>
      <c r="R484" s="132"/>
      <c r="S484" s="214"/>
      <c r="T484" s="285"/>
      <c r="U484" s="27" t="s">
        <v>32</v>
      </c>
      <c r="V484" s="186"/>
      <c r="W484" s="56"/>
      <c r="X484" s="187"/>
      <c r="Y484" s="187"/>
      <c r="Z484" s="187"/>
      <c r="AA484" s="62"/>
      <c r="AB484" s="62"/>
      <c r="AC484" s="188"/>
      <c r="AD484" s="259"/>
      <c r="AE484" s="259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4"/>
      <c r="AT484" s="37"/>
    </row>
    <row r="485" spans="2:46" ht="13.5" customHeight="1" x14ac:dyDescent="0.15">
      <c r="B485" s="285"/>
      <c r="C485" s="27" t="s">
        <v>33</v>
      </c>
      <c r="D485" s="186"/>
      <c r="E485" s="56"/>
      <c r="F485" s="187"/>
      <c r="G485" s="187"/>
      <c r="H485" s="187"/>
      <c r="I485" s="62"/>
      <c r="J485" s="62"/>
      <c r="K485" s="188"/>
      <c r="L485" s="259"/>
      <c r="M485" s="259"/>
      <c r="N485" s="56"/>
      <c r="O485" s="28"/>
      <c r="P485" s="56"/>
      <c r="Q485" s="28"/>
      <c r="R485" s="132"/>
      <c r="S485" s="214"/>
      <c r="T485" s="285"/>
      <c r="U485" s="27" t="s">
        <v>33</v>
      </c>
      <c r="V485" s="186"/>
      <c r="W485" s="56"/>
      <c r="X485" s="187"/>
      <c r="Y485" s="187"/>
      <c r="Z485" s="187"/>
      <c r="AA485" s="62"/>
      <c r="AB485" s="62"/>
      <c r="AC485" s="188"/>
      <c r="AD485" s="259"/>
      <c r="AE485" s="259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4"/>
      <c r="AT485" s="37"/>
    </row>
    <row r="486" spans="2:46" ht="13.5" customHeight="1" x14ac:dyDescent="0.15">
      <c r="B486" s="285"/>
      <c r="C486" s="27" t="s">
        <v>35</v>
      </c>
      <c r="D486" s="186"/>
      <c r="E486" s="56"/>
      <c r="F486" s="187"/>
      <c r="G486" s="187"/>
      <c r="H486" s="187"/>
      <c r="I486" s="62"/>
      <c r="J486" s="62"/>
      <c r="K486" s="188"/>
      <c r="L486" s="259"/>
      <c r="M486" s="259"/>
      <c r="N486" s="56"/>
      <c r="O486" s="28"/>
      <c r="P486" s="56"/>
      <c r="Q486" s="28"/>
      <c r="R486" s="132"/>
      <c r="S486" s="214"/>
      <c r="T486" s="285"/>
      <c r="U486" s="27" t="s">
        <v>35</v>
      </c>
      <c r="V486" s="186"/>
      <c r="W486" s="56"/>
      <c r="X486" s="187"/>
      <c r="Y486" s="187"/>
      <c r="Z486" s="187"/>
      <c r="AA486" s="62"/>
      <c r="AB486" s="62"/>
      <c r="AC486" s="188"/>
      <c r="AD486" s="259"/>
      <c r="AE486" s="259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4"/>
      <c r="AT486" s="37"/>
    </row>
    <row r="487" spans="2:46" ht="13.5" customHeight="1" thickBot="1" x14ac:dyDescent="0.2">
      <c r="B487" s="286"/>
      <c r="C487" s="27"/>
      <c r="D487" s="186"/>
      <c r="E487" s="56"/>
      <c r="F487" s="189"/>
      <c r="G487" s="189"/>
      <c r="H487" s="189"/>
      <c r="I487" s="56"/>
      <c r="J487" s="56"/>
      <c r="K487" s="188"/>
      <c r="L487" s="259"/>
      <c r="M487" s="259"/>
      <c r="N487" s="56"/>
      <c r="O487" s="28"/>
      <c r="P487" s="56"/>
      <c r="Q487" s="28"/>
      <c r="R487" s="184"/>
      <c r="S487" s="214"/>
      <c r="T487" s="286"/>
      <c r="U487" s="27"/>
      <c r="V487" s="186"/>
      <c r="W487" s="56"/>
      <c r="X487" s="189"/>
      <c r="Y487" s="189"/>
      <c r="Z487" s="189"/>
      <c r="AA487" s="56"/>
      <c r="AB487" s="56"/>
      <c r="AC487" s="188"/>
      <c r="AD487" s="259"/>
      <c r="AE487" s="259"/>
      <c r="AF487" s="56"/>
      <c r="AG487" s="28"/>
      <c r="AH487" s="56"/>
      <c r="AI487" s="28"/>
      <c r="AJ487" s="184"/>
      <c r="AK487" s="199"/>
      <c r="AL487" s="286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4"/>
      <c r="AT487" s="37"/>
    </row>
    <row r="488" spans="2:46" ht="13.5" customHeight="1" x14ac:dyDescent="0.15">
      <c r="B488" s="284" t="s">
        <v>160</v>
      </c>
      <c r="C488" s="25" t="s">
        <v>31</v>
      </c>
      <c r="D488" s="39"/>
      <c r="E488" s="55"/>
      <c r="F488" s="96"/>
      <c r="G488" s="96"/>
      <c r="H488" s="96"/>
      <c r="I488" s="60"/>
      <c r="J488" s="60"/>
      <c r="K488" s="61"/>
      <c r="L488" s="258"/>
      <c r="M488" s="258"/>
      <c r="N488" s="55"/>
      <c r="O488" s="26"/>
      <c r="P488" s="55"/>
      <c r="Q488" s="26"/>
      <c r="R488" s="131"/>
      <c r="S488" s="214"/>
      <c r="T488" s="284" t="s">
        <v>160</v>
      </c>
      <c r="U488" s="25" t="s">
        <v>31</v>
      </c>
      <c r="V488" s="39"/>
      <c r="W488" s="55"/>
      <c r="X488" s="96"/>
      <c r="Y488" s="96"/>
      <c r="Z488" s="96"/>
      <c r="AA488" s="60"/>
      <c r="AB488" s="60"/>
      <c r="AC488" s="61"/>
      <c r="AD488" s="258"/>
      <c r="AE488" s="258"/>
      <c r="AF488" s="55"/>
      <c r="AG488" s="26"/>
      <c r="AH488" s="55"/>
      <c r="AI488" s="26"/>
      <c r="AJ488" s="131"/>
      <c r="AK488" s="199"/>
      <c r="AL488" s="284" t="s">
        <v>160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4"/>
      <c r="AT488" s="37"/>
    </row>
    <row r="489" spans="2:46" ht="13.5" customHeight="1" x14ac:dyDescent="0.15">
      <c r="B489" s="285"/>
      <c r="C489" s="27" t="s">
        <v>32</v>
      </c>
      <c r="D489" s="186"/>
      <c r="E489" s="56"/>
      <c r="F489" s="187"/>
      <c r="G489" s="187"/>
      <c r="H489" s="187"/>
      <c r="I489" s="62"/>
      <c r="J489" s="62"/>
      <c r="K489" s="188"/>
      <c r="L489" s="259"/>
      <c r="M489" s="259"/>
      <c r="N489" s="56"/>
      <c r="O489" s="28"/>
      <c r="P489" s="56"/>
      <c r="Q489" s="28"/>
      <c r="R489" s="132"/>
      <c r="S489" s="214"/>
      <c r="T489" s="285"/>
      <c r="U489" s="27" t="s">
        <v>32</v>
      </c>
      <c r="V489" s="186"/>
      <c r="W489" s="56"/>
      <c r="X489" s="187"/>
      <c r="Y489" s="187"/>
      <c r="Z489" s="187"/>
      <c r="AA489" s="62"/>
      <c r="AB489" s="62"/>
      <c r="AC489" s="188"/>
      <c r="AD489" s="259"/>
      <c r="AE489" s="259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4"/>
      <c r="AT489" s="37"/>
    </row>
    <row r="490" spans="2:46" ht="13.5" customHeight="1" x14ac:dyDescent="0.15">
      <c r="B490" s="285"/>
      <c r="C490" s="27" t="s">
        <v>33</v>
      </c>
      <c r="D490" s="186"/>
      <c r="E490" s="56"/>
      <c r="F490" s="187"/>
      <c r="G490" s="187"/>
      <c r="H490" s="187"/>
      <c r="I490" s="62"/>
      <c r="J490" s="62"/>
      <c r="K490" s="188"/>
      <c r="L490" s="259"/>
      <c r="M490" s="259"/>
      <c r="N490" s="56"/>
      <c r="O490" s="28"/>
      <c r="P490" s="56"/>
      <c r="Q490" s="28"/>
      <c r="R490" s="132"/>
      <c r="S490" s="214"/>
      <c r="T490" s="285"/>
      <c r="U490" s="27" t="s">
        <v>33</v>
      </c>
      <c r="V490" s="186"/>
      <c r="W490" s="56"/>
      <c r="X490" s="187"/>
      <c r="Y490" s="187"/>
      <c r="Z490" s="187"/>
      <c r="AA490" s="62"/>
      <c r="AB490" s="62"/>
      <c r="AC490" s="188"/>
      <c r="AD490" s="259"/>
      <c r="AE490" s="259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4"/>
      <c r="AT490" s="37"/>
    </row>
    <row r="491" spans="2:46" ht="13.5" customHeight="1" x14ac:dyDescent="0.15">
      <c r="B491" s="285"/>
      <c r="C491" s="27" t="s">
        <v>35</v>
      </c>
      <c r="D491" s="186"/>
      <c r="E491" s="56"/>
      <c r="F491" s="187"/>
      <c r="G491" s="187"/>
      <c r="H491" s="187"/>
      <c r="I491" s="62"/>
      <c r="J491" s="62"/>
      <c r="K491" s="188"/>
      <c r="L491" s="259"/>
      <c r="M491" s="259"/>
      <c r="N491" s="56"/>
      <c r="O491" s="28"/>
      <c r="P491" s="56"/>
      <c r="Q491" s="28"/>
      <c r="R491" s="132"/>
      <c r="S491" s="214"/>
      <c r="T491" s="285"/>
      <c r="U491" s="27" t="s">
        <v>35</v>
      </c>
      <c r="V491" s="186"/>
      <c r="W491" s="56"/>
      <c r="X491" s="187"/>
      <c r="Y491" s="187"/>
      <c r="Z491" s="187"/>
      <c r="AA491" s="62"/>
      <c r="AB491" s="62"/>
      <c r="AC491" s="188"/>
      <c r="AD491" s="259"/>
      <c r="AE491" s="259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4"/>
      <c r="AT491" s="37"/>
    </row>
    <row r="492" spans="2:46" ht="13.5" customHeight="1" thickBot="1" x14ac:dyDescent="0.2">
      <c r="B492" s="286"/>
      <c r="C492" s="27"/>
      <c r="D492" s="186"/>
      <c r="E492" s="56"/>
      <c r="F492" s="189"/>
      <c r="G492" s="189"/>
      <c r="H492" s="189"/>
      <c r="I492" s="56"/>
      <c r="J492" s="56"/>
      <c r="K492" s="188"/>
      <c r="L492" s="259"/>
      <c r="M492" s="259"/>
      <c r="N492" s="56"/>
      <c r="O492" s="28"/>
      <c r="P492" s="56"/>
      <c r="Q492" s="28"/>
      <c r="R492" s="184"/>
      <c r="S492" s="214"/>
      <c r="T492" s="286"/>
      <c r="U492" s="27"/>
      <c r="V492" s="186"/>
      <c r="W492" s="56"/>
      <c r="X492" s="189"/>
      <c r="Y492" s="189"/>
      <c r="Z492" s="189"/>
      <c r="AA492" s="56"/>
      <c r="AB492" s="56"/>
      <c r="AC492" s="188"/>
      <c r="AD492" s="259"/>
      <c r="AE492" s="259"/>
      <c r="AF492" s="56"/>
      <c r="AG492" s="28"/>
      <c r="AH492" s="56"/>
      <c r="AI492" s="28"/>
      <c r="AJ492" s="184"/>
      <c r="AK492" s="199"/>
      <c r="AL492" s="286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4"/>
      <c r="AT492" s="37"/>
    </row>
    <row r="493" spans="2:46" ht="13.5" customHeight="1" x14ac:dyDescent="0.15">
      <c r="B493" s="284" t="s">
        <v>161</v>
      </c>
      <c r="C493" s="25" t="s">
        <v>31</v>
      </c>
      <c r="D493" s="39"/>
      <c r="E493" s="55"/>
      <c r="F493" s="96"/>
      <c r="G493" s="96"/>
      <c r="H493" s="96"/>
      <c r="I493" s="60"/>
      <c r="J493" s="60"/>
      <c r="K493" s="61"/>
      <c r="L493" s="258"/>
      <c r="M493" s="258"/>
      <c r="N493" s="55"/>
      <c r="O493" s="26"/>
      <c r="P493" s="55"/>
      <c r="Q493" s="26"/>
      <c r="R493" s="131"/>
      <c r="S493" s="214"/>
      <c r="T493" s="284" t="s">
        <v>161</v>
      </c>
      <c r="U493" s="25" t="s">
        <v>31</v>
      </c>
      <c r="V493" s="39"/>
      <c r="W493" s="55"/>
      <c r="X493" s="96"/>
      <c r="Y493" s="96"/>
      <c r="Z493" s="96"/>
      <c r="AA493" s="60"/>
      <c r="AB493" s="60"/>
      <c r="AC493" s="61"/>
      <c r="AD493" s="258"/>
      <c r="AE493" s="258"/>
      <c r="AF493" s="55"/>
      <c r="AG493" s="26"/>
      <c r="AH493" s="55"/>
      <c r="AI493" s="26"/>
      <c r="AJ493" s="131"/>
      <c r="AK493" s="199"/>
      <c r="AL493" s="284" t="s">
        <v>161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4"/>
      <c r="AT493" s="37"/>
    </row>
    <row r="494" spans="2:46" ht="13.5" customHeight="1" x14ac:dyDescent="0.15">
      <c r="B494" s="285"/>
      <c r="C494" s="27" t="s">
        <v>32</v>
      </c>
      <c r="D494" s="186"/>
      <c r="E494" s="56"/>
      <c r="F494" s="187"/>
      <c r="G494" s="187"/>
      <c r="H494" s="187"/>
      <c r="I494" s="62"/>
      <c r="J494" s="62"/>
      <c r="K494" s="188"/>
      <c r="L494" s="259"/>
      <c r="M494" s="259"/>
      <c r="N494" s="56"/>
      <c r="O494" s="28"/>
      <c r="P494" s="56"/>
      <c r="Q494" s="28"/>
      <c r="R494" s="132"/>
      <c r="S494" s="214"/>
      <c r="T494" s="285"/>
      <c r="U494" s="27" t="s">
        <v>32</v>
      </c>
      <c r="V494" s="186"/>
      <c r="W494" s="56"/>
      <c r="X494" s="187"/>
      <c r="Y494" s="187"/>
      <c r="Z494" s="187"/>
      <c r="AA494" s="62"/>
      <c r="AB494" s="62"/>
      <c r="AC494" s="188"/>
      <c r="AD494" s="259"/>
      <c r="AE494" s="259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4"/>
      <c r="AT494" s="37"/>
    </row>
    <row r="495" spans="2:46" ht="13.5" customHeight="1" x14ac:dyDescent="0.15">
      <c r="B495" s="285"/>
      <c r="C495" s="27" t="s">
        <v>33</v>
      </c>
      <c r="D495" s="186"/>
      <c r="E495" s="56"/>
      <c r="F495" s="187"/>
      <c r="G495" s="187"/>
      <c r="H495" s="187"/>
      <c r="I495" s="62"/>
      <c r="J495" s="62"/>
      <c r="K495" s="188"/>
      <c r="L495" s="259"/>
      <c r="M495" s="259"/>
      <c r="N495" s="56"/>
      <c r="O495" s="28"/>
      <c r="P495" s="56"/>
      <c r="Q495" s="28"/>
      <c r="R495" s="132"/>
      <c r="S495" s="214"/>
      <c r="T495" s="285"/>
      <c r="U495" s="27" t="s">
        <v>33</v>
      </c>
      <c r="V495" s="186"/>
      <c r="W495" s="56"/>
      <c r="X495" s="187"/>
      <c r="Y495" s="187"/>
      <c r="Z495" s="187"/>
      <c r="AA495" s="62"/>
      <c r="AB495" s="62"/>
      <c r="AC495" s="188"/>
      <c r="AD495" s="259"/>
      <c r="AE495" s="259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4"/>
      <c r="AT495" s="37"/>
    </row>
    <row r="496" spans="2:46" ht="13.5" customHeight="1" x14ac:dyDescent="0.15">
      <c r="B496" s="285"/>
      <c r="C496" s="27" t="s">
        <v>35</v>
      </c>
      <c r="D496" s="186"/>
      <c r="E496" s="56"/>
      <c r="F496" s="187"/>
      <c r="G496" s="187"/>
      <c r="H496" s="187"/>
      <c r="I496" s="62"/>
      <c r="J496" s="62"/>
      <c r="K496" s="188"/>
      <c r="L496" s="259"/>
      <c r="M496" s="259"/>
      <c r="N496" s="56"/>
      <c r="O496" s="28"/>
      <c r="P496" s="56"/>
      <c r="Q496" s="28"/>
      <c r="R496" s="132"/>
      <c r="S496" s="214"/>
      <c r="T496" s="285"/>
      <c r="U496" s="27" t="s">
        <v>35</v>
      </c>
      <c r="V496" s="186"/>
      <c r="W496" s="56"/>
      <c r="X496" s="187"/>
      <c r="Y496" s="187"/>
      <c r="Z496" s="187"/>
      <c r="AA496" s="62"/>
      <c r="AB496" s="62"/>
      <c r="AC496" s="188"/>
      <c r="AD496" s="259"/>
      <c r="AE496" s="259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4"/>
      <c r="AT496" s="37"/>
    </row>
    <row r="497" spans="2:46" ht="13.5" customHeight="1" thickBot="1" x14ac:dyDescent="0.2">
      <c r="B497" s="286"/>
      <c r="C497" s="27"/>
      <c r="D497" s="186"/>
      <c r="E497" s="56"/>
      <c r="F497" s="189"/>
      <c r="G497" s="189"/>
      <c r="H497" s="189"/>
      <c r="I497" s="56"/>
      <c r="J497" s="56"/>
      <c r="K497" s="188"/>
      <c r="L497" s="259"/>
      <c r="M497" s="259"/>
      <c r="N497" s="56"/>
      <c r="O497" s="28"/>
      <c r="P497" s="56"/>
      <c r="Q497" s="28"/>
      <c r="R497" s="184"/>
      <c r="S497" s="214"/>
      <c r="T497" s="286"/>
      <c r="U497" s="27"/>
      <c r="V497" s="186"/>
      <c r="W497" s="56"/>
      <c r="X497" s="189"/>
      <c r="Y497" s="189"/>
      <c r="Z497" s="189"/>
      <c r="AA497" s="56"/>
      <c r="AB497" s="56"/>
      <c r="AC497" s="188"/>
      <c r="AD497" s="259"/>
      <c r="AE497" s="259"/>
      <c r="AF497" s="56"/>
      <c r="AG497" s="28"/>
      <c r="AH497" s="56"/>
      <c r="AI497" s="28"/>
      <c r="AJ497" s="184"/>
      <c r="AK497" s="199"/>
      <c r="AL497" s="286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4"/>
      <c r="AT497" s="37"/>
    </row>
    <row r="498" spans="2:46" ht="13.5" customHeight="1" x14ac:dyDescent="0.15">
      <c r="B498" s="284" t="s">
        <v>162</v>
      </c>
      <c r="C498" s="25" t="s">
        <v>31</v>
      </c>
      <c r="D498" s="39"/>
      <c r="E498" s="55"/>
      <c r="F498" s="96"/>
      <c r="G498" s="96"/>
      <c r="H498" s="96"/>
      <c r="I498" s="60"/>
      <c r="J498" s="60"/>
      <c r="K498" s="61"/>
      <c r="L498" s="258"/>
      <c r="M498" s="258"/>
      <c r="N498" s="55"/>
      <c r="O498" s="26"/>
      <c r="P498" s="55"/>
      <c r="Q498" s="26"/>
      <c r="R498" s="131"/>
      <c r="S498" s="214"/>
      <c r="T498" s="284" t="s">
        <v>162</v>
      </c>
      <c r="U498" s="25" t="s">
        <v>31</v>
      </c>
      <c r="V498" s="39"/>
      <c r="W498" s="55"/>
      <c r="X498" s="96"/>
      <c r="Y498" s="96"/>
      <c r="Z498" s="96"/>
      <c r="AA498" s="60"/>
      <c r="AB498" s="60"/>
      <c r="AC498" s="61"/>
      <c r="AD498" s="258"/>
      <c r="AE498" s="258"/>
      <c r="AF498" s="55"/>
      <c r="AG498" s="26"/>
      <c r="AH498" s="55"/>
      <c r="AI498" s="26"/>
      <c r="AJ498" s="131"/>
      <c r="AK498" s="199"/>
      <c r="AL498" s="284" t="s">
        <v>162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4"/>
      <c r="AT498" s="37"/>
    </row>
    <row r="499" spans="2:46" ht="13.5" customHeight="1" x14ac:dyDescent="0.15">
      <c r="B499" s="285"/>
      <c r="C499" s="27" t="s">
        <v>32</v>
      </c>
      <c r="D499" s="186"/>
      <c r="E499" s="56"/>
      <c r="F499" s="187"/>
      <c r="G499" s="187"/>
      <c r="H499" s="187"/>
      <c r="I499" s="62"/>
      <c r="J499" s="62"/>
      <c r="K499" s="188"/>
      <c r="L499" s="259"/>
      <c r="M499" s="259"/>
      <c r="N499" s="56"/>
      <c r="O499" s="28"/>
      <c r="P499" s="56"/>
      <c r="Q499" s="28"/>
      <c r="R499" s="132"/>
      <c r="S499" s="214"/>
      <c r="T499" s="285"/>
      <c r="U499" s="27" t="s">
        <v>32</v>
      </c>
      <c r="V499" s="186"/>
      <c r="W499" s="56"/>
      <c r="X499" s="187"/>
      <c r="Y499" s="187"/>
      <c r="Z499" s="187"/>
      <c r="AA499" s="62"/>
      <c r="AB499" s="62"/>
      <c r="AC499" s="188"/>
      <c r="AD499" s="259"/>
      <c r="AE499" s="259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4"/>
      <c r="AT499" s="37"/>
    </row>
    <row r="500" spans="2:46" ht="13.5" customHeight="1" x14ac:dyDescent="0.15">
      <c r="B500" s="285"/>
      <c r="C500" s="27" t="s">
        <v>33</v>
      </c>
      <c r="D500" s="186"/>
      <c r="E500" s="56"/>
      <c r="F500" s="187"/>
      <c r="G500" s="187"/>
      <c r="H500" s="187"/>
      <c r="I500" s="62"/>
      <c r="J500" s="62"/>
      <c r="K500" s="188"/>
      <c r="L500" s="259"/>
      <c r="M500" s="259"/>
      <c r="N500" s="56"/>
      <c r="O500" s="28"/>
      <c r="P500" s="56"/>
      <c r="Q500" s="28"/>
      <c r="R500" s="132"/>
      <c r="S500" s="214"/>
      <c r="T500" s="285"/>
      <c r="U500" s="27" t="s">
        <v>33</v>
      </c>
      <c r="V500" s="186"/>
      <c r="W500" s="56"/>
      <c r="X500" s="187"/>
      <c r="Y500" s="187"/>
      <c r="Z500" s="187"/>
      <c r="AA500" s="62"/>
      <c r="AB500" s="62"/>
      <c r="AC500" s="188"/>
      <c r="AD500" s="259"/>
      <c r="AE500" s="259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4"/>
      <c r="AT500" s="37"/>
    </row>
    <row r="501" spans="2:46" ht="13.5" customHeight="1" x14ac:dyDescent="0.15">
      <c r="B501" s="285"/>
      <c r="C501" s="27" t="s">
        <v>35</v>
      </c>
      <c r="D501" s="186"/>
      <c r="E501" s="56"/>
      <c r="F501" s="187"/>
      <c r="G501" s="187"/>
      <c r="H501" s="187"/>
      <c r="I501" s="62"/>
      <c r="J501" s="62"/>
      <c r="K501" s="188"/>
      <c r="L501" s="259"/>
      <c r="M501" s="259"/>
      <c r="N501" s="56"/>
      <c r="O501" s="28"/>
      <c r="P501" s="56"/>
      <c r="Q501" s="28"/>
      <c r="R501" s="132"/>
      <c r="S501" s="214"/>
      <c r="T501" s="285"/>
      <c r="U501" s="27" t="s">
        <v>35</v>
      </c>
      <c r="V501" s="186"/>
      <c r="W501" s="56"/>
      <c r="X501" s="187"/>
      <c r="Y501" s="187"/>
      <c r="Z501" s="187"/>
      <c r="AA501" s="62"/>
      <c r="AB501" s="62"/>
      <c r="AC501" s="188"/>
      <c r="AD501" s="259"/>
      <c r="AE501" s="259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4"/>
      <c r="AT501" s="37"/>
    </row>
    <row r="502" spans="2:46" ht="13.5" customHeight="1" thickBot="1" x14ac:dyDescent="0.2">
      <c r="B502" s="286"/>
      <c r="C502" s="27"/>
      <c r="D502" s="186"/>
      <c r="E502" s="56"/>
      <c r="F502" s="189"/>
      <c r="G502" s="189"/>
      <c r="H502" s="189"/>
      <c r="I502" s="56"/>
      <c r="J502" s="56"/>
      <c r="K502" s="188"/>
      <c r="L502" s="259"/>
      <c r="M502" s="259"/>
      <c r="N502" s="56"/>
      <c r="O502" s="28"/>
      <c r="P502" s="56"/>
      <c r="Q502" s="28"/>
      <c r="R502" s="184"/>
      <c r="S502" s="214"/>
      <c r="T502" s="286"/>
      <c r="U502" s="27"/>
      <c r="V502" s="186"/>
      <c r="W502" s="56"/>
      <c r="X502" s="189"/>
      <c r="Y502" s="189"/>
      <c r="Z502" s="189"/>
      <c r="AA502" s="56"/>
      <c r="AB502" s="56"/>
      <c r="AC502" s="188"/>
      <c r="AD502" s="259"/>
      <c r="AE502" s="259"/>
      <c r="AF502" s="56"/>
      <c r="AG502" s="28"/>
      <c r="AH502" s="56"/>
      <c r="AI502" s="28"/>
      <c r="AJ502" s="184"/>
      <c r="AK502" s="199"/>
      <c r="AL502" s="286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4"/>
      <c r="AT502" s="37"/>
    </row>
    <row r="503" spans="2:46" ht="13.5" customHeight="1" x14ac:dyDescent="0.15">
      <c r="B503" s="284" t="s">
        <v>163</v>
      </c>
      <c r="C503" s="25" t="s">
        <v>31</v>
      </c>
      <c r="D503" s="39"/>
      <c r="E503" s="55"/>
      <c r="F503" s="96"/>
      <c r="G503" s="96"/>
      <c r="H503" s="96"/>
      <c r="I503" s="60"/>
      <c r="J503" s="60"/>
      <c r="K503" s="61"/>
      <c r="L503" s="258"/>
      <c r="M503" s="258"/>
      <c r="N503" s="55"/>
      <c r="O503" s="26"/>
      <c r="P503" s="55"/>
      <c r="Q503" s="26"/>
      <c r="R503" s="131"/>
      <c r="S503" s="214"/>
      <c r="T503" s="284" t="s">
        <v>163</v>
      </c>
      <c r="U503" s="25" t="s">
        <v>31</v>
      </c>
      <c r="V503" s="39"/>
      <c r="W503" s="55"/>
      <c r="X503" s="96"/>
      <c r="Y503" s="96"/>
      <c r="Z503" s="96"/>
      <c r="AA503" s="60"/>
      <c r="AB503" s="60"/>
      <c r="AC503" s="61"/>
      <c r="AD503" s="258"/>
      <c r="AE503" s="258"/>
      <c r="AF503" s="55"/>
      <c r="AG503" s="26"/>
      <c r="AH503" s="55"/>
      <c r="AI503" s="26"/>
      <c r="AJ503" s="131"/>
      <c r="AK503" s="199"/>
      <c r="AL503" s="284" t="s">
        <v>163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4"/>
      <c r="AT503" s="37"/>
    </row>
    <row r="504" spans="2:46" ht="13.5" customHeight="1" x14ac:dyDescent="0.15">
      <c r="B504" s="285"/>
      <c r="C504" s="27" t="s">
        <v>32</v>
      </c>
      <c r="D504" s="186"/>
      <c r="E504" s="56"/>
      <c r="F504" s="187"/>
      <c r="G504" s="187"/>
      <c r="H504" s="187"/>
      <c r="I504" s="62"/>
      <c r="J504" s="62"/>
      <c r="K504" s="188"/>
      <c r="L504" s="259"/>
      <c r="M504" s="259"/>
      <c r="N504" s="56"/>
      <c r="O504" s="28"/>
      <c r="P504" s="56"/>
      <c r="Q504" s="28"/>
      <c r="R504" s="132"/>
      <c r="S504" s="214"/>
      <c r="T504" s="285"/>
      <c r="U504" s="27" t="s">
        <v>32</v>
      </c>
      <c r="V504" s="186"/>
      <c r="W504" s="56"/>
      <c r="X504" s="187"/>
      <c r="Y504" s="187"/>
      <c r="Z504" s="187"/>
      <c r="AA504" s="62"/>
      <c r="AB504" s="62"/>
      <c r="AC504" s="188"/>
      <c r="AD504" s="259"/>
      <c r="AE504" s="259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4"/>
      <c r="AT504" s="37"/>
    </row>
    <row r="505" spans="2:46" ht="13.5" customHeight="1" x14ac:dyDescent="0.15">
      <c r="B505" s="285"/>
      <c r="C505" s="27" t="s">
        <v>33</v>
      </c>
      <c r="D505" s="186"/>
      <c r="E505" s="56"/>
      <c r="F505" s="187"/>
      <c r="G505" s="187"/>
      <c r="H505" s="187"/>
      <c r="I505" s="62"/>
      <c r="J505" s="62"/>
      <c r="K505" s="188"/>
      <c r="L505" s="259"/>
      <c r="M505" s="259"/>
      <c r="N505" s="56"/>
      <c r="O505" s="28"/>
      <c r="P505" s="56"/>
      <c r="Q505" s="28"/>
      <c r="R505" s="132"/>
      <c r="S505" s="214"/>
      <c r="T505" s="285"/>
      <c r="U505" s="27" t="s">
        <v>33</v>
      </c>
      <c r="V505" s="186"/>
      <c r="W505" s="56"/>
      <c r="X505" s="187"/>
      <c r="Y505" s="187"/>
      <c r="Z505" s="187"/>
      <c r="AA505" s="62"/>
      <c r="AB505" s="62"/>
      <c r="AC505" s="188"/>
      <c r="AD505" s="259"/>
      <c r="AE505" s="259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4"/>
      <c r="AT505" s="37"/>
    </row>
    <row r="506" spans="2:46" ht="13.5" customHeight="1" x14ac:dyDescent="0.15">
      <c r="B506" s="285"/>
      <c r="C506" s="27" t="s">
        <v>35</v>
      </c>
      <c r="D506" s="186"/>
      <c r="E506" s="56"/>
      <c r="F506" s="187"/>
      <c r="G506" s="187"/>
      <c r="H506" s="187"/>
      <c r="I506" s="62"/>
      <c r="J506" s="62"/>
      <c r="K506" s="188"/>
      <c r="L506" s="259"/>
      <c r="M506" s="259"/>
      <c r="N506" s="56"/>
      <c r="O506" s="28"/>
      <c r="P506" s="56"/>
      <c r="Q506" s="28"/>
      <c r="R506" s="132"/>
      <c r="S506" s="214"/>
      <c r="T506" s="285"/>
      <c r="U506" s="27" t="s">
        <v>35</v>
      </c>
      <c r="V506" s="186"/>
      <c r="W506" s="56"/>
      <c r="X506" s="187"/>
      <c r="Y506" s="187"/>
      <c r="Z506" s="187"/>
      <c r="AA506" s="62"/>
      <c r="AB506" s="62"/>
      <c r="AC506" s="188"/>
      <c r="AD506" s="259"/>
      <c r="AE506" s="259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4"/>
      <c r="AT506" s="37"/>
    </row>
    <row r="507" spans="2:46" ht="13.5" customHeight="1" thickBot="1" x14ac:dyDescent="0.2">
      <c r="B507" s="286"/>
      <c r="C507" s="27"/>
      <c r="D507" s="186"/>
      <c r="E507" s="56"/>
      <c r="F507" s="189"/>
      <c r="G507" s="189"/>
      <c r="H507" s="189"/>
      <c r="I507" s="56"/>
      <c r="J507" s="56"/>
      <c r="K507" s="188"/>
      <c r="L507" s="259"/>
      <c r="M507" s="259"/>
      <c r="N507" s="56"/>
      <c r="O507" s="28"/>
      <c r="P507" s="56"/>
      <c r="Q507" s="28"/>
      <c r="R507" s="184"/>
      <c r="S507" s="214"/>
      <c r="T507" s="286"/>
      <c r="U507" s="27"/>
      <c r="V507" s="186"/>
      <c r="W507" s="56"/>
      <c r="X507" s="189"/>
      <c r="Y507" s="189"/>
      <c r="Z507" s="189"/>
      <c r="AA507" s="56"/>
      <c r="AB507" s="56"/>
      <c r="AC507" s="188"/>
      <c r="AD507" s="259"/>
      <c r="AE507" s="259"/>
      <c r="AF507" s="56"/>
      <c r="AG507" s="28"/>
      <c r="AH507" s="56"/>
      <c r="AI507" s="28"/>
      <c r="AJ507" s="184"/>
      <c r="AK507" s="199"/>
      <c r="AL507" s="286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4"/>
      <c r="AT507" s="37"/>
    </row>
    <row r="508" spans="2:46" ht="13.5" customHeight="1" x14ac:dyDescent="0.15">
      <c r="B508" s="284" t="s">
        <v>164</v>
      </c>
      <c r="C508" s="25" t="s">
        <v>31</v>
      </c>
      <c r="D508" s="39"/>
      <c r="E508" s="55"/>
      <c r="F508" s="96"/>
      <c r="G508" s="96"/>
      <c r="H508" s="96"/>
      <c r="I508" s="60"/>
      <c r="J508" s="60"/>
      <c r="K508" s="61"/>
      <c r="L508" s="258"/>
      <c r="M508" s="258"/>
      <c r="N508" s="55"/>
      <c r="O508" s="26"/>
      <c r="P508" s="55"/>
      <c r="Q508" s="26"/>
      <c r="R508" s="131"/>
      <c r="S508" s="214"/>
      <c r="T508" s="284" t="s">
        <v>164</v>
      </c>
      <c r="U508" s="25" t="s">
        <v>31</v>
      </c>
      <c r="V508" s="39"/>
      <c r="W508" s="55"/>
      <c r="X508" s="96"/>
      <c r="Y508" s="96"/>
      <c r="Z508" s="96"/>
      <c r="AA508" s="60"/>
      <c r="AB508" s="60"/>
      <c r="AC508" s="61"/>
      <c r="AD508" s="258"/>
      <c r="AE508" s="258"/>
      <c r="AF508" s="55"/>
      <c r="AG508" s="26"/>
      <c r="AH508" s="55"/>
      <c r="AI508" s="26"/>
      <c r="AJ508" s="131"/>
      <c r="AK508" s="199"/>
      <c r="AL508" s="284" t="s">
        <v>164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4"/>
      <c r="AT508" s="37"/>
    </row>
    <row r="509" spans="2:46" ht="13.5" customHeight="1" x14ac:dyDescent="0.15">
      <c r="B509" s="285"/>
      <c r="C509" s="27" t="s">
        <v>32</v>
      </c>
      <c r="D509" s="186"/>
      <c r="E509" s="56"/>
      <c r="F509" s="187"/>
      <c r="G509" s="187"/>
      <c r="H509" s="187"/>
      <c r="I509" s="62"/>
      <c r="J509" s="62"/>
      <c r="K509" s="188"/>
      <c r="L509" s="259"/>
      <c r="M509" s="259"/>
      <c r="N509" s="56"/>
      <c r="O509" s="28"/>
      <c r="P509" s="56"/>
      <c r="Q509" s="28"/>
      <c r="R509" s="132"/>
      <c r="S509" s="214"/>
      <c r="T509" s="285"/>
      <c r="U509" s="27" t="s">
        <v>32</v>
      </c>
      <c r="V509" s="186"/>
      <c r="W509" s="56"/>
      <c r="X509" s="187"/>
      <c r="Y509" s="187"/>
      <c r="Z509" s="187"/>
      <c r="AA509" s="62"/>
      <c r="AB509" s="62"/>
      <c r="AC509" s="188"/>
      <c r="AD509" s="259"/>
      <c r="AE509" s="259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4"/>
      <c r="AT509" s="37"/>
    </row>
    <row r="510" spans="2:46" ht="13.5" customHeight="1" x14ac:dyDescent="0.15">
      <c r="B510" s="285"/>
      <c r="C510" s="27" t="s">
        <v>33</v>
      </c>
      <c r="D510" s="186"/>
      <c r="E510" s="56"/>
      <c r="F510" s="187"/>
      <c r="G510" s="187"/>
      <c r="H510" s="187"/>
      <c r="I510" s="62"/>
      <c r="J510" s="62"/>
      <c r="K510" s="188"/>
      <c r="L510" s="259"/>
      <c r="M510" s="259"/>
      <c r="N510" s="56"/>
      <c r="O510" s="28"/>
      <c r="P510" s="56"/>
      <c r="Q510" s="28"/>
      <c r="R510" s="132"/>
      <c r="S510" s="214"/>
      <c r="T510" s="285"/>
      <c r="U510" s="27" t="s">
        <v>33</v>
      </c>
      <c r="V510" s="186"/>
      <c r="W510" s="56"/>
      <c r="X510" s="187"/>
      <c r="Y510" s="187"/>
      <c r="Z510" s="187"/>
      <c r="AA510" s="62"/>
      <c r="AB510" s="62"/>
      <c r="AC510" s="188"/>
      <c r="AD510" s="259"/>
      <c r="AE510" s="259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4"/>
      <c r="AT510" s="37"/>
    </row>
    <row r="511" spans="2:46" ht="13.5" customHeight="1" x14ac:dyDescent="0.15">
      <c r="B511" s="285"/>
      <c r="C511" s="27" t="s">
        <v>35</v>
      </c>
      <c r="D511" s="186"/>
      <c r="E511" s="56"/>
      <c r="F511" s="187"/>
      <c r="G511" s="187"/>
      <c r="H511" s="187"/>
      <c r="I511" s="62"/>
      <c r="J511" s="62"/>
      <c r="K511" s="188"/>
      <c r="L511" s="259"/>
      <c r="M511" s="259"/>
      <c r="N511" s="56"/>
      <c r="O511" s="28"/>
      <c r="P511" s="56"/>
      <c r="Q511" s="28"/>
      <c r="R511" s="132"/>
      <c r="S511" s="214"/>
      <c r="T511" s="285"/>
      <c r="U511" s="27" t="s">
        <v>35</v>
      </c>
      <c r="V511" s="186"/>
      <c r="W511" s="56"/>
      <c r="X511" s="187"/>
      <c r="Y511" s="187"/>
      <c r="Z511" s="187"/>
      <c r="AA511" s="62"/>
      <c r="AB511" s="62"/>
      <c r="AC511" s="188"/>
      <c r="AD511" s="259"/>
      <c r="AE511" s="259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4"/>
      <c r="AT511" s="37"/>
    </row>
    <row r="512" spans="2:46" ht="13.5" customHeight="1" thickBot="1" x14ac:dyDescent="0.2">
      <c r="B512" s="286"/>
      <c r="C512" s="27"/>
      <c r="D512" s="186"/>
      <c r="E512" s="56"/>
      <c r="F512" s="189"/>
      <c r="G512" s="189"/>
      <c r="H512" s="189"/>
      <c r="I512" s="56"/>
      <c r="J512" s="56"/>
      <c r="K512" s="188"/>
      <c r="L512" s="259"/>
      <c r="M512" s="259"/>
      <c r="N512" s="56"/>
      <c r="O512" s="28"/>
      <c r="P512" s="56"/>
      <c r="Q512" s="28"/>
      <c r="R512" s="184"/>
      <c r="S512" s="214"/>
      <c r="T512" s="286"/>
      <c r="U512" s="27"/>
      <c r="V512" s="186"/>
      <c r="W512" s="56"/>
      <c r="X512" s="189"/>
      <c r="Y512" s="189"/>
      <c r="Z512" s="189"/>
      <c r="AA512" s="56"/>
      <c r="AB512" s="56"/>
      <c r="AC512" s="188"/>
      <c r="AD512" s="259"/>
      <c r="AE512" s="259"/>
      <c r="AF512" s="56"/>
      <c r="AG512" s="28"/>
      <c r="AH512" s="56"/>
      <c r="AI512" s="28"/>
      <c r="AJ512" s="184"/>
      <c r="AK512" s="199"/>
      <c r="AL512" s="286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4"/>
      <c r="AT512" s="37"/>
    </row>
    <row r="513" spans="2:46" ht="13.5" customHeight="1" x14ac:dyDescent="0.15">
      <c r="B513" s="284" t="s">
        <v>165</v>
      </c>
      <c r="C513" s="25" t="s">
        <v>31</v>
      </c>
      <c r="D513" s="39"/>
      <c r="E513" s="55"/>
      <c r="F513" s="96"/>
      <c r="G513" s="96"/>
      <c r="H513" s="96"/>
      <c r="I513" s="60"/>
      <c r="J513" s="60"/>
      <c r="K513" s="61"/>
      <c r="L513" s="258"/>
      <c r="M513" s="258"/>
      <c r="N513" s="55"/>
      <c r="O513" s="26"/>
      <c r="P513" s="55"/>
      <c r="Q513" s="26"/>
      <c r="R513" s="131"/>
      <c r="S513" s="214"/>
      <c r="T513" s="284" t="s">
        <v>165</v>
      </c>
      <c r="U513" s="25" t="s">
        <v>31</v>
      </c>
      <c r="V513" s="39"/>
      <c r="W513" s="55"/>
      <c r="X513" s="96"/>
      <c r="Y513" s="96"/>
      <c r="Z513" s="96"/>
      <c r="AA513" s="60"/>
      <c r="AB513" s="60"/>
      <c r="AC513" s="61"/>
      <c r="AD513" s="258"/>
      <c r="AE513" s="258"/>
      <c r="AF513" s="55"/>
      <c r="AG513" s="26"/>
      <c r="AH513" s="55"/>
      <c r="AI513" s="26"/>
      <c r="AJ513" s="131"/>
      <c r="AK513" s="199"/>
      <c r="AL513" s="284" t="s">
        <v>165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4"/>
      <c r="AT513" s="37"/>
    </row>
    <row r="514" spans="2:46" ht="13.5" customHeight="1" x14ac:dyDescent="0.15">
      <c r="B514" s="285"/>
      <c r="C514" s="27" t="s">
        <v>32</v>
      </c>
      <c r="D514" s="186"/>
      <c r="E514" s="56"/>
      <c r="F514" s="187"/>
      <c r="G514" s="187"/>
      <c r="H514" s="187"/>
      <c r="I514" s="62"/>
      <c r="J514" s="62"/>
      <c r="K514" s="188"/>
      <c r="L514" s="259"/>
      <c r="M514" s="259"/>
      <c r="N514" s="56"/>
      <c r="O514" s="28"/>
      <c r="P514" s="56"/>
      <c r="Q514" s="28"/>
      <c r="R514" s="132"/>
      <c r="S514" s="214"/>
      <c r="T514" s="285"/>
      <c r="U514" s="27" t="s">
        <v>32</v>
      </c>
      <c r="V514" s="186"/>
      <c r="W514" s="56"/>
      <c r="X514" s="187"/>
      <c r="Y514" s="187"/>
      <c r="Z514" s="187"/>
      <c r="AA514" s="62"/>
      <c r="AB514" s="62"/>
      <c r="AC514" s="188"/>
      <c r="AD514" s="259"/>
      <c r="AE514" s="259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4"/>
      <c r="AT514" s="37"/>
    </row>
    <row r="515" spans="2:46" ht="13.5" customHeight="1" x14ac:dyDescent="0.15">
      <c r="B515" s="285"/>
      <c r="C515" s="27" t="s">
        <v>33</v>
      </c>
      <c r="D515" s="186"/>
      <c r="E515" s="56"/>
      <c r="F515" s="187"/>
      <c r="G515" s="187"/>
      <c r="H515" s="187"/>
      <c r="I515" s="62"/>
      <c r="J515" s="62"/>
      <c r="K515" s="188"/>
      <c r="L515" s="259"/>
      <c r="M515" s="259"/>
      <c r="N515" s="56"/>
      <c r="O515" s="28"/>
      <c r="P515" s="56"/>
      <c r="Q515" s="28"/>
      <c r="R515" s="132"/>
      <c r="S515" s="214"/>
      <c r="T515" s="285"/>
      <c r="U515" s="27" t="s">
        <v>33</v>
      </c>
      <c r="V515" s="186"/>
      <c r="W515" s="56"/>
      <c r="X515" s="187"/>
      <c r="Y515" s="187"/>
      <c r="Z515" s="187"/>
      <c r="AA515" s="62"/>
      <c r="AB515" s="62"/>
      <c r="AC515" s="188"/>
      <c r="AD515" s="259"/>
      <c r="AE515" s="259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4"/>
      <c r="AT515" s="37"/>
    </row>
    <row r="516" spans="2:46" ht="13.5" customHeight="1" x14ac:dyDescent="0.15">
      <c r="B516" s="285"/>
      <c r="C516" s="27" t="s">
        <v>35</v>
      </c>
      <c r="D516" s="186"/>
      <c r="E516" s="56"/>
      <c r="F516" s="187"/>
      <c r="G516" s="187"/>
      <c r="H516" s="187"/>
      <c r="I516" s="62"/>
      <c r="J516" s="62"/>
      <c r="K516" s="188"/>
      <c r="L516" s="259"/>
      <c r="M516" s="259"/>
      <c r="N516" s="56"/>
      <c r="O516" s="28"/>
      <c r="P516" s="56"/>
      <c r="Q516" s="28"/>
      <c r="R516" s="132"/>
      <c r="S516" s="214"/>
      <c r="T516" s="285"/>
      <c r="U516" s="27" t="s">
        <v>35</v>
      </c>
      <c r="V516" s="186"/>
      <c r="W516" s="56"/>
      <c r="X516" s="187"/>
      <c r="Y516" s="187"/>
      <c r="Z516" s="187"/>
      <c r="AA516" s="62"/>
      <c r="AB516" s="62"/>
      <c r="AC516" s="188"/>
      <c r="AD516" s="259"/>
      <c r="AE516" s="259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4"/>
      <c r="AT516" s="37"/>
    </row>
    <row r="517" spans="2:46" ht="13.5" customHeight="1" thickBot="1" x14ac:dyDescent="0.2">
      <c r="B517" s="286"/>
      <c r="C517" s="27"/>
      <c r="D517" s="186"/>
      <c r="E517" s="56"/>
      <c r="F517" s="189"/>
      <c r="G517" s="189"/>
      <c r="H517" s="189"/>
      <c r="I517" s="56"/>
      <c r="J517" s="56"/>
      <c r="K517" s="188"/>
      <c r="L517" s="259"/>
      <c r="M517" s="259"/>
      <c r="N517" s="56"/>
      <c r="O517" s="28"/>
      <c r="P517" s="56"/>
      <c r="Q517" s="28"/>
      <c r="R517" s="184"/>
      <c r="S517" s="214"/>
      <c r="T517" s="286"/>
      <c r="U517" s="27"/>
      <c r="V517" s="186"/>
      <c r="W517" s="56"/>
      <c r="X517" s="189"/>
      <c r="Y517" s="189"/>
      <c r="Z517" s="189"/>
      <c r="AA517" s="56"/>
      <c r="AB517" s="56"/>
      <c r="AC517" s="188"/>
      <c r="AD517" s="259"/>
      <c r="AE517" s="259"/>
      <c r="AF517" s="56"/>
      <c r="AG517" s="28"/>
      <c r="AH517" s="56"/>
      <c r="AI517" s="28"/>
      <c r="AJ517" s="184"/>
      <c r="AK517" s="199"/>
      <c r="AL517" s="286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4"/>
      <c r="AT517" s="37"/>
    </row>
    <row r="518" spans="2:46" ht="13.5" customHeight="1" x14ac:dyDescent="0.15">
      <c r="B518" s="284" t="s">
        <v>166</v>
      </c>
      <c r="C518" s="25" t="s">
        <v>31</v>
      </c>
      <c r="D518" s="39"/>
      <c r="E518" s="55"/>
      <c r="F518" s="96"/>
      <c r="G518" s="96"/>
      <c r="H518" s="96"/>
      <c r="I518" s="60"/>
      <c r="J518" s="60"/>
      <c r="K518" s="61"/>
      <c r="L518" s="258"/>
      <c r="M518" s="258"/>
      <c r="N518" s="55"/>
      <c r="O518" s="26"/>
      <c r="P518" s="55"/>
      <c r="Q518" s="26"/>
      <c r="R518" s="131"/>
      <c r="S518" s="214"/>
      <c r="T518" s="284" t="s">
        <v>166</v>
      </c>
      <c r="U518" s="25" t="s">
        <v>31</v>
      </c>
      <c r="V518" s="39"/>
      <c r="W518" s="55"/>
      <c r="X518" s="96"/>
      <c r="Y518" s="96"/>
      <c r="Z518" s="96"/>
      <c r="AA518" s="60"/>
      <c r="AB518" s="60"/>
      <c r="AC518" s="61"/>
      <c r="AD518" s="258"/>
      <c r="AE518" s="258"/>
      <c r="AF518" s="55"/>
      <c r="AG518" s="26"/>
      <c r="AH518" s="55"/>
      <c r="AI518" s="26"/>
      <c r="AJ518" s="131"/>
      <c r="AK518" s="199"/>
      <c r="AL518" s="284" t="s">
        <v>166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4"/>
      <c r="AT518" s="37"/>
    </row>
    <row r="519" spans="2:46" ht="13.5" customHeight="1" x14ac:dyDescent="0.15">
      <c r="B519" s="285"/>
      <c r="C519" s="27" t="s">
        <v>32</v>
      </c>
      <c r="D519" s="186"/>
      <c r="E519" s="56"/>
      <c r="F519" s="187"/>
      <c r="G519" s="187"/>
      <c r="H519" s="187"/>
      <c r="I519" s="62"/>
      <c r="J519" s="62"/>
      <c r="K519" s="188"/>
      <c r="L519" s="259"/>
      <c r="M519" s="259"/>
      <c r="N519" s="56"/>
      <c r="O519" s="28"/>
      <c r="P519" s="56"/>
      <c r="Q519" s="28"/>
      <c r="R519" s="132"/>
      <c r="S519" s="214"/>
      <c r="T519" s="285"/>
      <c r="U519" s="27" t="s">
        <v>32</v>
      </c>
      <c r="V519" s="186"/>
      <c r="W519" s="56"/>
      <c r="X519" s="187"/>
      <c r="Y519" s="187"/>
      <c r="Z519" s="187"/>
      <c r="AA519" s="62"/>
      <c r="AB519" s="62"/>
      <c r="AC519" s="188"/>
      <c r="AD519" s="259"/>
      <c r="AE519" s="259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4"/>
      <c r="AT519" s="37"/>
    </row>
    <row r="520" spans="2:46" ht="13.5" customHeight="1" x14ac:dyDescent="0.15">
      <c r="B520" s="285"/>
      <c r="C520" s="27" t="s">
        <v>33</v>
      </c>
      <c r="D520" s="186"/>
      <c r="E520" s="56"/>
      <c r="F520" s="187"/>
      <c r="G520" s="187"/>
      <c r="H520" s="187"/>
      <c r="I520" s="62"/>
      <c r="J520" s="62"/>
      <c r="K520" s="188"/>
      <c r="L520" s="259"/>
      <c r="M520" s="259"/>
      <c r="N520" s="56"/>
      <c r="O520" s="28"/>
      <c r="P520" s="56"/>
      <c r="Q520" s="28"/>
      <c r="R520" s="132"/>
      <c r="S520" s="214"/>
      <c r="T520" s="285"/>
      <c r="U520" s="27" t="s">
        <v>33</v>
      </c>
      <c r="V520" s="186"/>
      <c r="W520" s="56"/>
      <c r="X520" s="187"/>
      <c r="Y520" s="187"/>
      <c r="Z520" s="187"/>
      <c r="AA520" s="62"/>
      <c r="AB520" s="62"/>
      <c r="AC520" s="188"/>
      <c r="AD520" s="259"/>
      <c r="AE520" s="259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4"/>
      <c r="AT520" s="37"/>
    </row>
    <row r="521" spans="2:46" ht="13.5" customHeight="1" x14ac:dyDescent="0.15">
      <c r="B521" s="285"/>
      <c r="C521" s="27" t="s">
        <v>35</v>
      </c>
      <c r="D521" s="186"/>
      <c r="E521" s="56"/>
      <c r="F521" s="187"/>
      <c r="G521" s="187"/>
      <c r="H521" s="187"/>
      <c r="I521" s="62"/>
      <c r="J521" s="62"/>
      <c r="K521" s="188"/>
      <c r="L521" s="259"/>
      <c r="M521" s="259"/>
      <c r="N521" s="56"/>
      <c r="O521" s="28"/>
      <c r="P521" s="56"/>
      <c r="Q521" s="28"/>
      <c r="R521" s="132"/>
      <c r="S521" s="214"/>
      <c r="T521" s="285"/>
      <c r="U521" s="27" t="s">
        <v>35</v>
      </c>
      <c r="V521" s="186"/>
      <c r="W521" s="56"/>
      <c r="X521" s="187"/>
      <c r="Y521" s="187"/>
      <c r="Z521" s="187"/>
      <c r="AA521" s="62"/>
      <c r="AB521" s="62"/>
      <c r="AC521" s="188"/>
      <c r="AD521" s="259"/>
      <c r="AE521" s="259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4"/>
      <c r="AT521" s="37"/>
    </row>
    <row r="522" spans="2:46" ht="13.5" customHeight="1" thickBot="1" x14ac:dyDescent="0.2">
      <c r="B522" s="286"/>
      <c r="C522" s="27"/>
      <c r="D522" s="186"/>
      <c r="E522" s="56"/>
      <c r="F522" s="189"/>
      <c r="G522" s="189"/>
      <c r="H522" s="189"/>
      <c r="I522" s="56"/>
      <c r="J522" s="56"/>
      <c r="K522" s="188"/>
      <c r="L522" s="259"/>
      <c r="M522" s="259"/>
      <c r="N522" s="56"/>
      <c r="O522" s="28"/>
      <c r="P522" s="56"/>
      <c r="Q522" s="28"/>
      <c r="R522" s="184"/>
      <c r="S522" s="214"/>
      <c r="T522" s="286"/>
      <c r="U522" s="27"/>
      <c r="V522" s="186"/>
      <c r="W522" s="56"/>
      <c r="X522" s="189"/>
      <c r="Y522" s="189"/>
      <c r="Z522" s="189"/>
      <c r="AA522" s="56"/>
      <c r="AB522" s="56"/>
      <c r="AC522" s="188"/>
      <c r="AD522" s="259"/>
      <c r="AE522" s="259"/>
      <c r="AF522" s="56"/>
      <c r="AG522" s="28"/>
      <c r="AH522" s="56"/>
      <c r="AI522" s="28"/>
      <c r="AJ522" s="184"/>
      <c r="AK522" s="199"/>
      <c r="AL522" s="286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4"/>
      <c r="AT522" s="37"/>
    </row>
    <row r="523" spans="2:46" ht="13.5" customHeight="1" x14ac:dyDescent="0.15">
      <c r="B523" s="284" t="s">
        <v>167</v>
      </c>
      <c r="C523" s="25" t="s">
        <v>31</v>
      </c>
      <c r="D523" s="39"/>
      <c r="E523" s="55"/>
      <c r="F523" s="96"/>
      <c r="G523" s="96"/>
      <c r="H523" s="96"/>
      <c r="I523" s="60"/>
      <c r="J523" s="60"/>
      <c r="K523" s="61"/>
      <c r="L523" s="258"/>
      <c r="M523" s="258"/>
      <c r="N523" s="55"/>
      <c r="O523" s="26"/>
      <c r="P523" s="55"/>
      <c r="Q523" s="26"/>
      <c r="R523" s="131"/>
      <c r="S523" s="214"/>
      <c r="T523" s="284" t="s">
        <v>167</v>
      </c>
      <c r="U523" s="25" t="s">
        <v>31</v>
      </c>
      <c r="V523" s="39"/>
      <c r="W523" s="55"/>
      <c r="X523" s="96"/>
      <c r="Y523" s="96"/>
      <c r="Z523" s="96"/>
      <c r="AA523" s="60"/>
      <c r="AB523" s="60"/>
      <c r="AC523" s="61"/>
      <c r="AD523" s="258"/>
      <c r="AE523" s="258"/>
      <c r="AF523" s="55"/>
      <c r="AG523" s="26"/>
      <c r="AH523" s="55"/>
      <c r="AI523" s="26"/>
      <c r="AJ523" s="131"/>
      <c r="AK523" s="199"/>
      <c r="AL523" s="284" t="s">
        <v>167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4"/>
      <c r="AT523" s="37"/>
    </row>
    <row r="524" spans="2:46" ht="13.5" customHeight="1" x14ac:dyDescent="0.15">
      <c r="B524" s="285"/>
      <c r="C524" s="27" t="s">
        <v>32</v>
      </c>
      <c r="D524" s="186"/>
      <c r="E524" s="56"/>
      <c r="F524" s="187"/>
      <c r="G524" s="187"/>
      <c r="H524" s="187"/>
      <c r="I524" s="62"/>
      <c r="J524" s="62"/>
      <c r="K524" s="188"/>
      <c r="L524" s="259"/>
      <c r="M524" s="259"/>
      <c r="N524" s="56"/>
      <c r="O524" s="28"/>
      <c r="P524" s="56"/>
      <c r="Q524" s="28"/>
      <c r="R524" s="132"/>
      <c r="S524" s="214"/>
      <c r="T524" s="285"/>
      <c r="U524" s="27" t="s">
        <v>32</v>
      </c>
      <c r="V524" s="186"/>
      <c r="W524" s="56"/>
      <c r="X524" s="187"/>
      <c r="Y524" s="187"/>
      <c r="Z524" s="187"/>
      <c r="AA524" s="62"/>
      <c r="AB524" s="62"/>
      <c r="AC524" s="188"/>
      <c r="AD524" s="259"/>
      <c r="AE524" s="259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4"/>
      <c r="AT524" s="37"/>
    </row>
    <row r="525" spans="2:46" ht="13.5" customHeight="1" x14ac:dyDescent="0.15">
      <c r="B525" s="285"/>
      <c r="C525" s="27" t="s">
        <v>33</v>
      </c>
      <c r="D525" s="186"/>
      <c r="E525" s="56"/>
      <c r="F525" s="187"/>
      <c r="G525" s="187"/>
      <c r="H525" s="187"/>
      <c r="I525" s="62"/>
      <c r="J525" s="62"/>
      <c r="K525" s="188"/>
      <c r="L525" s="259"/>
      <c r="M525" s="259"/>
      <c r="N525" s="56"/>
      <c r="O525" s="28"/>
      <c r="P525" s="56"/>
      <c r="Q525" s="28"/>
      <c r="R525" s="132"/>
      <c r="S525" s="214"/>
      <c r="T525" s="285"/>
      <c r="U525" s="27" t="s">
        <v>33</v>
      </c>
      <c r="V525" s="186"/>
      <c r="W525" s="56"/>
      <c r="X525" s="187"/>
      <c r="Y525" s="187"/>
      <c r="Z525" s="187"/>
      <c r="AA525" s="62"/>
      <c r="AB525" s="62"/>
      <c r="AC525" s="188"/>
      <c r="AD525" s="259"/>
      <c r="AE525" s="259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4"/>
      <c r="AT525" s="37"/>
    </row>
    <row r="526" spans="2:46" ht="13.5" customHeight="1" x14ac:dyDescent="0.15">
      <c r="B526" s="285"/>
      <c r="C526" s="27" t="s">
        <v>35</v>
      </c>
      <c r="D526" s="186"/>
      <c r="E526" s="56"/>
      <c r="F526" s="187"/>
      <c r="G526" s="187"/>
      <c r="H526" s="187"/>
      <c r="I526" s="62"/>
      <c r="J526" s="62"/>
      <c r="K526" s="188"/>
      <c r="L526" s="259"/>
      <c r="M526" s="259"/>
      <c r="N526" s="56"/>
      <c r="O526" s="28"/>
      <c r="P526" s="56"/>
      <c r="Q526" s="28"/>
      <c r="R526" s="132"/>
      <c r="S526" s="214"/>
      <c r="T526" s="285"/>
      <c r="U526" s="27" t="s">
        <v>35</v>
      </c>
      <c r="V526" s="186"/>
      <c r="W526" s="56"/>
      <c r="X526" s="187"/>
      <c r="Y526" s="187"/>
      <c r="Z526" s="187"/>
      <c r="AA526" s="62"/>
      <c r="AB526" s="62"/>
      <c r="AC526" s="188"/>
      <c r="AD526" s="259"/>
      <c r="AE526" s="259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4"/>
      <c r="AT526" s="37"/>
    </row>
    <row r="527" spans="2:46" ht="13.5" customHeight="1" thickBot="1" x14ac:dyDescent="0.2">
      <c r="B527" s="286"/>
      <c r="C527" s="27"/>
      <c r="D527" s="186"/>
      <c r="E527" s="56"/>
      <c r="F527" s="189"/>
      <c r="G527" s="189"/>
      <c r="H527" s="189"/>
      <c r="I527" s="56"/>
      <c r="J527" s="56"/>
      <c r="K527" s="188"/>
      <c r="L527" s="259"/>
      <c r="M527" s="259"/>
      <c r="N527" s="56"/>
      <c r="O527" s="28"/>
      <c r="P527" s="56"/>
      <c r="Q527" s="28"/>
      <c r="R527" s="184"/>
      <c r="S527" s="214"/>
      <c r="T527" s="286"/>
      <c r="U527" s="27"/>
      <c r="V527" s="186"/>
      <c r="W527" s="56"/>
      <c r="X527" s="189"/>
      <c r="Y527" s="189"/>
      <c r="Z527" s="189"/>
      <c r="AA527" s="56"/>
      <c r="AB527" s="56"/>
      <c r="AC527" s="188"/>
      <c r="AD527" s="259"/>
      <c r="AE527" s="259"/>
      <c r="AF527" s="56"/>
      <c r="AG527" s="28"/>
      <c r="AH527" s="56"/>
      <c r="AI527" s="28"/>
      <c r="AJ527" s="184"/>
      <c r="AK527" s="199"/>
      <c r="AL527" s="286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4"/>
      <c r="AT527" s="37"/>
    </row>
    <row r="528" spans="2:46" ht="13.5" customHeight="1" x14ac:dyDescent="0.15">
      <c r="B528" s="284" t="s">
        <v>168</v>
      </c>
      <c r="C528" s="25" t="s">
        <v>31</v>
      </c>
      <c r="D528" s="39"/>
      <c r="E528" s="55"/>
      <c r="F528" s="96"/>
      <c r="G528" s="96"/>
      <c r="H528" s="96"/>
      <c r="I528" s="60"/>
      <c r="J528" s="60"/>
      <c r="K528" s="61"/>
      <c r="L528" s="258"/>
      <c r="M528" s="258"/>
      <c r="N528" s="55"/>
      <c r="O528" s="26"/>
      <c r="P528" s="55"/>
      <c r="Q528" s="26"/>
      <c r="R528" s="131"/>
      <c r="S528" s="214"/>
      <c r="T528" s="284" t="s">
        <v>168</v>
      </c>
      <c r="U528" s="25" t="s">
        <v>31</v>
      </c>
      <c r="V528" s="39"/>
      <c r="W528" s="55"/>
      <c r="X528" s="96"/>
      <c r="Y528" s="96"/>
      <c r="Z528" s="96"/>
      <c r="AA528" s="60"/>
      <c r="AB528" s="60"/>
      <c r="AC528" s="61"/>
      <c r="AD528" s="258"/>
      <c r="AE528" s="258"/>
      <c r="AF528" s="55"/>
      <c r="AG528" s="26"/>
      <c r="AH528" s="55"/>
      <c r="AI528" s="26"/>
      <c r="AJ528" s="131"/>
      <c r="AK528" s="199"/>
      <c r="AL528" s="284" t="s">
        <v>168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4"/>
      <c r="AT528" s="37"/>
    </row>
    <row r="529" spans="2:46" ht="13.5" customHeight="1" x14ac:dyDescent="0.15">
      <c r="B529" s="285"/>
      <c r="C529" s="27" t="s">
        <v>32</v>
      </c>
      <c r="D529" s="186"/>
      <c r="E529" s="56"/>
      <c r="F529" s="187"/>
      <c r="G529" s="187"/>
      <c r="H529" s="187"/>
      <c r="I529" s="62"/>
      <c r="J529" s="62"/>
      <c r="K529" s="188"/>
      <c r="L529" s="259"/>
      <c r="M529" s="259"/>
      <c r="N529" s="56"/>
      <c r="O529" s="28"/>
      <c r="P529" s="56"/>
      <c r="Q529" s="28"/>
      <c r="R529" s="132"/>
      <c r="S529" s="214"/>
      <c r="T529" s="285"/>
      <c r="U529" s="27" t="s">
        <v>32</v>
      </c>
      <c r="V529" s="186"/>
      <c r="W529" s="56"/>
      <c r="X529" s="187"/>
      <c r="Y529" s="187"/>
      <c r="Z529" s="187"/>
      <c r="AA529" s="62"/>
      <c r="AB529" s="62"/>
      <c r="AC529" s="188"/>
      <c r="AD529" s="259"/>
      <c r="AE529" s="259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4"/>
      <c r="AT529" s="37"/>
    </row>
    <row r="530" spans="2:46" ht="13.5" customHeight="1" x14ac:dyDescent="0.15">
      <c r="B530" s="285"/>
      <c r="C530" s="27" t="s">
        <v>33</v>
      </c>
      <c r="D530" s="186"/>
      <c r="E530" s="56"/>
      <c r="F530" s="187"/>
      <c r="G530" s="187"/>
      <c r="H530" s="187"/>
      <c r="I530" s="62"/>
      <c r="J530" s="62"/>
      <c r="K530" s="188"/>
      <c r="L530" s="259"/>
      <c r="M530" s="259"/>
      <c r="N530" s="56"/>
      <c r="O530" s="28"/>
      <c r="P530" s="56"/>
      <c r="Q530" s="28"/>
      <c r="R530" s="132"/>
      <c r="S530" s="214"/>
      <c r="T530" s="285"/>
      <c r="U530" s="27" t="s">
        <v>33</v>
      </c>
      <c r="V530" s="186"/>
      <c r="W530" s="56"/>
      <c r="X530" s="187"/>
      <c r="Y530" s="187"/>
      <c r="Z530" s="187"/>
      <c r="AA530" s="62"/>
      <c r="AB530" s="62"/>
      <c r="AC530" s="188"/>
      <c r="AD530" s="259"/>
      <c r="AE530" s="259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4"/>
      <c r="AT530" s="37"/>
    </row>
    <row r="531" spans="2:46" ht="13.5" customHeight="1" x14ac:dyDescent="0.15">
      <c r="B531" s="285"/>
      <c r="C531" s="27" t="s">
        <v>35</v>
      </c>
      <c r="D531" s="186"/>
      <c r="E531" s="56"/>
      <c r="F531" s="187"/>
      <c r="G531" s="187"/>
      <c r="H531" s="187"/>
      <c r="I531" s="62"/>
      <c r="J531" s="62"/>
      <c r="K531" s="188"/>
      <c r="L531" s="259"/>
      <c r="M531" s="259"/>
      <c r="N531" s="56"/>
      <c r="O531" s="28"/>
      <c r="P531" s="56"/>
      <c r="Q531" s="28"/>
      <c r="R531" s="132"/>
      <c r="S531" s="214"/>
      <c r="T531" s="285"/>
      <c r="U531" s="27" t="s">
        <v>35</v>
      </c>
      <c r="V531" s="186"/>
      <c r="W531" s="56"/>
      <c r="X531" s="187"/>
      <c r="Y531" s="187"/>
      <c r="Z531" s="187"/>
      <c r="AA531" s="62"/>
      <c r="AB531" s="62"/>
      <c r="AC531" s="188"/>
      <c r="AD531" s="259"/>
      <c r="AE531" s="259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4"/>
      <c r="AT531" s="37"/>
    </row>
    <row r="532" spans="2:46" ht="13.5" customHeight="1" thickBot="1" x14ac:dyDescent="0.2">
      <c r="B532" s="286"/>
      <c r="C532" s="27"/>
      <c r="D532" s="186"/>
      <c r="E532" s="56"/>
      <c r="F532" s="189"/>
      <c r="G532" s="189"/>
      <c r="H532" s="189"/>
      <c r="I532" s="56"/>
      <c r="J532" s="56"/>
      <c r="K532" s="188"/>
      <c r="L532" s="259"/>
      <c r="M532" s="259"/>
      <c r="N532" s="56"/>
      <c r="O532" s="28"/>
      <c r="P532" s="56"/>
      <c r="Q532" s="28"/>
      <c r="R532" s="184"/>
      <c r="S532" s="214"/>
      <c r="T532" s="286"/>
      <c r="U532" s="27"/>
      <c r="V532" s="186"/>
      <c r="W532" s="56"/>
      <c r="X532" s="189"/>
      <c r="Y532" s="189"/>
      <c r="Z532" s="189"/>
      <c r="AA532" s="56"/>
      <c r="AB532" s="56"/>
      <c r="AC532" s="188"/>
      <c r="AD532" s="259"/>
      <c r="AE532" s="259"/>
      <c r="AF532" s="56"/>
      <c r="AG532" s="28"/>
      <c r="AH532" s="56"/>
      <c r="AI532" s="28"/>
      <c r="AJ532" s="184"/>
      <c r="AK532" s="199"/>
      <c r="AL532" s="286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4"/>
      <c r="AT532" s="37"/>
    </row>
    <row r="533" spans="2:46" ht="13.5" customHeight="1" x14ac:dyDescent="0.15">
      <c r="B533" s="284" t="s">
        <v>169</v>
      </c>
      <c r="C533" s="25" t="s">
        <v>31</v>
      </c>
      <c r="D533" s="39"/>
      <c r="E533" s="55"/>
      <c r="F533" s="96"/>
      <c r="G533" s="96"/>
      <c r="H533" s="96"/>
      <c r="I533" s="60"/>
      <c r="J533" s="60"/>
      <c r="K533" s="61"/>
      <c r="L533" s="258"/>
      <c r="M533" s="258"/>
      <c r="N533" s="55"/>
      <c r="O533" s="26"/>
      <c r="P533" s="55"/>
      <c r="Q533" s="26"/>
      <c r="R533" s="131"/>
      <c r="S533" s="214"/>
      <c r="T533" s="284" t="s">
        <v>169</v>
      </c>
      <c r="U533" s="25" t="s">
        <v>31</v>
      </c>
      <c r="V533" s="39"/>
      <c r="W533" s="55"/>
      <c r="X533" s="96"/>
      <c r="Y533" s="96"/>
      <c r="Z533" s="96"/>
      <c r="AA533" s="60"/>
      <c r="AB533" s="60"/>
      <c r="AC533" s="61"/>
      <c r="AD533" s="258"/>
      <c r="AE533" s="258"/>
      <c r="AF533" s="55"/>
      <c r="AG533" s="26"/>
      <c r="AH533" s="55"/>
      <c r="AI533" s="26"/>
      <c r="AJ533" s="131"/>
      <c r="AK533" s="199"/>
      <c r="AL533" s="284" t="s">
        <v>169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4"/>
      <c r="AT533" s="37"/>
    </row>
    <row r="534" spans="2:46" ht="13.5" customHeight="1" x14ac:dyDescent="0.15">
      <c r="B534" s="285"/>
      <c r="C534" s="27" t="s">
        <v>32</v>
      </c>
      <c r="D534" s="186"/>
      <c r="E534" s="56"/>
      <c r="F534" s="187"/>
      <c r="G534" s="187"/>
      <c r="H534" s="187"/>
      <c r="I534" s="62"/>
      <c r="J534" s="62"/>
      <c r="K534" s="188"/>
      <c r="L534" s="259"/>
      <c r="M534" s="259"/>
      <c r="N534" s="56"/>
      <c r="O534" s="28"/>
      <c r="P534" s="56"/>
      <c r="Q534" s="28"/>
      <c r="R534" s="132"/>
      <c r="S534" s="214"/>
      <c r="T534" s="285"/>
      <c r="U534" s="27" t="s">
        <v>32</v>
      </c>
      <c r="V534" s="186"/>
      <c r="W534" s="56"/>
      <c r="X534" s="187"/>
      <c r="Y534" s="187"/>
      <c r="Z534" s="187"/>
      <c r="AA534" s="62"/>
      <c r="AB534" s="62"/>
      <c r="AC534" s="188"/>
      <c r="AD534" s="259"/>
      <c r="AE534" s="259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4"/>
      <c r="AT534" s="37"/>
    </row>
    <row r="535" spans="2:46" ht="13.5" customHeight="1" x14ac:dyDescent="0.15">
      <c r="B535" s="285"/>
      <c r="C535" s="27" t="s">
        <v>33</v>
      </c>
      <c r="D535" s="186"/>
      <c r="E535" s="56"/>
      <c r="F535" s="187"/>
      <c r="G535" s="187"/>
      <c r="H535" s="187"/>
      <c r="I535" s="62"/>
      <c r="J535" s="62"/>
      <c r="K535" s="188"/>
      <c r="L535" s="259"/>
      <c r="M535" s="259"/>
      <c r="N535" s="56"/>
      <c r="O535" s="28"/>
      <c r="P535" s="56"/>
      <c r="Q535" s="28"/>
      <c r="R535" s="132"/>
      <c r="S535" s="214"/>
      <c r="T535" s="285"/>
      <c r="U535" s="27" t="s">
        <v>33</v>
      </c>
      <c r="V535" s="186"/>
      <c r="W535" s="56"/>
      <c r="X535" s="187"/>
      <c r="Y535" s="187"/>
      <c r="Z535" s="187"/>
      <c r="AA535" s="62"/>
      <c r="AB535" s="62"/>
      <c r="AC535" s="188"/>
      <c r="AD535" s="259"/>
      <c r="AE535" s="259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4"/>
      <c r="AT535" s="37"/>
    </row>
    <row r="536" spans="2:46" ht="13.5" customHeight="1" x14ac:dyDescent="0.15">
      <c r="B536" s="285"/>
      <c r="C536" s="27" t="s">
        <v>35</v>
      </c>
      <c r="D536" s="186"/>
      <c r="E536" s="56"/>
      <c r="F536" s="187"/>
      <c r="G536" s="187"/>
      <c r="H536" s="187"/>
      <c r="I536" s="62"/>
      <c r="J536" s="62"/>
      <c r="K536" s="188"/>
      <c r="L536" s="259"/>
      <c r="M536" s="259"/>
      <c r="N536" s="56"/>
      <c r="O536" s="28"/>
      <c r="P536" s="56"/>
      <c r="Q536" s="28"/>
      <c r="R536" s="132"/>
      <c r="S536" s="214"/>
      <c r="T536" s="285"/>
      <c r="U536" s="27" t="s">
        <v>35</v>
      </c>
      <c r="V536" s="186"/>
      <c r="W536" s="56"/>
      <c r="X536" s="187"/>
      <c r="Y536" s="187"/>
      <c r="Z536" s="187"/>
      <c r="AA536" s="62"/>
      <c r="AB536" s="62"/>
      <c r="AC536" s="188"/>
      <c r="AD536" s="259"/>
      <c r="AE536" s="259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4"/>
      <c r="AT536" s="37"/>
    </row>
    <row r="537" spans="2:46" ht="13.5" customHeight="1" thickBot="1" x14ac:dyDescent="0.2">
      <c r="B537" s="286"/>
      <c r="C537" s="27"/>
      <c r="D537" s="186"/>
      <c r="E537" s="56"/>
      <c r="F537" s="189"/>
      <c r="G537" s="189"/>
      <c r="H537" s="189"/>
      <c r="I537" s="56"/>
      <c r="J537" s="56"/>
      <c r="K537" s="188"/>
      <c r="L537" s="259"/>
      <c r="M537" s="259"/>
      <c r="N537" s="56"/>
      <c r="O537" s="28"/>
      <c r="P537" s="56"/>
      <c r="Q537" s="28"/>
      <c r="R537" s="184"/>
      <c r="S537" s="214"/>
      <c r="T537" s="286"/>
      <c r="U537" s="27"/>
      <c r="V537" s="186"/>
      <c r="W537" s="56"/>
      <c r="X537" s="189"/>
      <c r="Y537" s="189"/>
      <c r="Z537" s="189"/>
      <c r="AA537" s="56"/>
      <c r="AB537" s="56"/>
      <c r="AC537" s="188"/>
      <c r="AD537" s="259"/>
      <c r="AE537" s="259"/>
      <c r="AF537" s="56"/>
      <c r="AG537" s="28"/>
      <c r="AH537" s="56"/>
      <c r="AI537" s="28"/>
      <c r="AJ537" s="184"/>
      <c r="AK537" s="199"/>
      <c r="AL537" s="286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4"/>
      <c r="AT537" s="37"/>
    </row>
    <row r="538" spans="2:46" ht="13.5" customHeight="1" x14ac:dyDescent="0.15">
      <c r="B538" s="284" t="s">
        <v>170</v>
      </c>
      <c r="C538" s="25" t="s">
        <v>31</v>
      </c>
      <c r="D538" s="39"/>
      <c r="E538" s="55"/>
      <c r="F538" s="96"/>
      <c r="G538" s="96"/>
      <c r="H538" s="96"/>
      <c r="I538" s="60"/>
      <c r="J538" s="60"/>
      <c r="K538" s="61"/>
      <c r="L538" s="258"/>
      <c r="M538" s="258"/>
      <c r="N538" s="55"/>
      <c r="O538" s="26"/>
      <c r="P538" s="55"/>
      <c r="Q538" s="26"/>
      <c r="R538" s="131"/>
      <c r="S538" s="214"/>
      <c r="T538" s="284" t="s">
        <v>170</v>
      </c>
      <c r="U538" s="25" t="s">
        <v>31</v>
      </c>
      <c r="V538" s="39"/>
      <c r="W538" s="55"/>
      <c r="X538" s="96"/>
      <c r="Y538" s="96"/>
      <c r="Z538" s="96"/>
      <c r="AA538" s="60"/>
      <c r="AB538" s="60"/>
      <c r="AC538" s="61"/>
      <c r="AD538" s="258"/>
      <c r="AE538" s="258"/>
      <c r="AF538" s="55"/>
      <c r="AG538" s="26"/>
      <c r="AH538" s="55"/>
      <c r="AI538" s="26"/>
      <c r="AJ538" s="131"/>
      <c r="AK538" s="199"/>
      <c r="AL538" s="284" t="s">
        <v>170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4"/>
      <c r="AT538" s="37"/>
    </row>
    <row r="539" spans="2:46" ht="13.5" customHeight="1" x14ac:dyDescent="0.15">
      <c r="B539" s="285"/>
      <c r="C539" s="27" t="s">
        <v>32</v>
      </c>
      <c r="D539" s="186"/>
      <c r="E539" s="56"/>
      <c r="F539" s="187"/>
      <c r="G539" s="187"/>
      <c r="H539" s="187"/>
      <c r="I539" s="62"/>
      <c r="J539" s="62"/>
      <c r="K539" s="188"/>
      <c r="L539" s="259"/>
      <c r="M539" s="259"/>
      <c r="N539" s="56"/>
      <c r="O539" s="28"/>
      <c r="P539" s="56"/>
      <c r="Q539" s="28"/>
      <c r="R539" s="132"/>
      <c r="S539" s="214"/>
      <c r="T539" s="285"/>
      <c r="U539" s="27" t="s">
        <v>32</v>
      </c>
      <c r="V539" s="186"/>
      <c r="W539" s="56"/>
      <c r="X539" s="187"/>
      <c r="Y539" s="187"/>
      <c r="Z539" s="187"/>
      <c r="AA539" s="62"/>
      <c r="AB539" s="62"/>
      <c r="AC539" s="188"/>
      <c r="AD539" s="259"/>
      <c r="AE539" s="259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4"/>
      <c r="AT539" s="37"/>
    </row>
    <row r="540" spans="2:46" ht="13.5" customHeight="1" x14ac:dyDescent="0.15">
      <c r="B540" s="285"/>
      <c r="C540" s="27" t="s">
        <v>33</v>
      </c>
      <c r="D540" s="186"/>
      <c r="E540" s="56"/>
      <c r="F540" s="187"/>
      <c r="G540" s="187"/>
      <c r="H540" s="187"/>
      <c r="I540" s="62"/>
      <c r="J540" s="62"/>
      <c r="K540" s="188"/>
      <c r="L540" s="259"/>
      <c r="M540" s="259"/>
      <c r="N540" s="56"/>
      <c r="O540" s="28"/>
      <c r="P540" s="56"/>
      <c r="Q540" s="28"/>
      <c r="R540" s="132"/>
      <c r="S540" s="214"/>
      <c r="T540" s="285"/>
      <c r="U540" s="27" t="s">
        <v>33</v>
      </c>
      <c r="V540" s="186"/>
      <c r="W540" s="56"/>
      <c r="X540" s="187"/>
      <c r="Y540" s="187"/>
      <c r="Z540" s="187"/>
      <c r="AA540" s="62"/>
      <c r="AB540" s="62"/>
      <c r="AC540" s="188"/>
      <c r="AD540" s="259"/>
      <c r="AE540" s="259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4"/>
      <c r="AT540" s="37"/>
    </row>
    <row r="541" spans="2:46" ht="13.5" customHeight="1" x14ac:dyDescent="0.15">
      <c r="B541" s="285"/>
      <c r="C541" s="27" t="s">
        <v>35</v>
      </c>
      <c r="D541" s="186"/>
      <c r="E541" s="56"/>
      <c r="F541" s="187"/>
      <c r="G541" s="187"/>
      <c r="H541" s="187"/>
      <c r="I541" s="62"/>
      <c r="J541" s="62"/>
      <c r="K541" s="188"/>
      <c r="L541" s="259"/>
      <c r="M541" s="259"/>
      <c r="N541" s="56"/>
      <c r="O541" s="28"/>
      <c r="P541" s="56"/>
      <c r="Q541" s="28"/>
      <c r="R541" s="132"/>
      <c r="S541" s="214"/>
      <c r="T541" s="285"/>
      <c r="U541" s="27" t="s">
        <v>35</v>
      </c>
      <c r="V541" s="186"/>
      <c r="W541" s="56"/>
      <c r="X541" s="187"/>
      <c r="Y541" s="187"/>
      <c r="Z541" s="187"/>
      <c r="AA541" s="62"/>
      <c r="AB541" s="62"/>
      <c r="AC541" s="188"/>
      <c r="AD541" s="259"/>
      <c r="AE541" s="259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4"/>
      <c r="AT541" s="37"/>
    </row>
    <row r="542" spans="2:46" ht="13.5" customHeight="1" thickBot="1" x14ac:dyDescent="0.2">
      <c r="B542" s="286"/>
      <c r="C542" s="27"/>
      <c r="D542" s="186"/>
      <c r="E542" s="56"/>
      <c r="F542" s="189"/>
      <c r="G542" s="189"/>
      <c r="H542" s="189"/>
      <c r="I542" s="56"/>
      <c r="J542" s="56"/>
      <c r="K542" s="188"/>
      <c r="L542" s="259"/>
      <c r="M542" s="259"/>
      <c r="N542" s="56"/>
      <c r="O542" s="28"/>
      <c r="P542" s="56"/>
      <c r="Q542" s="28"/>
      <c r="R542" s="184"/>
      <c r="S542" s="214"/>
      <c r="T542" s="286"/>
      <c r="U542" s="27"/>
      <c r="V542" s="186"/>
      <c r="W542" s="56"/>
      <c r="X542" s="189"/>
      <c r="Y542" s="189"/>
      <c r="Z542" s="189"/>
      <c r="AA542" s="56"/>
      <c r="AB542" s="56"/>
      <c r="AC542" s="188"/>
      <c r="AD542" s="259"/>
      <c r="AE542" s="259"/>
      <c r="AF542" s="56"/>
      <c r="AG542" s="28"/>
      <c r="AH542" s="56"/>
      <c r="AI542" s="28"/>
      <c r="AJ542" s="184"/>
      <c r="AK542" s="199"/>
      <c r="AL542" s="286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4"/>
      <c r="AT542" s="37"/>
    </row>
    <row r="543" spans="2:46" ht="13.5" customHeight="1" x14ac:dyDescent="0.15">
      <c r="B543" s="284" t="s">
        <v>171</v>
      </c>
      <c r="C543" s="25" t="s">
        <v>31</v>
      </c>
      <c r="D543" s="39"/>
      <c r="E543" s="55"/>
      <c r="F543" s="96"/>
      <c r="G543" s="96"/>
      <c r="H543" s="96"/>
      <c r="I543" s="60"/>
      <c r="J543" s="60"/>
      <c r="K543" s="61"/>
      <c r="L543" s="258"/>
      <c r="M543" s="258"/>
      <c r="N543" s="55"/>
      <c r="O543" s="26"/>
      <c r="P543" s="55"/>
      <c r="Q543" s="26"/>
      <c r="R543" s="131"/>
      <c r="S543" s="214"/>
      <c r="T543" s="284" t="s">
        <v>171</v>
      </c>
      <c r="U543" s="25" t="s">
        <v>31</v>
      </c>
      <c r="V543" s="39"/>
      <c r="W543" s="55"/>
      <c r="X543" s="96"/>
      <c r="Y543" s="96"/>
      <c r="Z543" s="96"/>
      <c r="AA543" s="60"/>
      <c r="AB543" s="60"/>
      <c r="AC543" s="61"/>
      <c r="AD543" s="258"/>
      <c r="AE543" s="258"/>
      <c r="AF543" s="55"/>
      <c r="AG543" s="26"/>
      <c r="AH543" s="55"/>
      <c r="AI543" s="26"/>
      <c r="AJ543" s="131"/>
      <c r="AK543" s="199"/>
      <c r="AL543" s="284" t="s">
        <v>171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4"/>
      <c r="AT543" s="37"/>
    </row>
    <row r="544" spans="2:46" ht="13.5" customHeight="1" x14ac:dyDescent="0.15">
      <c r="B544" s="285"/>
      <c r="C544" s="27" t="s">
        <v>32</v>
      </c>
      <c r="D544" s="186"/>
      <c r="E544" s="56"/>
      <c r="F544" s="187"/>
      <c r="G544" s="187"/>
      <c r="H544" s="187"/>
      <c r="I544" s="62"/>
      <c r="J544" s="62"/>
      <c r="K544" s="188"/>
      <c r="L544" s="259"/>
      <c r="M544" s="259"/>
      <c r="N544" s="56"/>
      <c r="O544" s="28"/>
      <c r="P544" s="56"/>
      <c r="Q544" s="28"/>
      <c r="R544" s="132"/>
      <c r="S544" s="214"/>
      <c r="T544" s="285"/>
      <c r="U544" s="27" t="s">
        <v>32</v>
      </c>
      <c r="V544" s="186"/>
      <c r="W544" s="56"/>
      <c r="X544" s="187"/>
      <c r="Y544" s="187"/>
      <c r="Z544" s="187"/>
      <c r="AA544" s="62"/>
      <c r="AB544" s="62"/>
      <c r="AC544" s="188"/>
      <c r="AD544" s="259"/>
      <c r="AE544" s="259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4"/>
      <c r="AT544" s="37"/>
    </row>
    <row r="545" spans="2:46" ht="13.5" customHeight="1" x14ac:dyDescent="0.15">
      <c r="B545" s="285"/>
      <c r="C545" s="27" t="s">
        <v>33</v>
      </c>
      <c r="D545" s="186"/>
      <c r="E545" s="56"/>
      <c r="F545" s="187"/>
      <c r="G545" s="187"/>
      <c r="H545" s="187"/>
      <c r="I545" s="62"/>
      <c r="J545" s="62"/>
      <c r="K545" s="188"/>
      <c r="L545" s="259"/>
      <c r="M545" s="259"/>
      <c r="N545" s="56"/>
      <c r="O545" s="28"/>
      <c r="P545" s="56"/>
      <c r="Q545" s="28"/>
      <c r="R545" s="132"/>
      <c r="S545" s="214"/>
      <c r="T545" s="285"/>
      <c r="U545" s="27" t="s">
        <v>33</v>
      </c>
      <c r="V545" s="186"/>
      <c r="W545" s="56"/>
      <c r="X545" s="187"/>
      <c r="Y545" s="187"/>
      <c r="Z545" s="187"/>
      <c r="AA545" s="62"/>
      <c r="AB545" s="62"/>
      <c r="AC545" s="188"/>
      <c r="AD545" s="259"/>
      <c r="AE545" s="259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4"/>
      <c r="AT545" s="37"/>
    </row>
    <row r="546" spans="2:46" ht="13.5" customHeight="1" x14ac:dyDescent="0.15">
      <c r="B546" s="285"/>
      <c r="C546" s="27" t="s">
        <v>35</v>
      </c>
      <c r="D546" s="186"/>
      <c r="E546" s="56"/>
      <c r="F546" s="187"/>
      <c r="G546" s="187"/>
      <c r="H546" s="187"/>
      <c r="I546" s="62"/>
      <c r="J546" s="62"/>
      <c r="K546" s="188"/>
      <c r="L546" s="259"/>
      <c r="M546" s="259"/>
      <c r="N546" s="56"/>
      <c r="O546" s="28"/>
      <c r="P546" s="56"/>
      <c r="Q546" s="28"/>
      <c r="R546" s="132"/>
      <c r="S546" s="214"/>
      <c r="T546" s="285"/>
      <c r="U546" s="27" t="s">
        <v>35</v>
      </c>
      <c r="V546" s="186"/>
      <c r="W546" s="56"/>
      <c r="X546" s="187"/>
      <c r="Y546" s="187"/>
      <c r="Z546" s="187"/>
      <c r="AA546" s="62"/>
      <c r="AB546" s="62"/>
      <c r="AC546" s="188"/>
      <c r="AD546" s="259"/>
      <c r="AE546" s="259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4"/>
      <c r="AT546" s="37"/>
    </row>
    <row r="547" spans="2:46" ht="13.5" customHeight="1" thickBot="1" x14ac:dyDescent="0.2">
      <c r="B547" s="286"/>
      <c r="C547" s="27"/>
      <c r="D547" s="186"/>
      <c r="E547" s="56"/>
      <c r="F547" s="189"/>
      <c r="G547" s="189"/>
      <c r="H547" s="189"/>
      <c r="I547" s="56"/>
      <c r="J547" s="56"/>
      <c r="K547" s="188"/>
      <c r="L547" s="259"/>
      <c r="M547" s="259"/>
      <c r="N547" s="56"/>
      <c r="O547" s="28"/>
      <c r="P547" s="56"/>
      <c r="Q547" s="28"/>
      <c r="R547" s="184"/>
      <c r="S547" s="214"/>
      <c r="T547" s="286"/>
      <c r="U547" s="27"/>
      <c r="V547" s="186"/>
      <c r="W547" s="56"/>
      <c r="X547" s="189"/>
      <c r="Y547" s="189"/>
      <c r="Z547" s="189"/>
      <c r="AA547" s="56"/>
      <c r="AB547" s="56"/>
      <c r="AC547" s="188"/>
      <c r="AD547" s="259"/>
      <c r="AE547" s="259"/>
      <c r="AF547" s="56"/>
      <c r="AG547" s="28"/>
      <c r="AH547" s="56"/>
      <c r="AI547" s="28"/>
      <c r="AJ547" s="184"/>
      <c r="AK547" s="199"/>
      <c r="AL547" s="286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4"/>
      <c r="AT547" s="37"/>
    </row>
    <row r="548" spans="2:46" ht="13.5" customHeight="1" x14ac:dyDescent="0.15">
      <c r="B548" s="284" t="s">
        <v>172</v>
      </c>
      <c r="C548" s="25" t="s">
        <v>31</v>
      </c>
      <c r="D548" s="39"/>
      <c r="E548" s="55"/>
      <c r="F548" s="96"/>
      <c r="G548" s="96"/>
      <c r="H548" s="96"/>
      <c r="I548" s="60"/>
      <c r="J548" s="60"/>
      <c r="K548" s="61"/>
      <c r="L548" s="258"/>
      <c r="M548" s="258"/>
      <c r="N548" s="55"/>
      <c r="O548" s="26"/>
      <c r="P548" s="55"/>
      <c r="Q548" s="26"/>
      <c r="R548" s="131"/>
      <c r="S548" s="214"/>
      <c r="T548" s="284" t="s">
        <v>172</v>
      </c>
      <c r="U548" s="25" t="s">
        <v>31</v>
      </c>
      <c r="V548" s="39"/>
      <c r="W548" s="55"/>
      <c r="X548" s="96"/>
      <c r="Y548" s="96"/>
      <c r="Z548" s="96"/>
      <c r="AA548" s="60"/>
      <c r="AB548" s="60"/>
      <c r="AC548" s="61"/>
      <c r="AD548" s="258"/>
      <c r="AE548" s="258"/>
      <c r="AF548" s="55"/>
      <c r="AG548" s="26"/>
      <c r="AH548" s="55"/>
      <c r="AI548" s="26"/>
      <c r="AJ548" s="131"/>
      <c r="AK548" s="199"/>
      <c r="AL548" s="284" t="s">
        <v>172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4"/>
      <c r="AT548" s="37"/>
    </row>
    <row r="549" spans="2:46" ht="13.5" customHeight="1" x14ac:dyDescent="0.15">
      <c r="B549" s="285"/>
      <c r="C549" s="27" t="s">
        <v>32</v>
      </c>
      <c r="D549" s="186"/>
      <c r="E549" s="56"/>
      <c r="F549" s="187"/>
      <c r="G549" s="187"/>
      <c r="H549" s="187"/>
      <c r="I549" s="62"/>
      <c r="J549" s="62"/>
      <c r="K549" s="188"/>
      <c r="L549" s="259"/>
      <c r="M549" s="259"/>
      <c r="N549" s="56"/>
      <c r="O549" s="28"/>
      <c r="P549" s="56"/>
      <c r="Q549" s="28"/>
      <c r="R549" s="132"/>
      <c r="S549" s="214"/>
      <c r="T549" s="285"/>
      <c r="U549" s="27" t="s">
        <v>32</v>
      </c>
      <c r="V549" s="186"/>
      <c r="W549" s="56"/>
      <c r="X549" s="187"/>
      <c r="Y549" s="187"/>
      <c r="Z549" s="187"/>
      <c r="AA549" s="62"/>
      <c r="AB549" s="62"/>
      <c r="AC549" s="188"/>
      <c r="AD549" s="259"/>
      <c r="AE549" s="259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4"/>
      <c r="AT549" s="37"/>
    </row>
    <row r="550" spans="2:46" ht="13.5" customHeight="1" x14ac:dyDescent="0.15">
      <c r="B550" s="285"/>
      <c r="C550" s="27" t="s">
        <v>33</v>
      </c>
      <c r="D550" s="186"/>
      <c r="E550" s="56"/>
      <c r="F550" s="187"/>
      <c r="G550" s="187"/>
      <c r="H550" s="187"/>
      <c r="I550" s="62"/>
      <c r="J550" s="62"/>
      <c r="K550" s="188"/>
      <c r="L550" s="259"/>
      <c r="M550" s="259"/>
      <c r="N550" s="56"/>
      <c r="O550" s="28"/>
      <c r="P550" s="56"/>
      <c r="Q550" s="28"/>
      <c r="R550" s="132"/>
      <c r="S550" s="214"/>
      <c r="T550" s="285"/>
      <c r="U550" s="27" t="s">
        <v>33</v>
      </c>
      <c r="V550" s="186"/>
      <c r="W550" s="56"/>
      <c r="X550" s="187"/>
      <c r="Y550" s="187"/>
      <c r="Z550" s="187"/>
      <c r="AA550" s="62"/>
      <c r="AB550" s="62"/>
      <c r="AC550" s="188"/>
      <c r="AD550" s="259"/>
      <c r="AE550" s="259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4"/>
      <c r="AT550" s="37"/>
    </row>
    <row r="551" spans="2:46" ht="13.5" customHeight="1" x14ac:dyDescent="0.15">
      <c r="B551" s="285"/>
      <c r="C551" s="27" t="s">
        <v>35</v>
      </c>
      <c r="D551" s="186"/>
      <c r="E551" s="56"/>
      <c r="F551" s="187"/>
      <c r="G551" s="187"/>
      <c r="H551" s="187"/>
      <c r="I551" s="62"/>
      <c r="J551" s="62"/>
      <c r="K551" s="188"/>
      <c r="L551" s="259"/>
      <c r="M551" s="259"/>
      <c r="N551" s="56"/>
      <c r="O551" s="28"/>
      <c r="P551" s="56"/>
      <c r="Q551" s="28"/>
      <c r="R551" s="132"/>
      <c r="S551" s="214"/>
      <c r="T551" s="285"/>
      <c r="U551" s="27" t="s">
        <v>35</v>
      </c>
      <c r="V551" s="186"/>
      <c r="W551" s="56"/>
      <c r="X551" s="187"/>
      <c r="Y551" s="187"/>
      <c r="Z551" s="187"/>
      <c r="AA551" s="62"/>
      <c r="AB551" s="62"/>
      <c r="AC551" s="188"/>
      <c r="AD551" s="259"/>
      <c r="AE551" s="259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4"/>
      <c r="AT551" s="37"/>
    </row>
    <row r="552" spans="2:46" ht="13.5" customHeight="1" thickBot="1" x14ac:dyDescent="0.2">
      <c r="B552" s="286"/>
      <c r="C552" s="27"/>
      <c r="D552" s="186"/>
      <c r="E552" s="56"/>
      <c r="F552" s="189"/>
      <c r="G552" s="189"/>
      <c r="H552" s="189"/>
      <c r="I552" s="56"/>
      <c r="J552" s="56"/>
      <c r="K552" s="188"/>
      <c r="L552" s="259"/>
      <c r="M552" s="259"/>
      <c r="N552" s="56"/>
      <c r="O552" s="28"/>
      <c r="P552" s="56"/>
      <c r="Q552" s="28"/>
      <c r="R552" s="184"/>
      <c r="S552" s="214"/>
      <c r="T552" s="286"/>
      <c r="U552" s="27"/>
      <c r="V552" s="186"/>
      <c r="W552" s="56"/>
      <c r="X552" s="189"/>
      <c r="Y552" s="189"/>
      <c r="Z552" s="189"/>
      <c r="AA552" s="56"/>
      <c r="AB552" s="56"/>
      <c r="AC552" s="188"/>
      <c r="AD552" s="259"/>
      <c r="AE552" s="259"/>
      <c r="AF552" s="56"/>
      <c r="AG552" s="28"/>
      <c r="AH552" s="56"/>
      <c r="AI552" s="28"/>
      <c r="AJ552" s="184"/>
      <c r="AK552" s="199"/>
      <c r="AL552" s="286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4"/>
      <c r="AT552" s="37"/>
    </row>
    <row r="553" spans="2:46" ht="13.5" customHeight="1" x14ac:dyDescent="0.15">
      <c r="B553" s="284" t="s">
        <v>173</v>
      </c>
      <c r="C553" s="25" t="s">
        <v>31</v>
      </c>
      <c r="D553" s="39"/>
      <c r="E553" s="55"/>
      <c r="F553" s="96"/>
      <c r="G553" s="96"/>
      <c r="H553" s="96"/>
      <c r="I553" s="60"/>
      <c r="J553" s="60"/>
      <c r="K553" s="61"/>
      <c r="L553" s="258"/>
      <c r="M553" s="258"/>
      <c r="N553" s="55"/>
      <c r="O553" s="26"/>
      <c r="P553" s="55"/>
      <c r="Q553" s="26"/>
      <c r="R553" s="131"/>
      <c r="S553" s="214"/>
      <c r="T553" s="284" t="s">
        <v>173</v>
      </c>
      <c r="U553" s="25" t="s">
        <v>31</v>
      </c>
      <c r="V553" s="39"/>
      <c r="W553" s="55"/>
      <c r="X553" s="96"/>
      <c r="Y553" s="96"/>
      <c r="Z553" s="96"/>
      <c r="AA553" s="60"/>
      <c r="AB553" s="60"/>
      <c r="AC553" s="61"/>
      <c r="AD553" s="258"/>
      <c r="AE553" s="258"/>
      <c r="AF553" s="55"/>
      <c r="AG553" s="26"/>
      <c r="AH553" s="55"/>
      <c r="AI553" s="26"/>
      <c r="AJ553" s="131"/>
      <c r="AK553" s="199"/>
      <c r="AL553" s="284" t="s">
        <v>173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4"/>
      <c r="AT553" s="37"/>
    </row>
    <row r="554" spans="2:46" ht="13.5" customHeight="1" x14ac:dyDescent="0.15">
      <c r="B554" s="285"/>
      <c r="C554" s="27" t="s">
        <v>32</v>
      </c>
      <c r="D554" s="186"/>
      <c r="E554" s="56"/>
      <c r="F554" s="187"/>
      <c r="G554" s="187"/>
      <c r="H554" s="187"/>
      <c r="I554" s="62"/>
      <c r="J554" s="62"/>
      <c r="K554" s="188"/>
      <c r="L554" s="259"/>
      <c r="M554" s="259"/>
      <c r="N554" s="56"/>
      <c r="O554" s="28"/>
      <c r="P554" s="56"/>
      <c r="Q554" s="28"/>
      <c r="R554" s="132"/>
      <c r="S554" s="214"/>
      <c r="T554" s="285"/>
      <c r="U554" s="27" t="s">
        <v>32</v>
      </c>
      <c r="V554" s="186"/>
      <c r="W554" s="56"/>
      <c r="X554" s="187"/>
      <c r="Y554" s="187"/>
      <c r="Z554" s="187"/>
      <c r="AA554" s="62"/>
      <c r="AB554" s="62"/>
      <c r="AC554" s="188"/>
      <c r="AD554" s="259"/>
      <c r="AE554" s="259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4"/>
      <c r="AT554" s="37"/>
    </row>
    <row r="555" spans="2:46" ht="13.5" customHeight="1" x14ac:dyDescent="0.15">
      <c r="B555" s="285"/>
      <c r="C555" s="27" t="s">
        <v>33</v>
      </c>
      <c r="D555" s="186"/>
      <c r="E555" s="56"/>
      <c r="F555" s="187"/>
      <c r="G555" s="187"/>
      <c r="H555" s="187"/>
      <c r="I555" s="62"/>
      <c r="J555" s="62"/>
      <c r="K555" s="188"/>
      <c r="L555" s="259"/>
      <c r="M555" s="259"/>
      <c r="N555" s="56"/>
      <c r="O555" s="28"/>
      <c r="P555" s="56"/>
      <c r="Q555" s="28"/>
      <c r="R555" s="132"/>
      <c r="S555" s="214"/>
      <c r="T555" s="285"/>
      <c r="U555" s="27" t="s">
        <v>33</v>
      </c>
      <c r="V555" s="186"/>
      <c r="W555" s="56"/>
      <c r="X555" s="187"/>
      <c r="Y555" s="187"/>
      <c r="Z555" s="187"/>
      <c r="AA555" s="62"/>
      <c r="AB555" s="62"/>
      <c r="AC555" s="188"/>
      <c r="AD555" s="259"/>
      <c r="AE555" s="259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4"/>
      <c r="AT555" s="37"/>
    </row>
    <row r="556" spans="2:46" ht="13.5" customHeight="1" x14ac:dyDescent="0.15">
      <c r="B556" s="285"/>
      <c r="C556" s="27" t="s">
        <v>35</v>
      </c>
      <c r="D556" s="186"/>
      <c r="E556" s="56"/>
      <c r="F556" s="187"/>
      <c r="G556" s="187"/>
      <c r="H556" s="187"/>
      <c r="I556" s="62"/>
      <c r="J556" s="62"/>
      <c r="K556" s="188"/>
      <c r="L556" s="259"/>
      <c r="M556" s="259"/>
      <c r="N556" s="56"/>
      <c r="O556" s="28"/>
      <c r="P556" s="56"/>
      <c r="Q556" s="28"/>
      <c r="R556" s="132"/>
      <c r="S556" s="214"/>
      <c r="T556" s="285"/>
      <c r="U556" s="27" t="s">
        <v>35</v>
      </c>
      <c r="V556" s="186"/>
      <c r="W556" s="56"/>
      <c r="X556" s="187"/>
      <c r="Y556" s="187"/>
      <c r="Z556" s="187"/>
      <c r="AA556" s="62"/>
      <c r="AB556" s="62"/>
      <c r="AC556" s="188"/>
      <c r="AD556" s="259"/>
      <c r="AE556" s="259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4"/>
      <c r="AT556" s="37"/>
    </row>
    <row r="557" spans="2:46" ht="13.5" customHeight="1" thickBot="1" x14ac:dyDescent="0.2">
      <c r="B557" s="286"/>
      <c r="C557" s="27"/>
      <c r="D557" s="186"/>
      <c r="E557" s="56"/>
      <c r="F557" s="189"/>
      <c r="G557" s="189"/>
      <c r="H557" s="189"/>
      <c r="I557" s="56"/>
      <c r="J557" s="56"/>
      <c r="K557" s="188"/>
      <c r="L557" s="259"/>
      <c r="M557" s="259"/>
      <c r="N557" s="56"/>
      <c r="O557" s="28"/>
      <c r="P557" s="56"/>
      <c r="Q557" s="28"/>
      <c r="R557" s="184"/>
      <c r="S557" s="214"/>
      <c r="T557" s="286"/>
      <c r="U557" s="27"/>
      <c r="V557" s="186"/>
      <c r="W557" s="56"/>
      <c r="X557" s="189"/>
      <c r="Y557" s="189"/>
      <c r="Z557" s="189"/>
      <c r="AA557" s="56"/>
      <c r="AB557" s="56"/>
      <c r="AC557" s="188"/>
      <c r="AD557" s="259"/>
      <c r="AE557" s="259"/>
      <c r="AF557" s="56"/>
      <c r="AG557" s="28"/>
      <c r="AH557" s="56"/>
      <c r="AI557" s="28"/>
      <c r="AJ557" s="184"/>
      <c r="AK557" s="199"/>
      <c r="AL557" s="286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4"/>
      <c r="AT557" s="37"/>
    </row>
    <row r="558" spans="2:46" ht="13.5" customHeight="1" x14ac:dyDescent="0.15">
      <c r="B558" s="284" t="s">
        <v>174</v>
      </c>
      <c r="C558" s="25" t="s">
        <v>31</v>
      </c>
      <c r="D558" s="39"/>
      <c r="E558" s="55"/>
      <c r="F558" s="96"/>
      <c r="G558" s="96"/>
      <c r="H558" s="96"/>
      <c r="I558" s="60"/>
      <c r="J558" s="60"/>
      <c r="K558" s="61"/>
      <c r="L558" s="258"/>
      <c r="M558" s="258"/>
      <c r="N558" s="55"/>
      <c r="O558" s="26"/>
      <c r="P558" s="55"/>
      <c r="Q558" s="26"/>
      <c r="R558" s="131"/>
      <c r="S558" s="214"/>
      <c r="T558" s="284" t="s">
        <v>174</v>
      </c>
      <c r="U558" s="25" t="s">
        <v>31</v>
      </c>
      <c r="V558" s="39"/>
      <c r="W558" s="55"/>
      <c r="X558" s="96"/>
      <c r="Y558" s="96"/>
      <c r="Z558" s="96"/>
      <c r="AA558" s="60"/>
      <c r="AB558" s="60"/>
      <c r="AC558" s="61"/>
      <c r="AD558" s="258"/>
      <c r="AE558" s="258"/>
      <c r="AF558" s="55"/>
      <c r="AG558" s="26"/>
      <c r="AH558" s="55"/>
      <c r="AI558" s="26"/>
      <c r="AJ558" s="131"/>
      <c r="AK558" s="199"/>
      <c r="AL558" s="284" t="s">
        <v>174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4"/>
      <c r="AT558" s="37"/>
    </row>
    <row r="559" spans="2:46" ht="13.5" customHeight="1" x14ac:dyDescent="0.15">
      <c r="B559" s="285"/>
      <c r="C559" s="27" t="s">
        <v>32</v>
      </c>
      <c r="D559" s="186"/>
      <c r="E559" s="56"/>
      <c r="F559" s="187"/>
      <c r="G559" s="187"/>
      <c r="H559" s="187"/>
      <c r="I559" s="62"/>
      <c r="J559" s="62"/>
      <c r="K559" s="188"/>
      <c r="L559" s="259"/>
      <c r="M559" s="259"/>
      <c r="N559" s="56"/>
      <c r="O559" s="28"/>
      <c r="P559" s="56"/>
      <c r="Q559" s="28"/>
      <c r="R559" s="132"/>
      <c r="S559" s="214"/>
      <c r="T559" s="285"/>
      <c r="U559" s="27" t="s">
        <v>32</v>
      </c>
      <c r="V559" s="186"/>
      <c r="W559" s="56"/>
      <c r="X559" s="187"/>
      <c r="Y559" s="187"/>
      <c r="Z559" s="187"/>
      <c r="AA559" s="62"/>
      <c r="AB559" s="62"/>
      <c r="AC559" s="188"/>
      <c r="AD559" s="259"/>
      <c r="AE559" s="259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4"/>
      <c r="AT559" s="37"/>
    </row>
    <row r="560" spans="2:46" ht="13.5" customHeight="1" x14ac:dyDescent="0.15">
      <c r="B560" s="285"/>
      <c r="C560" s="27" t="s">
        <v>33</v>
      </c>
      <c r="D560" s="186"/>
      <c r="E560" s="56"/>
      <c r="F560" s="187"/>
      <c r="G560" s="187"/>
      <c r="H560" s="187"/>
      <c r="I560" s="62"/>
      <c r="J560" s="62"/>
      <c r="K560" s="188"/>
      <c r="L560" s="259"/>
      <c r="M560" s="259"/>
      <c r="N560" s="56"/>
      <c r="O560" s="28"/>
      <c r="P560" s="56"/>
      <c r="Q560" s="28"/>
      <c r="R560" s="132"/>
      <c r="S560" s="214"/>
      <c r="T560" s="285"/>
      <c r="U560" s="27" t="s">
        <v>33</v>
      </c>
      <c r="V560" s="186"/>
      <c r="W560" s="56"/>
      <c r="X560" s="187"/>
      <c r="Y560" s="187"/>
      <c r="Z560" s="187"/>
      <c r="AA560" s="62"/>
      <c r="AB560" s="62"/>
      <c r="AC560" s="188"/>
      <c r="AD560" s="259"/>
      <c r="AE560" s="259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4"/>
      <c r="AT560" s="37"/>
    </row>
    <row r="561" spans="2:46" ht="13.5" customHeight="1" x14ac:dyDescent="0.15">
      <c r="B561" s="285"/>
      <c r="C561" s="27" t="s">
        <v>35</v>
      </c>
      <c r="D561" s="186"/>
      <c r="E561" s="56"/>
      <c r="F561" s="187"/>
      <c r="G561" s="187"/>
      <c r="H561" s="187"/>
      <c r="I561" s="62"/>
      <c r="J561" s="62"/>
      <c r="K561" s="188"/>
      <c r="L561" s="259"/>
      <c r="M561" s="259"/>
      <c r="N561" s="56"/>
      <c r="O561" s="28"/>
      <c r="P561" s="56"/>
      <c r="Q561" s="28"/>
      <c r="R561" s="132"/>
      <c r="S561" s="214"/>
      <c r="T561" s="285"/>
      <c r="U561" s="27" t="s">
        <v>35</v>
      </c>
      <c r="V561" s="186"/>
      <c r="W561" s="56"/>
      <c r="X561" s="187"/>
      <c r="Y561" s="187"/>
      <c r="Z561" s="187"/>
      <c r="AA561" s="62"/>
      <c r="AB561" s="62"/>
      <c r="AC561" s="188"/>
      <c r="AD561" s="259"/>
      <c r="AE561" s="259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4"/>
      <c r="AT561" s="37"/>
    </row>
    <row r="562" spans="2:46" ht="13.5" customHeight="1" thickBot="1" x14ac:dyDescent="0.2">
      <c r="B562" s="286"/>
      <c r="C562" s="27"/>
      <c r="D562" s="186"/>
      <c r="E562" s="56"/>
      <c r="F562" s="189"/>
      <c r="G562" s="189"/>
      <c r="H562" s="189"/>
      <c r="I562" s="56"/>
      <c r="J562" s="56"/>
      <c r="K562" s="188"/>
      <c r="L562" s="259"/>
      <c r="M562" s="259"/>
      <c r="N562" s="56"/>
      <c r="O562" s="28"/>
      <c r="P562" s="56"/>
      <c r="Q562" s="28"/>
      <c r="R562" s="184"/>
      <c r="S562" s="214"/>
      <c r="T562" s="286"/>
      <c r="U562" s="27"/>
      <c r="V562" s="186"/>
      <c r="W562" s="56"/>
      <c r="X562" s="189"/>
      <c r="Y562" s="189"/>
      <c r="Z562" s="189"/>
      <c r="AA562" s="56"/>
      <c r="AB562" s="56"/>
      <c r="AC562" s="188"/>
      <c r="AD562" s="259"/>
      <c r="AE562" s="259"/>
      <c r="AF562" s="56"/>
      <c r="AG562" s="28"/>
      <c r="AH562" s="56"/>
      <c r="AI562" s="28"/>
      <c r="AJ562" s="184"/>
      <c r="AK562" s="199"/>
      <c r="AL562" s="286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4"/>
      <c r="AT562" s="37"/>
    </row>
    <row r="563" spans="2:46" ht="13.5" customHeight="1" x14ac:dyDescent="0.15">
      <c r="B563" s="284" t="s">
        <v>175</v>
      </c>
      <c r="C563" s="25" t="s">
        <v>31</v>
      </c>
      <c r="D563" s="39"/>
      <c r="E563" s="55"/>
      <c r="F563" s="96"/>
      <c r="G563" s="96"/>
      <c r="H563" s="96"/>
      <c r="I563" s="60"/>
      <c r="J563" s="60"/>
      <c r="K563" s="61"/>
      <c r="L563" s="258"/>
      <c r="M563" s="258"/>
      <c r="N563" s="55"/>
      <c r="O563" s="26"/>
      <c r="P563" s="55"/>
      <c r="Q563" s="26"/>
      <c r="R563" s="131"/>
      <c r="S563" s="214"/>
      <c r="T563" s="284" t="s">
        <v>175</v>
      </c>
      <c r="U563" s="25" t="s">
        <v>31</v>
      </c>
      <c r="V563" s="39"/>
      <c r="W563" s="55"/>
      <c r="X563" s="96"/>
      <c r="Y563" s="96"/>
      <c r="Z563" s="96"/>
      <c r="AA563" s="60"/>
      <c r="AB563" s="60"/>
      <c r="AC563" s="61"/>
      <c r="AD563" s="258"/>
      <c r="AE563" s="258"/>
      <c r="AF563" s="55"/>
      <c r="AG563" s="26"/>
      <c r="AH563" s="55"/>
      <c r="AI563" s="26"/>
      <c r="AJ563" s="131"/>
      <c r="AK563" s="199"/>
      <c r="AL563" s="284" t="s">
        <v>175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4"/>
      <c r="AT563" s="37"/>
    </row>
    <row r="564" spans="2:46" ht="13.5" customHeight="1" x14ac:dyDescent="0.15">
      <c r="B564" s="285"/>
      <c r="C564" s="27" t="s">
        <v>32</v>
      </c>
      <c r="D564" s="186"/>
      <c r="E564" s="56"/>
      <c r="F564" s="187"/>
      <c r="G564" s="187"/>
      <c r="H564" s="187"/>
      <c r="I564" s="62"/>
      <c r="J564" s="62"/>
      <c r="K564" s="188"/>
      <c r="L564" s="259"/>
      <c r="M564" s="259"/>
      <c r="N564" s="56"/>
      <c r="O564" s="28"/>
      <c r="P564" s="56"/>
      <c r="Q564" s="28"/>
      <c r="R564" s="132"/>
      <c r="S564" s="214"/>
      <c r="T564" s="285"/>
      <c r="U564" s="27" t="s">
        <v>32</v>
      </c>
      <c r="V564" s="186"/>
      <c r="W564" s="56"/>
      <c r="X564" s="187"/>
      <c r="Y564" s="187"/>
      <c r="Z564" s="187"/>
      <c r="AA564" s="62"/>
      <c r="AB564" s="62"/>
      <c r="AC564" s="188"/>
      <c r="AD564" s="259"/>
      <c r="AE564" s="259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4"/>
      <c r="AT564" s="37"/>
    </row>
    <row r="565" spans="2:46" ht="13.5" customHeight="1" x14ac:dyDescent="0.15">
      <c r="B565" s="285"/>
      <c r="C565" s="27" t="s">
        <v>33</v>
      </c>
      <c r="D565" s="186"/>
      <c r="E565" s="56"/>
      <c r="F565" s="187"/>
      <c r="G565" s="187"/>
      <c r="H565" s="187"/>
      <c r="I565" s="62"/>
      <c r="J565" s="62"/>
      <c r="K565" s="188"/>
      <c r="L565" s="259"/>
      <c r="M565" s="259"/>
      <c r="N565" s="56"/>
      <c r="O565" s="28"/>
      <c r="P565" s="56"/>
      <c r="Q565" s="28"/>
      <c r="R565" s="132"/>
      <c r="S565" s="214"/>
      <c r="T565" s="285"/>
      <c r="U565" s="27" t="s">
        <v>33</v>
      </c>
      <c r="V565" s="186"/>
      <c r="W565" s="56"/>
      <c r="X565" s="187"/>
      <c r="Y565" s="187"/>
      <c r="Z565" s="187"/>
      <c r="AA565" s="62"/>
      <c r="AB565" s="62"/>
      <c r="AC565" s="188"/>
      <c r="AD565" s="259"/>
      <c r="AE565" s="259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4"/>
      <c r="AT565" s="37"/>
    </row>
    <row r="566" spans="2:46" ht="13.5" customHeight="1" x14ac:dyDescent="0.15">
      <c r="B566" s="285"/>
      <c r="C566" s="27" t="s">
        <v>35</v>
      </c>
      <c r="D566" s="186"/>
      <c r="E566" s="56"/>
      <c r="F566" s="187"/>
      <c r="G566" s="187"/>
      <c r="H566" s="187"/>
      <c r="I566" s="62"/>
      <c r="J566" s="62"/>
      <c r="K566" s="188"/>
      <c r="L566" s="259"/>
      <c r="M566" s="259"/>
      <c r="N566" s="56"/>
      <c r="O566" s="28"/>
      <c r="P566" s="56"/>
      <c r="Q566" s="28"/>
      <c r="R566" s="132"/>
      <c r="S566" s="214"/>
      <c r="T566" s="285"/>
      <c r="U566" s="27" t="s">
        <v>35</v>
      </c>
      <c r="V566" s="186"/>
      <c r="W566" s="56"/>
      <c r="X566" s="187"/>
      <c r="Y566" s="187"/>
      <c r="Z566" s="187"/>
      <c r="AA566" s="62"/>
      <c r="AB566" s="62"/>
      <c r="AC566" s="188"/>
      <c r="AD566" s="259"/>
      <c r="AE566" s="259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4"/>
      <c r="AT566" s="37"/>
    </row>
    <row r="567" spans="2:46" ht="13.5" customHeight="1" thickBot="1" x14ac:dyDescent="0.2">
      <c r="B567" s="286"/>
      <c r="C567" s="27"/>
      <c r="D567" s="186"/>
      <c r="E567" s="56"/>
      <c r="F567" s="189"/>
      <c r="G567" s="189"/>
      <c r="H567" s="189"/>
      <c r="I567" s="56"/>
      <c r="J567" s="56"/>
      <c r="K567" s="188"/>
      <c r="L567" s="259"/>
      <c r="M567" s="259"/>
      <c r="N567" s="56"/>
      <c r="O567" s="28"/>
      <c r="P567" s="56"/>
      <c r="Q567" s="28"/>
      <c r="R567" s="184"/>
      <c r="S567" s="214"/>
      <c r="T567" s="286"/>
      <c r="U567" s="27"/>
      <c r="V567" s="186"/>
      <c r="W567" s="56"/>
      <c r="X567" s="189"/>
      <c r="Y567" s="189"/>
      <c r="Z567" s="189"/>
      <c r="AA567" s="56"/>
      <c r="AB567" s="56"/>
      <c r="AC567" s="188"/>
      <c r="AD567" s="259"/>
      <c r="AE567" s="259"/>
      <c r="AF567" s="56"/>
      <c r="AG567" s="28"/>
      <c r="AH567" s="56"/>
      <c r="AI567" s="28"/>
      <c r="AJ567" s="184"/>
      <c r="AK567" s="199"/>
      <c r="AL567" s="286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4"/>
      <c r="AT567" s="37"/>
    </row>
    <row r="568" spans="2:46" ht="13.5" customHeight="1" x14ac:dyDescent="0.15">
      <c r="B568" s="284" t="s">
        <v>176</v>
      </c>
      <c r="C568" s="25" t="s">
        <v>31</v>
      </c>
      <c r="D568" s="39"/>
      <c r="E568" s="55"/>
      <c r="F568" s="96"/>
      <c r="G568" s="96"/>
      <c r="H568" s="96"/>
      <c r="I568" s="60"/>
      <c r="J568" s="60"/>
      <c r="K568" s="61"/>
      <c r="L568" s="258"/>
      <c r="M568" s="258"/>
      <c r="N568" s="55"/>
      <c r="O568" s="26"/>
      <c r="P568" s="55"/>
      <c r="Q568" s="26"/>
      <c r="R568" s="131"/>
      <c r="S568" s="214"/>
      <c r="T568" s="284" t="s">
        <v>176</v>
      </c>
      <c r="U568" s="25" t="s">
        <v>31</v>
      </c>
      <c r="V568" s="39"/>
      <c r="W568" s="55"/>
      <c r="X568" s="96"/>
      <c r="Y568" s="96"/>
      <c r="Z568" s="96"/>
      <c r="AA568" s="60"/>
      <c r="AB568" s="60"/>
      <c r="AC568" s="61"/>
      <c r="AD568" s="258"/>
      <c r="AE568" s="258"/>
      <c r="AF568" s="55"/>
      <c r="AG568" s="26"/>
      <c r="AH568" s="55"/>
      <c r="AI568" s="26"/>
      <c r="AJ568" s="131"/>
      <c r="AK568" s="199"/>
      <c r="AL568" s="284" t="s">
        <v>176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4"/>
      <c r="AT568" s="37"/>
    </row>
    <row r="569" spans="2:46" ht="13.5" customHeight="1" x14ac:dyDescent="0.15">
      <c r="B569" s="285"/>
      <c r="C569" s="27" t="s">
        <v>32</v>
      </c>
      <c r="D569" s="186"/>
      <c r="E569" s="56"/>
      <c r="F569" s="187"/>
      <c r="G569" s="187"/>
      <c r="H569" s="187"/>
      <c r="I569" s="62"/>
      <c r="J569" s="62"/>
      <c r="K569" s="188"/>
      <c r="L569" s="259"/>
      <c r="M569" s="259"/>
      <c r="N569" s="56"/>
      <c r="O569" s="28"/>
      <c r="P569" s="56"/>
      <c r="Q569" s="28"/>
      <c r="R569" s="132"/>
      <c r="S569" s="214"/>
      <c r="T569" s="285"/>
      <c r="U569" s="27" t="s">
        <v>32</v>
      </c>
      <c r="V569" s="186"/>
      <c r="W569" s="56"/>
      <c r="X569" s="187"/>
      <c r="Y569" s="187"/>
      <c r="Z569" s="187"/>
      <c r="AA569" s="62"/>
      <c r="AB569" s="62"/>
      <c r="AC569" s="188"/>
      <c r="AD569" s="259"/>
      <c r="AE569" s="259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4"/>
      <c r="AT569" s="37"/>
    </row>
    <row r="570" spans="2:46" ht="13.5" customHeight="1" x14ac:dyDescent="0.15">
      <c r="B570" s="285"/>
      <c r="C570" s="27" t="s">
        <v>33</v>
      </c>
      <c r="D570" s="186"/>
      <c r="E570" s="56"/>
      <c r="F570" s="187"/>
      <c r="G570" s="187"/>
      <c r="H570" s="187"/>
      <c r="I570" s="62"/>
      <c r="J570" s="62"/>
      <c r="K570" s="188"/>
      <c r="L570" s="259"/>
      <c r="M570" s="259"/>
      <c r="N570" s="56"/>
      <c r="O570" s="28"/>
      <c r="P570" s="56"/>
      <c r="Q570" s="28"/>
      <c r="R570" s="132"/>
      <c r="S570" s="214"/>
      <c r="T570" s="285"/>
      <c r="U570" s="27" t="s">
        <v>33</v>
      </c>
      <c r="V570" s="186"/>
      <c r="W570" s="56"/>
      <c r="X570" s="187"/>
      <c r="Y570" s="187"/>
      <c r="Z570" s="187"/>
      <c r="AA570" s="62"/>
      <c r="AB570" s="62"/>
      <c r="AC570" s="188"/>
      <c r="AD570" s="259"/>
      <c r="AE570" s="259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4"/>
      <c r="AT570" s="37"/>
    </row>
    <row r="571" spans="2:46" ht="13.5" customHeight="1" x14ac:dyDescent="0.15">
      <c r="B571" s="285"/>
      <c r="C571" s="27" t="s">
        <v>35</v>
      </c>
      <c r="D571" s="186"/>
      <c r="E571" s="56"/>
      <c r="F571" s="187"/>
      <c r="G571" s="187"/>
      <c r="H571" s="187"/>
      <c r="I571" s="62"/>
      <c r="J571" s="62"/>
      <c r="K571" s="188"/>
      <c r="L571" s="259"/>
      <c r="M571" s="259"/>
      <c r="N571" s="56"/>
      <c r="O571" s="28"/>
      <c r="P571" s="56"/>
      <c r="Q571" s="28"/>
      <c r="R571" s="132"/>
      <c r="S571" s="214"/>
      <c r="T571" s="285"/>
      <c r="U571" s="27" t="s">
        <v>35</v>
      </c>
      <c r="V571" s="186"/>
      <c r="W571" s="56"/>
      <c r="X571" s="187"/>
      <c r="Y571" s="187"/>
      <c r="Z571" s="187"/>
      <c r="AA571" s="62"/>
      <c r="AB571" s="62"/>
      <c r="AC571" s="188"/>
      <c r="AD571" s="259"/>
      <c r="AE571" s="259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4"/>
      <c r="AT571" s="37"/>
    </row>
    <row r="572" spans="2:46" ht="13.5" customHeight="1" thickBot="1" x14ac:dyDescent="0.2">
      <c r="B572" s="286"/>
      <c r="C572" s="27"/>
      <c r="D572" s="186"/>
      <c r="E572" s="56"/>
      <c r="F572" s="189"/>
      <c r="G572" s="189"/>
      <c r="H572" s="189"/>
      <c r="I572" s="56"/>
      <c r="J572" s="56"/>
      <c r="K572" s="188"/>
      <c r="L572" s="259"/>
      <c r="M572" s="259"/>
      <c r="N572" s="56"/>
      <c r="O572" s="28"/>
      <c r="P572" s="56"/>
      <c r="Q572" s="28"/>
      <c r="R572" s="184"/>
      <c r="S572" s="214"/>
      <c r="T572" s="286"/>
      <c r="U572" s="27"/>
      <c r="V572" s="186"/>
      <c r="W572" s="56"/>
      <c r="X572" s="189"/>
      <c r="Y572" s="189"/>
      <c r="Z572" s="189"/>
      <c r="AA572" s="56"/>
      <c r="AB572" s="56"/>
      <c r="AC572" s="188"/>
      <c r="AD572" s="259"/>
      <c r="AE572" s="259"/>
      <c r="AF572" s="56"/>
      <c r="AG572" s="28"/>
      <c r="AH572" s="56"/>
      <c r="AI572" s="28"/>
      <c r="AJ572" s="184"/>
      <c r="AK572" s="199"/>
      <c r="AL572" s="286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4"/>
      <c r="AT572" s="37"/>
    </row>
    <row r="573" spans="2:46" ht="13.5" customHeight="1" x14ac:dyDescent="0.15">
      <c r="B573" s="284" t="s">
        <v>177</v>
      </c>
      <c r="C573" s="25" t="s">
        <v>31</v>
      </c>
      <c r="D573" s="39"/>
      <c r="E573" s="55"/>
      <c r="F573" s="96"/>
      <c r="G573" s="96"/>
      <c r="H573" s="96"/>
      <c r="I573" s="60"/>
      <c r="J573" s="60"/>
      <c r="K573" s="61"/>
      <c r="L573" s="258"/>
      <c r="M573" s="258"/>
      <c r="N573" s="55"/>
      <c r="O573" s="26"/>
      <c r="P573" s="55"/>
      <c r="Q573" s="26"/>
      <c r="R573" s="131"/>
      <c r="S573" s="214"/>
      <c r="T573" s="284" t="s">
        <v>177</v>
      </c>
      <c r="U573" s="25" t="s">
        <v>31</v>
      </c>
      <c r="V573" s="39"/>
      <c r="W573" s="55"/>
      <c r="X573" s="96"/>
      <c r="Y573" s="96"/>
      <c r="Z573" s="96"/>
      <c r="AA573" s="60"/>
      <c r="AB573" s="60"/>
      <c r="AC573" s="61"/>
      <c r="AD573" s="258"/>
      <c r="AE573" s="258"/>
      <c r="AF573" s="55"/>
      <c r="AG573" s="26"/>
      <c r="AH573" s="55"/>
      <c r="AI573" s="26"/>
      <c r="AJ573" s="131"/>
      <c r="AK573" s="199"/>
      <c r="AL573" s="284" t="s">
        <v>177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4"/>
      <c r="AT573" s="37"/>
    </row>
    <row r="574" spans="2:46" ht="13.5" customHeight="1" x14ac:dyDescent="0.15">
      <c r="B574" s="285"/>
      <c r="C574" s="27" t="s">
        <v>32</v>
      </c>
      <c r="D574" s="186"/>
      <c r="E574" s="56"/>
      <c r="F574" s="187"/>
      <c r="G574" s="187"/>
      <c r="H574" s="187"/>
      <c r="I574" s="62"/>
      <c r="J574" s="62"/>
      <c r="K574" s="188"/>
      <c r="L574" s="259"/>
      <c r="M574" s="259"/>
      <c r="N574" s="56"/>
      <c r="O574" s="28"/>
      <c r="P574" s="56"/>
      <c r="Q574" s="28"/>
      <c r="R574" s="132"/>
      <c r="S574" s="214"/>
      <c r="T574" s="285"/>
      <c r="U574" s="27" t="s">
        <v>32</v>
      </c>
      <c r="V574" s="186"/>
      <c r="W574" s="56"/>
      <c r="X574" s="187"/>
      <c r="Y574" s="187"/>
      <c r="Z574" s="187"/>
      <c r="AA574" s="62"/>
      <c r="AB574" s="62"/>
      <c r="AC574" s="188"/>
      <c r="AD574" s="259"/>
      <c r="AE574" s="259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4"/>
      <c r="AT574" s="37"/>
    </row>
    <row r="575" spans="2:46" ht="13.5" customHeight="1" x14ac:dyDescent="0.15">
      <c r="B575" s="285"/>
      <c r="C575" s="27" t="s">
        <v>33</v>
      </c>
      <c r="D575" s="186"/>
      <c r="E575" s="56"/>
      <c r="F575" s="187"/>
      <c r="G575" s="187"/>
      <c r="H575" s="187"/>
      <c r="I575" s="62"/>
      <c r="J575" s="62"/>
      <c r="K575" s="188"/>
      <c r="L575" s="259"/>
      <c r="M575" s="259"/>
      <c r="N575" s="56"/>
      <c r="O575" s="28"/>
      <c r="P575" s="56"/>
      <c r="Q575" s="28"/>
      <c r="R575" s="132"/>
      <c r="S575" s="214"/>
      <c r="T575" s="285"/>
      <c r="U575" s="27" t="s">
        <v>33</v>
      </c>
      <c r="V575" s="186"/>
      <c r="W575" s="56"/>
      <c r="X575" s="187"/>
      <c r="Y575" s="187"/>
      <c r="Z575" s="187"/>
      <c r="AA575" s="62"/>
      <c r="AB575" s="62"/>
      <c r="AC575" s="188"/>
      <c r="AD575" s="259"/>
      <c r="AE575" s="259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4"/>
      <c r="AT575" s="37"/>
    </row>
    <row r="576" spans="2:46" ht="13.5" customHeight="1" x14ac:dyDescent="0.15">
      <c r="B576" s="285"/>
      <c r="C576" s="27" t="s">
        <v>35</v>
      </c>
      <c r="D576" s="186"/>
      <c r="E576" s="56"/>
      <c r="F576" s="187"/>
      <c r="G576" s="187"/>
      <c r="H576" s="187"/>
      <c r="I576" s="62"/>
      <c r="J576" s="62"/>
      <c r="K576" s="188"/>
      <c r="L576" s="259"/>
      <c r="M576" s="259"/>
      <c r="N576" s="56"/>
      <c r="O576" s="28"/>
      <c r="P576" s="56"/>
      <c r="Q576" s="28"/>
      <c r="R576" s="132"/>
      <c r="S576" s="214"/>
      <c r="T576" s="285"/>
      <c r="U576" s="27" t="s">
        <v>35</v>
      </c>
      <c r="V576" s="186"/>
      <c r="W576" s="56"/>
      <c r="X576" s="187"/>
      <c r="Y576" s="187"/>
      <c r="Z576" s="187"/>
      <c r="AA576" s="62"/>
      <c r="AB576" s="62"/>
      <c r="AC576" s="188"/>
      <c r="AD576" s="259"/>
      <c r="AE576" s="259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4"/>
      <c r="AT576" s="37"/>
    </row>
    <row r="577" spans="2:46" ht="13.5" customHeight="1" thickBot="1" x14ac:dyDescent="0.2">
      <c r="B577" s="286"/>
      <c r="C577" s="27"/>
      <c r="D577" s="186"/>
      <c r="E577" s="56"/>
      <c r="F577" s="189"/>
      <c r="G577" s="189"/>
      <c r="H577" s="189"/>
      <c r="I577" s="56"/>
      <c r="J577" s="56"/>
      <c r="K577" s="188"/>
      <c r="L577" s="259"/>
      <c r="M577" s="259"/>
      <c r="N577" s="56"/>
      <c r="O577" s="28"/>
      <c r="P577" s="56"/>
      <c r="Q577" s="28"/>
      <c r="R577" s="184"/>
      <c r="S577" s="214"/>
      <c r="T577" s="286"/>
      <c r="U577" s="27"/>
      <c r="V577" s="186"/>
      <c r="W577" s="56"/>
      <c r="X577" s="189"/>
      <c r="Y577" s="189"/>
      <c r="Z577" s="189"/>
      <c r="AA577" s="56"/>
      <c r="AB577" s="56"/>
      <c r="AC577" s="188"/>
      <c r="AD577" s="259"/>
      <c r="AE577" s="259"/>
      <c r="AF577" s="56"/>
      <c r="AG577" s="28"/>
      <c r="AH577" s="56"/>
      <c r="AI577" s="28"/>
      <c r="AJ577" s="184"/>
      <c r="AK577" s="199"/>
      <c r="AL577" s="286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4"/>
      <c r="AT577" s="37"/>
    </row>
    <row r="578" spans="2:46" ht="13.5" customHeight="1" x14ac:dyDescent="0.15">
      <c r="B578" s="284" t="s">
        <v>178</v>
      </c>
      <c r="C578" s="25" t="s">
        <v>31</v>
      </c>
      <c r="D578" s="39"/>
      <c r="E578" s="55"/>
      <c r="F578" s="96"/>
      <c r="G578" s="96"/>
      <c r="H578" s="96"/>
      <c r="I578" s="60"/>
      <c r="J578" s="60"/>
      <c r="K578" s="61"/>
      <c r="L578" s="258"/>
      <c r="M578" s="258"/>
      <c r="N578" s="55"/>
      <c r="O578" s="26"/>
      <c r="P578" s="55"/>
      <c r="Q578" s="26"/>
      <c r="R578" s="131"/>
      <c r="S578" s="214"/>
      <c r="T578" s="284" t="s">
        <v>178</v>
      </c>
      <c r="U578" s="25" t="s">
        <v>31</v>
      </c>
      <c r="V578" s="39"/>
      <c r="W578" s="55"/>
      <c r="X578" s="96"/>
      <c r="Y578" s="96"/>
      <c r="Z578" s="96"/>
      <c r="AA578" s="60"/>
      <c r="AB578" s="60"/>
      <c r="AC578" s="61"/>
      <c r="AD578" s="258"/>
      <c r="AE578" s="258"/>
      <c r="AF578" s="55"/>
      <c r="AG578" s="26"/>
      <c r="AH578" s="55"/>
      <c r="AI578" s="26"/>
      <c r="AJ578" s="131"/>
      <c r="AK578" s="199"/>
      <c r="AL578" s="284" t="s">
        <v>178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4"/>
      <c r="AT578" s="37"/>
    </row>
    <row r="579" spans="2:46" ht="13.5" customHeight="1" x14ac:dyDescent="0.15">
      <c r="B579" s="285"/>
      <c r="C579" s="27" t="s">
        <v>32</v>
      </c>
      <c r="D579" s="186"/>
      <c r="E579" s="56"/>
      <c r="F579" s="187"/>
      <c r="G579" s="187"/>
      <c r="H579" s="187"/>
      <c r="I579" s="62"/>
      <c r="J579" s="62"/>
      <c r="K579" s="188"/>
      <c r="L579" s="259"/>
      <c r="M579" s="259"/>
      <c r="N579" s="56"/>
      <c r="O579" s="28"/>
      <c r="P579" s="56"/>
      <c r="Q579" s="28"/>
      <c r="R579" s="132"/>
      <c r="S579" s="214"/>
      <c r="T579" s="285"/>
      <c r="U579" s="27" t="s">
        <v>32</v>
      </c>
      <c r="V579" s="186"/>
      <c r="W579" s="56"/>
      <c r="X579" s="187"/>
      <c r="Y579" s="187"/>
      <c r="Z579" s="187"/>
      <c r="AA579" s="62"/>
      <c r="AB579" s="62"/>
      <c r="AC579" s="188"/>
      <c r="AD579" s="259"/>
      <c r="AE579" s="259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4"/>
      <c r="AT579" s="37"/>
    </row>
    <row r="580" spans="2:46" ht="13.5" customHeight="1" x14ac:dyDescent="0.15">
      <c r="B580" s="285"/>
      <c r="C580" s="27" t="s">
        <v>33</v>
      </c>
      <c r="D580" s="186"/>
      <c r="E580" s="56"/>
      <c r="F580" s="187"/>
      <c r="G580" s="187"/>
      <c r="H580" s="187"/>
      <c r="I580" s="62"/>
      <c r="J580" s="62"/>
      <c r="K580" s="188"/>
      <c r="L580" s="259"/>
      <c r="M580" s="259"/>
      <c r="N580" s="56"/>
      <c r="O580" s="28"/>
      <c r="P580" s="56"/>
      <c r="Q580" s="28"/>
      <c r="R580" s="132"/>
      <c r="S580" s="214"/>
      <c r="T580" s="285"/>
      <c r="U580" s="27" t="s">
        <v>33</v>
      </c>
      <c r="V580" s="186"/>
      <c r="W580" s="56"/>
      <c r="X580" s="187"/>
      <c r="Y580" s="187"/>
      <c r="Z580" s="187"/>
      <c r="AA580" s="62"/>
      <c r="AB580" s="62"/>
      <c r="AC580" s="188"/>
      <c r="AD580" s="259"/>
      <c r="AE580" s="259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4"/>
      <c r="AT580" s="37"/>
    </row>
    <row r="581" spans="2:46" ht="13.5" customHeight="1" x14ac:dyDescent="0.15">
      <c r="B581" s="285"/>
      <c r="C581" s="27" t="s">
        <v>35</v>
      </c>
      <c r="D581" s="186"/>
      <c r="E581" s="56"/>
      <c r="F581" s="187"/>
      <c r="G581" s="187"/>
      <c r="H581" s="187"/>
      <c r="I581" s="62"/>
      <c r="J581" s="62"/>
      <c r="K581" s="188"/>
      <c r="L581" s="259"/>
      <c r="M581" s="259"/>
      <c r="N581" s="56"/>
      <c r="O581" s="28"/>
      <c r="P581" s="56"/>
      <c r="Q581" s="28"/>
      <c r="R581" s="132"/>
      <c r="S581" s="214"/>
      <c r="T581" s="285"/>
      <c r="U581" s="27" t="s">
        <v>35</v>
      </c>
      <c r="V581" s="186"/>
      <c r="W581" s="56"/>
      <c r="X581" s="187"/>
      <c r="Y581" s="187"/>
      <c r="Z581" s="187"/>
      <c r="AA581" s="62"/>
      <c r="AB581" s="62"/>
      <c r="AC581" s="188"/>
      <c r="AD581" s="259"/>
      <c r="AE581" s="259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4"/>
      <c r="AT581" s="37"/>
    </row>
    <row r="582" spans="2:46" ht="13.5" customHeight="1" thickBot="1" x14ac:dyDescent="0.2">
      <c r="B582" s="286"/>
      <c r="C582" s="27"/>
      <c r="D582" s="186"/>
      <c r="E582" s="56"/>
      <c r="F582" s="189"/>
      <c r="G582" s="189"/>
      <c r="H582" s="189"/>
      <c r="I582" s="56"/>
      <c r="J582" s="56"/>
      <c r="K582" s="188"/>
      <c r="L582" s="259"/>
      <c r="M582" s="259"/>
      <c r="N582" s="56"/>
      <c r="O582" s="28"/>
      <c r="P582" s="56"/>
      <c r="Q582" s="28"/>
      <c r="R582" s="184"/>
      <c r="S582" s="214"/>
      <c r="T582" s="286"/>
      <c r="U582" s="27"/>
      <c r="V582" s="186"/>
      <c r="W582" s="56"/>
      <c r="X582" s="189"/>
      <c r="Y582" s="189"/>
      <c r="Z582" s="189"/>
      <c r="AA582" s="56"/>
      <c r="AB582" s="56"/>
      <c r="AC582" s="188"/>
      <c r="AD582" s="259"/>
      <c r="AE582" s="259"/>
      <c r="AF582" s="56"/>
      <c r="AG582" s="28"/>
      <c r="AH582" s="56"/>
      <c r="AI582" s="28"/>
      <c r="AJ582" s="184"/>
      <c r="AK582" s="199"/>
      <c r="AL582" s="286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4"/>
      <c r="AT582" s="37"/>
    </row>
    <row r="583" spans="2:46" ht="13.5" customHeight="1" x14ac:dyDescent="0.15">
      <c r="B583" s="284" t="s">
        <v>179</v>
      </c>
      <c r="C583" s="25" t="s">
        <v>31</v>
      </c>
      <c r="D583" s="39"/>
      <c r="E583" s="55"/>
      <c r="F583" s="96"/>
      <c r="G583" s="96"/>
      <c r="H583" s="96"/>
      <c r="I583" s="60"/>
      <c r="J583" s="60"/>
      <c r="K583" s="61"/>
      <c r="L583" s="258"/>
      <c r="M583" s="258"/>
      <c r="N583" s="55"/>
      <c r="O583" s="26"/>
      <c r="P583" s="55"/>
      <c r="Q583" s="26"/>
      <c r="R583" s="131"/>
      <c r="S583" s="214"/>
      <c r="T583" s="284" t="s">
        <v>179</v>
      </c>
      <c r="U583" s="25" t="s">
        <v>31</v>
      </c>
      <c r="V583" s="39"/>
      <c r="W583" s="55"/>
      <c r="X583" s="96"/>
      <c r="Y583" s="96"/>
      <c r="Z583" s="96"/>
      <c r="AA583" s="60"/>
      <c r="AB583" s="60"/>
      <c r="AC583" s="61"/>
      <c r="AD583" s="258"/>
      <c r="AE583" s="258"/>
      <c r="AF583" s="55"/>
      <c r="AG583" s="26"/>
      <c r="AH583" s="55"/>
      <c r="AI583" s="26"/>
      <c r="AJ583" s="131"/>
      <c r="AK583" s="199"/>
      <c r="AL583" s="284" t="s">
        <v>179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4"/>
      <c r="AT583" s="37"/>
    </row>
    <row r="584" spans="2:46" ht="13.5" customHeight="1" x14ac:dyDescent="0.15">
      <c r="B584" s="285"/>
      <c r="C584" s="27" t="s">
        <v>32</v>
      </c>
      <c r="D584" s="186"/>
      <c r="E584" s="56"/>
      <c r="F584" s="187"/>
      <c r="G584" s="187"/>
      <c r="H584" s="187"/>
      <c r="I584" s="62"/>
      <c r="J584" s="62"/>
      <c r="K584" s="188"/>
      <c r="L584" s="259"/>
      <c r="M584" s="259"/>
      <c r="N584" s="56"/>
      <c r="O584" s="28"/>
      <c r="P584" s="56"/>
      <c r="Q584" s="28"/>
      <c r="R584" s="132"/>
      <c r="S584" s="214"/>
      <c r="T584" s="285"/>
      <c r="U584" s="27" t="s">
        <v>32</v>
      </c>
      <c r="V584" s="186"/>
      <c r="W584" s="56"/>
      <c r="X584" s="187"/>
      <c r="Y584" s="187"/>
      <c r="Z584" s="187"/>
      <c r="AA584" s="62"/>
      <c r="AB584" s="62"/>
      <c r="AC584" s="188"/>
      <c r="AD584" s="259"/>
      <c r="AE584" s="259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4"/>
      <c r="AT584" s="37"/>
    </row>
    <row r="585" spans="2:46" ht="13.5" customHeight="1" x14ac:dyDescent="0.15">
      <c r="B585" s="285"/>
      <c r="C585" s="27" t="s">
        <v>33</v>
      </c>
      <c r="D585" s="186"/>
      <c r="E585" s="56"/>
      <c r="F585" s="187"/>
      <c r="G585" s="187"/>
      <c r="H585" s="187"/>
      <c r="I585" s="62"/>
      <c r="J585" s="62"/>
      <c r="K585" s="188"/>
      <c r="L585" s="259"/>
      <c r="M585" s="259"/>
      <c r="N585" s="56"/>
      <c r="O585" s="28"/>
      <c r="P585" s="56"/>
      <c r="Q585" s="28"/>
      <c r="R585" s="132"/>
      <c r="S585" s="214"/>
      <c r="T585" s="285"/>
      <c r="U585" s="27" t="s">
        <v>33</v>
      </c>
      <c r="V585" s="186"/>
      <c r="W585" s="56"/>
      <c r="X585" s="187"/>
      <c r="Y585" s="187"/>
      <c r="Z585" s="187"/>
      <c r="AA585" s="62"/>
      <c r="AB585" s="62"/>
      <c r="AC585" s="188"/>
      <c r="AD585" s="259"/>
      <c r="AE585" s="259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4"/>
      <c r="AT585" s="37"/>
    </row>
    <row r="586" spans="2:46" ht="13.5" customHeight="1" x14ac:dyDescent="0.15">
      <c r="B586" s="285"/>
      <c r="C586" s="27" t="s">
        <v>35</v>
      </c>
      <c r="D586" s="186"/>
      <c r="E586" s="56"/>
      <c r="F586" s="187"/>
      <c r="G586" s="187"/>
      <c r="H586" s="187"/>
      <c r="I586" s="62"/>
      <c r="J586" s="62"/>
      <c r="K586" s="188"/>
      <c r="L586" s="259"/>
      <c r="M586" s="259"/>
      <c r="N586" s="56"/>
      <c r="O586" s="28"/>
      <c r="P586" s="56"/>
      <c r="Q586" s="28"/>
      <c r="R586" s="132"/>
      <c r="S586" s="214"/>
      <c r="T586" s="285"/>
      <c r="U586" s="27" t="s">
        <v>35</v>
      </c>
      <c r="V586" s="186"/>
      <c r="W586" s="56"/>
      <c r="X586" s="187"/>
      <c r="Y586" s="187"/>
      <c r="Z586" s="187"/>
      <c r="AA586" s="62"/>
      <c r="AB586" s="62"/>
      <c r="AC586" s="188"/>
      <c r="AD586" s="259"/>
      <c r="AE586" s="259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4"/>
      <c r="AT586" s="37"/>
    </row>
    <row r="587" spans="2:46" ht="13.5" customHeight="1" thickBot="1" x14ac:dyDescent="0.2">
      <c r="B587" s="286"/>
      <c r="C587" s="27"/>
      <c r="D587" s="186"/>
      <c r="E587" s="56"/>
      <c r="F587" s="189"/>
      <c r="G587" s="189"/>
      <c r="H587" s="189"/>
      <c r="I587" s="56"/>
      <c r="J587" s="56"/>
      <c r="K587" s="188"/>
      <c r="L587" s="259"/>
      <c r="M587" s="259"/>
      <c r="N587" s="56"/>
      <c r="O587" s="28"/>
      <c r="P587" s="56"/>
      <c r="Q587" s="28"/>
      <c r="R587" s="184"/>
      <c r="S587" s="214"/>
      <c r="T587" s="286"/>
      <c r="U587" s="27"/>
      <c r="V587" s="186"/>
      <c r="W587" s="56"/>
      <c r="X587" s="189"/>
      <c r="Y587" s="189"/>
      <c r="Z587" s="189"/>
      <c r="AA587" s="56"/>
      <c r="AB587" s="56"/>
      <c r="AC587" s="188"/>
      <c r="AD587" s="259"/>
      <c r="AE587" s="259"/>
      <c r="AF587" s="56"/>
      <c r="AG587" s="28"/>
      <c r="AH587" s="56"/>
      <c r="AI587" s="28"/>
      <c r="AJ587" s="184"/>
      <c r="AK587" s="199"/>
      <c r="AL587" s="286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4"/>
      <c r="AT587" s="37"/>
    </row>
    <row r="588" spans="2:46" ht="13.5" customHeight="1" x14ac:dyDescent="0.15">
      <c r="B588" s="284" t="s">
        <v>180</v>
      </c>
      <c r="C588" s="25" t="s">
        <v>31</v>
      </c>
      <c r="D588" s="39"/>
      <c r="E588" s="55"/>
      <c r="F588" s="96"/>
      <c r="G588" s="96"/>
      <c r="H588" s="96"/>
      <c r="I588" s="60"/>
      <c r="J588" s="60"/>
      <c r="K588" s="61"/>
      <c r="L588" s="258"/>
      <c r="M588" s="258"/>
      <c r="N588" s="55"/>
      <c r="O588" s="26"/>
      <c r="P588" s="55"/>
      <c r="Q588" s="26"/>
      <c r="R588" s="131"/>
      <c r="S588" s="214"/>
      <c r="T588" s="284" t="s">
        <v>180</v>
      </c>
      <c r="U588" s="25" t="s">
        <v>31</v>
      </c>
      <c r="V588" s="39"/>
      <c r="W588" s="55"/>
      <c r="X588" s="96"/>
      <c r="Y588" s="96"/>
      <c r="Z588" s="96"/>
      <c r="AA588" s="60"/>
      <c r="AB588" s="60"/>
      <c r="AC588" s="61"/>
      <c r="AD588" s="258"/>
      <c r="AE588" s="258"/>
      <c r="AF588" s="55"/>
      <c r="AG588" s="26"/>
      <c r="AH588" s="55"/>
      <c r="AI588" s="26"/>
      <c r="AJ588" s="131"/>
      <c r="AK588" s="199"/>
      <c r="AL588" s="284" t="s">
        <v>180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4"/>
      <c r="AT588" s="37"/>
    </row>
    <row r="589" spans="2:46" ht="13.5" customHeight="1" x14ac:dyDescent="0.15">
      <c r="B589" s="285"/>
      <c r="C589" s="27" t="s">
        <v>32</v>
      </c>
      <c r="D589" s="186"/>
      <c r="E589" s="56"/>
      <c r="F589" s="187"/>
      <c r="G589" s="187"/>
      <c r="H589" s="187"/>
      <c r="I589" s="62"/>
      <c r="J589" s="62"/>
      <c r="K589" s="188"/>
      <c r="L589" s="259"/>
      <c r="M589" s="259"/>
      <c r="N589" s="56"/>
      <c r="O589" s="28"/>
      <c r="P589" s="56"/>
      <c r="Q589" s="28"/>
      <c r="R589" s="132"/>
      <c r="S589" s="214"/>
      <c r="T589" s="285"/>
      <c r="U589" s="27" t="s">
        <v>32</v>
      </c>
      <c r="V589" s="186"/>
      <c r="W589" s="56"/>
      <c r="X589" s="187"/>
      <c r="Y589" s="187"/>
      <c r="Z589" s="187"/>
      <c r="AA589" s="62"/>
      <c r="AB589" s="62"/>
      <c r="AC589" s="188"/>
      <c r="AD589" s="259"/>
      <c r="AE589" s="259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4"/>
      <c r="AT589" s="37"/>
    </row>
    <row r="590" spans="2:46" ht="13.5" customHeight="1" x14ac:dyDescent="0.15">
      <c r="B590" s="285"/>
      <c r="C590" s="27" t="s">
        <v>33</v>
      </c>
      <c r="D590" s="186"/>
      <c r="E590" s="56"/>
      <c r="F590" s="187"/>
      <c r="G590" s="187"/>
      <c r="H590" s="187"/>
      <c r="I590" s="62"/>
      <c r="J590" s="62"/>
      <c r="K590" s="188"/>
      <c r="L590" s="259"/>
      <c r="M590" s="259"/>
      <c r="N590" s="56"/>
      <c r="O590" s="28"/>
      <c r="P590" s="56"/>
      <c r="Q590" s="28"/>
      <c r="R590" s="132"/>
      <c r="S590" s="214"/>
      <c r="T590" s="285"/>
      <c r="U590" s="27" t="s">
        <v>33</v>
      </c>
      <c r="V590" s="186"/>
      <c r="W590" s="56"/>
      <c r="X590" s="187"/>
      <c r="Y590" s="187"/>
      <c r="Z590" s="187"/>
      <c r="AA590" s="62"/>
      <c r="AB590" s="62"/>
      <c r="AC590" s="188"/>
      <c r="AD590" s="259"/>
      <c r="AE590" s="259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4"/>
      <c r="AT590" s="37"/>
    </row>
    <row r="591" spans="2:46" ht="13.5" customHeight="1" x14ac:dyDescent="0.15">
      <c r="B591" s="285"/>
      <c r="C591" s="27" t="s">
        <v>35</v>
      </c>
      <c r="D591" s="186"/>
      <c r="E591" s="56"/>
      <c r="F591" s="187"/>
      <c r="G591" s="187"/>
      <c r="H591" s="187"/>
      <c r="I591" s="62"/>
      <c r="J591" s="62"/>
      <c r="K591" s="188"/>
      <c r="L591" s="259"/>
      <c r="M591" s="259"/>
      <c r="N591" s="56"/>
      <c r="O591" s="28"/>
      <c r="P591" s="56"/>
      <c r="Q591" s="28"/>
      <c r="R591" s="132"/>
      <c r="S591" s="214"/>
      <c r="T591" s="285"/>
      <c r="U591" s="27" t="s">
        <v>35</v>
      </c>
      <c r="V591" s="186"/>
      <c r="W591" s="56"/>
      <c r="X591" s="187"/>
      <c r="Y591" s="187"/>
      <c r="Z591" s="187"/>
      <c r="AA591" s="62"/>
      <c r="AB591" s="62"/>
      <c r="AC591" s="188"/>
      <c r="AD591" s="259"/>
      <c r="AE591" s="259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4"/>
      <c r="AT591" s="37"/>
    </row>
    <row r="592" spans="2:46" ht="13.5" customHeight="1" thickBot="1" x14ac:dyDescent="0.2">
      <c r="B592" s="286"/>
      <c r="C592" s="27"/>
      <c r="D592" s="186"/>
      <c r="E592" s="56"/>
      <c r="F592" s="189"/>
      <c r="G592" s="189"/>
      <c r="H592" s="189"/>
      <c r="I592" s="56"/>
      <c r="J592" s="56"/>
      <c r="K592" s="188"/>
      <c r="L592" s="259"/>
      <c r="M592" s="259"/>
      <c r="N592" s="56"/>
      <c r="O592" s="28"/>
      <c r="P592" s="56"/>
      <c r="Q592" s="28"/>
      <c r="R592" s="184"/>
      <c r="S592" s="214"/>
      <c r="T592" s="286"/>
      <c r="U592" s="27"/>
      <c r="V592" s="186"/>
      <c r="W592" s="56"/>
      <c r="X592" s="189"/>
      <c r="Y592" s="189"/>
      <c r="Z592" s="189"/>
      <c r="AA592" s="56"/>
      <c r="AB592" s="56"/>
      <c r="AC592" s="188"/>
      <c r="AD592" s="259"/>
      <c r="AE592" s="259"/>
      <c r="AF592" s="56"/>
      <c r="AG592" s="28"/>
      <c r="AH592" s="56"/>
      <c r="AI592" s="28"/>
      <c r="AJ592" s="184"/>
      <c r="AK592" s="199"/>
      <c r="AL592" s="286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4"/>
      <c r="AT592" s="37"/>
    </row>
    <row r="593" spans="2:46" ht="13.5" customHeight="1" x14ac:dyDescent="0.15">
      <c r="B593" s="284" t="s">
        <v>181</v>
      </c>
      <c r="C593" s="25" t="s">
        <v>31</v>
      </c>
      <c r="D593" s="39"/>
      <c r="E593" s="55"/>
      <c r="F593" s="96"/>
      <c r="G593" s="96"/>
      <c r="H593" s="96"/>
      <c r="I593" s="60"/>
      <c r="J593" s="60"/>
      <c r="K593" s="61"/>
      <c r="L593" s="258"/>
      <c r="M593" s="258"/>
      <c r="N593" s="55"/>
      <c r="O593" s="26"/>
      <c r="P593" s="55"/>
      <c r="Q593" s="26"/>
      <c r="R593" s="131"/>
      <c r="S593" s="214"/>
      <c r="T593" s="284" t="s">
        <v>181</v>
      </c>
      <c r="U593" s="25" t="s">
        <v>31</v>
      </c>
      <c r="V593" s="39"/>
      <c r="W593" s="55"/>
      <c r="X593" s="96"/>
      <c r="Y593" s="96"/>
      <c r="Z593" s="96"/>
      <c r="AA593" s="60"/>
      <c r="AB593" s="60"/>
      <c r="AC593" s="61"/>
      <c r="AD593" s="258"/>
      <c r="AE593" s="258"/>
      <c r="AF593" s="55"/>
      <c r="AG593" s="26"/>
      <c r="AH593" s="55"/>
      <c r="AI593" s="26"/>
      <c r="AJ593" s="131"/>
      <c r="AK593" s="199"/>
      <c r="AL593" s="284" t="s">
        <v>181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4"/>
      <c r="AT593" s="37"/>
    </row>
    <row r="594" spans="2:46" ht="13.5" customHeight="1" x14ac:dyDescent="0.15">
      <c r="B594" s="285"/>
      <c r="C594" s="27" t="s">
        <v>32</v>
      </c>
      <c r="D594" s="186"/>
      <c r="E594" s="56"/>
      <c r="F594" s="187"/>
      <c r="G594" s="187"/>
      <c r="H594" s="187"/>
      <c r="I594" s="62"/>
      <c r="J594" s="62"/>
      <c r="K594" s="188"/>
      <c r="L594" s="259"/>
      <c r="M594" s="259"/>
      <c r="N594" s="56"/>
      <c r="O594" s="28"/>
      <c r="P594" s="56"/>
      <c r="Q594" s="28"/>
      <c r="R594" s="132"/>
      <c r="S594" s="214"/>
      <c r="T594" s="285"/>
      <c r="U594" s="27" t="s">
        <v>32</v>
      </c>
      <c r="V594" s="186"/>
      <c r="W594" s="56"/>
      <c r="X594" s="187"/>
      <c r="Y594" s="187"/>
      <c r="Z594" s="187"/>
      <c r="AA594" s="62"/>
      <c r="AB594" s="62"/>
      <c r="AC594" s="188"/>
      <c r="AD594" s="259"/>
      <c r="AE594" s="259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4"/>
      <c r="AT594" s="37"/>
    </row>
    <row r="595" spans="2:46" ht="13.5" customHeight="1" x14ac:dyDescent="0.15">
      <c r="B595" s="285"/>
      <c r="C595" s="27" t="s">
        <v>33</v>
      </c>
      <c r="D595" s="186"/>
      <c r="E595" s="56"/>
      <c r="F595" s="187"/>
      <c r="G595" s="187"/>
      <c r="H595" s="187"/>
      <c r="I595" s="62"/>
      <c r="J595" s="62"/>
      <c r="K595" s="188"/>
      <c r="L595" s="259"/>
      <c r="M595" s="259"/>
      <c r="N595" s="56"/>
      <c r="O595" s="28"/>
      <c r="P595" s="56"/>
      <c r="Q595" s="28"/>
      <c r="R595" s="132"/>
      <c r="S595" s="214"/>
      <c r="T595" s="285"/>
      <c r="U595" s="27" t="s">
        <v>33</v>
      </c>
      <c r="V595" s="186"/>
      <c r="W595" s="56"/>
      <c r="X595" s="187"/>
      <c r="Y595" s="187"/>
      <c r="Z595" s="187"/>
      <c r="AA595" s="62"/>
      <c r="AB595" s="62"/>
      <c r="AC595" s="188"/>
      <c r="AD595" s="259"/>
      <c r="AE595" s="259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4"/>
      <c r="AT595" s="37"/>
    </row>
    <row r="596" spans="2:46" ht="13.5" customHeight="1" x14ac:dyDescent="0.15">
      <c r="B596" s="285"/>
      <c r="C596" s="27" t="s">
        <v>35</v>
      </c>
      <c r="D596" s="186"/>
      <c r="E596" s="56"/>
      <c r="F596" s="187"/>
      <c r="G596" s="187"/>
      <c r="H596" s="187"/>
      <c r="I596" s="62"/>
      <c r="J596" s="62"/>
      <c r="K596" s="188"/>
      <c r="L596" s="259"/>
      <c r="M596" s="259"/>
      <c r="N596" s="56"/>
      <c r="O596" s="28"/>
      <c r="P596" s="56"/>
      <c r="Q596" s="28"/>
      <c r="R596" s="132"/>
      <c r="S596" s="214"/>
      <c r="T596" s="285"/>
      <c r="U596" s="27" t="s">
        <v>35</v>
      </c>
      <c r="V596" s="186"/>
      <c r="W596" s="56"/>
      <c r="X596" s="187"/>
      <c r="Y596" s="187"/>
      <c r="Z596" s="187"/>
      <c r="AA596" s="62"/>
      <c r="AB596" s="62"/>
      <c r="AC596" s="188"/>
      <c r="AD596" s="259"/>
      <c r="AE596" s="259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4"/>
      <c r="AT596" s="37"/>
    </row>
    <row r="597" spans="2:46" ht="13.5" customHeight="1" thickBot="1" x14ac:dyDescent="0.2">
      <c r="B597" s="286"/>
      <c r="C597" s="27"/>
      <c r="D597" s="186"/>
      <c r="E597" s="56"/>
      <c r="F597" s="189"/>
      <c r="G597" s="189"/>
      <c r="H597" s="189"/>
      <c r="I597" s="56"/>
      <c r="J597" s="56"/>
      <c r="K597" s="188"/>
      <c r="L597" s="259"/>
      <c r="M597" s="259"/>
      <c r="N597" s="56"/>
      <c r="O597" s="28"/>
      <c r="P597" s="56"/>
      <c r="Q597" s="28"/>
      <c r="R597" s="184"/>
      <c r="S597" s="214"/>
      <c r="T597" s="286"/>
      <c r="U597" s="27"/>
      <c r="V597" s="186"/>
      <c r="W597" s="56"/>
      <c r="X597" s="189"/>
      <c r="Y597" s="189"/>
      <c r="Z597" s="189"/>
      <c r="AA597" s="56"/>
      <c r="AB597" s="56"/>
      <c r="AC597" s="188"/>
      <c r="AD597" s="259"/>
      <c r="AE597" s="259"/>
      <c r="AF597" s="56"/>
      <c r="AG597" s="28"/>
      <c r="AH597" s="56"/>
      <c r="AI597" s="28"/>
      <c r="AJ597" s="184"/>
      <c r="AK597" s="199"/>
      <c r="AL597" s="286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4"/>
      <c r="AT597" s="37"/>
    </row>
    <row r="598" spans="2:46" ht="13.5" customHeight="1" x14ac:dyDescent="0.15">
      <c r="B598" s="284" t="s">
        <v>182</v>
      </c>
      <c r="C598" s="25" t="s">
        <v>31</v>
      </c>
      <c r="D598" s="39"/>
      <c r="E598" s="55"/>
      <c r="F598" s="96"/>
      <c r="G598" s="96"/>
      <c r="H598" s="96"/>
      <c r="I598" s="60"/>
      <c r="J598" s="60"/>
      <c r="K598" s="61"/>
      <c r="L598" s="258"/>
      <c r="M598" s="258"/>
      <c r="N598" s="55"/>
      <c r="O598" s="26"/>
      <c r="P598" s="55"/>
      <c r="Q598" s="26"/>
      <c r="R598" s="131"/>
      <c r="S598" s="214"/>
      <c r="T598" s="284" t="s">
        <v>182</v>
      </c>
      <c r="U598" s="25" t="s">
        <v>31</v>
      </c>
      <c r="V598" s="39"/>
      <c r="W598" s="55"/>
      <c r="X598" s="96"/>
      <c r="Y598" s="96"/>
      <c r="Z598" s="96"/>
      <c r="AA598" s="60"/>
      <c r="AB598" s="60"/>
      <c r="AC598" s="61"/>
      <c r="AD598" s="258"/>
      <c r="AE598" s="258"/>
      <c r="AF598" s="55"/>
      <c r="AG598" s="26"/>
      <c r="AH598" s="55"/>
      <c r="AI598" s="26"/>
      <c r="AJ598" s="131"/>
      <c r="AK598" s="199"/>
      <c r="AL598" s="284" t="s">
        <v>182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4"/>
      <c r="AT598" s="37"/>
    </row>
    <row r="599" spans="2:46" ht="13.5" customHeight="1" x14ac:dyDescent="0.15">
      <c r="B599" s="285"/>
      <c r="C599" s="27" t="s">
        <v>32</v>
      </c>
      <c r="D599" s="186"/>
      <c r="E599" s="56"/>
      <c r="F599" s="187"/>
      <c r="G599" s="187"/>
      <c r="H599" s="187"/>
      <c r="I599" s="62"/>
      <c r="J599" s="62"/>
      <c r="K599" s="188"/>
      <c r="L599" s="259"/>
      <c r="M599" s="259"/>
      <c r="N599" s="56"/>
      <c r="O599" s="28"/>
      <c r="P599" s="56"/>
      <c r="Q599" s="28"/>
      <c r="R599" s="132"/>
      <c r="S599" s="214"/>
      <c r="T599" s="285"/>
      <c r="U599" s="27" t="s">
        <v>32</v>
      </c>
      <c r="V599" s="186"/>
      <c r="W599" s="56"/>
      <c r="X599" s="187"/>
      <c r="Y599" s="187"/>
      <c r="Z599" s="187"/>
      <c r="AA599" s="62"/>
      <c r="AB599" s="62"/>
      <c r="AC599" s="188"/>
      <c r="AD599" s="259"/>
      <c r="AE599" s="259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4"/>
      <c r="AT599" s="37"/>
    </row>
    <row r="600" spans="2:46" ht="13.5" customHeight="1" x14ac:dyDescent="0.15">
      <c r="B600" s="285"/>
      <c r="C600" s="27" t="s">
        <v>33</v>
      </c>
      <c r="D600" s="186"/>
      <c r="E600" s="56"/>
      <c r="F600" s="187"/>
      <c r="G600" s="187"/>
      <c r="H600" s="187"/>
      <c r="I600" s="62"/>
      <c r="J600" s="62"/>
      <c r="K600" s="188"/>
      <c r="L600" s="259"/>
      <c r="M600" s="259"/>
      <c r="N600" s="56"/>
      <c r="O600" s="28"/>
      <c r="P600" s="56"/>
      <c r="Q600" s="28"/>
      <c r="R600" s="132"/>
      <c r="S600" s="214"/>
      <c r="T600" s="285"/>
      <c r="U600" s="27" t="s">
        <v>33</v>
      </c>
      <c r="V600" s="186"/>
      <c r="W600" s="56"/>
      <c r="X600" s="187"/>
      <c r="Y600" s="187"/>
      <c r="Z600" s="187"/>
      <c r="AA600" s="62"/>
      <c r="AB600" s="62"/>
      <c r="AC600" s="188"/>
      <c r="AD600" s="259"/>
      <c r="AE600" s="259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4"/>
      <c r="AT600" s="37"/>
    </row>
    <row r="601" spans="2:46" ht="13.5" customHeight="1" x14ac:dyDescent="0.15">
      <c r="B601" s="285"/>
      <c r="C601" s="27" t="s">
        <v>35</v>
      </c>
      <c r="D601" s="186"/>
      <c r="E601" s="56"/>
      <c r="F601" s="187"/>
      <c r="G601" s="187"/>
      <c r="H601" s="187"/>
      <c r="I601" s="62"/>
      <c r="J601" s="62"/>
      <c r="K601" s="188"/>
      <c r="L601" s="259"/>
      <c r="M601" s="259"/>
      <c r="N601" s="56"/>
      <c r="O601" s="28"/>
      <c r="P601" s="56"/>
      <c r="Q601" s="28"/>
      <c r="R601" s="132"/>
      <c r="S601" s="214"/>
      <c r="T601" s="285"/>
      <c r="U601" s="27" t="s">
        <v>35</v>
      </c>
      <c r="V601" s="186"/>
      <c r="W601" s="56"/>
      <c r="X601" s="187"/>
      <c r="Y601" s="187"/>
      <c r="Z601" s="187"/>
      <c r="AA601" s="62"/>
      <c r="AB601" s="62"/>
      <c r="AC601" s="188"/>
      <c r="AD601" s="259"/>
      <c r="AE601" s="259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4"/>
      <c r="AT601" s="37"/>
    </row>
    <row r="602" spans="2:46" ht="13.5" customHeight="1" thickBot="1" x14ac:dyDescent="0.2">
      <c r="B602" s="286"/>
      <c r="C602" s="27"/>
      <c r="D602" s="186"/>
      <c r="E602" s="56"/>
      <c r="F602" s="189"/>
      <c r="G602" s="189"/>
      <c r="H602" s="189"/>
      <c r="I602" s="56"/>
      <c r="J602" s="56"/>
      <c r="K602" s="188"/>
      <c r="L602" s="259"/>
      <c r="M602" s="259"/>
      <c r="N602" s="56"/>
      <c r="O602" s="28"/>
      <c r="P602" s="56"/>
      <c r="Q602" s="28"/>
      <c r="R602" s="184"/>
      <c r="S602" s="214"/>
      <c r="T602" s="286"/>
      <c r="U602" s="27"/>
      <c r="V602" s="186"/>
      <c r="W602" s="56"/>
      <c r="X602" s="189"/>
      <c r="Y602" s="189"/>
      <c r="Z602" s="189"/>
      <c r="AA602" s="56"/>
      <c r="AB602" s="56"/>
      <c r="AC602" s="188"/>
      <c r="AD602" s="259"/>
      <c r="AE602" s="259"/>
      <c r="AF602" s="56"/>
      <c r="AG602" s="28"/>
      <c r="AH602" s="56"/>
      <c r="AI602" s="28"/>
      <c r="AJ602" s="184"/>
      <c r="AK602" s="199"/>
      <c r="AL602" s="286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4"/>
      <c r="AT602" s="37"/>
    </row>
    <row r="603" spans="2:46" ht="13.5" customHeight="1" x14ac:dyDescent="0.15">
      <c r="B603" s="284" t="s">
        <v>183</v>
      </c>
      <c r="C603" s="25" t="s">
        <v>31</v>
      </c>
      <c r="D603" s="39"/>
      <c r="E603" s="55"/>
      <c r="F603" s="96"/>
      <c r="G603" s="96"/>
      <c r="H603" s="96"/>
      <c r="I603" s="60"/>
      <c r="J603" s="60"/>
      <c r="K603" s="61"/>
      <c r="L603" s="258"/>
      <c r="M603" s="258"/>
      <c r="N603" s="55"/>
      <c r="O603" s="26"/>
      <c r="P603" s="55"/>
      <c r="Q603" s="26"/>
      <c r="R603" s="131"/>
      <c r="S603" s="214"/>
      <c r="T603" s="284" t="s">
        <v>183</v>
      </c>
      <c r="U603" s="25" t="s">
        <v>31</v>
      </c>
      <c r="V603" s="39"/>
      <c r="W603" s="55"/>
      <c r="X603" s="96"/>
      <c r="Y603" s="96"/>
      <c r="Z603" s="96"/>
      <c r="AA603" s="60"/>
      <c r="AB603" s="60"/>
      <c r="AC603" s="61"/>
      <c r="AD603" s="258"/>
      <c r="AE603" s="258"/>
      <c r="AF603" s="55"/>
      <c r="AG603" s="26"/>
      <c r="AH603" s="55"/>
      <c r="AI603" s="26"/>
      <c r="AJ603" s="131"/>
      <c r="AK603" s="199"/>
      <c r="AL603" s="284" t="s">
        <v>183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4"/>
      <c r="AT603" s="37"/>
    </row>
    <row r="604" spans="2:46" ht="13.5" customHeight="1" x14ac:dyDescent="0.15">
      <c r="B604" s="285"/>
      <c r="C604" s="27" t="s">
        <v>32</v>
      </c>
      <c r="D604" s="186"/>
      <c r="E604" s="56"/>
      <c r="F604" s="187"/>
      <c r="G604" s="187"/>
      <c r="H604" s="187"/>
      <c r="I604" s="62"/>
      <c r="J604" s="62"/>
      <c r="K604" s="188"/>
      <c r="L604" s="259"/>
      <c r="M604" s="259"/>
      <c r="N604" s="56"/>
      <c r="O604" s="28"/>
      <c r="P604" s="56"/>
      <c r="Q604" s="28"/>
      <c r="R604" s="132"/>
      <c r="S604" s="214"/>
      <c r="T604" s="285"/>
      <c r="U604" s="27" t="s">
        <v>32</v>
      </c>
      <c r="V604" s="186"/>
      <c r="W604" s="56"/>
      <c r="X604" s="187"/>
      <c r="Y604" s="187"/>
      <c r="Z604" s="187"/>
      <c r="AA604" s="62"/>
      <c r="AB604" s="62"/>
      <c r="AC604" s="188"/>
      <c r="AD604" s="259"/>
      <c r="AE604" s="259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4"/>
      <c r="AT604" s="37"/>
    </row>
    <row r="605" spans="2:46" ht="13.5" customHeight="1" x14ac:dyDescent="0.15">
      <c r="B605" s="285"/>
      <c r="C605" s="27" t="s">
        <v>33</v>
      </c>
      <c r="D605" s="186"/>
      <c r="E605" s="56"/>
      <c r="F605" s="187"/>
      <c r="G605" s="187"/>
      <c r="H605" s="187"/>
      <c r="I605" s="62"/>
      <c r="J605" s="62"/>
      <c r="K605" s="188"/>
      <c r="L605" s="259"/>
      <c r="M605" s="259"/>
      <c r="N605" s="56"/>
      <c r="O605" s="28"/>
      <c r="P605" s="56"/>
      <c r="Q605" s="28"/>
      <c r="R605" s="132"/>
      <c r="S605" s="214"/>
      <c r="T605" s="285"/>
      <c r="U605" s="27" t="s">
        <v>33</v>
      </c>
      <c r="V605" s="186"/>
      <c r="W605" s="56"/>
      <c r="X605" s="187"/>
      <c r="Y605" s="187"/>
      <c r="Z605" s="187"/>
      <c r="AA605" s="62"/>
      <c r="AB605" s="62"/>
      <c r="AC605" s="188"/>
      <c r="AD605" s="259"/>
      <c r="AE605" s="259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4"/>
      <c r="AT605" s="37"/>
    </row>
    <row r="606" spans="2:46" ht="13.5" customHeight="1" x14ac:dyDescent="0.15">
      <c r="B606" s="285"/>
      <c r="C606" s="27" t="s">
        <v>35</v>
      </c>
      <c r="D606" s="186"/>
      <c r="E606" s="56"/>
      <c r="F606" s="187"/>
      <c r="G606" s="187"/>
      <c r="H606" s="187"/>
      <c r="I606" s="62"/>
      <c r="J606" s="62"/>
      <c r="K606" s="188"/>
      <c r="L606" s="259"/>
      <c r="M606" s="259"/>
      <c r="N606" s="56"/>
      <c r="O606" s="28"/>
      <c r="P606" s="56"/>
      <c r="Q606" s="28"/>
      <c r="R606" s="132"/>
      <c r="S606" s="214"/>
      <c r="T606" s="285"/>
      <c r="U606" s="27" t="s">
        <v>35</v>
      </c>
      <c r="V606" s="186"/>
      <c r="W606" s="56"/>
      <c r="X606" s="187"/>
      <c r="Y606" s="187"/>
      <c r="Z606" s="187"/>
      <c r="AA606" s="62"/>
      <c r="AB606" s="62"/>
      <c r="AC606" s="188"/>
      <c r="AD606" s="259"/>
      <c r="AE606" s="259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4"/>
      <c r="AT606" s="37"/>
    </row>
    <row r="607" spans="2:46" ht="13.5" customHeight="1" thickBot="1" x14ac:dyDescent="0.2">
      <c r="B607" s="286"/>
      <c r="C607" s="27"/>
      <c r="D607" s="186"/>
      <c r="E607" s="56"/>
      <c r="F607" s="189"/>
      <c r="G607" s="189"/>
      <c r="H607" s="189"/>
      <c r="I607" s="56"/>
      <c r="J607" s="56"/>
      <c r="K607" s="188"/>
      <c r="L607" s="259"/>
      <c r="M607" s="259"/>
      <c r="N607" s="56"/>
      <c r="O607" s="28"/>
      <c r="P607" s="56"/>
      <c r="Q607" s="28"/>
      <c r="R607" s="184"/>
      <c r="S607" s="214"/>
      <c r="T607" s="286"/>
      <c r="U607" s="27"/>
      <c r="V607" s="186"/>
      <c r="W607" s="56"/>
      <c r="X607" s="189"/>
      <c r="Y607" s="189"/>
      <c r="Z607" s="189"/>
      <c r="AA607" s="56"/>
      <c r="AB607" s="56"/>
      <c r="AC607" s="188"/>
      <c r="AD607" s="259"/>
      <c r="AE607" s="259"/>
      <c r="AF607" s="56"/>
      <c r="AG607" s="28"/>
      <c r="AH607" s="56"/>
      <c r="AI607" s="28"/>
      <c r="AJ607" s="184"/>
      <c r="AK607" s="199"/>
      <c r="AL607" s="286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4"/>
      <c r="AT607" s="37"/>
    </row>
    <row r="608" spans="2:46" ht="13.5" customHeight="1" x14ac:dyDescent="0.15">
      <c r="B608" s="284" t="s">
        <v>184</v>
      </c>
      <c r="C608" s="25" t="s">
        <v>31</v>
      </c>
      <c r="D608" s="39"/>
      <c r="E608" s="55"/>
      <c r="F608" s="96"/>
      <c r="G608" s="96"/>
      <c r="H608" s="96"/>
      <c r="I608" s="60"/>
      <c r="J608" s="60"/>
      <c r="K608" s="61"/>
      <c r="L608" s="258"/>
      <c r="M608" s="258"/>
      <c r="N608" s="55"/>
      <c r="O608" s="26"/>
      <c r="P608" s="55"/>
      <c r="Q608" s="26"/>
      <c r="R608" s="131"/>
      <c r="S608" s="214"/>
      <c r="T608" s="284" t="s">
        <v>184</v>
      </c>
      <c r="U608" s="25" t="s">
        <v>31</v>
      </c>
      <c r="V608" s="39"/>
      <c r="W608" s="55"/>
      <c r="X608" s="96"/>
      <c r="Y608" s="96"/>
      <c r="Z608" s="96"/>
      <c r="AA608" s="60"/>
      <c r="AB608" s="60"/>
      <c r="AC608" s="61"/>
      <c r="AD608" s="258"/>
      <c r="AE608" s="258"/>
      <c r="AF608" s="55"/>
      <c r="AG608" s="26"/>
      <c r="AH608" s="55"/>
      <c r="AI608" s="26"/>
      <c r="AJ608" s="131"/>
      <c r="AK608" s="199"/>
      <c r="AL608" s="284" t="s">
        <v>184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4"/>
      <c r="AT608" s="37"/>
    </row>
    <row r="609" spans="2:46" ht="13.5" customHeight="1" x14ac:dyDescent="0.15">
      <c r="B609" s="285"/>
      <c r="C609" s="27" t="s">
        <v>32</v>
      </c>
      <c r="D609" s="186"/>
      <c r="E609" s="56"/>
      <c r="F609" s="187"/>
      <c r="G609" s="187"/>
      <c r="H609" s="187"/>
      <c r="I609" s="62"/>
      <c r="J609" s="62"/>
      <c r="K609" s="188"/>
      <c r="L609" s="259"/>
      <c r="M609" s="259"/>
      <c r="N609" s="56"/>
      <c r="O609" s="28"/>
      <c r="P609" s="56"/>
      <c r="Q609" s="28"/>
      <c r="R609" s="132"/>
      <c r="S609" s="214"/>
      <c r="T609" s="285"/>
      <c r="U609" s="27" t="s">
        <v>32</v>
      </c>
      <c r="V609" s="186"/>
      <c r="W609" s="56"/>
      <c r="X609" s="187"/>
      <c r="Y609" s="187"/>
      <c r="Z609" s="187"/>
      <c r="AA609" s="62"/>
      <c r="AB609" s="62"/>
      <c r="AC609" s="188"/>
      <c r="AD609" s="259"/>
      <c r="AE609" s="259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4"/>
      <c r="AT609" s="37"/>
    </row>
    <row r="610" spans="2:46" ht="13.5" customHeight="1" x14ac:dyDescent="0.15">
      <c r="B610" s="285"/>
      <c r="C610" s="27" t="s">
        <v>33</v>
      </c>
      <c r="D610" s="186"/>
      <c r="E610" s="56"/>
      <c r="F610" s="187"/>
      <c r="G610" s="187"/>
      <c r="H610" s="187"/>
      <c r="I610" s="62"/>
      <c r="J610" s="62"/>
      <c r="K610" s="188"/>
      <c r="L610" s="259"/>
      <c r="M610" s="259"/>
      <c r="N610" s="56"/>
      <c r="O610" s="28"/>
      <c r="P610" s="56"/>
      <c r="Q610" s="28"/>
      <c r="R610" s="132"/>
      <c r="S610" s="214"/>
      <c r="T610" s="285"/>
      <c r="U610" s="27" t="s">
        <v>33</v>
      </c>
      <c r="V610" s="186"/>
      <c r="W610" s="56"/>
      <c r="X610" s="187"/>
      <c r="Y610" s="187"/>
      <c r="Z610" s="187"/>
      <c r="AA610" s="62"/>
      <c r="AB610" s="62"/>
      <c r="AC610" s="188"/>
      <c r="AD610" s="259"/>
      <c r="AE610" s="259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4"/>
      <c r="AT610" s="37"/>
    </row>
    <row r="611" spans="2:46" ht="13.5" customHeight="1" x14ac:dyDescent="0.15">
      <c r="B611" s="285"/>
      <c r="C611" s="27" t="s">
        <v>35</v>
      </c>
      <c r="D611" s="186"/>
      <c r="E611" s="56"/>
      <c r="F611" s="187"/>
      <c r="G611" s="187"/>
      <c r="H611" s="187"/>
      <c r="I611" s="62"/>
      <c r="J611" s="62"/>
      <c r="K611" s="188"/>
      <c r="L611" s="259"/>
      <c r="M611" s="259"/>
      <c r="N611" s="56"/>
      <c r="O611" s="28"/>
      <c r="P611" s="56"/>
      <c r="Q611" s="28"/>
      <c r="R611" s="132"/>
      <c r="S611" s="214"/>
      <c r="T611" s="285"/>
      <c r="U611" s="27" t="s">
        <v>35</v>
      </c>
      <c r="V611" s="186"/>
      <c r="W611" s="56"/>
      <c r="X611" s="187"/>
      <c r="Y611" s="187"/>
      <c r="Z611" s="187"/>
      <c r="AA611" s="62"/>
      <c r="AB611" s="62"/>
      <c r="AC611" s="188"/>
      <c r="AD611" s="259"/>
      <c r="AE611" s="259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4"/>
      <c r="AT611" s="37"/>
    </row>
    <row r="612" spans="2:46" ht="13.5" customHeight="1" thickBot="1" x14ac:dyDescent="0.2">
      <c r="B612" s="286"/>
      <c r="C612" s="27"/>
      <c r="D612" s="186"/>
      <c r="E612" s="56"/>
      <c r="F612" s="189"/>
      <c r="G612" s="189"/>
      <c r="H612" s="189"/>
      <c r="I612" s="56"/>
      <c r="J612" s="56"/>
      <c r="K612" s="188"/>
      <c r="L612" s="259"/>
      <c r="M612" s="259"/>
      <c r="N612" s="56"/>
      <c r="O612" s="28"/>
      <c r="P612" s="56"/>
      <c r="Q612" s="28"/>
      <c r="R612" s="184"/>
      <c r="S612" s="214"/>
      <c r="T612" s="286"/>
      <c r="U612" s="27"/>
      <c r="V612" s="186"/>
      <c r="W612" s="56"/>
      <c r="X612" s="189"/>
      <c r="Y612" s="189"/>
      <c r="Z612" s="189"/>
      <c r="AA612" s="56"/>
      <c r="AB612" s="56"/>
      <c r="AC612" s="188"/>
      <c r="AD612" s="259"/>
      <c r="AE612" s="259"/>
      <c r="AF612" s="56"/>
      <c r="AG612" s="28"/>
      <c r="AH612" s="56"/>
      <c r="AI612" s="28"/>
      <c r="AJ612" s="184"/>
      <c r="AK612" s="199"/>
      <c r="AL612" s="286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4"/>
      <c r="AT612" s="37"/>
    </row>
    <row r="613" spans="2:46" ht="13.5" customHeight="1" x14ac:dyDescent="0.15">
      <c r="B613" s="284" t="s">
        <v>185</v>
      </c>
      <c r="C613" s="25" t="s">
        <v>31</v>
      </c>
      <c r="D613" s="39"/>
      <c r="E613" s="55"/>
      <c r="F613" s="96"/>
      <c r="G613" s="96"/>
      <c r="H613" s="96"/>
      <c r="I613" s="60"/>
      <c r="J613" s="60"/>
      <c r="K613" s="61"/>
      <c r="L613" s="258"/>
      <c r="M613" s="258"/>
      <c r="N613" s="55"/>
      <c r="O613" s="26"/>
      <c r="P613" s="55"/>
      <c r="Q613" s="26"/>
      <c r="R613" s="131"/>
      <c r="S613" s="214"/>
      <c r="T613" s="284" t="s">
        <v>185</v>
      </c>
      <c r="U613" s="25" t="s">
        <v>31</v>
      </c>
      <c r="V613" s="39"/>
      <c r="W613" s="55"/>
      <c r="X613" s="96"/>
      <c r="Y613" s="96"/>
      <c r="Z613" s="96"/>
      <c r="AA613" s="60"/>
      <c r="AB613" s="60"/>
      <c r="AC613" s="61"/>
      <c r="AD613" s="258"/>
      <c r="AE613" s="258"/>
      <c r="AF613" s="55"/>
      <c r="AG613" s="26"/>
      <c r="AH613" s="55"/>
      <c r="AI613" s="26"/>
      <c r="AJ613" s="131"/>
      <c r="AK613" s="199"/>
      <c r="AL613" s="284" t="s">
        <v>185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4"/>
      <c r="AT613" s="37"/>
    </row>
    <row r="614" spans="2:46" ht="13.5" customHeight="1" x14ac:dyDescent="0.15">
      <c r="B614" s="285"/>
      <c r="C614" s="27" t="s">
        <v>32</v>
      </c>
      <c r="D614" s="186"/>
      <c r="E614" s="56"/>
      <c r="F614" s="187"/>
      <c r="G614" s="187"/>
      <c r="H614" s="187"/>
      <c r="I614" s="62"/>
      <c r="J614" s="62"/>
      <c r="K614" s="188"/>
      <c r="L614" s="259"/>
      <c r="M614" s="259"/>
      <c r="N614" s="56"/>
      <c r="O614" s="28"/>
      <c r="P614" s="56"/>
      <c r="Q614" s="28"/>
      <c r="R614" s="132"/>
      <c r="S614" s="214"/>
      <c r="T614" s="285"/>
      <c r="U614" s="27" t="s">
        <v>32</v>
      </c>
      <c r="V614" s="186"/>
      <c r="W614" s="56"/>
      <c r="X614" s="187"/>
      <c r="Y614" s="187"/>
      <c r="Z614" s="187"/>
      <c r="AA614" s="62"/>
      <c r="AB614" s="62"/>
      <c r="AC614" s="188"/>
      <c r="AD614" s="259"/>
      <c r="AE614" s="259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4"/>
      <c r="AT614" s="37"/>
    </row>
    <row r="615" spans="2:46" ht="13.5" customHeight="1" x14ac:dyDescent="0.15">
      <c r="B615" s="285"/>
      <c r="C615" s="27" t="s">
        <v>33</v>
      </c>
      <c r="D615" s="186"/>
      <c r="E615" s="56"/>
      <c r="F615" s="187"/>
      <c r="G615" s="187"/>
      <c r="H615" s="187"/>
      <c r="I615" s="62"/>
      <c r="J615" s="62"/>
      <c r="K615" s="188"/>
      <c r="L615" s="259"/>
      <c r="M615" s="259"/>
      <c r="N615" s="56"/>
      <c r="O615" s="28"/>
      <c r="P615" s="56"/>
      <c r="Q615" s="28"/>
      <c r="R615" s="132"/>
      <c r="S615" s="214"/>
      <c r="T615" s="285"/>
      <c r="U615" s="27" t="s">
        <v>33</v>
      </c>
      <c r="V615" s="186"/>
      <c r="W615" s="56"/>
      <c r="X615" s="187"/>
      <c r="Y615" s="187"/>
      <c r="Z615" s="187"/>
      <c r="AA615" s="62"/>
      <c r="AB615" s="62"/>
      <c r="AC615" s="188"/>
      <c r="AD615" s="259"/>
      <c r="AE615" s="259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4"/>
      <c r="AT615" s="37"/>
    </row>
    <row r="616" spans="2:46" ht="13.5" customHeight="1" x14ac:dyDescent="0.15">
      <c r="B616" s="285"/>
      <c r="C616" s="27" t="s">
        <v>35</v>
      </c>
      <c r="D616" s="186"/>
      <c r="E616" s="56"/>
      <c r="F616" s="187"/>
      <c r="G616" s="187"/>
      <c r="H616" s="187"/>
      <c r="I616" s="62"/>
      <c r="J616" s="62"/>
      <c r="K616" s="188"/>
      <c r="L616" s="259"/>
      <c r="M616" s="259"/>
      <c r="N616" s="56"/>
      <c r="O616" s="28"/>
      <c r="P616" s="56"/>
      <c r="Q616" s="28"/>
      <c r="R616" s="132"/>
      <c r="S616" s="214"/>
      <c r="T616" s="285"/>
      <c r="U616" s="27" t="s">
        <v>35</v>
      </c>
      <c r="V616" s="186"/>
      <c r="W616" s="56"/>
      <c r="X616" s="187"/>
      <c r="Y616" s="187"/>
      <c r="Z616" s="187"/>
      <c r="AA616" s="62"/>
      <c r="AB616" s="62"/>
      <c r="AC616" s="188"/>
      <c r="AD616" s="259"/>
      <c r="AE616" s="259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4"/>
      <c r="AT616" s="37"/>
    </row>
    <row r="617" spans="2:46" ht="13.5" customHeight="1" thickBot="1" x14ac:dyDescent="0.2">
      <c r="B617" s="286"/>
      <c r="C617" s="27"/>
      <c r="D617" s="186"/>
      <c r="E617" s="56"/>
      <c r="F617" s="189"/>
      <c r="G617" s="189"/>
      <c r="H617" s="189"/>
      <c r="I617" s="56"/>
      <c r="J617" s="56"/>
      <c r="K617" s="188"/>
      <c r="L617" s="259"/>
      <c r="M617" s="259"/>
      <c r="N617" s="56"/>
      <c r="O617" s="28"/>
      <c r="P617" s="56"/>
      <c r="Q617" s="28"/>
      <c r="R617" s="184"/>
      <c r="S617" s="214"/>
      <c r="T617" s="286"/>
      <c r="U617" s="27"/>
      <c r="V617" s="186"/>
      <c r="W617" s="56"/>
      <c r="X617" s="189"/>
      <c r="Y617" s="189"/>
      <c r="Z617" s="189"/>
      <c r="AA617" s="56"/>
      <c r="AB617" s="56"/>
      <c r="AC617" s="188"/>
      <c r="AD617" s="259"/>
      <c r="AE617" s="259"/>
      <c r="AF617" s="56"/>
      <c r="AG617" s="28"/>
      <c r="AH617" s="56"/>
      <c r="AI617" s="28"/>
      <c r="AJ617" s="184"/>
      <c r="AK617" s="199"/>
      <c r="AL617" s="286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4"/>
      <c r="AT617" s="37"/>
    </row>
    <row r="618" spans="2:46" ht="13.5" customHeight="1" x14ac:dyDescent="0.15">
      <c r="B618" s="284" t="s">
        <v>186</v>
      </c>
      <c r="C618" s="25" t="s">
        <v>31</v>
      </c>
      <c r="D618" s="39"/>
      <c r="E618" s="55"/>
      <c r="F618" s="96"/>
      <c r="G618" s="96"/>
      <c r="H618" s="96"/>
      <c r="I618" s="60"/>
      <c r="J618" s="60"/>
      <c r="K618" s="61"/>
      <c r="L618" s="258"/>
      <c r="M618" s="258"/>
      <c r="N618" s="55"/>
      <c r="O618" s="26"/>
      <c r="P618" s="55"/>
      <c r="Q618" s="26"/>
      <c r="R618" s="131"/>
      <c r="S618" s="214"/>
      <c r="T618" s="284" t="s">
        <v>186</v>
      </c>
      <c r="U618" s="25" t="s">
        <v>31</v>
      </c>
      <c r="V618" s="39"/>
      <c r="W618" s="55"/>
      <c r="X618" s="96"/>
      <c r="Y618" s="96"/>
      <c r="Z618" s="96"/>
      <c r="AA618" s="60"/>
      <c r="AB618" s="60"/>
      <c r="AC618" s="61"/>
      <c r="AD618" s="258"/>
      <c r="AE618" s="258"/>
      <c r="AF618" s="55"/>
      <c r="AG618" s="26"/>
      <c r="AH618" s="55"/>
      <c r="AI618" s="26"/>
      <c r="AJ618" s="131"/>
      <c r="AK618" s="199"/>
      <c r="AL618" s="284" t="s">
        <v>186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4"/>
      <c r="AT618" s="37"/>
    </row>
    <row r="619" spans="2:46" ht="13.5" customHeight="1" x14ac:dyDescent="0.15">
      <c r="B619" s="285"/>
      <c r="C619" s="27" t="s">
        <v>32</v>
      </c>
      <c r="D619" s="186"/>
      <c r="E619" s="56"/>
      <c r="F619" s="187"/>
      <c r="G619" s="187"/>
      <c r="H619" s="187"/>
      <c r="I619" s="62"/>
      <c r="J619" s="62"/>
      <c r="K619" s="188"/>
      <c r="L619" s="259"/>
      <c r="M619" s="259"/>
      <c r="N619" s="56"/>
      <c r="O619" s="28"/>
      <c r="P619" s="56"/>
      <c r="Q619" s="28"/>
      <c r="R619" s="132"/>
      <c r="S619" s="214"/>
      <c r="T619" s="285"/>
      <c r="U619" s="27" t="s">
        <v>32</v>
      </c>
      <c r="V619" s="186"/>
      <c r="W619" s="56"/>
      <c r="X619" s="187"/>
      <c r="Y619" s="187"/>
      <c r="Z619" s="187"/>
      <c r="AA619" s="62"/>
      <c r="AB619" s="62"/>
      <c r="AC619" s="188"/>
      <c r="AD619" s="259"/>
      <c r="AE619" s="259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4"/>
      <c r="AT619" s="37"/>
    </row>
    <row r="620" spans="2:46" ht="13.5" customHeight="1" x14ac:dyDescent="0.15">
      <c r="B620" s="285"/>
      <c r="C620" s="27" t="s">
        <v>33</v>
      </c>
      <c r="D620" s="186"/>
      <c r="E620" s="56"/>
      <c r="F620" s="187"/>
      <c r="G620" s="187"/>
      <c r="H620" s="187"/>
      <c r="I620" s="62"/>
      <c r="J620" s="62"/>
      <c r="K620" s="188"/>
      <c r="L620" s="259"/>
      <c r="M620" s="259"/>
      <c r="N620" s="56"/>
      <c r="O620" s="28"/>
      <c r="P620" s="56"/>
      <c r="Q620" s="28"/>
      <c r="R620" s="132"/>
      <c r="S620" s="214"/>
      <c r="T620" s="285"/>
      <c r="U620" s="27" t="s">
        <v>33</v>
      </c>
      <c r="V620" s="186"/>
      <c r="W620" s="56"/>
      <c r="X620" s="187"/>
      <c r="Y620" s="187"/>
      <c r="Z620" s="187"/>
      <c r="AA620" s="62"/>
      <c r="AB620" s="62"/>
      <c r="AC620" s="188"/>
      <c r="AD620" s="259"/>
      <c r="AE620" s="259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4"/>
      <c r="AT620" s="37"/>
    </row>
    <row r="621" spans="2:46" ht="13.5" customHeight="1" x14ac:dyDescent="0.15">
      <c r="B621" s="285"/>
      <c r="C621" s="27" t="s">
        <v>35</v>
      </c>
      <c r="D621" s="186"/>
      <c r="E621" s="56"/>
      <c r="F621" s="187"/>
      <c r="G621" s="187"/>
      <c r="H621" s="187"/>
      <c r="I621" s="62"/>
      <c r="J621" s="62"/>
      <c r="K621" s="188"/>
      <c r="L621" s="259"/>
      <c r="M621" s="259"/>
      <c r="N621" s="56"/>
      <c r="O621" s="28"/>
      <c r="P621" s="56"/>
      <c r="Q621" s="28"/>
      <c r="R621" s="132"/>
      <c r="S621" s="214"/>
      <c r="T621" s="285"/>
      <c r="U621" s="27" t="s">
        <v>35</v>
      </c>
      <c r="V621" s="186"/>
      <c r="W621" s="56"/>
      <c r="X621" s="187"/>
      <c r="Y621" s="187"/>
      <c r="Z621" s="187"/>
      <c r="AA621" s="62"/>
      <c r="AB621" s="62"/>
      <c r="AC621" s="188"/>
      <c r="AD621" s="259"/>
      <c r="AE621" s="259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4"/>
      <c r="AT621" s="37"/>
    </row>
    <row r="622" spans="2:46" ht="13.5" customHeight="1" thickBot="1" x14ac:dyDescent="0.2">
      <c r="B622" s="286"/>
      <c r="C622" s="27"/>
      <c r="D622" s="186"/>
      <c r="E622" s="56"/>
      <c r="F622" s="189"/>
      <c r="G622" s="189"/>
      <c r="H622" s="189"/>
      <c r="I622" s="56"/>
      <c r="J622" s="56"/>
      <c r="K622" s="188"/>
      <c r="L622" s="259"/>
      <c r="M622" s="259"/>
      <c r="N622" s="56"/>
      <c r="O622" s="28"/>
      <c r="P622" s="56"/>
      <c r="Q622" s="28"/>
      <c r="R622" s="184"/>
      <c r="S622" s="214"/>
      <c r="T622" s="286"/>
      <c r="U622" s="27"/>
      <c r="V622" s="186"/>
      <c r="W622" s="56"/>
      <c r="X622" s="189"/>
      <c r="Y622" s="189"/>
      <c r="Z622" s="189"/>
      <c r="AA622" s="56"/>
      <c r="AB622" s="56"/>
      <c r="AC622" s="188"/>
      <c r="AD622" s="259"/>
      <c r="AE622" s="259"/>
      <c r="AF622" s="56"/>
      <c r="AG622" s="28"/>
      <c r="AH622" s="56"/>
      <c r="AI622" s="28"/>
      <c r="AJ622" s="184"/>
      <c r="AK622" s="199"/>
      <c r="AL622" s="286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4"/>
      <c r="AT622" s="37"/>
    </row>
    <row r="623" spans="2:46" ht="13.5" customHeight="1" x14ac:dyDescent="0.15">
      <c r="B623" s="284" t="s">
        <v>187</v>
      </c>
      <c r="C623" s="25" t="s">
        <v>31</v>
      </c>
      <c r="D623" s="39"/>
      <c r="E623" s="55"/>
      <c r="F623" s="96"/>
      <c r="G623" s="96"/>
      <c r="H623" s="96"/>
      <c r="I623" s="60"/>
      <c r="J623" s="60"/>
      <c r="K623" s="61"/>
      <c r="L623" s="258"/>
      <c r="M623" s="258"/>
      <c r="N623" s="55"/>
      <c r="O623" s="26"/>
      <c r="P623" s="55"/>
      <c r="Q623" s="26"/>
      <c r="R623" s="131"/>
      <c r="S623" s="214"/>
      <c r="T623" s="284" t="s">
        <v>187</v>
      </c>
      <c r="U623" s="25" t="s">
        <v>31</v>
      </c>
      <c r="V623" s="39"/>
      <c r="W623" s="55"/>
      <c r="X623" s="96"/>
      <c r="Y623" s="96"/>
      <c r="Z623" s="96"/>
      <c r="AA623" s="60"/>
      <c r="AB623" s="60"/>
      <c r="AC623" s="61"/>
      <c r="AD623" s="258"/>
      <c r="AE623" s="258"/>
      <c r="AF623" s="55"/>
      <c r="AG623" s="26"/>
      <c r="AH623" s="55"/>
      <c r="AI623" s="26"/>
      <c r="AJ623" s="131"/>
      <c r="AK623" s="199"/>
      <c r="AL623" s="284" t="s">
        <v>187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4"/>
      <c r="AT623" s="37"/>
    </row>
    <row r="624" spans="2:46" ht="13.5" customHeight="1" x14ac:dyDescent="0.15">
      <c r="B624" s="285"/>
      <c r="C624" s="27" t="s">
        <v>32</v>
      </c>
      <c r="D624" s="186"/>
      <c r="E624" s="56"/>
      <c r="F624" s="187"/>
      <c r="G624" s="187"/>
      <c r="H624" s="187"/>
      <c r="I624" s="62"/>
      <c r="J624" s="62"/>
      <c r="K624" s="188"/>
      <c r="L624" s="259"/>
      <c r="M624" s="259"/>
      <c r="N624" s="56"/>
      <c r="O624" s="28"/>
      <c r="P624" s="56"/>
      <c r="Q624" s="28"/>
      <c r="R624" s="132"/>
      <c r="S624" s="214"/>
      <c r="T624" s="285"/>
      <c r="U624" s="27" t="s">
        <v>32</v>
      </c>
      <c r="V624" s="186"/>
      <c r="W624" s="56"/>
      <c r="X624" s="187"/>
      <c r="Y624" s="187"/>
      <c r="Z624" s="187"/>
      <c r="AA624" s="62"/>
      <c r="AB624" s="62"/>
      <c r="AC624" s="188"/>
      <c r="AD624" s="259"/>
      <c r="AE624" s="259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4"/>
      <c r="AT624" s="37"/>
    </row>
    <row r="625" spans="2:46" ht="13.5" customHeight="1" x14ac:dyDescent="0.15">
      <c r="B625" s="285"/>
      <c r="C625" s="27" t="s">
        <v>33</v>
      </c>
      <c r="D625" s="186"/>
      <c r="E625" s="56"/>
      <c r="F625" s="187"/>
      <c r="G625" s="187"/>
      <c r="H625" s="187"/>
      <c r="I625" s="62"/>
      <c r="J625" s="62"/>
      <c r="K625" s="188"/>
      <c r="L625" s="259"/>
      <c r="M625" s="259"/>
      <c r="N625" s="56"/>
      <c r="O625" s="28"/>
      <c r="P625" s="56"/>
      <c r="Q625" s="28"/>
      <c r="R625" s="132"/>
      <c r="S625" s="214"/>
      <c r="T625" s="285"/>
      <c r="U625" s="27" t="s">
        <v>33</v>
      </c>
      <c r="V625" s="186"/>
      <c r="W625" s="56"/>
      <c r="X625" s="187"/>
      <c r="Y625" s="187"/>
      <c r="Z625" s="187"/>
      <c r="AA625" s="62"/>
      <c r="AB625" s="62"/>
      <c r="AC625" s="188"/>
      <c r="AD625" s="259"/>
      <c r="AE625" s="259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4"/>
      <c r="AT625" s="37"/>
    </row>
    <row r="626" spans="2:46" ht="13.5" customHeight="1" x14ac:dyDescent="0.15">
      <c r="B626" s="285"/>
      <c r="C626" s="27" t="s">
        <v>35</v>
      </c>
      <c r="D626" s="186"/>
      <c r="E626" s="56"/>
      <c r="F626" s="187"/>
      <c r="G626" s="187"/>
      <c r="H626" s="187"/>
      <c r="I626" s="62"/>
      <c r="J626" s="62"/>
      <c r="K626" s="188"/>
      <c r="L626" s="259"/>
      <c r="M626" s="259"/>
      <c r="N626" s="56"/>
      <c r="O626" s="28"/>
      <c r="P626" s="56"/>
      <c r="Q626" s="28"/>
      <c r="R626" s="132"/>
      <c r="S626" s="214"/>
      <c r="T626" s="285"/>
      <c r="U626" s="27" t="s">
        <v>35</v>
      </c>
      <c r="V626" s="186"/>
      <c r="W626" s="56"/>
      <c r="X626" s="187"/>
      <c r="Y626" s="187"/>
      <c r="Z626" s="187"/>
      <c r="AA626" s="62"/>
      <c r="AB626" s="62"/>
      <c r="AC626" s="188"/>
      <c r="AD626" s="259"/>
      <c r="AE626" s="259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4"/>
      <c r="AT626" s="37"/>
    </row>
    <row r="627" spans="2:46" ht="13.5" customHeight="1" thickBot="1" x14ac:dyDescent="0.2">
      <c r="B627" s="286"/>
      <c r="C627" s="27"/>
      <c r="D627" s="186"/>
      <c r="E627" s="56"/>
      <c r="F627" s="189"/>
      <c r="G627" s="189"/>
      <c r="H627" s="189"/>
      <c r="I627" s="56"/>
      <c r="J627" s="56"/>
      <c r="K627" s="188"/>
      <c r="L627" s="259"/>
      <c r="M627" s="259"/>
      <c r="N627" s="56"/>
      <c r="O627" s="28"/>
      <c r="P627" s="56"/>
      <c r="Q627" s="28"/>
      <c r="R627" s="184"/>
      <c r="S627" s="214"/>
      <c r="T627" s="286"/>
      <c r="U627" s="27"/>
      <c r="V627" s="186"/>
      <c r="W627" s="56"/>
      <c r="X627" s="189"/>
      <c r="Y627" s="189"/>
      <c r="Z627" s="189"/>
      <c r="AA627" s="56"/>
      <c r="AB627" s="56"/>
      <c r="AC627" s="188"/>
      <c r="AD627" s="259"/>
      <c r="AE627" s="259"/>
      <c r="AF627" s="56"/>
      <c r="AG627" s="28"/>
      <c r="AH627" s="56"/>
      <c r="AI627" s="28"/>
      <c r="AJ627" s="184"/>
      <c r="AK627" s="199"/>
      <c r="AL627" s="286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4"/>
      <c r="AT627" s="37"/>
    </row>
    <row r="628" spans="2:46" ht="13.5" customHeight="1" x14ac:dyDescent="0.15">
      <c r="B628" s="284" t="s">
        <v>188</v>
      </c>
      <c r="C628" s="25" t="s">
        <v>31</v>
      </c>
      <c r="D628" s="39"/>
      <c r="E628" s="55"/>
      <c r="F628" s="96"/>
      <c r="G628" s="96"/>
      <c r="H628" s="96"/>
      <c r="I628" s="60"/>
      <c r="J628" s="60"/>
      <c r="K628" s="61"/>
      <c r="L628" s="258"/>
      <c r="M628" s="258"/>
      <c r="N628" s="55"/>
      <c r="O628" s="26"/>
      <c r="P628" s="55"/>
      <c r="Q628" s="26"/>
      <c r="R628" s="131"/>
      <c r="S628" s="214"/>
      <c r="T628" s="284" t="s">
        <v>188</v>
      </c>
      <c r="U628" s="25" t="s">
        <v>31</v>
      </c>
      <c r="V628" s="39"/>
      <c r="W628" s="55"/>
      <c r="X628" s="96"/>
      <c r="Y628" s="96"/>
      <c r="Z628" s="96"/>
      <c r="AA628" s="60"/>
      <c r="AB628" s="60"/>
      <c r="AC628" s="61"/>
      <c r="AD628" s="258"/>
      <c r="AE628" s="258"/>
      <c r="AF628" s="55"/>
      <c r="AG628" s="26"/>
      <c r="AH628" s="55"/>
      <c r="AI628" s="26"/>
      <c r="AJ628" s="131"/>
      <c r="AK628" s="199"/>
      <c r="AL628" s="284" t="s">
        <v>188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4"/>
      <c r="AT628" s="37"/>
    </row>
    <row r="629" spans="2:46" ht="13.5" customHeight="1" x14ac:dyDescent="0.15">
      <c r="B629" s="285"/>
      <c r="C629" s="27" t="s">
        <v>32</v>
      </c>
      <c r="D629" s="186"/>
      <c r="E629" s="56"/>
      <c r="F629" s="187"/>
      <c r="G629" s="187"/>
      <c r="H629" s="187"/>
      <c r="I629" s="62"/>
      <c r="J629" s="62"/>
      <c r="K629" s="188"/>
      <c r="L629" s="259"/>
      <c r="M629" s="259"/>
      <c r="N629" s="56"/>
      <c r="O629" s="28"/>
      <c r="P629" s="56"/>
      <c r="Q629" s="28"/>
      <c r="R629" s="132"/>
      <c r="S629" s="214"/>
      <c r="T629" s="285"/>
      <c r="U629" s="27" t="s">
        <v>32</v>
      </c>
      <c r="V629" s="186"/>
      <c r="W629" s="56"/>
      <c r="X629" s="187"/>
      <c r="Y629" s="187"/>
      <c r="Z629" s="187"/>
      <c r="AA629" s="62"/>
      <c r="AB629" s="62"/>
      <c r="AC629" s="188"/>
      <c r="AD629" s="259"/>
      <c r="AE629" s="259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4"/>
      <c r="AT629" s="37"/>
    </row>
    <row r="630" spans="2:46" ht="13.5" customHeight="1" x14ac:dyDescent="0.15">
      <c r="B630" s="285"/>
      <c r="C630" s="27" t="s">
        <v>33</v>
      </c>
      <c r="D630" s="186"/>
      <c r="E630" s="56"/>
      <c r="F630" s="187"/>
      <c r="G630" s="187"/>
      <c r="H630" s="187"/>
      <c r="I630" s="62"/>
      <c r="J630" s="62"/>
      <c r="K630" s="188"/>
      <c r="L630" s="259"/>
      <c r="M630" s="259"/>
      <c r="N630" s="56"/>
      <c r="O630" s="28"/>
      <c r="P630" s="56"/>
      <c r="Q630" s="28"/>
      <c r="R630" s="132"/>
      <c r="S630" s="214"/>
      <c r="T630" s="285"/>
      <c r="U630" s="27" t="s">
        <v>33</v>
      </c>
      <c r="V630" s="186"/>
      <c r="W630" s="56"/>
      <c r="X630" s="187"/>
      <c r="Y630" s="187"/>
      <c r="Z630" s="187"/>
      <c r="AA630" s="62"/>
      <c r="AB630" s="62"/>
      <c r="AC630" s="188"/>
      <c r="AD630" s="259"/>
      <c r="AE630" s="259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4"/>
      <c r="AT630" s="37"/>
    </row>
    <row r="631" spans="2:46" ht="13.5" customHeight="1" x14ac:dyDescent="0.15">
      <c r="B631" s="285"/>
      <c r="C631" s="27" t="s">
        <v>35</v>
      </c>
      <c r="D631" s="186"/>
      <c r="E631" s="56"/>
      <c r="F631" s="187"/>
      <c r="G631" s="187"/>
      <c r="H631" s="187"/>
      <c r="I631" s="62"/>
      <c r="J631" s="62"/>
      <c r="K631" s="188"/>
      <c r="L631" s="259"/>
      <c r="M631" s="259"/>
      <c r="N631" s="56"/>
      <c r="O631" s="28"/>
      <c r="P631" s="56"/>
      <c r="Q631" s="28"/>
      <c r="R631" s="132"/>
      <c r="S631" s="214"/>
      <c r="T631" s="285"/>
      <c r="U631" s="27" t="s">
        <v>35</v>
      </c>
      <c r="V631" s="186"/>
      <c r="W631" s="56"/>
      <c r="X631" s="187"/>
      <c r="Y631" s="187"/>
      <c r="Z631" s="187"/>
      <c r="AA631" s="62"/>
      <c r="AB631" s="62"/>
      <c r="AC631" s="188"/>
      <c r="AD631" s="259"/>
      <c r="AE631" s="259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4"/>
      <c r="AT631" s="37"/>
    </row>
    <row r="632" spans="2:46" ht="13.5" customHeight="1" thickBot="1" x14ac:dyDescent="0.2">
      <c r="B632" s="286"/>
      <c r="C632" s="27"/>
      <c r="D632" s="186"/>
      <c r="E632" s="56"/>
      <c r="F632" s="189"/>
      <c r="G632" s="189"/>
      <c r="H632" s="189"/>
      <c r="I632" s="56"/>
      <c r="J632" s="56"/>
      <c r="K632" s="188"/>
      <c r="L632" s="259"/>
      <c r="M632" s="259"/>
      <c r="N632" s="56"/>
      <c r="O632" s="28"/>
      <c r="P632" s="56"/>
      <c r="Q632" s="28"/>
      <c r="R632" s="184"/>
      <c r="S632" s="214"/>
      <c r="T632" s="286"/>
      <c r="U632" s="27"/>
      <c r="V632" s="186"/>
      <c r="W632" s="56"/>
      <c r="X632" s="189"/>
      <c r="Y632" s="189"/>
      <c r="Z632" s="189"/>
      <c r="AA632" s="56"/>
      <c r="AB632" s="56"/>
      <c r="AC632" s="188"/>
      <c r="AD632" s="259"/>
      <c r="AE632" s="259"/>
      <c r="AF632" s="56"/>
      <c r="AG632" s="28"/>
      <c r="AH632" s="56"/>
      <c r="AI632" s="28"/>
      <c r="AJ632" s="184"/>
      <c r="AK632" s="199"/>
      <c r="AL632" s="286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4"/>
      <c r="AT632" s="37"/>
    </row>
    <row r="633" spans="2:46" ht="13.5" customHeight="1" x14ac:dyDescent="0.15">
      <c r="B633" s="284" t="s">
        <v>189</v>
      </c>
      <c r="C633" s="25" t="s">
        <v>31</v>
      </c>
      <c r="D633" s="39"/>
      <c r="E633" s="55"/>
      <c r="F633" s="96"/>
      <c r="G633" s="96"/>
      <c r="H633" s="96"/>
      <c r="I633" s="60"/>
      <c r="J633" s="60"/>
      <c r="K633" s="61"/>
      <c r="L633" s="258"/>
      <c r="M633" s="258"/>
      <c r="N633" s="55"/>
      <c r="O633" s="26"/>
      <c r="P633" s="55"/>
      <c r="Q633" s="26"/>
      <c r="R633" s="131"/>
      <c r="S633" s="214"/>
      <c r="T633" s="284" t="s">
        <v>189</v>
      </c>
      <c r="U633" s="25" t="s">
        <v>31</v>
      </c>
      <c r="V633" s="39"/>
      <c r="W633" s="55"/>
      <c r="X633" s="96"/>
      <c r="Y633" s="96"/>
      <c r="Z633" s="96"/>
      <c r="AA633" s="60"/>
      <c r="AB633" s="60"/>
      <c r="AC633" s="61"/>
      <c r="AD633" s="258"/>
      <c r="AE633" s="258"/>
      <c r="AF633" s="55"/>
      <c r="AG633" s="26"/>
      <c r="AH633" s="55"/>
      <c r="AI633" s="26"/>
      <c r="AJ633" s="131"/>
      <c r="AK633" s="199"/>
      <c r="AL633" s="284" t="s">
        <v>189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4"/>
      <c r="AT633" s="37"/>
    </row>
    <row r="634" spans="2:46" ht="13.5" customHeight="1" x14ac:dyDescent="0.15">
      <c r="B634" s="285"/>
      <c r="C634" s="27" t="s">
        <v>32</v>
      </c>
      <c r="D634" s="186"/>
      <c r="E634" s="56"/>
      <c r="F634" s="187"/>
      <c r="G634" s="187"/>
      <c r="H634" s="187"/>
      <c r="I634" s="62"/>
      <c r="J634" s="62"/>
      <c r="K634" s="188"/>
      <c r="L634" s="259"/>
      <c r="M634" s="259"/>
      <c r="N634" s="56"/>
      <c r="O634" s="28"/>
      <c r="P634" s="56"/>
      <c r="Q634" s="28"/>
      <c r="R634" s="132"/>
      <c r="S634" s="214"/>
      <c r="T634" s="285"/>
      <c r="U634" s="27" t="s">
        <v>32</v>
      </c>
      <c r="V634" s="186"/>
      <c r="W634" s="56"/>
      <c r="X634" s="187"/>
      <c r="Y634" s="187"/>
      <c r="Z634" s="187"/>
      <c r="AA634" s="62"/>
      <c r="AB634" s="62"/>
      <c r="AC634" s="188"/>
      <c r="AD634" s="259"/>
      <c r="AE634" s="259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4"/>
      <c r="AT634" s="37"/>
    </row>
    <row r="635" spans="2:46" ht="13.5" customHeight="1" x14ac:dyDescent="0.15">
      <c r="B635" s="285"/>
      <c r="C635" s="27" t="s">
        <v>33</v>
      </c>
      <c r="D635" s="186"/>
      <c r="E635" s="56"/>
      <c r="F635" s="187"/>
      <c r="G635" s="187"/>
      <c r="H635" s="187"/>
      <c r="I635" s="62"/>
      <c r="J635" s="62"/>
      <c r="K635" s="188"/>
      <c r="L635" s="259"/>
      <c r="M635" s="259"/>
      <c r="N635" s="56"/>
      <c r="O635" s="28"/>
      <c r="P635" s="56"/>
      <c r="Q635" s="28"/>
      <c r="R635" s="132"/>
      <c r="S635" s="214"/>
      <c r="T635" s="285"/>
      <c r="U635" s="27" t="s">
        <v>33</v>
      </c>
      <c r="V635" s="186"/>
      <c r="W635" s="56"/>
      <c r="X635" s="187"/>
      <c r="Y635" s="187"/>
      <c r="Z635" s="187"/>
      <c r="AA635" s="62"/>
      <c r="AB635" s="62"/>
      <c r="AC635" s="188"/>
      <c r="AD635" s="259"/>
      <c r="AE635" s="259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4"/>
      <c r="AT635" s="37"/>
    </row>
    <row r="636" spans="2:46" ht="13.5" customHeight="1" x14ac:dyDescent="0.15">
      <c r="B636" s="285"/>
      <c r="C636" s="27" t="s">
        <v>35</v>
      </c>
      <c r="D636" s="186"/>
      <c r="E636" s="56"/>
      <c r="F636" s="187"/>
      <c r="G636" s="187"/>
      <c r="H636" s="187"/>
      <c r="I636" s="62"/>
      <c r="J636" s="62"/>
      <c r="K636" s="188"/>
      <c r="L636" s="259"/>
      <c r="M636" s="259"/>
      <c r="N636" s="56"/>
      <c r="O636" s="28"/>
      <c r="P636" s="56"/>
      <c r="Q636" s="28"/>
      <c r="R636" s="132"/>
      <c r="S636" s="214"/>
      <c r="T636" s="285"/>
      <c r="U636" s="27" t="s">
        <v>35</v>
      </c>
      <c r="V636" s="186"/>
      <c r="W636" s="56"/>
      <c r="X636" s="187"/>
      <c r="Y636" s="187"/>
      <c r="Z636" s="187"/>
      <c r="AA636" s="62"/>
      <c r="AB636" s="62"/>
      <c r="AC636" s="188"/>
      <c r="AD636" s="259"/>
      <c r="AE636" s="259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4"/>
      <c r="AT636" s="37"/>
    </row>
    <row r="637" spans="2:46" ht="13.5" customHeight="1" thickBot="1" x14ac:dyDescent="0.2">
      <c r="B637" s="286"/>
      <c r="C637" s="29"/>
      <c r="D637" s="41"/>
      <c r="E637" s="58"/>
      <c r="F637" s="190"/>
      <c r="G637" s="190"/>
      <c r="H637" s="190"/>
      <c r="I637" s="58"/>
      <c r="J637" s="58"/>
      <c r="K637" s="63"/>
      <c r="L637" s="260"/>
      <c r="M637" s="260"/>
      <c r="N637" s="58"/>
      <c r="O637" s="35"/>
      <c r="P637" s="58"/>
      <c r="Q637" s="35"/>
      <c r="R637" s="180"/>
      <c r="S637" s="214"/>
      <c r="T637" s="286"/>
      <c r="U637" s="29"/>
      <c r="V637" s="41"/>
      <c r="W637" s="58"/>
      <c r="X637" s="190"/>
      <c r="Y637" s="190"/>
      <c r="Z637" s="190"/>
      <c r="AA637" s="58"/>
      <c r="AB637" s="58"/>
      <c r="AC637" s="63"/>
      <c r="AD637" s="260"/>
      <c r="AE637" s="260"/>
      <c r="AF637" s="58"/>
      <c r="AG637" s="35"/>
      <c r="AH637" s="58"/>
      <c r="AI637" s="35"/>
      <c r="AJ637" s="180"/>
      <c r="AK637" s="199"/>
      <c r="AL637" s="286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4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50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50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4"/>
      <c r="AT638" s="37"/>
    </row>
    <row r="639" spans="2:46" ht="13.95" customHeight="1" x14ac:dyDescent="0.15">
      <c r="B639" s="139"/>
      <c r="C639" s="202"/>
      <c r="D639" s="101"/>
      <c r="E639" s="261"/>
      <c r="F639" s="30" t="s">
        <v>48</v>
      </c>
      <c r="G639" s="203" t="s">
        <v>48</v>
      </c>
      <c r="H639" s="203" t="s">
        <v>48</v>
      </c>
      <c r="I639" s="203" t="s">
        <v>48</v>
      </c>
      <c r="J639" s="203" t="s">
        <v>48</v>
      </c>
      <c r="K639" s="102"/>
      <c r="L639" s="102"/>
      <c r="M639" s="102"/>
      <c r="N639" s="102"/>
      <c r="O639" s="252"/>
      <c r="P639" s="102"/>
      <c r="Q639" s="103"/>
      <c r="R639" s="104"/>
      <c r="T639" s="139"/>
      <c r="U639" s="202"/>
      <c r="V639" s="101"/>
      <c r="W639" s="261"/>
      <c r="X639" s="30" t="s">
        <v>48</v>
      </c>
      <c r="Y639" s="203" t="s">
        <v>48</v>
      </c>
      <c r="Z639" s="203" t="s">
        <v>48</v>
      </c>
      <c r="AA639" s="203" t="s">
        <v>48</v>
      </c>
      <c r="AB639" s="203" t="s">
        <v>48</v>
      </c>
      <c r="AC639" s="102"/>
      <c r="AD639" s="102"/>
      <c r="AE639" s="102"/>
      <c r="AF639" s="102"/>
      <c r="AG639" s="252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27</v>
      </c>
      <c r="G640" s="250" t="s">
        <v>38</v>
      </c>
      <c r="H640" s="250" t="s">
        <v>41</v>
      </c>
      <c r="I640" s="250" t="s">
        <v>44</v>
      </c>
      <c r="J640" s="250" t="s">
        <v>54</v>
      </c>
      <c r="R640" s="105"/>
      <c r="T640" s="140"/>
      <c r="U640" s="199"/>
      <c r="V640" s="8"/>
      <c r="W640" s="232"/>
      <c r="X640" s="90" t="s">
        <v>27</v>
      </c>
      <c r="Y640" s="250" t="s">
        <v>38</v>
      </c>
      <c r="Z640" s="250" t="s">
        <v>41</v>
      </c>
      <c r="AA640" s="250" t="s">
        <v>44</v>
      </c>
      <c r="AB640" s="250" t="s">
        <v>54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4" t="s">
        <v>190</v>
      </c>
      <c r="C641" s="25" t="s">
        <v>31</v>
      </c>
      <c r="D641" s="106"/>
      <c r="E641" s="262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30.398133999999999</v>
      </c>
      <c r="G641" s="135">
        <f t="shared" si="59"/>
        <v>33.654103999999997</v>
      </c>
      <c r="H641" s="135">
        <f t="shared" si="59"/>
        <v>0.96639260999999999</v>
      </c>
      <c r="I641" s="135">
        <f t="shared" si="59"/>
        <v>0.97105370000000002</v>
      </c>
      <c r="J641" s="135">
        <f t="shared" si="59"/>
        <v>5.5875577000000003E-2</v>
      </c>
      <c r="K641" s="109"/>
      <c r="L641" s="109"/>
      <c r="M641" s="109"/>
      <c r="N641" s="109"/>
      <c r="O641" s="263"/>
      <c r="P641" s="109"/>
      <c r="Q641" s="110"/>
      <c r="R641" s="111"/>
      <c r="T641" s="284" t="s">
        <v>190</v>
      </c>
      <c r="U641" s="25" t="s">
        <v>31</v>
      </c>
      <c r="V641" s="106"/>
      <c r="W641" s="262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26.847944999999999</v>
      </c>
      <c r="Y641" s="135">
        <f t="shared" si="60"/>
        <v>30.054074</v>
      </c>
      <c r="Z641" s="135">
        <f t="shared" si="60"/>
        <v>0.92268362000000004</v>
      </c>
      <c r="AA641" s="135">
        <f t="shared" si="60"/>
        <v>0.94336945000000005</v>
      </c>
      <c r="AB641" s="135">
        <f t="shared" si="60"/>
        <v>0.13105812999999999</v>
      </c>
      <c r="AC641" s="109"/>
      <c r="AD641" s="109"/>
      <c r="AE641" s="109"/>
      <c r="AF641" s="109"/>
      <c r="AG641" s="263"/>
      <c r="AH641" s="109"/>
      <c r="AI641" s="110"/>
      <c r="AJ641" s="111"/>
    </row>
    <row r="642" spans="2:36" x14ac:dyDescent="0.15">
      <c r="B642" s="285"/>
      <c r="C642" s="27" t="s">
        <v>32</v>
      </c>
      <c r="D642" s="107"/>
      <c r="E642" s="264"/>
      <c r="F642" s="18">
        <f t="shared" si="59"/>
        <v>32.964004000000003</v>
      </c>
      <c r="G642" s="18">
        <f t="shared" si="59"/>
        <v>36.891778000000002</v>
      </c>
      <c r="H642" s="18">
        <f t="shared" si="59"/>
        <v>0.98028727000000004</v>
      </c>
      <c r="I642" s="18">
        <f t="shared" si="59"/>
        <v>0.98371333999999999</v>
      </c>
      <c r="J642" s="18">
        <f t="shared" si="59"/>
        <v>3.8109129999999998E-2</v>
      </c>
      <c r="K642" s="112"/>
      <c r="L642" s="112"/>
      <c r="M642" s="112"/>
      <c r="N642" s="112"/>
      <c r="O642" s="265"/>
      <c r="P642" s="112"/>
      <c r="Q642" s="113"/>
      <c r="R642" s="114"/>
      <c r="T642" s="285"/>
      <c r="U642" s="27" t="s">
        <v>32</v>
      </c>
      <c r="V642" s="107"/>
      <c r="W642" s="264"/>
      <c r="X642" s="18">
        <f t="shared" si="60"/>
        <v>29.829763</v>
      </c>
      <c r="Y642" s="18">
        <f t="shared" si="60"/>
        <v>33.115411999999999</v>
      </c>
      <c r="Z642" s="18">
        <f t="shared" si="60"/>
        <v>0.95734503999999998</v>
      </c>
      <c r="AA642" s="18">
        <f t="shared" si="60"/>
        <v>0.96367382999999995</v>
      </c>
      <c r="AB642" s="18">
        <f t="shared" si="60"/>
        <v>6.4769566000000001E-2</v>
      </c>
      <c r="AC642" s="112"/>
      <c r="AD642" s="112"/>
      <c r="AE642" s="112"/>
      <c r="AF642" s="112"/>
      <c r="AG642" s="265"/>
      <c r="AH642" s="112"/>
      <c r="AI642" s="113"/>
      <c r="AJ642" s="114"/>
    </row>
    <row r="643" spans="2:36" x14ac:dyDescent="0.15">
      <c r="B643" s="285"/>
      <c r="C643" s="27" t="s">
        <v>33</v>
      </c>
      <c r="D643" s="107"/>
      <c r="E643" s="264"/>
      <c r="F643" s="18">
        <f t="shared" si="59"/>
        <v>36.326689000000002</v>
      </c>
      <c r="G643" s="18">
        <f t="shared" si="59"/>
        <v>40.748795000000001</v>
      </c>
      <c r="H643" s="18">
        <f t="shared" si="59"/>
        <v>0.98973438000000002</v>
      </c>
      <c r="I643" s="18">
        <f t="shared" si="59"/>
        <v>0.99245320000000004</v>
      </c>
      <c r="J643" s="18">
        <f t="shared" si="59"/>
        <v>1.9632941000000001E-2</v>
      </c>
      <c r="K643" s="112"/>
      <c r="L643" s="112"/>
      <c r="M643" s="112"/>
      <c r="N643" s="112"/>
      <c r="O643" s="265"/>
      <c r="P643" s="112"/>
      <c r="Q643" s="113"/>
      <c r="R643" s="114"/>
      <c r="T643" s="285"/>
      <c r="U643" s="27" t="s">
        <v>33</v>
      </c>
      <c r="V643" s="107"/>
      <c r="W643" s="264"/>
      <c r="X643" s="18">
        <f t="shared" si="60"/>
        <v>32.236998</v>
      </c>
      <c r="Y643" s="18">
        <f t="shared" si="60"/>
        <v>35.734743000000002</v>
      </c>
      <c r="Z643" s="18">
        <f t="shared" si="60"/>
        <v>0.97318320000000003</v>
      </c>
      <c r="AA643" s="18">
        <f t="shared" si="60"/>
        <v>0.97666498000000002</v>
      </c>
      <c r="AB643" s="18">
        <f t="shared" si="60"/>
        <v>4.3635234000000002E-2</v>
      </c>
      <c r="AC643" s="112"/>
      <c r="AD643" s="112"/>
      <c r="AE643" s="112"/>
      <c r="AF643" s="112"/>
      <c r="AG643" s="265"/>
      <c r="AH643" s="112"/>
      <c r="AI643" s="113"/>
      <c r="AJ643" s="114"/>
    </row>
    <row r="644" spans="2:36" x14ac:dyDescent="0.15">
      <c r="B644" s="285"/>
      <c r="C644" s="27" t="s">
        <v>35</v>
      </c>
      <c r="D644" s="107"/>
      <c r="E644" s="264"/>
      <c r="F644" s="18">
        <f t="shared" si="59"/>
        <v>38.623103</v>
      </c>
      <c r="G644" s="18">
        <f t="shared" si="59"/>
        <v>43.421472999999999</v>
      </c>
      <c r="H644" s="18">
        <f t="shared" si="59"/>
        <v>0.99370225000000001</v>
      </c>
      <c r="I644" s="18">
        <f t="shared" si="59"/>
        <v>0.99574764999999998</v>
      </c>
      <c r="J644" s="18">
        <f t="shared" si="59"/>
        <v>9.2363129999999995E-3</v>
      </c>
      <c r="K644" s="112"/>
      <c r="L644" s="112"/>
      <c r="M644" s="112"/>
      <c r="N644" s="112"/>
      <c r="O644" s="265"/>
      <c r="P644" s="112"/>
      <c r="Q644" s="113"/>
      <c r="R644" s="114"/>
      <c r="T644" s="285"/>
      <c r="U644" s="27" t="s">
        <v>35</v>
      </c>
      <c r="V644" s="107"/>
      <c r="W644" s="264"/>
      <c r="X644" s="18">
        <f t="shared" si="60"/>
        <v>35.258792999999997</v>
      </c>
      <c r="Y644" s="18">
        <f t="shared" si="60"/>
        <v>39.116416999999998</v>
      </c>
      <c r="Z644" s="18">
        <f t="shared" si="60"/>
        <v>0.98495562999999997</v>
      </c>
      <c r="AA644" s="18">
        <f t="shared" si="60"/>
        <v>0.98790237000000003</v>
      </c>
      <c r="AB644" s="18">
        <f t="shared" si="60"/>
        <v>2.7220747999999999E-2</v>
      </c>
      <c r="AC644" s="112"/>
      <c r="AD644" s="112"/>
      <c r="AE644" s="112"/>
      <c r="AF644" s="112"/>
      <c r="AG644" s="265"/>
      <c r="AH644" s="112"/>
      <c r="AI644" s="113"/>
      <c r="AJ644" s="114"/>
    </row>
    <row r="645" spans="2:36" ht="12.6" customHeight="1" thickBot="1" x14ac:dyDescent="0.2">
      <c r="B645" s="286"/>
      <c r="C645" s="29"/>
      <c r="D645" s="108"/>
      <c r="E645" s="266"/>
      <c r="F645" s="185"/>
      <c r="G645" s="185"/>
      <c r="H645" s="185"/>
      <c r="I645" s="185"/>
      <c r="J645" s="185"/>
      <c r="K645" s="115"/>
      <c r="L645" s="115"/>
      <c r="M645" s="115"/>
      <c r="N645" s="115"/>
      <c r="O645" s="267"/>
      <c r="P645" s="115"/>
      <c r="Q645" s="116"/>
      <c r="R645" s="117"/>
      <c r="T645" s="286"/>
      <c r="U645" s="29"/>
      <c r="V645" s="108"/>
      <c r="W645" s="266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7"/>
      <c r="AH645" s="115"/>
      <c r="AI645" s="116"/>
      <c r="AJ645" s="117"/>
    </row>
    <row r="646" spans="2:36" x14ac:dyDescent="0.15">
      <c r="B646" s="290" t="s">
        <v>191</v>
      </c>
      <c r="C646" s="25" t="s">
        <v>31</v>
      </c>
      <c r="D646" s="106"/>
      <c r="E646" s="262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33.046053000000001</v>
      </c>
      <c r="G646" s="135">
        <f t="shared" si="61"/>
        <v>36.195082999999997</v>
      </c>
      <c r="H646" s="135">
        <f t="shared" si="61"/>
        <v>0.97233574</v>
      </c>
      <c r="I646" s="135">
        <f t="shared" si="61"/>
        <v>0.97915227000000005</v>
      </c>
      <c r="J646" s="135">
        <f t="shared" si="61"/>
        <v>7.1138610000000005E-2</v>
      </c>
      <c r="K646" s="109"/>
      <c r="L646" s="109"/>
      <c r="M646" s="109"/>
      <c r="N646" s="109"/>
      <c r="O646" s="263"/>
      <c r="P646" s="109"/>
      <c r="Q646" s="110"/>
      <c r="R646" s="111"/>
      <c r="T646" s="290" t="s">
        <v>191</v>
      </c>
      <c r="U646" s="25" t="s">
        <v>31</v>
      </c>
      <c r="V646" s="106"/>
      <c r="W646" s="262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28.807780000000001</v>
      </c>
      <c r="Y646" s="135">
        <f t="shared" si="62"/>
        <v>32.579487999999998</v>
      </c>
      <c r="Z646" s="135">
        <f t="shared" si="62"/>
        <v>0.93100748</v>
      </c>
      <c r="AA646" s="135">
        <f t="shared" si="62"/>
        <v>0.95640493000000004</v>
      </c>
      <c r="AB646" s="135">
        <f t="shared" si="62"/>
        <v>0.15833285</v>
      </c>
      <c r="AC646" s="109"/>
      <c r="AD646" s="109"/>
      <c r="AE646" s="109"/>
      <c r="AF646" s="109"/>
      <c r="AG646" s="263"/>
      <c r="AH646" s="109"/>
      <c r="AI646" s="110"/>
      <c r="AJ646" s="111"/>
    </row>
    <row r="647" spans="2:36" x14ac:dyDescent="0.15">
      <c r="B647" s="285"/>
      <c r="C647" s="27" t="s">
        <v>32</v>
      </c>
      <c r="D647" s="107"/>
      <c r="E647" s="264"/>
      <c r="F647" s="18">
        <f t="shared" si="61"/>
        <v>35.594261000000003</v>
      </c>
      <c r="G647" s="18">
        <f t="shared" si="61"/>
        <v>39.096497999999997</v>
      </c>
      <c r="H647" s="18">
        <f t="shared" si="61"/>
        <v>0.98244321999999995</v>
      </c>
      <c r="I647" s="18">
        <f t="shared" si="61"/>
        <v>0.98780615999999999</v>
      </c>
      <c r="J647" s="18">
        <f t="shared" si="61"/>
        <v>4.7331209999999999E-2</v>
      </c>
      <c r="K647" s="112"/>
      <c r="L647" s="112"/>
      <c r="M647" s="112"/>
      <c r="N647" s="112"/>
      <c r="O647" s="265"/>
      <c r="P647" s="112"/>
      <c r="Q647" s="113"/>
      <c r="R647" s="114"/>
      <c r="T647" s="285"/>
      <c r="U647" s="27" t="s">
        <v>32</v>
      </c>
      <c r="V647" s="107"/>
      <c r="W647" s="264"/>
      <c r="X647" s="18">
        <f t="shared" si="62"/>
        <v>31.781995999999999</v>
      </c>
      <c r="Y647" s="18">
        <f t="shared" si="62"/>
        <v>35.397775000000003</v>
      </c>
      <c r="Z647" s="18">
        <f t="shared" si="62"/>
        <v>0.96481298999999998</v>
      </c>
      <c r="AA647" s="18">
        <f t="shared" si="62"/>
        <v>0.97325496</v>
      </c>
      <c r="AB647" s="18">
        <f t="shared" si="62"/>
        <v>7.9569009999999996E-2</v>
      </c>
      <c r="AC647" s="112"/>
      <c r="AD647" s="112"/>
      <c r="AE647" s="112"/>
      <c r="AF647" s="112"/>
      <c r="AG647" s="265"/>
      <c r="AH647" s="112"/>
      <c r="AI647" s="113"/>
      <c r="AJ647" s="114"/>
    </row>
    <row r="648" spans="2:36" x14ac:dyDescent="0.15">
      <c r="B648" s="285"/>
      <c r="C648" s="27" t="s">
        <v>33</v>
      </c>
      <c r="D648" s="107"/>
      <c r="E648" s="264"/>
      <c r="F648" s="18">
        <f t="shared" si="61"/>
        <v>38.821005999999997</v>
      </c>
      <c r="G648" s="18">
        <f t="shared" si="61"/>
        <v>42.558416000000001</v>
      </c>
      <c r="H648" s="18">
        <f t="shared" si="61"/>
        <v>0.99051191999999999</v>
      </c>
      <c r="I648" s="18">
        <f t="shared" si="61"/>
        <v>0.99374872999999997</v>
      </c>
      <c r="J648" s="18">
        <f t="shared" si="61"/>
        <v>2.8399226999999999E-2</v>
      </c>
      <c r="K648" s="112"/>
      <c r="L648" s="112"/>
      <c r="M648" s="112"/>
      <c r="N648" s="112"/>
      <c r="O648" s="265"/>
      <c r="P648" s="112"/>
      <c r="Q648" s="113"/>
      <c r="R648" s="114"/>
      <c r="T648" s="285"/>
      <c r="U648" s="27" t="s">
        <v>33</v>
      </c>
      <c r="V648" s="107"/>
      <c r="W648" s="264"/>
      <c r="X648" s="18">
        <f t="shared" si="62"/>
        <v>34.353121999999999</v>
      </c>
      <c r="Y648" s="18">
        <f t="shared" si="62"/>
        <v>37.932613000000003</v>
      </c>
      <c r="Z648" s="18">
        <f t="shared" si="62"/>
        <v>0.97684488999999997</v>
      </c>
      <c r="AA648" s="18">
        <f t="shared" si="62"/>
        <v>0.98298574000000005</v>
      </c>
      <c r="AB648" s="18">
        <f t="shared" si="62"/>
        <v>5.5036880000000003E-2</v>
      </c>
      <c r="AC648" s="112"/>
      <c r="AD648" s="112"/>
      <c r="AE648" s="112"/>
      <c r="AF648" s="112"/>
      <c r="AG648" s="265"/>
      <c r="AH648" s="112"/>
      <c r="AI648" s="113"/>
      <c r="AJ648" s="114"/>
    </row>
    <row r="649" spans="2:36" x14ac:dyDescent="0.15">
      <c r="B649" s="285"/>
      <c r="C649" s="27" t="s">
        <v>35</v>
      </c>
      <c r="D649" s="107"/>
      <c r="E649" s="264"/>
      <c r="F649" s="18">
        <f t="shared" si="61"/>
        <v>41.950429999999997</v>
      </c>
      <c r="G649" s="18">
        <f t="shared" si="61"/>
        <v>45.844166999999999</v>
      </c>
      <c r="H649" s="18">
        <f t="shared" si="61"/>
        <v>0.99414263999999997</v>
      </c>
      <c r="I649" s="18">
        <f t="shared" si="61"/>
        <v>0.99660758000000005</v>
      </c>
      <c r="J649" s="18">
        <f t="shared" si="61"/>
        <v>1.5111492000000001E-2</v>
      </c>
      <c r="K649" s="112"/>
      <c r="L649" s="112"/>
      <c r="M649" s="112"/>
      <c r="N649" s="112"/>
      <c r="O649" s="265"/>
      <c r="P649" s="112"/>
      <c r="Q649" s="113"/>
      <c r="R649" s="114"/>
      <c r="T649" s="285"/>
      <c r="U649" s="27" t="s">
        <v>35</v>
      </c>
      <c r="V649" s="107"/>
      <c r="W649" s="264"/>
      <c r="X649" s="18">
        <f t="shared" si="62"/>
        <v>37.218300999999997</v>
      </c>
      <c r="Y649" s="18">
        <f t="shared" si="62"/>
        <v>40.666642000000003</v>
      </c>
      <c r="Z649" s="18">
        <f t="shared" si="62"/>
        <v>0.98635006000000003</v>
      </c>
      <c r="AA649" s="18">
        <f t="shared" si="62"/>
        <v>0.99052558000000002</v>
      </c>
      <c r="AB649" s="18">
        <f t="shared" si="62"/>
        <v>3.2714385999999998E-2</v>
      </c>
      <c r="AC649" s="112"/>
      <c r="AD649" s="112"/>
      <c r="AE649" s="112"/>
      <c r="AF649" s="112"/>
      <c r="AG649" s="265"/>
      <c r="AH649" s="112"/>
      <c r="AI649" s="113"/>
      <c r="AJ649" s="114"/>
    </row>
    <row r="650" spans="2:36" ht="12.6" customHeight="1" thickBot="1" x14ac:dyDescent="0.2">
      <c r="B650" s="286"/>
      <c r="C650" s="29"/>
      <c r="D650" s="108"/>
      <c r="E650" s="266"/>
      <c r="F650" s="185"/>
      <c r="G650" s="185"/>
      <c r="H650" s="185"/>
      <c r="I650" s="185"/>
      <c r="J650" s="185"/>
      <c r="K650" s="115"/>
      <c r="L650" s="115"/>
      <c r="M650" s="115"/>
      <c r="N650" s="115"/>
      <c r="O650" s="267"/>
      <c r="P650" s="115"/>
      <c r="Q650" s="116"/>
      <c r="R650" s="117"/>
      <c r="T650" s="286"/>
      <c r="U650" s="29"/>
      <c r="V650" s="108"/>
      <c r="W650" s="266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7"/>
      <c r="AH650" s="115"/>
      <c r="AI650" s="116"/>
      <c r="AJ650" s="117"/>
    </row>
    <row r="651" spans="2:36" ht="13.95" customHeight="1" x14ac:dyDescent="0.15">
      <c r="B651" s="303" t="s">
        <v>192</v>
      </c>
      <c r="C651" s="25" t="s">
        <v>31</v>
      </c>
      <c r="D651" s="106"/>
      <c r="E651" s="262"/>
      <c r="F651" s="135">
        <f t="shared" ref="F651:J654" si="63">F646-F641</f>
        <v>2.6479190000000017</v>
      </c>
      <c r="G651" s="135">
        <f t="shared" si="63"/>
        <v>2.5409790000000001</v>
      </c>
      <c r="H651" s="135">
        <f t="shared" si="63"/>
        <v>5.9431300000000187E-3</v>
      </c>
      <c r="I651" s="135">
        <f t="shared" si="63"/>
        <v>8.0985700000000271E-3</v>
      </c>
      <c r="J651" s="135">
        <f t="shared" si="63"/>
        <v>1.5263033000000002E-2</v>
      </c>
      <c r="K651" s="109"/>
      <c r="L651" s="109"/>
      <c r="M651" s="109"/>
      <c r="N651" s="109"/>
      <c r="O651" s="263"/>
      <c r="P651" s="109"/>
      <c r="Q651" s="110"/>
      <c r="R651" s="111"/>
      <c r="T651" s="303" t="s">
        <v>192</v>
      </c>
      <c r="U651" s="25" t="s">
        <v>31</v>
      </c>
      <c r="V651" s="106"/>
      <c r="W651" s="262"/>
      <c r="X651" s="135">
        <f t="shared" ref="X651:AB654" si="64">X646-X641</f>
        <v>1.9598350000000018</v>
      </c>
      <c r="Y651" s="135">
        <f t="shared" si="64"/>
        <v>2.5254139999999978</v>
      </c>
      <c r="Z651" s="135">
        <f t="shared" si="64"/>
        <v>8.3238599999999607E-3</v>
      </c>
      <c r="AA651" s="135">
        <f t="shared" si="64"/>
        <v>1.3035479999999988E-2</v>
      </c>
      <c r="AB651" s="135">
        <f t="shared" si="64"/>
        <v>2.7274720000000002E-2</v>
      </c>
      <c r="AC651" s="109"/>
      <c r="AD651" s="109"/>
      <c r="AE651" s="109"/>
      <c r="AF651" s="109"/>
      <c r="AG651" s="263"/>
      <c r="AH651" s="109"/>
      <c r="AI651" s="110"/>
      <c r="AJ651" s="111"/>
    </row>
    <row r="652" spans="2:36" x14ac:dyDescent="0.15">
      <c r="B652" s="285"/>
      <c r="C652" s="27" t="s">
        <v>32</v>
      </c>
      <c r="D652" s="107"/>
      <c r="E652" s="264"/>
      <c r="F652" s="18">
        <f t="shared" si="63"/>
        <v>2.6302570000000003</v>
      </c>
      <c r="G652" s="18">
        <f t="shared" si="63"/>
        <v>2.2047199999999947</v>
      </c>
      <c r="H652" s="18">
        <f t="shared" si="63"/>
        <v>2.1559499999999066E-3</v>
      </c>
      <c r="I652" s="18">
        <f t="shared" si="63"/>
        <v>4.092819999999997E-3</v>
      </c>
      <c r="J652" s="18">
        <f t="shared" si="63"/>
        <v>9.2220800000000006E-3</v>
      </c>
      <c r="K652" s="112"/>
      <c r="L652" s="112"/>
      <c r="M652" s="112"/>
      <c r="N652" s="112"/>
      <c r="O652" s="265"/>
      <c r="P652" s="112"/>
      <c r="Q652" s="113"/>
      <c r="R652" s="114"/>
      <c r="T652" s="285"/>
      <c r="U652" s="27" t="s">
        <v>32</v>
      </c>
      <c r="V652" s="107"/>
      <c r="W652" s="264"/>
      <c r="X652" s="18">
        <f t="shared" si="64"/>
        <v>1.9522329999999997</v>
      </c>
      <c r="Y652" s="18">
        <f t="shared" si="64"/>
        <v>2.2823630000000037</v>
      </c>
      <c r="Z652" s="18">
        <f t="shared" si="64"/>
        <v>7.467950000000001E-3</v>
      </c>
      <c r="AA652" s="18">
        <f t="shared" si="64"/>
        <v>9.5811300000000488E-3</v>
      </c>
      <c r="AB652" s="18">
        <f t="shared" si="64"/>
        <v>1.4799443999999995E-2</v>
      </c>
      <c r="AC652" s="112"/>
      <c r="AD652" s="112"/>
      <c r="AE652" s="112"/>
      <c r="AF652" s="112"/>
      <c r="AG652" s="265"/>
      <c r="AH652" s="112"/>
      <c r="AI652" s="113"/>
      <c r="AJ652" s="114"/>
    </row>
    <row r="653" spans="2:36" x14ac:dyDescent="0.15">
      <c r="B653" s="285"/>
      <c r="C653" s="27" t="s">
        <v>33</v>
      </c>
      <c r="D653" s="107"/>
      <c r="E653" s="264"/>
      <c r="F653" s="18">
        <f t="shared" si="63"/>
        <v>2.4943169999999952</v>
      </c>
      <c r="G653" s="18">
        <f t="shared" si="63"/>
        <v>1.8096209999999999</v>
      </c>
      <c r="H653" s="18">
        <f t="shared" si="63"/>
        <v>7.7753999999996548E-4</v>
      </c>
      <c r="I653" s="18">
        <f t="shared" si="63"/>
        <v>1.2955299999999337E-3</v>
      </c>
      <c r="J653" s="18">
        <f t="shared" si="63"/>
        <v>8.7662859999999981E-3</v>
      </c>
      <c r="K653" s="112"/>
      <c r="L653" s="112"/>
      <c r="M653" s="112"/>
      <c r="N653" s="112"/>
      <c r="O653" s="265"/>
      <c r="P653" s="112"/>
      <c r="Q653" s="113"/>
      <c r="R653" s="114"/>
      <c r="T653" s="285"/>
      <c r="U653" s="27" t="s">
        <v>33</v>
      </c>
      <c r="V653" s="107"/>
      <c r="W653" s="264"/>
      <c r="X653" s="18">
        <f t="shared" si="64"/>
        <v>2.1161239999999992</v>
      </c>
      <c r="Y653" s="18">
        <f t="shared" si="64"/>
        <v>2.1978700000000018</v>
      </c>
      <c r="Z653" s="18">
        <f t="shared" si="64"/>
        <v>3.6616899999999397E-3</v>
      </c>
      <c r="AA653" s="18">
        <f t="shared" si="64"/>
        <v>6.3207600000000363E-3</v>
      </c>
      <c r="AB653" s="18">
        <f t="shared" si="64"/>
        <v>1.1401646000000001E-2</v>
      </c>
      <c r="AC653" s="112"/>
      <c r="AD653" s="112"/>
      <c r="AE653" s="112"/>
      <c r="AF653" s="112"/>
      <c r="AG653" s="265"/>
      <c r="AH653" s="112"/>
      <c r="AI653" s="113"/>
      <c r="AJ653" s="114"/>
    </row>
    <row r="654" spans="2:36" x14ac:dyDescent="0.15">
      <c r="B654" s="285"/>
      <c r="C654" s="27" t="s">
        <v>35</v>
      </c>
      <c r="D654" s="107"/>
      <c r="E654" s="264"/>
      <c r="F654" s="18">
        <f t="shared" si="63"/>
        <v>3.3273269999999968</v>
      </c>
      <c r="G654" s="18">
        <f t="shared" si="63"/>
        <v>2.4226939999999999</v>
      </c>
      <c r="H654" s="18">
        <f t="shared" si="63"/>
        <v>4.403899999999572E-4</v>
      </c>
      <c r="I654" s="18">
        <f t="shared" si="63"/>
        <v>8.5993000000006425E-4</v>
      </c>
      <c r="J654" s="18">
        <f t="shared" si="63"/>
        <v>5.8751790000000012E-3</v>
      </c>
      <c r="K654" s="112"/>
      <c r="L654" s="112"/>
      <c r="M654" s="112"/>
      <c r="N654" s="112"/>
      <c r="O654" s="265"/>
      <c r="P654" s="112"/>
      <c r="Q654" s="113"/>
      <c r="R654" s="114"/>
      <c r="T654" s="285"/>
      <c r="U654" s="27" t="s">
        <v>35</v>
      </c>
      <c r="V654" s="107"/>
      <c r="W654" s="264"/>
      <c r="X654" s="18">
        <f t="shared" si="64"/>
        <v>1.9595079999999996</v>
      </c>
      <c r="Y654" s="18">
        <f t="shared" si="64"/>
        <v>1.5502250000000046</v>
      </c>
      <c r="Z654" s="18">
        <f t="shared" si="64"/>
        <v>1.3944300000000576E-3</v>
      </c>
      <c r="AA654" s="18">
        <f t="shared" si="64"/>
        <v>2.6232099999999869E-3</v>
      </c>
      <c r="AB654" s="18">
        <f t="shared" si="64"/>
        <v>5.4936379999999986E-3</v>
      </c>
      <c r="AC654" s="112"/>
      <c r="AD654" s="112"/>
      <c r="AE654" s="112"/>
      <c r="AF654" s="112"/>
      <c r="AG654" s="265"/>
      <c r="AH654" s="112"/>
      <c r="AI654" s="113"/>
      <c r="AJ654" s="114"/>
    </row>
    <row r="655" spans="2:36" ht="12.6" customHeight="1" thickBot="1" x14ac:dyDescent="0.2">
      <c r="B655" s="286"/>
      <c r="C655" s="29"/>
      <c r="D655" s="108"/>
      <c r="E655" s="266"/>
      <c r="F655" s="185"/>
      <c r="G655" s="185"/>
      <c r="H655" s="185"/>
      <c r="I655" s="185"/>
      <c r="J655" s="185"/>
      <c r="K655" s="115"/>
      <c r="L655" s="115"/>
      <c r="M655" s="115"/>
      <c r="N655" s="115"/>
      <c r="O655" s="267"/>
      <c r="P655" s="115"/>
      <c r="Q655" s="116"/>
      <c r="R655" s="117"/>
      <c r="T655" s="286"/>
      <c r="U655" s="29"/>
      <c r="V655" s="108"/>
      <c r="W655" s="266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7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AL208:AL2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418:T42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8" type="noConversion"/>
  <pageMargins left="0.7" right="0.7" top="0.75" bottom="0.75" header="0.3" footer="0.3"/>
  <pageSetup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2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3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3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2" width="9" style="212" customWidth="1"/>
    <col min="73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17</v>
      </c>
      <c r="C2" s="294" t="str">
        <f>CONCATENATE("Summary [ ",'Summary (auto)'!$C$3," ]")</f>
        <v>Summary [ 12bit-quantize-raht-15-bit ]</v>
      </c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1"/>
      <c r="S2" s="214"/>
      <c r="T2" s="141" t="str">
        <f>$B$2</f>
        <v>bartender_semitrack</v>
      </c>
      <c r="U2" s="288" t="str">
        <f>CONCATENATE("Summary [ ",'Summary (auto)'!$C$4," ]")</f>
        <v>Summary [ 10bit-quantize-raht-15-bit ]</v>
      </c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89"/>
      <c r="AK2" s="199"/>
      <c r="AL2" s="161" t="str">
        <f>$B$2</f>
        <v>bartender_semitrack</v>
      </c>
      <c r="AM2" s="304" t="s">
        <v>47</v>
      </c>
      <c r="AN2" s="269"/>
      <c r="AO2" s="269"/>
      <c r="AP2" s="269"/>
      <c r="AQ2" s="289"/>
      <c r="AR2" s="37"/>
      <c r="AS2" s="234"/>
      <c r="AT2" s="37"/>
    </row>
    <row r="3" spans="1:58" ht="13.5" customHeight="1" x14ac:dyDescent="0.3">
      <c r="B3" s="155"/>
      <c r="C3" s="202"/>
      <c r="D3" s="93"/>
      <c r="E3" s="235" t="s">
        <v>29</v>
      </c>
      <c r="F3" s="30" t="s">
        <v>48</v>
      </c>
      <c r="G3" s="203" t="s">
        <v>48</v>
      </c>
      <c r="H3" s="203" t="s">
        <v>48</v>
      </c>
      <c r="I3" s="203" t="s">
        <v>48</v>
      </c>
      <c r="J3" s="203" t="s">
        <v>48</v>
      </c>
      <c r="K3" s="203"/>
      <c r="L3" s="203"/>
      <c r="M3" s="203"/>
      <c r="N3" s="203"/>
      <c r="O3" s="236"/>
      <c r="P3" s="299" t="s">
        <v>49</v>
      </c>
      <c r="Q3" s="299" t="s">
        <v>50</v>
      </c>
      <c r="R3" s="301" t="s">
        <v>51</v>
      </c>
      <c r="S3" s="214"/>
      <c r="T3" s="139"/>
      <c r="U3" s="202"/>
      <c r="V3" s="93"/>
      <c r="W3" s="235" t="s">
        <v>29</v>
      </c>
      <c r="X3" s="30" t="s">
        <v>48</v>
      </c>
      <c r="Y3" s="203" t="s">
        <v>48</v>
      </c>
      <c r="Z3" s="203" t="s">
        <v>48</v>
      </c>
      <c r="AA3" s="203" t="s">
        <v>48</v>
      </c>
      <c r="AB3" s="203" t="s">
        <v>48</v>
      </c>
      <c r="AC3" s="203"/>
      <c r="AD3" s="203"/>
      <c r="AE3" s="203"/>
      <c r="AF3" s="203"/>
      <c r="AG3" s="236"/>
      <c r="AH3" s="299" t="s">
        <v>49</v>
      </c>
      <c r="AI3" s="299" t="s">
        <v>50</v>
      </c>
      <c r="AJ3" s="301" t="s">
        <v>51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52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7" t="s">
        <v>53</v>
      </c>
      <c r="F4" s="33" t="s">
        <v>27</v>
      </c>
      <c r="G4" s="238" t="s">
        <v>38</v>
      </c>
      <c r="H4" s="238" t="s">
        <v>41</v>
      </c>
      <c r="I4" s="238" t="s">
        <v>44</v>
      </c>
      <c r="J4" s="238" t="s">
        <v>54</v>
      </c>
      <c r="K4" s="238"/>
      <c r="L4" s="118"/>
      <c r="M4" s="118"/>
      <c r="N4" s="91"/>
      <c r="O4" s="238"/>
      <c r="P4" s="272"/>
      <c r="Q4" s="272"/>
      <c r="R4" s="302"/>
      <c r="S4" s="214"/>
      <c r="T4" s="140"/>
      <c r="U4" s="199"/>
      <c r="V4" s="32"/>
      <c r="W4" s="237" t="s">
        <v>53</v>
      </c>
      <c r="X4" s="33" t="s">
        <v>27</v>
      </c>
      <c r="Y4" s="238" t="s">
        <v>38</v>
      </c>
      <c r="Z4" s="238" t="s">
        <v>41</v>
      </c>
      <c r="AA4" s="238" t="s">
        <v>44</v>
      </c>
      <c r="AB4" s="238" t="s">
        <v>54</v>
      </c>
      <c r="AC4" s="238"/>
      <c r="AD4" s="238"/>
      <c r="AE4" s="238"/>
      <c r="AF4" s="91"/>
      <c r="AG4" s="238"/>
      <c r="AH4" s="272"/>
      <c r="AI4" s="272"/>
      <c r="AJ4" s="302"/>
      <c r="AK4" s="214"/>
      <c r="AL4" s="201"/>
      <c r="AM4" s="90" t="s">
        <v>27</v>
      </c>
      <c r="AN4" s="90" t="s">
        <v>38</v>
      </c>
      <c r="AO4" s="90" t="s">
        <v>41</v>
      </c>
      <c r="AP4" s="90" t="s">
        <v>44</v>
      </c>
      <c r="AQ4" s="164" t="s">
        <v>54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0"/>
      <c r="C5" s="25" t="s">
        <v>31</v>
      </c>
      <c r="D5" s="26"/>
      <c r="E5" s="125">
        <f>E23</f>
        <v>39123.160000000003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31.51035833333334</v>
      </c>
      <c r="G5" s="30">
        <f t="shared" si="0"/>
        <v>34.762131904761908</v>
      </c>
      <c r="H5" s="30">
        <f t="shared" si="0"/>
        <v>0.96837816095238116</v>
      </c>
      <c r="I5" s="90">
        <f t="shared" si="0"/>
        <v>0.97487475571428583</v>
      </c>
      <c r="J5" s="90">
        <f t="shared" si="0"/>
        <v>6.3734913857142847E-2</v>
      </c>
      <c r="K5" s="55"/>
      <c r="L5" s="55"/>
      <c r="M5" s="55"/>
      <c r="N5" s="26"/>
      <c r="O5" s="56"/>
      <c r="P5" s="130">
        <f t="shared" ref="P5:Q8" si="1">P16</f>
        <v>29.905999999999999</v>
      </c>
      <c r="Q5" s="151">
        <f t="shared" si="1"/>
        <v>9.7650000000000006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298"/>
      <c r="U5" s="25" t="s">
        <v>31</v>
      </c>
      <c r="V5" s="26"/>
      <c r="W5" s="126">
        <f>W23</f>
        <v>22517.056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27.631909238095236</v>
      </c>
      <c r="Y5" s="30">
        <f t="shared" si="2"/>
        <v>30.832436476190477</v>
      </c>
      <c r="Z5" s="30">
        <f t="shared" si="2"/>
        <v>0.92398346285714283</v>
      </c>
      <c r="AA5" s="90">
        <f t="shared" si="2"/>
        <v>0.94646549476190467</v>
      </c>
      <c r="AB5" s="90">
        <f t="shared" si="2"/>
        <v>0.14863861428571423</v>
      </c>
      <c r="AC5" s="55"/>
      <c r="AD5" s="55"/>
      <c r="AE5" s="55"/>
      <c r="AF5" s="26"/>
      <c r="AG5" s="239"/>
      <c r="AH5" s="130">
        <f t="shared" ref="AH5:AI8" si="3">AH16</f>
        <v>27.920999999999999</v>
      </c>
      <c r="AI5" s="151">
        <f t="shared" si="3"/>
        <v>9.75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40">
        <f>bdrate($E5:$E8,F5:F8,$W5:$W8,X5:X8)</f>
        <v>-6.0815866138616781E-2</v>
      </c>
      <c r="AN5" s="241">
        <f>bdrate($E5:$E8,G5:G8,$W5:$W8,Y5:Y8)</f>
        <v>-4.9872072518487909E-2</v>
      </c>
      <c r="AO5" s="241">
        <f>bdrate($E5:$E8,H5:H8,$W5:$W8,Z5:Z8)</f>
        <v>1.1931669801165112E-2</v>
      </c>
      <c r="AP5" s="241">
        <f>bdrate($E5:$E8,I5:I8,$W5:$W8,AA5:AA8)</f>
        <v>-9.3106268284082194E-4</v>
      </c>
      <c r="AQ5" s="242">
        <f>bdrateInverted($E5:$E8,J5:J8,$W5:$W8,AB5:AB8)</f>
        <v>-4.8971484961201517E-2</v>
      </c>
      <c r="AR5" s="243"/>
      <c r="AS5" s="51"/>
      <c r="AT5" s="19" t="s">
        <v>55</v>
      </c>
      <c r="AV5" s="244"/>
      <c r="AW5" s="244"/>
      <c r="AX5" s="244"/>
      <c r="AY5" s="244"/>
      <c r="AZ5" s="244"/>
      <c r="BA5" s="244"/>
      <c r="BB5" s="244"/>
      <c r="BF5" s="12"/>
    </row>
    <row r="6" spans="1:58" ht="13.5" customHeight="1" x14ac:dyDescent="0.15">
      <c r="B6" s="285"/>
      <c r="C6" s="27" t="s">
        <v>32</v>
      </c>
      <c r="D6" s="28"/>
      <c r="E6" s="156">
        <f>E24</f>
        <v>57942.776000000005</v>
      </c>
      <c r="F6" s="90">
        <f t="shared" si="0"/>
        <v>34.292316666666672</v>
      </c>
      <c r="G6" s="90">
        <f t="shared" si="0"/>
        <v>37.87595809523809</v>
      </c>
      <c r="H6" s="90">
        <f t="shared" si="0"/>
        <v>0.98000944999999984</v>
      </c>
      <c r="I6" s="90">
        <f t="shared" si="0"/>
        <v>0.98511816190476176</v>
      </c>
      <c r="J6" s="90">
        <f t="shared" si="0"/>
        <v>4.3142481809523806E-2</v>
      </c>
      <c r="K6" s="56"/>
      <c r="L6" s="56"/>
      <c r="M6" s="56"/>
      <c r="N6" s="28"/>
      <c r="O6" s="56"/>
      <c r="P6" s="130">
        <f t="shared" si="1"/>
        <v>29.827999999999999</v>
      </c>
      <c r="Q6" s="130">
        <f t="shared" si="1"/>
        <v>10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5"/>
      <c r="U6" s="27" t="s">
        <v>32</v>
      </c>
      <c r="V6" s="28"/>
      <c r="W6" s="127">
        <f>W24</f>
        <v>32529.119999999999</v>
      </c>
      <c r="X6" s="90">
        <f t="shared" si="2"/>
        <v>30.508410714285716</v>
      </c>
      <c r="Y6" s="90">
        <f t="shared" si="2"/>
        <v>34.135962619047618</v>
      </c>
      <c r="Z6" s="90">
        <f t="shared" si="2"/>
        <v>0.96016062571428573</v>
      </c>
      <c r="AA6" s="90">
        <f t="shared" si="2"/>
        <v>0.9692677480952383</v>
      </c>
      <c r="AB6" s="90">
        <f t="shared" si="2"/>
        <v>7.4654081523809535E-2</v>
      </c>
      <c r="AC6" s="56"/>
      <c r="AD6" s="56"/>
      <c r="AE6" s="56"/>
      <c r="AF6" s="28"/>
      <c r="AG6" s="239"/>
      <c r="AH6" s="130">
        <f t="shared" si="3"/>
        <v>28.062000000000001</v>
      </c>
      <c r="AI6" s="130">
        <f t="shared" si="3"/>
        <v>9.89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5"/>
      <c r="AN6" s="246"/>
      <c r="AO6" s="159"/>
      <c r="AP6" s="159"/>
      <c r="AQ6" s="43"/>
      <c r="AR6" s="243"/>
      <c r="AS6" s="243"/>
      <c r="AT6" s="36"/>
      <c r="AV6" s="244"/>
      <c r="AW6" s="244"/>
      <c r="AX6" s="9"/>
      <c r="AY6" s="244"/>
      <c r="AZ6" s="244"/>
      <c r="BA6" s="244"/>
      <c r="BB6" s="9"/>
      <c r="BF6" s="12"/>
    </row>
    <row r="7" spans="1:58" ht="12.75" customHeight="1" x14ac:dyDescent="0.15">
      <c r="B7" s="285"/>
      <c r="C7" s="27" t="s">
        <v>33</v>
      </c>
      <c r="D7" s="28"/>
      <c r="E7" s="156">
        <f>E25</f>
        <v>86871.504000000001</v>
      </c>
      <c r="F7" s="90">
        <f t="shared" si="0"/>
        <v>37.348537952380951</v>
      </c>
      <c r="G7" s="90">
        <f t="shared" si="0"/>
        <v>41.419684476190483</v>
      </c>
      <c r="H7" s="90">
        <f t="shared" si="0"/>
        <v>0.98935317476190476</v>
      </c>
      <c r="I7" s="90">
        <f t="shared" si="0"/>
        <v>0.99272395999999996</v>
      </c>
      <c r="J7" s="90">
        <f t="shared" si="0"/>
        <v>2.3475183380952381E-2</v>
      </c>
      <c r="K7" s="56"/>
      <c r="L7" s="56"/>
      <c r="M7" s="56"/>
      <c r="N7" s="28"/>
      <c r="O7" s="56"/>
      <c r="P7" s="130">
        <f t="shared" si="1"/>
        <v>30.295999999999999</v>
      </c>
      <c r="Q7" s="130">
        <f t="shared" si="1"/>
        <v>10.045999999999999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5"/>
      <c r="U7" s="27" t="s">
        <v>33</v>
      </c>
      <c r="V7" s="28"/>
      <c r="W7" s="127">
        <f>W25</f>
        <v>47236.735999999997</v>
      </c>
      <c r="X7" s="90">
        <f t="shared" si="2"/>
        <v>33.259723571428573</v>
      </c>
      <c r="Y7" s="90">
        <f t="shared" si="2"/>
        <v>36.641449857142852</v>
      </c>
      <c r="Z7" s="90">
        <f t="shared" si="2"/>
        <v>0.9740198552380952</v>
      </c>
      <c r="AA7" s="90">
        <f t="shared" si="2"/>
        <v>0.980350231904762</v>
      </c>
      <c r="AB7" s="90">
        <f t="shared" si="2"/>
        <v>5.067556061904762E-2</v>
      </c>
      <c r="AC7" s="56"/>
      <c r="AD7" s="56"/>
      <c r="AE7" s="56"/>
      <c r="AF7" s="28"/>
      <c r="AG7" s="239"/>
      <c r="AH7" s="130">
        <f t="shared" si="3"/>
        <v>27.984000000000002</v>
      </c>
      <c r="AI7" s="130">
        <f t="shared" si="3"/>
        <v>10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5"/>
      <c r="AN7" s="246"/>
      <c r="AO7" s="159"/>
      <c r="AP7" s="159"/>
      <c r="AQ7" s="43"/>
      <c r="AR7" s="243"/>
      <c r="AS7" s="52"/>
      <c r="AT7" s="19" t="s">
        <v>56</v>
      </c>
      <c r="AV7" s="244"/>
      <c r="AW7" s="244"/>
      <c r="AX7" s="9"/>
      <c r="AY7" s="244"/>
      <c r="AZ7" s="244"/>
      <c r="BA7" s="244"/>
      <c r="BB7" s="9"/>
      <c r="BF7" s="12"/>
    </row>
    <row r="8" spans="1:58" ht="12.75" customHeight="1" x14ac:dyDescent="0.15">
      <c r="B8" s="285"/>
      <c r="C8" s="27" t="s">
        <v>35</v>
      </c>
      <c r="D8" s="28"/>
      <c r="E8" s="156">
        <f>E26</f>
        <v>125675.568</v>
      </c>
      <c r="F8" s="90">
        <f t="shared" si="0"/>
        <v>40.034859047619051</v>
      </c>
      <c r="G8" s="90">
        <f t="shared" si="0"/>
        <v>44.360895238095232</v>
      </c>
      <c r="H8" s="90">
        <f t="shared" si="0"/>
        <v>0.99349843380952385</v>
      </c>
      <c r="I8" s="90">
        <f t="shared" si="0"/>
        <v>0.99606481857142859</v>
      </c>
      <c r="J8" s="90">
        <f t="shared" si="0"/>
        <v>1.2726224428571428E-2</v>
      </c>
      <c r="K8" s="56"/>
      <c r="L8" s="56"/>
      <c r="M8" s="56"/>
      <c r="N8" s="28"/>
      <c r="O8" s="56"/>
      <c r="P8" s="130">
        <f t="shared" si="1"/>
        <v>31.030999999999999</v>
      </c>
      <c r="Q8" s="130">
        <f t="shared" si="1"/>
        <v>10.39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5"/>
      <c r="U8" s="27" t="s">
        <v>35</v>
      </c>
      <c r="V8" s="28"/>
      <c r="W8" s="127">
        <f>W26</f>
        <v>70686.040000000008</v>
      </c>
      <c r="X8" s="90">
        <f t="shared" si="2"/>
        <v>36.307101619047614</v>
      </c>
      <c r="Y8" s="90">
        <f t="shared" si="2"/>
        <v>39.854737809523812</v>
      </c>
      <c r="Z8" s="90">
        <f t="shared" si="2"/>
        <v>0.98471605238095228</v>
      </c>
      <c r="AA8" s="90">
        <f t="shared" si="2"/>
        <v>0.98911807666666651</v>
      </c>
      <c r="AB8" s="90">
        <f t="shared" si="2"/>
        <v>3.155924123809524E-2</v>
      </c>
      <c r="AC8" s="56"/>
      <c r="AD8" s="56"/>
      <c r="AE8" s="56"/>
      <c r="AF8" s="28"/>
      <c r="AG8" s="239"/>
      <c r="AH8" s="130">
        <f t="shared" si="3"/>
        <v>28.062000000000001</v>
      </c>
      <c r="AI8" s="130">
        <f t="shared" si="3"/>
        <v>10.170999999999999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6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9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57</v>
      </c>
      <c r="C10" s="136"/>
      <c r="D10" s="136"/>
      <c r="E10" s="247"/>
      <c r="F10" s="137"/>
      <c r="G10" s="137"/>
      <c r="H10" s="137"/>
      <c r="I10" s="137"/>
      <c r="J10" s="137"/>
      <c r="K10" s="137"/>
      <c r="L10" s="136"/>
      <c r="M10" s="138"/>
      <c r="N10" s="138"/>
      <c r="O10" s="248"/>
      <c r="P10" s="154">
        <f>GEOMEAN(P5:P8)</f>
        <v>30.261529990481929</v>
      </c>
      <c r="Q10" s="154">
        <f>GEOMEAN(Q5:Q8)</f>
        <v>10.047782887317734</v>
      </c>
      <c r="R10" s="134" t="e">
        <f>AVERAGE(R5:R8)</f>
        <v>#DIV/0!</v>
      </c>
      <c r="S10" s="214"/>
      <c r="T10" s="153" t="s">
        <v>57</v>
      </c>
      <c r="U10" s="136"/>
      <c r="V10" s="136"/>
      <c r="W10" s="247"/>
      <c r="X10" s="137"/>
      <c r="Y10" s="137"/>
      <c r="Z10" s="137"/>
      <c r="AA10" s="137"/>
      <c r="AB10" s="137"/>
      <c r="AC10" s="137"/>
      <c r="AD10" s="136"/>
      <c r="AE10" s="138"/>
      <c r="AF10" s="138"/>
      <c r="AG10" s="248"/>
      <c r="AH10" s="154">
        <f>GEOMEAN(AH5:AH8)</f>
        <v>28.007187594104156</v>
      </c>
      <c r="AI10" s="154">
        <f>GEOMEAN(AI5:AI8)</f>
        <v>9.9515594180296549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9"/>
      <c r="F11" s="90"/>
      <c r="G11" s="90"/>
      <c r="H11" s="90"/>
      <c r="I11" s="90"/>
      <c r="J11" s="90"/>
      <c r="K11" s="90"/>
      <c r="L11" s="214"/>
      <c r="M11" s="91"/>
      <c r="N11" s="91"/>
      <c r="O11" s="250"/>
      <c r="P11" s="90"/>
      <c r="Q11" s="90"/>
      <c r="R11" s="130"/>
      <c r="S11" s="214"/>
      <c r="T11" s="214"/>
      <c r="U11" s="214"/>
      <c r="V11" s="214"/>
      <c r="W11" s="249"/>
      <c r="X11" s="90"/>
      <c r="Y11" s="90"/>
      <c r="Z11" s="90"/>
      <c r="AA11" s="90"/>
      <c r="AB11" s="90"/>
      <c r="AC11" s="90"/>
      <c r="AD11" s="214"/>
      <c r="AE11" s="91"/>
      <c r="AF11" s="91"/>
      <c r="AG11" s="250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9"/>
      <c r="F12" s="90"/>
      <c r="G12" s="90"/>
      <c r="H12" s="90"/>
      <c r="I12" s="90"/>
      <c r="J12" s="90"/>
      <c r="K12" s="90"/>
      <c r="L12" s="214"/>
      <c r="M12" s="91"/>
      <c r="N12" s="91"/>
      <c r="O12" s="250"/>
      <c r="P12" s="90"/>
      <c r="Q12" s="90"/>
      <c r="R12" s="130"/>
      <c r="S12" s="214"/>
      <c r="T12" s="214"/>
      <c r="U12" s="214"/>
      <c r="V12" s="214"/>
      <c r="W12" s="249"/>
      <c r="X12" s="90"/>
      <c r="Y12" s="90"/>
      <c r="Z12" s="90"/>
      <c r="AA12" s="90"/>
      <c r="AB12" s="90"/>
      <c r="AC12" s="90"/>
      <c r="AD12" s="214"/>
      <c r="AE12" s="91"/>
      <c r="AF12" s="91"/>
      <c r="AG12" s="250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8" t="str">
        <f>CONCATENATE("Encoding/Decoding [ ",'Summary (auto)'!$C$3," ]")</f>
        <v>Encoding/Decoding [ 12bit-quantize-raht-15-bit ]</v>
      </c>
      <c r="D13" s="269"/>
      <c r="E13" s="269"/>
      <c r="F13" s="269"/>
      <c r="G13" s="269"/>
      <c r="H13" s="269"/>
      <c r="I13" s="269"/>
      <c r="J13" s="269"/>
      <c r="K13" s="269"/>
      <c r="L13" s="269"/>
      <c r="M13" s="269"/>
      <c r="N13" s="269"/>
      <c r="O13" s="269"/>
      <c r="P13" s="269"/>
      <c r="Q13" s="269"/>
      <c r="R13" s="289"/>
      <c r="T13" s="21"/>
      <c r="U13" s="288" t="str">
        <f>CONCATENATE("Encoding [ ",'Summary (auto)'!$C$4," ]")</f>
        <v>Encoding [ 10bit-quantize-raht-15-bit ]</v>
      </c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  <c r="AF13" s="269"/>
      <c r="AG13" s="269"/>
      <c r="AH13" s="269"/>
      <c r="AI13" s="269"/>
      <c r="AJ13" s="289"/>
    </row>
    <row r="14" spans="1:58" ht="15.6" customHeight="1" x14ac:dyDescent="0.25">
      <c r="B14" s="155"/>
      <c r="C14" s="101"/>
      <c r="D14" s="101"/>
      <c r="E14" s="251" t="s">
        <v>58</v>
      </c>
      <c r="F14" s="135" t="s">
        <v>59</v>
      </c>
      <c r="G14" s="135" t="s">
        <v>60</v>
      </c>
      <c r="H14" s="135" t="s">
        <v>61</v>
      </c>
      <c r="I14" s="135" t="s">
        <v>62</v>
      </c>
      <c r="J14" s="135" t="s">
        <v>63</v>
      </c>
      <c r="K14" s="135" t="s">
        <v>64</v>
      </c>
      <c r="L14" s="135" t="s">
        <v>65</v>
      </c>
      <c r="M14" s="102" t="s">
        <v>66</v>
      </c>
      <c r="N14" s="102"/>
      <c r="O14" s="252"/>
      <c r="P14" s="102"/>
      <c r="Q14" s="103"/>
      <c r="R14" s="104"/>
      <c r="S14" s="199"/>
      <c r="T14" s="155"/>
      <c r="U14" s="101"/>
      <c r="V14" s="101"/>
      <c r="W14" s="251" t="s">
        <v>58</v>
      </c>
      <c r="X14" s="135" t="s">
        <v>59</v>
      </c>
      <c r="Y14" s="135" t="s">
        <v>60</v>
      </c>
      <c r="Z14" s="135" t="s">
        <v>61</v>
      </c>
      <c r="AA14" s="135" t="s">
        <v>62</v>
      </c>
      <c r="AB14" s="135" t="s">
        <v>63</v>
      </c>
      <c r="AC14" s="135" t="s">
        <v>64</v>
      </c>
      <c r="AD14" s="135" t="s">
        <v>65</v>
      </c>
      <c r="AE14" s="102" t="s">
        <v>66</v>
      </c>
      <c r="AF14" s="102"/>
      <c r="AG14" s="252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7" t="s">
        <v>53</v>
      </c>
      <c r="F15" s="237" t="s">
        <v>53</v>
      </c>
      <c r="G15" s="237" t="s">
        <v>53</v>
      </c>
      <c r="H15" s="237" t="s">
        <v>53</v>
      </c>
      <c r="I15" s="237" t="s">
        <v>53</v>
      </c>
      <c r="J15" s="237" t="s">
        <v>53</v>
      </c>
      <c r="K15" s="237" t="s">
        <v>53</v>
      </c>
      <c r="L15" s="237" t="s">
        <v>53</v>
      </c>
      <c r="M15" s="237" t="s">
        <v>53</v>
      </c>
      <c r="N15" s="33"/>
      <c r="O15" s="238"/>
      <c r="P15" s="204" t="s">
        <v>49</v>
      </c>
      <c r="Q15" s="204" t="s">
        <v>50</v>
      </c>
      <c r="R15" s="34"/>
      <c r="S15" s="214"/>
      <c r="T15" s="148"/>
      <c r="U15" s="32"/>
      <c r="V15" s="32"/>
      <c r="W15" s="237" t="s">
        <v>53</v>
      </c>
      <c r="X15" s="237" t="s">
        <v>53</v>
      </c>
      <c r="Y15" s="237" t="s">
        <v>53</v>
      </c>
      <c r="Z15" s="237" t="s">
        <v>53</v>
      </c>
      <c r="AA15" s="237" t="s">
        <v>53</v>
      </c>
      <c r="AB15" s="237" t="s">
        <v>53</v>
      </c>
      <c r="AC15" s="237" t="s">
        <v>53</v>
      </c>
      <c r="AD15" s="237" t="s">
        <v>53</v>
      </c>
      <c r="AE15" s="237" t="s">
        <v>53</v>
      </c>
      <c r="AF15" s="33"/>
      <c r="AG15" s="238"/>
      <c r="AH15" s="204" t="s">
        <v>49</v>
      </c>
      <c r="AI15" s="204" t="s">
        <v>50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0"/>
      <c r="C16" s="25" t="s">
        <v>31</v>
      </c>
      <c r="D16" s="26"/>
      <c r="E16" s="128">
        <v>5908.1840000000002</v>
      </c>
      <c r="F16" s="166">
        <v>7933.3280000000004</v>
      </c>
      <c r="G16" s="166">
        <v>2542.9360000000001</v>
      </c>
      <c r="H16" s="166">
        <v>873.4</v>
      </c>
      <c r="I16" s="166">
        <v>253.71199999999999</v>
      </c>
      <c r="J16" s="166">
        <v>11685.56</v>
      </c>
      <c r="K16" s="60">
        <v>7438.7839999999997</v>
      </c>
      <c r="L16" s="60">
        <v>2487.2559999999999</v>
      </c>
      <c r="M16" s="60">
        <v>7.8879999999999999</v>
      </c>
      <c r="N16" s="55"/>
      <c r="O16" s="253"/>
      <c r="P16" s="129">
        <v>29.905999999999999</v>
      </c>
      <c r="Q16" s="129">
        <v>9.7650000000000006</v>
      </c>
      <c r="R16" s="142"/>
      <c r="S16" s="214"/>
      <c r="T16" s="300"/>
      <c r="U16" s="25" t="s">
        <v>31</v>
      </c>
      <c r="V16" s="26"/>
      <c r="W16" s="128">
        <v>5908.1840000000002</v>
      </c>
      <c r="X16" s="166">
        <v>4317.1760000000004</v>
      </c>
      <c r="Y16" s="166">
        <v>171.43199999999999</v>
      </c>
      <c r="Z16" s="166">
        <v>30.704000000000001</v>
      </c>
      <c r="AA16" s="166">
        <v>5.0640000000000001</v>
      </c>
      <c r="AB16" s="166">
        <v>6847.0959999999995</v>
      </c>
      <c r="AC16" s="60">
        <v>3897.2640000000001</v>
      </c>
      <c r="AD16" s="60">
        <v>1340.136</v>
      </c>
      <c r="AE16" s="60">
        <v>7.8879999999999999</v>
      </c>
      <c r="AF16" s="55"/>
      <c r="AG16" s="253"/>
      <c r="AH16" s="129">
        <v>27.920999999999999</v>
      </c>
      <c r="AI16" s="129">
        <v>9.75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32</v>
      </c>
      <c r="D17" s="28"/>
      <c r="E17" s="143">
        <v>5908.1840000000002</v>
      </c>
      <c r="F17" s="167">
        <v>10438.200000000001</v>
      </c>
      <c r="G17" s="167">
        <v>7225.9359999999997</v>
      </c>
      <c r="H17" s="167">
        <v>3804.616</v>
      </c>
      <c r="I17" s="167">
        <v>2215.616</v>
      </c>
      <c r="J17" s="167">
        <v>15083.272000000001</v>
      </c>
      <c r="K17" s="62">
        <v>9962.768</v>
      </c>
      <c r="L17" s="62">
        <v>3304.1840000000002</v>
      </c>
      <c r="M17" s="62">
        <v>7.88</v>
      </c>
      <c r="N17" s="56"/>
      <c r="O17" s="239"/>
      <c r="P17" s="144">
        <v>29.827999999999999</v>
      </c>
      <c r="Q17" s="144">
        <v>10</v>
      </c>
      <c r="R17" s="145"/>
      <c r="S17" s="214"/>
      <c r="T17" s="285"/>
      <c r="U17" s="27" t="s">
        <v>32</v>
      </c>
      <c r="V17" s="28"/>
      <c r="W17" s="143">
        <v>5908.1840000000002</v>
      </c>
      <c r="X17" s="167">
        <v>6681.8879999999999</v>
      </c>
      <c r="Y17" s="167">
        <v>1199.664</v>
      </c>
      <c r="Z17" s="167">
        <v>327.024</v>
      </c>
      <c r="AA17" s="167">
        <v>66.888000000000005</v>
      </c>
      <c r="AB17" s="167">
        <v>10028.824000000001</v>
      </c>
      <c r="AC17" s="62">
        <v>6217.3519999999999</v>
      </c>
      <c r="AD17" s="62">
        <v>2099.2959999999998</v>
      </c>
      <c r="AE17" s="62">
        <v>7.88</v>
      </c>
      <c r="AF17" s="56"/>
      <c r="AG17" s="239"/>
      <c r="AH17" s="144">
        <v>28.062000000000001</v>
      </c>
      <c r="AI17" s="144">
        <v>9.89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33</v>
      </c>
      <c r="D18" s="28"/>
      <c r="E18" s="143">
        <v>5908.1840000000002</v>
      </c>
      <c r="F18" s="167">
        <v>13048.584000000001</v>
      </c>
      <c r="G18" s="167">
        <v>13643.248</v>
      </c>
      <c r="H18" s="167">
        <v>10203.312</v>
      </c>
      <c r="I18" s="167">
        <v>8727.2160000000003</v>
      </c>
      <c r="J18" s="167">
        <v>18608.024000000001</v>
      </c>
      <c r="K18" s="62">
        <v>12582.487999999999</v>
      </c>
      <c r="L18" s="62">
        <v>4150.4480000000003</v>
      </c>
      <c r="M18" s="62">
        <v>7.8639999999999999</v>
      </c>
      <c r="N18" s="56"/>
      <c r="O18" s="239"/>
      <c r="P18" s="144">
        <v>30.295999999999999</v>
      </c>
      <c r="Q18" s="144">
        <v>10.045999999999999</v>
      </c>
      <c r="R18" s="145"/>
      <c r="S18" s="214"/>
      <c r="T18" s="285"/>
      <c r="U18" s="27" t="s">
        <v>33</v>
      </c>
      <c r="V18" s="28"/>
      <c r="W18" s="143">
        <v>5908.1840000000002</v>
      </c>
      <c r="X18" s="167">
        <v>9142.1759999999995</v>
      </c>
      <c r="Y18" s="167">
        <v>4528.152</v>
      </c>
      <c r="Z18" s="167">
        <v>1917.6320000000001</v>
      </c>
      <c r="AA18" s="167">
        <v>829.26400000000001</v>
      </c>
      <c r="AB18" s="167">
        <v>13348.343999999999</v>
      </c>
      <c r="AC18" s="62">
        <v>8671.0159999999996</v>
      </c>
      <c r="AD18" s="62">
        <v>2891.9679999999998</v>
      </c>
      <c r="AE18" s="62">
        <v>7.8639999999999999</v>
      </c>
      <c r="AF18" s="56"/>
      <c r="AG18" s="239"/>
      <c r="AH18" s="144">
        <v>27.984000000000002</v>
      </c>
      <c r="AI18" s="144">
        <v>10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35</v>
      </c>
      <c r="D19" s="28"/>
      <c r="E19" s="143">
        <v>5908.1840000000002</v>
      </c>
      <c r="F19" s="167">
        <v>15550.848</v>
      </c>
      <c r="G19" s="167">
        <v>20692.560000000001</v>
      </c>
      <c r="H19" s="167">
        <v>19933.175999999999</v>
      </c>
      <c r="I19" s="167">
        <v>20947.151999999998</v>
      </c>
      <c r="J19" s="167">
        <v>22266.328000000001</v>
      </c>
      <c r="K19" s="62">
        <v>15334.224</v>
      </c>
      <c r="L19" s="62">
        <v>5043.0959999999995</v>
      </c>
      <c r="M19" s="62">
        <v>7.7359999999999998</v>
      </c>
      <c r="N19" s="56"/>
      <c r="O19" s="239"/>
      <c r="P19" s="144">
        <v>31.030999999999999</v>
      </c>
      <c r="Q19" s="144">
        <v>10.39</v>
      </c>
      <c r="R19" s="145"/>
      <c r="S19" s="214"/>
      <c r="T19" s="285"/>
      <c r="U19" s="27" t="s">
        <v>35</v>
      </c>
      <c r="V19" s="28"/>
      <c r="W19" s="143">
        <v>5908.1840000000002</v>
      </c>
      <c r="X19" s="167">
        <v>11468.848</v>
      </c>
      <c r="Y19" s="167">
        <v>10107.136</v>
      </c>
      <c r="Z19" s="167">
        <v>6585.9040000000005</v>
      </c>
      <c r="AA19" s="167">
        <v>4838.12</v>
      </c>
      <c r="AB19" s="167">
        <v>16815.776000000002</v>
      </c>
      <c r="AC19" s="62">
        <v>11244.023999999999</v>
      </c>
      <c r="AD19" s="62">
        <v>3718.0479999999998</v>
      </c>
      <c r="AE19" s="62">
        <v>7.7359999999999998</v>
      </c>
      <c r="AF19" s="56"/>
      <c r="AG19" s="239"/>
      <c r="AH19" s="144">
        <v>28.062000000000001</v>
      </c>
      <c r="AI19" s="144">
        <v>10.170999999999999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4"/>
      <c r="P20" s="169"/>
      <c r="Q20" s="169"/>
      <c r="R20" s="146"/>
      <c r="S20" s="214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4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5" t="s">
        <v>29</v>
      </c>
      <c r="F21" s="30"/>
      <c r="G21" s="30"/>
      <c r="H21" s="30"/>
      <c r="I21" s="30"/>
      <c r="J21" s="30"/>
      <c r="K21" s="30"/>
      <c r="L21" s="30"/>
      <c r="M21" s="30"/>
      <c r="N21" s="30"/>
      <c r="O21" s="236"/>
      <c r="P21" s="30"/>
      <c r="Q21" s="203"/>
      <c r="R21" s="31"/>
      <c r="S21" s="214"/>
      <c r="T21" s="296"/>
      <c r="U21" s="93"/>
      <c r="V21" s="93"/>
      <c r="W21" s="255" t="s">
        <v>29</v>
      </c>
      <c r="X21" s="30"/>
      <c r="Y21" s="30"/>
      <c r="Z21" s="30"/>
      <c r="AA21" s="30"/>
      <c r="AB21" s="30"/>
      <c r="AC21" s="30"/>
      <c r="AD21" s="30"/>
      <c r="AE21" s="30"/>
      <c r="AF21" s="30"/>
      <c r="AG21" s="236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7" t="s">
        <v>53</v>
      </c>
      <c r="F22" s="33"/>
      <c r="G22" s="33"/>
      <c r="H22" s="33"/>
      <c r="I22" s="33"/>
      <c r="J22" s="33"/>
      <c r="K22" s="33"/>
      <c r="L22" s="33"/>
      <c r="M22" s="33"/>
      <c r="N22" s="33"/>
      <c r="O22" s="238"/>
      <c r="P22" s="33"/>
      <c r="Q22" s="204"/>
      <c r="R22" s="34"/>
      <c r="S22" s="214"/>
      <c r="T22" s="297"/>
      <c r="U22" s="32"/>
      <c r="V22" s="32"/>
      <c r="W22" s="256" t="s">
        <v>53</v>
      </c>
      <c r="X22" s="33"/>
      <c r="Y22" s="33"/>
      <c r="Z22" s="33"/>
      <c r="AA22" s="33"/>
      <c r="AB22" s="33"/>
      <c r="AC22" s="33"/>
      <c r="AD22" s="33"/>
      <c r="AE22" s="33"/>
      <c r="AF22" s="33"/>
      <c r="AG22" s="238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90"/>
      <c r="C23" s="25" t="s">
        <v>31</v>
      </c>
      <c r="D23" s="26"/>
      <c r="E23" s="127">
        <f>SUM(E16:L16)</f>
        <v>39123.160000000003</v>
      </c>
      <c r="F23" s="56"/>
      <c r="G23" s="56"/>
      <c r="H23" s="56"/>
      <c r="I23" s="56"/>
      <c r="J23" s="56"/>
      <c r="K23" s="56"/>
      <c r="L23" s="56"/>
      <c r="M23" s="56"/>
      <c r="N23" s="56"/>
      <c r="O23" s="239"/>
      <c r="P23" s="56"/>
      <c r="Q23" s="168"/>
      <c r="R23" s="57"/>
      <c r="S23" s="214"/>
      <c r="T23" s="290"/>
      <c r="U23" s="25" t="s">
        <v>31</v>
      </c>
      <c r="V23" s="26"/>
      <c r="W23" s="127">
        <f>SUM(W16:AD16)</f>
        <v>22517.056</v>
      </c>
      <c r="X23" s="56"/>
      <c r="Y23" s="56"/>
      <c r="Z23" s="56"/>
      <c r="AA23" s="56"/>
      <c r="AB23" s="56"/>
      <c r="AC23" s="56"/>
      <c r="AD23" s="56"/>
      <c r="AE23" s="56"/>
      <c r="AF23" s="56"/>
      <c r="AG23" s="239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32</v>
      </c>
      <c r="D24" s="28"/>
      <c r="E24" s="127">
        <f>SUM(E17:L17)</f>
        <v>57942.776000000005</v>
      </c>
      <c r="F24" s="56"/>
      <c r="G24" s="56"/>
      <c r="H24" s="56"/>
      <c r="I24" s="56"/>
      <c r="J24" s="56"/>
      <c r="K24" s="56"/>
      <c r="L24" s="56"/>
      <c r="M24" s="56"/>
      <c r="N24" s="56"/>
      <c r="O24" s="239"/>
      <c r="P24" s="56"/>
      <c r="Q24" s="168"/>
      <c r="R24" s="57"/>
      <c r="S24" s="214"/>
      <c r="T24" s="285"/>
      <c r="U24" s="27" t="s">
        <v>32</v>
      </c>
      <c r="V24" s="28"/>
      <c r="W24" s="127">
        <f>SUM(W17:AD17)</f>
        <v>32529.119999999999</v>
      </c>
      <c r="X24" s="56"/>
      <c r="Y24" s="56"/>
      <c r="Z24" s="56"/>
      <c r="AA24" s="56"/>
      <c r="AB24" s="56"/>
      <c r="AC24" s="56"/>
      <c r="AD24" s="56"/>
      <c r="AE24" s="56"/>
      <c r="AF24" s="56"/>
      <c r="AG24" s="239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33</v>
      </c>
      <c r="D25" s="28"/>
      <c r="E25" s="127">
        <f>SUM(E18:L18)</f>
        <v>86871.504000000001</v>
      </c>
      <c r="F25" s="56"/>
      <c r="G25" s="56"/>
      <c r="H25" s="56"/>
      <c r="I25" s="56"/>
      <c r="J25" s="56"/>
      <c r="K25" s="56"/>
      <c r="L25" s="56"/>
      <c r="M25" s="56"/>
      <c r="N25" s="56"/>
      <c r="O25" s="239"/>
      <c r="P25" s="56"/>
      <c r="Q25" s="168"/>
      <c r="R25" s="57"/>
      <c r="S25" s="214"/>
      <c r="T25" s="285"/>
      <c r="U25" s="27" t="s">
        <v>33</v>
      </c>
      <c r="V25" s="28"/>
      <c r="W25" s="127">
        <f>SUM(W18:AD18)</f>
        <v>47236.735999999997</v>
      </c>
      <c r="X25" s="56"/>
      <c r="Y25" s="56"/>
      <c r="Z25" s="56"/>
      <c r="AA25" s="56"/>
      <c r="AB25" s="56"/>
      <c r="AC25" s="56"/>
      <c r="AD25" s="56"/>
      <c r="AE25" s="56"/>
      <c r="AF25" s="56"/>
      <c r="AG25" s="239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35</v>
      </c>
      <c r="D26" s="28"/>
      <c r="E26" s="127">
        <f>SUM(E19:L19)</f>
        <v>125675.568</v>
      </c>
      <c r="F26" s="56"/>
      <c r="G26" s="56"/>
      <c r="H26" s="56"/>
      <c r="I26" s="56"/>
      <c r="J26" s="56"/>
      <c r="K26" s="56"/>
      <c r="L26" s="56"/>
      <c r="M26" s="56"/>
      <c r="N26" s="56"/>
      <c r="O26" s="239"/>
      <c r="P26" s="56"/>
      <c r="Q26" s="168"/>
      <c r="R26" s="57"/>
      <c r="S26" s="214"/>
      <c r="T26" s="285"/>
      <c r="U26" s="27" t="s">
        <v>35</v>
      </c>
      <c r="V26" s="28"/>
      <c r="W26" s="127">
        <f>SUM(W19:AD19)</f>
        <v>70686.040000000008</v>
      </c>
      <c r="X26" s="56"/>
      <c r="Y26" s="56"/>
      <c r="Z26" s="56"/>
      <c r="AA26" s="56"/>
      <c r="AB26" s="56"/>
      <c r="AC26" s="56"/>
      <c r="AD26" s="56"/>
      <c r="AE26" s="56"/>
      <c r="AF26" s="56"/>
      <c r="AG26" s="239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6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4"/>
      <c r="P27" s="58"/>
      <c r="Q27" s="169"/>
      <c r="R27" s="59"/>
      <c r="S27" s="214"/>
      <c r="T27" s="286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4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9"/>
      <c r="F28" s="90"/>
      <c r="G28" s="90"/>
      <c r="H28" s="90"/>
      <c r="I28" s="90"/>
      <c r="J28" s="90"/>
      <c r="K28" s="90"/>
      <c r="L28" s="90"/>
      <c r="M28" s="90"/>
      <c r="N28" s="90"/>
      <c r="O28" s="250"/>
      <c r="P28" s="90"/>
      <c r="Q28" s="91"/>
      <c r="R28" s="91"/>
      <c r="S28" s="214"/>
      <c r="T28" s="214"/>
      <c r="U28" s="214"/>
      <c r="V28" s="91"/>
      <c r="W28" s="249"/>
      <c r="X28" s="90"/>
      <c r="Y28" s="90"/>
      <c r="Z28" s="90"/>
      <c r="AA28" s="90"/>
      <c r="AB28" s="90"/>
      <c r="AC28" s="90"/>
      <c r="AD28" s="90"/>
      <c r="AE28" s="90"/>
      <c r="AF28" s="90"/>
      <c r="AG28" s="250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50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50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9"/>
      <c r="F30" s="214"/>
      <c r="G30" s="214"/>
      <c r="H30" s="214"/>
      <c r="I30" s="214"/>
      <c r="J30" s="214"/>
      <c r="K30" s="214"/>
      <c r="L30" s="214"/>
      <c r="M30" s="214"/>
      <c r="N30" s="214"/>
      <c r="O30" s="250"/>
      <c r="P30" s="214"/>
      <c r="Q30" s="214"/>
      <c r="R30" s="214"/>
      <c r="S30" s="214"/>
      <c r="T30" s="214"/>
      <c r="U30" s="214"/>
      <c r="V30" s="214"/>
      <c r="W30" s="249"/>
      <c r="X30" s="214"/>
      <c r="Y30" s="214"/>
      <c r="Z30" s="214"/>
      <c r="AA30" s="214"/>
      <c r="AB30" s="214"/>
      <c r="AC30" s="214"/>
      <c r="AD30" s="214"/>
      <c r="AE30" s="214"/>
      <c r="AF30" s="214"/>
      <c r="AG30" s="250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8" t="str">
        <f>CONCATENATE("View Synthesis [ ",'Summary (auto)'!$C$3," ]")</f>
        <v>View Synthesis [ 12bit-quantize-raht-15-bit ]</v>
      </c>
      <c r="D31" s="269"/>
      <c r="E31" s="269"/>
      <c r="F31" s="269"/>
      <c r="G31" s="269"/>
      <c r="H31" s="269"/>
      <c r="I31" s="269"/>
      <c r="J31" s="269"/>
      <c r="K31" s="269"/>
      <c r="L31" s="269"/>
      <c r="M31" s="269"/>
      <c r="N31" s="269"/>
      <c r="O31" s="269"/>
      <c r="P31" s="269"/>
      <c r="Q31" s="269"/>
      <c r="R31" s="289"/>
      <c r="S31" s="214"/>
      <c r="T31" s="21"/>
      <c r="U31" s="288" t="str">
        <f>CONCATENATE("View Synthesis [ ",'Summary (auto)'!$C$4," ]")</f>
        <v>View Synthesis [ 10bit-quantize-raht-15-bit ]</v>
      </c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  <c r="AF31" s="269"/>
      <c r="AG31" s="269"/>
      <c r="AH31" s="269"/>
      <c r="AI31" s="269"/>
      <c r="AJ31" s="289"/>
      <c r="AK31" s="199"/>
      <c r="AL31" s="199"/>
      <c r="AM31" s="295" t="s">
        <v>67</v>
      </c>
      <c r="AN31" s="280"/>
      <c r="AO31" s="280"/>
      <c r="AP31" s="280"/>
      <c r="AQ31" s="152"/>
      <c r="AR31" s="199"/>
      <c r="AS31" s="199"/>
      <c r="AT31" s="199"/>
    </row>
    <row r="32" spans="2:56" ht="13.5" customHeight="1" thickBot="1" x14ac:dyDescent="0.2">
      <c r="B32" s="24" t="s">
        <v>68</v>
      </c>
      <c r="C32" s="94"/>
      <c r="D32" s="94"/>
      <c r="E32" s="214"/>
      <c r="F32" s="22" t="s">
        <v>27</v>
      </c>
      <c r="G32" s="22" t="s">
        <v>38</v>
      </c>
      <c r="H32" s="22" t="s">
        <v>41</v>
      </c>
      <c r="I32" s="22" t="s">
        <v>44</v>
      </c>
      <c r="J32" s="22" t="s">
        <v>54</v>
      </c>
      <c r="K32" s="22"/>
      <c r="L32" s="118"/>
      <c r="M32" s="118"/>
      <c r="N32" s="22"/>
      <c r="O32" s="257"/>
      <c r="P32" s="22"/>
      <c r="Q32" s="22"/>
      <c r="R32" s="23" t="s">
        <v>51</v>
      </c>
      <c r="S32" s="214"/>
      <c r="T32" s="24" t="s">
        <v>68</v>
      </c>
      <c r="U32" s="94"/>
      <c r="V32" s="94"/>
      <c r="W32" s="214"/>
      <c r="X32" s="22" t="s">
        <v>27</v>
      </c>
      <c r="Y32" s="22" t="s">
        <v>38</v>
      </c>
      <c r="Z32" s="22" t="s">
        <v>41</v>
      </c>
      <c r="AA32" s="22" t="s">
        <v>44</v>
      </c>
      <c r="AB32" s="22" t="s">
        <v>54</v>
      </c>
      <c r="AC32" s="22"/>
      <c r="AD32" s="214"/>
      <c r="AE32" s="214"/>
      <c r="AF32" s="22"/>
      <c r="AG32" s="257"/>
      <c r="AH32" s="22"/>
      <c r="AI32" s="22"/>
      <c r="AJ32" s="23" t="s">
        <v>51</v>
      </c>
      <c r="AK32" s="199"/>
      <c r="AL32" s="24" t="s">
        <v>68</v>
      </c>
      <c r="AM32" s="98" t="s">
        <v>27</v>
      </c>
      <c r="AN32" s="30" t="s">
        <v>38</v>
      </c>
      <c r="AO32" s="30" t="s">
        <v>41</v>
      </c>
      <c r="AP32" s="30" t="s">
        <v>44</v>
      </c>
      <c r="AQ32" s="97" t="s">
        <v>54</v>
      </c>
      <c r="AR32" s="90"/>
      <c r="AS32" s="250"/>
      <c r="AT32" s="90"/>
    </row>
    <row r="33" spans="2:52" x14ac:dyDescent="0.15">
      <c r="B33" s="287" t="s">
        <v>69</v>
      </c>
      <c r="C33" s="25" t="s">
        <v>31</v>
      </c>
      <c r="D33" s="39"/>
      <c r="E33" s="55"/>
      <c r="F33" s="96">
        <v>30.698001999999999</v>
      </c>
      <c r="G33" s="96">
        <v>33.729146999999998</v>
      </c>
      <c r="H33" s="96">
        <v>0.96769939000000005</v>
      </c>
      <c r="I33" s="60">
        <v>0.9724855</v>
      </c>
      <c r="J33" s="60">
        <v>7.1637205999999995E-2</v>
      </c>
      <c r="K33" s="61"/>
      <c r="L33" s="258"/>
      <c r="M33" s="258"/>
      <c r="N33" s="55"/>
      <c r="O33" s="26"/>
      <c r="P33" s="55"/>
      <c r="Q33" s="26"/>
      <c r="R33" s="131"/>
      <c r="S33" s="214"/>
      <c r="T33" s="287" t="s">
        <v>69</v>
      </c>
      <c r="U33" s="25" t="s">
        <v>31</v>
      </c>
      <c r="V33" s="39"/>
      <c r="W33" s="55"/>
      <c r="X33" s="96">
        <v>27.002375000000001</v>
      </c>
      <c r="Y33" s="96">
        <v>29.776896000000001</v>
      </c>
      <c r="Z33" s="96">
        <v>0.92136755999999997</v>
      </c>
      <c r="AA33" s="60">
        <v>0.94082144000000001</v>
      </c>
      <c r="AB33" s="60">
        <v>0.16542198</v>
      </c>
      <c r="AC33" s="61"/>
      <c r="AD33" s="258"/>
      <c r="AE33" s="258"/>
      <c r="AF33" s="55"/>
      <c r="AG33" s="26"/>
      <c r="AH33" s="55"/>
      <c r="AI33" s="26"/>
      <c r="AJ33" s="131"/>
      <c r="AK33" s="199"/>
      <c r="AL33" s="287" t="s">
        <v>69</v>
      </c>
      <c r="AM33" s="119">
        <f t="shared" ref="AM33:AM96" si="4">IF(OR(X33="",F33=""),"",X33-F33)</f>
        <v>-3.6956269999999982</v>
      </c>
      <c r="AN33" s="95">
        <f t="shared" ref="AN33:AN96" si="5">IF(OR(Y33="",G33=""),"",Y33-G33)</f>
        <v>-3.9522509999999968</v>
      </c>
      <c r="AO33" s="95">
        <f t="shared" ref="AO33:AO96" si="6">IF(OR(Z33="",H33=""),"",Z33-H33)</f>
        <v>-4.6331830000000074E-2</v>
      </c>
      <c r="AP33" s="95">
        <f t="shared" ref="AP33:AP96" si="7">IF(OR(AA33="",I33=""),"",AA33-I33)</f>
        <v>-3.1664059999999994E-2</v>
      </c>
      <c r="AQ33" s="120">
        <f t="shared" ref="AQ33:AQ96" si="8">IF(OR(AB33="",J33=""),"",AB33-J33)</f>
        <v>9.3784774000000001E-2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32</v>
      </c>
      <c r="D34" s="186"/>
      <c r="E34" s="56"/>
      <c r="F34" s="187">
        <v>33.274686000000003</v>
      </c>
      <c r="G34" s="187">
        <v>36.769927000000003</v>
      </c>
      <c r="H34" s="187">
        <v>0.98009108</v>
      </c>
      <c r="I34" s="62">
        <v>0.98310567000000004</v>
      </c>
      <c r="J34" s="62">
        <v>4.7629810000000002E-2</v>
      </c>
      <c r="K34" s="188"/>
      <c r="L34" s="259"/>
      <c r="M34" s="259"/>
      <c r="N34" s="56"/>
      <c r="O34" s="28"/>
      <c r="P34" s="56"/>
      <c r="Q34" s="28"/>
      <c r="R34" s="132"/>
      <c r="S34" s="214"/>
      <c r="T34" s="285"/>
      <c r="U34" s="27" t="s">
        <v>32</v>
      </c>
      <c r="V34" s="186"/>
      <c r="W34" s="56"/>
      <c r="X34" s="187">
        <v>29.934619000000001</v>
      </c>
      <c r="Y34" s="187">
        <v>33.329042999999999</v>
      </c>
      <c r="Z34" s="187">
        <v>0.95942534000000002</v>
      </c>
      <c r="AA34" s="62">
        <v>0.96706166999999998</v>
      </c>
      <c r="AB34" s="62">
        <v>8.2284524999999997E-2</v>
      </c>
      <c r="AC34" s="188"/>
      <c r="AD34" s="259"/>
      <c r="AE34" s="259"/>
      <c r="AF34" s="56"/>
      <c r="AG34" s="28"/>
      <c r="AH34" s="56"/>
      <c r="AI34" s="28"/>
      <c r="AJ34" s="132"/>
      <c r="AK34" s="199"/>
      <c r="AL34" s="285"/>
      <c r="AM34" s="86">
        <f t="shared" si="4"/>
        <v>-3.3400670000000012</v>
      </c>
      <c r="AN34" s="121">
        <f t="shared" si="5"/>
        <v>-3.4408840000000041</v>
      </c>
      <c r="AO34" s="121">
        <f t="shared" si="6"/>
        <v>-2.0665739999999988E-2</v>
      </c>
      <c r="AP34" s="121">
        <f t="shared" si="7"/>
        <v>-1.6044000000000058E-2</v>
      </c>
      <c r="AQ34" s="87">
        <f t="shared" si="8"/>
        <v>3.4654714999999996E-2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33</v>
      </c>
      <c r="D35" s="186"/>
      <c r="E35" s="56"/>
      <c r="F35" s="187">
        <v>36.621243999999997</v>
      </c>
      <c r="G35" s="187">
        <v>40.858071000000002</v>
      </c>
      <c r="H35" s="187">
        <v>0.98942205000000005</v>
      </c>
      <c r="I35" s="62">
        <v>0.99199844999999998</v>
      </c>
      <c r="J35" s="62">
        <v>2.5780872E-2</v>
      </c>
      <c r="K35" s="188"/>
      <c r="L35" s="259"/>
      <c r="M35" s="259"/>
      <c r="N35" s="56"/>
      <c r="O35" s="28"/>
      <c r="P35" s="56"/>
      <c r="Q35" s="28"/>
      <c r="R35" s="132"/>
      <c r="S35" s="214"/>
      <c r="T35" s="285"/>
      <c r="U35" s="27" t="s">
        <v>33</v>
      </c>
      <c r="V35" s="186"/>
      <c r="W35" s="56"/>
      <c r="X35" s="187">
        <v>32.356279000000001</v>
      </c>
      <c r="Y35" s="187">
        <v>35.693944999999999</v>
      </c>
      <c r="Z35" s="187">
        <v>0.97369899000000004</v>
      </c>
      <c r="AA35" s="62">
        <v>0.97774890999999997</v>
      </c>
      <c r="AB35" s="62">
        <v>5.4857448000000003E-2</v>
      </c>
      <c r="AC35" s="188"/>
      <c r="AD35" s="259"/>
      <c r="AE35" s="259"/>
      <c r="AF35" s="56"/>
      <c r="AG35" s="28"/>
      <c r="AH35" s="56"/>
      <c r="AI35" s="28"/>
      <c r="AJ35" s="132"/>
      <c r="AK35" s="199"/>
      <c r="AL35" s="285"/>
      <c r="AM35" s="86">
        <f t="shared" si="4"/>
        <v>-4.2649649999999966</v>
      </c>
      <c r="AN35" s="121">
        <f t="shared" si="5"/>
        <v>-5.1641260000000031</v>
      </c>
      <c r="AO35" s="121">
        <f t="shared" si="6"/>
        <v>-1.5723060000000011E-2</v>
      </c>
      <c r="AP35" s="121">
        <f t="shared" si="7"/>
        <v>-1.4249540000000005E-2</v>
      </c>
      <c r="AQ35" s="87">
        <f t="shared" si="8"/>
        <v>2.9076576000000003E-2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35</v>
      </c>
      <c r="D36" s="186"/>
      <c r="E36" s="56"/>
      <c r="F36" s="187">
        <v>39.075719999999997</v>
      </c>
      <c r="G36" s="187">
        <v>43.692300000000003</v>
      </c>
      <c r="H36" s="187">
        <v>0.99345357999999995</v>
      </c>
      <c r="I36" s="62">
        <v>0.99581794000000001</v>
      </c>
      <c r="J36" s="62">
        <v>1.4351648999999999E-2</v>
      </c>
      <c r="K36" s="188"/>
      <c r="L36" s="259"/>
      <c r="M36" s="259"/>
      <c r="N36" s="56"/>
      <c r="O36" s="28"/>
      <c r="P36" s="56"/>
      <c r="Q36" s="28"/>
      <c r="R36" s="132"/>
      <c r="S36" s="214"/>
      <c r="T36" s="285"/>
      <c r="U36" s="27" t="s">
        <v>35</v>
      </c>
      <c r="V36" s="186"/>
      <c r="W36" s="56"/>
      <c r="X36" s="187">
        <v>35.800133000000002</v>
      </c>
      <c r="Y36" s="187">
        <v>39.347299</v>
      </c>
      <c r="Z36" s="187">
        <v>0.98478122999999995</v>
      </c>
      <c r="AA36" s="62">
        <v>0.98781198000000003</v>
      </c>
      <c r="AB36" s="62">
        <v>3.1890667999999997E-2</v>
      </c>
      <c r="AC36" s="188"/>
      <c r="AD36" s="259"/>
      <c r="AE36" s="259"/>
      <c r="AF36" s="56"/>
      <c r="AG36" s="28"/>
      <c r="AH36" s="56"/>
      <c r="AI36" s="28"/>
      <c r="AJ36" s="132"/>
      <c r="AK36" s="199"/>
      <c r="AL36" s="285"/>
      <c r="AM36" s="86">
        <f t="shared" si="4"/>
        <v>-3.2755869999999945</v>
      </c>
      <c r="AN36" s="121">
        <f t="shared" si="5"/>
        <v>-4.3450010000000034</v>
      </c>
      <c r="AO36" s="121">
        <f t="shared" si="6"/>
        <v>-8.6723499999999953E-3</v>
      </c>
      <c r="AP36" s="121">
        <f t="shared" si="7"/>
        <v>-8.0059599999999786E-3</v>
      </c>
      <c r="AQ36" s="87">
        <f t="shared" si="8"/>
        <v>1.7539018999999996E-2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9"/>
      <c r="M37" s="259"/>
      <c r="N37" s="56"/>
      <c r="O37" s="28"/>
      <c r="P37" s="56"/>
      <c r="Q37" s="28"/>
      <c r="R37" s="184"/>
      <c r="S37" s="214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9"/>
      <c r="AE37" s="259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7" t="s">
        <v>70</v>
      </c>
      <c r="C38" s="25" t="s">
        <v>31</v>
      </c>
      <c r="D38" s="39"/>
      <c r="E38" s="55"/>
      <c r="F38" s="96">
        <v>31.293344999999999</v>
      </c>
      <c r="G38" s="96">
        <v>34.438972999999997</v>
      </c>
      <c r="H38" s="96">
        <v>0.96906460999999999</v>
      </c>
      <c r="I38" s="60">
        <v>0.97438623999999996</v>
      </c>
      <c r="J38" s="60">
        <v>6.5767065E-2</v>
      </c>
      <c r="K38" s="61"/>
      <c r="L38" s="258"/>
      <c r="M38" s="258"/>
      <c r="N38" s="55"/>
      <c r="O38" s="26"/>
      <c r="P38" s="55"/>
      <c r="Q38" s="26"/>
      <c r="R38" s="131"/>
      <c r="S38" s="214"/>
      <c r="T38" s="287" t="s">
        <v>70</v>
      </c>
      <c r="U38" s="25" t="s">
        <v>31</v>
      </c>
      <c r="V38" s="39"/>
      <c r="W38" s="55"/>
      <c r="X38" s="96">
        <v>27.063499</v>
      </c>
      <c r="Y38" s="96">
        <v>29.978943999999998</v>
      </c>
      <c r="Z38" s="96">
        <v>0.92342588999999997</v>
      </c>
      <c r="AA38" s="60">
        <v>0.94375865999999997</v>
      </c>
      <c r="AB38" s="60">
        <v>0.15718815999999999</v>
      </c>
      <c r="AC38" s="61"/>
      <c r="AD38" s="258"/>
      <c r="AE38" s="258"/>
      <c r="AF38" s="55"/>
      <c r="AG38" s="26"/>
      <c r="AH38" s="55"/>
      <c r="AI38" s="26"/>
      <c r="AJ38" s="131"/>
      <c r="AK38" s="199"/>
      <c r="AL38" s="287" t="s">
        <v>70</v>
      </c>
      <c r="AM38" s="119">
        <f t="shared" si="4"/>
        <v>-4.2298459999999984</v>
      </c>
      <c r="AN38" s="95">
        <f t="shared" si="5"/>
        <v>-4.4600289999999987</v>
      </c>
      <c r="AO38" s="95">
        <f t="shared" si="6"/>
        <v>-4.5638720000000021E-2</v>
      </c>
      <c r="AP38" s="95">
        <f t="shared" si="7"/>
        <v>-3.0627579999999988E-2</v>
      </c>
      <c r="AQ38" s="120">
        <f t="shared" si="8"/>
        <v>9.1421094999999994E-2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32</v>
      </c>
      <c r="D39" s="186"/>
      <c r="E39" s="56"/>
      <c r="F39" s="187">
        <v>33.805686000000001</v>
      </c>
      <c r="G39" s="187">
        <v>37.427430999999999</v>
      </c>
      <c r="H39" s="187">
        <v>0.98057190999999999</v>
      </c>
      <c r="I39" s="62">
        <v>0.98425216000000004</v>
      </c>
      <c r="J39" s="62">
        <v>4.3777327999999997E-2</v>
      </c>
      <c r="K39" s="188"/>
      <c r="L39" s="259"/>
      <c r="M39" s="259"/>
      <c r="N39" s="56"/>
      <c r="O39" s="28"/>
      <c r="P39" s="56"/>
      <c r="Q39" s="28"/>
      <c r="R39" s="132"/>
      <c r="S39" s="214"/>
      <c r="T39" s="285"/>
      <c r="U39" s="27" t="s">
        <v>32</v>
      </c>
      <c r="V39" s="186"/>
      <c r="W39" s="56"/>
      <c r="X39" s="187">
        <v>30.321662</v>
      </c>
      <c r="Y39" s="187">
        <v>33.855091999999999</v>
      </c>
      <c r="Z39" s="187">
        <v>0.96144505999999996</v>
      </c>
      <c r="AA39" s="62">
        <v>0.96900390000000003</v>
      </c>
      <c r="AB39" s="62">
        <v>7.4633225999999997E-2</v>
      </c>
      <c r="AC39" s="188"/>
      <c r="AD39" s="259"/>
      <c r="AE39" s="259"/>
      <c r="AF39" s="56"/>
      <c r="AG39" s="28"/>
      <c r="AH39" s="56"/>
      <c r="AI39" s="28"/>
      <c r="AJ39" s="132"/>
      <c r="AK39" s="199"/>
      <c r="AL39" s="285"/>
      <c r="AM39" s="86">
        <f t="shared" si="4"/>
        <v>-3.4840240000000016</v>
      </c>
      <c r="AN39" s="121">
        <f t="shared" si="5"/>
        <v>-3.5723389999999995</v>
      </c>
      <c r="AO39" s="121">
        <f t="shared" si="6"/>
        <v>-1.9126850000000029E-2</v>
      </c>
      <c r="AP39" s="121">
        <f t="shared" si="7"/>
        <v>-1.5248260000000013E-2</v>
      </c>
      <c r="AQ39" s="87">
        <f t="shared" si="8"/>
        <v>3.0855898E-2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33</v>
      </c>
      <c r="D40" s="186"/>
      <c r="E40" s="56"/>
      <c r="F40" s="187">
        <v>36.632921000000003</v>
      </c>
      <c r="G40" s="187">
        <v>40.908776000000003</v>
      </c>
      <c r="H40" s="187">
        <v>0.98948712000000005</v>
      </c>
      <c r="I40" s="62">
        <v>0.99224451999999996</v>
      </c>
      <c r="J40" s="62">
        <v>2.4734821000000001E-2</v>
      </c>
      <c r="K40" s="188"/>
      <c r="L40" s="259"/>
      <c r="M40" s="259"/>
      <c r="N40" s="56"/>
      <c r="O40" s="28"/>
      <c r="P40" s="56"/>
      <c r="Q40" s="28"/>
      <c r="R40" s="132"/>
      <c r="S40" s="214"/>
      <c r="T40" s="285"/>
      <c r="U40" s="27" t="s">
        <v>33</v>
      </c>
      <c r="V40" s="186"/>
      <c r="W40" s="56"/>
      <c r="X40" s="187">
        <v>32.824907000000003</v>
      </c>
      <c r="Y40" s="187">
        <v>36.218955999999999</v>
      </c>
      <c r="Z40" s="187">
        <v>0.97465895999999996</v>
      </c>
      <c r="AA40" s="62">
        <v>0.97968812999999999</v>
      </c>
      <c r="AB40" s="62">
        <v>5.1531382000000001E-2</v>
      </c>
      <c r="AC40" s="188"/>
      <c r="AD40" s="259"/>
      <c r="AE40" s="259"/>
      <c r="AF40" s="56"/>
      <c r="AG40" s="28"/>
      <c r="AH40" s="56"/>
      <c r="AI40" s="28"/>
      <c r="AJ40" s="132"/>
      <c r="AK40" s="199"/>
      <c r="AL40" s="285"/>
      <c r="AM40" s="86">
        <f t="shared" si="4"/>
        <v>-3.808014</v>
      </c>
      <c r="AN40" s="121">
        <f t="shared" si="5"/>
        <v>-4.6898200000000045</v>
      </c>
      <c r="AO40" s="121">
        <f t="shared" si="6"/>
        <v>-1.482816000000009E-2</v>
      </c>
      <c r="AP40" s="121">
        <f t="shared" si="7"/>
        <v>-1.2556389999999973E-2</v>
      </c>
      <c r="AQ40" s="87">
        <f t="shared" si="8"/>
        <v>2.6796561E-2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35</v>
      </c>
      <c r="D41" s="186"/>
      <c r="E41" s="56"/>
      <c r="F41" s="187">
        <v>39.185414999999999</v>
      </c>
      <c r="G41" s="187">
        <v>43.695346000000001</v>
      </c>
      <c r="H41" s="187">
        <v>0.99351507999999999</v>
      </c>
      <c r="I41" s="62">
        <v>0.99594240999999994</v>
      </c>
      <c r="J41" s="62">
        <v>1.3809770000000001E-2</v>
      </c>
      <c r="K41" s="188"/>
      <c r="L41" s="259"/>
      <c r="M41" s="259"/>
      <c r="N41" s="56"/>
      <c r="O41" s="28"/>
      <c r="P41" s="56"/>
      <c r="Q41" s="28"/>
      <c r="R41" s="132"/>
      <c r="S41" s="214"/>
      <c r="T41" s="285"/>
      <c r="U41" s="27" t="s">
        <v>35</v>
      </c>
      <c r="V41" s="186"/>
      <c r="W41" s="56"/>
      <c r="X41" s="187">
        <v>35.985878999999997</v>
      </c>
      <c r="Y41" s="187">
        <v>39.522660000000002</v>
      </c>
      <c r="Z41" s="187">
        <v>0.98498198000000003</v>
      </c>
      <c r="AA41" s="62">
        <v>0.98845371000000004</v>
      </c>
      <c r="AB41" s="62">
        <v>3.0764058E-2</v>
      </c>
      <c r="AC41" s="188"/>
      <c r="AD41" s="259"/>
      <c r="AE41" s="259"/>
      <c r="AF41" s="56"/>
      <c r="AG41" s="28"/>
      <c r="AH41" s="56"/>
      <c r="AI41" s="28"/>
      <c r="AJ41" s="132"/>
      <c r="AK41" s="199"/>
      <c r="AL41" s="285"/>
      <c r="AM41" s="86">
        <f t="shared" si="4"/>
        <v>-3.1995360000000019</v>
      </c>
      <c r="AN41" s="121">
        <f t="shared" si="5"/>
        <v>-4.1726859999999988</v>
      </c>
      <c r="AO41" s="121">
        <f t="shared" si="6"/>
        <v>-8.5330999999999602E-3</v>
      </c>
      <c r="AP41" s="121">
        <f t="shared" si="7"/>
        <v>-7.4886999999999038E-3</v>
      </c>
      <c r="AQ41" s="87">
        <f t="shared" si="8"/>
        <v>1.6954287999999998E-2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9"/>
      <c r="M42" s="259"/>
      <c r="N42" s="56"/>
      <c r="O42" s="28"/>
      <c r="P42" s="56"/>
      <c r="Q42" s="28"/>
      <c r="R42" s="184"/>
      <c r="S42" s="214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9"/>
      <c r="AE42" s="259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7" t="s">
        <v>71</v>
      </c>
      <c r="C43" s="25" t="s">
        <v>31</v>
      </c>
      <c r="D43" s="39"/>
      <c r="E43" s="55"/>
      <c r="F43" s="96">
        <v>31.037752999999999</v>
      </c>
      <c r="G43" s="96">
        <v>34.135202</v>
      </c>
      <c r="H43" s="96">
        <v>0.97011325999999998</v>
      </c>
      <c r="I43" s="60">
        <v>0.97510467000000001</v>
      </c>
      <c r="J43" s="60">
        <v>6.5487123999999994E-2</v>
      </c>
      <c r="K43" s="61"/>
      <c r="L43" s="258"/>
      <c r="M43" s="258"/>
      <c r="N43" s="55"/>
      <c r="O43" s="26"/>
      <c r="P43" s="55"/>
      <c r="Q43" s="26"/>
      <c r="R43" s="131"/>
      <c r="S43" s="214"/>
      <c r="T43" s="287" t="s">
        <v>71</v>
      </c>
      <c r="U43" s="25" t="s">
        <v>31</v>
      </c>
      <c r="V43" s="39"/>
      <c r="W43" s="55"/>
      <c r="X43" s="96">
        <v>27.105111000000001</v>
      </c>
      <c r="Y43" s="96">
        <v>29.709038</v>
      </c>
      <c r="Z43" s="96">
        <v>0.92350867000000003</v>
      </c>
      <c r="AA43" s="60">
        <v>0.94267632000000001</v>
      </c>
      <c r="AB43" s="60">
        <v>0.15467528</v>
      </c>
      <c r="AC43" s="61"/>
      <c r="AD43" s="258"/>
      <c r="AE43" s="258"/>
      <c r="AF43" s="55"/>
      <c r="AG43" s="26"/>
      <c r="AH43" s="55"/>
      <c r="AI43" s="26"/>
      <c r="AJ43" s="131"/>
      <c r="AK43" s="199"/>
      <c r="AL43" s="287" t="s">
        <v>71</v>
      </c>
      <c r="AM43" s="119">
        <f t="shared" si="4"/>
        <v>-3.9326419999999978</v>
      </c>
      <c r="AN43" s="95">
        <f t="shared" si="5"/>
        <v>-4.426164</v>
      </c>
      <c r="AO43" s="95">
        <f t="shared" si="6"/>
        <v>-4.6604589999999946E-2</v>
      </c>
      <c r="AP43" s="95">
        <f t="shared" si="7"/>
        <v>-3.2428349999999995E-2</v>
      </c>
      <c r="AQ43" s="120">
        <f t="shared" si="8"/>
        <v>8.9188156000000005E-2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32</v>
      </c>
      <c r="D44" s="186"/>
      <c r="E44" s="56"/>
      <c r="F44" s="187">
        <v>33.224136000000001</v>
      </c>
      <c r="G44" s="187">
        <v>36.973788999999996</v>
      </c>
      <c r="H44" s="187">
        <v>0.98044131999999995</v>
      </c>
      <c r="I44" s="62">
        <v>0.98426888999999995</v>
      </c>
      <c r="J44" s="62">
        <v>4.7204174000000002E-2</v>
      </c>
      <c r="K44" s="188"/>
      <c r="L44" s="259"/>
      <c r="M44" s="259"/>
      <c r="N44" s="56"/>
      <c r="O44" s="28"/>
      <c r="P44" s="56"/>
      <c r="Q44" s="28"/>
      <c r="R44" s="132"/>
      <c r="S44" s="214"/>
      <c r="T44" s="285"/>
      <c r="U44" s="27" t="s">
        <v>32</v>
      </c>
      <c r="V44" s="186"/>
      <c r="W44" s="56"/>
      <c r="X44" s="187">
        <v>30.171126000000001</v>
      </c>
      <c r="Y44" s="187">
        <v>33.474701000000003</v>
      </c>
      <c r="Z44" s="187">
        <v>0.96273445999999996</v>
      </c>
      <c r="AA44" s="62">
        <v>0.96831272999999995</v>
      </c>
      <c r="AB44" s="62">
        <v>7.4579044999999997E-2</v>
      </c>
      <c r="AC44" s="188"/>
      <c r="AD44" s="259"/>
      <c r="AE44" s="259"/>
      <c r="AF44" s="56"/>
      <c r="AG44" s="28"/>
      <c r="AH44" s="56"/>
      <c r="AI44" s="28"/>
      <c r="AJ44" s="132"/>
      <c r="AK44" s="199"/>
      <c r="AL44" s="285"/>
      <c r="AM44" s="86">
        <f t="shared" si="4"/>
        <v>-3.0530100000000004</v>
      </c>
      <c r="AN44" s="121">
        <f t="shared" si="5"/>
        <v>-3.4990879999999933</v>
      </c>
      <c r="AO44" s="121">
        <f t="shared" si="6"/>
        <v>-1.7706859999999991E-2</v>
      </c>
      <c r="AP44" s="121">
        <f t="shared" si="7"/>
        <v>-1.5956159999999997E-2</v>
      </c>
      <c r="AQ44" s="87">
        <f t="shared" si="8"/>
        <v>2.7374870999999995E-2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33</v>
      </c>
      <c r="D45" s="186"/>
      <c r="E45" s="56"/>
      <c r="F45" s="187">
        <v>36.186897000000002</v>
      </c>
      <c r="G45" s="187">
        <v>40.693264999999997</v>
      </c>
      <c r="H45" s="187">
        <v>0.98939834000000004</v>
      </c>
      <c r="I45" s="62">
        <v>0.99240161000000005</v>
      </c>
      <c r="J45" s="62">
        <v>2.7056884E-2</v>
      </c>
      <c r="K45" s="188"/>
      <c r="L45" s="259"/>
      <c r="M45" s="259"/>
      <c r="N45" s="56"/>
      <c r="O45" s="28"/>
      <c r="P45" s="56"/>
      <c r="Q45" s="28"/>
      <c r="R45" s="132"/>
      <c r="S45" s="214"/>
      <c r="T45" s="285"/>
      <c r="U45" s="27" t="s">
        <v>33</v>
      </c>
      <c r="V45" s="186"/>
      <c r="W45" s="56"/>
      <c r="X45" s="187">
        <v>32.634498999999998</v>
      </c>
      <c r="Y45" s="187">
        <v>35.863460000000003</v>
      </c>
      <c r="Z45" s="187">
        <v>0.97520936999999996</v>
      </c>
      <c r="AA45" s="62">
        <v>0.98021751000000001</v>
      </c>
      <c r="AB45" s="62">
        <v>5.0362169999999998E-2</v>
      </c>
      <c r="AC45" s="188"/>
      <c r="AD45" s="259"/>
      <c r="AE45" s="259"/>
      <c r="AF45" s="56"/>
      <c r="AG45" s="28"/>
      <c r="AH45" s="56"/>
      <c r="AI45" s="28"/>
      <c r="AJ45" s="132"/>
      <c r="AK45" s="199"/>
      <c r="AL45" s="285"/>
      <c r="AM45" s="86">
        <f t="shared" si="4"/>
        <v>-3.5523980000000037</v>
      </c>
      <c r="AN45" s="121">
        <f t="shared" si="5"/>
        <v>-4.8298049999999932</v>
      </c>
      <c r="AO45" s="121">
        <f t="shared" si="6"/>
        <v>-1.4188970000000078E-2</v>
      </c>
      <c r="AP45" s="121">
        <f t="shared" si="7"/>
        <v>-1.2184100000000031E-2</v>
      </c>
      <c r="AQ45" s="87">
        <f t="shared" si="8"/>
        <v>2.3305285999999998E-2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35</v>
      </c>
      <c r="D46" s="186"/>
      <c r="E46" s="56"/>
      <c r="F46" s="187">
        <v>38.971502999999998</v>
      </c>
      <c r="G46" s="187">
        <v>43.601148999999999</v>
      </c>
      <c r="H46" s="187">
        <v>0.99348340999999996</v>
      </c>
      <c r="I46" s="62">
        <v>0.9958439</v>
      </c>
      <c r="J46" s="62">
        <v>1.4400902E-2</v>
      </c>
      <c r="K46" s="188"/>
      <c r="L46" s="259"/>
      <c r="M46" s="259"/>
      <c r="N46" s="56"/>
      <c r="O46" s="28"/>
      <c r="P46" s="56"/>
      <c r="Q46" s="28"/>
      <c r="R46" s="132"/>
      <c r="S46" s="214"/>
      <c r="T46" s="285"/>
      <c r="U46" s="27" t="s">
        <v>35</v>
      </c>
      <c r="V46" s="186"/>
      <c r="W46" s="56"/>
      <c r="X46" s="187">
        <v>35.641714</v>
      </c>
      <c r="Y46" s="187">
        <v>39.243572999999998</v>
      </c>
      <c r="Z46" s="187">
        <v>0.98498620000000003</v>
      </c>
      <c r="AA46" s="62">
        <v>0.98863009999999996</v>
      </c>
      <c r="AB46" s="62">
        <v>3.1910059999999997E-2</v>
      </c>
      <c r="AC46" s="188"/>
      <c r="AD46" s="259"/>
      <c r="AE46" s="259"/>
      <c r="AF46" s="56"/>
      <c r="AG46" s="28"/>
      <c r="AH46" s="56"/>
      <c r="AI46" s="28"/>
      <c r="AJ46" s="132"/>
      <c r="AK46" s="199"/>
      <c r="AL46" s="285"/>
      <c r="AM46" s="86">
        <f t="shared" si="4"/>
        <v>-3.3297889999999981</v>
      </c>
      <c r="AN46" s="121">
        <f t="shared" si="5"/>
        <v>-4.3575760000000017</v>
      </c>
      <c r="AO46" s="121">
        <f t="shared" si="6"/>
        <v>-8.4972099999999218E-3</v>
      </c>
      <c r="AP46" s="121">
        <f t="shared" si="7"/>
        <v>-7.213800000000048E-3</v>
      </c>
      <c r="AQ46" s="87">
        <f t="shared" si="8"/>
        <v>1.7509157999999997E-2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9"/>
      <c r="M47" s="259"/>
      <c r="N47" s="56"/>
      <c r="O47" s="28"/>
      <c r="P47" s="56"/>
      <c r="Q47" s="28"/>
      <c r="R47" s="184"/>
      <c r="S47" s="214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9"/>
      <c r="AE47" s="259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7" t="s">
        <v>72</v>
      </c>
      <c r="C48" s="25" t="s">
        <v>31</v>
      </c>
      <c r="D48" s="39"/>
      <c r="E48" s="55"/>
      <c r="F48" s="96">
        <v>31.574653999999999</v>
      </c>
      <c r="G48" s="96">
        <v>34.284537</v>
      </c>
      <c r="H48" s="96">
        <v>0.96918976999999995</v>
      </c>
      <c r="I48" s="60">
        <v>0.97657187000000001</v>
      </c>
      <c r="J48" s="60">
        <v>5.7477130000000001E-2</v>
      </c>
      <c r="K48" s="61"/>
      <c r="L48" s="258"/>
      <c r="M48" s="258"/>
      <c r="N48" s="55"/>
      <c r="O48" s="26"/>
      <c r="P48" s="55"/>
      <c r="Q48" s="26"/>
      <c r="R48" s="131"/>
      <c r="S48" s="214"/>
      <c r="T48" s="287" t="s">
        <v>72</v>
      </c>
      <c r="U48" s="25" t="s">
        <v>31</v>
      </c>
      <c r="V48" s="39"/>
      <c r="W48" s="55"/>
      <c r="X48" s="96">
        <v>26.762943</v>
      </c>
      <c r="Y48" s="96">
        <v>29.830275</v>
      </c>
      <c r="Z48" s="96">
        <v>0.92205632000000004</v>
      </c>
      <c r="AA48" s="60">
        <v>0.93971287999999997</v>
      </c>
      <c r="AB48" s="60">
        <v>0.14513144</v>
      </c>
      <c r="AC48" s="61"/>
      <c r="AD48" s="258"/>
      <c r="AE48" s="258"/>
      <c r="AF48" s="55"/>
      <c r="AG48" s="26"/>
      <c r="AH48" s="55"/>
      <c r="AI48" s="26"/>
      <c r="AJ48" s="131"/>
      <c r="AK48" s="199"/>
      <c r="AL48" s="287" t="s">
        <v>72</v>
      </c>
      <c r="AM48" s="119">
        <f t="shared" si="4"/>
        <v>-4.811710999999999</v>
      </c>
      <c r="AN48" s="95">
        <f t="shared" si="5"/>
        <v>-4.4542619999999999</v>
      </c>
      <c r="AO48" s="95">
        <f t="shared" si="6"/>
        <v>-4.713344999999991E-2</v>
      </c>
      <c r="AP48" s="95">
        <f t="shared" si="7"/>
        <v>-3.6858990000000036E-2</v>
      </c>
      <c r="AQ48" s="120">
        <f t="shared" si="8"/>
        <v>8.7654309999999999E-2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32</v>
      </c>
      <c r="D49" s="186"/>
      <c r="E49" s="56"/>
      <c r="F49" s="187">
        <v>34.536971999999999</v>
      </c>
      <c r="G49" s="187">
        <v>37.756556000000003</v>
      </c>
      <c r="H49" s="187">
        <v>0.98005003000000002</v>
      </c>
      <c r="I49" s="62">
        <v>0.98511124999999999</v>
      </c>
      <c r="J49" s="62">
        <v>3.8262226000000003E-2</v>
      </c>
      <c r="K49" s="188"/>
      <c r="L49" s="259"/>
      <c r="M49" s="259"/>
      <c r="N49" s="56"/>
      <c r="O49" s="28"/>
      <c r="P49" s="56"/>
      <c r="Q49" s="28"/>
      <c r="R49" s="132"/>
      <c r="S49" s="214"/>
      <c r="T49" s="285"/>
      <c r="U49" s="27" t="s">
        <v>32</v>
      </c>
      <c r="V49" s="186"/>
      <c r="W49" s="56"/>
      <c r="X49" s="187">
        <v>30.083545000000001</v>
      </c>
      <c r="Y49" s="187">
        <v>33.603614999999998</v>
      </c>
      <c r="Z49" s="187">
        <v>0.96173640000000005</v>
      </c>
      <c r="AA49" s="62">
        <v>0.96941054999999998</v>
      </c>
      <c r="AB49" s="62">
        <v>6.9826410000000005E-2</v>
      </c>
      <c r="AC49" s="188"/>
      <c r="AD49" s="259"/>
      <c r="AE49" s="259"/>
      <c r="AF49" s="56"/>
      <c r="AG49" s="28"/>
      <c r="AH49" s="56"/>
      <c r="AI49" s="28"/>
      <c r="AJ49" s="132"/>
      <c r="AK49" s="199"/>
      <c r="AL49" s="285"/>
      <c r="AM49" s="86">
        <f t="shared" si="4"/>
        <v>-4.4534269999999978</v>
      </c>
      <c r="AN49" s="121">
        <f t="shared" si="5"/>
        <v>-4.1529410000000055</v>
      </c>
      <c r="AO49" s="121">
        <f t="shared" si="6"/>
        <v>-1.831362999999997E-2</v>
      </c>
      <c r="AP49" s="121">
        <f t="shared" si="7"/>
        <v>-1.5700700000000012E-2</v>
      </c>
      <c r="AQ49" s="87">
        <f t="shared" si="8"/>
        <v>3.1564184000000002E-2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33</v>
      </c>
      <c r="D50" s="186"/>
      <c r="E50" s="56"/>
      <c r="F50" s="187">
        <v>37.749720000000003</v>
      </c>
      <c r="G50" s="187">
        <v>41.684702000000001</v>
      </c>
      <c r="H50" s="187">
        <v>0.98909888999999995</v>
      </c>
      <c r="I50" s="62">
        <v>0.99256332000000003</v>
      </c>
      <c r="J50" s="62">
        <v>2.0923000000000001E-2</v>
      </c>
      <c r="K50" s="188"/>
      <c r="L50" s="259"/>
      <c r="M50" s="259"/>
      <c r="N50" s="56"/>
      <c r="O50" s="28"/>
      <c r="P50" s="56"/>
      <c r="Q50" s="28"/>
      <c r="R50" s="132"/>
      <c r="S50" s="214"/>
      <c r="T50" s="285"/>
      <c r="U50" s="27" t="s">
        <v>33</v>
      </c>
      <c r="V50" s="186"/>
      <c r="W50" s="56"/>
      <c r="X50" s="187">
        <v>33.099606000000001</v>
      </c>
      <c r="Y50" s="187">
        <v>36.258484000000003</v>
      </c>
      <c r="Z50" s="187">
        <v>0.97438729999999996</v>
      </c>
      <c r="AA50" s="62">
        <v>0.98110224999999995</v>
      </c>
      <c r="AB50" s="62">
        <v>4.6116962999999997E-2</v>
      </c>
      <c r="AC50" s="188"/>
      <c r="AD50" s="259"/>
      <c r="AE50" s="259"/>
      <c r="AF50" s="56"/>
      <c r="AG50" s="28"/>
      <c r="AH50" s="56"/>
      <c r="AI50" s="28"/>
      <c r="AJ50" s="132"/>
      <c r="AK50" s="199"/>
      <c r="AL50" s="285"/>
      <c r="AM50" s="86">
        <f t="shared" si="4"/>
        <v>-4.6501140000000021</v>
      </c>
      <c r="AN50" s="121">
        <f t="shared" si="5"/>
        <v>-5.4262179999999987</v>
      </c>
      <c r="AO50" s="121">
        <f t="shared" si="6"/>
        <v>-1.4711589999999997E-2</v>
      </c>
      <c r="AP50" s="121">
        <f t="shared" si="7"/>
        <v>-1.1461070000000073E-2</v>
      </c>
      <c r="AQ50" s="87">
        <f t="shared" si="8"/>
        <v>2.5193962999999996E-2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35</v>
      </c>
      <c r="D51" s="186"/>
      <c r="E51" s="56"/>
      <c r="F51" s="187">
        <v>39.663466</v>
      </c>
      <c r="G51" s="187">
        <v>44.105606000000002</v>
      </c>
      <c r="H51" s="187">
        <v>0.99330353000000005</v>
      </c>
      <c r="I51" s="62">
        <v>0.99581288000000001</v>
      </c>
      <c r="J51" s="62">
        <v>1.2477698000000001E-2</v>
      </c>
      <c r="K51" s="188"/>
      <c r="L51" s="259"/>
      <c r="M51" s="259"/>
      <c r="N51" s="56"/>
      <c r="O51" s="28"/>
      <c r="P51" s="56"/>
      <c r="Q51" s="28"/>
      <c r="R51" s="132"/>
      <c r="S51" s="214"/>
      <c r="T51" s="285"/>
      <c r="U51" s="27" t="s">
        <v>35</v>
      </c>
      <c r="V51" s="186"/>
      <c r="W51" s="56"/>
      <c r="X51" s="187">
        <v>36.644522000000002</v>
      </c>
      <c r="Y51" s="187">
        <v>39.871119</v>
      </c>
      <c r="Z51" s="187">
        <v>0.98451310999999997</v>
      </c>
      <c r="AA51" s="62">
        <v>0.98898554999999999</v>
      </c>
      <c r="AB51" s="62">
        <v>2.8314643E-2</v>
      </c>
      <c r="AC51" s="188"/>
      <c r="AD51" s="259"/>
      <c r="AE51" s="259"/>
      <c r="AF51" s="56"/>
      <c r="AG51" s="28"/>
      <c r="AH51" s="56"/>
      <c r="AI51" s="28"/>
      <c r="AJ51" s="132"/>
      <c r="AK51" s="199"/>
      <c r="AL51" s="285"/>
      <c r="AM51" s="86">
        <f t="shared" si="4"/>
        <v>-3.0189439999999976</v>
      </c>
      <c r="AN51" s="121">
        <f t="shared" si="5"/>
        <v>-4.2344870000000014</v>
      </c>
      <c r="AO51" s="121">
        <f t="shared" si="6"/>
        <v>-8.7904200000000765E-3</v>
      </c>
      <c r="AP51" s="121">
        <f t="shared" si="7"/>
        <v>-6.8273300000000203E-3</v>
      </c>
      <c r="AQ51" s="87">
        <f t="shared" si="8"/>
        <v>1.5836944999999998E-2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9"/>
      <c r="M52" s="259"/>
      <c r="N52" s="56"/>
      <c r="O52" s="28"/>
      <c r="P52" s="56"/>
      <c r="Q52" s="28"/>
      <c r="R52" s="184"/>
      <c r="S52" s="214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9"/>
      <c r="AE52" s="259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7" t="s">
        <v>73</v>
      </c>
      <c r="C53" s="25" t="s">
        <v>31</v>
      </c>
      <c r="D53" s="39"/>
      <c r="E53" s="55"/>
      <c r="F53" s="96">
        <v>31.690659</v>
      </c>
      <c r="G53" s="96">
        <v>34.226326999999998</v>
      </c>
      <c r="H53" s="96">
        <v>0.96988531</v>
      </c>
      <c r="I53" s="60">
        <v>0.97710587000000004</v>
      </c>
      <c r="J53" s="60">
        <v>5.8612667E-2</v>
      </c>
      <c r="K53" s="61"/>
      <c r="L53" s="258"/>
      <c r="M53" s="258"/>
      <c r="N53" s="55"/>
      <c r="O53" s="26"/>
      <c r="P53" s="55"/>
      <c r="Q53" s="26"/>
      <c r="R53" s="131"/>
      <c r="S53" s="214"/>
      <c r="T53" s="287" t="s">
        <v>73</v>
      </c>
      <c r="U53" s="25" t="s">
        <v>31</v>
      </c>
      <c r="V53" s="39"/>
      <c r="W53" s="55"/>
      <c r="X53" s="96">
        <v>27.051124999999999</v>
      </c>
      <c r="Y53" s="96">
        <v>30.050604</v>
      </c>
      <c r="Z53" s="96">
        <v>0.92395596999999996</v>
      </c>
      <c r="AA53" s="60">
        <v>0.94269831999999998</v>
      </c>
      <c r="AB53" s="60">
        <v>0.14251507999999999</v>
      </c>
      <c r="AC53" s="61"/>
      <c r="AD53" s="258"/>
      <c r="AE53" s="258"/>
      <c r="AF53" s="55"/>
      <c r="AG53" s="26"/>
      <c r="AH53" s="55"/>
      <c r="AI53" s="26"/>
      <c r="AJ53" s="131"/>
      <c r="AK53" s="199"/>
      <c r="AL53" s="287" t="s">
        <v>73</v>
      </c>
      <c r="AM53" s="119">
        <f t="shared" si="4"/>
        <v>-4.6395340000000012</v>
      </c>
      <c r="AN53" s="95">
        <f t="shared" si="5"/>
        <v>-4.1757229999999979</v>
      </c>
      <c r="AO53" s="95">
        <f t="shared" si="6"/>
        <v>-4.5929340000000041E-2</v>
      </c>
      <c r="AP53" s="95">
        <f t="shared" si="7"/>
        <v>-3.4407550000000064E-2</v>
      </c>
      <c r="AQ53" s="120">
        <f t="shared" si="8"/>
        <v>8.3902412999999981E-2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32</v>
      </c>
      <c r="D54" s="186"/>
      <c r="E54" s="56"/>
      <c r="F54" s="187">
        <v>34.543121999999997</v>
      </c>
      <c r="G54" s="187">
        <v>37.812719000000001</v>
      </c>
      <c r="H54" s="187">
        <v>0.98018738000000005</v>
      </c>
      <c r="I54" s="62">
        <v>0.98561827999999996</v>
      </c>
      <c r="J54" s="62">
        <v>3.9035562000000003E-2</v>
      </c>
      <c r="K54" s="188"/>
      <c r="L54" s="259"/>
      <c r="M54" s="259"/>
      <c r="N54" s="56"/>
      <c r="O54" s="28"/>
      <c r="P54" s="56"/>
      <c r="Q54" s="28"/>
      <c r="R54" s="132"/>
      <c r="S54" s="214"/>
      <c r="T54" s="285"/>
      <c r="U54" s="27" t="s">
        <v>32</v>
      </c>
      <c r="V54" s="186"/>
      <c r="W54" s="56"/>
      <c r="X54" s="187">
        <v>30.054379999999998</v>
      </c>
      <c r="Y54" s="187">
        <v>33.423644000000003</v>
      </c>
      <c r="Z54" s="187">
        <v>0.96243458000000004</v>
      </c>
      <c r="AA54" s="62">
        <v>0.97133897000000002</v>
      </c>
      <c r="AB54" s="62">
        <v>7.027883E-2</v>
      </c>
      <c r="AC54" s="188"/>
      <c r="AD54" s="259"/>
      <c r="AE54" s="259"/>
      <c r="AF54" s="56"/>
      <c r="AG54" s="28"/>
      <c r="AH54" s="56"/>
      <c r="AI54" s="28"/>
      <c r="AJ54" s="132"/>
      <c r="AK54" s="199"/>
      <c r="AL54" s="285"/>
      <c r="AM54" s="86">
        <f t="shared" si="4"/>
        <v>-4.4887419999999985</v>
      </c>
      <c r="AN54" s="121">
        <f t="shared" si="5"/>
        <v>-4.3890749999999983</v>
      </c>
      <c r="AO54" s="121">
        <f t="shared" si="6"/>
        <v>-1.7752800000000013E-2</v>
      </c>
      <c r="AP54" s="121">
        <f t="shared" si="7"/>
        <v>-1.4279309999999934E-2</v>
      </c>
      <c r="AQ54" s="87">
        <f t="shared" si="8"/>
        <v>3.1243267999999998E-2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33</v>
      </c>
      <c r="D55" s="186"/>
      <c r="E55" s="56"/>
      <c r="F55" s="187">
        <v>37.718282000000002</v>
      </c>
      <c r="G55" s="187">
        <v>41.610754</v>
      </c>
      <c r="H55" s="187">
        <v>0.98906033999999998</v>
      </c>
      <c r="I55" s="62">
        <v>0.99253000000000002</v>
      </c>
      <c r="J55" s="62">
        <v>2.1292142999999999E-2</v>
      </c>
      <c r="K55" s="188"/>
      <c r="L55" s="259"/>
      <c r="M55" s="259"/>
      <c r="N55" s="56"/>
      <c r="O55" s="28"/>
      <c r="P55" s="56"/>
      <c r="Q55" s="28"/>
      <c r="R55" s="132"/>
      <c r="S55" s="214"/>
      <c r="T55" s="285"/>
      <c r="U55" s="27" t="s">
        <v>33</v>
      </c>
      <c r="V55" s="186"/>
      <c r="W55" s="56"/>
      <c r="X55" s="187">
        <v>33.038428000000003</v>
      </c>
      <c r="Y55" s="187">
        <v>35.926704000000001</v>
      </c>
      <c r="Z55" s="187">
        <v>0.9748078</v>
      </c>
      <c r="AA55" s="62">
        <v>0.98163436999999998</v>
      </c>
      <c r="AB55" s="62">
        <v>4.6207310000000001E-2</v>
      </c>
      <c r="AC55" s="188"/>
      <c r="AD55" s="259"/>
      <c r="AE55" s="259"/>
      <c r="AF55" s="56"/>
      <c r="AG55" s="28"/>
      <c r="AH55" s="56"/>
      <c r="AI55" s="28"/>
      <c r="AJ55" s="132"/>
      <c r="AK55" s="199"/>
      <c r="AL55" s="285"/>
      <c r="AM55" s="86">
        <f t="shared" si="4"/>
        <v>-4.6798539999999988</v>
      </c>
      <c r="AN55" s="121">
        <f t="shared" si="5"/>
        <v>-5.6840499999999992</v>
      </c>
      <c r="AO55" s="121">
        <f t="shared" si="6"/>
        <v>-1.425253999999998E-2</v>
      </c>
      <c r="AP55" s="121">
        <f t="shared" si="7"/>
        <v>-1.0895630000000045E-2</v>
      </c>
      <c r="AQ55" s="87">
        <f t="shared" si="8"/>
        <v>2.4915167000000002E-2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35</v>
      </c>
      <c r="D56" s="186"/>
      <c r="E56" s="56"/>
      <c r="F56" s="187">
        <v>40.083990999999997</v>
      </c>
      <c r="G56" s="187">
        <v>44.479815000000002</v>
      </c>
      <c r="H56" s="187">
        <v>0.99336044000000001</v>
      </c>
      <c r="I56" s="62">
        <v>0.99600409999999995</v>
      </c>
      <c r="J56" s="62">
        <v>1.1747997E-2</v>
      </c>
      <c r="K56" s="188"/>
      <c r="L56" s="259"/>
      <c r="M56" s="259"/>
      <c r="N56" s="56"/>
      <c r="O56" s="28"/>
      <c r="P56" s="56"/>
      <c r="Q56" s="28"/>
      <c r="R56" s="132"/>
      <c r="S56" s="214"/>
      <c r="T56" s="285"/>
      <c r="U56" s="27" t="s">
        <v>35</v>
      </c>
      <c r="V56" s="186"/>
      <c r="W56" s="56"/>
      <c r="X56" s="187">
        <v>36.542794000000001</v>
      </c>
      <c r="Y56" s="187">
        <v>39.699354</v>
      </c>
      <c r="Z56" s="187">
        <v>0.98448727000000003</v>
      </c>
      <c r="AA56" s="62">
        <v>0.98898854000000003</v>
      </c>
      <c r="AB56" s="62">
        <v>2.9302459999999999E-2</v>
      </c>
      <c r="AC56" s="188"/>
      <c r="AD56" s="259"/>
      <c r="AE56" s="259"/>
      <c r="AF56" s="56"/>
      <c r="AG56" s="28"/>
      <c r="AH56" s="56"/>
      <c r="AI56" s="28"/>
      <c r="AJ56" s="132"/>
      <c r="AK56" s="199"/>
      <c r="AL56" s="285"/>
      <c r="AM56" s="86">
        <f t="shared" si="4"/>
        <v>-3.5411969999999968</v>
      </c>
      <c r="AN56" s="121">
        <f t="shared" si="5"/>
        <v>-4.7804610000000025</v>
      </c>
      <c r="AO56" s="121">
        <f t="shared" si="6"/>
        <v>-8.8731699999999858E-3</v>
      </c>
      <c r="AP56" s="121">
        <f t="shared" si="7"/>
        <v>-7.0155599999999207E-3</v>
      </c>
      <c r="AQ56" s="87">
        <f t="shared" si="8"/>
        <v>1.7554462999999999E-2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9"/>
      <c r="M57" s="259"/>
      <c r="N57" s="56"/>
      <c r="O57" s="28"/>
      <c r="P57" s="56"/>
      <c r="Q57" s="28"/>
      <c r="R57" s="184"/>
      <c r="S57" s="214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9"/>
      <c r="AE57" s="259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7" t="s">
        <v>74</v>
      </c>
      <c r="C58" s="25" t="s">
        <v>31</v>
      </c>
      <c r="D58" s="39"/>
      <c r="E58" s="55"/>
      <c r="F58" s="96">
        <v>31.436267999999998</v>
      </c>
      <c r="G58" s="96">
        <v>34.238261000000001</v>
      </c>
      <c r="H58" s="96">
        <v>0.97021608000000004</v>
      </c>
      <c r="I58" s="60">
        <v>0.97732057000000006</v>
      </c>
      <c r="J58" s="60">
        <v>6.0984275999999997E-2</v>
      </c>
      <c r="K58" s="61"/>
      <c r="L58" s="258"/>
      <c r="M58" s="258"/>
      <c r="N58" s="55"/>
      <c r="O58" s="26"/>
      <c r="P58" s="55"/>
      <c r="Q58" s="26"/>
      <c r="R58" s="131"/>
      <c r="S58" s="214"/>
      <c r="T58" s="287" t="s">
        <v>74</v>
      </c>
      <c r="U58" s="25" t="s">
        <v>31</v>
      </c>
      <c r="V58" s="39"/>
      <c r="W58" s="55"/>
      <c r="X58" s="96">
        <v>27.455307000000001</v>
      </c>
      <c r="Y58" s="96">
        <v>30.264681</v>
      </c>
      <c r="Z58" s="96">
        <v>0.92472189999999999</v>
      </c>
      <c r="AA58" s="60">
        <v>0.94751052999999996</v>
      </c>
      <c r="AB58" s="60">
        <v>0.14255193999999999</v>
      </c>
      <c r="AC58" s="61"/>
      <c r="AD58" s="258"/>
      <c r="AE58" s="258"/>
      <c r="AF58" s="55"/>
      <c r="AG58" s="26"/>
      <c r="AH58" s="55"/>
      <c r="AI58" s="26"/>
      <c r="AJ58" s="131"/>
      <c r="AK58" s="199"/>
      <c r="AL58" s="287" t="s">
        <v>74</v>
      </c>
      <c r="AM58" s="119">
        <f t="shared" si="4"/>
        <v>-3.9809609999999971</v>
      </c>
      <c r="AN58" s="95">
        <f t="shared" si="5"/>
        <v>-3.9735800000000019</v>
      </c>
      <c r="AO58" s="95">
        <f t="shared" si="6"/>
        <v>-4.5494180000000051E-2</v>
      </c>
      <c r="AP58" s="95">
        <f t="shared" si="7"/>
        <v>-2.9810040000000093E-2</v>
      </c>
      <c r="AQ58" s="120">
        <f t="shared" si="8"/>
        <v>8.1567663999999984E-2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32</v>
      </c>
      <c r="D59" s="186"/>
      <c r="E59" s="56"/>
      <c r="F59" s="187">
        <v>33.972932999999998</v>
      </c>
      <c r="G59" s="187">
        <v>37.710816000000001</v>
      </c>
      <c r="H59" s="187">
        <v>0.98061114999999999</v>
      </c>
      <c r="I59" s="62">
        <v>0.98579298000000004</v>
      </c>
      <c r="J59" s="62">
        <v>4.1947180000000001E-2</v>
      </c>
      <c r="K59" s="188"/>
      <c r="L59" s="259"/>
      <c r="M59" s="259"/>
      <c r="N59" s="56"/>
      <c r="O59" s="28"/>
      <c r="P59" s="56"/>
      <c r="Q59" s="28"/>
      <c r="R59" s="132"/>
      <c r="S59" s="214"/>
      <c r="T59" s="285"/>
      <c r="U59" s="27" t="s">
        <v>32</v>
      </c>
      <c r="V59" s="186"/>
      <c r="W59" s="56"/>
      <c r="X59" s="187">
        <v>30.206747</v>
      </c>
      <c r="Y59" s="187">
        <v>33.142724999999999</v>
      </c>
      <c r="Z59" s="187">
        <v>0.96223632999999997</v>
      </c>
      <c r="AA59" s="62">
        <v>0.97121228999999998</v>
      </c>
      <c r="AB59" s="62">
        <v>7.2088410000000006E-2</v>
      </c>
      <c r="AC59" s="188"/>
      <c r="AD59" s="259"/>
      <c r="AE59" s="259"/>
      <c r="AF59" s="56"/>
      <c r="AG59" s="28"/>
      <c r="AH59" s="56"/>
      <c r="AI59" s="28"/>
      <c r="AJ59" s="132"/>
      <c r="AK59" s="199"/>
      <c r="AL59" s="285"/>
      <c r="AM59" s="86">
        <f t="shared" si="4"/>
        <v>-3.7661859999999976</v>
      </c>
      <c r="AN59" s="121">
        <f t="shared" si="5"/>
        <v>-4.5680910000000026</v>
      </c>
      <c r="AO59" s="121">
        <f t="shared" si="6"/>
        <v>-1.8374820000000014E-2</v>
      </c>
      <c r="AP59" s="121">
        <f t="shared" si="7"/>
        <v>-1.4580690000000063E-2</v>
      </c>
      <c r="AQ59" s="87">
        <f t="shared" si="8"/>
        <v>3.0141230000000005E-2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33</v>
      </c>
      <c r="D60" s="186"/>
      <c r="E60" s="56"/>
      <c r="F60" s="187">
        <v>37.034824</v>
      </c>
      <c r="G60" s="187">
        <v>41.375596000000002</v>
      </c>
      <c r="H60" s="187">
        <v>0.98935470000000003</v>
      </c>
      <c r="I60" s="62">
        <v>0.99269613000000001</v>
      </c>
      <c r="J60" s="62">
        <v>2.3783202999999999E-2</v>
      </c>
      <c r="K60" s="188"/>
      <c r="L60" s="259"/>
      <c r="M60" s="259"/>
      <c r="N60" s="56"/>
      <c r="O60" s="28"/>
      <c r="P60" s="56"/>
      <c r="Q60" s="28"/>
      <c r="R60" s="132"/>
      <c r="S60" s="214"/>
      <c r="T60" s="285"/>
      <c r="U60" s="27" t="s">
        <v>33</v>
      </c>
      <c r="V60" s="186"/>
      <c r="W60" s="56"/>
      <c r="X60" s="187">
        <v>32.980156000000001</v>
      </c>
      <c r="Y60" s="187">
        <v>35.740580000000001</v>
      </c>
      <c r="Z60" s="187">
        <v>0.97507876000000004</v>
      </c>
      <c r="AA60" s="62">
        <v>0.98125477000000005</v>
      </c>
      <c r="AB60" s="62">
        <v>4.8234455000000002E-2</v>
      </c>
      <c r="AC60" s="188"/>
      <c r="AD60" s="259"/>
      <c r="AE60" s="259"/>
      <c r="AF60" s="56"/>
      <c r="AG60" s="28"/>
      <c r="AH60" s="56"/>
      <c r="AI60" s="28"/>
      <c r="AJ60" s="132"/>
      <c r="AK60" s="199"/>
      <c r="AL60" s="285"/>
      <c r="AM60" s="86">
        <f t="shared" si="4"/>
        <v>-4.0546679999999995</v>
      </c>
      <c r="AN60" s="121">
        <f t="shared" si="5"/>
        <v>-5.6350160000000002</v>
      </c>
      <c r="AO60" s="121">
        <f t="shared" si="6"/>
        <v>-1.4275939999999987E-2</v>
      </c>
      <c r="AP60" s="121">
        <f t="shared" si="7"/>
        <v>-1.1441359999999956E-2</v>
      </c>
      <c r="AQ60" s="87">
        <f t="shared" si="8"/>
        <v>2.4451252000000003E-2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35</v>
      </c>
      <c r="D61" s="186"/>
      <c r="E61" s="56"/>
      <c r="F61" s="187">
        <v>40.371955</v>
      </c>
      <c r="G61" s="187">
        <v>44.761153</v>
      </c>
      <c r="H61" s="187">
        <v>0.99351887000000005</v>
      </c>
      <c r="I61" s="62">
        <v>0.99607994</v>
      </c>
      <c r="J61" s="62">
        <v>1.1284304E-2</v>
      </c>
      <c r="K61" s="188"/>
      <c r="L61" s="259"/>
      <c r="M61" s="259"/>
      <c r="N61" s="56"/>
      <c r="O61" s="28"/>
      <c r="P61" s="56"/>
      <c r="Q61" s="28"/>
      <c r="R61" s="132"/>
      <c r="S61" s="214"/>
      <c r="T61" s="285"/>
      <c r="U61" s="27" t="s">
        <v>35</v>
      </c>
      <c r="V61" s="186"/>
      <c r="W61" s="56"/>
      <c r="X61" s="187">
        <v>35.932772</v>
      </c>
      <c r="Y61" s="187">
        <v>39.571894999999998</v>
      </c>
      <c r="Z61" s="187">
        <v>0.98486958000000002</v>
      </c>
      <c r="AA61" s="62">
        <v>0.98927246999999996</v>
      </c>
      <c r="AB61" s="62">
        <v>3.1369870000000001E-2</v>
      </c>
      <c r="AC61" s="188"/>
      <c r="AD61" s="259"/>
      <c r="AE61" s="259"/>
      <c r="AF61" s="56"/>
      <c r="AG61" s="28"/>
      <c r="AH61" s="56"/>
      <c r="AI61" s="28"/>
      <c r="AJ61" s="132"/>
      <c r="AK61" s="199"/>
      <c r="AL61" s="285"/>
      <c r="AM61" s="86">
        <f t="shared" si="4"/>
        <v>-4.4391829999999999</v>
      </c>
      <c r="AN61" s="121">
        <f t="shared" si="5"/>
        <v>-5.1892580000000024</v>
      </c>
      <c r="AO61" s="121">
        <f t="shared" si="6"/>
        <v>-8.6492900000000317E-3</v>
      </c>
      <c r="AP61" s="121">
        <f t="shared" si="7"/>
        <v>-6.8074700000000377E-3</v>
      </c>
      <c r="AQ61" s="87">
        <f t="shared" si="8"/>
        <v>2.0085565999999999E-2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9"/>
      <c r="M62" s="259"/>
      <c r="N62" s="56"/>
      <c r="O62" s="28"/>
      <c r="P62" s="56"/>
      <c r="Q62" s="28"/>
      <c r="R62" s="184"/>
      <c r="S62" s="214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9"/>
      <c r="AE62" s="259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7" t="s">
        <v>75</v>
      </c>
      <c r="C63" s="25" t="s">
        <v>31</v>
      </c>
      <c r="D63" s="39"/>
      <c r="E63" s="55"/>
      <c r="F63" s="96">
        <v>32.470771999999997</v>
      </c>
      <c r="G63" s="96">
        <v>35.882846000000001</v>
      </c>
      <c r="H63" s="96">
        <v>0.96836146999999995</v>
      </c>
      <c r="I63" s="60">
        <v>0.97788494999999998</v>
      </c>
      <c r="J63" s="60">
        <v>5.8201540000000003E-2</v>
      </c>
      <c r="K63" s="61"/>
      <c r="L63" s="258"/>
      <c r="M63" s="258"/>
      <c r="N63" s="55"/>
      <c r="O63" s="26"/>
      <c r="P63" s="55"/>
      <c r="Q63" s="26"/>
      <c r="R63" s="131"/>
      <c r="S63" s="214"/>
      <c r="T63" s="287" t="s">
        <v>75</v>
      </c>
      <c r="U63" s="25" t="s">
        <v>31</v>
      </c>
      <c r="V63" s="39"/>
      <c r="W63" s="55"/>
      <c r="X63" s="96">
        <v>27.702845</v>
      </c>
      <c r="Y63" s="96">
        <v>31.450026999999999</v>
      </c>
      <c r="Z63" s="96">
        <v>0.92140991999999999</v>
      </c>
      <c r="AA63" s="60">
        <v>0.95201004</v>
      </c>
      <c r="AB63" s="60">
        <v>0.14056784</v>
      </c>
      <c r="AC63" s="61"/>
      <c r="AD63" s="258"/>
      <c r="AE63" s="258"/>
      <c r="AF63" s="55"/>
      <c r="AG63" s="26"/>
      <c r="AH63" s="55"/>
      <c r="AI63" s="26"/>
      <c r="AJ63" s="131"/>
      <c r="AK63" s="199"/>
      <c r="AL63" s="287" t="s">
        <v>75</v>
      </c>
      <c r="AM63" s="119">
        <f t="shared" si="4"/>
        <v>-4.7679269999999967</v>
      </c>
      <c r="AN63" s="95">
        <f t="shared" si="5"/>
        <v>-4.4328190000000021</v>
      </c>
      <c r="AO63" s="95">
        <f t="shared" si="6"/>
        <v>-4.6951549999999953E-2</v>
      </c>
      <c r="AP63" s="95">
        <f t="shared" si="7"/>
        <v>-2.5874909999999973E-2</v>
      </c>
      <c r="AQ63" s="120">
        <f t="shared" si="8"/>
        <v>8.2366300000000003E-2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32</v>
      </c>
      <c r="D64" s="186"/>
      <c r="E64" s="56"/>
      <c r="F64" s="187">
        <v>35.361119000000002</v>
      </c>
      <c r="G64" s="187">
        <v>38.678817000000002</v>
      </c>
      <c r="H64" s="187">
        <v>0.97998081000000004</v>
      </c>
      <c r="I64" s="62">
        <v>0.98607213000000005</v>
      </c>
      <c r="J64" s="62">
        <v>4.0447655999999998E-2</v>
      </c>
      <c r="K64" s="188"/>
      <c r="L64" s="259"/>
      <c r="M64" s="259"/>
      <c r="N64" s="56"/>
      <c r="O64" s="28"/>
      <c r="P64" s="56"/>
      <c r="Q64" s="28"/>
      <c r="R64" s="132"/>
      <c r="S64" s="214"/>
      <c r="T64" s="285"/>
      <c r="U64" s="27" t="s">
        <v>32</v>
      </c>
      <c r="V64" s="186"/>
      <c r="W64" s="56"/>
      <c r="X64" s="187">
        <v>30.970262000000002</v>
      </c>
      <c r="Y64" s="187">
        <v>34.642775</v>
      </c>
      <c r="Z64" s="187">
        <v>0.95918972000000002</v>
      </c>
      <c r="AA64" s="62">
        <v>0.97189104000000004</v>
      </c>
      <c r="AB64" s="62">
        <v>7.2215379999999996E-2</v>
      </c>
      <c r="AC64" s="188"/>
      <c r="AD64" s="259"/>
      <c r="AE64" s="259"/>
      <c r="AF64" s="56"/>
      <c r="AG64" s="28"/>
      <c r="AH64" s="56"/>
      <c r="AI64" s="28"/>
      <c r="AJ64" s="132"/>
      <c r="AK64" s="199"/>
      <c r="AL64" s="285"/>
      <c r="AM64" s="86">
        <f t="shared" si="4"/>
        <v>-4.3908570000000005</v>
      </c>
      <c r="AN64" s="121">
        <f t="shared" si="5"/>
        <v>-4.0360420000000019</v>
      </c>
      <c r="AO64" s="121">
        <f t="shared" si="6"/>
        <v>-2.0791090000000012E-2</v>
      </c>
      <c r="AP64" s="121">
        <f t="shared" si="7"/>
        <v>-1.4181090000000007E-2</v>
      </c>
      <c r="AQ64" s="87">
        <f t="shared" si="8"/>
        <v>3.1767723999999997E-2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33</v>
      </c>
      <c r="D65" s="186"/>
      <c r="E65" s="56"/>
      <c r="F65" s="187">
        <v>38.783540000000002</v>
      </c>
      <c r="G65" s="187">
        <v>42.370452999999998</v>
      </c>
      <c r="H65" s="187">
        <v>0.98925748000000002</v>
      </c>
      <c r="I65" s="62">
        <v>0.99285349000000001</v>
      </c>
      <c r="J65" s="62">
        <v>2.0622781999999999E-2</v>
      </c>
      <c r="K65" s="188"/>
      <c r="L65" s="259"/>
      <c r="M65" s="259"/>
      <c r="N65" s="56"/>
      <c r="O65" s="28"/>
      <c r="P65" s="56"/>
      <c r="Q65" s="28"/>
      <c r="R65" s="132"/>
      <c r="S65" s="214"/>
      <c r="T65" s="285"/>
      <c r="U65" s="27" t="s">
        <v>33</v>
      </c>
      <c r="V65" s="186"/>
      <c r="W65" s="56"/>
      <c r="X65" s="187">
        <v>33.741999</v>
      </c>
      <c r="Y65" s="187">
        <v>37.102769000000002</v>
      </c>
      <c r="Z65" s="187">
        <v>0.97366688000000001</v>
      </c>
      <c r="AA65" s="62">
        <v>0.98135333999999996</v>
      </c>
      <c r="AB65" s="62">
        <v>5.0614673999999998E-2</v>
      </c>
      <c r="AC65" s="188"/>
      <c r="AD65" s="259"/>
      <c r="AE65" s="259"/>
      <c r="AF65" s="56"/>
      <c r="AG65" s="28"/>
      <c r="AH65" s="56"/>
      <c r="AI65" s="28"/>
      <c r="AJ65" s="132"/>
      <c r="AK65" s="199"/>
      <c r="AL65" s="285"/>
      <c r="AM65" s="86">
        <f t="shared" si="4"/>
        <v>-5.0415410000000023</v>
      </c>
      <c r="AN65" s="121">
        <f t="shared" si="5"/>
        <v>-5.2676839999999956</v>
      </c>
      <c r="AO65" s="121">
        <f t="shared" si="6"/>
        <v>-1.559060000000001E-2</v>
      </c>
      <c r="AP65" s="121">
        <f t="shared" si="7"/>
        <v>-1.1500150000000042E-2</v>
      </c>
      <c r="AQ65" s="87">
        <f t="shared" si="8"/>
        <v>2.9991891999999999E-2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35</v>
      </c>
      <c r="D66" s="186"/>
      <c r="E66" s="56"/>
      <c r="F66" s="187">
        <v>41.267291999999998</v>
      </c>
      <c r="G66" s="187">
        <v>45.153272999999999</v>
      </c>
      <c r="H66" s="187">
        <v>0.99341232999999995</v>
      </c>
      <c r="I66" s="62">
        <v>0.9959441</v>
      </c>
      <c r="J66" s="62">
        <v>1.0546621000000001E-2</v>
      </c>
      <c r="K66" s="188"/>
      <c r="L66" s="259"/>
      <c r="M66" s="259"/>
      <c r="N66" s="56"/>
      <c r="O66" s="28"/>
      <c r="P66" s="56"/>
      <c r="Q66" s="28"/>
      <c r="R66" s="132"/>
      <c r="S66" s="214"/>
      <c r="T66" s="285"/>
      <c r="U66" s="27" t="s">
        <v>35</v>
      </c>
      <c r="V66" s="186"/>
      <c r="W66" s="56"/>
      <c r="X66" s="187">
        <v>37.160677999999997</v>
      </c>
      <c r="Y66" s="187">
        <v>40.547406000000002</v>
      </c>
      <c r="Z66" s="187">
        <v>0.98441520999999998</v>
      </c>
      <c r="AA66" s="62">
        <v>0.98968825999999999</v>
      </c>
      <c r="AB66" s="62">
        <v>3.1555947000000001E-2</v>
      </c>
      <c r="AC66" s="188"/>
      <c r="AD66" s="259"/>
      <c r="AE66" s="259"/>
      <c r="AF66" s="56"/>
      <c r="AG66" s="28"/>
      <c r="AH66" s="56"/>
      <c r="AI66" s="28"/>
      <c r="AJ66" s="132"/>
      <c r="AK66" s="199"/>
      <c r="AL66" s="285"/>
      <c r="AM66" s="86">
        <f t="shared" si="4"/>
        <v>-4.1066140000000004</v>
      </c>
      <c r="AN66" s="121">
        <f t="shared" si="5"/>
        <v>-4.6058669999999964</v>
      </c>
      <c r="AO66" s="121">
        <f t="shared" si="6"/>
        <v>-8.9971199999999696E-3</v>
      </c>
      <c r="AP66" s="121">
        <f t="shared" si="7"/>
        <v>-6.2558400000000125E-3</v>
      </c>
      <c r="AQ66" s="87">
        <f t="shared" si="8"/>
        <v>2.1009326000000002E-2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9"/>
      <c r="M67" s="259"/>
      <c r="N67" s="56"/>
      <c r="O67" s="28"/>
      <c r="P67" s="56"/>
      <c r="Q67" s="28"/>
      <c r="R67" s="184"/>
      <c r="S67" s="214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9"/>
      <c r="AE67" s="259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7" t="s">
        <v>76</v>
      </c>
      <c r="C68" s="25" t="s">
        <v>31</v>
      </c>
      <c r="D68" s="39"/>
      <c r="E68" s="55"/>
      <c r="F68" s="96">
        <v>30.230981</v>
      </c>
      <c r="G68" s="96">
        <v>33.605983000000002</v>
      </c>
      <c r="H68" s="96">
        <v>0.96450990000000003</v>
      </c>
      <c r="I68" s="60">
        <v>0.96956436999999995</v>
      </c>
      <c r="J68" s="60">
        <v>7.2485820000000006E-2</v>
      </c>
      <c r="K68" s="61"/>
      <c r="L68" s="258"/>
      <c r="M68" s="258"/>
      <c r="N68" s="55"/>
      <c r="O68" s="26"/>
      <c r="P68" s="55"/>
      <c r="Q68" s="26"/>
      <c r="R68" s="131"/>
      <c r="S68" s="214"/>
      <c r="T68" s="287" t="s">
        <v>76</v>
      </c>
      <c r="U68" s="25" t="s">
        <v>31</v>
      </c>
      <c r="V68" s="39"/>
      <c r="W68" s="55"/>
      <c r="X68" s="96">
        <v>26.835106</v>
      </c>
      <c r="Y68" s="96">
        <v>29.693247</v>
      </c>
      <c r="Z68" s="96">
        <v>0.91792512000000004</v>
      </c>
      <c r="AA68" s="60">
        <v>0.93872292000000002</v>
      </c>
      <c r="AB68" s="60">
        <v>0.16370757</v>
      </c>
      <c r="AC68" s="61"/>
      <c r="AD68" s="258"/>
      <c r="AE68" s="258"/>
      <c r="AF68" s="55"/>
      <c r="AG68" s="26"/>
      <c r="AH68" s="55"/>
      <c r="AI68" s="26"/>
      <c r="AJ68" s="131"/>
      <c r="AK68" s="199"/>
      <c r="AL68" s="287" t="s">
        <v>76</v>
      </c>
      <c r="AM68" s="119">
        <f t="shared" si="4"/>
        <v>-3.3958750000000002</v>
      </c>
      <c r="AN68" s="95">
        <f t="shared" si="5"/>
        <v>-3.9127360000000024</v>
      </c>
      <c r="AO68" s="95">
        <f t="shared" si="6"/>
        <v>-4.6584779999999992E-2</v>
      </c>
      <c r="AP68" s="95">
        <f t="shared" si="7"/>
        <v>-3.0841449999999937E-2</v>
      </c>
      <c r="AQ68" s="120">
        <f t="shared" si="8"/>
        <v>9.122174999999999E-2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32</v>
      </c>
      <c r="D69" s="186"/>
      <c r="E69" s="56"/>
      <c r="F69" s="187">
        <v>32.758119000000001</v>
      </c>
      <c r="G69" s="187">
        <v>36.683674000000003</v>
      </c>
      <c r="H69" s="187">
        <v>0.97912297000000004</v>
      </c>
      <c r="I69" s="62">
        <v>0.98289051999999999</v>
      </c>
      <c r="J69" s="62">
        <v>5.0439596000000003E-2</v>
      </c>
      <c r="K69" s="188"/>
      <c r="L69" s="259"/>
      <c r="M69" s="259"/>
      <c r="N69" s="56"/>
      <c r="O69" s="28"/>
      <c r="P69" s="56"/>
      <c r="Q69" s="28"/>
      <c r="R69" s="132"/>
      <c r="S69" s="214"/>
      <c r="T69" s="285"/>
      <c r="U69" s="27" t="s">
        <v>32</v>
      </c>
      <c r="V69" s="186"/>
      <c r="W69" s="56"/>
      <c r="X69" s="187">
        <v>29.451301999999998</v>
      </c>
      <c r="Y69" s="187">
        <v>32.892384</v>
      </c>
      <c r="Z69" s="187">
        <v>0.95511071999999997</v>
      </c>
      <c r="AA69" s="62">
        <v>0.96271194999999998</v>
      </c>
      <c r="AB69" s="62">
        <v>8.4353410000000004E-2</v>
      </c>
      <c r="AC69" s="188"/>
      <c r="AD69" s="259"/>
      <c r="AE69" s="259"/>
      <c r="AF69" s="56"/>
      <c r="AG69" s="28"/>
      <c r="AH69" s="56"/>
      <c r="AI69" s="28"/>
      <c r="AJ69" s="132"/>
      <c r="AK69" s="199"/>
      <c r="AL69" s="285"/>
      <c r="AM69" s="86">
        <f t="shared" si="4"/>
        <v>-3.3068170000000023</v>
      </c>
      <c r="AN69" s="121">
        <f t="shared" si="5"/>
        <v>-3.7912900000000036</v>
      </c>
      <c r="AO69" s="121">
        <f t="shared" si="6"/>
        <v>-2.4012250000000068E-2</v>
      </c>
      <c r="AP69" s="121">
        <f t="shared" si="7"/>
        <v>-2.0178570000000007E-2</v>
      </c>
      <c r="AQ69" s="87">
        <f t="shared" si="8"/>
        <v>3.3913814E-2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33</v>
      </c>
      <c r="D70" s="186"/>
      <c r="E70" s="56"/>
      <c r="F70" s="187">
        <v>36.166728999999997</v>
      </c>
      <c r="G70" s="187">
        <v>40.639482999999998</v>
      </c>
      <c r="H70" s="187">
        <v>0.98927388000000005</v>
      </c>
      <c r="I70" s="62">
        <v>0.99200074999999999</v>
      </c>
      <c r="J70" s="62">
        <v>2.6376831999999999E-2</v>
      </c>
      <c r="K70" s="188"/>
      <c r="L70" s="259"/>
      <c r="M70" s="259"/>
      <c r="N70" s="56"/>
      <c r="O70" s="28"/>
      <c r="P70" s="56"/>
      <c r="Q70" s="28"/>
      <c r="R70" s="132"/>
      <c r="S70" s="214"/>
      <c r="T70" s="285"/>
      <c r="U70" s="27" t="s">
        <v>33</v>
      </c>
      <c r="V70" s="186"/>
      <c r="W70" s="56"/>
      <c r="X70" s="187">
        <v>32.173310000000001</v>
      </c>
      <c r="Y70" s="187">
        <v>35.691229</v>
      </c>
      <c r="Z70" s="187">
        <v>0.97204584999999999</v>
      </c>
      <c r="AA70" s="62">
        <v>0.97674695</v>
      </c>
      <c r="AB70" s="62">
        <v>5.4400990000000003E-2</v>
      </c>
      <c r="AC70" s="188"/>
      <c r="AD70" s="259"/>
      <c r="AE70" s="259"/>
      <c r="AF70" s="56"/>
      <c r="AG70" s="28"/>
      <c r="AH70" s="56"/>
      <c r="AI70" s="28"/>
      <c r="AJ70" s="132"/>
      <c r="AK70" s="199"/>
      <c r="AL70" s="285"/>
      <c r="AM70" s="86">
        <f t="shared" si="4"/>
        <v>-3.9934189999999958</v>
      </c>
      <c r="AN70" s="121">
        <f t="shared" si="5"/>
        <v>-4.9482539999999986</v>
      </c>
      <c r="AO70" s="121">
        <f t="shared" si="6"/>
        <v>-1.7228030000000061E-2</v>
      </c>
      <c r="AP70" s="121">
        <f t="shared" si="7"/>
        <v>-1.5253799999999984E-2</v>
      </c>
      <c r="AQ70" s="87">
        <f t="shared" si="8"/>
        <v>2.8024158000000004E-2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35</v>
      </c>
      <c r="D71" s="186"/>
      <c r="E71" s="56"/>
      <c r="F71" s="187">
        <v>38.754863999999998</v>
      </c>
      <c r="G71" s="187">
        <v>43.322192000000001</v>
      </c>
      <c r="H71" s="187">
        <v>0.99338307000000003</v>
      </c>
      <c r="I71" s="62">
        <v>0.99591666000000001</v>
      </c>
      <c r="J71" s="62">
        <v>1.4582675E-2</v>
      </c>
      <c r="K71" s="188"/>
      <c r="L71" s="259"/>
      <c r="M71" s="259"/>
      <c r="N71" s="56"/>
      <c r="O71" s="28"/>
      <c r="P71" s="56"/>
      <c r="Q71" s="28"/>
      <c r="R71" s="132"/>
      <c r="S71" s="214"/>
      <c r="T71" s="285"/>
      <c r="U71" s="27" t="s">
        <v>35</v>
      </c>
      <c r="V71" s="186"/>
      <c r="W71" s="56"/>
      <c r="X71" s="187">
        <v>35.184815999999998</v>
      </c>
      <c r="Y71" s="187">
        <v>39.064368999999999</v>
      </c>
      <c r="Z71" s="187">
        <v>0.98439533000000001</v>
      </c>
      <c r="AA71" s="62">
        <v>0.98770703999999998</v>
      </c>
      <c r="AB71" s="62">
        <v>3.3346012000000001E-2</v>
      </c>
      <c r="AC71" s="188"/>
      <c r="AD71" s="259"/>
      <c r="AE71" s="259"/>
      <c r="AF71" s="56"/>
      <c r="AG71" s="28"/>
      <c r="AH71" s="56"/>
      <c r="AI71" s="28"/>
      <c r="AJ71" s="132"/>
      <c r="AK71" s="199"/>
      <c r="AL71" s="285"/>
      <c r="AM71" s="86">
        <f t="shared" si="4"/>
        <v>-3.5700479999999999</v>
      </c>
      <c r="AN71" s="121">
        <f t="shared" si="5"/>
        <v>-4.2578230000000019</v>
      </c>
      <c r="AO71" s="121">
        <f t="shared" si="6"/>
        <v>-8.9877400000000218E-3</v>
      </c>
      <c r="AP71" s="121">
        <f t="shared" si="7"/>
        <v>-8.2096200000000286E-3</v>
      </c>
      <c r="AQ71" s="87">
        <f t="shared" si="8"/>
        <v>1.8763337000000001E-2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9"/>
      <c r="M72" s="259"/>
      <c r="N72" s="56"/>
      <c r="O72" s="28"/>
      <c r="P72" s="56"/>
      <c r="Q72" s="28"/>
      <c r="R72" s="184"/>
      <c r="S72" s="214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9"/>
      <c r="AE72" s="259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7" t="s">
        <v>77</v>
      </c>
      <c r="C73" s="25" t="s">
        <v>31</v>
      </c>
      <c r="D73" s="39"/>
      <c r="E73" s="55"/>
      <c r="F73" s="96">
        <v>31.668475000000001</v>
      </c>
      <c r="G73" s="96">
        <v>34.909165000000002</v>
      </c>
      <c r="H73" s="96">
        <v>0.96733446000000001</v>
      </c>
      <c r="I73" s="60">
        <v>0.97462247999999996</v>
      </c>
      <c r="J73" s="60">
        <v>6.1747483999999998E-2</v>
      </c>
      <c r="K73" s="61"/>
      <c r="L73" s="258"/>
      <c r="M73" s="258"/>
      <c r="N73" s="55"/>
      <c r="O73" s="26"/>
      <c r="P73" s="55"/>
      <c r="Q73" s="26"/>
      <c r="R73" s="131"/>
      <c r="S73" s="214"/>
      <c r="T73" s="287" t="s">
        <v>77</v>
      </c>
      <c r="U73" s="25" t="s">
        <v>31</v>
      </c>
      <c r="V73" s="39"/>
      <c r="W73" s="55"/>
      <c r="X73" s="96">
        <v>26.755942000000001</v>
      </c>
      <c r="Y73" s="96">
        <v>30.154997000000002</v>
      </c>
      <c r="Z73" s="96">
        <v>0.92150659000000001</v>
      </c>
      <c r="AA73" s="60">
        <v>0.94113055000000001</v>
      </c>
      <c r="AB73" s="60">
        <v>0.15163636</v>
      </c>
      <c r="AC73" s="61"/>
      <c r="AD73" s="258"/>
      <c r="AE73" s="258"/>
      <c r="AF73" s="55"/>
      <c r="AG73" s="26"/>
      <c r="AH73" s="55"/>
      <c r="AI73" s="26"/>
      <c r="AJ73" s="131"/>
      <c r="AK73" s="199"/>
      <c r="AL73" s="287" t="s">
        <v>77</v>
      </c>
      <c r="AM73" s="119">
        <f t="shared" si="4"/>
        <v>-4.9125329999999998</v>
      </c>
      <c r="AN73" s="95">
        <f t="shared" si="5"/>
        <v>-4.7541679999999999</v>
      </c>
      <c r="AO73" s="95">
        <f t="shared" si="6"/>
        <v>-4.5827869999999993E-2</v>
      </c>
      <c r="AP73" s="95">
        <f t="shared" si="7"/>
        <v>-3.3491929999999948E-2</v>
      </c>
      <c r="AQ73" s="120">
        <f t="shared" si="8"/>
        <v>8.9888876000000006E-2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32</v>
      </c>
      <c r="D74" s="186"/>
      <c r="E74" s="56"/>
      <c r="F74" s="187">
        <v>34.621749000000001</v>
      </c>
      <c r="G74" s="187">
        <v>38.115096000000001</v>
      </c>
      <c r="H74" s="187">
        <v>0.98025481000000003</v>
      </c>
      <c r="I74" s="62">
        <v>0.98522949000000004</v>
      </c>
      <c r="J74" s="62">
        <v>4.1134487999999997E-2</v>
      </c>
      <c r="K74" s="188"/>
      <c r="L74" s="259"/>
      <c r="M74" s="259"/>
      <c r="N74" s="56"/>
      <c r="O74" s="28"/>
      <c r="P74" s="56"/>
      <c r="Q74" s="28"/>
      <c r="R74" s="132"/>
      <c r="S74" s="214"/>
      <c r="T74" s="285"/>
      <c r="U74" s="27" t="s">
        <v>32</v>
      </c>
      <c r="V74" s="186"/>
      <c r="W74" s="56"/>
      <c r="X74" s="187">
        <v>29.855041</v>
      </c>
      <c r="Y74" s="187">
        <v>33.786847000000002</v>
      </c>
      <c r="Z74" s="187">
        <v>0.95845756999999998</v>
      </c>
      <c r="AA74" s="62">
        <v>0.96838097000000001</v>
      </c>
      <c r="AB74" s="62">
        <v>7.5275030000000007E-2</v>
      </c>
      <c r="AC74" s="188"/>
      <c r="AD74" s="259"/>
      <c r="AE74" s="259"/>
      <c r="AF74" s="56"/>
      <c r="AG74" s="28"/>
      <c r="AH74" s="56"/>
      <c r="AI74" s="28"/>
      <c r="AJ74" s="132"/>
      <c r="AK74" s="199"/>
      <c r="AL74" s="285"/>
      <c r="AM74" s="86">
        <f t="shared" si="4"/>
        <v>-4.7667080000000013</v>
      </c>
      <c r="AN74" s="121">
        <f t="shared" si="5"/>
        <v>-4.3282489999999996</v>
      </c>
      <c r="AO74" s="121">
        <f t="shared" si="6"/>
        <v>-2.1797240000000051E-2</v>
      </c>
      <c r="AP74" s="121">
        <f t="shared" si="7"/>
        <v>-1.6848520000000033E-2</v>
      </c>
      <c r="AQ74" s="87">
        <f t="shared" si="8"/>
        <v>3.414054200000001E-2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33</v>
      </c>
      <c r="D75" s="186"/>
      <c r="E75" s="56"/>
      <c r="F75" s="187">
        <v>37.309820999999999</v>
      </c>
      <c r="G75" s="187">
        <v>41.412491000000003</v>
      </c>
      <c r="H75" s="187">
        <v>0.98951849000000003</v>
      </c>
      <c r="I75" s="62">
        <v>0.99274421000000002</v>
      </c>
      <c r="J75" s="62">
        <v>2.1964494000000001E-2</v>
      </c>
      <c r="K75" s="188"/>
      <c r="L75" s="259"/>
      <c r="M75" s="259"/>
      <c r="N75" s="56"/>
      <c r="O75" s="28"/>
      <c r="P75" s="56"/>
      <c r="Q75" s="28"/>
      <c r="R75" s="132"/>
      <c r="S75" s="214"/>
      <c r="T75" s="285"/>
      <c r="U75" s="27" t="s">
        <v>33</v>
      </c>
      <c r="V75" s="186"/>
      <c r="W75" s="56"/>
      <c r="X75" s="187">
        <v>33.389256000000003</v>
      </c>
      <c r="Y75" s="187">
        <v>36.869590000000002</v>
      </c>
      <c r="Z75" s="187">
        <v>0.97373874999999999</v>
      </c>
      <c r="AA75" s="62">
        <v>0.98036396999999997</v>
      </c>
      <c r="AB75" s="62">
        <v>4.9055836999999998E-2</v>
      </c>
      <c r="AC75" s="188"/>
      <c r="AD75" s="259"/>
      <c r="AE75" s="259"/>
      <c r="AF75" s="56"/>
      <c r="AG75" s="28"/>
      <c r="AH75" s="56"/>
      <c r="AI75" s="28"/>
      <c r="AJ75" s="132"/>
      <c r="AK75" s="199"/>
      <c r="AL75" s="285"/>
      <c r="AM75" s="86">
        <f t="shared" si="4"/>
        <v>-3.9205649999999963</v>
      </c>
      <c r="AN75" s="121">
        <f t="shared" si="5"/>
        <v>-4.5429010000000005</v>
      </c>
      <c r="AO75" s="121">
        <f t="shared" si="6"/>
        <v>-1.5779740000000042E-2</v>
      </c>
      <c r="AP75" s="121">
        <f t="shared" si="7"/>
        <v>-1.2380240000000042E-2</v>
      </c>
      <c r="AQ75" s="87">
        <f t="shared" si="8"/>
        <v>2.7091342999999997E-2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35</v>
      </c>
      <c r="D76" s="186"/>
      <c r="E76" s="56"/>
      <c r="F76" s="187">
        <v>39.383662000000001</v>
      </c>
      <c r="G76" s="187">
        <v>43.743965000000003</v>
      </c>
      <c r="H76" s="187">
        <v>0.99350227000000002</v>
      </c>
      <c r="I76" s="62">
        <v>0.99603816000000001</v>
      </c>
      <c r="J76" s="62">
        <v>1.3674468E-2</v>
      </c>
      <c r="K76" s="188"/>
      <c r="L76" s="259"/>
      <c r="M76" s="259"/>
      <c r="N76" s="56"/>
      <c r="O76" s="28"/>
      <c r="P76" s="56"/>
      <c r="Q76" s="28"/>
      <c r="R76" s="132"/>
      <c r="S76" s="214"/>
      <c r="T76" s="285"/>
      <c r="U76" s="27" t="s">
        <v>35</v>
      </c>
      <c r="V76" s="186"/>
      <c r="W76" s="56"/>
      <c r="X76" s="187">
        <v>36.722414000000001</v>
      </c>
      <c r="Y76" s="187">
        <v>40.211663999999999</v>
      </c>
      <c r="Z76" s="187">
        <v>0.98492955999999998</v>
      </c>
      <c r="AA76" s="62">
        <v>0.98914139999999995</v>
      </c>
      <c r="AB76" s="62">
        <v>2.8927973999999999E-2</v>
      </c>
      <c r="AC76" s="188"/>
      <c r="AD76" s="259"/>
      <c r="AE76" s="259"/>
      <c r="AF76" s="56"/>
      <c r="AG76" s="28"/>
      <c r="AH76" s="56"/>
      <c r="AI76" s="28"/>
      <c r="AJ76" s="132"/>
      <c r="AK76" s="199"/>
      <c r="AL76" s="285"/>
      <c r="AM76" s="86">
        <f t="shared" si="4"/>
        <v>-2.6612480000000005</v>
      </c>
      <c r="AN76" s="121">
        <f t="shared" si="5"/>
        <v>-3.5323010000000039</v>
      </c>
      <c r="AO76" s="121">
        <f t="shared" si="6"/>
        <v>-8.5727100000000389E-3</v>
      </c>
      <c r="AP76" s="121">
        <f t="shared" si="7"/>
        <v>-6.8967600000000573E-3</v>
      </c>
      <c r="AQ76" s="87">
        <f t="shared" si="8"/>
        <v>1.5253505999999998E-2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9"/>
      <c r="M77" s="259"/>
      <c r="N77" s="56"/>
      <c r="O77" s="28"/>
      <c r="P77" s="56"/>
      <c r="Q77" s="28"/>
      <c r="R77" s="184"/>
      <c r="S77" s="214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9"/>
      <c r="AE77" s="259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7" t="s">
        <v>78</v>
      </c>
      <c r="C78" s="25" t="s">
        <v>31</v>
      </c>
      <c r="D78" s="39"/>
      <c r="E78" s="55"/>
      <c r="F78" s="96">
        <v>31.266531000000001</v>
      </c>
      <c r="G78" s="96">
        <v>34.627155000000002</v>
      </c>
      <c r="H78" s="96">
        <v>0.96743257999999999</v>
      </c>
      <c r="I78" s="60">
        <v>0.97427896999999997</v>
      </c>
      <c r="J78" s="60">
        <v>6.2495294999999999E-2</v>
      </c>
      <c r="K78" s="61"/>
      <c r="L78" s="258"/>
      <c r="M78" s="258"/>
      <c r="N78" s="55"/>
      <c r="O78" s="26"/>
      <c r="P78" s="55"/>
      <c r="Q78" s="26"/>
      <c r="R78" s="131"/>
      <c r="S78" s="214"/>
      <c r="T78" s="287" t="s">
        <v>78</v>
      </c>
      <c r="U78" s="25" t="s">
        <v>31</v>
      </c>
      <c r="V78" s="39"/>
      <c r="W78" s="55"/>
      <c r="X78" s="96">
        <v>27.264963000000002</v>
      </c>
      <c r="Y78" s="96">
        <v>30.243255999999999</v>
      </c>
      <c r="Z78" s="96">
        <v>0.92091109000000004</v>
      </c>
      <c r="AA78" s="60">
        <v>0.94360761999999998</v>
      </c>
      <c r="AB78" s="60">
        <v>0.15036622999999999</v>
      </c>
      <c r="AC78" s="61"/>
      <c r="AD78" s="258"/>
      <c r="AE78" s="258"/>
      <c r="AF78" s="55"/>
      <c r="AG78" s="26"/>
      <c r="AH78" s="55"/>
      <c r="AI78" s="26"/>
      <c r="AJ78" s="131"/>
      <c r="AK78" s="199"/>
      <c r="AL78" s="287" t="s">
        <v>78</v>
      </c>
      <c r="AM78" s="119">
        <f t="shared" si="4"/>
        <v>-4.0015679999999989</v>
      </c>
      <c r="AN78" s="95">
        <f t="shared" si="5"/>
        <v>-4.3838990000000031</v>
      </c>
      <c r="AO78" s="95">
        <f t="shared" si="6"/>
        <v>-4.6521489999999943E-2</v>
      </c>
      <c r="AP78" s="95">
        <f t="shared" si="7"/>
        <v>-3.0671349999999986E-2</v>
      </c>
      <c r="AQ78" s="120">
        <f t="shared" si="8"/>
        <v>8.7870934999999983E-2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32</v>
      </c>
      <c r="D79" s="186"/>
      <c r="E79" s="56"/>
      <c r="F79" s="187">
        <v>33.606608000000001</v>
      </c>
      <c r="G79" s="187">
        <v>37.489947000000001</v>
      </c>
      <c r="H79" s="187">
        <v>0.97971713000000005</v>
      </c>
      <c r="I79" s="62">
        <v>0.98504418000000005</v>
      </c>
      <c r="J79" s="62">
        <v>4.4450425000000002E-2</v>
      </c>
      <c r="K79" s="188"/>
      <c r="L79" s="259"/>
      <c r="M79" s="259"/>
      <c r="N79" s="56"/>
      <c r="O79" s="28"/>
      <c r="P79" s="56"/>
      <c r="Q79" s="28"/>
      <c r="R79" s="132"/>
      <c r="S79" s="214"/>
      <c r="T79" s="285"/>
      <c r="U79" s="27" t="s">
        <v>32</v>
      </c>
      <c r="V79" s="186"/>
      <c r="W79" s="56"/>
      <c r="X79" s="187">
        <v>30.119008000000001</v>
      </c>
      <c r="Y79" s="187">
        <v>33.762602999999999</v>
      </c>
      <c r="Z79" s="187">
        <v>0.95895490999999999</v>
      </c>
      <c r="AA79" s="62">
        <v>0.96725013000000004</v>
      </c>
      <c r="AB79" s="62">
        <v>7.387312E-2</v>
      </c>
      <c r="AC79" s="188"/>
      <c r="AD79" s="259"/>
      <c r="AE79" s="259"/>
      <c r="AF79" s="56"/>
      <c r="AG79" s="28"/>
      <c r="AH79" s="56"/>
      <c r="AI79" s="28"/>
      <c r="AJ79" s="132"/>
      <c r="AK79" s="199"/>
      <c r="AL79" s="285"/>
      <c r="AM79" s="86">
        <f t="shared" si="4"/>
        <v>-3.4876000000000005</v>
      </c>
      <c r="AN79" s="121">
        <f t="shared" si="5"/>
        <v>-3.7273440000000022</v>
      </c>
      <c r="AO79" s="121">
        <f t="shared" si="6"/>
        <v>-2.0762220000000053E-2</v>
      </c>
      <c r="AP79" s="121">
        <f t="shared" si="7"/>
        <v>-1.7794050000000006E-2</v>
      </c>
      <c r="AQ79" s="87">
        <f t="shared" si="8"/>
        <v>2.9422694999999999E-2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33</v>
      </c>
      <c r="D80" s="186"/>
      <c r="E80" s="56"/>
      <c r="F80" s="187">
        <v>36.408819999999999</v>
      </c>
      <c r="G80" s="187">
        <v>40.733162</v>
      </c>
      <c r="H80" s="187">
        <v>0.98920085000000002</v>
      </c>
      <c r="I80" s="62">
        <v>0.99283918000000004</v>
      </c>
      <c r="J80" s="62">
        <v>2.3907812000000001E-2</v>
      </c>
      <c r="K80" s="188"/>
      <c r="L80" s="259"/>
      <c r="M80" s="259"/>
      <c r="N80" s="56"/>
      <c r="O80" s="28"/>
      <c r="P80" s="56"/>
      <c r="Q80" s="28"/>
      <c r="R80" s="132"/>
      <c r="S80" s="214"/>
      <c r="T80" s="285"/>
      <c r="U80" s="27" t="s">
        <v>33</v>
      </c>
      <c r="V80" s="186"/>
      <c r="W80" s="56"/>
      <c r="X80" s="187">
        <v>33.065556000000001</v>
      </c>
      <c r="Y80" s="187">
        <v>36.580545000000001</v>
      </c>
      <c r="Z80" s="187">
        <v>0.97345519999999996</v>
      </c>
      <c r="AA80" s="62">
        <v>0.98010244000000002</v>
      </c>
      <c r="AB80" s="62">
        <v>4.8856932999999998E-2</v>
      </c>
      <c r="AC80" s="188"/>
      <c r="AD80" s="259"/>
      <c r="AE80" s="259"/>
      <c r="AF80" s="56"/>
      <c r="AG80" s="28"/>
      <c r="AH80" s="56"/>
      <c r="AI80" s="28"/>
      <c r="AJ80" s="132"/>
      <c r="AK80" s="199"/>
      <c r="AL80" s="285"/>
      <c r="AM80" s="86">
        <f t="shared" si="4"/>
        <v>-3.3432639999999978</v>
      </c>
      <c r="AN80" s="121">
        <f t="shared" si="5"/>
        <v>-4.1526169999999993</v>
      </c>
      <c r="AO80" s="121">
        <f t="shared" si="6"/>
        <v>-1.5745650000000055E-2</v>
      </c>
      <c r="AP80" s="121">
        <f t="shared" si="7"/>
        <v>-1.2736740000000024E-2</v>
      </c>
      <c r="AQ80" s="87">
        <f t="shared" si="8"/>
        <v>2.4949120999999998E-2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35</v>
      </c>
      <c r="D81" s="186"/>
      <c r="E81" s="56"/>
      <c r="F81" s="187">
        <v>38.991092000000002</v>
      </c>
      <c r="G81" s="187">
        <v>43.589452000000001</v>
      </c>
      <c r="H81" s="187">
        <v>0.99339213000000004</v>
      </c>
      <c r="I81" s="62">
        <v>0.99601726000000002</v>
      </c>
      <c r="J81" s="62">
        <v>1.4885585999999999E-2</v>
      </c>
      <c r="K81" s="188"/>
      <c r="L81" s="259"/>
      <c r="M81" s="259"/>
      <c r="N81" s="56"/>
      <c r="O81" s="28"/>
      <c r="P81" s="56"/>
      <c r="Q81" s="28"/>
      <c r="R81" s="132"/>
      <c r="S81" s="214"/>
      <c r="T81" s="285"/>
      <c r="U81" s="27" t="s">
        <v>35</v>
      </c>
      <c r="V81" s="186"/>
      <c r="W81" s="56"/>
      <c r="X81" s="187">
        <v>35.888793</v>
      </c>
      <c r="Y81" s="187">
        <v>39.720440000000004</v>
      </c>
      <c r="Z81" s="187">
        <v>0.98458283000000002</v>
      </c>
      <c r="AA81" s="62">
        <v>0.98926546999999998</v>
      </c>
      <c r="AB81" s="62">
        <v>3.0591489999999999E-2</v>
      </c>
      <c r="AC81" s="188"/>
      <c r="AD81" s="259"/>
      <c r="AE81" s="259"/>
      <c r="AF81" s="56"/>
      <c r="AG81" s="28"/>
      <c r="AH81" s="56"/>
      <c r="AI81" s="28"/>
      <c r="AJ81" s="132"/>
      <c r="AK81" s="199"/>
      <c r="AL81" s="285"/>
      <c r="AM81" s="86">
        <f t="shared" si="4"/>
        <v>-3.1022990000000021</v>
      </c>
      <c r="AN81" s="121">
        <f t="shared" si="5"/>
        <v>-3.8690119999999979</v>
      </c>
      <c r="AO81" s="121">
        <f t="shared" si="6"/>
        <v>-8.8093000000000199E-3</v>
      </c>
      <c r="AP81" s="121">
        <f t="shared" si="7"/>
        <v>-6.7517900000000353E-3</v>
      </c>
      <c r="AQ81" s="87">
        <f t="shared" si="8"/>
        <v>1.5705904E-2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9"/>
      <c r="M82" s="259"/>
      <c r="N82" s="56"/>
      <c r="O82" s="28"/>
      <c r="P82" s="56"/>
      <c r="Q82" s="28"/>
      <c r="R82" s="184"/>
      <c r="S82" s="214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9"/>
      <c r="AE82" s="259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4" t="s">
        <v>79</v>
      </c>
      <c r="C83" s="25" t="s">
        <v>31</v>
      </c>
      <c r="D83" s="39"/>
      <c r="E83" s="55"/>
      <c r="F83" s="96">
        <v>31.280042000000002</v>
      </c>
      <c r="G83" s="96">
        <v>34.220148999999999</v>
      </c>
      <c r="H83" s="96">
        <v>0.96727194999999999</v>
      </c>
      <c r="I83" s="60">
        <v>0.97461582000000002</v>
      </c>
      <c r="J83" s="60">
        <v>6.2819959999999994E-2</v>
      </c>
      <c r="K83" s="61"/>
      <c r="L83" s="258"/>
      <c r="M83" s="258"/>
      <c r="N83" s="55"/>
      <c r="O83" s="26"/>
      <c r="P83" s="55"/>
      <c r="Q83" s="26"/>
      <c r="R83" s="131"/>
      <c r="S83" s="214"/>
      <c r="T83" s="284" t="s">
        <v>79</v>
      </c>
      <c r="U83" s="25" t="s">
        <v>31</v>
      </c>
      <c r="V83" s="39"/>
      <c r="W83" s="55"/>
      <c r="X83" s="96">
        <v>27.241249</v>
      </c>
      <c r="Y83" s="96">
        <v>30.180211</v>
      </c>
      <c r="Z83" s="96">
        <v>0.92250019000000005</v>
      </c>
      <c r="AA83" s="60">
        <v>0.94322815000000004</v>
      </c>
      <c r="AB83" s="60">
        <v>0.14069997000000001</v>
      </c>
      <c r="AC83" s="61"/>
      <c r="AD83" s="258"/>
      <c r="AE83" s="258"/>
      <c r="AF83" s="55"/>
      <c r="AG83" s="26"/>
      <c r="AH83" s="55"/>
      <c r="AI83" s="26"/>
      <c r="AJ83" s="131"/>
      <c r="AK83" s="199"/>
      <c r="AL83" s="284" t="s">
        <v>79</v>
      </c>
      <c r="AM83" s="119">
        <f t="shared" si="4"/>
        <v>-4.0387930000000019</v>
      </c>
      <c r="AN83" s="95">
        <f t="shared" si="5"/>
        <v>-4.0399379999999994</v>
      </c>
      <c r="AO83" s="95">
        <f t="shared" si="6"/>
        <v>-4.4771759999999938E-2</v>
      </c>
      <c r="AP83" s="95">
        <f t="shared" si="7"/>
        <v>-3.1387669999999979E-2</v>
      </c>
      <c r="AQ83" s="120">
        <f t="shared" si="8"/>
        <v>7.7880010000000013E-2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32</v>
      </c>
      <c r="D84" s="186"/>
      <c r="E84" s="56"/>
      <c r="F84" s="187">
        <v>34.051046999999997</v>
      </c>
      <c r="G84" s="187">
        <v>37.595539000000002</v>
      </c>
      <c r="H84" s="187">
        <v>0.97962547</v>
      </c>
      <c r="I84" s="62">
        <v>0.98501112000000002</v>
      </c>
      <c r="J84" s="62">
        <v>4.1994730000000001E-2</v>
      </c>
      <c r="K84" s="188"/>
      <c r="L84" s="259"/>
      <c r="M84" s="259"/>
      <c r="N84" s="56"/>
      <c r="O84" s="28"/>
      <c r="P84" s="56"/>
      <c r="Q84" s="28"/>
      <c r="R84" s="132"/>
      <c r="S84" s="214"/>
      <c r="T84" s="285"/>
      <c r="U84" s="27" t="s">
        <v>32</v>
      </c>
      <c r="V84" s="186"/>
      <c r="W84" s="56"/>
      <c r="X84" s="187">
        <v>29.991985</v>
      </c>
      <c r="Y84" s="187">
        <v>33.462093000000003</v>
      </c>
      <c r="Z84" s="187">
        <v>0.95949945999999997</v>
      </c>
      <c r="AA84" s="62">
        <v>0.96788620999999997</v>
      </c>
      <c r="AB84" s="62">
        <v>7.2426779999999996E-2</v>
      </c>
      <c r="AC84" s="188"/>
      <c r="AD84" s="259"/>
      <c r="AE84" s="259"/>
      <c r="AF84" s="56"/>
      <c r="AG84" s="28"/>
      <c r="AH84" s="56"/>
      <c r="AI84" s="28"/>
      <c r="AJ84" s="132"/>
      <c r="AK84" s="199"/>
      <c r="AL84" s="285"/>
      <c r="AM84" s="86">
        <f t="shared" si="4"/>
        <v>-4.0590619999999973</v>
      </c>
      <c r="AN84" s="121">
        <f t="shared" si="5"/>
        <v>-4.1334459999999993</v>
      </c>
      <c r="AO84" s="121">
        <f t="shared" si="6"/>
        <v>-2.0126010000000027E-2</v>
      </c>
      <c r="AP84" s="121">
        <f t="shared" si="7"/>
        <v>-1.7124910000000049E-2</v>
      </c>
      <c r="AQ84" s="87">
        <f t="shared" si="8"/>
        <v>3.0432049999999995E-2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33</v>
      </c>
      <c r="D85" s="186"/>
      <c r="E85" s="56"/>
      <c r="F85" s="187">
        <v>37.179746000000002</v>
      </c>
      <c r="G85" s="187">
        <v>41.357368000000001</v>
      </c>
      <c r="H85" s="187">
        <v>0.98900948</v>
      </c>
      <c r="I85" s="62">
        <v>0.9927397</v>
      </c>
      <c r="J85" s="62">
        <v>2.2661034E-2</v>
      </c>
      <c r="K85" s="188"/>
      <c r="L85" s="259"/>
      <c r="M85" s="259"/>
      <c r="N85" s="56"/>
      <c r="O85" s="28"/>
      <c r="P85" s="56"/>
      <c r="Q85" s="28"/>
      <c r="R85" s="132"/>
      <c r="S85" s="214"/>
      <c r="T85" s="285"/>
      <c r="U85" s="27" t="s">
        <v>33</v>
      </c>
      <c r="V85" s="186"/>
      <c r="W85" s="56"/>
      <c r="X85" s="187">
        <v>33.018545000000003</v>
      </c>
      <c r="Y85" s="187">
        <v>36.193201000000002</v>
      </c>
      <c r="Z85" s="187">
        <v>0.97338314999999997</v>
      </c>
      <c r="AA85" s="62">
        <v>0.97998556000000003</v>
      </c>
      <c r="AB85" s="62">
        <v>4.9224610000000002E-2</v>
      </c>
      <c r="AC85" s="188"/>
      <c r="AD85" s="259"/>
      <c r="AE85" s="259"/>
      <c r="AF85" s="56"/>
      <c r="AG85" s="28"/>
      <c r="AH85" s="56"/>
      <c r="AI85" s="28"/>
      <c r="AJ85" s="132"/>
      <c r="AK85" s="199"/>
      <c r="AL85" s="285"/>
      <c r="AM85" s="86">
        <f t="shared" si="4"/>
        <v>-4.1612009999999984</v>
      </c>
      <c r="AN85" s="121">
        <f t="shared" si="5"/>
        <v>-5.1641669999999991</v>
      </c>
      <c r="AO85" s="121">
        <f t="shared" si="6"/>
        <v>-1.5626330000000022E-2</v>
      </c>
      <c r="AP85" s="121">
        <f t="shared" si="7"/>
        <v>-1.2754139999999969E-2</v>
      </c>
      <c r="AQ85" s="87">
        <f t="shared" si="8"/>
        <v>2.6563576000000002E-2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35</v>
      </c>
      <c r="D86" s="186"/>
      <c r="E86" s="56"/>
      <c r="F86" s="187">
        <v>39.421838999999999</v>
      </c>
      <c r="G86" s="187">
        <v>43.867417000000003</v>
      </c>
      <c r="H86" s="187">
        <v>0.99322158999999999</v>
      </c>
      <c r="I86" s="62">
        <v>0.99578597000000002</v>
      </c>
      <c r="J86" s="62">
        <v>1.3135312E-2</v>
      </c>
      <c r="K86" s="188"/>
      <c r="L86" s="259"/>
      <c r="M86" s="259"/>
      <c r="N86" s="56"/>
      <c r="O86" s="28"/>
      <c r="P86" s="56"/>
      <c r="Q86" s="28"/>
      <c r="R86" s="132"/>
      <c r="S86" s="214"/>
      <c r="T86" s="285"/>
      <c r="U86" s="27" t="s">
        <v>35</v>
      </c>
      <c r="V86" s="186"/>
      <c r="W86" s="56"/>
      <c r="X86" s="187">
        <v>36.289205000000003</v>
      </c>
      <c r="Y86" s="187">
        <v>39.851812000000002</v>
      </c>
      <c r="Z86" s="187">
        <v>0.98445150999999997</v>
      </c>
      <c r="AA86" s="62">
        <v>0.98926314000000004</v>
      </c>
      <c r="AB86" s="62">
        <v>3.0061675E-2</v>
      </c>
      <c r="AC86" s="188"/>
      <c r="AD86" s="259"/>
      <c r="AE86" s="259"/>
      <c r="AF86" s="56"/>
      <c r="AG86" s="28"/>
      <c r="AH86" s="56"/>
      <c r="AI86" s="28"/>
      <c r="AJ86" s="132"/>
      <c r="AK86" s="199"/>
      <c r="AL86" s="285"/>
      <c r="AM86" s="86">
        <f t="shared" si="4"/>
        <v>-3.1326339999999959</v>
      </c>
      <c r="AN86" s="121">
        <f t="shared" si="5"/>
        <v>-4.0156050000000008</v>
      </c>
      <c r="AO86" s="121">
        <f t="shared" si="6"/>
        <v>-8.7700800000000134E-3</v>
      </c>
      <c r="AP86" s="121">
        <f t="shared" si="7"/>
        <v>-6.5228299999999795E-3</v>
      </c>
      <c r="AQ86" s="87">
        <f t="shared" si="8"/>
        <v>1.6926363E-2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6"/>
      <c r="C87" s="27"/>
      <c r="D87" s="186"/>
      <c r="E87" s="56"/>
      <c r="F87" s="189"/>
      <c r="G87" s="189"/>
      <c r="H87" s="189"/>
      <c r="I87" s="56"/>
      <c r="J87" s="56"/>
      <c r="K87" s="188"/>
      <c r="L87" s="259"/>
      <c r="M87" s="259"/>
      <c r="N87" s="56"/>
      <c r="O87" s="28"/>
      <c r="P87" s="56"/>
      <c r="Q87" s="28"/>
      <c r="R87" s="184"/>
      <c r="S87" s="214"/>
      <c r="T87" s="286"/>
      <c r="U87" s="27"/>
      <c r="V87" s="186"/>
      <c r="W87" s="56"/>
      <c r="X87" s="189"/>
      <c r="Y87" s="189"/>
      <c r="Z87" s="189"/>
      <c r="AA87" s="56"/>
      <c r="AB87" s="56"/>
      <c r="AC87" s="188"/>
      <c r="AD87" s="259"/>
      <c r="AE87" s="259"/>
      <c r="AF87" s="56"/>
      <c r="AG87" s="28"/>
      <c r="AH87" s="56"/>
      <c r="AI87" s="28"/>
      <c r="AJ87" s="184"/>
      <c r="AK87" s="199"/>
      <c r="AL87" s="286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4" t="s">
        <v>80</v>
      </c>
      <c r="C88" s="25" t="s">
        <v>31</v>
      </c>
      <c r="D88" s="39"/>
      <c r="E88" s="55"/>
      <c r="F88" s="96">
        <v>31.790189000000002</v>
      </c>
      <c r="G88" s="96">
        <v>35.033932</v>
      </c>
      <c r="H88" s="96">
        <v>0.96818592000000003</v>
      </c>
      <c r="I88" s="60">
        <v>0.97581207999999997</v>
      </c>
      <c r="J88" s="60">
        <v>5.9585514999999999E-2</v>
      </c>
      <c r="K88" s="61"/>
      <c r="L88" s="258"/>
      <c r="M88" s="258"/>
      <c r="N88" s="55"/>
      <c r="O88" s="26"/>
      <c r="P88" s="55"/>
      <c r="Q88" s="26"/>
      <c r="R88" s="131"/>
      <c r="S88" s="214"/>
      <c r="T88" s="284" t="s">
        <v>80</v>
      </c>
      <c r="U88" s="25" t="s">
        <v>31</v>
      </c>
      <c r="V88" s="39"/>
      <c r="W88" s="55"/>
      <c r="X88" s="96">
        <v>27.403388</v>
      </c>
      <c r="Y88" s="96">
        <v>30.78359</v>
      </c>
      <c r="Z88" s="96">
        <v>0.92450261</v>
      </c>
      <c r="AA88" s="60">
        <v>0.94635988999999998</v>
      </c>
      <c r="AB88" s="60">
        <v>0.13774011999999999</v>
      </c>
      <c r="AC88" s="61"/>
      <c r="AD88" s="258"/>
      <c r="AE88" s="258"/>
      <c r="AF88" s="55"/>
      <c r="AG88" s="26"/>
      <c r="AH88" s="55"/>
      <c r="AI88" s="26"/>
      <c r="AJ88" s="131"/>
      <c r="AK88" s="199"/>
      <c r="AL88" s="284" t="s">
        <v>80</v>
      </c>
      <c r="AM88" s="119">
        <f t="shared" si="4"/>
        <v>-4.3868010000000019</v>
      </c>
      <c r="AN88" s="95">
        <f t="shared" si="5"/>
        <v>-4.2503419999999998</v>
      </c>
      <c r="AO88" s="95">
        <f t="shared" si="6"/>
        <v>-4.3683310000000031E-2</v>
      </c>
      <c r="AP88" s="95">
        <f t="shared" si="7"/>
        <v>-2.9452189999999989E-2</v>
      </c>
      <c r="AQ88" s="120">
        <f t="shared" si="8"/>
        <v>7.8154604999999988E-2</v>
      </c>
      <c r="AR88" s="37"/>
      <c r="AS88" s="234"/>
      <c r="AT88" s="37"/>
    </row>
    <row r="89" spans="2:52" ht="13.5" customHeight="1" x14ac:dyDescent="0.15">
      <c r="B89" s="285"/>
      <c r="C89" s="27" t="s">
        <v>32</v>
      </c>
      <c r="D89" s="186"/>
      <c r="E89" s="56"/>
      <c r="F89" s="187">
        <v>34.845013000000002</v>
      </c>
      <c r="G89" s="187">
        <v>38.431825000000003</v>
      </c>
      <c r="H89" s="187">
        <v>0.98013795999999997</v>
      </c>
      <c r="I89" s="62">
        <v>0.98548241000000003</v>
      </c>
      <c r="J89" s="62">
        <v>3.9305244000000003E-2</v>
      </c>
      <c r="K89" s="188"/>
      <c r="L89" s="259"/>
      <c r="M89" s="259"/>
      <c r="N89" s="56"/>
      <c r="O89" s="28"/>
      <c r="P89" s="56"/>
      <c r="Q89" s="28"/>
      <c r="R89" s="132"/>
      <c r="S89" s="214"/>
      <c r="T89" s="285"/>
      <c r="U89" s="27" t="s">
        <v>32</v>
      </c>
      <c r="V89" s="186"/>
      <c r="W89" s="56"/>
      <c r="X89" s="187">
        <v>30.239868000000001</v>
      </c>
      <c r="Y89" s="187">
        <v>34.006610999999999</v>
      </c>
      <c r="Z89" s="187">
        <v>0.96047477999999997</v>
      </c>
      <c r="AA89" s="62">
        <v>0.96894340999999995</v>
      </c>
      <c r="AB89" s="62">
        <v>7.1941055000000004E-2</v>
      </c>
      <c r="AC89" s="188"/>
      <c r="AD89" s="259"/>
      <c r="AE89" s="259"/>
      <c r="AF89" s="56"/>
      <c r="AG89" s="28"/>
      <c r="AH89" s="56"/>
      <c r="AI89" s="28"/>
      <c r="AJ89" s="132"/>
      <c r="AK89" s="199"/>
      <c r="AL89" s="285"/>
      <c r="AM89" s="86">
        <f t="shared" si="4"/>
        <v>-4.6051450000000003</v>
      </c>
      <c r="AN89" s="121">
        <f t="shared" si="5"/>
        <v>-4.425214000000004</v>
      </c>
      <c r="AO89" s="121">
        <f t="shared" si="6"/>
        <v>-1.9663180000000002E-2</v>
      </c>
      <c r="AP89" s="121">
        <f t="shared" si="7"/>
        <v>-1.6539000000000081E-2</v>
      </c>
      <c r="AQ89" s="87">
        <f t="shared" si="8"/>
        <v>3.2635811000000001E-2</v>
      </c>
      <c r="AR89" s="37"/>
      <c r="AS89" s="234"/>
      <c r="AT89" s="37"/>
    </row>
    <row r="90" spans="2:52" ht="13.5" customHeight="1" x14ac:dyDescent="0.15">
      <c r="B90" s="285"/>
      <c r="C90" s="27" t="s">
        <v>33</v>
      </c>
      <c r="D90" s="186"/>
      <c r="E90" s="56"/>
      <c r="F90" s="187">
        <v>38.209721000000002</v>
      </c>
      <c r="G90" s="187">
        <v>42.080997000000004</v>
      </c>
      <c r="H90" s="187">
        <v>0.98934670999999996</v>
      </c>
      <c r="I90" s="62">
        <v>0.99292303000000004</v>
      </c>
      <c r="J90" s="62">
        <v>2.0310282999999998E-2</v>
      </c>
      <c r="K90" s="188"/>
      <c r="L90" s="259"/>
      <c r="M90" s="259"/>
      <c r="N90" s="56"/>
      <c r="O90" s="28"/>
      <c r="P90" s="56"/>
      <c r="Q90" s="28"/>
      <c r="R90" s="132"/>
      <c r="S90" s="214"/>
      <c r="T90" s="285"/>
      <c r="U90" s="27" t="s">
        <v>33</v>
      </c>
      <c r="V90" s="186"/>
      <c r="W90" s="56"/>
      <c r="X90" s="187">
        <v>33.434665000000003</v>
      </c>
      <c r="Y90" s="187">
        <v>36.741025</v>
      </c>
      <c r="Z90" s="187">
        <v>0.97410876999999996</v>
      </c>
      <c r="AA90" s="62">
        <v>0.98058171999999999</v>
      </c>
      <c r="AB90" s="62">
        <v>4.8144492999999997E-2</v>
      </c>
      <c r="AC90" s="188"/>
      <c r="AD90" s="259"/>
      <c r="AE90" s="259"/>
      <c r="AF90" s="56"/>
      <c r="AG90" s="28"/>
      <c r="AH90" s="56"/>
      <c r="AI90" s="28"/>
      <c r="AJ90" s="132"/>
      <c r="AK90" s="199"/>
      <c r="AL90" s="285"/>
      <c r="AM90" s="86">
        <f t="shared" si="4"/>
        <v>-4.7750559999999993</v>
      </c>
      <c r="AN90" s="121">
        <f t="shared" si="5"/>
        <v>-5.339972000000003</v>
      </c>
      <c r="AO90" s="121">
        <f t="shared" si="6"/>
        <v>-1.5237940000000005E-2</v>
      </c>
      <c r="AP90" s="121">
        <f t="shared" si="7"/>
        <v>-1.234131000000005E-2</v>
      </c>
      <c r="AQ90" s="87">
        <f t="shared" si="8"/>
        <v>2.7834209999999998E-2</v>
      </c>
      <c r="AR90" s="37"/>
      <c r="AS90" s="234"/>
      <c r="AT90" s="37"/>
    </row>
    <row r="91" spans="2:52" ht="13.5" customHeight="1" x14ac:dyDescent="0.15">
      <c r="B91" s="285"/>
      <c r="C91" s="27" t="s">
        <v>35</v>
      </c>
      <c r="D91" s="186"/>
      <c r="E91" s="56"/>
      <c r="F91" s="187">
        <v>40.180988999999997</v>
      </c>
      <c r="G91" s="187">
        <v>44.450208000000003</v>
      </c>
      <c r="H91" s="187">
        <v>0.99346849000000004</v>
      </c>
      <c r="I91" s="62">
        <v>0.99589316999999999</v>
      </c>
      <c r="J91" s="62">
        <v>1.2039019E-2</v>
      </c>
      <c r="K91" s="188"/>
      <c r="L91" s="259"/>
      <c r="M91" s="259"/>
      <c r="N91" s="56"/>
      <c r="O91" s="28"/>
      <c r="P91" s="56"/>
      <c r="Q91" s="28"/>
      <c r="R91" s="132"/>
      <c r="S91" s="214"/>
      <c r="T91" s="285"/>
      <c r="U91" s="27" t="s">
        <v>35</v>
      </c>
      <c r="V91" s="186"/>
      <c r="W91" s="56"/>
      <c r="X91" s="187">
        <v>36.986412999999999</v>
      </c>
      <c r="Y91" s="187">
        <v>40.425792000000001</v>
      </c>
      <c r="Z91" s="187">
        <v>0.98481794</v>
      </c>
      <c r="AA91" s="62">
        <v>0.98949392999999997</v>
      </c>
      <c r="AB91" s="62">
        <v>2.9572923000000001E-2</v>
      </c>
      <c r="AC91" s="188"/>
      <c r="AD91" s="259"/>
      <c r="AE91" s="259"/>
      <c r="AF91" s="56"/>
      <c r="AG91" s="28"/>
      <c r="AH91" s="56"/>
      <c r="AI91" s="28"/>
      <c r="AJ91" s="132"/>
      <c r="AK91" s="199"/>
      <c r="AL91" s="285"/>
      <c r="AM91" s="86">
        <f t="shared" si="4"/>
        <v>-3.1945759999999979</v>
      </c>
      <c r="AN91" s="121">
        <f t="shared" si="5"/>
        <v>-4.0244160000000022</v>
      </c>
      <c r="AO91" s="121">
        <f t="shared" si="6"/>
        <v>-8.6505500000000346E-3</v>
      </c>
      <c r="AP91" s="121">
        <f t="shared" si="7"/>
        <v>-6.3992400000000282E-3</v>
      </c>
      <c r="AQ91" s="87">
        <f t="shared" si="8"/>
        <v>1.7533904000000003E-2</v>
      </c>
      <c r="AR91" s="37"/>
      <c r="AS91" s="234"/>
      <c r="AT91" s="37"/>
    </row>
    <row r="92" spans="2:52" ht="13.5" customHeight="1" thickBot="1" x14ac:dyDescent="0.2">
      <c r="B92" s="286"/>
      <c r="C92" s="27"/>
      <c r="D92" s="186"/>
      <c r="E92" s="56"/>
      <c r="F92" s="189"/>
      <c r="G92" s="189"/>
      <c r="H92" s="189"/>
      <c r="I92" s="56"/>
      <c r="J92" s="56"/>
      <c r="K92" s="188"/>
      <c r="L92" s="259"/>
      <c r="M92" s="259"/>
      <c r="N92" s="56"/>
      <c r="O92" s="28"/>
      <c r="P92" s="56"/>
      <c r="Q92" s="28"/>
      <c r="R92" s="184"/>
      <c r="S92" s="214"/>
      <c r="T92" s="286"/>
      <c r="U92" s="27"/>
      <c r="V92" s="186"/>
      <c r="W92" s="56"/>
      <c r="X92" s="189"/>
      <c r="Y92" s="189"/>
      <c r="Z92" s="189"/>
      <c r="AA92" s="56"/>
      <c r="AB92" s="56"/>
      <c r="AC92" s="188"/>
      <c r="AD92" s="259"/>
      <c r="AE92" s="259"/>
      <c r="AF92" s="56"/>
      <c r="AG92" s="28"/>
      <c r="AH92" s="56"/>
      <c r="AI92" s="28"/>
      <c r="AJ92" s="184"/>
      <c r="AK92" s="199"/>
      <c r="AL92" s="286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4"/>
      <c r="AT92" s="37"/>
    </row>
    <row r="93" spans="2:52" ht="13.5" customHeight="1" x14ac:dyDescent="0.15">
      <c r="B93" s="284" t="s">
        <v>81</v>
      </c>
      <c r="C93" s="25" t="s">
        <v>31</v>
      </c>
      <c r="D93" s="39"/>
      <c r="E93" s="55"/>
      <c r="F93" s="96">
        <v>31.736623000000002</v>
      </c>
      <c r="G93" s="96">
        <v>35.080596999999997</v>
      </c>
      <c r="H93" s="96">
        <v>0.96771161999999999</v>
      </c>
      <c r="I93" s="60">
        <v>0.97529401999999998</v>
      </c>
      <c r="J93" s="60">
        <v>6.0931779999999998E-2</v>
      </c>
      <c r="K93" s="61"/>
      <c r="L93" s="258"/>
      <c r="M93" s="258"/>
      <c r="N93" s="55"/>
      <c r="O93" s="26"/>
      <c r="P93" s="55"/>
      <c r="Q93" s="26"/>
      <c r="R93" s="131"/>
      <c r="S93" s="214"/>
      <c r="T93" s="284" t="s">
        <v>81</v>
      </c>
      <c r="U93" s="25" t="s">
        <v>31</v>
      </c>
      <c r="V93" s="39"/>
      <c r="W93" s="55"/>
      <c r="X93" s="96">
        <v>27.780681999999999</v>
      </c>
      <c r="Y93" s="96">
        <v>30.91375</v>
      </c>
      <c r="Z93" s="96">
        <v>0.92315437</v>
      </c>
      <c r="AA93" s="60">
        <v>0.94824412999999996</v>
      </c>
      <c r="AB93" s="60">
        <v>0.14029747000000001</v>
      </c>
      <c r="AC93" s="61"/>
      <c r="AD93" s="258"/>
      <c r="AE93" s="258"/>
      <c r="AF93" s="55"/>
      <c r="AG93" s="26"/>
      <c r="AH93" s="55"/>
      <c r="AI93" s="26"/>
      <c r="AJ93" s="131"/>
      <c r="AK93" s="199"/>
      <c r="AL93" s="284" t="s">
        <v>81</v>
      </c>
      <c r="AM93" s="119">
        <f t="shared" si="4"/>
        <v>-3.9559410000000028</v>
      </c>
      <c r="AN93" s="95">
        <f t="shared" si="5"/>
        <v>-4.1668469999999971</v>
      </c>
      <c r="AO93" s="95">
        <f t="shared" si="6"/>
        <v>-4.4557249999999993E-2</v>
      </c>
      <c r="AP93" s="95">
        <f t="shared" si="7"/>
        <v>-2.7049890000000021E-2</v>
      </c>
      <c r="AQ93" s="120">
        <f t="shared" si="8"/>
        <v>7.9365690000000017E-2</v>
      </c>
      <c r="AR93" s="37"/>
      <c r="AS93" s="234"/>
      <c r="AT93" s="37"/>
    </row>
    <row r="94" spans="2:52" ht="13.5" customHeight="1" x14ac:dyDescent="0.15">
      <c r="B94" s="285"/>
      <c r="C94" s="27" t="s">
        <v>32</v>
      </c>
      <c r="D94" s="186"/>
      <c r="E94" s="56"/>
      <c r="F94" s="187">
        <v>34.393695000000001</v>
      </c>
      <c r="G94" s="187">
        <v>38.152642</v>
      </c>
      <c r="H94" s="187">
        <v>0.97989820000000005</v>
      </c>
      <c r="I94" s="62">
        <v>0.98554138999999996</v>
      </c>
      <c r="J94" s="62">
        <v>4.0351524999999999E-2</v>
      </c>
      <c r="K94" s="188"/>
      <c r="L94" s="259"/>
      <c r="M94" s="259"/>
      <c r="N94" s="56"/>
      <c r="O94" s="28"/>
      <c r="P94" s="56"/>
      <c r="Q94" s="28"/>
      <c r="R94" s="132"/>
      <c r="S94" s="214"/>
      <c r="T94" s="285"/>
      <c r="U94" s="27" t="s">
        <v>32</v>
      </c>
      <c r="V94" s="186"/>
      <c r="W94" s="56"/>
      <c r="X94" s="187">
        <v>30.606276000000001</v>
      </c>
      <c r="Y94" s="187">
        <v>34.048718999999998</v>
      </c>
      <c r="Z94" s="187">
        <v>0.95932379999999995</v>
      </c>
      <c r="AA94" s="62">
        <v>0.96900390000000003</v>
      </c>
      <c r="AB94" s="62">
        <v>7.2497405000000001E-2</v>
      </c>
      <c r="AC94" s="188"/>
      <c r="AD94" s="259"/>
      <c r="AE94" s="259"/>
      <c r="AF94" s="56"/>
      <c r="AG94" s="28"/>
      <c r="AH94" s="56"/>
      <c r="AI94" s="28"/>
      <c r="AJ94" s="132"/>
      <c r="AK94" s="199"/>
      <c r="AL94" s="285"/>
      <c r="AM94" s="86">
        <f t="shared" si="4"/>
        <v>-3.7874189999999999</v>
      </c>
      <c r="AN94" s="121">
        <f t="shared" si="5"/>
        <v>-4.1039230000000018</v>
      </c>
      <c r="AO94" s="121">
        <f t="shared" si="6"/>
        <v>-2.0574400000000104E-2</v>
      </c>
      <c r="AP94" s="121">
        <f t="shared" si="7"/>
        <v>-1.6537489999999933E-2</v>
      </c>
      <c r="AQ94" s="87">
        <f t="shared" si="8"/>
        <v>3.2145880000000002E-2</v>
      </c>
      <c r="AR94" s="37"/>
      <c r="AS94" s="234"/>
      <c r="AT94" s="37"/>
    </row>
    <row r="95" spans="2:52" ht="13.5" customHeight="1" x14ac:dyDescent="0.15">
      <c r="B95" s="285"/>
      <c r="C95" s="27" t="s">
        <v>33</v>
      </c>
      <c r="D95" s="186"/>
      <c r="E95" s="56"/>
      <c r="F95" s="187">
        <v>37.716178999999997</v>
      </c>
      <c r="G95" s="187">
        <v>41.798124000000001</v>
      </c>
      <c r="H95" s="187">
        <v>0.98934067999999997</v>
      </c>
      <c r="I95" s="62">
        <v>0.99279660000000003</v>
      </c>
      <c r="J95" s="62">
        <v>2.1083958E-2</v>
      </c>
      <c r="K95" s="188"/>
      <c r="L95" s="259"/>
      <c r="M95" s="259"/>
      <c r="N95" s="56"/>
      <c r="O95" s="28"/>
      <c r="P95" s="56"/>
      <c r="Q95" s="28"/>
      <c r="R95" s="132"/>
      <c r="S95" s="214"/>
      <c r="T95" s="285"/>
      <c r="U95" s="27" t="s">
        <v>33</v>
      </c>
      <c r="V95" s="186"/>
      <c r="W95" s="56"/>
      <c r="X95" s="187">
        <v>33.358213999999997</v>
      </c>
      <c r="Y95" s="187">
        <v>36.726041000000002</v>
      </c>
      <c r="Z95" s="187">
        <v>0.97373664000000004</v>
      </c>
      <c r="AA95" s="62">
        <v>0.98011303999999999</v>
      </c>
      <c r="AB95" s="62">
        <v>4.8973463000000002E-2</v>
      </c>
      <c r="AC95" s="188"/>
      <c r="AD95" s="259"/>
      <c r="AE95" s="259"/>
      <c r="AF95" s="56"/>
      <c r="AG95" s="28"/>
      <c r="AH95" s="56"/>
      <c r="AI95" s="28"/>
      <c r="AJ95" s="132"/>
      <c r="AK95" s="199"/>
      <c r="AL95" s="285"/>
      <c r="AM95" s="86">
        <f t="shared" si="4"/>
        <v>-4.3579650000000001</v>
      </c>
      <c r="AN95" s="121">
        <f t="shared" si="5"/>
        <v>-5.0720829999999992</v>
      </c>
      <c r="AO95" s="121">
        <f t="shared" si="6"/>
        <v>-1.560403999999993E-2</v>
      </c>
      <c r="AP95" s="121">
        <f t="shared" si="7"/>
        <v>-1.2683560000000038E-2</v>
      </c>
      <c r="AQ95" s="87">
        <f t="shared" si="8"/>
        <v>2.7889505000000002E-2</v>
      </c>
      <c r="AR95" s="37"/>
      <c r="AS95" s="234"/>
      <c r="AT95" s="37"/>
    </row>
    <row r="96" spans="2:52" ht="13.5" customHeight="1" x14ac:dyDescent="0.15">
      <c r="B96" s="285"/>
      <c r="C96" s="27" t="s">
        <v>35</v>
      </c>
      <c r="D96" s="186"/>
      <c r="E96" s="56"/>
      <c r="F96" s="187">
        <v>40.628843000000003</v>
      </c>
      <c r="G96" s="187">
        <v>44.811987999999999</v>
      </c>
      <c r="H96" s="187">
        <v>0.99352037000000004</v>
      </c>
      <c r="I96" s="62">
        <v>0.99589022999999999</v>
      </c>
      <c r="J96" s="62">
        <v>1.0932516E-2</v>
      </c>
      <c r="K96" s="188"/>
      <c r="L96" s="259"/>
      <c r="M96" s="259"/>
      <c r="N96" s="56"/>
      <c r="O96" s="28"/>
      <c r="P96" s="56"/>
      <c r="Q96" s="28"/>
      <c r="R96" s="132"/>
      <c r="S96" s="214"/>
      <c r="T96" s="285"/>
      <c r="U96" s="27" t="s">
        <v>35</v>
      </c>
      <c r="V96" s="186"/>
      <c r="W96" s="56"/>
      <c r="X96" s="187">
        <v>36.410445000000003</v>
      </c>
      <c r="Y96" s="187">
        <v>40.093811000000002</v>
      </c>
      <c r="Z96" s="187">
        <v>0.98470970000000002</v>
      </c>
      <c r="AA96" s="62">
        <v>0.98937043000000002</v>
      </c>
      <c r="AB96" s="62">
        <v>3.0367086000000001E-2</v>
      </c>
      <c r="AC96" s="188"/>
      <c r="AD96" s="259"/>
      <c r="AE96" s="259"/>
      <c r="AF96" s="56"/>
      <c r="AG96" s="28"/>
      <c r="AH96" s="56"/>
      <c r="AI96" s="28"/>
      <c r="AJ96" s="132"/>
      <c r="AK96" s="199"/>
      <c r="AL96" s="285"/>
      <c r="AM96" s="86">
        <f t="shared" si="4"/>
        <v>-4.2183980000000005</v>
      </c>
      <c r="AN96" s="121">
        <f t="shared" si="5"/>
        <v>-4.7181769999999972</v>
      </c>
      <c r="AO96" s="121">
        <f t="shared" si="6"/>
        <v>-8.8106700000000204E-3</v>
      </c>
      <c r="AP96" s="121">
        <f t="shared" si="7"/>
        <v>-6.5197999999999645E-3</v>
      </c>
      <c r="AQ96" s="87">
        <f t="shared" si="8"/>
        <v>1.9434570000000002E-2</v>
      </c>
      <c r="AR96" s="37"/>
      <c r="AS96" s="234"/>
      <c r="AT96" s="37"/>
    </row>
    <row r="97" spans="2:46" ht="13.5" customHeight="1" thickBot="1" x14ac:dyDescent="0.2">
      <c r="B97" s="286"/>
      <c r="C97" s="27"/>
      <c r="D97" s="186"/>
      <c r="E97" s="56"/>
      <c r="F97" s="189"/>
      <c r="G97" s="189"/>
      <c r="H97" s="189"/>
      <c r="I97" s="56"/>
      <c r="J97" s="56"/>
      <c r="K97" s="188"/>
      <c r="L97" s="259"/>
      <c r="M97" s="259"/>
      <c r="N97" s="56"/>
      <c r="O97" s="28"/>
      <c r="P97" s="56"/>
      <c r="Q97" s="28"/>
      <c r="R97" s="184"/>
      <c r="S97" s="214"/>
      <c r="T97" s="286"/>
      <c r="U97" s="27"/>
      <c r="V97" s="186"/>
      <c r="W97" s="56"/>
      <c r="X97" s="189"/>
      <c r="Y97" s="189"/>
      <c r="Z97" s="189"/>
      <c r="AA97" s="56"/>
      <c r="AB97" s="56"/>
      <c r="AC97" s="188"/>
      <c r="AD97" s="259"/>
      <c r="AE97" s="259"/>
      <c r="AF97" s="56"/>
      <c r="AG97" s="28"/>
      <c r="AH97" s="56"/>
      <c r="AI97" s="28"/>
      <c r="AJ97" s="184"/>
      <c r="AK97" s="199"/>
      <c r="AL97" s="286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4"/>
      <c r="AT97" s="37"/>
    </row>
    <row r="98" spans="2:46" ht="13.5" customHeight="1" x14ac:dyDescent="0.15">
      <c r="B98" s="284" t="s">
        <v>82</v>
      </c>
      <c r="C98" s="25" t="s">
        <v>31</v>
      </c>
      <c r="D98" s="39"/>
      <c r="E98" s="55"/>
      <c r="F98" s="96">
        <v>32.091605000000001</v>
      </c>
      <c r="G98" s="96">
        <v>35.598129</v>
      </c>
      <c r="H98" s="96">
        <v>0.96628091999999999</v>
      </c>
      <c r="I98" s="60">
        <v>0.97512290000000001</v>
      </c>
      <c r="J98" s="60">
        <v>6.1422989999999997E-2</v>
      </c>
      <c r="K98" s="61"/>
      <c r="L98" s="258"/>
      <c r="M98" s="258"/>
      <c r="N98" s="55"/>
      <c r="O98" s="26"/>
      <c r="P98" s="55"/>
      <c r="Q98" s="26"/>
      <c r="R98" s="131"/>
      <c r="S98" s="214"/>
      <c r="T98" s="284" t="s">
        <v>82</v>
      </c>
      <c r="U98" s="25" t="s">
        <v>31</v>
      </c>
      <c r="V98" s="39"/>
      <c r="W98" s="55"/>
      <c r="X98" s="96">
        <v>27.924026999999999</v>
      </c>
      <c r="Y98" s="96">
        <v>31.496120000000001</v>
      </c>
      <c r="Z98" s="96">
        <v>0.92009708999999995</v>
      </c>
      <c r="AA98" s="60">
        <v>0.94899102000000002</v>
      </c>
      <c r="AB98" s="60">
        <v>0.13881916999999999</v>
      </c>
      <c r="AC98" s="61"/>
      <c r="AD98" s="258"/>
      <c r="AE98" s="258"/>
      <c r="AF98" s="55"/>
      <c r="AG98" s="26"/>
      <c r="AH98" s="55"/>
      <c r="AI98" s="26"/>
      <c r="AJ98" s="131"/>
      <c r="AK98" s="199"/>
      <c r="AL98" s="284" t="s">
        <v>82</v>
      </c>
      <c r="AM98" s="119">
        <f t="shared" si="14"/>
        <v>-4.1675780000000024</v>
      </c>
      <c r="AN98" s="95">
        <f t="shared" si="15"/>
        <v>-4.1020089999999989</v>
      </c>
      <c r="AO98" s="95">
        <f t="shared" si="16"/>
        <v>-4.6183830000000037E-2</v>
      </c>
      <c r="AP98" s="95">
        <f t="shared" si="17"/>
        <v>-2.6131879999999996E-2</v>
      </c>
      <c r="AQ98" s="120">
        <f t="shared" si="18"/>
        <v>7.7396179999999995E-2</v>
      </c>
      <c r="AR98" s="37"/>
      <c r="AS98" s="234"/>
      <c r="AT98" s="37"/>
    </row>
    <row r="99" spans="2:46" ht="13.5" customHeight="1" x14ac:dyDescent="0.15">
      <c r="B99" s="285"/>
      <c r="C99" s="27" t="s">
        <v>32</v>
      </c>
      <c r="D99" s="186"/>
      <c r="E99" s="56"/>
      <c r="F99" s="187">
        <v>35.087349000000003</v>
      </c>
      <c r="G99" s="187">
        <v>38.548783</v>
      </c>
      <c r="H99" s="187">
        <v>0.97941456999999998</v>
      </c>
      <c r="I99" s="62">
        <v>0.98559622999999996</v>
      </c>
      <c r="J99" s="62">
        <v>4.0276180000000002E-2</v>
      </c>
      <c r="K99" s="188"/>
      <c r="L99" s="259"/>
      <c r="M99" s="259"/>
      <c r="N99" s="56"/>
      <c r="O99" s="28"/>
      <c r="P99" s="56"/>
      <c r="Q99" s="28"/>
      <c r="R99" s="132"/>
      <c r="S99" s="214"/>
      <c r="T99" s="285"/>
      <c r="U99" s="27" t="s">
        <v>32</v>
      </c>
      <c r="V99" s="186"/>
      <c r="W99" s="56"/>
      <c r="X99" s="187">
        <v>30.983250000000002</v>
      </c>
      <c r="Y99" s="187">
        <v>34.719017999999998</v>
      </c>
      <c r="Z99" s="187">
        <v>0.95688143000000003</v>
      </c>
      <c r="AA99" s="62">
        <v>0.96889071999999998</v>
      </c>
      <c r="AB99" s="62">
        <v>7.4306120000000003E-2</v>
      </c>
      <c r="AC99" s="188"/>
      <c r="AD99" s="259"/>
      <c r="AE99" s="259"/>
      <c r="AF99" s="56"/>
      <c r="AG99" s="28"/>
      <c r="AH99" s="56"/>
      <c r="AI99" s="28"/>
      <c r="AJ99" s="132"/>
      <c r="AK99" s="199"/>
      <c r="AL99" s="285"/>
      <c r="AM99" s="86">
        <f t="shared" si="14"/>
        <v>-4.1040990000000015</v>
      </c>
      <c r="AN99" s="121">
        <f t="shared" si="15"/>
        <v>-3.8297650000000019</v>
      </c>
      <c r="AO99" s="121">
        <f t="shared" si="16"/>
        <v>-2.2533139999999952E-2</v>
      </c>
      <c r="AP99" s="121">
        <f t="shared" si="17"/>
        <v>-1.6705509999999979E-2</v>
      </c>
      <c r="AQ99" s="87">
        <f t="shared" si="18"/>
        <v>3.4029940000000002E-2</v>
      </c>
      <c r="AR99" s="37"/>
      <c r="AS99" s="234"/>
      <c r="AT99" s="37"/>
    </row>
    <row r="100" spans="2:46" ht="13.5" customHeight="1" x14ac:dyDescent="0.15">
      <c r="B100" s="285"/>
      <c r="C100" s="27" t="s">
        <v>33</v>
      </c>
      <c r="D100" s="186"/>
      <c r="E100" s="56"/>
      <c r="F100" s="187">
        <v>38.500929999999997</v>
      </c>
      <c r="G100" s="187">
        <v>42.268802999999998</v>
      </c>
      <c r="H100" s="187">
        <v>0.98916163000000001</v>
      </c>
      <c r="I100" s="62">
        <v>0.99269960000000002</v>
      </c>
      <c r="J100" s="62">
        <v>2.0460705999999999E-2</v>
      </c>
      <c r="K100" s="188"/>
      <c r="L100" s="259"/>
      <c r="M100" s="259"/>
      <c r="N100" s="56"/>
      <c r="O100" s="28"/>
      <c r="P100" s="56"/>
      <c r="Q100" s="28"/>
      <c r="R100" s="132"/>
      <c r="S100" s="214"/>
      <c r="T100" s="285"/>
      <c r="U100" s="27" t="s">
        <v>33</v>
      </c>
      <c r="V100" s="186"/>
      <c r="W100" s="56"/>
      <c r="X100" s="187">
        <v>33.615830000000003</v>
      </c>
      <c r="Y100" s="187">
        <v>37.033633000000002</v>
      </c>
      <c r="Z100" s="187">
        <v>0.97267959000000004</v>
      </c>
      <c r="AA100" s="62">
        <v>0.98018954000000003</v>
      </c>
      <c r="AB100" s="62">
        <v>5.1096431999999997E-2</v>
      </c>
      <c r="AC100" s="188"/>
      <c r="AD100" s="259"/>
      <c r="AE100" s="259"/>
      <c r="AF100" s="56"/>
      <c r="AG100" s="28"/>
      <c r="AH100" s="56"/>
      <c r="AI100" s="28"/>
      <c r="AJ100" s="132"/>
      <c r="AK100" s="199"/>
      <c r="AL100" s="285"/>
      <c r="AM100" s="86">
        <f t="shared" si="14"/>
        <v>-4.8850999999999942</v>
      </c>
      <c r="AN100" s="121">
        <f t="shared" si="15"/>
        <v>-5.2351699999999965</v>
      </c>
      <c r="AO100" s="121">
        <f t="shared" si="16"/>
        <v>-1.6482039999999976E-2</v>
      </c>
      <c r="AP100" s="121">
        <f t="shared" si="17"/>
        <v>-1.251005999999999E-2</v>
      </c>
      <c r="AQ100" s="87">
        <f t="shared" si="18"/>
        <v>3.0635725999999999E-2</v>
      </c>
      <c r="AR100" s="37"/>
      <c r="AS100" s="234"/>
      <c r="AT100" s="37"/>
    </row>
    <row r="101" spans="2:46" ht="13.5" customHeight="1" x14ac:dyDescent="0.15">
      <c r="B101" s="285"/>
      <c r="C101" s="27" t="s">
        <v>35</v>
      </c>
      <c r="D101" s="186"/>
      <c r="E101" s="56"/>
      <c r="F101" s="187">
        <v>41.245407999999998</v>
      </c>
      <c r="G101" s="187">
        <v>45.123206000000003</v>
      </c>
      <c r="H101" s="187">
        <v>0.99342876000000002</v>
      </c>
      <c r="I101" s="62">
        <v>0.99583721000000003</v>
      </c>
      <c r="J101" s="62">
        <v>1.03122825E-2</v>
      </c>
      <c r="K101" s="188"/>
      <c r="L101" s="259"/>
      <c r="M101" s="259"/>
      <c r="N101" s="56"/>
      <c r="O101" s="28"/>
      <c r="P101" s="56"/>
      <c r="Q101" s="28"/>
      <c r="R101" s="132"/>
      <c r="S101" s="214"/>
      <c r="T101" s="285"/>
      <c r="U101" s="27" t="s">
        <v>35</v>
      </c>
      <c r="V101" s="186"/>
      <c r="W101" s="56"/>
      <c r="X101" s="187">
        <v>36.894437000000003</v>
      </c>
      <c r="Y101" s="187">
        <v>40.320720999999999</v>
      </c>
      <c r="Z101" s="187">
        <v>0.98418855999999999</v>
      </c>
      <c r="AA101" s="62">
        <v>0.98920039000000004</v>
      </c>
      <c r="AB101" s="62">
        <v>3.0775435E-2</v>
      </c>
      <c r="AC101" s="188"/>
      <c r="AD101" s="259"/>
      <c r="AE101" s="259"/>
      <c r="AF101" s="56"/>
      <c r="AG101" s="28"/>
      <c r="AH101" s="56"/>
      <c r="AI101" s="28"/>
      <c r="AJ101" s="132"/>
      <c r="AK101" s="199"/>
      <c r="AL101" s="285"/>
      <c r="AM101" s="86">
        <f t="shared" si="14"/>
        <v>-4.3509709999999941</v>
      </c>
      <c r="AN101" s="121">
        <f t="shared" si="15"/>
        <v>-4.8024850000000043</v>
      </c>
      <c r="AO101" s="121">
        <f t="shared" si="16"/>
        <v>-9.2402000000000317E-3</v>
      </c>
      <c r="AP101" s="121">
        <f t="shared" si="17"/>
        <v>-6.6368199999999877E-3</v>
      </c>
      <c r="AQ101" s="87">
        <f t="shared" si="18"/>
        <v>2.0463152499999998E-2</v>
      </c>
      <c r="AR101" s="37"/>
      <c r="AS101" s="234"/>
      <c r="AT101" s="37"/>
    </row>
    <row r="102" spans="2:46" ht="13.5" customHeight="1" thickBot="1" x14ac:dyDescent="0.2">
      <c r="B102" s="286"/>
      <c r="C102" s="27"/>
      <c r="D102" s="186"/>
      <c r="E102" s="56"/>
      <c r="F102" s="189"/>
      <c r="G102" s="189"/>
      <c r="H102" s="189"/>
      <c r="I102" s="56"/>
      <c r="J102" s="56"/>
      <c r="K102" s="188"/>
      <c r="L102" s="259"/>
      <c r="M102" s="259"/>
      <c r="N102" s="56"/>
      <c r="O102" s="28"/>
      <c r="P102" s="56"/>
      <c r="Q102" s="28"/>
      <c r="R102" s="184"/>
      <c r="S102" s="214"/>
      <c r="T102" s="286"/>
      <c r="U102" s="27"/>
      <c r="V102" s="186"/>
      <c r="W102" s="56"/>
      <c r="X102" s="189"/>
      <c r="Y102" s="189"/>
      <c r="Z102" s="189"/>
      <c r="AA102" s="56"/>
      <c r="AB102" s="56"/>
      <c r="AC102" s="188"/>
      <c r="AD102" s="259"/>
      <c r="AE102" s="259"/>
      <c r="AF102" s="56"/>
      <c r="AG102" s="28"/>
      <c r="AH102" s="56"/>
      <c r="AI102" s="28"/>
      <c r="AJ102" s="184"/>
      <c r="AK102" s="199"/>
      <c r="AL102" s="286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4"/>
      <c r="AT102" s="37"/>
    </row>
    <row r="103" spans="2:46" ht="13.5" customHeight="1" x14ac:dyDescent="0.15">
      <c r="B103" s="284" t="s">
        <v>83</v>
      </c>
      <c r="C103" s="25" t="s">
        <v>31</v>
      </c>
      <c r="D103" s="39"/>
      <c r="E103" s="55"/>
      <c r="F103" s="96">
        <v>30.861974</v>
      </c>
      <c r="G103" s="96">
        <v>34.171827999999998</v>
      </c>
      <c r="H103" s="96">
        <v>0.96719478999999997</v>
      </c>
      <c r="I103" s="60">
        <v>0.97068885000000005</v>
      </c>
      <c r="J103" s="60">
        <v>7.1368164999999997E-2</v>
      </c>
      <c r="K103" s="61"/>
      <c r="L103" s="258"/>
      <c r="M103" s="258"/>
      <c r="N103" s="55"/>
      <c r="O103" s="26"/>
      <c r="P103" s="55"/>
      <c r="Q103" s="26"/>
      <c r="R103" s="131"/>
      <c r="S103" s="214"/>
      <c r="T103" s="284" t="s">
        <v>83</v>
      </c>
      <c r="U103" s="25" t="s">
        <v>31</v>
      </c>
      <c r="V103" s="39"/>
      <c r="W103" s="55"/>
      <c r="X103" s="96">
        <v>27.819175000000001</v>
      </c>
      <c r="Y103" s="96">
        <v>31.031089999999999</v>
      </c>
      <c r="Z103" s="96">
        <v>0.92436426000000005</v>
      </c>
      <c r="AA103" s="60">
        <v>0.94633643999999995</v>
      </c>
      <c r="AB103" s="60">
        <v>0.15979823000000001</v>
      </c>
      <c r="AC103" s="61"/>
      <c r="AD103" s="258"/>
      <c r="AE103" s="258"/>
      <c r="AF103" s="55"/>
      <c r="AG103" s="26"/>
      <c r="AH103" s="55"/>
      <c r="AI103" s="26"/>
      <c r="AJ103" s="131"/>
      <c r="AK103" s="199"/>
      <c r="AL103" s="284" t="s">
        <v>83</v>
      </c>
      <c r="AM103" s="119">
        <f t="shared" si="14"/>
        <v>-3.0427989999999987</v>
      </c>
      <c r="AN103" s="95">
        <f t="shared" si="15"/>
        <v>-3.1407379999999989</v>
      </c>
      <c r="AO103" s="95">
        <f t="shared" si="16"/>
        <v>-4.2830529999999922E-2</v>
      </c>
      <c r="AP103" s="95">
        <f t="shared" si="17"/>
        <v>-2.4352410000000102E-2</v>
      </c>
      <c r="AQ103" s="120">
        <f t="shared" si="18"/>
        <v>8.8430065000000016E-2</v>
      </c>
      <c r="AR103" s="37"/>
      <c r="AS103" s="234"/>
      <c r="AT103" s="37"/>
    </row>
    <row r="104" spans="2:46" ht="13.5" customHeight="1" x14ac:dyDescent="0.15">
      <c r="B104" s="285"/>
      <c r="C104" s="27" t="s">
        <v>32</v>
      </c>
      <c r="D104" s="186"/>
      <c r="E104" s="56"/>
      <c r="F104" s="187">
        <v>33.616846000000002</v>
      </c>
      <c r="G104" s="187">
        <v>37.467948</v>
      </c>
      <c r="H104" s="187">
        <v>0.97976395999999999</v>
      </c>
      <c r="I104" s="62">
        <v>0.98500268999999996</v>
      </c>
      <c r="J104" s="62">
        <v>4.8624265999999999E-2</v>
      </c>
      <c r="K104" s="188"/>
      <c r="L104" s="259"/>
      <c r="M104" s="259"/>
      <c r="N104" s="56"/>
      <c r="O104" s="28"/>
      <c r="P104" s="56"/>
      <c r="Q104" s="28"/>
      <c r="R104" s="132"/>
      <c r="S104" s="214"/>
      <c r="T104" s="285"/>
      <c r="U104" s="27" t="s">
        <v>32</v>
      </c>
      <c r="V104" s="186"/>
      <c r="W104" s="56"/>
      <c r="X104" s="187">
        <v>30.519266999999999</v>
      </c>
      <c r="Y104" s="187">
        <v>34.275033999999998</v>
      </c>
      <c r="Z104" s="187">
        <v>0.95838734000000003</v>
      </c>
      <c r="AA104" s="62">
        <v>0.96787915000000002</v>
      </c>
      <c r="AB104" s="62">
        <v>7.9347365000000003E-2</v>
      </c>
      <c r="AC104" s="188"/>
      <c r="AD104" s="259"/>
      <c r="AE104" s="259"/>
      <c r="AF104" s="56"/>
      <c r="AG104" s="28"/>
      <c r="AH104" s="56"/>
      <c r="AI104" s="28"/>
      <c r="AJ104" s="132"/>
      <c r="AK104" s="199"/>
      <c r="AL104" s="285"/>
      <c r="AM104" s="86">
        <f t="shared" si="14"/>
        <v>-3.0975790000000032</v>
      </c>
      <c r="AN104" s="121">
        <f t="shared" si="15"/>
        <v>-3.1929140000000018</v>
      </c>
      <c r="AO104" s="121">
        <f t="shared" si="16"/>
        <v>-2.1376619999999957E-2</v>
      </c>
      <c r="AP104" s="121">
        <f t="shared" si="17"/>
        <v>-1.7123539999999937E-2</v>
      </c>
      <c r="AQ104" s="87">
        <f t="shared" si="18"/>
        <v>3.0723099000000004E-2</v>
      </c>
      <c r="AR104" s="37"/>
      <c r="AS104" s="234"/>
      <c r="AT104" s="37"/>
    </row>
    <row r="105" spans="2:46" ht="13.5" customHeight="1" x14ac:dyDescent="0.15">
      <c r="B105" s="285"/>
      <c r="C105" s="27" t="s">
        <v>33</v>
      </c>
      <c r="D105" s="186"/>
      <c r="E105" s="56"/>
      <c r="F105" s="187">
        <v>36.306432999999998</v>
      </c>
      <c r="G105" s="187">
        <v>40.756062</v>
      </c>
      <c r="H105" s="187">
        <v>0.98951940000000005</v>
      </c>
      <c r="I105" s="62">
        <v>0.99286509000000001</v>
      </c>
      <c r="J105" s="62">
        <v>2.8785938E-2</v>
      </c>
      <c r="K105" s="188"/>
      <c r="L105" s="259"/>
      <c r="M105" s="259"/>
      <c r="N105" s="56"/>
      <c r="O105" s="28"/>
      <c r="P105" s="56"/>
      <c r="Q105" s="28"/>
      <c r="R105" s="132"/>
      <c r="S105" s="214"/>
      <c r="T105" s="285"/>
      <c r="U105" s="27" t="s">
        <v>33</v>
      </c>
      <c r="V105" s="186"/>
      <c r="W105" s="56"/>
      <c r="X105" s="187">
        <v>33.268090999999998</v>
      </c>
      <c r="Y105" s="187">
        <v>36.814619</v>
      </c>
      <c r="Z105" s="187">
        <v>0.97376119999999999</v>
      </c>
      <c r="AA105" s="62">
        <v>0.97935691999999996</v>
      </c>
      <c r="AB105" s="62">
        <v>5.1597226000000003E-2</v>
      </c>
      <c r="AC105" s="188"/>
      <c r="AD105" s="259"/>
      <c r="AE105" s="259"/>
      <c r="AF105" s="56"/>
      <c r="AG105" s="28"/>
      <c r="AH105" s="56"/>
      <c r="AI105" s="28"/>
      <c r="AJ105" s="132"/>
      <c r="AK105" s="199"/>
      <c r="AL105" s="285"/>
      <c r="AM105" s="86">
        <f t="shared" si="14"/>
        <v>-3.0383420000000001</v>
      </c>
      <c r="AN105" s="121">
        <f t="shared" si="15"/>
        <v>-3.9414429999999996</v>
      </c>
      <c r="AO105" s="121">
        <f t="shared" si="16"/>
        <v>-1.5758200000000055E-2</v>
      </c>
      <c r="AP105" s="121">
        <f t="shared" si="17"/>
        <v>-1.3508170000000042E-2</v>
      </c>
      <c r="AQ105" s="87">
        <f t="shared" si="18"/>
        <v>2.2811288000000002E-2</v>
      </c>
      <c r="AR105" s="37"/>
      <c r="AS105" s="234"/>
      <c r="AT105" s="37"/>
    </row>
    <row r="106" spans="2:46" ht="13.5" customHeight="1" x14ac:dyDescent="0.15">
      <c r="B106" s="285"/>
      <c r="C106" s="27" t="s">
        <v>35</v>
      </c>
      <c r="D106" s="186"/>
      <c r="E106" s="56"/>
      <c r="F106" s="187">
        <v>39.417589999999997</v>
      </c>
      <c r="G106" s="187">
        <v>43.929143000000003</v>
      </c>
      <c r="H106" s="187">
        <v>0.99354573999999996</v>
      </c>
      <c r="I106" s="62">
        <v>0.99618883000000003</v>
      </c>
      <c r="J106" s="62">
        <v>1.48297325E-2</v>
      </c>
      <c r="K106" s="188"/>
      <c r="L106" s="259"/>
      <c r="M106" s="259"/>
      <c r="N106" s="56"/>
      <c r="O106" s="28"/>
      <c r="P106" s="56"/>
      <c r="Q106" s="28"/>
      <c r="R106" s="132"/>
      <c r="S106" s="214"/>
      <c r="T106" s="285"/>
      <c r="U106" s="27" t="s">
        <v>35</v>
      </c>
      <c r="V106" s="186"/>
      <c r="W106" s="56"/>
      <c r="X106" s="187">
        <v>35.707208000000001</v>
      </c>
      <c r="Y106" s="187">
        <v>39.415819999999997</v>
      </c>
      <c r="Z106" s="187">
        <v>0.98472451000000005</v>
      </c>
      <c r="AA106" s="62">
        <v>0.98894954999999996</v>
      </c>
      <c r="AB106" s="62">
        <v>3.3928350000000003E-2</v>
      </c>
      <c r="AC106" s="188"/>
      <c r="AD106" s="259"/>
      <c r="AE106" s="259"/>
      <c r="AF106" s="56"/>
      <c r="AG106" s="28"/>
      <c r="AH106" s="56"/>
      <c r="AI106" s="28"/>
      <c r="AJ106" s="132"/>
      <c r="AK106" s="199"/>
      <c r="AL106" s="285"/>
      <c r="AM106" s="86">
        <f t="shared" si="14"/>
        <v>-3.7103819999999956</v>
      </c>
      <c r="AN106" s="121">
        <f t="shared" si="15"/>
        <v>-4.5133230000000069</v>
      </c>
      <c r="AO106" s="121">
        <f t="shared" si="16"/>
        <v>-8.8212299999999022E-3</v>
      </c>
      <c r="AP106" s="121">
        <f t="shared" si="17"/>
        <v>-7.2392800000000701E-3</v>
      </c>
      <c r="AQ106" s="87">
        <f t="shared" si="18"/>
        <v>1.9098617500000005E-2</v>
      </c>
      <c r="AR106" s="37"/>
      <c r="AS106" s="234"/>
      <c r="AT106" s="37"/>
    </row>
    <row r="107" spans="2:46" ht="13.5" customHeight="1" thickBot="1" x14ac:dyDescent="0.2">
      <c r="B107" s="286"/>
      <c r="C107" s="27"/>
      <c r="D107" s="186"/>
      <c r="E107" s="56"/>
      <c r="F107" s="189"/>
      <c r="G107" s="189"/>
      <c r="H107" s="189"/>
      <c r="I107" s="56"/>
      <c r="J107" s="56"/>
      <c r="K107" s="188"/>
      <c r="L107" s="259"/>
      <c r="M107" s="259"/>
      <c r="N107" s="56"/>
      <c r="O107" s="28"/>
      <c r="P107" s="56"/>
      <c r="Q107" s="28"/>
      <c r="R107" s="184"/>
      <c r="S107" s="214"/>
      <c r="T107" s="286"/>
      <c r="U107" s="27"/>
      <c r="V107" s="186"/>
      <c r="W107" s="56"/>
      <c r="X107" s="189"/>
      <c r="Y107" s="189"/>
      <c r="Z107" s="189"/>
      <c r="AA107" s="56"/>
      <c r="AB107" s="56"/>
      <c r="AC107" s="188"/>
      <c r="AD107" s="259"/>
      <c r="AE107" s="259"/>
      <c r="AF107" s="56"/>
      <c r="AG107" s="28"/>
      <c r="AH107" s="56"/>
      <c r="AI107" s="28"/>
      <c r="AJ107" s="184"/>
      <c r="AK107" s="199"/>
      <c r="AL107" s="286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4"/>
      <c r="AT107" s="37"/>
    </row>
    <row r="108" spans="2:46" ht="13.5" customHeight="1" x14ac:dyDescent="0.15">
      <c r="B108" s="284" t="s">
        <v>84</v>
      </c>
      <c r="C108" s="25" t="s">
        <v>31</v>
      </c>
      <c r="D108" s="39"/>
      <c r="E108" s="55"/>
      <c r="F108" s="96">
        <v>30.917342000000001</v>
      </c>
      <c r="G108" s="96">
        <v>34.522694999999999</v>
      </c>
      <c r="H108" s="96">
        <v>0.96884484000000004</v>
      </c>
      <c r="I108" s="60">
        <v>0.97161189999999997</v>
      </c>
      <c r="J108" s="60">
        <v>6.4977266000000006E-2</v>
      </c>
      <c r="K108" s="61"/>
      <c r="L108" s="258"/>
      <c r="M108" s="258"/>
      <c r="N108" s="55"/>
      <c r="O108" s="26"/>
      <c r="P108" s="55"/>
      <c r="Q108" s="26"/>
      <c r="R108" s="131"/>
      <c r="S108" s="214"/>
      <c r="T108" s="284" t="s">
        <v>84</v>
      </c>
      <c r="U108" s="25" t="s">
        <v>31</v>
      </c>
      <c r="V108" s="39"/>
      <c r="W108" s="55"/>
      <c r="X108" s="96">
        <v>28.08277</v>
      </c>
      <c r="Y108" s="96">
        <v>31.527380999999998</v>
      </c>
      <c r="Z108" s="96">
        <v>0.92600844999999998</v>
      </c>
      <c r="AA108" s="60">
        <v>0.94894413</v>
      </c>
      <c r="AB108" s="60">
        <v>0.14883837</v>
      </c>
      <c r="AC108" s="61"/>
      <c r="AD108" s="258"/>
      <c r="AE108" s="258"/>
      <c r="AF108" s="55"/>
      <c r="AG108" s="26"/>
      <c r="AH108" s="55"/>
      <c r="AI108" s="26"/>
      <c r="AJ108" s="131"/>
      <c r="AK108" s="199"/>
      <c r="AL108" s="284" t="s">
        <v>84</v>
      </c>
      <c r="AM108" s="119">
        <f t="shared" si="14"/>
        <v>-2.8345720000000014</v>
      </c>
      <c r="AN108" s="95">
        <f t="shared" si="15"/>
        <v>-2.9953140000000005</v>
      </c>
      <c r="AO108" s="95">
        <f t="shared" si="16"/>
        <v>-4.2836390000000057E-2</v>
      </c>
      <c r="AP108" s="95">
        <f t="shared" si="17"/>
        <v>-2.2667769999999976E-2</v>
      </c>
      <c r="AQ108" s="120">
        <f t="shared" si="18"/>
        <v>8.3861103999999992E-2</v>
      </c>
      <c r="AR108" s="37"/>
      <c r="AS108" s="234"/>
      <c r="AT108" s="37"/>
    </row>
    <row r="109" spans="2:46" ht="13.5" customHeight="1" x14ac:dyDescent="0.15">
      <c r="B109" s="285"/>
      <c r="C109" s="27" t="s">
        <v>32</v>
      </c>
      <c r="D109" s="186"/>
      <c r="E109" s="56"/>
      <c r="F109" s="187">
        <v>34.534137999999999</v>
      </c>
      <c r="G109" s="187">
        <v>38.088202000000003</v>
      </c>
      <c r="H109" s="187">
        <v>0.98030214000000004</v>
      </c>
      <c r="I109" s="62">
        <v>0.98550954000000002</v>
      </c>
      <c r="J109" s="62">
        <v>4.2360096999999999E-2</v>
      </c>
      <c r="K109" s="188"/>
      <c r="L109" s="259"/>
      <c r="M109" s="259"/>
      <c r="N109" s="56"/>
      <c r="O109" s="28"/>
      <c r="P109" s="56"/>
      <c r="Q109" s="28"/>
      <c r="R109" s="132"/>
      <c r="S109" s="214"/>
      <c r="T109" s="285"/>
      <c r="U109" s="27" t="s">
        <v>32</v>
      </c>
      <c r="V109" s="186"/>
      <c r="W109" s="56"/>
      <c r="X109" s="187">
        <v>30.718184999999998</v>
      </c>
      <c r="Y109" s="187">
        <v>34.740499999999997</v>
      </c>
      <c r="Z109" s="187">
        <v>0.96032357999999995</v>
      </c>
      <c r="AA109" s="62">
        <v>0.96964039000000002</v>
      </c>
      <c r="AB109" s="62">
        <v>7.3087600000000003E-2</v>
      </c>
      <c r="AC109" s="188"/>
      <c r="AD109" s="259"/>
      <c r="AE109" s="259"/>
      <c r="AF109" s="56"/>
      <c r="AG109" s="28"/>
      <c r="AH109" s="56"/>
      <c r="AI109" s="28"/>
      <c r="AJ109" s="132"/>
      <c r="AK109" s="199"/>
      <c r="AL109" s="285"/>
      <c r="AM109" s="86">
        <f t="shared" si="14"/>
        <v>-3.8159530000000004</v>
      </c>
      <c r="AN109" s="121">
        <f t="shared" si="15"/>
        <v>-3.3477020000000053</v>
      </c>
      <c r="AO109" s="121">
        <f t="shared" si="16"/>
        <v>-1.997856000000009E-2</v>
      </c>
      <c r="AP109" s="121">
        <f t="shared" si="17"/>
        <v>-1.5869149999999999E-2</v>
      </c>
      <c r="AQ109" s="87">
        <f t="shared" si="18"/>
        <v>3.0727503000000003E-2</v>
      </c>
      <c r="AR109" s="37"/>
      <c r="AS109" s="234"/>
      <c r="AT109" s="37"/>
    </row>
    <row r="110" spans="2:46" ht="13.5" customHeight="1" x14ac:dyDescent="0.15">
      <c r="B110" s="285"/>
      <c r="C110" s="27" t="s">
        <v>33</v>
      </c>
      <c r="D110" s="186"/>
      <c r="E110" s="56"/>
      <c r="F110" s="187">
        <v>37.126657000000002</v>
      </c>
      <c r="G110" s="187">
        <v>41.195193000000003</v>
      </c>
      <c r="H110" s="187">
        <v>0.98957410000000001</v>
      </c>
      <c r="I110" s="62">
        <v>0.99308041000000002</v>
      </c>
      <c r="J110" s="62">
        <v>2.3715395E-2</v>
      </c>
      <c r="K110" s="188"/>
      <c r="L110" s="259"/>
      <c r="M110" s="259"/>
      <c r="N110" s="56"/>
      <c r="O110" s="28"/>
      <c r="P110" s="56"/>
      <c r="Q110" s="28"/>
      <c r="R110" s="132"/>
      <c r="S110" s="214"/>
      <c r="T110" s="285"/>
      <c r="U110" s="27" t="s">
        <v>33</v>
      </c>
      <c r="V110" s="186"/>
      <c r="W110" s="56"/>
      <c r="X110" s="187">
        <v>33.650799999999997</v>
      </c>
      <c r="Y110" s="187">
        <v>37.340359999999997</v>
      </c>
      <c r="Z110" s="187">
        <v>0.97469870000000003</v>
      </c>
      <c r="AA110" s="62">
        <v>0.98080844</v>
      </c>
      <c r="AB110" s="62">
        <v>4.8044589999999998E-2</v>
      </c>
      <c r="AC110" s="188"/>
      <c r="AD110" s="259"/>
      <c r="AE110" s="259"/>
      <c r="AF110" s="56"/>
      <c r="AG110" s="28"/>
      <c r="AH110" s="56"/>
      <c r="AI110" s="28"/>
      <c r="AJ110" s="132"/>
      <c r="AK110" s="199"/>
      <c r="AL110" s="285"/>
      <c r="AM110" s="86">
        <f t="shared" si="14"/>
        <v>-3.4758570000000049</v>
      </c>
      <c r="AN110" s="121">
        <f t="shared" si="15"/>
        <v>-3.8548330000000064</v>
      </c>
      <c r="AO110" s="121">
        <f t="shared" si="16"/>
        <v>-1.4875399999999983E-2</v>
      </c>
      <c r="AP110" s="121">
        <f t="shared" si="17"/>
        <v>-1.2271970000000021E-2</v>
      </c>
      <c r="AQ110" s="87">
        <f t="shared" si="18"/>
        <v>2.4329194999999998E-2</v>
      </c>
      <c r="AR110" s="37"/>
      <c r="AS110" s="234"/>
      <c r="AT110" s="37"/>
    </row>
    <row r="111" spans="2:46" ht="13.5" customHeight="1" x14ac:dyDescent="0.15">
      <c r="B111" s="285"/>
      <c r="C111" s="27" t="s">
        <v>35</v>
      </c>
      <c r="D111" s="186"/>
      <c r="E111" s="56"/>
      <c r="F111" s="187">
        <v>39.730035000000001</v>
      </c>
      <c r="G111" s="187">
        <v>44.167189</v>
      </c>
      <c r="H111" s="187">
        <v>0.99363522000000004</v>
      </c>
      <c r="I111" s="62">
        <v>0.99629140000000005</v>
      </c>
      <c r="J111" s="62">
        <v>1.3617366000000001E-2</v>
      </c>
      <c r="K111" s="188"/>
      <c r="L111" s="259"/>
      <c r="M111" s="259"/>
      <c r="N111" s="56"/>
      <c r="O111" s="28"/>
      <c r="P111" s="56"/>
      <c r="Q111" s="28"/>
      <c r="R111" s="132"/>
      <c r="S111" s="214"/>
      <c r="T111" s="285"/>
      <c r="U111" s="27" t="s">
        <v>35</v>
      </c>
      <c r="V111" s="186"/>
      <c r="W111" s="56"/>
      <c r="X111" s="187">
        <v>36.426552999999998</v>
      </c>
      <c r="Y111" s="187">
        <v>39.955488000000003</v>
      </c>
      <c r="Z111" s="187">
        <v>0.98493478999999995</v>
      </c>
      <c r="AA111" s="62">
        <v>0.98921857999999996</v>
      </c>
      <c r="AB111" s="62">
        <v>3.0560553000000001E-2</v>
      </c>
      <c r="AC111" s="188"/>
      <c r="AD111" s="259"/>
      <c r="AE111" s="259"/>
      <c r="AF111" s="56"/>
      <c r="AG111" s="28"/>
      <c r="AH111" s="56"/>
      <c r="AI111" s="28"/>
      <c r="AJ111" s="132"/>
      <c r="AK111" s="199"/>
      <c r="AL111" s="285"/>
      <c r="AM111" s="86">
        <f t="shared" si="14"/>
        <v>-3.3034820000000025</v>
      </c>
      <c r="AN111" s="121">
        <f t="shared" si="15"/>
        <v>-4.2117009999999979</v>
      </c>
      <c r="AO111" s="121">
        <f t="shared" si="16"/>
        <v>-8.7004300000000923E-3</v>
      </c>
      <c r="AP111" s="121">
        <f t="shared" si="17"/>
        <v>-7.0728200000000907E-3</v>
      </c>
      <c r="AQ111" s="87">
        <f t="shared" si="18"/>
        <v>1.6943186999999998E-2</v>
      </c>
      <c r="AR111" s="37"/>
      <c r="AS111" s="234"/>
      <c r="AT111" s="37"/>
    </row>
    <row r="112" spans="2:46" ht="13.5" customHeight="1" thickBot="1" x14ac:dyDescent="0.2">
      <c r="B112" s="286"/>
      <c r="C112" s="27"/>
      <c r="D112" s="186"/>
      <c r="E112" s="56"/>
      <c r="F112" s="189"/>
      <c r="G112" s="189"/>
      <c r="H112" s="189"/>
      <c r="I112" s="56"/>
      <c r="J112" s="56"/>
      <c r="K112" s="188"/>
      <c r="L112" s="259"/>
      <c r="M112" s="259"/>
      <c r="N112" s="56"/>
      <c r="O112" s="28"/>
      <c r="P112" s="56"/>
      <c r="Q112" s="28"/>
      <c r="R112" s="184"/>
      <c r="S112" s="214"/>
      <c r="T112" s="286"/>
      <c r="U112" s="27"/>
      <c r="V112" s="186"/>
      <c r="W112" s="56"/>
      <c r="X112" s="189"/>
      <c r="Y112" s="189"/>
      <c r="Z112" s="189"/>
      <c r="AA112" s="56"/>
      <c r="AB112" s="56"/>
      <c r="AC112" s="188"/>
      <c r="AD112" s="259"/>
      <c r="AE112" s="259"/>
      <c r="AF112" s="56"/>
      <c r="AG112" s="28"/>
      <c r="AH112" s="56"/>
      <c r="AI112" s="28"/>
      <c r="AJ112" s="184"/>
      <c r="AK112" s="199"/>
      <c r="AL112" s="286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4"/>
      <c r="AT112" s="37"/>
    </row>
    <row r="113" spans="2:46" ht="13.5" customHeight="1" x14ac:dyDescent="0.15">
      <c r="B113" s="284" t="s">
        <v>85</v>
      </c>
      <c r="C113" s="25" t="s">
        <v>31</v>
      </c>
      <c r="D113" s="39"/>
      <c r="E113" s="55"/>
      <c r="F113" s="96">
        <v>30.935911999999998</v>
      </c>
      <c r="G113" s="96">
        <v>34.725051000000001</v>
      </c>
      <c r="H113" s="96">
        <v>0.96939136999999997</v>
      </c>
      <c r="I113" s="60">
        <v>0.97274567000000001</v>
      </c>
      <c r="J113" s="60">
        <v>6.3653104000000002E-2</v>
      </c>
      <c r="K113" s="61"/>
      <c r="L113" s="258"/>
      <c r="M113" s="258"/>
      <c r="N113" s="55"/>
      <c r="O113" s="26"/>
      <c r="P113" s="55"/>
      <c r="Q113" s="26"/>
      <c r="R113" s="131"/>
      <c r="S113" s="214"/>
      <c r="T113" s="284" t="s">
        <v>85</v>
      </c>
      <c r="U113" s="25" t="s">
        <v>31</v>
      </c>
      <c r="V113" s="39"/>
      <c r="W113" s="55"/>
      <c r="X113" s="96">
        <v>28.35782</v>
      </c>
      <c r="Y113" s="96">
        <v>31.825313999999999</v>
      </c>
      <c r="Z113" s="96">
        <v>0.92719854999999995</v>
      </c>
      <c r="AA113" s="60">
        <v>0.95119284000000004</v>
      </c>
      <c r="AB113" s="60">
        <v>0.14476976999999999</v>
      </c>
      <c r="AC113" s="61"/>
      <c r="AD113" s="258"/>
      <c r="AE113" s="258"/>
      <c r="AF113" s="55"/>
      <c r="AG113" s="26"/>
      <c r="AH113" s="55"/>
      <c r="AI113" s="26"/>
      <c r="AJ113" s="131"/>
      <c r="AK113" s="199"/>
      <c r="AL113" s="284" t="s">
        <v>85</v>
      </c>
      <c r="AM113" s="119">
        <f t="shared" si="14"/>
        <v>-2.5780919999999981</v>
      </c>
      <c r="AN113" s="95">
        <f t="shared" si="15"/>
        <v>-2.8997370000000018</v>
      </c>
      <c r="AO113" s="95">
        <f t="shared" si="16"/>
        <v>-4.219282000000002E-2</v>
      </c>
      <c r="AP113" s="95">
        <f t="shared" si="17"/>
        <v>-2.1552829999999967E-2</v>
      </c>
      <c r="AQ113" s="120">
        <f t="shared" si="18"/>
        <v>8.111666599999999E-2</v>
      </c>
      <c r="AR113" s="37"/>
      <c r="AS113" s="234"/>
      <c r="AT113" s="37"/>
    </row>
    <row r="114" spans="2:46" ht="13.5" customHeight="1" x14ac:dyDescent="0.15">
      <c r="B114" s="285"/>
      <c r="C114" s="27" t="s">
        <v>32</v>
      </c>
      <c r="D114" s="186"/>
      <c r="E114" s="56"/>
      <c r="F114" s="187">
        <v>33.782558000000002</v>
      </c>
      <c r="G114" s="187">
        <v>37.669893000000002</v>
      </c>
      <c r="H114" s="187">
        <v>0.98049209999999998</v>
      </c>
      <c r="I114" s="62">
        <v>0.98541062999999995</v>
      </c>
      <c r="J114" s="62">
        <v>4.3553202999999999E-2</v>
      </c>
      <c r="K114" s="188"/>
      <c r="L114" s="259"/>
      <c r="M114" s="259"/>
      <c r="N114" s="56"/>
      <c r="O114" s="28"/>
      <c r="P114" s="56"/>
      <c r="Q114" s="28"/>
      <c r="R114" s="132"/>
      <c r="S114" s="214"/>
      <c r="T114" s="285"/>
      <c r="U114" s="27" t="s">
        <v>32</v>
      </c>
      <c r="V114" s="186"/>
      <c r="W114" s="56"/>
      <c r="X114" s="187">
        <v>30.911307999999998</v>
      </c>
      <c r="Y114" s="187">
        <v>34.881687999999997</v>
      </c>
      <c r="Z114" s="187">
        <v>0.96112428999999999</v>
      </c>
      <c r="AA114" s="62">
        <v>0.96969733999999996</v>
      </c>
      <c r="AB114" s="62">
        <v>7.108362E-2</v>
      </c>
      <c r="AC114" s="188"/>
      <c r="AD114" s="259"/>
      <c r="AE114" s="259"/>
      <c r="AF114" s="56"/>
      <c r="AG114" s="28"/>
      <c r="AH114" s="56"/>
      <c r="AI114" s="28"/>
      <c r="AJ114" s="132"/>
      <c r="AK114" s="199"/>
      <c r="AL114" s="285"/>
      <c r="AM114" s="86">
        <f t="shared" si="14"/>
        <v>-2.8712500000000034</v>
      </c>
      <c r="AN114" s="121">
        <f t="shared" si="15"/>
        <v>-2.7882050000000049</v>
      </c>
      <c r="AO114" s="121">
        <f t="shared" si="16"/>
        <v>-1.9367809999999985E-2</v>
      </c>
      <c r="AP114" s="121">
        <f t="shared" si="17"/>
        <v>-1.5713289999999991E-2</v>
      </c>
      <c r="AQ114" s="87">
        <f t="shared" si="18"/>
        <v>2.7530417000000001E-2</v>
      </c>
      <c r="AR114" s="37"/>
      <c r="AS114" s="234"/>
      <c r="AT114" s="37"/>
    </row>
    <row r="115" spans="2:46" ht="13.5" customHeight="1" x14ac:dyDescent="0.15">
      <c r="B115" s="285"/>
      <c r="C115" s="27" t="s">
        <v>33</v>
      </c>
      <c r="D115" s="186"/>
      <c r="E115" s="56"/>
      <c r="F115" s="187">
        <v>36.499906000000003</v>
      </c>
      <c r="G115" s="187">
        <v>40.592601999999999</v>
      </c>
      <c r="H115" s="187">
        <v>0.98953926000000003</v>
      </c>
      <c r="I115" s="62">
        <v>0.99292981000000002</v>
      </c>
      <c r="J115" s="62">
        <v>2.3929853000000001E-2</v>
      </c>
      <c r="K115" s="188"/>
      <c r="L115" s="259"/>
      <c r="M115" s="259"/>
      <c r="N115" s="56"/>
      <c r="O115" s="28"/>
      <c r="P115" s="56"/>
      <c r="Q115" s="28"/>
      <c r="R115" s="132"/>
      <c r="S115" s="214"/>
      <c r="T115" s="285"/>
      <c r="U115" s="27" t="s">
        <v>33</v>
      </c>
      <c r="V115" s="186"/>
      <c r="W115" s="56"/>
      <c r="X115" s="187">
        <v>33.299683000000002</v>
      </c>
      <c r="Y115" s="187">
        <v>37.127310999999999</v>
      </c>
      <c r="Z115" s="187">
        <v>0.97479369999999999</v>
      </c>
      <c r="AA115" s="62">
        <v>0.98091212000000005</v>
      </c>
      <c r="AB115" s="62">
        <v>4.8789039999999999E-2</v>
      </c>
      <c r="AC115" s="188"/>
      <c r="AD115" s="259"/>
      <c r="AE115" s="259"/>
      <c r="AF115" s="56"/>
      <c r="AG115" s="28"/>
      <c r="AH115" s="56"/>
      <c r="AI115" s="28"/>
      <c r="AJ115" s="132"/>
      <c r="AK115" s="199"/>
      <c r="AL115" s="285"/>
      <c r="AM115" s="86">
        <f t="shared" si="14"/>
        <v>-3.2002230000000012</v>
      </c>
      <c r="AN115" s="121">
        <f t="shared" si="15"/>
        <v>-3.4652910000000006</v>
      </c>
      <c r="AO115" s="121">
        <f t="shared" si="16"/>
        <v>-1.4745560000000046E-2</v>
      </c>
      <c r="AP115" s="121">
        <f t="shared" si="17"/>
        <v>-1.201768999999997E-2</v>
      </c>
      <c r="AQ115" s="87">
        <f t="shared" si="18"/>
        <v>2.4859186999999998E-2</v>
      </c>
      <c r="AR115" s="37"/>
      <c r="AS115" s="234"/>
      <c r="AT115" s="37"/>
    </row>
    <row r="116" spans="2:46" ht="13.5" customHeight="1" x14ac:dyDescent="0.15">
      <c r="B116" s="285"/>
      <c r="C116" s="27" t="s">
        <v>35</v>
      </c>
      <c r="D116" s="186"/>
      <c r="E116" s="56"/>
      <c r="F116" s="187">
        <v>39.919710000000002</v>
      </c>
      <c r="G116" s="187">
        <v>44.245058</v>
      </c>
      <c r="H116" s="187">
        <v>0.99368338</v>
      </c>
      <c r="I116" s="62">
        <v>0.99633300000000002</v>
      </c>
      <c r="J116" s="62">
        <v>1.2762211000000001E-2</v>
      </c>
      <c r="K116" s="188"/>
      <c r="L116" s="259"/>
      <c r="M116" s="259"/>
      <c r="N116" s="56"/>
      <c r="O116" s="28"/>
      <c r="P116" s="56"/>
      <c r="Q116" s="28"/>
      <c r="R116" s="132"/>
      <c r="S116" s="214"/>
      <c r="T116" s="285"/>
      <c r="U116" s="27" t="s">
        <v>35</v>
      </c>
      <c r="V116" s="186"/>
      <c r="W116" s="56"/>
      <c r="X116" s="187">
        <v>35.470401000000003</v>
      </c>
      <c r="Y116" s="187">
        <v>39.299909999999997</v>
      </c>
      <c r="Z116" s="187">
        <v>0.98506545000000001</v>
      </c>
      <c r="AA116" s="62">
        <v>0.98940751999999998</v>
      </c>
      <c r="AB116" s="62">
        <v>3.2156743000000002E-2</v>
      </c>
      <c r="AC116" s="188"/>
      <c r="AD116" s="259"/>
      <c r="AE116" s="259"/>
      <c r="AF116" s="56"/>
      <c r="AG116" s="28"/>
      <c r="AH116" s="56"/>
      <c r="AI116" s="28"/>
      <c r="AJ116" s="132"/>
      <c r="AK116" s="199"/>
      <c r="AL116" s="285"/>
      <c r="AM116" s="86">
        <f t="shared" si="14"/>
        <v>-4.4493089999999995</v>
      </c>
      <c r="AN116" s="121">
        <f t="shared" si="15"/>
        <v>-4.9451480000000032</v>
      </c>
      <c r="AO116" s="121">
        <f t="shared" si="16"/>
        <v>-8.6179299999999959E-3</v>
      </c>
      <c r="AP116" s="121">
        <f t="shared" si="17"/>
        <v>-6.9254800000000394E-3</v>
      </c>
      <c r="AQ116" s="87">
        <f t="shared" si="18"/>
        <v>1.9394531999999999E-2</v>
      </c>
      <c r="AR116" s="37"/>
      <c r="AS116" s="234"/>
      <c r="AT116" s="37"/>
    </row>
    <row r="117" spans="2:46" ht="13.5" customHeight="1" thickBot="1" x14ac:dyDescent="0.2">
      <c r="B117" s="286"/>
      <c r="C117" s="27"/>
      <c r="D117" s="186"/>
      <c r="E117" s="56"/>
      <c r="F117" s="189"/>
      <c r="G117" s="189"/>
      <c r="H117" s="189"/>
      <c r="I117" s="56"/>
      <c r="J117" s="56"/>
      <c r="K117" s="188"/>
      <c r="L117" s="259"/>
      <c r="M117" s="259"/>
      <c r="N117" s="56"/>
      <c r="O117" s="28"/>
      <c r="P117" s="56"/>
      <c r="Q117" s="28"/>
      <c r="R117" s="184"/>
      <c r="S117" s="214"/>
      <c r="T117" s="286"/>
      <c r="U117" s="27"/>
      <c r="V117" s="186"/>
      <c r="W117" s="56"/>
      <c r="X117" s="189"/>
      <c r="Y117" s="189"/>
      <c r="Z117" s="189"/>
      <c r="AA117" s="56"/>
      <c r="AB117" s="56"/>
      <c r="AC117" s="188"/>
      <c r="AD117" s="259"/>
      <c r="AE117" s="259"/>
      <c r="AF117" s="56"/>
      <c r="AG117" s="28"/>
      <c r="AH117" s="56"/>
      <c r="AI117" s="28"/>
      <c r="AJ117" s="184"/>
      <c r="AK117" s="199"/>
      <c r="AL117" s="286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4"/>
      <c r="AT117" s="37"/>
    </row>
    <row r="118" spans="2:46" ht="13.5" customHeight="1" x14ac:dyDescent="0.15">
      <c r="B118" s="284" t="s">
        <v>86</v>
      </c>
      <c r="C118" s="25" t="s">
        <v>31</v>
      </c>
      <c r="D118" s="39"/>
      <c r="E118" s="55"/>
      <c r="F118" s="96">
        <v>31.520838000000001</v>
      </c>
      <c r="G118" s="96">
        <v>35.314286000000003</v>
      </c>
      <c r="H118" s="96">
        <v>0.97034474000000004</v>
      </c>
      <c r="I118" s="60">
        <v>0.97554668</v>
      </c>
      <c r="J118" s="60">
        <v>6.3365489999999997E-2</v>
      </c>
      <c r="K118" s="61"/>
      <c r="L118" s="258"/>
      <c r="M118" s="258"/>
      <c r="N118" s="55"/>
      <c r="O118" s="26"/>
      <c r="P118" s="55"/>
      <c r="Q118" s="26"/>
      <c r="R118" s="131"/>
      <c r="S118" s="214"/>
      <c r="T118" s="284" t="s">
        <v>86</v>
      </c>
      <c r="U118" s="25" t="s">
        <v>31</v>
      </c>
      <c r="V118" s="39"/>
      <c r="W118" s="55"/>
      <c r="X118" s="96">
        <v>28.800542</v>
      </c>
      <c r="Y118" s="96">
        <v>32.325969999999998</v>
      </c>
      <c r="Z118" s="96">
        <v>0.93111098999999997</v>
      </c>
      <c r="AA118" s="60">
        <v>0.95485856000000002</v>
      </c>
      <c r="AB118" s="60">
        <v>0.14367240000000001</v>
      </c>
      <c r="AC118" s="61"/>
      <c r="AD118" s="258"/>
      <c r="AE118" s="258"/>
      <c r="AF118" s="55"/>
      <c r="AG118" s="26"/>
      <c r="AH118" s="55"/>
      <c r="AI118" s="26"/>
      <c r="AJ118" s="131"/>
      <c r="AK118" s="199"/>
      <c r="AL118" s="284" t="s">
        <v>86</v>
      </c>
      <c r="AM118" s="119">
        <f t="shared" si="14"/>
        <v>-2.7202960000000012</v>
      </c>
      <c r="AN118" s="95">
        <f t="shared" si="15"/>
        <v>-2.9883160000000046</v>
      </c>
      <c r="AO118" s="95">
        <f t="shared" si="16"/>
        <v>-3.9233750000000067E-2</v>
      </c>
      <c r="AP118" s="95">
        <f t="shared" si="17"/>
        <v>-2.0688119999999977E-2</v>
      </c>
      <c r="AQ118" s="120">
        <f t="shared" si="18"/>
        <v>8.0306910000000009E-2</v>
      </c>
      <c r="AR118" s="37"/>
      <c r="AS118" s="234"/>
      <c r="AT118" s="37"/>
    </row>
    <row r="119" spans="2:46" ht="13.5" customHeight="1" x14ac:dyDescent="0.15">
      <c r="B119" s="285"/>
      <c r="C119" s="27" t="s">
        <v>32</v>
      </c>
      <c r="D119" s="186"/>
      <c r="E119" s="56"/>
      <c r="F119" s="187">
        <v>35.239381000000002</v>
      </c>
      <c r="G119" s="187">
        <v>38.693091000000003</v>
      </c>
      <c r="H119" s="187">
        <v>0.98090168</v>
      </c>
      <c r="I119" s="62">
        <v>0.98598061999999997</v>
      </c>
      <c r="J119" s="62">
        <v>4.1382223000000003E-2</v>
      </c>
      <c r="K119" s="188"/>
      <c r="L119" s="259"/>
      <c r="M119" s="259"/>
      <c r="N119" s="56"/>
      <c r="O119" s="28"/>
      <c r="P119" s="56"/>
      <c r="Q119" s="28"/>
      <c r="R119" s="132"/>
      <c r="S119" s="214"/>
      <c r="T119" s="285"/>
      <c r="U119" s="27" t="s">
        <v>32</v>
      </c>
      <c r="V119" s="186"/>
      <c r="W119" s="56"/>
      <c r="X119" s="187">
        <v>30.918033999999999</v>
      </c>
      <c r="Y119" s="187">
        <v>35.030701000000001</v>
      </c>
      <c r="Z119" s="187">
        <v>0.96311234000000001</v>
      </c>
      <c r="AA119" s="62">
        <v>0.97203074</v>
      </c>
      <c r="AB119" s="62">
        <v>7.4590530000000002E-2</v>
      </c>
      <c r="AC119" s="188"/>
      <c r="AD119" s="259"/>
      <c r="AE119" s="259"/>
      <c r="AF119" s="56"/>
      <c r="AG119" s="28"/>
      <c r="AH119" s="56"/>
      <c r="AI119" s="28"/>
      <c r="AJ119" s="132"/>
      <c r="AK119" s="199"/>
      <c r="AL119" s="285"/>
      <c r="AM119" s="86">
        <f t="shared" si="14"/>
        <v>-4.3213470000000029</v>
      </c>
      <c r="AN119" s="121">
        <f t="shared" si="15"/>
        <v>-3.662390000000002</v>
      </c>
      <c r="AO119" s="121">
        <f t="shared" si="16"/>
        <v>-1.7789339999999987E-2</v>
      </c>
      <c r="AP119" s="121">
        <f t="shared" si="17"/>
        <v>-1.394987999999997E-2</v>
      </c>
      <c r="AQ119" s="87">
        <f t="shared" si="18"/>
        <v>3.3208306999999999E-2</v>
      </c>
      <c r="AR119" s="37"/>
      <c r="AS119" s="234"/>
      <c r="AT119" s="37"/>
    </row>
    <row r="120" spans="2:46" ht="13.5" customHeight="1" x14ac:dyDescent="0.15">
      <c r="B120" s="285"/>
      <c r="C120" s="27" t="s">
        <v>33</v>
      </c>
      <c r="D120" s="186"/>
      <c r="E120" s="56"/>
      <c r="F120" s="187">
        <v>38.649065</v>
      </c>
      <c r="G120" s="187">
        <v>42.211373999999999</v>
      </c>
      <c r="H120" s="187">
        <v>0.98969035999999999</v>
      </c>
      <c r="I120" s="62">
        <v>0.99320025999999995</v>
      </c>
      <c r="J120" s="62">
        <v>2.2453377E-2</v>
      </c>
      <c r="K120" s="188"/>
      <c r="L120" s="259"/>
      <c r="M120" s="259"/>
      <c r="N120" s="56"/>
      <c r="O120" s="28"/>
      <c r="P120" s="56"/>
      <c r="Q120" s="28"/>
      <c r="R120" s="132"/>
      <c r="S120" s="214"/>
      <c r="T120" s="285"/>
      <c r="U120" s="27" t="s">
        <v>33</v>
      </c>
      <c r="V120" s="186"/>
      <c r="W120" s="56"/>
      <c r="X120" s="187">
        <v>34.022697000000001</v>
      </c>
      <c r="Y120" s="187">
        <v>37.636093000000002</v>
      </c>
      <c r="Z120" s="187">
        <v>0.97519440999999996</v>
      </c>
      <c r="AA120" s="62">
        <v>0.98208302999999997</v>
      </c>
      <c r="AB120" s="62">
        <v>5.1394670000000003E-2</v>
      </c>
      <c r="AC120" s="188"/>
      <c r="AD120" s="259"/>
      <c r="AE120" s="259"/>
      <c r="AF120" s="56"/>
      <c r="AG120" s="28"/>
      <c r="AH120" s="56"/>
      <c r="AI120" s="28"/>
      <c r="AJ120" s="132"/>
      <c r="AK120" s="199"/>
      <c r="AL120" s="285"/>
      <c r="AM120" s="86">
        <f t="shared" si="14"/>
        <v>-4.6263679999999994</v>
      </c>
      <c r="AN120" s="121">
        <f t="shared" si="15"/>
        <v>-4.5752809999999968</v>
      </c>
      <c r="AO120" s="121">
        <f t="shared" si="16"/>
        <v>-1.4495950000000035E-2</v>
      </c>
      <c r="AP120" s="121">
        <f t="shared" si="17"/>
        <v>-1.1117229999999978E-2</v>
      </c>
      <c r="AQ120" s="87">
        <f t="shared" si="18"/>
        <v>2.8941293000000003E-2</v>
      </c>
      <c r="AR120" s="37"/>
      <c r="AS120" s="234"/>
      <c r="AT120" s="37"/>
    </row>
    <row r="121" spans="2:46" ht="13.5" customHeight="1" x14ac:dyDescent="0.15">
      <c r="B121" s="285"/>
      <c r="C121" s="27" t="s">
        <v>35</v>
      </c>
      <c r="D121" s="186"/>
      <c r="E121" s="56"/>
      <c r="F121" s="187">
        <v>40.675637999999999</v>
      </c>
      <c r="G121" s="187">
        <v>44.918062999999997</v>
      </c>
      <c r="H121" s="187">
        <v>0.99371821000000005</v>
      </c>
      <c r="I121" s="62">
        <v>0.99647342000000005</v>
      </c>
      <c r="J121" s="62">
        <v>1.2679007000000001E-2</v>
      </c>
      <c r="K121" s="188"/>
      <c r="L121" s="259"/>
      <c r="M121" s="259"/>
      <c r="N121" s="56"/>
      <c r="O121" s="28"/>
      <c r="P121" s="56"/>
      <c r="Q121" s="28"/>
      <c r="R121" s="132"/>
      <c r="S121" s="214"/>
      <c r="T121" s="285"/>
      <c r="U121" s="27" t="s">
        <v>35</v>
      </c>
      <c r="V121" s="186"/>
      <c r="W121" s="56"/>
      <c r="X121" s="187">
        <v>37.073253000000001</v>
      </c>
      <c r="Y121" s="187">
        <v>40.464382000000001</v>
      </c>
      <c r="Z121" s="187">
        <v>0.98541948000000001</v>
      </c>
      <c r="AA121" s="62">
        <v>0.99005297999999997</v>
      </c>
      <c r="AB121" s="62">
        <v>3.1902253999999998E-2</v>
      </c>
      <c r="AC121" s="188"/>
      <c r="AD121" s="259"/>
      <c r="AE121" s="259"/>
      <c r="AF121" s="56"/>
      <c r="AG121" s="28"/>
      <c r="AH121" s="56"/>
      <c r="AI121" s="28"/>
      <c r="AJ121" s="132"/>
      <c r="AK121" s="199"/>
      <c r="AL121" s="285"/>
      <c r="AM121" s="86">
        <f t="shared" si="14"/>
        <v>-3.6023849999999982</v>
      </c>
      <c r="AN121" s="121">
        <f t="shared" si="15"/>
        <v>-4.453680999999996</v>
      </c>
      <c r="AO121" s="121">
        <f t="shared" si="16"/>
        <v>-8.2987300000000319E-3</v>
      </c>
      <c r="AP121" s="121">
        <f t="shared" si="17"/>
        <v>-6.4204400000000827E-3</v>
      </c>
      <c r="AQ121" s="87">
        <f t="shared" si="18"/>
        <v>1.9223246999999999E-2</v>
      </c>
      <c r="AR121" s="37"/>
      <c r="AS121" s="234"/>
      <c r="AT121" s="37"/>
    </row>
    <row r="122" spans="2:46" ht="13.5" customHeight="1" thickBot="1" x14ac:dyDescent="0.2">
      <c r="B122" s="286"/>
      <c r="C122" s="27"/>
      <c r="D122" s="186"/>
      <c r="E122" s="56"/>
      <c r="F122" s="189"/>
      <c r="G122" s="189"/>
      <c r="H122" s="189"/>
      <c r="I122" s="56"/>
      <c r="J122" s="56"/>
      <c r="K122" s="188"/>
      <c r="L122" s="259"/>
      <c r="M122" s="259"/>
      <c r="N122" s="56"/>
      <c r="O122" s="28"/>
      <c r="P122" s="56"/>
      <c r="Q122" s="28"/>
      <c r="R122" s="184"/>
      <c r="S122" s="214"/>
      <c r="T122" s="286"/>
      <c r="U122" s="27"/>
      <c r="V122" s="186"/>
      <c r="W122" s="56"/>
      <c r="X122" s="189"/>
      <c r="Y122" s="189"/>
      <c r="Z122" s="189"/>
      <c r="AA122" s="56"/>
      <c r="AB122" s="56"/>
      <c r="AC122" s="188"/>
      <c r="AD122" s="259"/>
      <c r="AE122" s="259"/>
      <c r="AF122" s="56"/>
      <c r="AG122" s="28"/>
      <c r="AH122" s="56"/>
      <c r="AI122" s="28"/>
      <c r="AJ122" s="184"/>
      <c r="AK122" s="199"/>
      <c r="AL122" s="286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4"/>
      <c r="AT122" s="37"/>
    </row>
    <row r="123" spans="2:46" ht="13.5" customHeight="1" x14ac:dyDescent="0.15">
      <c r="B123" s="284" t="s">
        <v>87</v>
      </c>
      <c r="C123" s="25" t="s">
        <v>31</v>
      </c>
      <c r="D123" s="39"/>
      <c r="E123" s="55"/>
      <c r="F123" s="96">
        <v>32.182076000000002</v>
      </c>
      <c r="G123" s="96">
        <v>35.667127999999998</v>
      </c>
      <c r="H123" s="96">
        <v>0.96938047000000005</v>
      </c>
      <c r="I123" s="60">
        <v>0.97608576999999996</v>
      </c>
      <c r="J123" s="60">
        <v>6.5088889999999996E-2</v>
      </c>
      <c r="K123" s="61"/>
      <c r="L123" s="258"/>
      <c r="M123" s="258"/>
      <c r="N123" s="55"/>
      <c r="O123" s="26"/>
      <c r="P123" s="55"/>
      <c r="Q123" s="26"/>
      <c r="R123" s="131"/>
      <c r="S123" s="214"/>
      <c r="T123" s="284" t="s">
        <v>87</v>
      </c>
      <c r="U123" s="25" t="s">
        <v>31</v>
      </c>
      <c r="V123" s="39"/>
      <c r="W123" s="55"/>
      <c r="X123" s="96">
        <v>28.756171999999999</v>
      </c>
      <c r="Y123" s="96">
        <v>32.263810999999997</v>
      </c>
      <c r="Z123" s="96">
        <v>0.92977732000000002</v>
      </c>
      <c r="AA123" s="60">
        <v>0.95253019999999999</v>
      </c>
      <c r="AB123" s="60">
        <v>0.14706145000000001</v>
      </c>
      <c r="AC123" s="61"/>
      <c r="AD123" s="258"/>
      <c r="AE123" s="258"/>
      <c r="AF123" s="55"/>
      <c r="AG123" s="26"/>
      <c r="AH123" s="55"/>
      <c r="AI123" s="26"/>
      <c r="AJ123" s="131"/>
      <c r="AK123" s="199"/>
      <c r="AL123" s="284" t="s">
        <v>87</v>
      </c>
      <c r="AM123" s="119">
        <f t="shared" si="14"/>
        <v>-3.4259040000000027</v>
      </c>
      <c r="AN123" s="95">
        <f t="shared" si="15"/>
        <v>-3.4033170000000013</v>
      </c>
      <c r="AO123" s="95">
        <f t="shared" si="16"/>
        <v>-3.9603150000000031E-2</v>
      </c>
      <c r="AP123" s="95">
        <f t="shared" si="17"/>
        <v>-2.355556999999997E-2</v>
      </c>
      <c r="AQ123" s="120">
        <f t="shared" si="18"/>
        <v>8.1972560000000014E-2</v>
      </c>
      <c r="AR123" s="37"/>
      <c r="AS123" s="234"/>
      <c r="AT123" s="37"/>
    </row>
    <row r="124" spans="2:46" ht="13.5" customHeight="1" x14ac:dyDescent="0.15">
      <c r="B124" s="285"/>
      <c r="C124" s="27" t="s">
        <v>32</v>
      </c>
      <c r="D124" s="186"/>
      <c r="E124" s="56"/>
      <c r="F124" s="187">
        <v>34.965173</v>
      </c>
      <c r="G124" s="187">
        <v>38.475969999999997</v>
      </c>
      <c r="H124" s="187">
        <v>0.97978500999999996</v>
      </c>
      <c r="I124" s="62">
        <v>0.98519643999999995</v>
      </c>
      <c r="J124" s="62">
        <v>4.3965230000000001E-2</v>
      </c>
      <c r="K124" s="188"/>
      <c r="L124" s="259"/>
      <c r="M124" s="259"/>
      <c r="N124" s="56"/>
      <c r="O124" s="28"/>
      <c r="P124" s="56"/>
      <c r="Q124" s="28"/>
      <c r="R124" s="132"/>
      <c r="S124" s="214"/>
      <c r="T124" s="285"/>
      <c r="U124" s="27" t="s">
        <v>32</v>
      </c>
      <c r="V124" s="186"/>
      <c r="W124" s="56"/>
      <c r="X124" s="187">
        <v>31.419605000000001</v>
      </c>
      <c r="Y124" s="187">
        <v>35.303145999999998</v>
      </c>
      <c r="Z124" s="187">
        <v>0.96170089999999997</v>
      </c>
      <c r="AA124" s="62">
        <v>0.97074866000000004</v>
      </c>
      <c r="AB124" s="62">
        <v>7.5355305999999997E-2</v>
      </c>
      <c r="AC124" s="188"/>
      <c r="AD124" s="259"/>
      <c r="AE124" s="259"/>
      <c r="AF124" s="56"/>
      <c r="AG124" s="28"/>
      <c r="AH124" s="56"/>
      <c r="AI124" s="28"/>
      <c r="AJ124" s="132"/>
      <c r="AK124" s="199"/>
      <c r="AL124" s="285"/>
      <c r="AM124" s="86">
        <f t="shared" si="14"/>
        <v>-3.5455679999999994</v>
      </c>
      <c r="AN124" s="121">
        <f t="shared" si="15"/>
        <v>-3.1728239999999985</v>
      </c>
      <c r="AO124" s="121">
        <f t="shared" si="16"/>
        <v>-1.8084109999999987E-2</v>
      </c>
      <c r="AP124" s="121">
        <f t="shared" si="17"/>
        <v>-1.444777999999991E-2</v>
      </c>
      <c r="AQ124" s="87">
        <f t="shared" si="18"/>
        <v>3.1390075999999996E-2</v>
      </c>
      <c r="AR124" s="37"/>
      <c r="AS124" s="234"/>
      <c r="AT124" s="37"/>
    </row>
    <row r="125" spans="2:46" ht="13.5" customHeight="1" x14ac:dyDescent="0.15">
      <c r="B125" s="285"/>
      <c r="C125" s="27" t="s">
        <v>33</v>
      </c>
      <c r="D125" s="186"/>
      <c r="E125" s="56"/>
      <c r="F125" s="187">
        <v>37.947814000000001</v>
      </c>
      <c r="G125" s="187">
        <v>41.750974999999997</v>
      </c>
      <c r="H125" s="187">
        <v>0.98945424000000004</v>
      </c>
      <c r="I125" s="62">
        <v>0.99288272</v>
      </c>
      <c r="J125" s="62">
        <v>2.3765575000000001E-2</v>
      </c>
      <c r="K125" s="188"/>
      <c r="L125" s="259"/>
      <c r="M125" s="259"/>
      <c r="N125" s="56"/>
      <c r="O125" s="28"/>
      <c r="P125" s="56"/>
      <c r="Q125" s="28"/>
      <c r="R125" s="132"/>
      <c r="S125" s="214"/>
      <c r="T125" s="285"/>
      <c r="U125" s="27" t="s">
        <v>33</v>
      </c>
      <c r="V125" s="186"/>
      <c r="W125" s="56"/>
      <c r="X125" s="187">
        <v>33.951797999999997</v>
      </c>
      <c r="Y125" s="187">
        <v>37.498792999999999</v>
      </c>
      <c r="Z125" s="187">
        <v>0.97417951999999997</v>
      </c>
      <c r="AA125" s="62">
        <v>0.98105882</v>
      </c>
      <c r="AB125" s="62">
        <v>5.3921666E-2</v>
      </c>
      <c r="AC125" s="188"/>
      <c r="AD125" s="259"/>
      <c r="AE125" s="259"/>
      <c r="AF125" s="56"/>
      <c r="AG125" s="28"/>
      <c r="AH125" s="56"/>
      <c r="AI125" s="28"/>
      <c r="AJ125" s="132"/>
      <c r="AK125" s="199"/>
      <c r="AL125" s="285"/>
      <c r="AM125" s="86">
        <f t="shared" si="14"/>
        <v>-3.9960160000000045</v>
      </c>
      <c r="AN125" s="121">
        <f t="shared" si="15"/>
        <v>-4.2521819999999977</v>
      </c>
      <c r="AO125" s="121">
        <f t="shared" si="16"/>
        <v>-1.5274720000000075E-2</v>
      </c>
      <c r="AP125" s="121">
        <f t="shared" si="17"/>
        <v>-1.1823899999999998E-2</v>
      </c>
      <c r="AQ125" s="87">
        <f t="shared" si="18"/>
        <v>3.0156090999999999E-2</v>
      </c>
      <c r="AR125" s="37"/>
      <c r="AS125" s="234"/>
      <c r="AT125" s="37"/>
    </row>
    <row r="126" spans="2:46" ht="13.5" customHeight="1" x14ac:dyDescent="0.15">
      <c r="B126" s="285"/>
      <c r="C126" s="27" t="s">
        <v>35</v>
      </c>
      <c r="D126" s="186"/>
      <c r="E126" s="56"/>
      <c r="F126" s="187">
        <v>40.784385</v>
      </c>
      <c r="G126" s="187">
        <v>44.927523000000001</v>
      </c>
      <c r="H126" s="187">
        <v>0.99366748999999999</v>
      </c>
      <c r="I126" s="62">
        <v>0.99629924000000003</v>
      </c>
      <c r="J126" s="62">
        <v>1.2280842E-2</v>
      </c>
      <c r="K126" s="188"/>
      <c r="L126" s="259"/>
      <c r="M126" s="259"/>
      <c r="N126" s="56"/>
      <c r="O126" s="28"/>
      <c r="P126" s="56"/>
      <c r="Q126" s="28"/>
      <c r="R126" s="132"/>
      <c r="S126" s="214"/>
      <c r="T126" s="285"/>
      <c r="U126" s="27" t="s">
        <v>35</v>
      </c>
      <c r="V126" s="186"/>
      <c r="W126" s="56"/>
      <c r="X126" s="187">
        <v>36.611573999999997</v>
      </c>
      <c r="Y126" s="187">
        <v>40.106898999999999</v>
      </c>
      <c r="Z126" s="187">
        <v>0.98483602000000003</v>
      </c>
      <c r="AA126" s="62">
        <v>0.98916974999999996</v>
      </c>
      <c r="AB126" s="62">
        <v>3.4257118000000003E-2</v>
      </c>
      <c r="AC126" s="188"/>
      <c r="AD126" s="259"/>
      <c r="AE126" s="259"/>
      <c r="AF126" s="56"/>
      <c r="AG126" s="28"/>
      <c r="AH126" s="56"/>
      <c r="AI126" s="28"/>
      <c r="AJ126" s="132"/>
      <c r="AK126" s="199"/>
      <c r="AL126" s="285"/>
      <c r="AM126" s="86">
        <f t="shared" si="14"/>
        <v>-4.1728110000000029</v>
      </c>
      <c r="AN126" s="121">
        <f t="shared" si="15"/>
        <v>-4.8206240000000022</v>
      </c>
      <c r="AO126" s="121">
        <f t="shared" si="16"/>
        <v>-8.8314699999999524E-3</v>
      </c>
      <c r="AP126" s="121">
        <f t="shared" si="17"/>
        <v>-7.1294900000000716E-3</v>
      </c>
      <c r="AQ126" s="87">
        <f t="shared" si="18"/>
        <v>2.1976276000000003E-2</v>
      </c>
      <c r="AR126" s="37"/>
      <c r="AS126" s="234"/>
      <c r="AT126" s="37"/>
    </row>
    <row r="127" spans="2:46" ht="13.5" customHeight="1" thickBot="1" x14ac:dyDescent="0.2">
      <c r="B127" s="286"/>
      <c r="C127" s="27"/>
      <c r="D127" s="186"/>
      <c r="E127" s="56"/>
      <c r="F127" s="189"/>
      <c r="G127" s="189"/>
      <c r="H127" s="189"/>
      <c r="I127" s="56"/>
      <c r="J127" s="56"/>
      <c r="K127" s="188"/>
      <c r="L127" s="259"/>
      <c r="M127" s="259"/>
      <c r="N127" s="56"/>
      <c r="O127" s="28"/>
      <c r="P127" s="56"/>
      <c r="Q127" s="28"/>
      <c r="R127" s="184"/>
      <c r="S127" s="214"/>
      <c r="T127" s="286"/>
      <c r="U127" s="27"/>
      <c r="V127" s="186"/>
      <c r="W127" s="56"/>
      <c r="X127" s="189"/>
      <c r="Y127" s="189"/>
      <c r="Z127" s="189"/>
      <c r="AA127" s="56"/>
      <c r="AB127" s="56"/>
      <c r="AC127" s="188"/>
      <c r="AD127" s="259"/>
      <c r="AE127" s="259"/>
      <c r="AF127" s="56"/>
      <c r="AG127" s="28"/>
      <c r="AH127" s="56"/>
      <c r="AI127" s="28"/>
      <c r="AJ127" s="184"/>
      <c r="AK127" s="199"/>
      <c r="AL127" s="286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4"/>
      <c r="AT127" s="37"/>
    </row>
    <row r="128" spans="2:46" ht="13.5" customHeight="1" x14ac:dyDescent="0.15">
      <c r="B128" s="284" t="s">
        <v>88</v>
      </c>
      <c r="C128" s="25" t="s">
        <v>31</v>
      </c>
      <c r="D128" s="39"/>
      <c r="E128" s="55"/>
      <c r="F128" s="96">
        <v>32.192726</v>
      </c>
      <c r="G128" s="96">
        <v>35.534934</v>
      </c>
      <c r="H128" s="96">
        <v>0.96836166999999995</v>
      </c>
      <c r="I128" s="60">
        <v>0.97699378000000003</v>
      </c>
      <c r="J128" s="60">
        <v>6.6679970000000005E-2</v>
      </c>
      <c r="K128" s="61"/>
      <c r="L128" s="258"/>
      <c r="M128" s="258"/>
      <c r="N128" s="55"/>
      <c r="O128" s="26"/>
      <c r="P128" s="55"/>
      <c r="Q128" s="26"/>
      <c r="R128" s="131"/>
      <c r="S128" s="214"/>
      <c r="T128" s="284" t="s">
        <v>88</v>
      </c>
      <c r="U128" s="25" t="s">
        <v>31</v>
      </c>
      <c r="V128" s="39"/>
      <c r="W128" s="55"/>
      <c r="X128" s="96">
        <v>28.458832000000001</v>
      </c>
      <c r="Y128" s="96">
        <v>31.763760999999999</v>
      </c>
      <c r="Z128" s="96">
        <v>0.92742595000000005</v>
      </c>
      <c r="AA128" s="60">
        <v>0.95000837000000005</v>
      </c>
      <c r="AB128" s="60">
        <v>0.15321968</v>
      </c>
      <c r="AC128" s="61"/>
      <c r="AD128" s="258"/>
      <c r="AE128" s="258"/>
      <c r="AF128" s="55"/>
      <c r="AG128" s="26"/>
      <c r="AH128" s="55"/>
      <c r="AI128" s="26"/>
      <c r="AJ128" s="131"/>
      <c r="AK128" s="199"/>
      <c r="AL128" s="284" t="s">
        <v>88</v>
      </c>
      <c r="AM128" s="119">
        <f t="shared" si="14"/>
        <v>-3.7338939999999994</v>
      </c>
      <c r="AN128" s="95">
        <f t="shared" si="15"/>
        <v>-3.771173000000001</v>
      </c>
      <c r="AO128" s="95">
        <f t="shared" si="16"/>
        <v>-4.0935719999999898E-2</v>
      </c>
      <c r="AP128" s="95">
        <f t="shared" si="17"/>
        <v>-2.6985409999999987E-2</v>
      </c>
      <c r="AQ128" s="120">
        <f t="shared" si="18"/>
        <v>8.6539709999999992E-2</v>
      </c>
      <c r="AR128" s="37"/>
      <c r="AS128" s="234"/>
      <c r="AT128" s="37"/>
    </row>
    <row r="129" spans="2:46" ht="13.5" customHeight="1" x14ac:dyDescent="0.15">
      <c r="B129" s="285"/>
      <c r="C129" s="27" t="s">
        <v>32</v>
      </c>
      <c r="D129" s="186"/>
      <c r="E129" s="56"/>
      <c r="F129" s="187">
        <v>34.469907999999997</v>
      </c>
      <c r="G129" s="187">
        <v>38.099578999999999</v>
      </c>
      <c r="H129" s="187">
        <v>0.97912147999999999</v>
      </c>
      <c r="I129" s="62">
        <v>0.98519776999999997</v>
      </c>
      <c r="J129" s="62">
        <v>4.5571025000000001E-2</v>
      </c>
      <c r="K129" s="188"/>
      <c r="L129" s="259"/>
      <c r="M129" s="259"/>
      <c r="N129" s="56"/>
      <c r="O129" s="28"/>
      <c r="P129" s="56"/>
      <c r="Q129" s="28"/>
      <c r="R129" s="132"/>
      <c r="S129" s="214"/>
      <c r="T129" s="285"/>
      <c r="U129" s="27" t="s">
        <v>32</v>
      </c>
      <c r="V129" s="186"/>
      <c r="W129" s="56"/>
      <c r="X129" s="187">
        <v>31.447400999999999</v>
      </c>
      <c r="Y129" s="187">
        <v>35.023384</v>
      </c>
      <c r="Z129" s="187">
        <v>0.96043235000000005</v>
      </c>
      <c r="AA129" s="62">
        <v>0.97080321000000003</v>
      </c>
      <c r="AB129" s="62">
        <v>7.7131660000000005E-2</v>
      </c>
      <c r="AC129" s="188"/>
      <c r="AD129" s="259"/>
      <c r="AE129" s="259"/>
      <c r="AF129" s="56"/>
      <c r="AG129" s="28"/>
      <c r="AH129" s="56"/>
      <c r="AI129" s="28"/>
      <c r="AJ129" s="132"/>
      <c r="AK129" s="199"/>
      <c r="AL129" s="285"/>
      <c r="AM129" s="86">
        <f t="shared" si="14"/>
        <v>-3.0225069999999974</v>
      </c>
      <c r="AN129" s="121">
        <f t="shared" si="15"/>
        <v>-3.0761949999999985</v>
      </c>
      <c r="AO129" s="121">
        <f t="shared" si="16"/>
        <v>-1.8689129999999943E-2</v>
      </c>
      <c r="AP129" s="121">
        <f t="shared" si="17"/>
        <v>-1.4394559999999945E-2</v>
      </c>
      <c r="AQ129" s="87">
        <f t="shared" si="18"/>
        <v>3.1560635000000004E-2</v>
      </c>
      <c r="AR129" s="37"/>
      <c r="AS129" s="234"/>
      <c r="AT129" s="37"/>
    </row>
    <row r="130" spans="2:46" ht="13.5" customHeight="1" x14ac:dyDescent="0.15">
      <c r="B130" s="285"/>
      <c r="C130" s="27" t="s">
        <v>33</v>
      </c>
      <c r="D130" s="186"/>
      <c r="E130" s="56"/>
      <c r="F130" s="187">
        <v>37.124014000000003</v>
      </c>
      <c r="G130" s="187">
        <v>41.258375999999998</v>
      </c>
      <c r="H130" s="187">
        <v>0.98923636000000004</v>
      </c>
      <c r="I130" s="62">
        <v>0.99284753999999997</v>
      </c>
      <c r="J130" s="62">
        <v>2.5154251999999998E-2</v>
      </c>
      <c r="K130" s="188"/>
      <c r="L130" s="259"/>
      <c r="M130" s="259"/>
      <c r="N130" s="56"/>
      <c r="O130" s="28"/>
      <c r="P130" s="56"/>
      <c r="Q130" s="28"/>
      <c r="R130" s="132"/>
      <c r="S130" s="214"/>
      <c r="T130" s="285"/>
      <c r="U130" s="27" t="s">
        <v>33</v>
      </c>
      <c r="V130" s="186"/>
      <c r="W130" s="56"/>
      <c r="X130" s="187">
        <v>33.415300999999999</v>
      </c>
      <c r="Y130" s="187">
        <v>36.938549000000002</v>
      </c>
      <c r="Z130" s="187">
        <v>0.97320306000000001</v>
      </c>
      <c r="AA130" s="62">
        <v>0.98041118999999999</v>
      </c>
      <c r="AB130" s="62">
        <v>5.7297226E-2</v>
      </c>
      <c r="AC130" s="188"/>
      <c r="AD130" s="259"/>
      <c r="AE130" s="259"/>
      <c r="AF130" s="56"/>
      <c r="AG130" s="28"/>
      <c r="AH130" s="56"/>
      <c r="AI130" s="28"/>
      <c r="AJ130" s="132"/>
      <c r="AK130" s="199"/>
      <c r="AL130" s="285"/>
      <c r="AM130" s="86">
        <f t="shared" si="14"/>
        <v>-3.708713000000003</v>
      </c>
      <c r="AN130" s="121">
        <f t="shared" si="15"/>
        <v>-4.3198269999999965</v>
      </c>
      <c r="AO130" s="121">
        <f t="shared" si="16"/>
        <v>-1.6033300000000028E-2</v>
      </c>
      <c r="AP130" s="121">
        <f t="shared" si="17"/>
        <v>-1.2436349999999985E-2</v>
      </c>
      <c r="AQ130" s="87">
        <f t="shared" si="18"/>
        <v>3.2142974000000005E-2</v>
      </c>
      <c r="AR130" s="37"/>
      <c r="AS130" s="234"/>
      <c r="AT130" s="37"/>
    </row>
    <row r="131" spans="2:46" ht="13.5" customHeight="1" x14ac:dyDescent="0.15">
      <c r="B131" s="285"/>
      <c r="C131" s="27" t="s">
        <v>35</v>
      </c>
      <c r="D131" s="186"/>
      <c r="E131" s="56"/>
      <c r="F131" s="187">
        <v>41.019641999999997</v>
      </c>
      <c r="G131" s="187">
        <v>45.180233000000001</v>
      </c>
      <c r="H131" s="187">
        <v>0.99362214999999998</v>
      </c>
      <c r="I131" s="62">
        <v>0.99639253999999999</v>
      </c>
      <c r="J131" s="62">
        <v>1.1525288999999999E-2</v>
      </c>
      <c r="K131" s="188"/>
      <c r="L131" s="259"/>
      <c r="M131" s="259"/>
      <c r="N131" s="56"/>
      <c r="O131" s="28"/>
      <c r="P131" s="56"/>
      <c r="Q131" s="28"/>
      <c r="R131" s="132"/>
      <c r="S131" s="214"/>
      <c r="T131" s="285"/>
      <c r="U131" s="27" t="s">
        <v>35</v>
      </c>
      <c r="V131" s="186"/>
      <c r="W131" s="56"/>
      <c r="X131" s="187">
        <v>35.931258999999997</v>
      </c>
      <c r="Y131" s="187">
        <v>39.708150000000003</v>
      </c>
      <c r="Z131" s="187">
        <v>0.98432165000000005</v>
      </c>
      <c r="AA131" s="62">
        <v>0.98944416999999996</v>
      </c>
      <c r="AB131" s="62">
        <v>3.5923730000000001E-2</v>
      </c>
      <c r="AC131" s="188"/>
      <c r="AD131" s="259"/>
      <c r="AE131" s="259"/>
      <c r="AF131" s="56"/>
      <c r="AG131" s="28"/>
      <c r="AH131" s="56"/>
      <c r="AI131" s="28"/>
      <c r="AJ131" s="132"/>
      <c r="AK131" s="199"/>
      <c r="AL131" s="285"/>
      <c r="AM131" s="86">
        <f t="shared" si="14"/>
        <v>-5.0883830000000003</v>
      </c>
      <c r="AN131" s="121">
        <f t="shared" si="15"/>
        <v>-5.4720829999999978</v>
      </c>
      <c r="AO131" s="121">
        <f t="shared" si="16"/>
        <v>-9.3004999999999338E-3</v>
      </c>
      <c r="AP131" s="121">
        <f t="shared" si="17"/>
        <v>-6.948370000000037E-3</v>
      </c>
      <c r="AQ131" s="87">
        <f t="shared" si="18"/>
        <v>2.4398441E-2</v>
      </c>
      <c r="AR131" s="37"/>
      <c r="AS131" s="234"/>
      <c r="AT131" s="37"/>
    </row>
    <row r="132" spans="2:46" ht="13.5" customHeight="1" thickBot="1" x14ac:dyDescent="0.2">
      <c r="B132" s="286"/>
      <c r="C132" s="27"/>
      <c r="D132" s="186"/>
      <c r="E132" s="56"/>
      <c r="F132" s="189"/>
      <c r="G132" s="189"/>
      <c r="H132" s="189"/>
      <c r="I132" s="56"/>
      <c r="J132" s="56"/>
      <c r="K132" s="188"/>
      <c r="L132" s="259"/>
      <c r="M132" s="259"/>
      <c r="N132" s="56"/>
      <c r="O132" s="28"/>
      <c r="P132" s="56"/>
      <c r="Q132" s="28"/>
      <c r="R132" s="184"/>
      <c r="S132" s="214"/>
      <c r="T132" s="286"/>
      <c r="U132" s="27"/>
      <c r="V132" s="186"/>
      <c r="W132" s="56"/>
      <c r="X132" s="189"/>
      <c r="Y132" s="189"/>
      <c r="Z132" s="189"/>
      <c r="AA132" s="56"/>
      <c r="AB132" s="56"/>
      <c r="AC132" s="188"/>
      <c r="AD132" s="259"/>
      <c r="AE132" s="259"/>
      <c r="AF132" s="56"/>
      <c r="AG132" s="28"/>
      <c r="AH132" s="56"/>
      <c r="AI132" s="28"/>
      <c r="AJ132" s="184"/>
      <c r="AK132" s="199"/>
      <c r="AL132" s="286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4"/>
      <c r="AT132" s="37"/>
    </row>
    <row r="133" spans="2:46" ht="13.5" customHeight="1" x14ac:dyDescent="0.15">
      <c r="B133" s="284" t="s">
        <v>89</v>
      </c>
      <c r="C133" s="25" t="s">
        <v>31</v>
      </c>
      <c r="D133" s="39"/>
      <c r="E133" s="55"/>
      <c r="F133" s="96">
        <v>32.840758000000001</v>
      </c>
      <c r="G133" s="96">
        <v>36.058444999999999</v>
      </c>
      <c r="H133" s="96">
        <v>0.96916625999999995</v>
      </c>
      <c r="I133" s="60">
        <v>0.97852691000000003</v>
      </c>
      <c r="J133" s="60">
        <v>6.3644454000000003E-2</v>
      </c>
      <c r="K133" s="61"/>
      <c r="L133" s="258"/>
      <c r="M133" s="258"/>
      <c r="N133" s="55"/>
      <c r="O133" s="26"/>
      <c r="P133" s="55"/>
      <c r="Q133" s="26"/>
      <c r="R133" s="131"/>
      <c r="S133" s="214"/>
      <c r="T133" s="284" t="s">
        <v>89</v>
      </c>
      <c r="U133" s="25" t="s">
        <v>31</v>
      </c>
      <c r="V133" s="39"/>
      <c r="W133" s="55"/>
      <c r="X133" s="96">
        <v>28.646221000000001</v>
      </c>
      <c r="Y133" s="96">
        <v>32.218203000000003</v>
      </c>
      <c r="Z133" s="96">
        <v>0.92672390999999998</v>
      </c>
      <c r="AA133" s="60">
        <v>0.95243237999999997</v>
      </c>
      <c r="AB133" s="60">
        <v>0.15273239</v>
      </c>
      <c r="AC133" s="61"/>
      <c r="AD133" s="258"/>
      <c r="AE133" s="258"/>
      <c r="AF133" s="55"/>
      <c r="AG133" s="26"/>
      <c r="AH133" s="55"/>
      <c r="AI133" s="26"/>
      <c r="AJ133" s="131"/>
      <c r="AK133" s="199"/>
      <c r="AL133" s="284" t="s">
        <v>89</v>
      </c>
      <c r="AM133" s="119">
        <f t="shared" si="14"/>
        <v>-4.1945370000000004</v>
      </c>
      <c r="AN133" s="95">
        <f t="shared" si="15"/>
        <v>-3.8402419999999964</v>
      </c>
      <c r="AO133" s="95">
        <f t="shared" si="16"/>
        <v>-4.2442349999999962E-2</v>
      </c>
      <c r="AP133" s="95">
        <f t="shared" si="17"/>
        <v>-2.609453000000006E-2</v>
      </c>
      <c r="AQ133" s="120">
        <f t="shared" si="18"/>
        <v>8.9087935999999993E-2</v>
      </c>
      <c r="AR133" s="37"/>
      <c r="AS133" s="234"/>
      <c r="AT133" s="37"/>
    </row>
    <row r="134" spans="2:46" ht="13.5" customHeight="1" x14ac:dyDescent="0.15">
      <c r="B134" s="285"/>
      <c r="C134" s="27" t="s">
        <v>32</v>
      </c>
      <c r="D134" s="186"/>
      <c r="E134" s="56"/>
      <c r="F134" s="187">
        <v>35.448411999999998</v>
      </c>
      <c r="G134" s="187">
        <v>38.752876000000001</v>
      </c>
      <c r="H134" s="187">
        <v>0.97972729000000003</v>
      </c>
      <c r="I134" s="62">
        <v>0.98616700999999996</v>
      </c>
      <c r="J134" s="62">
        <v>4.4279949999999998E-2</v>
      </c>
      <c r="K134" s="188"/>
      <c r="L134" s="259"/>
      <c r="M134" s="259"/>
      <c r="N134" s="56"/>
      <c r="O134" s="28"/>
      <c r="P134" s="56"/>
      <c r="Q134" s="28"/>
      <c r="R134" s="132"/>
      <c r="S134" s="214"/>
      <c r="T134" s="285"/>
      <c r="U134" s="27" t="s">
        <v>32</v>
      </c>
      <c r="V134" s="186"/>
      <c r="W134" s="56"/>
      <c r="X134" s="187">
        <v>31.753754000000001</v>
      </c>
      <c r="Y134" s="187">
        <v>35.450892000000003</v>
      </c>
      <c r="Z134" s="187">
        <v>0.96038778000000002</v>
      </c>
      <c r="AA134" s="62">
        <v>0.97252477999999998</v>
      </c>
      <c r="AB134" s="62">
        <v>7.6560884999999995E-2</v>
      </c>
      <c r="AC134" s="188"/>
      <c r="AD134" s="259"/>
      <c r="AE134" s="259"/>
      <c r="AF134" s="56"/>
      <c r="AG134" s="28"/>
      <c r="AH134" s="56"/>
      <c r="AI134" s="28"/>
      <c r="AJ134" s="132"/>
      <c r="AK134" s="199"/>
      <c r="AL134" s="285"/>
      <c r="AM134" s="86">
        <f t="shared" si="14"/>
        <v>-3.6946579999999969</v>
      </c>
      <c r="AN134" s="121">
        <f t="shared" si="15"/>
        <v>-3.3019839999999974</v>
      </c>
      <c r="AO134" s="121">
        <f t="shared" si="16"/>
        <v>-1.9339510000000004E-2</v>
      </c>
      <c r="AP134" s="121">
        <f t="shared" si="17"/>
        <v>-1.3642229999999977E-2</v>
      </c>
      <c r="AQ134" s="87">
        <f t="shared" si="18"/>
        <v>3.2280934999999997E-2</v>
      </c>
      <c r="AR134" s="37"/>
      <c r="AS134" s="234"/>
      <c r="AT134" s="37"/>
    </row>
    <row r="135" spans="2:46" ht="13.5" customHeight="1" x14ac:dyDescent="0.15">
      <c r="B135" s="285"/>
      <c r="C135" s="27" t="s">
        <v>33</v>
      </c>
      <c r="D135" s="186"/>
      <c r="E135" s="56"/>
      <c r="F135" s="187">
        <v>38.446033999999997</v>
      </c>
      <c r="G135" s="187">
        <v>42.256746999999997</v>
      </c>
      <c r="H135" s="187">
        <v>0.98947231000000002</v>
      </c>
      <c r="I135" s="62">
        <v>0.99336674000000003</v>
      </c>
      <c r="J135" s="62">
        <v>2.4215637000000002E-2</v>
      </c>
      <c r="K135" s="188"/>
      <c r="L135" s="259"/>
      <c r="M135" s="259"/>
      <c r="N135" s="56"/>
      <c r="O135" s="28"/>
      <c r="P135" s="56"/>
      <c r="Q135" s="28"/>
      <c r="R135" s="132"/>
      <c r="S135" s="214"/>
      <c r="T135" s="285"/>
      <c r="U135" s="27" t="s">
        <v>33</v>
      </c>
      <c r="V135" s="186"/>
      <c r="W135" s="56"/>
      <c r="X135" s="187">
        <v>34.114575000000002</v>
      </c>
      <c r="Y135" s="187">
        <v>37.474559999999997</v>
      </c>
      <c r="Z135" s="187">
        <v>0.97393035999999999</v>
      </c>
      <c r="AA135" s="62">
        <v>0.98164185000000004</v>
      </c>
      <c r="AB135" s="62">
        <v>5.5465195000000002E-2</v>
      </c>
      <c r="AC135" s="188"/>
      <c r="AD135" s="259"/>
      <c r="AE135" s="259"/>
      <c r="AF135" s="56"/>
      <c r="AG135" s="28"/>
      <c r="AH135" s="56"/>
      <c r="AI135" s="28"/>
      <c r="AJ135" s="132"/>
      <c r="AK135" s="199"/>
      <c r="AL135" s="285"/>
      <c r="AM135" s="86">
        <f t="shared" si="14"/>
        <v>-4.3314589999999953</v>
      </c>
      <c r="AN135" s="121">
        <f t="shared" si="15"/>
        <v>-4.7821870000000004</v>
      </c>
      <c r="AO135" s="121">
        <f t="shared" si="16"/>
        <v>-1.5541950000000027E-2</v>
      </c>
      <c r="AP135" s="121">
        <f t="shared" si="17"/>
        <v>-1.1724889999999988E-2</v>
      </c>
      <c r="AQ135" s="87">
        <f t="shared" si="18"/>
        <v>3.1249558E-2</v>
      </c>
      <c r="AR135" s="37"/>
      <c r="AS135" s="234"/>
      <c r="AT135" s="37"/>
    </row>
    <row r="136" spans="2:46" ht="13.5" customHeight="1" x14ac:dyDescent="0.15">
      <c r="B136" s="285"/>
      <c r="C136" s="27" t="s">
        <v>35</v>
      </c>
      <c r="D136" s="186"/>
      <c r="E136" s="56"/>
      <c r="F136" s="187">
        <v>41.959001000000001</v>
      </c>
      <c r="G136" s="187">
        <v>45.814520999999999</v>
      </c>
      <c r="H136" s="187">
        <v>0.99363100000000004</v>
      </c>
      <c r="I136" s="62">
        <v>0.99655883000000001</v>
      </c>
      <c r="J136" s="62">
        <v>1.1375466000000001E-2</v>
      </c>
      <c r="K136" s="188"/>
      <c r="L136" s="259"/>
      <c r="M136" s="259"/>
      <c r="N136" s="56"/>
      <c r="O136" s="28"/>
      <c r="P136" s="56"/>
      <c r="Q136" s="28"/>
      <c r="R136" s="132"/>
      <c r="S136" s="214"/>
      <c r="T136" s="285"/>
      <c r="U136" s="27" t="s">
        <v>35</v>
      </c>
      <c r="V136" s="186"/>
      <c r="W136" s="56"/>
      <c r="X136" s="187">
        <v>37.143870999999997</v>
      </c>
      <c r="Y136" s="187">
        <v>40.506929999999997</v>
      </c>
      <c r="Z136" s="187">
        <v>0.98462519000000004</v>
      </c>
      <c r="AA136" s="62">
        <v>0.98996465</v>
      </c>
      <c r="AB136" s="62">
        <v>3.5265017000000003E-2</v>
      </c>
      <c r="AC136" s="188"/>
      <c r="AD136" s="259"/>
      <c r="AE136" s="259"/>
      <c r="AF136" s="56"/>
      <c r="AG136" s="28"/>
      <c r="AH136" s="56"/>
      <c r="AI136" s="28"/>
      <c r="AJ136" s="132"/>
      <c r="AK136" s="199"/>
      <c r="AL136" s="285"/>
      <c r="AM136" s="86">
        <f t="shared" si="14"/>
        <v>-4.8151300000000035</v>
      </c>
      <c r="AN136" s="121">
        <f t="shared" si="15"/>
        <v>-5.3075910000000022</v>
      </c>
      <c r="AO136" s="121">
        <f t="shared" si="16"/>
        <v>-9.005810000000003E-3</v>
      </c>
      <c r="AP136" s="121">
        <f t="shared" si="17"/>
        <v>-6.594180000000005E-3</v>
      </c>
      <c r="AQ136" s="87">
        <f t="shared" si="18"/>
        <v>2.3889551000000002E-2</v>
      </c>
      <c r="AR136" s="37"/>
      <c r="AS136" s="234"/>
      <c r="AT136" s="37"/>
    </row>
    <row r="137" spans="2:46" ht="13.5" customHeight="1" thickBot="1" x14ac:dyDescent="0.2">
      <c r="B137" s="286"/>
      <c r="C137" s="27"/>
      <c r="D137" s="186"/>
      <c r="E137" s="56"/>
      <c r="F137" s="189"/>
      <c r="G137" s="189"/>
      <c r="H137" s="189"/>
      <c r="I137" s="56"/>
      <c r="J137" s="56"/>
      <c r="K137" s="188"/>
      <c r="L137" s="259"/>
      <c r="M137" s="259"/>
      <c r="N137" s="56"/>
      <c r="O137" s="28"/>
      <c r="P137" s="56"/>
      <c r="Q137" s="28"/>
      <c r="R137" s="184"/>
      <c r="S137" s="214"/>
      <c r="T137" s="286"/>
      <c r="U137" s="27"/>
      <c r="V137" s="186"/>
      <c r="W137" s="56"/>
      <c r="X137" s="189"/>
      <c r="Y137" s="189"/>
      <c r="Z137" s="189"/>
      <c r="AA137" s="56"/>
      <c r="AB137" s="56"/>
      <c r="AC137" s="188"/>
      <c r="AD137" s="259"/>
      <c r="AE137" s="259"/>
      <c r="AF137" s="56"/>
      <c r="AG137" s="28"/>
      <c r="AH137" s="56"/>
      <c r="AI137" s="28"/>
      <c r="AJ137" s="184"/>
      <c r="AK137" s="199"/>
      <c r="AL137" s="286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4"/>
      <c r="AT137" s="37"/>
    </row>
    <row r="138" spans="2:46" ht="13.5" customHeight="1" x14ac:dyDescent="0.15">
      <c r="B138" s="284" t="s">
        <v>90</v>
      </c>
      <c r="C138" s="25" t="s">
        <v>31</v>
      </c>
      <c r="D138" s="39"/>
      <c r="E138" s="55"/>
      <c r="F138" s="96"/>
      <c r="G138" s="96"/>
      <c r="H138" s="96"/>
      <c r="I138" s="60"/>
      <c r="J138" s="60"/>
      <c r="K138" s="61"/>
      <c r="L138" s="258"/>
      <c r="M138" s="258"/>
      <c r="N138" s="55"/>
      <c r="O138" s="26"/>
      <c r="P138" s="55"/>
      <c r="Q138" s="26"/>
      <c r="R138" s="131"/>
      <c r="S138" s="214"/>
      <c r="T138" s="284" t="s">
        <v>90</v>
      </c>
      <c r="U138" s="25" t="s">
        <v>31</v>
      </c>
      <c r="V138" s="39"/>
      <c r="W138" s="55"/>
      <c r="X138" s="96"/>
      <c r="Y138" s="96"/>
      <c r="Z138" s="96"/>
      <c r="AA138" s="60"/>
      <c r="AB138" s="60"/>
      <c r="AC138" s="61"/>
      <c r="AD138" s="258"/>
      <c r="AE138" s="258"/>
      <c r="AF138" s="55"/>
      <c r="AG138" s="26"/>
      <c r="AH138" s="55"/>
      <c r="AI138" s="26"/>
      <c r="AJ138" s="131"/>
      <c r="AK138" s="199"/>
      <c r="AL138" s="284" t="s">
        <v>90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4"/>
      <c r="AT138" s="37"/>
    </row>
    <row r="139" spans="2:46" ht="13.5" customHeight="1" x14ac:dyDescent="0.15">
      <c r="B139" s="285"/>
      <c r="C139" s="27" t="s">
        <v>32</v>
      </c>
      <c r="D139" s="186"/>
      <c r="E139" s="56"/>
      <c r="F139" s="187"/>
      <c r="G139" s="187"/>
      <c r="H139" s="187"/>
      <c r="I139" s="62"/>
      <c r="J139" s="62"/>
      <c r="K139" s="188"/>
      <c r="L139" s="259"/>
      <c r="M139" s="259"/>
      <c r="N139" s="56"/>
      <c r="O139" s="28"/>
      <c r="P139" s="56"/>
      <c r="Q139" s="28"/>
      <c r="R139" s="132"/>
      <c r="S139" s="214"/>
      <c r="T139" s="285"/>
      <c r="U139" s="27" t="s">
        <v>32</v>
      </c>
      <c r="V139" s="186"/>
      <c r="W139" s="56"/>
      <c r="X139" s="187"/>
      <c r="Y139" s="187"/>
      <c r="Z139" s="187"/>
      <c r="AA139" s="62"/>
      <c r="AB139" s="62"/>
      <c r="AC139" s="188"/>
      <c r="AD139" s="259"/>
      <c r="AE139" s="259"/>
      <c r="AF139" s="56"/>
      <c r="AG139" s="28"/>
      <c r="AH139" s="56"/>
      <c r="AI139" s="28"/>
      <c r="AJ139" s="132"/>
      <c r="AK139" s="199"/>
      <c r="AL139" s="285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4"/>
      <c r="AT139" s="37"/>
    </row>
    <row r="140" spans="2:46" ht="13.5" customHeight="1" x14ac:dyDescent="0.15">
      <c r="B140" s="285"/>
      <c r="C140" s="27" t="s">
        <v>33</v>
      </c>
      <c r="D140" s="186"/>
      <c r="E140" s="56"/>
      <c r="F140" s="187"/>
      <c r="G140" s="187"/>
      <c r="H140" s="187"/>
      <c r="I140" s="62"/>
      <c r="J140" s="62"/>
      <c r="K140" s="188"/>
      <c r="L140" s="259"/>
      <c r="M140" s="259"/>
      <c r="N140" s="56"/>
      <c r="O140" s="28"/>
      <c r="P140" s="56"/>
      <c r="Q140" s="28"/>
      <c r="R140" s="132"/>
      <c r="S140" s="214"/>
      <c r="T140" s="285"/>
      <c r="U140" s="27" t="s">
        <v>33</v>
      </c>
      <c r="V140" s="186"/>
      <c r="W140" s="56"/>
      <c r="X140" s="187"/>
      <c r="Y140" s="187"/>
      <c r="Z140" s="187"/>
      <c r="AA140" s="62"/>
      <c r="AB140" s="62"/>
      <c r="AC140" s="188"/>
      <c r="AD140" s="259"/>
      <c r="AE140" s="259"/>
      <c r="AF140" s="56"/>
      <c r="AG140" s="28"/>
      <c r="AH140" s="56"/>
      <c r="AI140" s="28"/>
      <c r="AJ140" s="132"/>
      <c r="AK140" s="199"/>
      <c r="AL140" s="285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4"/>
      <c r="AT140" s="37"/>
    </row>
    <row r="141" spans="2:46" ht="13.5" customHeight="1" x14ac:dyDescent="0.15">
      <c r="B141" s="285"/>
      <c r="C141" s="27" t="s">
        <v>35</v>
      </c>
      <c r="D141" s="186"/>
      <c r="E141" s="56"/>
      <c r="F141" s="187"/>
      <c r="G141" s="187"/>
      <c r="H141" s="187"/>
      <c r="I141" s="62"/>
      <c r="J141" s="62"/>
      <c r="K141" s="188"/>
      <c r="L141" s="259"/>
      <c r="M141" s="259"/>
      <c r="N141" s="56"/>
      <c r="O141" s="28"/>
      <c r="P141" s="56"/>
      <c r="Q141" s="28"/>
      <c r="R141" s="132"/>
      <c r="S141" s="214"/>
      <c r="T141" s="285"/>
      <c r="U141" s="27" t="s">
        <v>35</v>
      </c>
      <c r="V141" s="186"/>
      <c r="W141" s="56"/>
      <c r="X141" s="187"/>
      <c r="Y141" s="187"/>
      <c r="Z141" s="187"/>
      <c r="AA141" s="62"/>
      <c r="AB141" s="62"/>
      <c r="AC141" s="188"/>
      <c r="AD141" s="259"/>
      <c r="AE141" s="259"/>
      <c r="AF141" s="56"/>
      <c r="AG141" s="28"/>
      <c r="AH141" s="56"/>
      <c r="AI141" s="28"/>
      <c r="AJ141" s="132"/>
      <c r="AK141" s="199"/>
      <c r="AL141" s="285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4"/>
      <c r="AT141" s="37"/>
    </row>
    <row r="142" spans="2:46" ht="13.5" customHeight="1" thickBot="1" x14ac:dyDescent="0.2">
      <c r="B142" s="286"/>
      <c r="C142" s="27"/>
      <c r="D142" s="186"/>
      <c r="E142" s="56"/>
      <c r="F142" s="189"/>
      <c r="G142" s="189"/>
      <c r="H142" s="189"/>
      <c r="I142" s="56"/>
      <c r="J142" s="56"/>
      <c r="K142" s="188"/>
      <c r="L142" s="259"/>
      <c r="M142" s="259"/>
      <c r="N142" s="56"/>
      <c r="O142" s="28"/>
      <c r="P142" s="56"/>
      <c r="Q142" s="28"/>
      <c r="R142" s="184"/>
      <c r="S142" s="214"/>
      <c r="T142" s="286"/>
      <c r="U142" s="27"/>
      <c r="V142" s="186"/>
      <c r="W142" s="56"/>
      <c r="X142" s="189"/>
      <c r="Y142" s="189"/>
      <c r="Z142" s="189"/>
      <c r="AA142" s="56"/>
      <c r="AB142" s="56"/>
      <c r="AC142" s="188"/>
      <c r="AD142" s="259"/>
      <c r="AE142" s="259"/>
      <c r="AF142" s="56"/>
      <c r="AG142" s="28"/>
      <c r="AH142" s="56"/>
      <c r="AI142" s="28"/>
      <c r="AJ142" s="184"/>
      <c r="AK142" s="199"/>
      <c r="AL142" s="286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4"/>
      <c r="AT142" s="37"/>
    </row>
    <row r="143" spans="2:46" ht="13.5" customHeight="1" x14ac:dyDescent="0.15">
      <c r="B143" s="284" t="s">
        <v>91</v>
      </c>
      <c r="C143" s="25" t="s">
        <v>31</v>
      </c>
      <c r="D143" s="39"/>
      <c r="E143" s="55"/>
      <c r="F143" s="96"/>
      <c r="G143" s="96"/>
      <c r="H143" s="96"/>
      <c r="I143" s="60"/>
      <c r="J143" s="60"/>
      <c r="K143" s="61"/>
      <c r="L143" s="258"/>
      <c r="M143" s="258"/>
      <c r="N143" s="55"/>
      <c r="O143" s="26"/>
      <c r="P143" s="55"/>
      <c r="Q143" s="26"/>
      <c r="R143" s="131"/>
      <c r="S143" s="214"/>
      <c r="T143" s="284" t="s">
        <v>91</v>
      </c>
      <c r="U143" s="25" t="s">
        <v>31</v>
      </c>
      <c r="V143" s="39"/>
      <c r="W143" s="55"/>
      <c r="X143" s="96"/>
      <c r="Y143" s="96"/>
      <c r="Z143" s="96"/>
      <c r="AA143" s="60"/>
      <c r="AB143" s="60"/>
      <c r="AC143" s="61"/>
      <c r="AD143" s="258"/>
      <c r="AE143" s="258"/>
      <c r="AF143" s="55"/>
      <c r="AG143" s="26"/>
      <c r="AH143" s="55"/>
      <c r="AI143" s="26"/>
      <c r="AJ143" s="131"/>
      <c r="AK143" s="199"/>
      <c r="AL143" s="284" t="s">
        <v>91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4"/>
      <c r="AT143" s="37"/>
    </row>
    <row r="144" spans="2:46" ht="13.5" customHeight="1" x14ac:dyDescent="0.15">
      <c r="B144" s="285"/>
      <c r="C144" s="27" t="s">
        <v>32</v>
      </c>
      <c r="D144" s="186"/>
      <c r="E144" s="56"/>
      <c r="F144" s="187"/>
      <c r="G144" s="187"/>
      <c r="H144" s="187"/>
      <c r="I144" s="62"/>
      <c r="J144" s="62"/>
      <c r="K144" s="188"/>
      <c r="L144" s="259"/>
      <c r="M144" s="259"/>
      <c r="N144" s="56"/>
      <c r="O144" s="28"/>
      <c r="P144" s="56"/>
      <c r="Q144" s="28"/>
      <c r="R144" s="132"/>
      <c r="S144" s="214"/>
      <c r="T144" s="285"/>
      <c r="U144" s="27" t="s">
        <v>32</v>
      </c>
      <c r="V144" s="186"/>
      <c r="W144" s="56"/>
      <c r="X144" s="187"/>
      <c r="Y144" s="187"/>
      <c r="Z144" s="187"/>
      <c r="AA144" s="62"/>
      <c r="AB144" s="62"/>
      <c r="AC144" s="188"/>
      <c r="AD144" s="259"/>
      <c r="AE144" s="259"/>
      <c r="AF144" s="56"/>
      <c r="AG144" s="28"/>
      <c r="AH144" s="56"/>
      <c r="AI144" s="28"/>
      <c r="AJ144" s="132"/>
      <c r="AK144" s="199"/>
      <c r="AL144" s="285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4"/>
      <c r="AT144" s="37"/>
    </row>
    <row r="145" spans="2:46" ht="13.5" customHeight="1" x14ac:dyDescent="0.15">
      <c r="B145" s="285"/>
      <c r="C145" s="27" t="s">
        <v>33</v>
      </c>
      <c r="D145" s="186"/>
      <c r="E145" s="56"/>
      <c r="F145" s="187"/>
      <c r="G145" s="187"/>
      <c r="H145" s="187"/>
      <c r="I145" s="62"/>
      <c r="J145" s="62"/>
      <c r="K145" s="188"/>
      <c r="L145" s="259"/>
      <c r="M145" s="259"/>
      <c r="N145" s="56"/>
      <c r="O145" s="28"/>
      <c r="P145" s="56"/>
      <c r="Q145" s="28"/>
      <c r="R145" s="132"/>
      <c r="S145" s="214"/>
      <c r="T145" s="285"/>
      <c r="U145" s="27" t="s">
        <v>33</v>
      </c>
      <c r="V145" s="186"/>
      <c r="W145" s="56"/>
      <c r="X145" s="187"/>
      <c r="Y145" s="187"/>
      <c r="Z145" s="187"/>
      <c r="AA145" s="62"/>
      <c r="AB145" s="62"/>
      <c r="AC145" s="188"/>
      <c r="AD145" s="259"/>
      <c r="AE145" s="259"/>
      <c r="AF145" s="56"/>
      <c r="AG145" s="28"/>
      <c r="AH145" s="56"/>
      <c r="AI145" s="28"/>
      <c r="AJ145" s="132"/>
      <c r="AK145" s="199"/>
      <c r="AL145" s="285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4"/>
      <c r="AT145" s="37"/>
    </row>
    <row r="146" spans="2:46" ht="13.5" customHeight="1" x14ac:dyDescent="0.15">
      <c r="B146" s="285"/>
      <c r="C146" s="27" t="s">
        <v>35</v>
      </c>
      <c r="D146" s="186"/>
      <c r="E146" s="56"/>
      <c r="F146" s="187"/>
      <c r="G146" s="187"/>
      <c r="H146" s="187"/>
      <c r="I146" s="62"/>
      <c r="J146" s="62"/>
      <c r="K146" s="188"/>
      <c r="L146" s="259"/>
      <c r="M146" s="259"/>
      <c r="N146" s="56"/>
      <c r="O146" s="28"/>
      <c r="P146" s="56"/>
      <c r="Q146" s="28"/>
      <c r="R146" s="132"/>
      <c r="S146" s="214"/>
      <c r="T146" s="285"/>
      <c r="U146" s="27" t="s">
        <v>35</v>
      </c>
      <c r="V146" s="186"/>
      <c r="W146" s="56"/>
      <c r="X146" s="187"/>
      <c r="Y146" s="187"/>
      <c r="Z146" s="187"/>
      <c r="AA146" s="62"/>
      <c r="AB146" s="62"/>
      <c r="AC146" s="188"/>
      <c r="AD146" s="259"/>
      <c r="AE146" s="259"/>
      <c r="AF146" s="56"/>
      <c r="AG146" s="28"/>
      <c r="AH146" s="56"/>
      <c r="AI146" s="28"/>
      <c r="AJ146" s="132"/>
      <c r="AK146" s="199"/>
      <c r="AL146" s="285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4"/>
      <c r="AT146" s="37"/>
    </row>
    <row r="147" spans="2:46" ht="13.5" customHeight="1" thickBot="1" x14ac:dyDescent="0.2">
      <c r="B147" s="286"/>
      <c r="C147" s="27"/>
      <c r="D147" s="186"/>
      <c r="E147" s="56"/>
      <c r="F147" s="189"/>
      <c r="G147" s="189"/>
      <c r="H147" s="189"/>
      <c r="I147" s="56"/>
      <c r="J147" s="56"/>
      <c r="K147" s="188"/>
      <c r="L147" s="259"/>
      <c r="M147" s="259"/>
      <c r="N147" s="56"/>
      <c r="O147" s="28"/>
      <c r="P147" s="56"/>
      <c r="Q147" s="28"/>
      <c r="R147" s="184"/>
      <c r="S147" s="214"/>
      <c r="T147" s="286"/>
      <c r="U147" s="27"/>
      <c r="V147" s="186"/>
      <c r="W147" s="56"/>
      <c r="X147" s="189"/>
      <c r="Y147" s="189"/>
      <c r="Z147" s="189"/>
      <c r="AA147" s="56"/>
      <c r="AB147" s="56"/>
      <c r="AC147" s="188"/>
      <c r="AD147" s="259"/>
      <c r="AE147" s="259"/>
      <c r="AF147" s="56"/>
      <c r="AG147" s="28"/>
      <c r="AH147" s="56"/>
      <c r="AI147" s="28"/>
      <c r="AJ147" s="184"/>
      <c r="AK147" s="199"/>
      <c r="AL147" s="286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4"/>
      <c r="AT147" s="37"/>
    </row>
    <row r="148" spans="2:46" ht="13.5" customHeight="1" x14ac:dyDescent="0.15">
      <c r="B148" s="284" t="s">
        <v>92</v>
      </c>
      <c r="C148" s="25" t="s">
        <v>31</v>
      </c>
      <c r="D148" s="39"/>
      <c r="E148" s="55"/>
      <c r="F148" s="96"/>
      <c r="G148" s="96"/>
      <c r="H148" s="96"/>
      <c r="I148" s="60"/>
      <c r="J148" s="60"/>
      <c r="K148" s="61"/>
      <c r="L148" s="258"/>
      <c r="M148" s="258"/>
      <c r="N148" s="55"/>
      <c r="O148" s="26"/>
      <c r="P148" s="55"/>
      <c r="Q148" s="26"/>
      <c r="R148" s="131"/>
      <c r="S148" s="214"/>
      <c r="T148" s="284" t="s">
        <v>92</v>
      </c>
      <c r="U148" s="25" t="s">
        <v>31</v>
      </c>
      <c r="V148" s="39"/>
      <c r="W148" s="55"/>
      <c r="X148" s="96"/>
      <c r="Y148" s="96"/>
      <c r="Z148" s="96"/>
      <c r="AA148" s="60"/>
      <c r="AB148" s="60"/>
      <c r="AC148" s="61"/>
      <c r="AD148" s="258"/>
      <c r="AE148" s="258"/>
      <c r="AF148" s="55"/>
      <c r="AG148" s="26"/>
      <c r="AH148" s="55"/>
      <c r="AI148" s="26"/>
      <c r="AJ148" s="131"/>
      <c r="AK148" s="199"/>
      <c r="AL148" s="284" t="s">
        <v>92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4"/>
      <c r="AT148" s="37"/>
    </row>
    <row r="149" spans="2:46" ht="13.5" customHeight="1" x14ac:dyDescent="0.15">
      <c r="B149" s="285"/>
      <c r="C149" s="27" t="s">
        <v>32</v>
      </c>
      <c r="D149" s="186"/>
      <c r="E149" s="56"/>
      <c r="F149" s="187"/>
      <c r="G149" s="187"/>
      <c r="H149" s="187"/>
      <c r="I149" s="62"/>
      <c r="J149" s="62"/>
      <c r="K149" s="188"/>
      <c r="L149" s="259"/>
      <c r="M149" s="259"/>
      <c r="N149" s="56"/>
      <c r="O149" s="28"/>
      <c r="P149" s="56"/>
      <c r="Q149" s="28"/>
      <c r="R149" s="132"/>
      <c r="S149" s="214"/>
      <c r="T149" s="285"/>
      <c r="U149" s="27" t="s">
        <v>32</v>
      </c>
      <c r="V149" s="186"/>
      <c r="W149" s="56"/>
      <c r="X149" s="187"/>
      <c r="Y149" s="187"/>
      <c r="Z149" s="187"/>
      <c r="AA149" s="62"/>
      <c r="AB149" s="62"/>
      <c r="AC149" s="188"/>
      <c r="AD149" s="259"/>
      <c r="AE149" s="259"/>
      <c r="AF149" s="56"/>
      <c r="AG149" s="28"/>
      <c r="AH149" s="56"/>
      <c r="AI149" s="28"/>
      <c r="AJ149" s="132"/>
      <c r="AK149" s="199"/>
      <c r="AL149" s="285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4"/>
      <c r="AT149" s="37"/>
    </row>
    <row r="150" spans="2:46" ht="13.5" customHeight="1" x14ac:dyDescent="0.15">
      <c r="B150" s="285"/>
      <c r="C150" s="27" t="s">
        <v>33</v>
      </c>
      <c r="D150" s="186"/>
      <c r="E150" s="56"/>
      <c r="F150" s="187"/>
      <c r="G150" s="187"/>
      <c r="H150" s="187"/>
      <c r="I150" s="62"/>
      <c r="J150" s="62"/>
      <c r="K150" s="188"/>
      <c r="L150" s="259"/>
      <c r="M150" s="259"/>
      <c r="N150" s="56"/>
      <c r="O150" s="28"/>
      <c r="P150" s="56"/>
      <c r="Q150" s="28"/>
      <c r="R150" s="132"/>
      <c r="S150" s="214"/>
      <c r="T150" s="285"/>
      <c r="U150" s="27" t="s">
        <v>33</v>
      </c>
      <c r="V150" s="186"/>
      <c r="W150" s="56"/>
      <c r="X150" s="187"/>
      <c r="Y150" s="187"/>
      <c r="Z150" s="187"/>
      <c r="AA150" s="62"/>
      <c r="AB150" s="62"/>
      <c r="AC150" s="188"/>
      <c r="AD150" s="259"/>
      <c r="AE150" s="259"/>
      <c r="AF150" s="56"/>
      <c r="AG150" s="28"/>
      <c r="AH150" s="56"/>
      <c r="AI150" s="28"/>
      <c r="AJ150" s="132"/>
      <c r="AK150" s="199"/>
      <c r="AL150" s="285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4"/>
      <c r="AT150" s="37"/>
    </row>
    <row r="151" spans="2:46" ht="13.5" customHeight="1" x14ac:dyDescent="0.15">
      <c r="B151" s="285"/>
      <c r="C151" s="27" t="s">
        <v>35</v>
      </c>
      <c r="D151" s="186"/>
      <c r="E151" s="56"/>
      <c r="F151" s="187"/>
      <c r="G151" s="187"/>
      <c r="H151" s="187"/>
      <c r="I151" s="62"/>
      <c r="J151" s="62"/>
      <c r="K151" s="188"/>
      <c r="L151" s="259"/>
      <c r="M151" s="259"/>
      <c r="N151" s="56"/>
      <c r="O151" s="28"/>
      <c r="P151" s="56"/>
      <c r="Q151" s="28"/>
      <c r="R151" s="132"/>
      <c r="S151" s="214"/>
      <c r="T151" s="285"/>
      <c r="U151" s="27" t="s">
        <v>35</v>
      </c>
      <c r="V151" s="186"/>
      <c r="W151" s="56"/>
      <c r="X151" s="187"/>
      <c r="Y151" s="187"/>
      <c r="Z151" s="187"/>
      <c r="AA151" s="62"/>
      <c r="AB151" s="62"/>
      <c r="AC151" s="188"/>
      <c r="AD151" s="259"/>
      <c r="AE151" s="259"/>
      <c r="AF151" s="56"/>
      <c r="AG151" s="28"/>
      <c r="AH151" s="56"/>
      <c r="AI151" s="28"/>
      <c r="AJ151" s="132"/>
      <c r="AK151" s="199"/>
      <c r="AL151" s="285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4"/>
      <c r="AT151" s="37"/>
    </row>
    <row r="152" spans="2:46" ht="13.5" customHeight="1" thickBot="1" x14ac:dyDescent="0.2">
      <c r="B152" s="286"/>
      <c r="C152" s="27"/>
      <c r="D152" s="186"/>
      <c r="E152" s="56"/>
      <c r="F152" s="189"/>
      <c r="G152" s="189"/>
      <c r="H152" s="189"/>
      <c r="I152" s="56"/>
      <c r="J152" s="56"/>
      <c r="K152" s="188"/>
      <c r="L152" s="259"/>
      <c r="M152" s="259"/>
      <c r="N152" s="56"/>
      <c r="O152" s="28"/>
      <c r="P152" s="56"/>
      <c r="Q152" s="28"/>
      <c r="R152" s="184"/>
      <c r="S152" s="214"/>
      <c r="T152" s="286"/>
      <c r="U152" s="27"/>
      <c r="V152" s="186"/>
      <c r="W152" s="56"/>
      <c r="X152" s="189"/>
      <c r="Y152" s="189"/>
      <c r="Z152" s="189"/>
      <c r="AA152" s="56"/>
      <c r="AB152" s="56"/>
      <c r="AC152" s="188"/>
      <c r="AD152" s="259"/>
      <c r="AE152" s="259"/>
      <c r="AF152" s="56"/>
      <c r="AG152" s="28"/>
      <c r="AH152" s="56"/>
      <c r="AI152" s="28"/>
      <c r="AJ152" s="184"/>
      <c r="AK152" s="199"/>
      <c r="AL152" s="286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4"/>
      <c r="AT152" s="37"/>
    </row>
    <row r="153" spans="2:46" ht="13.5" customHeight="1" x14ac:dyDescent="0.15">
      <c r="B153" s="284" t="s">
        <v>93</v>
      </c>
      <c r="C153" s="25" t="s">
        <v>31</v>
      </c>
      <c r="D153" s="39"/>
      <c r="E153" s="55"/>
      <c r="F153" s="96"/>
      <c r="G153" s="96"/>
      <c r="H153" s="96"/>
      <c r="I153" s="60"/>
      <c r="J153" s="60"/>
      <c r="K153" s="61"/>
      <c r="L153" s="258"/>
      <c r="M153" s="258"/>
      <c r="N153" s="55"/>
      <c r="O153" s="26"/>
      <c r="P153" s="55"/>
      <c r="Q153" s="26"/>
      <c r="R153" s="131"/>
      <c r="S153" s="214"/>
      <c r="T153" s="284" t="s">
        <v>93</v>
      </c>
      <c r="U153" s="25" t="s">
        <v>31</v>
      </c>
      <c r="V153" s="39"/>
      <c r="W153" s="55"/>
      <c r="X153" s="96"/>
      <c r="Y153" s="96"/>
      <c r="Z153" s="96"/>
      <c r="AA153" s="60"/>
      <c r="AB153" s="60"/>
      <c r="AC153" s="61"/>
      <c r="AD153" s="258"/>
      <c r="AE153" s="258"/>
      <c r="AF153" s="55"/>
      <c r="AG153" s="26"/>
      <c r="AH153" s="55"/>
      <c r="AI153" s="26"/>
      <c r="AJ153" s="131"/>
      <c r="AK153" s="199"/>
      <c r="AL153" s="284" t="s">
        <v>93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4"/>
      <c r="AT153" s="37"/>
    </row>
    <row r="154" spans="2:46" ht="13.5" customHeight="1" x14ac:dyDescent="0.15">
      <c r="B154" s="285"/>
      <c r="C154" s="27" t="s">
        <v>32</v>
      </c>
      <c r="D154" s="186"/>
      <c r="E154" s="56"/>
      <c r="F154" s="187"/>
      <c r="G154" s="187"/>
      <c r="H154" s="187"/>
      <c r="I154" s="62"/>
      <c r="J154" s="62"/>
      <c r="K154" s="188"/>
      <c r="L154" s="259"/>
      <c r="M154" s="259"/>
      <c r="N154" s="56"/>
      <c r="O154" s="28"/>
      <c r="P154" s="56"/>
      <c r="Q154" s="28"/>
      <c r="R154" s="132"/>
      <c r="S154" s="214"/>
      <c r="T154" s="285"/>
      <c r="U154" s="27" t="s">
        <v>32</v>
      </c>
      <c r="V154" s="186"/>
      <c r="W154" s="56"/>
      <c r="X154" s="187"/>
      <c r="Y154" s="187"/>
      <c r="Z154" s="187"/>
      <c r="AA154" s="62"/>
      <c r="AB154" s="62"/>
      <c r="AC154" s="188"/>
      <c r="AD154" s="259"/>
      <c r="AE154" s="259"/>
      <c r="AF154" s="56"/>
      <c r="AG154" s="28"/>
      <c r="AH154" s="56"/>
      <c r="AI154" s="28"/>
      <c r="AJ154" s="132"/>
      <c r="AK154" s="199"/>
      <c r="AL154" s="285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4"/>
      <c r="AT154" s="37"/>
    </row>
    <row r="155" spans="2:46" ht="13.5" customHeight="1" x14ac:dyDescent="0.15">
      <c r="B155" s="285"/>
      <c r="C155" s="27" t="s">
        <v>33</v>
      </c>
      <c r="D155" s="186"/>
      <c r="E155" s="56"/>
      <c r="F155" s="187"/>
      <c r="G155" s="187"/>
      <c r="H155" s="187"/>
      <c r="I155" s="62"/>
      <c r="J155" s="62"/>
      <c r="K155" s="188"/>
      <c r="L155" s="259"/>
      <c r="M155" s="259"/>
      <c r="N155" s="56"/>
      <c r="O155" s="28"/>
      <c r="P155" s="56"/>
      <c r="Q155" s="28"/>
      <c r="R155" s="132"/>
      <c r="S155" s="214"/>
      <c r="T155" s="285"/>
      <c r="U155" s="27" t="s">
        <v>33</v>
      </c>
      <c r="V155" s="186"/>
      <c r="W155" s="56"/>
      <c r="X155" s="187"/>
      <c r="Y155" s="187"/>
      <c r="Z155" s="187"/>
      <c r="AA155" s="62"/>
      <c r="AB155" s="62"/>
      <c r="AC155" s="188"/>
      <c r="AD155" s="259"/>
      <c r="AE155" s="259"/>
      <c r="AF155" s="56"/>
      <c r="AG155" s="28"/>
      <c r="AH155" s="56"/>
      <c r="AI155" s="28"/>
      <c r="AJ155" s="132"/>
      <c r="AK155" s="199"/>
      <c r="AL155" s="285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4"/>
      <c r="AT155" s="37"/>
    </row>
    <row r="156" spans="2:46" ht="13.5" customHeight="1" x14ac:dyDescent="0.15">
      <c r="B156" s="285"/>
      <c r="C156" s="27" t="s">
        <v>35</v>
      </c>
      <c r="D156" s="186"/>
      <c r="E156" s="56"/>
      <c r="F156" s="187"/>
      <c r="G156" s="187"/>
      <c r="H156" s="187"/>
      <c r="I156" s="62"/>
      <c r="J156" s="62"/>
      <c r="K156" s="188"/>
      <c r="L156" s="259"/>
      <c r="M156" s="259"/>
      <c r="N156" s="56"/>
      <c r="O156" s="28"/>
      <c r="P156" s="56"/>
      <c r="Q156" s="28"/>
      <c r="R156" s="132"/>
      <c r="S156" s="214"/>
      <c r="T156" s="285"/>
      <c r="U156" s="27" t="s">
        <v>35</v>
      </c>
      <c r="V156" s="186"/>
      <c r="W156" s="56"/>
      <c r="X156" s="187"/>
      <c r="Y156" s="187"/>
      <c r="Z156" s="187"/>
      <c r="AA156" s="62"/>
      <c r="AB156" s="62"/>
      <c r="AC156" s="188"/>
      <c r="AD156" s="259"/>
      <c r="AE156" s="259"/>
      <c r="AF156" s="56"/>
      <c r="AG156" s="28"/>
      <c r="AH156" s="56"/>
      <c r="AI156" s="28"/>
      <c r="AJ156" s="132"/>
      <c r="AK156" s="199"/>
      <c r="AL156" s="285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4"/>
      <c r="AT156" s="37"/>
    </row>
    <row r="157" spans="2:46" ht="13.5" customHeight="1" thickBot="1" x14ac:dyDescent="0.2">
      <c r="B157" s="286"/>
      <c r="C157" s="27"/>
      <c r="D157" s="186"/>
      <c r="E157" s="56"/>
      <c r="F157" s="189"/>
      <c r="G157" s="189"/>
      <c r="H157" s="189"/>
      <c r="I157" s="56"/>
      <c r="J157" s="56"/>
      <c r="K157" s="188"/>
      <c r="L157" s="259"/>
      <c r="M157" s="259"/>
      <c r="N157" s="56"/>
      <c r="O157" s="28"/>
      <c r="P157" s="56"/>
      <c r="Q157" s="28"/>
      <c r="R157" s="184"/>
      <c r="S157" s="214"/>
      <c r="T157" s="286"/>
      <c r="U157" s="27"/>
      <c r="V157" s="186"/>
      <c r="W157" s="56"/>
      <c r="X157" s="189"/>
      <c r="Y157" s="189"/>
      <c r="Z157" s="189"/>
      <c r="AA157" s="56"/>
      <c r="AB157" s="56"/>
      <c r="AC157" s="188"/>
      <c r="AD157" s="259"/>
      <c r="AE157" s="259"/>
      <c r="AF157" s="56"/>
      <c r="AG157" s="28"/>
      <c r="AH157" s="56"/>
      <c r="AI157" s="28"/>
      <c r="AJ157" s="184"/>
      <c r="AK157" s="199"/>
      <c r="AL157" s="286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4"/>
      <c r="AT157" s="37"/>
    </row>
    <row r="158" spans="2:46" ht="13.5" customHeight="1" x14ac:dyDescent="0.15">
      <c r="B158" s="284" t="s">
        <v>94</v>
      </c>
      <c r="C158" s="25" t="s">
        <v>31</v>
      </c>
      <c r="D158" s="39"/>
      <c r="E158" s="55"/>
      <c r="F158" s="96"/>
      <c r="G158" s="96"/>
      <c r="H158" s="96"/>
      <c r="I158" s="60"/>
      <c r="J158" s="60"/>
      <c r="K158" s="61"/>
      <c r="L158" s="258"/>
      <c r="M158" s="258"/>
      <c r="N158" s="55"/>
      <c r="O158" s="26"/>
      <c r="P158" s="55"/>
      <c r="Q158" s="26"/>
      <c r="R158" s="131"/>
      <c r="S158" s="214"/>
      <c r="T158" s="284" t="s">
        <v>94</v>
      </c>
      <c r="U158" s="25" t="s">
        <v>31</v>
      </c>
      <c r="V158" s="39"/>
      <c r="W158" s="55"/>
      <c r="X158" s="96"/>
      <c r="Y158" s="96"/>
      <c r="Z158" s="96"/>
      <c r="AA158" s="60"/>
      <c r="AB158" s="60"/>
      <c r="AC158" s="61"/>
      <c r="AD158" s="258"/>
      <c r="AE158" s="258"/>
      <c r="AF158" s="55"/>
      <c r="AG158" s="26"/>
      <c r="AH158" s="55"/>
      <c r="AI158" s="26"/>
      <c r="AJ158" s="131"/>
      <c r="AK158" s="199"/>
      <c r="AL158" s="284" t="s">
        <v>94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4"/>
      <c r="AT158" s="37"/>
    </row>
    <row r="159" spans="2:46" ht="13.5" customHeight="1" x14ac:dyDescent="0.15">
      <c r="B159" s="285"/>
      <c r="C159" s="27" t="s">
        <v>32</v>
      </c>
      <c r="D159" s="186"/>
      <c r="E159" s="56"/>
      <c r="F159" s="187"/>
      <c r="G159" s="187"/>
      <c r="H159" s="187"/>
      <c r="I159" s="62"/>
      <c r="J159" s="62"/>
      <c r="K159" s="188"/>
      <c r="L159" s="259"/>
      <c r="M159" s="259"/>
      <c r="N159" s="56"/>
      <c r="O159" s="28"/>
      <c r="P159" s="56"/>
      <c r="Q159" s="28"/>
      <c r="R159" s="132"/>
      <c r="S159" s="214"/>
      <c r="T159" s="285"/>
      <c r="U159" s="27" t="s">
        <v>32</v>
      </c>
      <c r="V159" s="186"/>
      <c r="W159" s="56"/>
      <c r="X159" s="187"/>
      <c r="Y159" s="187"/>
      <c r="Z159" s="187"/>
      <c r="AA159" s="62"/>
      <c r="AB159" s="62"/>
      <c r="AC159" s="188"/>
      <c r="AD159" s="259"/>
      <c r="AE159" s="259"/>
      <c r="AF159" s="56"/>
      <c r="AG159" s="28"/>
      <c r="AH159" s="56"/>
      <c r="AI159" s="28"/>
      <c r="AJ159" s="132"/>
      <c r="AK159" s="199"/>
      <c r="AL159" s="285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4"/>
      <c r="AT159" s="37"/>
    </row>
    <row r="160" spans="2:46" ht="13.5" customHeight="1" x14ac:dyDescent="0.15">
      <c r="B160" s="285"/>
      <c r="C160" s="27" t="s">
        <v>33</v>
      </c>
      <c r="D160" s="186"/>
      <c r="E160" s="56"/>
      <c r="F160" s="187"/>
      <c r="G160" s="187"/>
      <c r="H160" s="187"/>
      <c r="I160" s="62"/>
      <c r="J160" s="62"/>
      <c r="K160" s="188"/>
      <c r="L160" s="259"/>
      <c r="M160" s="259"/>
      <c r="N160" s="56"/>
      <c r="O160" s="28"/>
      <c r="P160" s="56"/>
      <c r="Q160" s="28"/>
      <c r="R160" s="132"/>
      <c r="S160" s="214"/>
      <c r="T160" s="285"/>
      <c r="U160" s="27" t="s">
        <v>33</v>
      </c>
      <c r="V160" s="186"/>
      <c r="W160" s="56"/>
      <c r="X160" s="187"/>
      <c r="Y160" s="187"/>
      <c r="Z160" s="187"/>
      <c r="AA160" s="62"/>
      <c r="AB160" s="62"/>
      <c r="AC160" s="188"/>
      <c r="AD160" s="259"/>
      <c r="AE160" s="259"/>
      <c r="AF160" s="56"/>
      <c r="AG160" s="28"/>
      <c r="AH160" s="56"/>
      <c r="AI160" s="28"/>
      <c r="AJ160" s="132"/>
      <c r="AK160" s="199"/>
      <c r="AL160" s="285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4"/>
      <c r="AT160" s="37"/>
    </row>
    <row r="161" spans="2:46" ht="13.5" customHeight="1" x14ac:dyDescent="0.15">
      <c r="B161" s="285"/>
      <c r="C161" s="27" t="s">
        <v>35</v>
      </c>
      <c r="D161" s="186"/>
      <c r="E161" s="56"/>
      <c r="F161" s="187"/>
      <c r="G161" s="187"/>
      <c r="H161" s="187"/>
      <c r="I161" s="62"/>
      <c r="J161" s="62"/>
      <c r="K161" s="188"/>
      <c r="L161" s="259"/>
      <c r="M161" s="259"/>
      <c r="N161" s="56"/>
      <c r="O161" s="28"/>
      <c r="P161" s="56"/>
      <c r="Q161" s="28"/>
      <c r="R161" s="132"/>
      <c r="S161" s="214"/>
      <c r="T161" s="285"/>
      <c r="U161" s="27" t="s">
        <v>35</v>
      </c>
      <c r="V161" s="186"/>
      <c r="W161" s="56"/>
      <c r="X161" s="187"/>
      <c r="Y161" s="187"/>
      <c r="Z161" s="187"/>
      <c r="AA161" s="62"/>
      <c r="AB161" s="62"/>
      <c r="AC161" s="188"/>
      <c r="AD161" s="259"/>
      <c r="AE161" s="259"/>
      <c r="AF161" s="56"/>
      <c r="AG161" s="28"/>
      <c r="AH161" s="56"/>
      <c r="AI161" s="28"/>
      <c r="AJ161" s="132"/>
      <c r="AK161" s="199"/>
      <c r="AL161" s="285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4"/>
      <c r="AT161" s="37"/>
    </row>
    <row r="162" spans="2:46" ht="13.5" customHeight="1" thickBot="1" x14ac:dyDescent="0.2">
      <c r="B162" s="286"/>
      <c r="C162" s="27"/>
      <c r="D162" s="186"/>
      <c r="E162" s="56"/>
      <c r="F162" s="189"/>
      <c r="G162" s="189"/>
      <c r="H162" s="189"/>
      <c r="I162" s="56"/>
      <c r="J162" s="56"/>
      <c r="K162" s="188"/>
      <c r="L162" s="259"/>
      <c r="M162" s="259"/>
      <c r="N162" s="56"/>
      <c r="O162" s="28"/>
      <c r="P162" s="56"/>
      <c r="Q162" s="28"/>
      <c r="R162" s="184"/>
      <c r="S162" s="214"/>
      <c r="T162" s="286"/>
      <c r="U162" s="27"/>
      <c r="V162" s="186"/>
      <c r="W162" s="56"/>
      <c r="X162" s="189"/>
      <c r="Y162" s="189"/>
      <c r="Z162" s="189"/>
      <c r="AA162" s="56"/>
      <c r="AB162" s="56"/>
      <c r="AC162" s="188"/>
      <c r="AD162" s="259"/>
      <c r="AE162" s="259"/>
      <c r="AF162" s="56"/>
      <c r="AG162" s="28"/>
      <c r="AH162" s="56"/>
      <c r="AI162" s="28"/>
      <c r="AJ162" s="184"/>
      <c r="AK162" s="199"/>
      <c r="AL162" s="286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4"/>
      <c r="AT162" s="37"/>
    </row>
    <row r="163" spans="2:46" ht="13.5" customHeight="1" x14ac:dyDescent="0.15">
      <c r="B163" s="284" t="s">
        <v>95</v>
      </c>
      <c r="C163" s="25" t="s">
        <v>31</v>
      </c>
      <c r="D163" s="39"/>
      <c r="E163" s="55"/>
      <c r="F163" s="96"/>
      <c r="G163" s="96"/>
      <c r="H163" s="96"/>
      <c r="I163" s="60"/>
      <c r="J163" s="60"/>
      <c r="K163" s="61"/>
      <c r="L163" s="258"/>
      <c r="M163" s="258"/>
      <c r="N163" s="55"/>
      <c r="O163" s="26"/>
      <c r="P163" s="55"/>
      <c r="Q163" s="26"/>
      <c r="R163" s="131"/>
      <c r="S163" s="214"/>
      <c r="T163" s="284" t="s">
        <v>95</v>
      </c>
      <c r="U163" s="25" t="s">
        <v>31</v>
      </c>
      <c r="V163" s="39"/>
      <c r="W163" s="55"/>
      <c r="X163" s="96"/>
      <c r="Y163" s="96"/>
      <c r="Z163" s="96"/>
      <c r="AA163" s="60"/>
      <c r="AB163" s="60"/>
      <c r="AC163" s="61"/>
      <c r="AD163" s="258"/>
      <c r="AE163" s="258"/>
      <c r="AF163" s="55"/>
      <c r="AG163" s="26"/>
      <c r="AH163" s="55"/>
      <c r="AI163" s="26"/>
      <c r="AJ163" s="131"/>
      <c r="AK163" s="199"/>
      <c r="AL163" s="284" t="s">
        <v>95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4"/>
      <c r="AT163" s="37"/>
    </row>
    <row r="164" spans="2:46" ht="13.5" customHeight="1" x14ac:dyDescent="0.15">
      <c r="B164" s="285"/>
      <c r="C164" s="27" t="s">
        <v>32</v>
      </c>
      <c r="D164" s="186"/>
      <c r="E164" s="56"/>
      <c r="F164" s="187"/>
      <c r="G164" s="187"/>
      <c r="H164" s="187"/>
      <c r="I164" s="62"/>
      <c r="J164" s="62"/>
      <c r="K164" s="188"/>
      <c r="L164" s="259"/>
      <c r="M164" s="259"/>
      <c r="N164" s="56"/>
      <c r="O164" s="28"/>
      <c r="P164" s="56"/>
      <c r="Q164" s="28"/>
      <c r="R164" s="132"/>
      <c r="S164" s="214"/>
      <c r="T164" s="285"/>
      <c r="U164" s="27" t="s">
        <v>32</v>
      </c>
      <c r="V164" s="186"/>
      <c r="W164" s="56"/>
      <c r="X164" s="187"/>
      <c r="Y164" s="187"/>
      <c r="Z164" s="187"/>
      <c r="AA164" s="62"/>
      <c r="AB164" s="62"/>
      <c r="AC164" s="188"/>
      <c r="AD164" s="259"/>
      <c r="AE164" s="259"/>
      <c r="AF164" s="56"/>
      <c r="AG164" s="28"/>
      <c r="AH164" s="56"/>
      <c r="AI164" s="28"/>
      <c r="AJ164" s="132"/>
      <c r="AK164" s="199"/>
      <c r="AL164" s="285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4"/>
      <c r="AT164" s="37"/>
    </row>
    <row r="165" spans="2:46" ht="13.5" customHeight="1" x14ac:dyDescent="0.15">
      <c r="B165" s="285"/>
      <c r="C165" s="27" t="s">
        <v>33</v>
      </c>
      <c r="D165" s="186"/>
      <c r="E165" s="56"/>
      <c r="F165" s="187"/>
      <c r="G165" s="187"/>
      <c r="H165" s="187"/>
      <c r="I165" s="62"/>
      <c r="J165" s="62"/>
      <c r="K165" s="188"/>
      <c r="L165" s="259"/>
      <c r="M165" s="259"/>
      <c r="N165" s="56"/>
      <c r="O165" s="28"/>
      <c r="P165" s="56"/>
      <c r="Q165" s="28"/>
      <c r="R165" s="132"/>
      <c r="S165" s="214"/>
      <c r="T165" s="285"/>
      <c r="U165" s="27" t="s">
        <v>33</v>
      </c>
      <c r="V165" s="186"/>
      <c r="W165" s="56"/>
      <c r="X165" s="187"/>
      <c r="Y165" s="187"/>
      <c r="Z165" s="187"/>
      <c r="AA165" s="62"/>
      <c r="AB165" s="62"/>
      <c r="AC165" s="188"/>
      <c r="AD165" s="259"/>
      <c r="AE165" s="259"/>
      <c r="AF165" s="56"/>
      <c r="AG165" s="28"/>
      <c r="AH165" s="56"/>
      <c r="AI165" s="28"/>
      <c r="AJ165" s="132"/>
      <c r="AK165" s="199"/>
      <c r="AL165" s="285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4"/>
      <c r="AT165" s="37"/>
    </row>
    <row r="166" spans="2:46" ht="13.5" customHeight="1" x14ac:dyDescent="0.15">
      <c r="B166" s="285"/>
      <c r="C166" s="27" t="s">
        <v>35</v>
      </c>
      <c r="D166" s="186"/>
      <c r="E166" s="56"/>
      <c r="F166" s="187"/>
      <c r="G166" s="187"/>
      <c r="H166" s="187"/>
      <c r="I166" s="62"/>
      <c r="J166" s="62"/>
      <c r="K166" s="188"/>
      <c r="L166" s="259"/>
      <c r="M166" s="259"/>
      <c r="N166" s="56"/>
      <c r="O166" s="28"/>
      <c r="P166" s="56"/>
      <c r="Q166" s="28"/>
      <c r="R166" s="132"/>
      <c r="S166" s="214"/>
      <c r="T166" s="285"/>
      <c r="U166" s="27" t="s">
        <v>35</v>
      </c>
      <c r="V166" s="186"/>
      <c r="W166" s="56"/>
      <c r="X166" s="187"/>
      <c r="Y166" s="187"/>
      <c r="Z166" s="187"/>
      <c r="AA166" s="62"/>
      <c r="AB166" s="62"/>
      <c r="AC166" s="188"/>
      <c r="AD166" s="259"/>
      <c r="AE166" s="259"/>
      <c r="AF166" s="56"/>
      <c r="AG166" s="28"/>
      <c r="AH166" s="56"/>
      <c r="AI166" s="28"/>
      <c r="AJ166" s="132"/>
      <c r="AK166" s="199"/>
      <c r="AL166" s="285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4"/>
      <c r="AT166" s="37"/>
    </row>
    <row r="167" spans="2:46" ht="13.5" customHeight="1" thickBot="1" x14ac:dyDescent="0.2">
      <c r="B167" s="286"/>
      <c r="C167" s="27"/>
      <c r="D167" s="186"/>
      <c r="E167" s="56"/>
      <c r="F167" s="189"/>
      <c r="G167" s="189"/>
      <c r="H167" s="189"/>
      <c r="I167" s="56"/>
      <c r="J167" s="56"/>
      <c r="K167" s="188"/>
      <c r="L167" s="259"/>
      <c r="M167" s="259"/>
      <c r="N167" s="56"/>
      <c r="O167" s="28"/>
      <c r="P167" s="56"/>
      <c r="Q167" s="28"/>
      <c r="R167" s="184"/>
      <c r="S167" s="214"/>
      <c r="T167" s="286"/>
      <c r="U167" s="27"/>
      <c r="V167" s="186"/>
      <c r="W167" s="56"/>
      <c r="X167" s="189"/>
      <c r="Y167" s="189"/>
      <c r="Z167" s="189"/>
      <c r="AA167" s="56"/>
      <c r="AB167" s="56"/>
      <c r="AC167" s="188"/>
      <c r="AD167" s="259"/>
      <c r="AE167" s="259"/>
      <c r="AF167" s="56"/>
      <c r="AG167" s="28"/>
      <c r="AH167" s="56"/>
      <c r="AI167" s="28"/>
      <c r="AJ167" s="184"/>
      <c r="AK167" s="199"/>
      <c r="AL167" s="286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4"/>
      <c r="AT167" s="37"/>
    </row>
    <row r="168" spans="2:46" ht="13.5" customHeight="1" x14ac:dyDescent="0.15">
      <c r="B168" s="284" t="s">
        <v>96</v>
      </c>
      <c r="C168" s="25" t="s">
        <v>31</v>
      </c>
      <c r="D168" s="39"/>
      <c r="E168" s="55"/>
      <c r="F168" s="96"/>
      <c r="G168" s="96"/>
      <c r="H168" s="96"/>
      <c r="I168" s="60"/>
      <c r="J168" s="60"/>
      <c r="K168" s="61"/>
      <c r="L168" s="258"/>
      <c r="M168" s="258"/>
      <c r="N168" s="55"/>
      <c r="O168" s="26"/>
      <c r="P168" s="55"/>
      <c r="Q168" s="26"/>
      <c r="R168" s="131"/>
      <c r="S168" s="214"/>
      <c r="T168" s="284" t="s">
        <v>96</v>
      </c>
      <c r="U168" s="25" t="s">
        <v>31</v>
      </c>
      <c r="V168" s="39"/>
      <c r="W168" s="55"/>
      <c r="X168" s="96"/>
      <c r="Y168" s="96"/>
      <c r="Z168" s="96"/>
      <c r="AA168" s="60"/>
      <c r="AB168" s="60"/>
      <c r="AC168" s="61"/>
      <c r="AD168" s="258"/>
      <c r="AE168" s="258"/>
      <c r="AF168" s="55"/>
      <c r="AG168" s="26"/>
      <c r="AH168" s="55"/>
      <c r="AI168" s="26"/>
      <c r="AJ168" s="131"/>
      <c r="AK168" s="199"/>
      <c r="AL168" s="284" t="s">
        <v>96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4"/>
      <c r="AT168" s="37"/>
    </row>
    <row r="169" spans="2:46" ht="13.5" customHeight="1" x14ac:dyDescent="0.15">
      <c r="B169" s="285"/>
      <c r="C169" s="27" t="s">
        <v>32</v>
      </c>
      <c r="D169" s="186"/>
      <c r="E169" s="56"/>
      <c r="F169" s="187"/>
      <c r="G169" s="187"/>
      <c r="H169" s="187"/>
      <c r="I169" s="62"/>
      <c r="J169" s="62"/>
      <c r="K169" s="188"/>
      <c r="L169" s="259"/>
      <c r="M169" s="259"/>
      <c r="N169" s="56"/>
      <c r="O169" s="28"/>
      <c r="P169" s="56"/>
      <c r="Q169" s="28"/>
      <c r="R169" s="132"/>
      <c r="S169" s="214"/>
      <c r="T169" s="285"/>
      <c r="U169" s="27" t="s">
        <v>32</v>
      </c>
      <c r="V169" s="186"/>
      <c r="W169" s="56"/>
      <c r="X169" s="187"/>
      <c r="Y169" s="187"/>
      <c r="Z169" s="187"/>
      <c r="AA169" s="62"/>
      <c r="AB169" s="62"/>
      <c r="AC169" s="188"/>
      <c r="AD169" s="259"/>
      <c r="AE169" s="259"/>
      <c r="AF169" s="56"/>
      <c r="AG169" s="28"/>
      <c r="AH169" s="56"/>
      <c r="AI169" s="28"/>
      <c r="AJ169" s="132"/>
      <c r="AK169" s="199"/>
      <c r="AL169" s="285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4"/>
      <c r="AT169" s="37"/>
    </row>
    <row r="170" spans="2:46" ht="13.5" customHeight="1" x14ac:dyDescent="0.15">
      <c r="B170" s="285"/>
      <c r="C170" s="27" t="s">
        <v>33</v>
      </c>
      <c r="D170" s="186"/>
      <c r="E170" s="56"/>
      <c r="F170" s="187"/>
      <c r="G170" s="187"/>
      <c r="H170" s="187"/>
      <c r="I170" s="62"/>
      <c r="J170" s="62"/>
      <c r="K170" s="188"/>
      <c r="L170" s="259"/>
      <c r="M170" s="259"/>
      <c r="N170" s="56"/>
      <c r="O170" s="28"/>
      <c r="P170" s="56"/>
      <c r="Q170" s="28"/>
      <c r="R170" s="132"/>
      <c r="S170" s="214"/>
      <c r="T170" s="285"/>
      <c r="U170" s="27" t="s">
        <v>33</v>
      </c>
      <c r="V170" s="186"/>
      <c r="W170" s="56"/>
      <c r="X170" s="187"/>
      <c r="Y170" s="187"/>
      <c r="Z170" s="187"/>
      <c r="AA170" s="62"/>
      <c r="AB170" s="62"/>
      <c r="AC170" s="188"/>
      <c r="AD170" s="259"/>
      <c r="AE170" s="259"/>
      <c r="AF170" s="56"/>
      <c r="AG170" s="28"/>
      <c r="AH170" s="56"/>
      <c r="AI170" s="28"/>
      <c r="AJ170" s="132"/>
      <c r="AK170" s="199"/>
      <c r="AL170" s="285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4"/>
      <c r="AT170" s="37"/>
    </row>
    <row r="171" spans="2:46" ht="13.5" customHeight="1" x14ac:dyDescent="0.15">
      <c r="B171" s="285"/>
      <c r="C171" s="27" t="s">
        <v>35</v>
      </c>
      <c r="D171" s="186"/>
      <c r="E171" s="56"/>
      <c r="F171" s="187"/>
      <c r="G171" s="187"/>
      <c r="H171" s="187"/>
      <c r="I171" s="62"/>
      <c r="J171" s="62"/>
      <c r="K171" s="188"/>
      <c r="L171" s="259"/>
      <c r="M171" s="259"/>
      <c r="N171" s="56"/>
      <c r="O171" s="28"/>
      <c r="P171" s="56"/>
      <c r="Q171" s="28"/>
      <c r="R171" s="132"/>
      <c r="S171" s="214"/>
      <c r="T171" s="285"/>
      <c r="U171" s="27" t="s">
        <v>35</v>
      </c>
      <c r="V171" s="186"/>
      <c r="W171" s="56"/>
      <c r="X171" s="187"/>
      <c r="Y171" s="187"/>
      <c r="Z171" s="187"/>
      <c r="AA171" s="62"/>
      <c r="AB171" s="62"/>
      <c r="AC171" s="188"/>
      <c r="AD171" s="259"/>
      <c r="AE171" s="259"/>
      <c r="AF171" s="56"/>
      <c r="AG171" s="28"/>
      <c r="AH171" s="56"/>
      <c r="AI171" s="28"/>
      <c r="AJ171" s="132"/>
      <c r="AK171" s="199"/>
      <c r="AL171" s="285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4"/>
      <c r="AT171" s="37"/>
    </row>
    <row r="172" spans="2:46" ht="13.5" customHeight="1" thickBot="1" x14ac:dyDescent="0.2">
      <c r="B172" s="286"/>
      <c r="C172" s="27"/>
      <c r="D172" s="186"/>
      <c r="E172" s="56"/>
      <c r="F172" s="189"/>
      <c r="G172" s="189"/>
      <c r="H172" s="189"/>
      <c r="I172" s="56"/>
      <c r="J172" s="56"/>
      <c r="K172" s="188"/>
      <c r="L172" s="259"/>
      <c r="M172" s="259"/>
      <c r="N172" s="56"/>
      <c r="O172" s="28"/>
      <c r="P172" s="56"/>
      <c r="Q172" s="28"/>
      <c r="R172" s="184"/>
      <c r="S172" s="214"/>
      <c r="T172" s="286"/>
      <c r="U172" s="27"/>
      <c r="V172" s="186"/>
      <c r="W172" s="56"/>
      <c r="X172" s="189"/>
      <c r="Y172" s="189"/>
      <c r="Z172" s="189"/>
      <c r="AA172" s="56"/>
      <c r="AB172" s="56"/>
      <c r="AC172" s="188"/>
      <c r="AD172" s="259"/>
      <c r="AE172" s="259"/>
      <c r="AF172" s="56"/>
      <c r="AG172" s="28"/>
      <c r="AH172" s="56"/>
      <c r="AI172" s="28"/>
      <c r="AJ172" s="184"/>
      <c r="AK172" s="199"/>
      <c r="AL172" s="286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4"/>
      <c r="AT172" s="37"/>
    </row>
    <row r="173" spans="2:46" ht="13.5" customHeight="1" x14ac:dyDescent="0.15">
      <c r="B173" s="284" t="s">
        <v>97</v>
      </c>
      <c r="C173" s="25" t="s">
        <v>31</v>
      </c>
      <c r="D173" s="39"/>
      <c r="E173" s="55"/>
      <c r="F173" s="96"/>
      <c r="G173" s="96"/>
      <c r="H173" s="96"/>
      <c r="I173" s="60"/>
      <c r="J173" s="60"/>
      <c r="K173" s="61"/>
      <c r="L173" s="258"/>
      <c r="M173" s="258"/>
      <c r="N173" s="55"/>
      <c r="O173" s="26"/>
      <c r="P173" s="55"/>
      <c r="Q173" s="26"/>
      <c r="R173" s="131"/>
      <c r="S173" s="214"/>
      <c r="T173" s="284" t="s">
        <v>97</v>
      </c>
      <c r="U173" s="25" t="s">
        <v>31</v>
      </c>
      <c r="V173" s="39"/>
      <c r="W173" s="55"/>
      <c r="X173" s="96"/>
      <c r="Y173" s="96"/>
      <c r="Z173" s="96"/>
      <c r="AA173" s="60"/>
      <c r="AB173" s="60"/>
      <c r="AC173" s="61"/>
      <c r="AD173" s="258"/>
      <c r="AE173" s="258"/>
      <c r="AF173" s="55"/>
      <c r="AG173" s="26"/>
      <c r="AH173" s="55"/>
      <c r="AI173" s="26"/>
      <c r="AJ173" s="131"/>
      <c r="AK173" s="199"/>
      <c r="AL173" s="284" t="s">
        <v>97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4"/>
      <c r="AT173" s="37"/>
    </row>
    <row r="174" spans="2:46" ht="13.5" customHeight="1" x14ac:dyDescent="0.15">
      <c r="B174" s="285"/>
      <c r="C174" s="27" t="s">
        <v>32</v>
      </c>
      <c r="D174" s="186"/>
      <c r="E174" s="56"/>
      <c r="F174" s="187"/>
      <c r="G174" s="187"/>
      <c r="H174" s="187"/>
      <c r="I174" s="62"/>
      <c r="J174" s="62"/>
      <c r="K174" s="188"/>
      <c r="L174" s="259"/>
      <c r="M174" s="259"/>
      <c r="N174" s="56"/>
      <c r="O174" s="28"/>
      <c r="P174" s="56"/>
      <c r="Q174" s="28"/>
      <c r="R174" s="132"/>
      <c r="S174" s="214"/>
      <c r="T174" s="285"/>
      <c r="U174" s="27" t="s">
        <v>32</v>
      </c>
      <c r="V174" s="186"/>
      <c r="W174" s="56"/>
      <c r="X174" s="187"/>
      <c r="Y174" s="187"/>
      <c r="Z174" s="187"/>
      <c r="AA174" s="62"/>
      <c r="AB174" s="62"/>
      <c r="AC174" s="188"/>
      <c r="AD174" s="259"/>
      <c r="AE174" s="259"/>
      <c r="AF174" s="56"/>
      <c r="AG174" s="28"/>
      <c r="AH174" s="56"/>
      <c r="AI174" s="28"/>
      <c r="AJ174" s="132"/>
      <c r="AK174" s="199"/>
      <c r="AL174" s="285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4"/>
      <c r="AT174" s="37"/>
    </row>
    <row r="175" spans="2:46" ht="13.5" customHeight="1" x14ac:dyDescent="0.15">
      <c r="B175" s="285"/>
      <c r="C175" s="27" t="s">
        <v>33</v>
      </c>
      <c r="D175" s="186"/>
      <c r="E175" s="56"/>
      <c r="F175" s="187"/>
      <c r="G175" s="187"/>
      <c r="H175" s="187"/>
      <c r="I175" s="62"/>
      <c r="J175" s="62"/>
      <c r="K175" s="188"/>
      <c r="L175" s="259"/>
      <c r="M175" s="259"/>
      <c r="N175" s="56"/>
      <c r="O175" s="28"/>
      <c r="P175" s="56"/>
      <c r="Q175" s="28"/>
      <c r="R175" s="132"/>
      <c r="S175" s="214"/>
      <c r="T175" s="285"/>
      <c r="U175" s="27" t="s">
        <v>33</v>
      </c>
      <c r="V175" s="186"/>
      <c r="W175" s="56"/>
      <c r="X175" s="187"/>
      <c r="Y175" s="187"/>
      <c r="Z175" s="187"/>
      <c r="AA175" s="62"/>
      <c r="AB175" s="62"/>
      <c r="AC175" s="188"/>
      <c r="AD175" s="259"/>
      <c r="AE175" s="259"/>
      <c r="AF175" s="56"/>
      <c r="AG175" s="28"/>
      <c r="AH175" s="56"/>
      <c r="AI175" s="28"/>
      <c r="AJ175" s="132"/>
      <c r="AK175" s="199"/>
      <c r="AL175" s="285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4"/>
      <c r="AT175" s="37"/>
    </row>
    <row r="176" spans="2:46" ht="13.5" customHeight="1" x14ac:dyDescent="0.15">
      <c r="B176" s="285"/>
      <c r="C176" s="27" t="s">
        <v>35</v>
      </c>
      <c r="D176" s="186"/>
      <c r="E176" s="56"/>
      <c r="F176" s="187"/>
      <c r="G176" s="187"/>
      <c r="H176" s="187"/>
      <c r="I176" s="62"/>
      <c r="J176" s="62"/>
      <c r="K176" s="188"/>
      <c r="L176" s="259"/>
      <c r="M176" s="259"/>
      <c r="N176" s="56"/>
      <c r="O176" s="28"/>
      <c r="P176" s="56"/>
      <c r="Q176" s="28"/>
      <c r="R176" s="132"/>
      <c r="S176" s="214"/>
      <c r="T176" s="285"/>
      <c r="U176" s="27" t="s">
        <v>35</v>
      </c>
      <c r="V176" s="186"/>
      <c r="W176" s="56"/>
      <c r="X176" s="187"/>
      <c r="Y176" s="187"/>
      <c r="Z176" s="187"/>
      <c r="AA176" s="62"/>
      <c r="AB176" s="62"/>
      <c r="AC176" s="188"/>
      <c r="AD176" s="259"/>
      <c r="AE176" s="259"/>
      <c r="AF176" s="56"/>
      <c r="AG176" s="28"/>
      <c r="AH176" s="56"/>
      <c r="AI176" s="28"/>
      <c r="AJ176" s="132"/>
      <c r="AK176" s="199"/>
      <c r="AL176" s="285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4"/>
      <c r="AT176" s="37"/>
    </row>
    <row r="177" spans="2:46" ht="13.5" customHeight="1" thickBot="1" x14ac:dyDescent="0.2">
      <c r="B177" s="286"/>
      <c r="C177" s="27"/>
      <c r="D177" s="186"/>
      <c r="E177" s="56"/>
      <c r="F177" s="189"/>
      <c r="G177" s="189"/>
      <c r="H177" s="189"/>
      <c r="I177" s="56"/>
      <c r="J177" s="56"/>
      <c r="K177" s="188"/>
      <c r="L177" s="259"/>
      <c r="M177" s="259"/>
      <c r="N177" s="56"/>
      <c r="O177" s="28"/>
      <c r="P177" s="56"/>
      <c r="Q177" s="28"/>
      <c r="R177" s="184"/>
      <c r="S177" s="214"/>
      <c r="T177" s="286"/>
      <c r="U177" s="27"/>
      <c r="V177" s="186"/>
      <c r="W177" s="56"/>
      <c r="X177" s="189"/>
      <c r="Y177" s="189"/>
      <c r="Z177" s="189"/>
      <c r="AA177" s="56"/>
      <c r="AB177" s="56"/>
      <c r="AC177" s="188"/>
      <c r="AD177" s="259"/>
      <c r="AE177" s="259"/>
      <c r="AF177" s="56"/>
      <c r="AG177" s="28"/>
      <c r="AH177" s="56"/>
      <c r="AI177" s="28"/>
      <c r="AJ177" s="184"/>
      <c r="AK177" s="199"/>
      <c r="AL177" s="286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4"/>
      <c r="AT177" s="37"/>
    </row>
    <row r="178" spans="2:46" ht="13.5" customHeight="1" x14ac:dyDescent="0.15">
      <c r="B178" s="284" t="s">
        <v>98</v>
      </c>
      <c r="C178" s="25" t="s">
        <v>31</v>
      </c>
      <c r="D178" s="39"/>
      <c r="E178" s="55"/>
      <c r="F178" s="96"/>
      <c r="G178" s="96"/>
      <c r="H178" s="96"/>
      <c r="I178" s="60"/>
      <c r="J178" s="60"/>
      <c r="K178" s="61"/>
      <c r="L178" s="258"/>
      <c r="M178" s="258"/>
      <c r="N178" s="55"/>
      <c r="O178" s="26"/>
      <c r="P178" s="55"/>
      <c r="Q178" s="26"/>
      <c r="R178" s="131"/>
      <c r="S178" s="214"/>
      <c r="T178" s="284" t="s">
        <v>98</v>
      </c>
      <c r="U178" s="25" t="s">
        <v>31</v>
      </c>
      <c r="V178" s="39"/>
      <c r="W178" s="55"/>
      <c r="X178" s="96"/>
      <c r="Y178" s="96"/>
      <c r="Z178" s="96"/>
      <c r="AA178" s="60"/>
      <c r="AB178" s="60"/>
      <c r="AC178" s="61"/>
      <c r="AD178" s="258"/>
      <c r="AE178" s="258"/>
      <c r="AF178" s="55"/>
      <c r="AG178" s="26"/>
      <c r="AH178" s="55"/>
      <c r="AI178" s="26"/>
      <c r="AJ178" s="131"/>
      <c r="AK178" s="199"/>
      <c r="AL178" s="284" t="s">
        <v>98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4"/>
      <c r="AT178" s="37"/>
    </row>
    <row r="179" spans="2:46" ht="13.5" customHeight="1" x14ac:dyDescent="0.15">
      <c r="B179" s="285"/>
      <c r="C179" s="27" t="s">
        <v>32</v>
      </c>
      <c r="D179" s="186"/>
      <c r="E179" s="56"/>
      <c r="F179" s="187"/>
      <c r="G179" s="187"/>
      <c r="H179" s="187"/>
      <c r="I179" s="62"/>
      <c r="J179" s="62"/>
      <c r="K179" s="188"/>
      <c r="L179" s="259"/>
      <c r="M179" s="259"/>
      <c r="N179" s="56"/>
      <c r="O179" s="28"/>
      <c r="P179" s="56"/>
      <c r="Q179" s="28"/>
      <c r="R179" s="132"/>
      <c r="S179" s="214"/>
      <c r="T179" s="285"/>
      <c r="U179" s="27" t="s">
        <v>32</v>
      </c>
      <c r="V179" s="186"/>
      <c r="W179" s="56"/>
      <c r="X179" s="187"/>
      <c r="Y179" s="187"/>
      <c r="Z179" s="187"/>
      <c r="AA179" s="62"/>
      <c r="AB179" s="62"/>
      <c r="AC179" s="188"/>
      <c r="AD179" s="259"/>
      <c r="AE179" s="259"/>
      <c r="AF179" s="56"/>
      <c r="AG179" s="28"/>
      <c r="AH179" s="56"/>
      <c r="AI179" s="28"/>
      <c r="AJ179" s="132"/>
      <c r="AK179" s="199"/>
      <c r="AL179" s="285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4"/>
      <c r="AT179" s="37"/>
    </row>
    <row r="180" spans="2:46" ht="13.5" customHeight="1" x14ac:dyDescent="0.15">
      <c r="B180" s="285"/>
      <c r="C180" s="27" t="s">
        <v>33</v>
      </c>
      <c r="D180" s="186"/>
      <c r="E180" s="56"/>
      <c r="F180" s="187"/>
      <c r="G180" s="187"/>
      <c r="H180" s="187"/>
      <c r="I180" s="62"/>
      <c r="J180" s="62"/>
      <c r="K180" s="188"/>
      <c r="L180" s="259"/>
      <c r="M180" s="259"/>
      <c r="N180" s="56"/>
      <c r="O180" s="28"/>
      <c r="P180" s="56"/>
      <c r="Q180" s="28"/>
      <c r="R180" s="132"/>
      <c r="S180" s="214"/>
      <c r="T180" s="285"/>
      <c r="U180" s="27" t="s">
        <v>33</v>
      </c>
      <c r="V180" s="186"/>
      <c r="W180" s="56"/>
      <c r="X180" s="187"/>
      <c r="Y180" s="187"/>
      <c r="Z180" s="187"/>
      <c r="AA180" s="62"/>
      <c r="AB180" s="62"/>
      <c r="AC180" s="188"/>
      <c r="AD180" s="259"/>
      <c r="AE180" s="259"/>
      <c r="AF180" s="56"/>
      <c r="AG180" s="28"/>
      <c r="AH180" s="56"/>
      <c r="AI180" s="28"/>
      <c r="AJ180" s="132"/>
      <c r="AK180" s="199"/>
      <c r="AL180" s="285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4"/>
      <c r="AT180" s="37"/>
    </row>
    <row r="181" spans="2:46" ht="13.5" customHeight="1" x14ac:dyDescent="0.15">
      <c r="B181" s="285"/>
      <c r="C181" s="27" t="s">
        <v>35</v>
      </c>
      <c r="D181" s="186"/>
      <c r="E181" s="56"/>
      <c r="F181" s="187"/>
      <c r="G181" s="187"/>
      <c r="H181" s="187"/>
      <c r="I181" s="62"/>
      <c r="J181" s="62"/>
      <c r="K181" s="188"/>
      <c r="L181" s="259"/>
      <c r="M181" s="259"/>
      <c r="N181" s="56"/>
      <c r="O181" s="28"/>
      <c r="P181" s="56"/>
      <c r="Q181" s="28"/>
      <c r="R181" s="132"/>
      <c r="S181" s="214"/>
      <c r="T181" s="285"/>
      <c r="U181" s="27" t="s">
        <v>35</v>
      </c>
      <c r="V181" s="186"/>
      <c r="W181" s="56"/>
      <c r="X181" s="187"/>
      <c r="Y181" s="187"/>
      <c r="Z181" s="187"/>
      <c r="AA181" s="62"/>
      <c r="AB181" s="62"/>
      <c r="AC181" s="188"/>
      <c r="AD181" s="259"/>
      <c r="AE181" s="259"/>
      <c r="AF181" s="56"/>
      <c r="AG181" s="28"/>
      <c r="AH181" s="56"/>
      <c r="AI181" s="28"/>
      <c r="AJ181" s="132"/>
      <c r="AK181" s="199"/>
      <c r="AL181" s="285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4"/>
      <c r="AT181" s="37"/>
    </row>
    <row r="182" spans="2:46" ht="13.5" customHeight="1" thickBot="1" x14ac:dyDescent="0.2">
      <c r="B182" s="286"/>
      <c r="C182" s="27"/>
      <c r="D182" s="186"/>
      <c r="E182" s="56"/>
      <c r="F182" s="189"/>
      <c r="G182" s="189"/>
      <c r="H182" s="189"/>
      <c r="I182" s="56"/>
      <c r="J182" s="56"/>
      <c r="K182" s="188"/>
      <c r="L182" s="259"/>
      <c r="M182" s="259"/>
      <c r="N182" s="56"/>
      <c r="O182" s="28"/>
      <c r="P182" s="56"/>
      <c r="Q182" s="28"/>
      <c r="R182" s="184"/>
      <c r="S182" s="214"/>
      <c r="T182" s="286"/>
      <c r="U182" s="27"/>
      <c r="V182" s="186"/>
      <c r="W182" s="56"/>
      <c r="X182" s="189"/>
      <c r="Y182" s="189"/>
      <c r="Z182" s="189"/>
      <c r="AA182" s="56"/>
      <c r="AB182" s="56"/>
      <c r="AC182" s="188"/>
      <c r="AD182" s="259"/>
      <c r="AE182" s="259"/>
      <c r="AF182" s="56"/>
      <c r="AG182" s="28"/>
      <c r="AH182" s="56"/>
      <c r="AI182" s="28"/>
      <c r="AJ182" s="184"/>
      <c r="AK182" s="199"/>
      <c r="AL182" s="286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4"/>
      <c r="AT182" s="37"/>
    </row>
    <row r="183" spans="2:46" ht="13.5" customHeight="1" x14ac:dyDescent="0.15">
      <c r="B183" s="284" t="s">
        <v>99</v>
      </c>
      <c r="C183" s="25" t="s">
        <v>31</v>
      </c>
      <c r="D183" s="39"/>
      <c r="E183" s="55"/>
      <c r="F183" s="96"/>
      <c r="G183" s="96"/>
      <c r="H183" s="96"/>
      <c r="I183" s="60"/>
      <c r="J183" s="60"/>
      <c r="K183" s="61"/>
      <c r="L183" s="258"/>
      <c r="M183" s="258"/>
      <c r="N183" s="55"/>
      <c r="O183" s="26"/>
      <c r="P183" s="55"/>
      <c r="Q183" s="26"/>
      <c r="R183" s="131"/>
      <c r="S183" s="214"/>
      <c r="T183" s="284" t="s">
        <v>99</v>
      </c>
      <c r="U183" s="25" t="s">
        <v>31</v>
      </c>
      <c r="V183" s="39"/>
      <c r="W183" s="55"/>
      <c r="X183" s="96"/>
      <c r="Y183" s="96"/>
      <c r="Z183" s="96"/>
      <c r="AA183" s="60"/>
      <c r="AB183" s="60"/>
      <c r="AC183" s="61"/>
      <c r="AD183" s="258"/>
      <c r="AE183" s="258"/>
      <c r="AF183" s="55"/>
      <c r="AG183" s="26"/>
      <c r="AH183" s="55"/>
      <c r="AI183" s="26"/>
      <c r="AJ183" s="131"/>
      <c r="AK183" s="199"/>
      <c r="AL183" s="284" t="s">
        <v>99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4"/>
      <c r="AT183" s="37"/>
    </row>
    <row r="184" spans="2:46" ht="13.5" customHeight="1" x14ac:dyDescent="0.15">
      <c r="B184" s="285"/>
      <c r="C184" s="27" t="s">
        <v>32</v>
      </c>
      <c r="D184" s="186"/>
      <c r="E184" s="56"/>
      <c r="F184" s="187"/>
      <c r="G184" s="187"/>
      <c r="H184" s="187"/>
      <c r="I184" s="62"/>
      <c r="J184" s="62"/>
      <c r="K184" s="188"/>
      <c r="L184" s="259"/>
      <c r="M184" s="259"/>
      <c r="N184" s="56"/>
      <c r="O184" s="28"/>
      <c r="P184" s="56"/>
      <c r="Q184" s="28"/>
      <c r="R184" s="132"/>
      <c r="S184" s="214"/>
      <c r="T184" s="285"/>
      <c r="U184" s="27" t="s">
        <v>32</v>
      </c>
      <c r="V184" s="186"/>
      <c r="W184" s="56"/>
      <c r="X184" s="187"/>
      <c r="Y184" s="187"/>
      <c r="Z184" s="187"/>
      <c r="AA184" s="62"/>
      <c r="AB184" s="62"/>
      <c r="AC184" s="188"/>
      <c r="AD184" s="259"/>
      <c r="AE184" s="259"/>
      <c r="AF184" s="56"/>
      <c r="AG184" s="28"/>
      <c r="AH184" s="56"/>
      <c r="AI184" s="28"/>
      <c r="AJ184" s="132"/>
      <c r="AK184" s="199"/>
      <c r="AL184" s="285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4"/>
      <c r="AT184" s="37"/>
    </row>
    <row r="185" spans="2:46" ht="13.5" customHeight="1" x14ac:dyDescent="0.15">
      <c r="B185" s="285"/>
      <c r="C185" s="27" t="s">
        <v>33</v>
      </c>
      <c r="D185" s="186"/>
      <c r="E185" s="56"/>
      <c r="F185" s="187"/>
      <c r="G185" s="187"/>
      <c r="H185" s="187"/>
      <c r="I185" s="62"/>
      <c r="J185" s="62"/>
      <c r="K185" s="188"/>
      <c r="L185" s="259"/>
      <c r="M185" s="259"/>
      <c r="N185" s="56"/>
      <c r="O185" s="28"/>
      <c r="P185" s="56"/>
      <c r="Q185" s="28"/>
      <c r="R185" s="132"/>
      <c r="S185" s="214"/>
      <c r="T185" s="285"/>
      <c r="U185" s="27" t="s">
        <v>33</v>
      </c>
      <c r="V185" s="186"/>
      <c r="W185" s="56"/>
      <c r="X185" s="187"/>
      <c r="Y185" s="187"/>
      <c r="Z185" s="187"/>
      <c r="AA185" s="62"/>
      <c r="AB185" s="62"/>
      <c r="AC185" s="188"/>
      <c r="AD185" s="259"/>
      <c r="AE185" s="259"/>
      <c r="AF185" s="56"/>
      <c r="AG185" s="28"/>
      <c r="AH185" s="56"/>
      <c r="AI185" s="28"/>
      <c r="AJ185" s="132"/>
      <c r="AK185" s="199"/>
      <c r="AL185" s="285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4"/>
      <c r="AT185" s="37"/>
    </row>
    <row r="186" spans="2:46" ht="13.5" customHeight="1" x14ac:dyDescent="0.15">
      <c r="B186" s="285"/>
      <c r="C186" s="27" t="s">
        <v>35</v>
      </c>
      <c r="D186" s="186"/>
      <c r="E186" s="56"/>
      <c r="F186" s="187"/>
      <c r="G186" s="187"/>
      <c r="H186" s="187"/>
      <c r="I186" s="62"/>
      <c r="J186" s="62"/>
      <c r="K186" s="188"/>
      <c r="L186" s="259"/>
      <c r="M186" s="259"/>
      <c r="N186" s="56"/>
      <c r="O186" s="28"/>
      <c r="P186" s="56"/>
      <c r="Q186" s="28"/>
      <c r="R186" s="132"/>
      <c r="S186" s="214"/>
      <c r="T186" s="285"/>
      <c r="U186" s="27" t="s">
        <v>35</v>
      </c>
      <c r="V186" s="186"/>
      <c r="W186" s="56"/>
      <c r="X186" s="187"/>
      <c r="Y186" s="187"/>
      <c r="Z186" s="187"/>
      <c r="AA186" s="62"/>
      <c r="AB186" s="62"/>
      <c r="AC186" s="188"/>
      <c r="AD186" s="259"/>
      <c r="AE186" s="259"/>
      <c r="AF186" s="56"/>
      <c r="AG186" s="28"/>
      <c r="AH186" s="56"/>
      <c r="AI186" s="28"/>
      <c r="AJ186" s="132"/>
      <c r="AK186" s="199"/>
      <c r="AL186" s="285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4"/>
      <c r="AT186" s="37"/>
    </row>
    <row r="187" spans="2:46" ht="13.5" customHeight="1" thickBot="1" x14ac:dyDescent="0.2">
      <c r="B187" s="286"/>
      <c r="C187" s="27"/>
      <c r="D187" s="186"/>
      <c r="E187" s="56"/>
      <c r="F187" s="189"/>
      <c r="G187" s="189"/>
      <c r="H187" s="189"/>
      <c r="I187" s="56"/>
      <c r="J187" s="56"/>
      <c r="K187" s="188"/>
      <c r="L187" s="259"/>
      <c r="M187" s="259"/>
      <c r="N187" s="56"/>
      <c r="O187" s="28"/>
      <c r="P187" s="56"/>
      <c r="Q187" s="28"/>
      <c r="R187" s="184"/>
      <c r="S187" s="214"/>
      <c r="T187" s="286"/>
      <c r="U187" s="27"/>
      <c r="V187" s="186"/>
      <c r="W187" s="56"/>
      <c r="X187" s="189"/>
      <c r="Y187" s="189"/>
      <c r="Z187" s="189"/>
      <c r="AA187" s="56"/>
      <c r="AB187" s="56"/>
      <c r="AC187" s="188"/>
      <c r="AD187" s="259"/>
      <c r="AE187" s="259"/>
      <c r="AF187" s="56"/>
      <c r="AG187" s="28"/>
      <c r="AH187" s="56"/>
      <c r="AI187" s="28"/>
      <c r="AJ187" s="184"/>
      <c r="AK187" s="199"/>
      <c r="AL187" s="286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4"/>
      <c r="AT187" s="37"/>
    </row>
    <row r="188" spans="2:46" ht="13.5" customHeight="1" x14ac:dyDescent="0.15">
      <c r="B188" s="284" t="s">
        <v>100</v>
      </c>
      <c r="C188" s="25" t="s">
        <v>31</v>
      </c>
      <c r="D188" s="39"/>
      <c r="E188" s="55"/>
      <c r="F188" s="96"/>
      <c r="G188" s="96"/>
      <c r="H188" s="96"/>
      <c r="I188" s="60"/>
      <c r="J188" s="60"/>
      <c r="K188" s="61"/>
      <c r="L188" s="258"/>
      <c r="M188" s="258"/>
      <c r="N188" s="55"/>
      <c r="O188" s="26"/>
      <c r="P188" s="55"/>
      <c r="Q188" s="26"/>
      <c r="R188" s="131"/>
      <c r="S188" s="214"/>
      <c r="T188" s="284" t="s">
        <v>100</v>
      </c>
      <c r="U188" s="25" t="s">
        <v>31</v>
      </c>
      <c r="V188" s="39"/>
      <c r="W188" s="55"/>
      <c r="X188" s="96"/>
      <c r="Y188" s="96"/>
      <c r="Z188" s="96"/>
      <c r="AA188" s="60"/>
      <c r="AB188" s="60"/>
      <c r="AC188" s="61"/>
      <c r="AD188" s="258"/>
      <c r="AE188" s="258"/>
      <c r="AF188" s="55"/>
      <c r="AG188" s="26"/>
      <c r="AH188" s="55"/>
      <c r="AI188" s="26"/>
      <c r="AJ188" s="131"/>
      <c r="AK188" s="199"/>
      <c r="AL188" s="284" t="s">
        <v>100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4"/>
      <c r="AT188" s="37"/>
    </row>
    <row r="189" spans="2:46" ht="13.5" customHeight="1" x14ac:dyDescent="0.15">
      <c r="B189" s="285"/>
      <c r="C189" s="27" t="s">
        <v>32</v>
      </c>
      <c r="D189" s="186"/>
      <c r="E189" s="56"/>
      <c r="F189" s="187"/>
      <c r="G189" s="187"/>
      <c r="H189" s="187"/>
      <c r="I189" s="62"/>
      <c r="J189" s="62"/>
      <c r="K189" s="188"/>
      <c r="L189" s="259"/>
      <c r="M189" s="259"/>
      <c r="N189" s="56"/>
      <c r="O189" s="28"/>
      <c r="P189" s="56"/>
      <c r="Q189" s="28"/>
      <c r="R189" s="132"/>
      <c r="S189" s="214"/>
      <c r="T189" s="285"/>
      <c r="U189" s="27" t="s">
        <v>32</v>
      </c>
      <c r="V189" s="186"/>
      <c r="W189" s="56"/>
      <c r="X189" s="187"/>
      <c r="Y189" s="187"/>
      <c r="Z189" s="187"/>
      <c r="AA189" s="62"/>
      <c r="AB189" s="62"/>
      <c r="AC189" s="188"/>
      <c r="AD189" s="259"/>
      <c r="AE189" s="259"/>
      <c r="AF189" s="56"/>
      <c r="AG189" s="28"/>
      <c r="AH189" s="56"/>
      <c r="AI189" s="28"/>
      <c r="AJ189" s="132"/>
      <c r="AK189" s="199"/>
      <c r="AL189" s="285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4"/>
      <c r="AT189" s="37"/>
    </row>
    <row r="190" spans="2:46" ht="13.5" customHeight="1" x14ac:dyDescent="0.15">
      <c r="B190" s="285"/>
      <c r="C190" s="27" t="s">
        <v>33</v>
      </c>
      <c r="D190" s="186"/>
      <c r="E190" s="56"/>
      <c r="F190" s="187"/>
      <c r="G190" s="187"/>
      <c r="H190" s="187"/>
      <c r="I190" s="62"/>
      <c r="J190" s="62"/>
      <c r="K190" s="188"/>
      <c r="L190" s="259"/>
      <c r="M190" s="259"/>
      <c r="N190" s="56"/>
      <c r="O190" s="28"/>
      <c r="P190" s="56"/>
      <c r="Q190" s="28"/>
      <c r="R190" s="132"/>
      <c r="S190" s="214"/>
      <c r="T190" s="285"/>
      <c r="U190" s="27" t="s">
        <v>33</v>
      </c>
      <c r="V190" s="186"/>
      <c r="W190" s="56"/>
      <c r="X190" s="187"/>
      <c r="Y190" s="187"/>
      <c r="Z190" s="187"/>
      <c r="AA190" s="62"/>
      <c r="AB190" s="62"/>
      <c r="AC190" s="188"/>
      <c r="AD190" s="259"/>
      <c r="AE190" s="259"/>
      <c r="AF190" s="56"/>
      <c r="AG190" s="28"/>
      <c r="AH190" s="56"/>
      <c r="AI190" s="28"/>
      <c r="AJ190" s="132"/>
      <c r="AK190" s="199"/>
      <c r="AL190" s="285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4"/>
      <c r="AT190" s="37"/>
    </row>
    <row r="191" spans="2:46" ht="13.5" customHeight="1" x14ac:dyDescent="0.15">
      <c r="B191" s="285"/>
      <c r="C191" s="27" t="s">
        <v>35</v>
      </c>
      <c r="D191" s="186"/>
      <c r="E191" s="56"/>
      <c r="F191" s="187"/>
      <c r="G191" s="187"/>
      <c r="H191" s="187"/>
      <c r="I191" s="62"/>
      <c r="J191" s="62"/>
      <c r="K191" s="188"/>
      <c r="L191" s="259"/>
      <c r="M191" s="259"/>
      <c r="N191" s="56"/>
      <c r="O191" s="28"/>
      <c r="P191" s="56"/>
      <c r="Q191" s="28"/>
      <c r="R191" s="132"/>
      <c r="S191" s="214"/>
      <c r="T191" s="285"/>
      <c r="U191" s="27" t="s">
        <v>35</v>
      </c>
      <c r="V191" s="186"/>
      <c r="W191" s="56"/>
      <c r="X191" s="187"/>
      <c r="Y191" s="187"/>
      <c r="Z191" s="187"/>
      <c r="AA191" s="62"/>
      <c r="AB191" s="62"/>
      <c r="AC191" s="188"/>
      <c r="AD191" s="259"/>
      <c r="AE191" s="259"/>
      <c r="AF191" s="56"/>
      <c r="AG191" s="28"/>
      <c r="AH191" s="56"/>
      <c r="AI191" s="28"/>
      <c r="AJ191" s="132"/>
      <c r="AK191" s="199"/>
      <c r="AL191" s="285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4"/>
      <c r="AT191" s="37"/>
    </row>
    <row r="192" spans="2:46" ht="13.5" customHeight="1" thickBot="1" x14ac:dyDescent="0.2">
      <c r="B192" s="286"/>
      <c r="C192" s="27"/>
      <c r="D192" s="186"/>
      <c r="E192" s="56"/>
      <c r="F192" s="189"/>
      <c r="G192" s="189"/>
      <c r="H192" s="189"/>
      <c r="I192" s="56"/>
      <c r="J192" s="56"/>
      <c r="K192" s="188"/>
      <c r="L192" s="259"/>
      <c r="M192" s="259"/>
      <c r="N192" s="56"/>
      <c r="O192" s="28"/>
      <c r="P192" s="56"/>
      <c r="Q192" s="28"/>
      <c r="R192" s="184"/>
      <c r="S192" s="214"/>
      <c r="T192" s="286"/>
      <c r="U192" s="27"/>
      <c r="V192" s="186"/>
      <c r="W192" s="56"/>
      <c r="X192" s="189"/>
      <c r="Y192" s="189"/>
      <c r="Z192" s="189"/>
      <c r="AA192" s="56"/>
      <c r="AB192" s="56"/>
      <c r="AC192" s="188"/>
      <c r="AD192" s="259"/>
      <c r="AE192" s="259"/>
      <c r="AF192" s="56"/>
      <c r="AG192" s="28"/>
      <c r="AH192" s="56"/>
      <c r="AI192" s="28"/>
      <c r="AJ192" s="184"/>
      <c r="AK192" s="199"/>
      <c r="AL192" s="286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4"/>
      <c r="AT192" s="37"/>
    </row>
    <row r="193" spans="2:46" ht="13.5" customHeight="1" x14ac:dyDescent="0.15">
      <c r="B193" s="284" t="s">
        <v>101</v>
      </c>
      <c r="C193" s="25" t="s">
        <v>31</v>
      </c>
      <c r="D193" s="39"/>
      <c r="E193" s="55"/>
      <c r="F193" s="96"/>
      <c r="G193" s="96"/>
      <c r="H193" s="96"/>
      <c r="I193" s="60"/>
      <c r="J193" s="60"/>
      <c r="K193" s="61"/>
      <c r="L193" s="258"/>
      <c r="M193" s="258"/>
      <c r="N193" s="55"/>
      <c r="O193" s="26"/>
      <c r="P193" s="55"/>
      <c r="Q193" s="26"/>
      <c r="R193" s="131"/>
      <c r="S193" s="214"/>
      <c r="T193" s="284" t="s">
        <v>101</v>
      </c>
      <c r="U193" s="25" t="s">
        <v>31</v>
      </c>
      <c r="V193" s="39"/>
      <c r="W193" s="55"/>
      <c r="X193" s="96"/>
      <c r="Y193" s="96"/>
      <c r="Z193" s="96"/>
      <c r="AA193" s="60"/>
      <c r="AB193" s="60"/>
      <c r="AC193" s="61"/>
      <c r="AD193" s="258"/>
      <c r="AE193" s="258"/>
      <c r="AF193" s="55"/>
      <c r="AG193" s="26"/>
      <c r="AH193" s="55"/>
      <c r="AI193" s="26"/>
      <c r="AJ193" s="131"/>
      <c r="AK193" s="199"/>
      <c r="AL193" s="284" t="s">
        <v>101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4"/>
      <c r="AT193" s="37"/>
    </row>
    <row r="194" spans="2:46" ht="13.5" customHeight="1" x14ac:dyDescent="0.15">
      <c r="B194" s="285"/>
      <c r="C194" s="27" t="s">
        <v>32</v>
      </c>
      <c r="D194" s="186"/>
      <c r="E194" s="56"/>
      <c r="F194" s="187"/>
      <c r="G194" s="187"/>
      <c r="H194" s="187"/>
      <c r="I194" s="62"/>
      <c r="J194" s="62"/>
      <c r="K194" s="188"/>
      <c r="L194" s="259"/>
      <c r="M194" s="259"/>
      <c r="N194" s="56"/>
      <c r="O194" s="28"/>
      <c r="P194" s="56"/>
      <c r="Q194" s="28"/>
      <c r="R194" s="132"/>
      <c r="S194" s="214"/>
      <c r="T194" s="285"/>
      <c r="U194" s="27" t="s">
        <v>32</v>
      </c>
      <c r="V194" s="186"/>
      <c r="W194" s="56"/>
      <c r="X194" s="187"/>
      <c r="Y194" s="187"/>
      <c r="Z194" s="187"/>
      <c r="AA194" s="62"/>
      <c r="AB194" s="62"/>
      <c r="AC194" s="188"/>
      <c r="AD194" s="259"/>
      <c r="AE194" s="259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4"/>
      <c r="AT194" s="37"/>
    </row>
    <row r="195" spans="2:46" ht="13.5" customHeight="1" x14ac:dyDescent="0.15">
      <c r="B195" s="285"/>
      <c r="C195" s="27" t="s">
        <v>33</v>
      </c>
      <c r="D195" s="186"/>
      <c r="E195" s="56"/>
      <c r="F195" s="187"/>
      <c r="G195" s="187"/>
      <c r="H195" s="187"/>
      <c r="I195" s="62"/>
      <c r="J195" s="62"/>
      <c r="K195" s="188"/>
      <c r="L195" s="259"/>
      <c r="M195" s="259"/>
      <c r="N195" s="56"/>
      <c r="O195" s="28"/>
      <c r="P195" s="56"/>
      <c r="Q195" s="28"/>
      <c r="R195" s="132"/>
      <c r="S195" s="214"/>
      <c r="T195" s="285"/>
      <c r="U195" s="27" t="s">
        <v>33</v>
      </c>
      <c r="V195" s="186"/>
      <c r="W195" s="56"/>
      <c r="X195" s="187"/>
      <c r="Y195" s="187"/>
      <c r="Z195" s="187"/>
      <c r="AA195" s="62"/>
      <c r="AB195" s="62"/>
      <c r="AC195" s="188"/>
      <c r="AD195" s="259"/>
      <c r="AE195" s="259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4"/>
      <c r="AT195" s="37"/>
    </row>
    <row r="196" spans="2:46" ht="13.5" customHeight="1" x14ac:dyDescent="0.15">
      <c r="B196" s="285"/>
      <c r="C196" s="27" t="s">
        <v>35</v>
      </c>
      <c r="D196" s="186"/>
      <c r="E196" s="56"/>
      <c r="F196" s="187"/>
      <c r="G196" s="187"/>
      <c r="H196" s="187"/>
      <c r="I196" s="62"/>
      <c r="J196" s="62"/>
      <c r="K196" s="188"/>
      <c r="L196" s="259"/>
      <c r="M196" s="259"/>
      <c r="N196" s="56"/>
      <c r="O196" s="28"/>
      <c r="P196" s="56"/>
      <c r="Q196" s="28"/>
      <c r="R196" s="132"/>
      <c r="S196" s="214"/>
      <c r="T196" s="285"/>
      <c r="U196" s="27" t="s">
        <v>35</v>
      </c>
      <c r="V196" s="186"/>
      <c r="W196" s="56"/>
      <c r="X196" s="187"/>
      <c r="Y196" s="187"/>
      <c r="Z196" s="187"/>
      <c r="AA196" s="62"/>
      <c r="AB196" s="62"/>
      <c r="AC196" s="188"/>
      <c r="AD196" s="259"/>
      <c r="AE196" s="259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4"/>
      <c r="AT196" s="37"/>
    </row>
    <row r="197" spans="2:46" ht="13.5" customHeight="1" thickBot="1" x14ac:dyDescent="0.2">
      <c r="B197" s="286"/>
      <c r="C197" s="27"/>
      <c r="D197" s="186"/>
      <c r="E197" s="56"/>
      <c r="F197" s="189"/>
      <c r="G197" s="189"/>
      <c r="H197" s="189"/>
      <c r="I197" s="56"/>
      <c r="J197" s="56"/>
      <c r="K197" s="188"/>
      <c r="L197" s="259"/>
      <c r="M197" s="259"/>
      <c r="N197" s="56"/>
      <c r="O197" s="28"/>
      <c r="P197" s="56"/>
      <c r="Q197" s="28"/>
      <c r="R197" s="184"/>
      <c r="S197" s="214"/>
      <c r="T197" s="286"/>
      <c r="U197" s="27"/>
      <c r="V197" s="186"/>
      <c r="W197" s="56"/>
      <c r="X197" s="189"/>
      <c r="Y197" s="189"/>
      <c r="Z197" s="189"/>
      <c r="AA197" s="56"/>
      <c r="AB197" s="56"/>
      <c r="AC197" s="188"/>
      <c r="AD197" s="259"/>
      <c r="AE197" s="259"/>
      <c r="AF197" s="56"/>
      <c r="AG197" s="28"/>
      <c r="AH197" s="56"/>
      <c r="AI197" s="28"/>
      <c r="AJ197" s="184"/>
      <c r="AK197" s="199"/>
      <c r="AL197" s="286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4"/>
      <c r="AT197" s="37"/>
    </row>
    <row r="198" spans="2:46" ht="13.5" customHeight="1" x14ac:dyDescent="0.15">
      <c r="B198" s="284" t="s">
        <v>102</v>
      </c>
      <c r="C198" s="25" t="s">
        <v>31</v>
      </c>
      <c r="D198" s="39"/>
      <c r="E198" s="55"/>
      <c r="F198" s="96"/>
      <c r="G198" s="96"/>
      <c r="H198" s="96"/>
      <c r="I198" s="60"/>
      <c r="J198" s="60"/>
      <c r="K198" s="61"/>
      <c r="L198" s="258"/>
      <c r="M198" s="258"/>
      <c r="N198" s="55"/>
      <c r="O198" s="26"/>
      <c r="P198" s="55"/>
      <c r="Q198" s="26"/>
      <c r="R198" s="131"/>
      <c r="S198" s="214"/>
      <c r="T198" s="284" t="s">
        <v>102</v>
      </c>
      <c r="U198" s="25" t="s">
        <v>31</v>
      </c>
      <c r="V198" s="39"/>
      <c r="W198" s="55"/>
      <c r="X198" s="96"/>
      <c r="Y198" s="96"/>
      <c r="Z198" s="96"/>
      <c r="AA198" s="60"/>
      <c r="AB198" s="60"/>
      <c r="AC198" s="61"/>
      <c r="AD198" s="258"/>
      <c r="AE198" s="258"/>
      <c r="AF198" s="55"/>
      <c r="AG198" s="26"/>
      <c r="AH198" s="55"/>
      <c r="AI198" s="26"/>
      <c r="AJ198" s="131"/>
      <c r="AK198" s="199"/>
      <c r="AL198" s="284" t="s">
        <v>102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4"/>
      <c r="AT198" s="37"/>
    </row>
    <row r="199" spans="2:46" ht="13.5" customHeight="1" x14ac:dyDescent="0.15">
      <c r="B199" s="285"/>
      <c r="C199" s="27" t="s">
        <v>32</v>
      </c>
      <c r="D199" s="186"/>
      <c r="E199" s="56"/>
      <c r="F199" s="187"/>
      <c r="G199" s="187"/>
      <c r="H199" s="187"/>
      <c r="I199" s="62"/>
      <c r="J199" s="62"/>
      <c r="K199" s="188"/>
      <c r="L199" s="259"/>
      <c r="M199" s="259"/>
      <c r="N199" s="56"/>
      <c r="O199" s="28"/>
      <c r="P199" s="56"/>
      <c r="Q199" s="28"/>
      <c r="R199" s="132"/>
      <c r="S199" s="214"/>
      <c r="T199" s="285"/>
      <c r="U199" s="27" t="s">
        <v>32</v>
      </c>
      <c r="V199" s="186"/>
      <c r="W199" s="56"/>
      <c r="X199" s="187"/>
      <c r="Y199" s="187"/>
      <c r="Z199" s="187"/>
      <c r="AA199" s="62"/>
      <c r="AB199" s="62"/>
      <c r="AC199" s="188"/>
      <c r="AD199" s="259"/>
      <c r="AE199" s="259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4"/>
      <c r="AT199" s="37"/>
    </row>
    <row r="200" spans="2:46" ht="13.5" customHeight="1" x14ac:dyDescent="0.15">
      <c r="B200" s="285"/>
      <c r="C200" s="27" t="s">
        <v>33</v>
      </c>
      <c r="D200" s="186"/>
      <c r="E200" s="56"/>
      <c r="F200" s="187"/>
      <c r="G200" s="187"/>
      <c r="H200" s="187"/>
      <c r="I200" s="62"/>
      <c r="J200" s="62"/>
      <c r="K200" s="188"/>
      <c r="L200" s="259"/>
      <c r="M200" s="259"/>
      <c r="N200" s="56"/>
      <c r="O200" s="28"/>
      <c r="P200" s="56"/>
      <c r="Q200" s="28"/>
      <c r="R200" s="132"/>
      <c r="S200" s="214"/>
      <c r="T200" s="285"/>
      <c r="U200" s="27" t="s">
        <v>33</v>
      </c>
      <c r="V200" s="186"/>
      <c r="W200" s="56"/>
      <c r="X200" s="187"/>
      <c r="Y200" s="187"/>
      <c r="Z200" s="187"/>
      <c r="AA200" s="62"/>
      <c r="AB200" s="62"/>
      <c r="AC200" s="188"/>
      <c r="AD200" s="259"/>
      <c r="AE200" s="259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4"/>
      <c r="AT200" s="37"/>
    </row>
    <row r="201" spans="2:46" ht="13.5" customHeight="1" x14ac:dyDescent="0.15">
      <c r="B201" s="285"/>
      <c r="C201" s="27" t="s">
        <v>35</v>
      </c>
      <c r="D201" s="186"/>
      <c r="E201" s="56"/>
      <c r="F201" s="187"/>
      <c r="G201" s="187"/>
      <c r="H201" s="187"/>
      <c r="I201" s="62"/>
      <c r="J201" s="62"/>
      <c r="K201" s="188"/>
      <c r="L201" s="259"/>
      <c r="M201" s="259"/>
      <c r="N201" s="56"/>
      <c r="O201" s="28"/>
      <c r="P201" s="56"/>
      <c r="Q201" s="28"/>
      <c r="R201" s="132"/>
      <c r="S201" s="214"/>
      <c r="T201" s="285"/>
      <c r="U201" s="27" t="s">
        <v>35</v>
      </c>
      <c r="V201" s="186"/>
      <c r="W201" s="56"/>
      <c r="X201" s="187"/>
      <c r="Y201" s="187"/>
      <c r="Z201" s="187"/>
      <c r="AA201" s="62"/>
      <c r="AB201" s="62"/>
      <c r="AC201" s="188"/>
      <c r="AD201" s="259"/>
      <c r="AE201" s="259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4"/>
      <c r="AT201" s="37"/>
    </row>
    <row r="202" spans="2:46" ht="13.5" customHeight="1" thickBot="1" x14ac:dyDescent="0.2">
      <c r="B202" s="286"/>
      <c r="C202" s="27"/>
      <c r="D202" s="186"/>
      <c r="E202" s="56"/>
      <c r="F202" s="189"/>
      <c r="G202" s="189"/>
      <c r="H202" s="189"/>
      <c r="I202" s="56"/>
      <c r="J202" s="56"/>
      <c r="K202" s="188"/>
      <c r="L202" s="259"/>
      <c r="M202" s="259"/>
      <c r="N202" s="56"/>
      <c r="O202" s="28"/>
      <c r="P202" s="56"/>
      <c r="Q202" s="28"/>
      <c r="R202" s="184"/>
      <c r="S202" s="214"/>
      <c r="T202" s="286"/>
      <c r="U202" s="27"/>
      <c r="V202" s="186"/>
      <c r="W202" s="56"/>
      <c r="X202" s="189"/>
      <c r="Y202" s="189"/>
      <c r="Z202" s="189"/>
      <c r="AA202" s="56"/>
      <c r="AB202" s="56"/>
      <c r="AC202" s="188"/>
      <c r="AD202" s="259"/>
      <c r="AE202" s="259"/>
      <c r="AF202" s="56"/>
      <c r="AG202" s="28"/>
      <c r="AH202" s="56"/>
      <c r="AI202" s="28"/>
      <c r="AJ202" s="184"/>
      <c r="AK202" s="199"/>
      <c r="AL202" s="286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4"/>
      <c r="AT202" s="37"/>
    </row>
    <row r="203" spans="2:46" ht="13.5" customHeight="1" x14ac:dyDescent="0.15">
      <c r="B203" s="284" t="s">
        <v>103</v>
      </c>
      <c r="C203" s="25" t="s">
        <v>31</v>
      </c>
      <c r="D203" s="39"/>
      <c r="E203" s="55"/>
      <c r="F203" s="96"/>
      <c r="G203" s="96"/>
      <c r="H203" s="96"/>
      <c r="I203" s="60"/>
      <c r="J203" s="60"/>
      <c r="K203" s="61"/>
      <c r="L203" s="258"/>
      <c r="M203" s="258"/>
      <c r="N203" s="55"/>
      <c r="O203" s="26"/>
      <c r="P203" s="55"/>
      <c r="Q203" s="26"/>
      <c r="R203" s="131"/>
      <c r="S203" s="214"/>
      <c r="T203" s="284" t="s">
        <v>103</v>
      </c>
      <c r="U203" s="25" t="s">
        <v>31</v>
      </c>
      <c r="V203" s="39"/>
      <c r="W203" s="55"/>
      <c r="X203" s="96"/>
      <c r="Y203" s="96"/>
      <c r="Z203" s="96"/>
      <c r="AA203" s="60"/>
      <c r="AB203" s="60"/>
      <c r="AC203" s="61"/>
      <c r="AD203" s="258"/>
      <c r="AE203" s="258"/>
      <c r="AF203" s="55"/>
      <c r="AG203" s="26"/>
      <c r="AH203" s="55"/>
      <c r="AI203" s="26"/>
      <c r="AJ203" s="131"/>
      <c r="AK203" s="199"/>
      <c r="AL203" s="284" t="s">
        <v>103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4"/>
      <c r="AT203" s="37"/>
    </row>
    <row r="204" spans="2:46" ht="13.5" customHeight="1" x14ac:dyDescent="0.15">
      <c r="B204" s="285"/>
      <c r="C204" s="27" t="s">
        <v>32</v>
      </c>
      <c r="D204" s="186"/>
      <c r="E204" s="56"/>
      <c r="F204" s="187"/>
      <c r="G204" s="187"/>
      <c r="H204" s="187"/>
      <c r="I204" s="62"/>
      <c r="J204" s="62"/>
      <c r="K204" s="188"/>
      <c r="L204" s="259"/>
      <c r="M204" s="259"/>
      <c r="N204" s="56"/>
      <c r="O204" s="28"/>
      <c r="P204" s="56"/>
      <c r="Q204" s="28"/>
      <c r="R204" s="132"/>
      <c r="S204" s="214"/>
      <c r="T204" s="285"/>
      <c r="U204" s="27" t="s">
        <v>32</v>
      </c>
      <c r="V204" s="186"/>
      <c r="W204" s="56"/>
      <c r="X204" s="187"/>
      <c r="Y204" s="187"/>
      <c r="Z204" s="187"/>
      <c r="AA204" s="62"/>
      <c r="AB204" s="62"/>
      <c r="AC204" s="188"/>
      <c r="AD204" s="259"/>
      <c r="AE204" s="259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4"/>
      <c r="AT204" s="37"/>
    </row>
    <row r="205" spans="2:46" ht="13.5" customHeight="1" x14ac:dyDescent="0.15">
      <c r="B205" s="285"/>
      <c r="C205" s="27" t="s">
        <v>33</v>
      </c>
      <c r="D205" s="186"/>
      <c r="E205" s="56"/>
      <c r="F205" s="187"/>
      <c r="G205" s="187"/>
      <c r="H205" s="187"/>
      <c r="I205" s="62"/>
      <c r="J205" s="62"/>
      <c r="K205" s="188"/>
      <c r="L205" s="259"/>
      <c r="M205" s="259"/>
      <c r="N205" s="56"/>
      <c r="O205" s="28"/>
      <c r="P205" s="56"/>
      <c r="Q205" s="28"/>
      <c r="R205" s="132"/>
      <c r="S205" s="214"/>
      <c r="T205" s="285"/>
      <c r="U205" s="27" t="s">
        <v>33</v>
      </c>
      <c r="V205" s="186"/>
      <c r="W205" s="56"/>
      <c r="X205" s="187"/>
      <c r="Y205" s="187"/>
      <c r="Z205" s="187"/>
      <c r="AA205" s="62"/>
      <c r="AB205" s="62"/>
      <c r="AC205" s="188"/>
      <c r="AD205" s="259"/>
      <c r="AE205" s="259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4"/>
      <c r="AT205" s="37"/>
    </row>
    <row r="206" spans="2:46" ht="13.5" customHeight="1" x14ac:dyDescent="0.15">
      <c r="B206" s="285"/>
      <c r="C206" s="27" t="s">
        <v>35</v>
      </c>
      <c r="D206" s="186"/>
      <c r="E206" s="56"/>
      <c r="F206" s="187"/>
      <c r="G206" s="187"/>
      <c r="H206" s="187"/>
      <c r="I206" s="62"/>
      <c r="J206" s="62"/>
      <c r="K206" s="188"/>
      <c r="L206" s="259"/>
      <c r="M206" s="259"/>
      <c r="N206" s="56"/>
      <c r="O206" s="28"/>
      <c r="P206" s="56"/>
      <c r="Q206" s="28"/>
      <c r="R206" s="132"/>
      <c r="S206" s="214"/>
      <c r="T206" s="285"/>
      <c r="U206" s="27" t="s">
        <v>35</v>
      </c>
      <c r="V206" s="186"/>
      <c r="W206" s="56"/>
      <c r="X206" s="187"/>
      <c r="Y206" s="187"/>
      <c r="Z206" s="187"/>
      <c r="AA206" s="62"/>
      <c r="AB206" s="62"/>
      <c r="AC206" s="188"/>
      <c r="AD206" s="259"/>
      <c r="AE206" s="259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4"/>
      <c r="AT206" s="37"/>
    </row>
    <row r="207" spans="2:46" ht="13.5" customHeight="1" thickBot="1" x14ac:dyDescent="0.2">
      <c r="B207" s="286"/>
      <c r="C207" s="27"/>
      <c r="D207" s="186"/>
      <c r="E207" s="56"/>
      <c r="F207" s="189"/>
      <c r="G207" s="189"/>
      <c r="H207" s="189"/>
      <c r="I207" s="56"/>
      <c r="J207" s="56"/>
      <c r="K207" s="188"/>
      <c r="L207" s="259"/>
      <c r="M207" s="259"/>
      <c r="N207" s="56"/>
      <c r="O207" s="28"/>
      <c r="P207" s="56"/>
      <c r="Q207" s="28"/>
      <c r="R207" s="184"/>
      <c r="S207" s="214"/>
      <c r="T207" s="286"/>
      <c r="U207" s="27"/>
      <c r="V207" s="186"/>
      <c r="W207" s="56"/>
      <c r="X207" s="189"/>
      <c r="Y207" s="189"/>
      <c r="Z207" s="189"/>
      <c r="AA207" s="56"/>
      <c r="AB207" s="56"/>
      <c r="AC207" s="188"/>
      <c r="AD207" s="259"/>
      <c r="AE207" s="259"/>
      <c r="AF207" s="56"/>
      <c r="AG207" s="28"/>
      <c r="AH207" s="56"/>
      <c r="AI207" s="28"/>
      <c r="AJ207" s="184"/>
      <c r="AK207" s="199"/>
      <c r="AL207" s="286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4"/>
      <c r="AT207" s="37"/>
    </row>
    <row r="208" spans="2:46" ht="13.5" customHeight="1" x14ac:dyDescent="0.15">
      <c r="B208" s="284" t="s">
        <v>104</v>
      </c>
      <c r="C208" s="25" t="s">
        <v>31</v>
      </c>
      <c r="D208" s="39"/>
      <c r="E208" s="55"/>
      <c r="F208" s="96"/>
      <c r="G208" s="96"/>
      <c r="H208" s="96"/>
      <c r="I208" s="60"/>
      <c r="J208" s="60"/>
      <c r="K208" s="61"/>
      <c r="L208" s="258"/>
      <c r="M208" s="258"/>
      <c r="N208" s="55"/>
      <c r="O208" s="26"/>
      <c r="P208" s="55"/>
      <c r="Q208" s="26"/>
      <c r="R208" s="131"/>
      <c r="S208" s="214"/>
      <c r="T208" s="284" t="s">
        <v>104</v>
      </c>
      <c r="U208" s="25" t="s">
        <v>31</v>
      </c>
      <c r="V208" s="39"/>
      <c r="W208" s="55"/>
      <c r="X208" s="96"/>
      <c r="Y208" s="96"/>
      <c r="Z208" s="96"/>
      <c r="AA208" s="60"/>
      <c r="AB208" s="60"/>
      <c r="AC208" s="61"/>
      <c r="AD208" s="258"/>
      <c r="AE208" s="258"/>
      <c r="AF208" s="55"/>
      <c r="AG208" s="26"/>
      <c r="AH208" s="55"/>
      <c r="AI208" s="26"/>
      <c r="AJ208" s="131"/>
      <c r="AK208" s="199"/>
      <c r="AL208" s="284" t="s">
        <v>104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4"/>
      <c r="AT208" s="37"/>
    </row>
    <row r="209" spans="2:46" ht="13.5" customHeight="1" x14ac:dyDescent="0.15">
      <c r="B209" s="285"/>
      <c r="C209" s="27" t="s">
        <v>32</v>
      </c>
      <c r="D209" s="186"/>
      <c r="E209" s="56"/>
      <c r="F209" s="187"/>
      <c r="G209" s="187"/>
      <c r="H209" s="187"/>
      <c r="I209" s="62"/>
      <c r="J209" s="62"/>
      <c r="K209" s="188"/>
      <c r="L209" s="259"/>
      <c r="M209" s="259"/>
      <c r="N209" s="56"/>
      <c r="O209" s="28"/>
      <c r="P209" s="56"/>
      <c r="Q209" s="28"/>
      <c r="R209" s="132"/>
      <c r="S209" s="214"/>
      <c r="T209" s="285"/>
      <c r="U209" s="27" t="s">
        <v>32</v>
      </c>
      <c r="V209" s="186"/>
      <c r="W209" s="56"/>
      <c r="X209" s="187"/>
      <c r="Y209" s="187"/>
      <c r="Z209" s="187"/>
      <c r="AA209" s="62"/>
      <c r="AB209" s="62"/>
      <c r="AC209" s="188"/>
      <c r="AD209" s="259"/>
      <c r="AE209" s="259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4"/>
      <c r="AT209" s="37"/>
    </row>
    <row r="210" spans="2:46" ht="13.5" customHeight="1" x14ac:dyDescent="0.15">
      <c r="B210" s="285"/>
      <c r="C210" s="27" t="s">
        <v>33</v>
      </c>
      <c r="D210" s="186"/>
      <c r="E210" s="56"/>
      <c r="F210" s="187"/>
      <c r="G210" s="187"/>
      <c r="H210" s="187"/>
      <c r="I210" s="62"/>
      <c r="J210" s="62"/>
      <c r="K210" s="188"/>
      <c r="L210" s="259"/>
      <c r="M210" s="259"/>
      <c r="N210" s="56"/>
      <c r="O210" s="28"/>
      <c r="P210" s="56"/>
      <c r="Q210" s="28"/>
      <c r="R210" s="132"/>
      <c r="S210" s="214"/>
      <c r="T210" s="285"/>
      <c r="U210" s="27" t="s">
        <v>33</v>
      </c>
      <c r="V210" s="186"/>
      <c r="W210" s="56"/>
      <c r="X210" s="187"/>
      <c r="Y210" s="187"/>
      <c r="Z210" s="187"/>
      <c r="AA210" s="62"/>
      <c r="AB210" s="62"/>
      <c r="AC210" s="188"/>
      <c r="AD210" s="259"/>
      <c r="AE210" s="259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4"/>
      <c r="AT210" s="37"/>
    </row>
    <row r="211" spans="2:46" ht="13.5" customHeight="1" x14ac:dyDescent="0.15">
      <c r="B211" s="285"/>
      <c r="C211" s="27" t="s">
        <v>35</v>
      </c>
      <c r="D211" s="186"/>
      <c r="E211" s="56"/>
      <c r="F211" s="187"/>
      <c r="G211" s="187"/>
      <c r="H211" s="187"/>
      <c r="I211" s="62"/>
      <c r="J211" s="62"/>
      <c r="K211" s="188"/>
      <c r="L211" s="259"/>
      <c r="M211" s="259"/>
      <c r="N211" s="56"/>
      <c r="O211" s="28"/>
      <c r="P211" s="56"/>
      <c r="Q211" s="28"/>
      <c r="R211" s="132"/>
      <c r="S211" s="214"/>
      <c r="T211" s="285"/>
      <c r="U211" s="27" t="s">
        <v>35</v>
      </c>
      <c r="V211" s="186"/>
      <c r="W211" s="56"/>
      <c r="X211" s="187"/>
      <c r="Y211" s="187"/>
      <c r="Z211" s="187"/>
      <c r="AA211" s="62"/>
      <c r="AB211" s="62"/>
      <c r="AC211" s="188"/>
      <c r="AD211" s="259"/>
      <c r="AE211" s="259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4"/>
      <c r="AT211" s="37"/>
    </row>
    <row r="212" spans="2:46" ht="13.5" customHeight="1" thickBot="1" x14ac:dyDescent="0.2">
      <c r="B212" s="286"/>
      <c r="C212" s="27"/>
      <c r="D212" s="186"/>
      <c r="E212" s="56"/>
      <c r="F212" s="189"/>
      <c r="G212" s="189"/>
      <c r="H212" s="189"/>
      <c r="I212" s="56"/>
      <c r="J212" s="56"/>
      <c r="K212" s="188"/>
      <c r="L212" s="259"/>
      <c r="M212" s="259"/>
      <c r="N212" s="56"/>
      <c r="O212" s="28"/>
      <c r="P212" s="56"/>
      <c r="Q212" s="28"/>
      <c r="R212" s="184"/>
      <c r="S212" s="214"/>
      <c r="T212" s="286"/>
      <c r="U212" s="27"/>
      <c r="V212" s="186"/>
      <c r="W212" s="56"/>
      <c r="X212" s="189"/>
      <c r="Y212" s="189"/>
      <c r="Z212" s="189"/>
      <c r="AA212" s="56"/>
      <c r="AB212" s="56"/>
      <c r="AC212" s="188"/>
      <c r="AD212" s="259"/>
      <c r="AE212" s="259"/>
      <c r="AF212" s="56"/>
      <c r="AG212" s="28"/>
      <c r="AH212" s="56"/>
      <c r="AI212" s="28"/>
      <c r="AJ212" s="184"/>
      <c r="AK212" s="199"/>
      <c r="AL212" s="286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4"/>
      <c r="AT212" s="37"/>
    </row>
    <row r="213" spans="2:46" ht="13.5" customHeight="1" x14ac:dyDescent="0.15">
      <c r="B213" s="284" t="s">
        <v>105</v>
      </c>
      <c r="C213" s="25" t="s">
        <v>31</v>
      </c>
      <c r="D213" s="39"/>
      <c r="E213" s="55"/>
      <c r="F213" s="96"/>
      <c r="G213" s="96"/>
      <c r="H213" s="96"/>
      <c r="I213" s="60"/>
      <c r="J213" s="60"/>
      <c r="K213" s="61"/>
      <c r="L213" s="258"/>
      <c r="M213" s="258"/>
      <c r="N213" s="55"/>
      <c r="O213" s="26"/>
      <c r="P213" s="55"/>
      <c r="Q213" s="26"/>
      <c r="R213" s="131"/>
      <c r="S213" s="214"/>
      <c r="T213" s="284" t="s">
        <v>105</v>
      </c>
      <c r="U213" s="25" t="s">
        <v>31</v>
      </c>
      <c r="V213" s="39"/>
      <c r="W213" s="55"/>
      <c r="X213" s="96"/>
      <c r="Y213" s="96"/>
      <c r="Z213" s="96"/>
      <c r="AA213" s="60"/>
      <c r="AB213" s="60"/>
      <c r="AC213" s="61"/>
      <c r="AD213" s="258"/>
      <c r="AE213" s="258"/>
      <c r="AF213" s="55"/>
      <c r="AG213" s="26"/>
      <c r="AH213" s="55"/>
      <c r="AI213" s="26"/>
      <c r="AJ213" s="131"/>
      <c r="AK213" s="199"/>
      <c r="AL213" s="284" t="s">
        <v>105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4"/>
      <c r="AT213" s="37"/>
    </row>
    <row r="214" spans="2:46" ht="13.5" customHeight="1" x14ac:dyDescent="0.15">
      <c r="B214" s="285"/>
      <c r="C214" s="27" t="s">
        <v>32</v>
      </c>
      <c r="D214" s="186"/>
      <c r="E214" s="56"/>
      <c r="F214" s="187"/>
      <c r="G214" s="187"/>
      <c r="H214" s="187"/>
      <c r="I214" s="62"/>
      <c r="J214" s="62"/>
      <c r="K214" s="188"/>
      <c r="L214" s="259"/>
      <c r="M214" s="259"/>
      <c r="N214" s="56"/>
      <c r="O214" s="28"/>
      <c r="P214" s="56"/>
      <c r="Q214" s="28"/>
      <c r="R214" s="132"/>
      <c r="S214" s="214"/>
      <c r="T214" s="285"/>
      <c r="U214" s="27" t="s">
        <v>32</v>
      </c>
      <c r="V214" s="186"/>
      <c r="W214" s="56"/>
      <c r="X214" s="187"/>
      <c r="Y214" s="187"/>
      <c r="Z214" s="187"/>
      <c r="AA214" s="62"/>
      <c r="AB214" s="62"/>
      <c r="AC214" s="188"/>
      <c r="AD214" s="259"/>
      <c r="AE214" s="259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4"/>
      <c r="AT214" s="37"/>
    </row>
    <row r="215" spans="2:46" ht="13.5" customHeight="1" x14ac:dyDescent="0.15">
      <c r="B215" s="285"/>
      <c r="C215" s="27" t="s">
        <v>33</v>
      </c>
      <c r="D215" s="186"/>
      <c r="E215" s="56"/>
      <c r="F215" s="187"/>
      <c r="G215" s="187"/>
      <c r="H215" s="187"/>
      <c r="I215" s="62"/>
      <c r="J215" s="62"/>
      <c r="K215" s="188"/>
      <c r="L215" s="259"/>
      <c r="M215" s="259"/>
      <c r="N215" s="56"/>
      <c r="O215" s="28"/>
      <c r="P215" s="56"/>
      <c r="Q215" s="28"/>
      <c r="R215" s="132"/>
      <c r="S215" s="214"/>
      <c r="T215" s="285"/>
      <c r="U215" s="27" t="s">
        <v>33</v>
      </c>
      <c r="V215" s="186"/>
      <c r="W215" s="56"/>
      <c r="X215" s="187"/>
      <c r="Y215" s="187"/>
      <c r="Z215" s="187"/>
      <c r="AA215" s="62"/>
      <c r="AB215" s="62"/>
      <c r="AC215" s="188"/>
      <c r="AD215" s="259"/>
      <c r="AE215" s="259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4"/>
      <c r="AT215" s="37"/>
    </row>
    <row r="216" spans="2:46" ht="13.5" customHeight="1" x14ac:dyDescent="0.15">
      <c r="B216" s="285"/>
      <c r="C216" s="27" t="s">
        <v>35</v>
      </c>
      <c r="D216" s="186"/>
      <c r="E216" s="56"/>
      <c r="F216" s="187"/>
      <c r="G216" s="187"/>
      <c r="H216" s="187"/>
      <c r="I216" s="62"/>
      <c r="J216" s="62"/>
      <c r="K216" s="188"/>
      <c r="L216" s="259"/>
      <c r="M216" s="259"/>
      <c r="N216" s="56"/>
      <c r="O216" s="28"/>
      <c r="P216" s="56"/>
      <c r="Q216" s="28"/>
      <c r="R216" s="132"/>
      <c r="S216" s="214"/>
      <c r="T216" s="285"/>
      <c r="U216" s="27" t="s">
        <v>35</v>
      </c>
      <c r="V216" s="186"/>
      <c r="W216" s="56"/>
      <c r="X216" s="187"/>
      <c r="Y216" s="187"/>
      <c r="Z216" s="187"/>
      <c r="AA216" s="62"/>
      <c r="AB216" s="62"/>
      <c r="AC216" s="188"/>
      <c r="AD216" s="259"/>
      <c r="AE216" s="259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4"/>
      <c r="AT216" s="37"/>
    </row>
    <row r="217" spans="2:46" ht="13.5" customHeight="1" thickBot="1" x14ac:dyDescent="0.2">
      <c r="B217" s="286"/>
      <c r="C217" s="27"/>
      <c r="D217" s="186"/>
      <c r="E217" s="56"/>
      <c r="F217" s="189"/>
      <c r="G217" s="189"/>
      <c r="H217" s="189"/>
      <c r="I217" s="56"/>
      <c r="J217" s="56"/>
      <c r="K217" s="188"/>
      <c r="L217" s="259"/>
      <c r="M217" s="259"/>
      <c r="N217" s="56"/>
      <c r="O217" s="28"/>
      <c r="P217" s="56"/>
      <c r="Q217" s="28"/>
      <c r="R217" s="184"/>
      <c r="S217" s="214"/>
      <c r="T217" s="286"/>
      <c r="U217" s="27"/>
      <c r="V217" s="186"/>
      <c r="W217" s="56"/>
      <c r="X217" s="189"/>
      <c r="Y217" s="189"/>
      <c r="Z217" s="189"/>
      <c r="AA217" s="56"/>
      <c r="AB217" s="56"/>
      <c r="AC217" s="188"/>
      <c r="AD217" s="259"/>
      <c r="AE217" s="259"/>
      <c r="AF217" s="56"/>
      <c r="AG217" s="28"/>
      <c r="AH217" s="56"/>
      <c r="AI217" s="28"/>
      <c r="AJ217" s="184"/>
      <c r="AK217" s="199"/>
      <c r="AL217" s="286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4"/>
      <c r="AT217" s="37"/>
    </row>
    <row r="218" spans="2:46" ht="13.5" customHeight="1" x14ac:dyDescent="0.15">
      <c r="B218" s="284" t="s">
        <v>106</v>
      </c>
      <c r="C218" s="25" t="s">
        <v>31</v>
      </c>
      <c r="D218" s="39"/>
      <c r="E218" s="55"/>
      <c r="F218" s="96"/>
      <c r="G218" s="96"/>
      <c r="H218" s="96"/>
      <c r="I218" s="60"/>
      <c r="J218" s="60"/>
      <c r="K218" s="61"/>
      <c r="L218" s="258"/>
      <c r="M218" s="258"/>
      <c r="N218" s="55"/>
      <c r="O218" s="26"/>
      <c r="P218" s="55"/>
      <c r="Q218" s="26"/>
      <c r="R218" s="131"/>
      <c r="S218" s="214"/>
      <c r="T218" s="284" t="s">
        <v>106</v>
      </c>
      <c r="U218" s="25" t="s">
        <v>31</v>
      </c>
      <c r="V218" s="39"/>
      <c r="W218" s="55"/>
      <c r="X218" s="96"/>
      <c r="Y218" s="96"/>
      <c r="Z218" s="96"/>
      <c r="AA218" s="60"/>
      <c r="AB218" s="60"/>
      <c r="AC218" s="61"/>
      <c r="AD218" s="258"/>
      <c r="AE218" s="258"/>
      <c r="AF218" s="55"/>
      <c r="AG218" s="26"/>
      <c r="AH218" s="55"/>
      <c r="AI218" s="26"/>
      <c r="AJ218" s="131"/>
      <c r="AK218" s="199"/>
      <c r="AL218" s="284" t="s">
        <v>106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4"/>
      <c r="AT218" s="37"/>
    </row>
    <row r="219" spans="2:46" ht="13.5" customHeight="1" x14ac:dyDescent="0.15">
      <c r="B219" s="285"/>
      <c r="C219" s="27" t="s">
        <v>32</v>
      </c>
      <c r="D219" s="186"/>
      <c r="E219" s="56"/>
      <c r="F219" s="187"/>
      <c r="G219" s="187"/>
      <c r="H219" s="187"/>
      <c r="I219" s="62"/>
      <c r="J219" s="62"/>
      <c r="K219" s="188"/>
      <c r="L219" s="259"/>
      <c r="M219" s="259"/>
      <c r="N219" s="56"/>
      <c r="O219" s="28"/>
      <c r="P219" s="56"/>
      <c r="Q219" s="28"/>
      <c r="R219" s="132"/>
      <c r="S219" s="214"/>
      <c r="T219" s="285"/>
      <c r="U219" s="27" t="s">
        <v>32</v>
      </c>
      <c r="V219" s="186"/>
      <c r="W219" s="56"/>
      <c r="X219" s="187"/>
      <c r="Y219" s="187"/>
      <c r="Z219" s="187"/>
      <c r="AA219" s="62"/>
      <c r="AB219" s="62"/>
      <c r="AC219" s="188"/>
      <c r="AD219" s="259"/>
      <c r="AE219" s="259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4"/>
      <c r="AT219" s="37"/>
    </row>
    <row r="220" spans="2:46" ht="13.5" customHeight="1" x14ac:dyDescent="0.15">
      <c r="B220" s="285"/>
      <c r="C220" s="27" t="s">
        <v>33</v>
      </c>
      <c r="D220" s="186"/>
      <c r="E220" s="56"/>
      <c r="F220" s="187"/>
      <c r="G220" s="187"/>
      <c r="H220" s="187"/>
      <c r="I220" s="62"/>
      <c r="J220" s="62"/>
      <c r="K220" s="188"/>
      <c r="L220" s="259"/>
      <c r="M220" s="259"/>
      <c r="N220" s="56"/>
      <c r="O220" s="28"/>
      <c r="P220" s="56"/>
      <c r="Q220" s="28"/>
      <c r="R220" s="132"/>
      <c r="S220" s="214"/>
      <c r="T220" s="285"/>
      <c r="U220" s="27" t="s">
        <v>33</v>
      </c>
      <c r="V220" s="186"/>
      <c r="W220" s="56"/>
      <c r="X220" s="187"/>
      <c r="Y220" s="187"/>
      <c r="Z220" s="187"/>
      <c r="AA220" s="62"/>
      <c r="AB220" s="62"/>
      <c r="AC220" s="188"/>
      <c r="AD220" s="259"/>
      <c r="AE220" s="259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4"/>
      <c r="AT220" s="37"/>
    </row>
    <row r="221" spans="2:46" ht="13.5" customHeight="1" x14ac:dyDescent="0.15">
      <c r="B221" s="285"/>
      <c r="C221" s="27" t="s">
        <v>35</v>
      </c>
      <c r="D221" s="186"/>
      <c r="E221" s="56"/>
      <c r="F221" s="187"/>
      <c r="G221" s="187"/>
      <c r="H221" s="187"/>
      <c r="I221" s="62"/>
      <c r="J221" s="62"/>
      <c r="K221" s="188"/>
      <c r="L221" s="259"/>
      <c r="M221" s="259"/>
      <c r="N221" s="56"/>
      <c r="O221" s="28"/>
      <c r="P221" s="56"/>
      <c r="Q221" s="28"/>
      <c r="R221" s="132"/>
      <c r="S221" s="214"/>
      <c r="T221" s="285"/>
      <c r="U221" s="27" t="s">
        <v>35</v>
      </c>
      <c r="V221" s="186"/>
      <c r="W221" s="56"/>
      <c r="X221" s="187"/>
      <c r="Y221" s="187"/>
      <c r="Z221" s="187"/>
      <c r="AA221" s="62"/>
      <c r="AB221" s="62"/>
      <c r="AC221" s="188"/>
      <c r="AD221" s="259"/>
      <c r="AE221" s="259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4"/>
      <c r="AT221" s="37"/>
    </row>
    <row r="222" spans="2:46" ht="13.5" customHeight="1" thickBot="1" x14ac:dyDescent="0.2">
      <c r="B222" s="286"/>
      <c r="C222" s="27"/>
      <c r="D222" s="186"/>
      <c r="E222" s="56"/>
      <c r="F222" s="189"/>
      <c r="G222" s="189"/>
      <c r="H222" s="189"/>
      <c r="I222" s="56"/>
      <c r="J222" s="56"/>
      <c r="K222" s="188"/>
      <c r="L222" s="259"/>
      <c r="M222" s="259"/>
      <c r="N222" s="56"/>
      <c r="O222" s="28"/>
      <c r="P222" s="56"/>
      <c r="Q222" s="28"/>
      <c r="R222" s="184"/>
      <c r="S222" s="214"/>
      <c r="T222" s="286"/>
      <c r="U222" s="27"/>
      <c r="V222" s="186"/>
      <c r="W222" s="56"/>
      <c r="X222" s="189"/>
      <c r="Y222" s="189"/>
      <c r="Z222" s="189"/>
      <c r="AA222" s="56"/>
      <c r="AB222" s="56"/>
      <c r="AC222" s="188"/>
      <c r="AD222" s="259"/>
      <c r="AE222" s="259"/>
      <c r="AF222" s="56"/>
      <c r="AG222" s="28"/>
      <c r="AH222" s="56"/>
      <c r="AI222" s="28"/>
      <c r="AJ222" s="184"/>
      <c r="AK222" s="199"/>
      <c r="AL222" s="286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4"/>
      <c r="AT222" s="37"/>
    </row>
    <row r="223" spans="2:46" ht="13.5" customHeight="1" x14ac:dyDescent="0.15">
      <c r="B223" s="284" t="s">
        <v>107</v>
      </c>
      <c r="C223" s="25" t="s">
        <v>31</v>
      </c>
      <c r="D223" s="39"/>
      <c r="E223" s="55"/>
      <c r="F223" s="96"/>
      <c r="G223" s="96"/>
      <c r="H223" s="96"/>
      <c r="I223" s="60"/>
      <c r="J223" s="60"/>
      <c r="K223" s="61"/>
      <c r="L223" s="258"/>
      <c r="M223" s="258"/>
      <c r="N223" s="55"/>
      <c r="O223" s="26"/>
      <c r="P223" s="55"/>
      <c r="Q223" s="26"/>
      <c r="R223" s="131"/>
      <c r="S223" s="214"/>
      <c r="T223" s="284" t="s">
        <v>107</v>
      </c>
      <c r="U223" s="25" t="s">
        <v>31</v>
      </c>
      <c r="V223" s="39"/>
      <c r="W223" s="55"/>
      <c r="X223" s="96"/>
      <c r="Y223" s="96"/>
      <c r="Z223" s="96"/>
      <c r="AA223" s="60"/>
      <c r="AB223" s="60"/>
      <c r="AC223" s="61"/>
      <c r="AD223" s="258"/>
      <c r="AE223" s="258"/>
      <c r="AF223" s="55"/>
      <c r="AG223" s="26"/>
      <c r="AH223" s="55"/>
      <c r="AI223" s="26"/>
      <c r="AJ223" s="131"/>
      <c r="AK223" s="199"/>
      <c r="AL223" s="284" t="s">
        <v>107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4"/>
      <c r="AT223" s="37"/>
    </row>
    <row r="224" spans="2:46" ht="13.5" customHeight="1" x14ac:dyDescent="0.15">
      <c r="B224" s="285"/>
      <c r="C224" s="27" t="s">
        <v>32</v>
      </c>
      <c r="D224" s="186"/>
      <c r="E224" s="56"/>
      <c r="F224" s="187"/>
      <c r="G224" s="187"/>
      <c r="H224" s="187"/>
      <c r="I224" s="62"/>
      <c r="J224" s="62"/>
      <c r="K224" s="188"/>
      <c r="L224" s="259"/>
      <c r="M224" s="259"/>
      <c r="N224" s="56"/>
      <c r="O224" s="28"/>
      <c r="P224" s="56"/>
      <c r="Q224" s="28"/>
      <c r="R224" s="132"/>
      <c r="S224" s="214"/>
      <c r="T224" s="285"/>
      <c r="U224" s="27" t="s">
        <v>32</v>
      </c>
      <c r="V224" s="186"/>
      <c r="W224" s="56"/>
      <c r="X224" s="187"/>
      <c r="Y224" s="187"/>
      <c r="Z224" s="187"/>
      <c r="AA224" s="62"/>
      <c r="AB224" s="62"/>
      <c r="AC224" s="188"/>
      <c r="AD224" s="259"/>
      <c r="AE224" s="259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4"/>
      <c r="AT224" s="37"/>
    </row>
    <row r="225" spans="2:46" ht="13.5" customHeight="1" x14ac:dyDescent="0.15">
      <c r="B225" s="285"/>
      <c r="C225" s="27" t="s">
        <v>33</v>
      </c>
      <c r="D225" s="186"/>
      <c r="E225" s="56"/>
      <c r="F225" s="187"/>
      <c r="G225" s="187"/>
      <c r="H225" s="187"/>
      <c r="I225" s="62"/>
      <c r="J225" s="62"/>
      <c r="K225" s="188"/>
      <c r="L225" s="259"/>
      <c r="M225" s="259"/>
      <c r="N225" s="56"/>
      <c r="O225" s="28"/>
      <c r="P225" s="56"/>
      <c r="Q225" s="28"/>
      <c r="R225" s="132"/>
      <c r="S225" s="214"/>
      <c r="T225" s="285"/>
      <c r="U225" s="27" t="s">
        <v>33</v>
      </c>
      <c r="V225" s="186"/>
      <c r="W225" s="56"/>
      <c r="X225" s="187"/>
      <c r="Y225" s="187"/>
      <c r="Z225" s="187"/>
      <c r="AA225" s="62"/>
      <c r="AB225" s="62"/>
      <c r="AC225" s="188"/>
      <c r="AD225" s="259"/>
      <c r="AE225" s="259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4"/>
      <c r="AT225" s="37"/>
    </row>
    <row r="226" spans="2:46" ht="13.5" customHeight="1" x14ac:dyDescent="0.15">
      <c r="B226" s="285"/>
      <c r="C226" s="27" t="s">
        <v>35</v>
      </c>
      <c r="D226" s="186"/>
      <c r="E226" s="56"/>
      <c r="F226" s="187"/>
      <c r="G226" s="187"/>
      <c r="H226" s="187"/>
      <c r="I226" s="62"/>
      <c r="J226" s="62"/>
      <c r="K226" s="188"/>
      <c r="L226" s="259"/>
      <c r="M226" s="259"/>
      <c r="N226" s="56"/>
      <c r="O226" s="28"/>
      <c r="P226" s="56"/>
      <c r="Q226" s="28"/>
      <c r="R226" s="132"/>
      <c r="S226" s="214"/>
      <c r="T226" s="285"/>
      <c r="U226" s="27" t="s">
        <v>35</v>
      </c>
      <c r="V226" s="186"/>
      <c r="W226" s="56"/>
      <c r="X226" s="187"/>
      <c r="Y226" s="187"/>
      <c r="Z226" s="187"/>
      <c r="AA226" s="62"/>
      <c r="AB226" s="62"/>
      <c r="AC226" s="188"/>
      <c r="AD226" s="259"/>
      <c r="AE226" s="259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4"/>
      <c r="AT226" s="37"/>
    </row>
    <row r="227" spans="2:46" ht="13.5" customHeight="1" thickBot="1" x14ac:dyDescent="0.2">
      <c r="B227" s="286"/>
      <c r="C227" s="27"/>
      <c r="D227" s="186"/>
      <c r="E227" s="56"/>
      <c r="F227" s="189"/>
      <c r="G227" s="189"/>
      <c r="H227" s="189"/>
      <c r="I227" s="56"/>
      <c r="J227" s="56"/>
      <c r="K227" s="188"/>
      <c r="L227" s="259"/>
      <c r="M227" s="259"/>
      <c r="N227" s="56"/>
      <c r="O227" s="28"/>
      <c r="P227" s="56"/>
      <c r="Q227" s="28"/>
      <c r="R227" s="184"/>
      <c r="S227" s="214"/>
      <c r="T227" s="286"/>
      <c r="U227" s="27"/>
      <c r="V227" s="186"/>
      <c r="W227" s="56"/>
      <c r="X227" s="189"/>
      <c r="Y227" s="189"/>
      <c r="Z227" s="189"/>
      <c r="AA227" s="56"/>
      <c r="AB227" s="56"/>
      <c r="AC227" s="188"/>
      <c r="AD227" s="259"/>
      <c r="AE227" s="259"/>
      <c r="AF227" s="56"/>
      <c r="AG227" s="28"/>
      <c r="AH227" s="56"/>
      <c r="AI227" s="28"/>
      <c r="AJ227" s="184"/>
      <c r="AK227" s="199"/>
      <c r="AL227" s="286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4"/>
      <c r="AT227" s="37"/>
    </row>
    <row r="228" spans="2:46" ht="13.5" customHeight="1" x14ac:dyDescent="0.15">
      <c r="B228" s="284" t="s">
        <v>108</v>
      </c>
      <c r="C228" s="25" t="s">
        <v>31</v>
      </c>
      <c r="D228" s="39"/>
      <c r="E228" s="55"/>
      <c r="F228" s="96"/>
      <c r="G228" s="96"/>
      <c r="H228" s="96"/>
      <c r="I228" s="60"/>
      <c r="J228" s="60"/>
      <c r="K228" s="61"/>
      <c r="L228" s="258"/>
      <c r="M228" s="258"/>
      <c r="N228" s="55"/>
      <c r="O228" s="26"/>
      <c r="P228" s="55"/>
      <c r="Q228" s="26"/>
      <c r="R228" s="131"/>
      <c r="S228" s="214"/>
      <c r="T228" s="284" t="s">
        <v>108</v>
      </c>
      <c r="U228" s="25" t="s">
        <v>31</v>
      </c>
      <c r="V228" s="39"/>
      <c r="W228" s="55"/>
      <c r="X228" s="96"/>
      <c r="Y228" s="96"/>
      <c r="Z228" s="96"/>
      <c r="AA228" s="60"/>
      <c r="AB228" s="60"/>
      <c r="AC228" s="61"/>
      <c r="AD228" s="258"/>
      <c r="AE228" s="258"/>
      <c r="AF228" s="55"/>
      <c r="AG228" s="26"/>
      <c r="AH228" s="55"/>
      <c r="AI228" s="26"/>
      <c r="AJ228" s="131"/>
      <c r="AK228" s="199"/>
      <c r="AL228" s="284" t="s">
        <v>108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4"/>
      <c r="AT228" s="37"/>
    </row>
    <row r="229" spans="2:46" ht="13.5" customHeight="1" x14ac:dyDescent="0.15">
      <c r="B229" s="285"/>
      <c r="C229" s="27" t="s">
        <v>32</v>
      </c>
      <c r="D229" s="186"/>
      <c r="E229" s="56"/>
      <c r="F229" s="187"/>
      <c r="G229" s="187"/>
      <c r="H229" s="187"/>
      <c r="I229" s="62"/>
      <c r="J229" s="62"/>
      <c r="K229" s="188"/>
      <c r="L229" s="259"/>
      <c r="M229" s="259"/>
      <c r="N229" s="56"/>
      <c r="O229" s="28"/>
      <c r="P229" s="56"/>
      <c r="Q229" s="28"/>
      <c r="R229" s="132"/>
      <c r="S229" s="214"/>
      <c r="T229" s="285"/>
      <c r="U229" s="27" t="s">
        <v>32</v>
      </c>
      <c r="V229" s="186"/>
      <c r="W229" s="56"/>
      <c r="X229" s="187"/>
      <c r="Y229" s="187"/>
      <c r="Z229" s="187"/>
      <c r="AA229" s="62"/>
      <c r="AB229" s="62"/>
      <c r="AC229" s="188"/>
      <c r="AD229" s="259"/>
      <c r="AE229" s="259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4"/>
      <c r="AT229" s="37"/>
    </row>
    <row r="230" spans="2:46" ht="13.5" customHeight="1" x14ac:dyDescent="0.15">
      <c r="B230" s="285"/>
      <c r="C230" s="27" t="s">
        <v>33</v>
      </c>
      <c r="D230" s="186"/>
      <c r="E230" s="56"/>
      <c r="F230" s="187"/>
      <c r="G230" s="187"/>
      <c r="H230" s="187"/>
      <c r="I230" s="62"/>
      <c r="J230" s="62"/>
      <c r="K230" s="188"/>
      <c r="L230" s="259"/>
      <c r="M230" s="259"/>
      <c r="N230" s="56"/>
      <c r="O230" s="28"/>
      <c r="P230" s="56"/>
      <c r="Q230" s="28"/>
      <c r="R230" s="132"/>
      <c r="S230" s="214"/>
      <c r="T230" s="285"/>
      <c r="U230" s="27" t="s">
        <v>33</v>
      </c>
      <c r="V230" s="186"/>
      <c r="W230" s="56"/>
      <c r="X230" s="187"/>
      <c r="Y230" s="187"/>
      <c r="Z230" s="187"/>
      <c r="AA230" s="62"/>
      <c r="AB230" s="62"/>
      <c r="AC230" s="188"/>
      <c r="AD230" s="259"/>
      <c r="AE230" s="259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4"/>
      <c r="AT230" s="37"/>
    </row>
    <row r="231" spans="2:46" ht="13.5" customHeight="1" x14ac:dyDescent="0.15">
      <c r="B231" s="285"/>
      <c r="C231" s="27" t="s">
        <v>35</v>
      </c>
      <c r="D231" s="186"/>
      <c r="E231" s="56"/>
      <c r="F231" s="187"/>
      <c r="G231" s="187"/>
      <c r="H231" s="187"/>
      <c r="I231" s="62"/>
      <c r="J231" s="62"/>
      <c r="K231" s="188"/>
      <c r="L231" s="259"/>
      <c r="M231" s="259"/>
      <c r="N231" s="56"/>
      <c r="O231" s="28"/>
      <c r="P231" s="56"/>
      <c r="Q231" s="28"/>
      <c r="R231" s="132"/>
      <c r="S231" s="214"/>
      <c r="T231" s="285"/>
      <c r="U231" s="27" t="s">
        <v>35</v>
      </c>
      <c r="V231" s="186"/>
      <c r="W231" s="56"/>
      <c r="X231" s="187"/>
      <c r="Y231" s="187"/>
      <c r="Z231" s="187"/>
      <c r="AA231" s="62"/>
      <c r="AB231" s="62"/>
      <c r="AC231" s="188"/>
      <c r="AD231" s="259"/>
      <c r="AE231" s="259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4"/>
      <c r="AT231" s="37"/>
    </row>
    <row r="232" spans="2:46" ht="13.5" customHeight="1" thickBot="1" x14ac:dyDescent="0.2">
      <c r="B232" s="286"/>
      <c r="C232" s="27"/>
      <c r="D232" s="186"/>
      <c r="E232" s="56"/>
      <c r="F232" s="189"/>
      <c r="G232" s="189"/>
      <c r="H232" s="189"/>
      <c r="I232" s="56"/>
      <c r="J232" s="56"/>
      <c r="K232" s="188"/>
      <c r="L232" s="259"/>
      <c r="M232" s="259"/>
      <c r="N232" s="56"/>
      <c r="O232" s="28"/>
      <c r="P232" s="56"/>
      <c r="Q232" s="28"/>
      <c r="R232" s="184"/>
      <c r="S232" s="214"/>
      <c r="T232" s="286"/>
      <c r="U232" s="27"/>
      <c r="V232" s="186"/>
      <c r="W232" s="56"/>
      <c r="X232" s="189"/>
      <c r="Y232" s="189"/>
      <c r="Z232" s="189"/>
      <c r="AA232" s="56"/>
      <c r="AB232" s="56"/>
      <c r="AC232" s="188"/>
      <c r="AD232" s="259"/>
      <c r="AE232" s="259"/>
      <c r="AF232" s="56"/>
      <c r="AG232" s="28"/>
      <c r="AH232" s="56"/>
      <c r="AI232" s="28"/>
      <c r="AJ232" s="184"/>
      <c r="AK232" s="199"/>
      <c r="AL232" s="286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4"/>
      <c r="AT232" s="37"/>
    </row>
    <row r="233" spans="2:46" ht="13.5" customHeight="1" x14ac:dyDescent="0.15">
      <c r="B233" s="284" t="s">
        <v>109</v>
      </c>
      <c r="C233" s="25" t="s">
        <v>31</v>
      </c>
      <c r="D233" s="39"/>
      <c r="E233" s="55"/>
      <c r="F233" s="96"/>
      <c r="G233" s="96"/>
      <c r="H233" s="96"/>
      <c r="I233" s="60"/>
      <c r="J233" s="60"/>
      <c r="K233" s="61"/>
      <c r="L233" s="258"/>
      <c r="M233" s="258"/>
      <c r="N233" s="55"/>
      <c r="O233" s="26"/>
      <c r="P233" s="55"/>
      <c r="Q233" s="26"/>
      <c r="R233" s="131"/>
      <c r="S233" s="214"/>
      <c r="T233" s="284" t="s">
        <v>109</v>
      </c>
      <c r="U233" s="25" t="s">
        <v>31</v>
      </c>
      <c r="V233" s="39"/>
      <c r="W233" s="55"/>
      <c r="X233" s="96"/>
      <c r="Y233" s="96"/>
      <c r="Z233" s="96"/>
      <c r="AA233" s="60"/>
      <c r="AB233" s="60"/>
      <c r="AC233" s="61"/>
      <c r="AD233" s="258"/>
      <c r="AE233" s="258"/>
      <c r="AF233" s="55"/>
      <c r="AG233" s="26"/>
      <c r="AH233" s="55"/>
      <c r="AI233" s="26"/>
      <c r="AJ233" s="131"/>
      <c r="AK233" s="199"/>
      <c r="AL233" s="284" t="s">
        <v>109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4"/>
      <c r="AT233" s="37"/>
    </row>
    <row r="234" spans="2:46" ht="13.5" customHeight="1" x14ac:dyDescent="0.15">
      <c r="B234" s="285"/>
      <c r="C234" s="27" t="s">
        <v>32</v>
      </c>
      <c r="D234" s="186"/>
      <c r="E234" s="56"/>
      <c r="F234" s="187"/>
      <c r="G234" s="187"/>
      <c r="H234" s="187"/>
      <c r="I234" s="62"/>
      <c r="J234" s="62"/>
      <c r="K234" s="188"/>
      <c r="L234" s="259"/>
      <c r="M234" s="259"/>
      <c r="N234" s="56"/>
      <c r="O234" s="28"/>
      <c r="P234" s="56"/>
      <c r="Q234" s="28"/>
      <c r="R234" s="132"/>
      <c r="S234" s="214"/>
      <c r="T234" s="285"/>
      <c r="U234" s="27" t="s">
        <v>32</v>
      </c>
      <c r="V234" s="186"/>
      <c r="W234" s="56"/>
      <c r="X234" s="187"/>
      <c r="Y234" s="187"/>
      <c r="Z234" s="187"/>
      <c r="AA234" s="62"/>
      <c r="AB234" s="62"/>
      <c r="AC234" s="188"/>
      <c r="AD234" s="259"/>
      <c r="AE234" s="259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4"/>
      <c r="AT234" s="37"/>
    </row>
    <row r="235" spans="2:46" ht="13.5" customHeight="1" x14ac:dyDescent="0.15">
      <c r="B235" s="285"/>
      <c r="C235" s="27" t="s">
        <v>33</v>
      </c>
      <c r="D235" s="186"/>
      <c r="E235" s="56"/>
      <c r="F235" s="187"/>
      <c r="G235" s="187"/>
      <c r="H235" s="187"/>
      <c r="I235" s="62"/>
      <c r="J235" s="62"/>
      <c r="K235" s="188"/>
      <c r="L235" s="259"/>
      <c r="M235" s="259"/>
      <c r="N235" s="56"/>
      <c r="O235" s="28"/>
      <c r="P235" s="56"/>
      <c r="Q235" s="28"/>
      <c r="R235" s="132"/>
      <c r="S235" s="214"/>
      <c r="T235" s="285"/>
      <c r="U235" s="27" t="s">
        <v>33</v>
      </c>
      <c r="V235" s="186"/>
      <c r="W235" s="56"/>
      <c r="X235" s="187"/>
      <c r="Y235" s="187"/>
      <c r="Z235" s="187"/>
      <c r="AA235" s="62"/>
      <c r="AB235" s="62"/>
      <c r="AC235" s="188"/>
      <c r="AD235" s="259"/>
      <c r="AE235" s="259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4"/>
      <c r="AT235" s="37"/>
    </row>
    <row r="236" spans="2:46" ht="13.5" customHeight="1" x14ac:dyDescent="0.15">
      <c r="B236" s="285"/>
      <c r="C236" s="27" t="s">
        <v>35</v>
      </c>
      <c r="D236" s="186"/>
      <c r="E236" s="56"/>
      <c r="F236" s="187"/>
      <c r="G236" s="187"/>
      <c r="H236" s="187"/>
      <c r="I236" s="62"/>
      <c r="J236" s="62"/>
      <c r="K236" s="188"/>
      <c r="L236" s="259"/>
      <c r="M236" s="259"/>
      <c r="N236" s="56"/>
      <c r="O236" s="28"/>
      <c r="P236" s="56"/>
      <c r="Q236" s="28"/>
      <c r="R236" s="132"/>
      <c r="S236" s="214"/>
      <c r="T236" s="285"/>
      <c r="U236" s="27" t="s">
        <v>35</v>
      </c>
      <c r="V236" s="186"/>
      <c r="W236" s="56"/>
      <c r="X236" s="187"/>
      <c r="Y236" s="187"/>
      <c r="Z236" s="187"/>
      <c r="AA236" s="62"/>
      <c r="AB236" s="62"/>
      <c r="AC236" s="188"/>
      <c r="AD236" s="259"/>
      <c r="AE236" s="259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4"/>
      <c r="AT236" s="37"/>
    </row>
    <row r="237" spans="2:46" ht="13.5" customHeight="1" thickBot="1" x14ac:dyDescent="0.2">
      <c r="B237" s="286"/>
      <c r="C237" s="27"/>
      <c r="D237" s="186"/>
      <c r="E237" s="56"/>
      <c r="F237" s="189"/>
      <c r="G237" s="189"/>
      <c r="H237" s="189"/>
      <c r="I237" s="56"/>
      <c r="J237" s="56"/>
      <c r="K237" s="188"/>
      <c r="L237" s="259"/>
      <c r="M237" s="259"/>
      <c r="N237" s="56"/>
      <c r="O237" s="28"/>
      <c r="P237" s="56"/>
      <c r="Q237" s="28"/>
      <c r="R237" s="184"/>
      <c r="S237" s="214"/>
      <c r="T237" s="286"/>
      <c r="U237" s="27"/>
      <c r="V237" s="186"/>
      <c r="W237" s="56"/>
      <c r="X237" s="189"/>
      <c r="Y237" s="189"/>
      <c r="Z237" s="189"/>
      <c r="AA237" s="56"/>
      <c r="AB237" s="56"/>
      <c r="AC237" s="188"/>
      <c r="AD237" s="259"/>
      <c r="AE237" s="259"/>
      <c r="AF237" s="56"/>
      <c r="AG237" s="28"/>
      <c r="AH237" s="56"/>
      <c r="AI237" s="28"/>
      <c r="AJ237" s="184"/>
      <c r="AK237" s="199"/>
      <c r="AL237" s="286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4"/>
      <c r="AT237" s="37"/>
    </row>
    <row r="238" spans="2:46" ht="13.5" customHeight="1" x14ac:dyDescent="0.15">
      <c r="B238" s="284" t="s">
        <v>110</v>
      </c>
      <c r="C238" s="25" t="s">
        <v>31</v>
      </c>
      <c r="D238" s="39"/>
      <c r="E238" s="55"/>
      <c r="F238" s="96"/>
      <c r="G238" s="96"/>
      <c r="H238" s="96"/>
      <c r="I238" s="60"/>
      <c r="J238" s="60"/>
      <c r="K238" s="61"/>
      <c r="L238" s="258"/>
      <c r="M238" s="258"/>
      <c r="N238" s="55"/>
      <c r="O238" s="26"/>
      <c r="P238" s="55"/>
      <c r="Q238" s="26"/>
      <c r="R238" s="131"/>
      <c r="S238" s="214"/>
      <c r="T238" s="284" t="s">
        <v>110</v>
      </c>
      <c r="U238" s="25" t="s">
        <v>31</v>
      </c>
      <c r="V238" s="39"/>
      <c r="W238" s="55"/>
      <c r="X238" s="96"/>
      <c r="Y238" s="96"/>
      <c r="Z238" s="96"/>
      <c r="AA238" s="60"/>
      <c r="AB238" s="60"/>
      <c r="AC238" s="61"/>
      <c r="AD238" s="258"/>
      <c r="AE238" s="258"/>
      <c r="AF238" s="55"/>
      <c r="AG238" s="26"/>
      <c r="AH238" s="55"/>
      <c r="AI238" s="26"/>
      <c r="AJ238" s="131"/>
      <c r="AK238" s="199"/>
      <c r="AL238" s="284" t="s">
        <v>110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4"/>
      <c r="AT238" s="37"/>
    </row>
    <row r="239" spans="2:46" ht="13.5" customHeight="1" x14ac:dyDescent="0.15">
      <c r="B239" s="285"/>
      <c r="C239" s="27" t="s">
        <v>32</v>
      </c>
      <c r="D239" s="186"/>
      <c r="E239" s="56"/>
      <c r="F239" s="187"/>
      <c r="G239" s="187"/>
      <c r="H239" s="187"/>
      <c r="I239" s="62"/>
      <c r="J239" s="62"/>
      <c r="K239" s="188"/>
      <c r="L239" s="259"/>
      <c r="M239" s="259"/>
      <c r="N239" s="56"/>
      <c r="O239" s="28"/>
      <c r="P239" s="56"/>
      <c r="Q239" s="28"/>
      <c r="R239" s="132"/>
      <c r="S239" s="214"/>
      <c r="T239" s="285"/>
      <c r="U239" s="27" t="s">
        <v>32</v>
      </c>
      <c r="V239" s="186"/>
      <c r="W239" s="56"/>
      <c r="X239" s="187"/>
      <c r="Y239" s="187"/>
      <c r="Z239" s="187"/>
      <c r="AA239" s="62"/>
      <c r="AB239" s="62"/>
      <c r="AC239" s="188"/>
      <c r="AD239" s="259"/>
      <c r="AE239" s="259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4"/>
      <c r="AT239" s="37"/>
    </row>
    <row r="240" spans="2:46" ht="13.5" customHeight="1" x14ac:dyDescent="0.15">
      <c r="B240" s="285"/>
      <c r="C240" s="27" t="s">
        <v>33</v>
      </c>
      <c r="D240" s="186"/>
      <c r="E240" s="56"/>
      <c r="F240" s="187"/>
      <c r="G240" s="187"/>
      <c r="H240" s="187"/>
      <c r="I240" s="62"/>
      <c r="J240" s="62"/>
      <c r="K240" s="188"/>
      <c r="L240" s="259"/>
      <c r="M240" s="259"/>
      <c r="N240" s="56"/>
      <c r="O240" s="28"/>
      <c r="P240" s="56"/>
      <c r="Q240" s="28"/>
      <c r="R240" s="132"/>
      <c r="S240" s="214"/>
      <c r="T240" s="285"/>
      <c r="U240" s="27" t="s">
        <v>33</v>
      </c>
      <c r="V240" s="186"/>
      <c r="W240" s="56"/>
      <c r="X240" s="187"/>
      <c r="Y240" s="187"/>
      <c r="Z240" s="187"/>
      <c r="AA240" s="62"/>
      <c r="AB240" s="62"/>
      <c r="AC240" s="188"/>
      <c r="AD240" s="259"/>
      <c r="AE240" s="259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4"/>
      <c r="AT240" s="37"/>
    </row>
    <row r="241" spans="2:46" ht="13.5" customHeight="1" x14ac:dyDescent="0.15">
      <c r="B241" s="285"/>
      <c r="C241" s="27" t="s">
        <v>35</v>
      </c>
      <c r="D241" s="186"/>
      <c r="E241" s="56"/>
      <c r="F241" s="187"/>
      <c r="G241" s="187"/>
      <c r="H241" s="187"/>
      <c r="I241" s="62"/>
      <c r="J241" s="62"/>
      <c r="K241" s="188"/>
      <c r="L241" s="259"/>
      <c r="M241" s="259"/>
      <c r="N241" s="56"/>
      <c r="O241" s="28"/>
      <c r="P241" s="56"/>
      <c r="Q241" s="28"/>
      <c r="R241" s="132"/>
      <c r="S241" s="214"/>
      <c r="T241" s="285"/>
      <c r="U241" s="27" t="s">
        <v>35</v>
      </c>
      <c r="V241" s="186"/>
      <c r="W241" s="56"/>
      <c r="X241" s="187"/>
      <c r="Y241" s="187"/>
      <c r="Z241" s="187"/>
      <c r="AA241" s="62"/>
      <c r="AB241" s="62"/>
      <c r="AC241" s="188"/>
      <c r="AD241" s="259"/>
      <c r="AE241" s="259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4"/>
      <c r="AT241" s="37"/>
    </row>
    <row r="242" spans="2:46" ht="13.5" customHeight="1" thickBot="1" x14ac:dyDescent="0.2">
      <c r="B242" s="286"/>
      <c r="C242" s="27"/>
      <c r="D242" s="186"/>
      <c r="E242" s="56"/>
      <c r="F242" s="189"/>
      <c r="G242" s="189"/>
      <c r="H242" s="189"/>
      <c r="I242" s="56"/>
      <c r="J242" s="56"/>
      <c r="K242" s="188"/>
      <c r="L242" s="259"/>
      <c r="M242" s="259"/>
      <c r="N242" s="56"/>
      <c r="O242" s="28"/>
      <c r="P242" s="56"/>
      <c r="Q242" s="28"/>
      <c r="R242" s="184"/>
      <c r="S242" s="214"/>
      <c r="T242" s="286"/>
      <c r="U242" s="27"/>
      <c r="V242" s="186"/>
      <c r="W242" s="56"/>
      <c r="X242" s="189"/>
      <c r="Y242" s="189"/>
      <c r="Z242" s="189"/>
      <c r="AA242" s="56"/>
      <c r="AB242" s="56"/>
      <c r="AC242" s="188"/>
      <c r="AD242" s="259"/>
      <c r="AE242" s="259"/>
      <c r="AF242" s="56"/>
      <c r="AG242" s="28"/>
      <c r="AH242" s="56"/>
      <c r="AI242" s="28"/>
      <c r="AJ242" s="184"/>
      <c r="AK242" s="199"/>
      <c r="AL242" s="286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4"/>
      <c r="AT242" s="37"/>
    </row>
    <row r="243" spans="2:46" ht="13.5" customHeight="1" x14ac:dyDescent="0.15">
      <c r="B243" s="284" t="s">
        <v>111</v>
      </c>
      <c r="C243" s="25" t="s">
        <v>31</v>
      </c>
      <c r="D243" s="39"/>
      <c r="E243" s="55"/>
      <c r="F243" s="96"/>
      <c r="G243" s="96"/>
      <c r="H243" s="96"/>
      <c r="I243" s="60"/>
      <c r="J243" s="60"/>
      <c r="K243" s="61"/>
      <c r="L243" s="258"/>
      <c r="M243" s="258"/>
      <c r="N243" s="55"/>
      <c r="O243" s="26"/>
      <c r="P243" s="55"/>
      <c r="Q243" s="26"/>
      <c r="R243" s="131"/>
      <c r="S243" s="214"/>
      <c r="T243" s="284" t="s">
        <v>111</v>
      </c>
      <c r="U243" s="25" t="s">
        <v>31</v>
      </c>
      <c r="V243" s="39"/>
      <c r="W243" s="55"/>
      <c r="X243" s="96"/>
      <c r="Y243" s="96"/>
      <c r="Z243" s="96"/>
      <c r="AA243" s="60"/>
      <c r="AB243" s="60"/>
      <c r="AC243" s="61"/>
      <c r="AD243" s="258"/>
      <c r="AE243" s="258"/>
      <c r="AF243" s="55"/>
      <c r="AG243" s="26"/>
      <c r="AH243" s="55"/>
      <c r="AI243" s="26"/>
      <c r="AJ243" s="131"/>
      <c r="AK243" s="199"/>
      <c r="AL243" s="284" t="s">
        <v>111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4"/>
      <c r="AT243" s="37"/>
    </row>
    <row r="244" spans="2:46" ht="13.5" customHeight="1" x14ac:dyDescent="0.15">
      <c r="B244" s="285"/>
      <c r="C244" s="27" t="s">
        <v>32</v>
      </c>
      <c r="D244" s="186"/>
      <c r="E244" s="56"/>
      <c r="F244" s="187"/>
      <c r="G244" s="187"/>
      <c r="H244" s="187"/>
      <c r="I244" s="62"/>
      <c r="J244" s="62"/>
      <c r="K244" s="188"/>
      <c r="L244" s="259"/>
      <c r="M244" s="259"/>
      <c r="N244" s="56"/>
      <c r="O244" s="28"/>
      <c r="P244" s="56"/>
      <c r="Q244" s="28"/>
      <c r="R244" s="132"/>
      <c r="S244" s="214"/>
      <c r="T244" s="285"/>
      <c r="U244" s="27" t="s">
        <v>32</v>
      </c>
      <c r="V244" s="186"/>
      <c r="W244" s="56"/>
      <c r="X244" s="187"/>
      <c r="Y244" s="187"/>
      <c r="Z244" s="187"/>
      <c r="AA244" s="62"/>
      <c r="AB244" s="62"/>
      <c r="AC244" s="188"/>
      <c r="AD244" s="259"/>
      <c r="AE244" s="259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4"/>
      <c r="AT244" s="37"/>
    </row>
    <row r="245" spans="2:46" ht="13.5" customHeight="1" x14ac:dyDescent="0.15">
      <c r="B245" s="285"/>
      <c r="C245" s="27" t="s">
        <v>33</v>
      </c>
      <c r="D245" s="186"/>
      <c r="E245" s="56"/>
      <c r="F245" s="187"/>
      <c r="G245" s="187"/>
      <c r="H245" s="187"/>
      <c r="I245" s="62"/>
      <c r="J245" s="62"/>
      <c r="K245" s="188"/>
      <c r="L245" s="259"/>
      <c r="M245" s="259"/>
      <c r="N245" s="56"/>
      <c r="O245" s="28"/>
      <c r="P245" s="56"/>
      <c r="Q245" s="28"/>
      <c r="R245" s="132"/>
      <c r="S245" s="214"/>
      <c r="T245" s="285"/>
      <c r="U245" s="27" t="s">
        <v>33</v>
      </c>
      <c r="V245" s="186"/>
      <c r="W245" s="56"/>
      <c r="X245" s="187"/>
      <c r="Y245" s="187"/>
      <c r="Z245" s="187"/>
      <c r="AA245" s="62"/>
      <c r="AB245" s="62"/>
      <c r="AC245" s="188"/>
      <c r="AD245" s="259"/>
      <c r="AE245" s="259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4"/>
      <c r="AT245" s="37"/>
    </row>
    <row r="246" spans="2:46" ht="13.5" customHeight="1" x14ac:dyDescent="0.15">
      <c r="B246" s="285"/>
      <c r="C246" s="27" t="s">
        <v>35</v>
      </c>
      <c r="D246" s="186"/>
      <c r="E246" s="56"/>
      <c r="F246" s="187"/>
      <c r="G246" s="187"/>
      <c r="H246" s="187"/>
      <c r="I246" s="62"/>
      <c r="J246" s="62"/>
      <c r="K246" s="188"/>
      <c r="L246" s="259"/>
      <c r="M246" s="259"/>
      <c r="N246" s="56"/>
      <c r="O246" s="28"/>
      <c r="P246" s="56"/>
      <c r="Q246" s="28"/>
      <c r="R246" s="132"/>
      <c r="S246" s="214"/>
      <c r="T246" s="285"/>
      <c r="U246" s="27" t="s">
        <v>35</v>
      </c>
      <c r="V246" s="186"/>
      <c r="W246" s="56"/>
      <c r="X246" s="187"/>
      <c r="Y246" s="187"/>
      <c r="Z246" s="187"/>
      <c r="AA246" s="62"/>
      <c r="AB246" s="62"/>
      <c r="AC246" s="188"/>
      <c r="AD246" s="259"/>
      <c r="AE246" s="259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4"/>
      <c r="AT246" s="37"/>
    </row>
    <row r="247" spans="2:46" ht="13.5" customHeight="1" thickBot="1" x14ac:dyDescent="0.2">
      <c r="B247" s="286"/>
      <c r="C247" s="27"/>
      <c r="D247" s="186"/>
      <c r="E247" s="56"/>
      <c r="F247" s="189"/>
      <c r="G247" s="189"/>
      <c r="H247" s="189"/>
      <c r="I247" s="56"/>
      <c r="J247" s="56"/>
      <c r="K247" s="188"/>
      <c r="L247" s="259"/>
      <c r="M247" s="259"/>
      <c r="N247" s="56"/>
      <c r="O247" s="28"/>
      <c r="P247" s="56"/>
      <c r="Q247" s="28"/>
      <c r="R247" s="184"/>
      <c r="S247" s="214"/>
      <c r="T247" s="286"/>
      <c r="U247" s="27"/>
      <c r="V247" s="186"/>
      <c r="W247" s="56"/>
      <c r="X247" s="189"/>
      <c r="Y247" s="189"/>
      <c r="Z247" s="189"/>
      <c r="AA247" s="56"/>
      <c r="AB247" s="56"/>
      <c r="AC247" s="188"/>
      <c r="AD247" s="259"/>
      <c r="AE247" s="259"/>
      <c r="AF247" s="56"/>
      <c r="AG247" s="28"/>
      <c r="AH247" s="56"/>
      <c r="AI247" s="28"/>
      <c r="AJ247" s="184"/>
      <c r="AK247" s="199"/>
      <c r="AL247" s="286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4"/>
      <c r="AT247" s="37"/>
    </row>
    <row r="248" spans="2:46" ht="13.5" customHeight="1" x14ac:dyDescent="0.15">
      <c r="B248" s="284" t="s">
        <v>112</v>
      </c>
      <c r="C248" s="25" t="s">
        <v>31</v>
      </c>
      <c r="D248" s="39"/>
      <c r="E248" s="55"/>
      <c r="F248" s="96"/>
      <c r="G248" s="96"/>
      <c r="H248" s="96"/>
      <c r="I248" s="60"/>
      <c r="J248" s="60"/>
      <c r="K248" s="61"/>
      <c r="L248" s="258"/>
      <c r="M248" s="258"/>
      <c r="N248" s="55"/>
      <c r="O248" s="26"/>
      <c r="P248" s="55"/>
      <c r="Q248" s="26"/>
      <c r="R248" s="131"/>
      <c r="S248" s="214"/>
      <c r="T248" s="284" t="s">
        <v>112</v>
      </c>
      <c r="U248" s="25" t="s">
        <v>31</v>
      </c>
      <c r="V248" s="39"/>
      <c r="W248" s="55"/>
      <c r="X248" s="96"/>
      <c r="Y248" s="96"/>
      <c r="Z248" s="96"/>
      <c r="AA248" s="60"/>
      <c r="AB248" s="60"/>
      <c r="AC248" s="61"/>
      <c r="AD248" s="258"/>
      <c r="AE248" s="258"/>
      <c r="AF248" s="55"/>
      <c r="AG248" s="26"/>
      <c r="AH248" s="55"/>
      <c r="AI248" s="26"/>
      <c r="AJ248" s="131"/>
      <c r="AK248" s="199"/>
      <c r="AL248" s="284" t="s">
        <v>112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4"/>
      <c r="AT248" s="37"/>
    </row>
    <row r="249" spans="2:46" ht="13.5" customHeight="1" x14ac:dyDescent="0.15">
      <c r="B249" s="285"/>
      <c r="C249" s="27" t="s">
        <v>32</v>
      </c>
      <c r="D249" s="186"/>
      <c r="E249" s="56"/>
      <c r="F249" s="187"/>
      <c r="G249" s="187"/>
      <c r="H249" s="187"/>
      <c r="I249" s="62"/>
      <c r="J249" s="62"/>
      <c r="K249" s="188"/>
      <c r="L249" s="259"/>
      <c r="M249" s="259"/>
      <c r="N249" s="56"/>
      <c r="O249" s="28"/>
      <c r="P249" s="56"/>
      <c r="Q249" s="28"/>
      <c r="R249" s="132"/>
      <c r="S249" s="214"/>
      <c r="T249" s="285"/>
      <c r="U249" s="27" t="s">
        <v>32</v>
      </c>
      <c r="V249" s="186"/>
      <c r="W249" s="56"/>
      <c r="X249" s="187"/>
      <c r="Y249" s="187"/>
      <c r="Z249" s="187"/>
      <c r="AA249" s="62"/>
      <c r="AB249" s="62"/>
      <c r="AC249" s="188"/>
      <c r="AD249" s="259"/>
      <c r="AE249" s="259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4"/>
      <c r="AT249" s="37"/>
    </row>
    <row r="250" spans="2:46" ht="13.5" customHeight="1" x14ac:dyDescent="0.15">
      <c r="B250" s="285"/>
      <c r="C250" s="27" t="s">
        <v>33</v>
      </c>
      <c r="D250" s="186"/>
      <c r="E250" s="56"/>
      <c r="F250" s="187"/>
      <c r="G250" s="187"/>
      <c r="H250" s="187"/>
      <c r="I250" s="62"/>
      <c r="J250" s="62"/>
      <c r="K250" s="188"/>
      <c r="L250" s="259"/>
      <c r="M250" s="259"/>
      <c r="N250" s="56"/>
      <c r="O250" s="28"/>
      <c r="P250" s="56"/>
      <c r="Q250" s="28"/>
      <c r="R250" s="132"/>
      <c r="S250" s="214"/>
      <c r="T250" s="285"/>
      <c r="U250" s="27" t="s">
        <v>33</v>
      </c>
      <c r="V250" s="186"/>
      <c r="W250" s="56"/>
      <c r="X250" s="187"/>
      <c r="Y250" s="187"/>
      <c r="Z250" s="187"/>
      <c r="AA250" s="62"/>
      <c r="AB250" s="62"/>
      <c r="AC250" s="188"/>
      <c r="AD250" s="259"/>
      <c r="AE250" s="259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4"/>
      <c r="AT250" s="37"/>
    </row>
    <row r="251" spans="2:46" ht="13.5" customHeight="1" x14ac:dyDescent="0.15">
      <c r="B251" s="285"/>
      <c r="C251" s="27" t="s">
        <v>35</v>
      </c>
      <c r="D251" s="186"/>
      <c r="E251" s="56"/>
      <c r="F251" s="187"/>
      <c r="G251" s="187"/>
      <c r="H251" s="187"/>
      <c r="I251" s="62"/>
      <c r="J251" s="62"/>
      <c r="K251" s="188"/>
      <c r="L251" s="259"/>
      <c r="M251" s="259"/>
      <c r="N251" s="56"/>
      <c r="O251" s="28"/>
      <c r="P251" s="56"/>
      <c r="Q251" s="28"/>
      <c r="R251" s="132"/>
      <c r="S251" s="214"/>
      <c r="T251" s="285"/>
      <c r="U251" s="27" t="s">
        <v>35</v>
      </c>
      <c r="V251" s="186"/>
      <c r="W251" s="56"/>
      <c r="X251" s="187"/>
      <c r="Y251" s="187"/>
      <c r="Z251" s="187"/>
      <c r="AA251" s="62"/>
      <c r="AB251" s="62"/>
      <c r="AC251" s="188"/>
      <c r="AD251" s="259"/>
      <c r="AE251" s="259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4"/>
      <c r="AT251" s="37"/>
    </row>
    <row r="252" spans="2:46" ht="13.5" customHeight="1" thickBot="1" x14ac:dyDescent="0.2">
      <c r="B252" s="286"/>
      <c r="C252" s="27"/>
      <c r="D252" s="186"/>
      <c r="E252" s="56"/>
      <c r="F252" s="189"/>
      <c r="G252" s="189"/>
      <c r="H252" s="189"/>
      <c r="I252" s="56"/>
      <c r="J252" s="56"/>
      <c r="K252" s="188"/>
      <c r="L252" s="259"/>
      <c r="M252" s="259"/>
      <c r="N252" s="56"/>
      <c r="O252" s="28"/>
      <c r="P252" s="56"/>
      <c r="Q252" s="28"/>
      <c r="R252" s="184"/>
      <c r="S252" s="214"/>
      <c r="T252" s="286"/>
      <c r="U252" s="27"/>
      <c r="V252" s="186"/>
      <c r="W252" s="56"/>
      <c r="X252" s="189"/>
      <c r="Y252" s="189"/>
      <c r="Z252" s="189"/>
      <c r="AA252" s="56"/>
      <c r="AB252" s="56"/>
      <c r="AC252" s="188"/>
      <c r="AD252" s="259"/>
      <c r="AE252" s="259"/>
      <c r="AF252" s="56"/>
      <c r="AG252" s="28"/>
      <c r="AH252" s="56"/>
      <c r="AI252" s="28"/>
      <c r="AJ252" s="184"/>
      <c r="AK252" s="199"/>
      <c r="AL252" s="286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4"/>
      <c r="AT252" s="37"/>
    </row>
    <row r="253" spans="2:46" ht="13.5" customHeight="1" x14ac:dyDescent="0.15">
      <c r="B253" s="284" t="s">
        <v>113</v>
      </c>
      <c r="C253" s="25" t="s">
        <v>31</v>
      </c>
      <c r="D253" s="39"/>
      <c r="E253" s="55"/>
      <c r="F253" s="96"/>
      <c r="G253" s="96"/>
      <c r="H253" s="96"/>
      <c r="I253" s="60"/>
      <c r="J253" s="60"/>
      <c r="K253" s="61"/>
      <c r="L253" s="258"/>
      <c r="M253" s="258"/>
      <c r="N253" s="55"/>
      <c r="O253" s="26"/>
      <c r="P253" s="55"/>
      <c r="Q253" s="26"/>
      <c r="R253" s="131"/>
      <c r="S253" s="214"/>
      <c r="T253" s="284" t="s">
        <v>113</v>
      </c>
      <c r="U253" s="25" t="s">
        <v>31</v>
      </c>
      <c r="V253" s="39"/>
      <c r="W253" s="55"/>
      <c r="X253" s="96"/>
      <c r="Y253" s="96"/>
      <c r="Z253" s="96"/>
      <c r="AA253" s="60"/>
      <c r="AB253" s="60"/>
      <c r="AC253" s="61"/>
      <c r="AD253" s="258"/>
      <c r="AE253" s="258"/>
      <c r="AF253" s="55"/>
      <c r="AG253" s="26"/>
      <c r="AH253" s="55"/>
      <c r="AI253" s="26"/>
      <c r="AJ253" s="131"/>
      <c r="AK253" s="199"/>
      <c r="AL253" s="284" t="s">
        <v>113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4"/>
      <c r="AT253" s="37"/>
    </row>
    <row r="254" spans="2:46" ht="13.5" customHeight="1" x14ac:dyDescent="0.15">
      <c r="B254" s="285"/>
      <c r="C254" s="27" t="s">
        <v>32</v>
      </c>
      <c r="D254" s="186"/>
      <c r="E254" s="56"/>
      <c r="F254" s="187"/>
      <c r="G254" s="187"/>
      <c r="H254" s="187"/>
      <c r="I254" s="62"/>
      <c r="J254" s="62"/>
      <c r="K254" s="188"/>
      <c r="L254" s="259"/>
      <c r="M254" s="259"/>
      <c r="N254" s="56"/>
      <c r="O254" s="28"/>
      <c r="P254" s="56"/>
      <c r="Q254" s="28"/>
      <c r="R254" s="132"/>
      <c r="S254" s="214"/>
      <c r="T254" s="285"/>
      <c r="U254" s="27" t="s">
        <v>32</v>
      </c>
      <c r="V254" s="186"/>
      <c r="W254" s="56"/>
      <c r="X254" s="187"/>
      <c r="Y254" s="187"/>
      <c r="Z254" s="187"/>
      <c r="AA254" s="62"/>
      <c r="AB254" s="62"/>
      <c r="AC254" s="188"/>
      <c r="AD254" s="259"/>
      <c r="AE254" s="259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4"/>
      <c r="AT254" s="37"/>
    </row>
    <row r="255" spans="2:46" ht="13.5" customHeight="1" x14ac:dyDescent="0.15">
      <c r="B255" s="285"/>
      <c r="C255" s="27" t="s">
        <v>33</v>
      </c>
      <c r="D255" s="186"/>
      <c r="E255" s="56"/>
      <c r="F255" s="187"/>
      <c r="G255" s="187"/>
      <c r="H255" s="187"/>
      <c r="I255" s="62"/>
      <c r="J255" s="62"/>
      <c r="K255" s="188"/>
      <c r="L255" s="259"/>
      <c r="M255" s="259"/>
      <c r="N255" s="56"/>
      <c r="O255" s="28"/>
      <c r="P255" s="56"/>
      <c r="Q255" s="28"/>
      <c r="R255" s="132"/>
      <c r="S255" s="214"/>
      <c r="T255" s="285"/>
      <c r="U255" s="27" t="s">
        <v>33</v>
      </c>
      <c r="V255" s="186"/>
      <c r="W255" s="56"/>
      <c r="X255" s="187"/>
      <c r="Y255" s="187"/>
      <c r="Z255" s="187"/>
      <c r="AA255" s="62"/>
      <c r="AB255" s="62"/>
      <c r="AC255" s="188"/>
      <c r="AD255" s="259"/>
      <c r="AE255" s="259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4"/>
      <c r="AT255" s="37"/>
    </row>
    <row r="256" spans="2:46" ht="13.5" customHeight="1" x14ac:dyDescent="0.15">
      <c r="B256" s="285"/>
      <c r="C256" s="27" t="s">
        <v>35</v>
      </c>
      <c r="D256" s="186"/>
      <c r="E256" s="56"/>
      <c r="F256" s="187"/>
      <c r="G256" s="187"/>
      <c r="H256" s="187"/>
      <c r="I256" s="62"/>
      <c r="J256" s="62"/>
      <c r="K256" s="188"/>
      <c r="L256" s="259"/>
      <c r="M256" s="259"/>
      <c r="N256" s="56"/>
      <c r="O256" s="28"/>
      <c r="P256" s="56"/>
      <c r="Q256" s="28"/>
      <c r="R256" s="132"/>
      <c r="S256" s="214"/>
      <c r="T256" s="285"/>
      <c r="U256" s="27" t="s">
        <v>35</v>
      </c>
      <c r="V256" s="186"/>
      <c r="W256" s="56"/>
      <c r="X256" s="187"/>
      <c r="Y256" s="187"/>
      <c r="Z256" s="187"/>
      <c r="AA256" s="62"/>
      <c r="AB256" s="62"/>
      <c r="AC256" s="188"/>
      <c r="AD256" s="259"/>
      <c r="AE256" s="259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4"/>
      <c r="AT256" s="37"/>
    </row>
    <row r="257" spans="2:46" ht="13.5" customHeight="1" thickBot="1" x14ac:dyDescent="0.2">
      <c r="B257" s="286"/>
      <c r="C257" s="27"/>
      <c r="D257" s="186"/>
      <c r="E257" s="56"/>
      <c r="F257" s="189"/>
      <c r="G257" s="189"/>
      <c r="H257" s="189"/>
      <c r="I257" s="56"/>
      <c r="J257" s="56"/>
      <c r="K257" s="188"/>
      <c r="L257" s="259"/>
      <c r="M257" s="259"/>
      <c r="N257" s="56"/>
      <c r="O257" s="28"/>
      <c r="P257" s="56"/>
      <c r="Q257" s="28"/>
      <c r="R257" s="184"/>
      <c r="S257" s="214"/>
      <c r="T257" s="286"/>
      <c r="U257" s="27"/>
      <c r="V257" s="186"/>
      <c r="W257" s="56"/>
      <c r="X257" s="189"/>
      <c r="Y257" s="189"/>
      <c r="Z257" s="189"/>
      <c r="AA257" s="56"/>
      <c r="AB257" s="56"/>
      <c r="AC257" s="188"/>
      <c r="AD257" s="259"/>
      <c r="AE257" s="259"/>
      <c r="AF257" s="56"/>
      <c r="AG257" s="28"/>
      <c r="AH257" s="56"/>
      <c r="AI257" s="28"/>
      <c r="AJ257" s="184"/>
      <c r="AK257" s="199"/>
      <c r="AL257" s="286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4"/>
      <c r="AT257" s="37"/>
    </row>
    <row r="258" spans="2:46" ht="13.5" customHeight="1" x14ac:dyDescent="0.15">
      <c r="B258" s="284" t="s">
        <v>114</v>
      </c>
      <c r="C258" s="25" t="s">
        <v>31</v>
      </c>
      <c r="D258" s="39"/>
      <c r="E258" s="55"/>
      <c r="F258" s="96"/>
      <c r="G258" s="96"/>
      <c r="H258" s="96"/>
      <c r="I258" s="60"/>
      <c r="J258" s="60"/>
      <c r="K258" s="61"/>
      <c r="L258" s="258"/>
      <c r="M258" s="258"/>
      <c r="N258" s="55"/>
      <c r="O258" s="26"/>
      <c r="P258" s="55"/>
      <c r="Q258" s="26"/>
      <c r="R258" s="131"/>
      <c r="S258" s="214"/>
      <c r="T258" s="284" t="s">
        <v>114</v>
      </c>
      <c r="U258" s="25" t="s">
        <v>31</v>
      </c>
      <c r="V258" s="39"/>
      <c r="W258" s="55"/>
      <c r="X258" s="96"/>
      <c r="Y258" s="96"/>
      <c r="Z258" s="96"/>
      <c r="AA258" s="60"/>
      <c r="AB258" s="60"/>
      <c r="AC258" s="61"/>
      <c r="AD258" s="258"/>
      <c r="AE258" s="258"/>
      <c r="AF258" s="55"/>
      <c r="AG258" s="26"/>
      <c r="AH258" s="55"/>
      <c r="AI258" s="26"/>
      <c r="AJ258" s="131"/>
      <c r="AK258" s="199"/>
      <c r="AL258" s="284" t="s">
        <v>114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4"/>
      <c r="AT258" s="37"/>
    </row>
    <row r="259" spans="2:46" ht="13.5" customHeight="1" x14ac:dyDescent="0.15">
      <c r="B259" s="285"/>
      <c r="C259" s="27" t="s">
        <v>32</v>
      </c>
      <c r="D259" s="186"/>
      <c r="E259" s="56"/>
      <c r="F259" s="187"/>
      <c r="G259" s="187"/>
      <c r="H259" s="187"/>
      <c r="I259" s="62"/>
      <c r="J259" s="62"/>
      <c r="K259" s="188"/>
      <c r="L259" s="259"/>
      <c r="M259" s="259"/>
      <c r="N259" s="56"/>
      <c r="O259" s="28"/>
      <c r="P259" s="56"/>
      <c r="Q259" s="28"/>
      <c r="R259" s="132"/>
      <c r="S259" s="214"/>
      <c r="T259" s="285"/>
      <c r="U259" s="27" t="s">
        <v>32</v>
      </c>
      <c r="V259" s="186"/>
      <c r="W259" s="56"/>
      <c r="X259" s="187"/>
      <c r="Y259" s="187"/>
      <c r="Z259" s="187"/>
      <c r="AA259" s="62"/>
      <c r="AB259" s="62"/>
      <c r="AC259" s="188"/>
      <c r="AD259" s="259"/>
      <c r="AE259" s="259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4"/>
      <c r="AT259" s="37"/>
    </row>
    <row r="260" spans="2:46" ht="13.5" customHeight="1" x14ac:dyDescent="0.15">
      <c r="B260" s="285"/>
      <c r="C260" s="27" t="s">
        <v>33</v>
      </c>
      <c r="D260" s="186"/>
      <c r="E260" s="56"/>
      <c r="F260" s="187"/>
      <c r="G260" s="187"/>
      <c r="H260" s="187"/>
      <c r="I260" s="62"/>
      <c r="J260" s="62"/>
      <c r="K260" s="188"/>
      <c r="L260" s="259"/>
      <c r="M260" s="259"/>
      <c r="N260" s="56"/>
      <c r="O260" s="28"/>
      <c r="P260" s="56"/>
      <c r="Q260" s="28"/>
      <c r="R260" s="132"/>
      <c r="S260" s="214"/>
      <c r="T260" s="285"/>
      <c r="U260" s="27" t="s">
        <v>33</v>
      </c>
      <c r="V260" s="186"/>
      <c r="W260" s="56"/>
      <c r="X260" s="187"/>
      <c r="Y260" s="187"/>
      <c r="Z260" s="187"/>
      <c r="AA260" s="62"/>
      <c r="AB260" s="62"/>
      <c r="AC260" s="188"/>
      <c r="AD260" s="259"/>
      <c r="AE260" s="259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4"/>
      <c r="AT260" s="37"/>
    </row>
    <row r="261" spans="2:46" ht="13.5" customHeight="1" x14ac:dyDescent="0.15">
      <c r="B261" s="285"/>
      <c r="C261" s="27" t="s">
        <v>35</v>
      </c>
      <c r="D261" s="186"/>
      <c r="E261" s="56"/>
      <c r="F261" s="187"/>
      <c r="G261" s="187"/>
      <c r="H261" s="187"/>
      <c r="I261" s="62"/>
      <c r="J261" s="62"/>
      <c r="K261" s="188"/>
      <c r="L261" s="259"/>
      <c r="M261" s="259"/>
      <c r="N261" s="56"/>
      <c r="O261" s="28"/>
      <c r="P261" s="56"/>
      <c r="Q261" s="28"/>
      <c r="R261" s="132"/>
      <c r="S261" s="214"/>
      <c r="T261" s="285"/>
      <c r="U261" s="27" t="s">
        <v>35</v>
      </c>
      <c r="V261" s="186"/>
      <c r="W261" s="56"/>
      <c r="X261" s="187"/>
      <c r="Y261" s="187"/>
      <c r="Z261" s="187"/>
      <c r="AA261" s="62"/>
      <c r="AB261" s="62"/>
      <c r="AC261" s="188"/>
      <c r="AD261" s="259"/>
      <c r="AE261" s="259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4"/>
      <c r="AT261" s="37"/>
    </row>
    <row r="262" spans="2:46" ht="13.5" customHeight="1" thickBot="1" x14ac:dyDescent="0.2">
      <c r="B262" s="286"/>
      <c r="C262" s="27"/>
      <c r="D262" s="186"/>
      <c r="E262" s="56"/>
      <c r="F262" s="189"/>
      <c r="G262" s="189"/>
      <c r="H262" s="189"/>
      <c r="I262" s="56"/>
      <c r="J262" s="56"/>
      <c r="K262" s="188"/>
      <c r="L262" s="259"/>
      <c r="M262" s="259"/>
      <c r="N262" s="56"/>
      <c r="O262" s="28"/>
      <c r="P262" s="56"/>
      <c r="Q262" s="28"/>
      <c r="R262" s="184"/>
      <c r="S262" s="214"/>
      <c r="T262" s="286"/>
      <c r="U262" s="27"/>
      <c r="V262" s="186"/>
      <c r="W262" s="56"/>
      <c r="X262" s="189"/>
      <c r="Y262" s="189"/>
      <c r="Z262" s="189"/>
      <c r="AA262" s="56"/>
      <c r="AB262" s="56"/>
      <c r="AC262" s="188"/>
      <c r="AD262" s="259"/>
      <c r="AE262" s="259"/>
      <c r="AF262" s="56"/>
      <c r="AG262" s="28"/>
      <c r="AH262" s="56"/>
      <c r="AI262" s="28"/>
      <c r="AJ262" s="184"/>
      <c r="AK262" s="199"/>
      <c r="AL262" s="286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4"/>
      <c r="AT262" s="37"/>
    </row>
    <row r="263" spans="2:46" ht="13.5" customHeight="1" x14ac:dyDescent="0.15">
      <c r="B263" s="284" t="s">
        <v>115</v>
      </c>
      <c r="C263" s="25" t="s">
        <v>31</v>
      </c>
      <c r="D263" s="39"/>
      <c r="E263" s="55"/>
      <c r="F263" s="96"/>
      <c r="G263" s="96"/>
      <c r="H263" s="96"/>
      <c r="I263" s="60"/>
      <c r="J263" s="60"/>
      <c r="K263" s="61"/>
      <c r="L263" s="258"/>
      <c r="M263" s="258"/>
      <c r="N263" s="55"/>
      <c r="O263" s="26"/>
      <c r="P263" s="55"/>
      <c r="Q263" s="26"/>
      <c r="R263" s="131"/>
      <c r="S263" s="214"/>
      <c r="T263" s="284" t="s">
        <v>115</v>
      </c>
      <c r="U263" s="25" t="s">
        <v>31</v>
      </c>
      <c r="V263" s="39"/>
      <c r="W263" s="55"/>
      <c r="X263" s="96"/>
      <c r="Y263" s="96"/>
      <c r="Z263" s="96"/>
      <c r="AA263" s="60"/>
      <c r="AB263" s="60"/>
      <c r="AC263" s="61"/>
      <c r="AD263" s="258"/>
      <c r="AE263" s="258"/>
      <c r="AF263" s="55"/>
      <c r="AG263" s="26"/>
      <c r="AH263" s="55"/>
      <c r="AI263" s="26"/>
      <c r="AJ263" s="131"/>
      <c r="AK263" s="199"/>
      <c r="AL263" s="284" t="s">
        <v>115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4"/>
      <c r="AT263" s="37"/>
    </row>
    <row r="264" spans="2:46" ht="13.5" customHeight="1" x14ac:dyDescent="0.15">
      <c r="B264" s="285"/>
      <c r="C264" s="27" t="s">
        <v>32</v>
      </c>
      <c r="D264" s="186"/>
      <c r="E264" s="56"/>
      <c r="F264" s="187"/>
      <c r="G264" s="187"/>
      <c r="H264" s="187"/>
      <c r="I264" s="62"/>
      <c r="J264" s="62"/>
      <c r="K264" s="188"/>
      <c r="L264" s="259"/>
      <c r="M264" s="259"/>
      <c r="N264" s="56"/>
      <c r="O264" s="28"/>
      <c r="P264" s="56"/>
      <c r="Q264" s="28"/>
      <c r="R264" s="132"/>
      <c r="S264" s="214"/>
      <c r="T264" s="285"/>
      <c r="U264" s="27" t="s">
        <v>32</v>
      </c>
      <c r="V264" s="186"/>
      <c r="W264" s="56"/>
      <c r="X264" s="187"/>
      <c r="Y264" s="187"/>
      <c r="Z264" s="187"/>
      <c r="AA264" s="62"/>
      <c r="AB264" s="62"/>
      <c r="AC264" s="188"/>
      <c r="AD264" s="259"/>
      <c r="AE264" s="259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4"/>
      <c r="AT264" s="37"/>
    </row>
    <row r="265" spans="2:46" ht="13.5" customHeight="1" x14ac:dyDescent="0.15">
      <c r="B265" s="285"/>
      <c r="C265" s="27" t="s">
        <v>33</v>
      </c>
      <c r="D265" s="186"/>
      <c r="E265" s="56"/>
      <c r="F265" s="187"/>
      <c r="G265" s="187"/>
      <c r="H265" s="187"/>
      <c r="I265" s="62"/>
      <c r="J265" s="62"/>
      <c r="K265" s="188"/>
      <c r="L265" s="259"/>
      <c r="M265" s="259"/>
      <c r="N265" s="56"/>
      <c r="O265" s="28"/>
      <c r="P265" s="56"/>
      <c r="Q265" s="28"/>
      <c r="R265" s="132"/>
      <c r="S265" s="214"/>
      <c r="T265" s="285"/>
      <c r="U265" s="27" t="s">
        <v>33</v>
      </c>
      <c r="V265" s="186"/>
      <c r="W265" s="56"/>
      <c r="X265" s="187"/>
      <c r="Y265" s="187"/>
      <c r="Z265" s="187"/>
      <c r="AA265" s="62"/>
      <c r="AB265" s="62"/>
      <c r="AC265" s="188"/>
      <c r="AD265" s="259"/>
      <c r="AE265" s="259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4"/>
      <c r="AT265" s="37"/>
    </row>
    <row r="266" spans="2:46" ht="13.5" customHeight="1" x14ac:dyDescent="0.15">
      <c r="B266" s="285"/>
      <c r="C266" s="27" t="s">
        <v>35</v>
      </c>
      <c r="D266" s="186"/>
      <c r="E266" s="56"/>
      <c r="F266" s="187"/>
      <c r="G266" s="187"/>
      <c r="H266" s="187"/>
      <c r="I266" s="62"/>
      <c r="J266" s="62"/>
      <c r="K266" s="188"/>
      <c r="L266" s="259"/>
      <c r="M266" s="259"/>
      <c r="N266" s="56"/>
      <c r="O266" s="28"/>
      <c r="P266" s="56"/>
      <c r="Q266" s="28"/>
      <c r="R266" s="132"/>
      <c r="S266" s="214"/>
      <c r="T266" s="285"/>
      <c r="U266" s="27" t="s">
        <v>35</v>
      </c>
      <c r="V266" s="186"/>
      <c r="W266" s="56"/>
      <c r="X266" s="187"/>
      <c r="Y266" s="187"/>
      <c r="Z266" s="187"/>
      <c r="AA266" s="62"/>
      <c r="AB266" s="62"/>
      <c r="AC266" s="188"/>
      <c r="AD266" s="259"/>
      <c r="AE266" s="259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4"/>
      <c r="AT266" s="37"/>
    </row>
    <row r="267" spans="2:46" ht="13.5" customHeight="1" thickBot="1" x14ac:dyDescent="0.2">
      <c r="B267" s="286"/>
      <c r="C267" s="27"/>
      <c r="D267" s="186"/>
      <c r="E267" s="56"/>
      <c r="F267" s="189"/>
      <c r="G267" s="189"/>
      <c r="H267" s="189"/>
      <c r="I267" s="56"/>
      <c r="J267" s="56"/>
      <c r="K267" s="188"/>
      <c r="L267" s="259"/>
      <c r="M267" s="259"/>
      <c r="N267" s="56"/>
      <c r="O267" s="28"/>
      <c r="P267" s="56"/>
      <c r="Q267" s="28"/>
      <c r="R267" s="184"/>
      <c r="S267" s="214"/>
      <c r="T267" s="286"/>
      <c r="U267" s="27"/>
      <c r="V267" s="186"/>
      <c r="W267" s="56"/>
      <c r="X267" s="189"/>
      <c r="Y267" s="189"/>
      <c r="Z267" s="189"/>
      <c r="AA267" s="56"/>
      <c r="AB267" s="56"/>
      <c r="AC267" s="188"/>
      <c r="AD267" s="259"/>
      <c r="AE267" s="259"/>
      <c r="AF267" s="56"/>
      <c r="AG267" s="28"/>
      <c r="AH267" s="56"/>
      <c r="AI267" s="28"/>
      <c r="AJ267" s="184"/>
      <c r="AK267" s="199"/>
      <c r="AL267" s="286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4"/>
      <c r="AT267" s="37"/>
    </row>
    <row r="268" spans="2:46" ht="13.5" customHeight="1" x14ac:dyDescent="0.15">
      <c r="B268" s="284" t="s">
        <v>116</v>
      </c>
      <c r="C268" s="25" t="s">
        <v>31</v>
      </c>
      <c r="D268" s="39"/>
      <c r="E268" s="55"/>
      <c r="F268" s="96"/>
      <c r="G268" s="96"/>
      <c r="H268" s="96"/>
      <c r="I268" s="60"/>
      <c r="J268" s="60"/>
      <c r="K268" s="61"/>
      <c r="L268" s="258"/>
      <c r="M268" s="258"/>
      <c r="N268" s="55"/>
      <c r="O268" s="26"/>
      <c r="P268" s="55"/>
      <c r="Q268" s="26"/>
      <c r="R268" s="131"/>
      <c r="S268" s="214"/>
      <c r="T268" s="284" t="s">
        <v>116</v>
      </c>
      <c r="U268" s="25" t="s">
        <v>31</v>
      </c>
      <c r="V268" s="39"/>
      <c r="W268" s="55"/>
      <c r="X268" s="96"/>
      <c r="Y268" s="96"/>
      <c r="Z268" s="96"/>
      <c r="AA268" s="60"/>
      <c r="AB268" s="60"/>
      <c r="AC268" s="61"/>
      <c r="AD268" s="258"/>
      <c r="AE268" s="258"/>
      <c r="AF268" s="55"/>
      <c r="AG268" s="26"/>
      <c r="AH268" s="55"/>
      <c r="AI268" s="26"/>
      <c r="AJ268" s="131"/>
      <c r="AK268" s="199"/>
      <c r="AL268" s="284" t="s">
        <v>116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4"/>
      <c r="AT268" s="37"/>
    </row>
    <row r="269" spans="2:46" ht="13.5" customHeight="1" x14ac:dyDescent="0.15">
      <c r="B269" s="285"/>
      <c r="C269" s="27" t="s">
        <v>32</v>
      </c>
      <c r="D269" s="186"/>
      <c r="E269" s="56"/>
      <c r="F269" s="187"/>
      <c r="G269" s="187"/>
      <c r="H269" s="187"/>
      <c r="I269" s="62"/>
      <c r="J269" s="62"/>
      <c r="K269" s="188"/>
      <c r="L269" s="259"/>
      <c r="M269" s="259"/>
      <c r="N269" s="56"/>
      <c r="O269" s="28"/>
      <c r="P269" s="56"/>
      <c r="Q269" s="28"/>
      <c r="R269" s="132"/>
      <c r="S269" s="214"/>
      <c r="T269" s="285"/>
      <c r="U269" s="27" t="s">
        <v>32</v>
      </c>
      <c r="V269" s="186"/>
      <c r="W269" s="56"/>
      <c r="X269" s="187"/>
      <c r="Y269" s="187"/>
      <c r="Z269" s="187"/>
      <c r="AA269" s="62"/>
      <c r="AB269" s="62"/>
      <c r="AC269" s="188"/>
      <c r="AD269" s="259"/>
      <c r="AE269" s="259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4"/>
      <c r="AT269" s="37"/>
    </row>
    <row r="270" spans="2:46" ht="13.5" customHeight="1" x14ac:dyDescent="0.15">
      <c r="B270" s="285"/>
      <c r="C270" s="27" t="s">
        <v>33</v>
      </c>
      <c r="D270" s="186"/>
      <c r="E270" s="56"/>
      <c r="F270" s="187"/>
      <c r="G270" s="187"/>
      <c r="H270" s="187"/>
      <c r="I270" s="62"/>
      <c r="J270" s="62"/>
      <c r="K270" s="188"/>
      <c r="L270" s="259"/>
      <c r="M270" s="259"/>
      <c r="N270" s="56"/>
      <c r="O270" s="28"/>
      <c r="P270" s="56"/>
      <c r="Q270" s="28"/>
      <c r="R270" s="132"/>
      <c r="S270" s="214"/>
      <c r="T270" s="285"/>
      <c r="U270" s="27" t="s">
        <v>33</v>
      </c>
      <c r="V270" s="186"/>
      <c r="W270" s="56"/>
      <c r="X270" s="187"/>
      <c r="Y270" s="187"/>
      <c r="Z270" s="187"/>
      <c r="AA270" s="62"/>
      <c r="AB270" s="62"/>
      <c r="AC270" s="188"/>
      <c r="AD270" s="259"/>
      <c r="AE270" s="259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4"/>
      <c r="AT270" s="37"/>
    </row>
    <row r="271" spans="2:46" ht="13.5" customHeight="1" x14ac:dyDescent="0.15">
      <c r="B271" s="285"/>
      <c r="C271" s="27" t="s">
        <v>35</v>
      </c>
      <c r="D271" s="186"/>
      <c r="E271" s="56"/>
      <c r="F271" s="187"/>
      <c r="G271" s="187"/>
      <c r="H271" s="187"/>
      <c r="I271" s="62"/>
      <c r="J271" s="62"/>
      <c r="K271" s="188"/>
      <c r="L271" s="259"/>
      <c r="M271" s="259"/>
      <c r="N271" s="56"/>
      <c r="O271" s="28"/>
      <c r="P271" s="56"/>
      <c r="Q271" s="28"/>
      <c r="R271" s="132"/>
      <c r="S271" s="214"/>
      <c r="T271" s="285"/>
      <c r="U271" s="27" t="s">
        <v>35</v>
      </c>
      <c r="V271" s="186"/>
      <c r="W271" s="56"/>
      <c r="X271" s="187"/>
      <c r="Y271" s="187"/>
      <c r="Z271" s="187"/>
      <c r="AA271" s="62"/>
      <c r="AB271" s="62"/>
      <c r="AC271" s="188"/>
      <c r="AD271" s="259"/>
      <c r="AE271" s="259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4"/>
      <c r="AT271" s="37"/>
    </row>
    <row r="272" spans="2:46" ht="13.5" customHeight="1" thickBot="1" x14ac:dyDescent="0.2">
      <c r="B272" s="286"/>
      <c r="C272" s="27"/>
      <c r="D272" s="186"/>
      <c r="E272" s="56"/>
      <c r="F272" s="189"/>
      <c r="G272" s="189"/>
      <c r="H272" s="189"/>
      <c r="I272" s="56"/>
      <c r="J272" s="56"/>
      <c r="K272" s="188"/>
      <c r="L272" s="259"/>
      <c r="M272" s="259"/>
      <c r="N272" s="56"/>
      <c r="O272" s="28"/>
      <c r="P272" s="56"/>
      <c r="Q272" s="28"/>
      <c r="R272" s="184"/>
      <c r="S272" s="214"/>
      <c r="T272" s="286"/>
      <c r="U272" s="27"/>
      <c r="V272" s="186"/>
      <c r="W272" s="56"/>
      <c r="X272" s="189"/>
      <c r="Y272" s="189"/>
      <c r="Z272" s="189"/>
      <c r="AA272" s="56"/>
      <c r="AB272" s="56"/>
      <c r="AC272" s="188"/>
      <c r="AD272" s="259"/>
      <c r="AE272" s="259"/>
      <c r="AF272" s="56"/>
      <c r="AG272" s="28"/>
      <c r="AH272" s="56"/>
      <c r="AI272" s="28"/>
      <c r="AJ272" s="184"/>
      <c r="AK272" s="199"/>
      <c r="AL272" s="286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4"/>
      <c r="AT272" s="37"/>
    </row>
    <row r="273" spans="2:46" ht="13.5" customHeight="1" x14ac:dyDescent="0.15">
      <c r="B273" s="284" t="s">
        <v>117</v>
      </c>
      <c r="C273" s="25" t="s">
        <v>31</v>
      </c>
      <c r="D273" s="39"/>
      <c r="E273" s="55"/>
      <c r="F273" s="96"/>
      <c r="G273" s="96"/>
      <c r="H273" s="96"/>
      <c r="I273" s="60"/>
      <c r="J273" s="60"/>
      <c r="K273" s="61"/>
      <c r="L273" s="258"/>
      <c r="M273" s="258"/>
      <c r="N273" s="55"/>
      <c r="O273" s="26"/>
      <c r="P273" s="55"/>
      <c r="Q273" s="26"/>
      <c r="R273" s="131"/>
      <c r="S273" s="214"/>
      <c r="T273" s="284" t="s">
        <v>117</v>
      </c>
      <c r="U273" s="25" t="s">
        <v>31</v>
      </c>
      <c r="V273" s="39"/>
      <c r="W273" s="55"/>
      <c r="X273" s="96"/>
      <c r="Y273" s="96"/>
      <c r="Z273" s="96"/>
      <c r="AA273" s="60"/>
      <c r="AB273" s="60"/>
      <c r="AC273" s="61"/>
      <c r="AD273" s="258"/>
      <c r="AE273" s="258"/>
      <c r="AF273" s="55"/>
      <c r="AG273" s="26"/>
      <c r="AH273" s="55"/>
      <c r="AI273" s="26"/>
      <c r="AJ273" s="131"/>
      <c r="AK273" s="199"/>
      <c r="AL273" s="284" t="s">
        <v>117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4"/>
      <c r="AT273" s="37"/>
    </row>
    <row r="274" spans="2:46" ht="13.5" customHeight="1" x14ac:dyDescent="0.15">
      <c r="B274" s="285"/>
      <c r="C274" s="27" t="s">
        <v>32</v>
      </c>
      <c r="D274" s="186"/>
      <c r="E274" s="56"/>
      <c r="F274" s="187"/>
      <c r="G274" s="187"/>
      <c r="H274" s="187"/>
      <c r="I274" s="62"/>
      <c r="J274" s="62"/>
      <c r="K274" s="188"/>
      <c r="L274" s="259"/>
      <c r="M274" s="259"/>
      <c r="N274" s="56"/>
      <c r="O274" s="28"/>
      <c r="P274" s="56"/>
      <c r="Q274" s="28"/>
      <c r="R274" s="132"/>
      <c r="S274" s="214"/>
      <c r="T274" s="285"/>
      <c r="U274" s="27" t="s">
        <v>32</v>
      </c>
      <c r="V274" s="186"/>
      <c r="W274" s="56"/>
      <c r="X274" s="187"/>
      <c r="Y274" s="187"/>
      <c r="Z274" s="187"/>
      <c r="AA274" s="62"/>
      <c r="AB274" s="62"/>
      <c r="AC274" s="188"/>
      <c r="AD274" s="259"/>
      <c r="AE274" s="259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4"/>
      <c r="AT274" s="37"/>
    </row>
    <row r="275" spans="2:46" ht="13.5" customHeight="1" x14ac:dyDescent="0.15">
      <c r="B275" s="285"/>
      <c r="C275" s="27" t="s">
        <v>33</v>
      </c>
      <c r="D275" s="186"/>
      <c r="E275" s="56"/>
      <c r="F275" s="187"/>
      <c r="G275" s="187"/>
      <c r="H275" s="187"/>
      <c r="I275" s="62"/>
      <c r="J275" s="62"/>
      <c r="K275" s="188"/>
      <c r="L275" s="259"/>
      <c r="M275" s="259"/>
      <c r="N275" s="56"/>
      <c r="O275" s="28"/>
      <c r="P275" s="56"/>
      <c r="Q275" s="28"/>
      <c r="R275" s="132"/>
      <c r="S275" s="214"/>
      <c r="T275" s="285"/>
      <c r="U275" s="27" t="s">
        <v>33</v>
      </c>
      <c r="V275" s="186"/>
      <c r="W275" s="56"/>
      <c r="X275" s="187"/>
      <c r="Y275" s="187"/>
      <c r="Z275" s="187"/>
      <c r="AA275" s="62"/>
      <c r="AB275" s="62"/>
      <c r="AC275" s="188"/>
      <c r="AD275" s="259"/>
      <c r="AE275" s="259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4"/>
      <c r="AT275" s="37"/>
    </row>
    <row r="276" spans="2:46" ht="13.5" customHeight="1" x14ac:dyDescent="0.15">
      <c r="B276" s="285"/>
      <c r="C276" s="27" t="s">
        <v>35</v>
      </c>
      <c r="D276" s="186"/>
      <c r="E276" s="56"/>
      <c r="F276" s="187"/>
      <c r="G276" s="187"/>
      <c r="H276" s="187"/>
      <c r="I276" s="62"/>
      <c r="J276" s="62"/>
      <c r="K276" s="188"/>
      <c r="L276" s="259"/>
      <c r="M276" s="259"/>
      <c r="N276" s="56"/>
      <c r="O276" s="28"/>
      <c r="P276" s="56"/>
      <c r="Q276" s="28"/>
      <c r="R276" s="132"/>
      <c r="S276" s="214"/>
      <c r="T276" s="285"/>
      <c r="U276" s="27" t="s">
        <v>35</v>
      </c>
      <c r="V276" s="186"/>
      <c r="W276" s="56"/>
      <c r="X276" s="187"/>
      <c r="Y276" s="187"/>
      <c r="Z276" s="187"/>
      <c r="AA276" s="62"/>
      <c r="AB276" s="62"/>
      <c r="AC276" s="188"/>
      <c r="AD276" s="259"/>
      <c r="AE276" s="259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4"/>
      <c r="AT276" s="37"/>
    </row>
    <row r="277" spans="2:46" ht="13.5" customHeight="1" thickBot="1" x14ac:dyDescent="0.2">
      <c r="B277" s="286"/>
      <c r="C277" s="27"/>
      <c r="D277" s="186"/>
      <c r="E277" s="56"/>
      <c r="F277" s="189"/>
      <c r="G277" s="189"/>
      <c r="H277" s="189"/>
      <c r="I277" s="56"/>
      <c r="J277" s="56"/>
      <c r="K277" s="188"/>
      <c r="L277" s="259"/>
      <c r="M277" s="259"/>
      <c r="N277" s="56"/>
      <c r="O277" s="28"/>
      <c r="P277" s="56"/>
      <c r="Q277" s="28"/>
      <c r="R277" s="184"/>
      <c r="S277" s="214"/>
      <c r="T277" s="286"/>
      <c r="U277" s="27"/>
      <c r="V277" s="186"/>
      <c r="W277" s="56"/>
      <c r="X277" s="189"/>
      <c r="Y277" s="189"/>
      <c r="Z277" s="189"/>
      <c r="AA277" s="56"/>
      <c r="AB277" s="56"/>
      <c r="AC277" s="188"/>
      <c r="AD277" s="259"/>
      <c r="AE277" s="259"/>
      <c r="AF277" s="56"/>
      <c r="AG277" s="28"/>
      <c r="AH277" s="56"/>
      <c r="AI277" s="28"/>
      <c r="AJ277" s="184"/>
      <c r="AK277" s="199"/>
      <c r="AL277" s="286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4"/>
      <c r="AT277" s="37"/>
    </row>
    <row r="278" spans="2:46" ht="13.5" customHeight="1" x14ac:dyDescent="0.15">
      <c r="B278" s="284" t="s">
        <v>118</v>
      </c>
      <c r="C278" s="25" t="s">
        <v>31</v>
      </c>
      <c r="D278" s="39"/>
      <c r="E278" s="55"/>
      <c r="F278" s="96"/>
      <c r="G278" s="96"/>
      <c r="H278" s="96"/>
      <c r="I278" s="60"/>
      <c r="J278" s="60"/>
      <c r="K278" s="61"/>
      <c r="L278" s="258"/>
      <c r="M278" s="258"/>
      <c r="N278" s="55"/>
      <c r="O278" s="26"/>
      <c r="P278" s="55"/>
      <c r="Q278" s="26"/>
      <c r="R278" s="131"/>
      <c r="S278" s="214"/>
      <c r="T278" s="284" t="s">
        <v>118</v>
      </c>
      <c r="U278" s="25" t="s">
        <v>31</v>
      </c>
      <c r="V278" s="39"/>
      <c r="W278" s="55"/>
      <c r="X278" s="96"/>
      <c r="Y278" s="96"/>
      <c r="Z278" s="96"/>
      <c r="AA278" s="60"/>
      <c r="AB278" s="60"/>
      <c r="AC278" s="61"/>
      <c r="AD278" s="258"/>
      <c r="AE278" s="258"/>
      <c r="AF278" s="55"/>
      <c r="AG278" s="26"/>
      <c r="AH278" s="55"/>
      <c r="AI278" s="26"/>
      <c r="AJ278" s="131"/>
      <c r="AK278" s="199"/>
      <c r="AL278" s="284" t="s">
        <v>118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4"/>
      <c r="AT278" s="37"/>
    </row>
    <row r="279" spans="2:46" ht="13.5" customHeight="1" x14ac:dyDescent="0.15">
      <c r="B279" s="285"/>
      <c r="C279" s="27" t="s">
        <v>32</v>
      </c>
      <c r="D279" s="186"/>
      <c r="E279" s="56"/>
      <c r="F279" s="187"/>
      <c r="G279" s="187"/>
      <c r="H279" s="187"/>
      <c r="I279" s="62"/>
      <c r="J279" s="62"/>
      <c r="K279" s="188"/>
      <c r="L279" s="259"/>
      <c r="M279" s="259"/>
      <c r="N279" s="56"/>
      <c r="O279" s="28"/>
      <c r="P279" s="56"/>
      <c r="Q279" s="28"/>
      <c r="R279" s="132"/>
      <c r="S279" s="214"/>
      <c r="T279" s="285"/>
      <c r="U279" s="27" t="s">
        <v>32</v>
      </c>
      <c r="V279" s="186"/>
      <c r="W279" s="56"/>
      <c r="X279" s="187"/>
      <c r="Y279" s="187"/>
      <c r="Z279" s="187"/>
      <c r="AA279" s="62"/>
      <c r="AB279" s="62"/>
      <c r="AC279" s="188"/>
      <c r="AD279" s="259"/>
      <c r="AE279" s="259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4"/>
      <c r="AT279" s="37"/>
    </row>
    <row r="280" spans="2:46" ht="13.5" customHeight="1" x14ac:dyDescent="0.15">
      <c r="B280" s="285"/>
      <c r="C280" s="27" t="s">
        <v>33</v>
      </c>
      <c r="D280" s="186"/>
      <c r="E280" s="56"/>
      <c r="F280" s="187"/>
      <c r="G280" s="187"/>
      <c r="H280" s="187"/>
      <c r="I280" s="62"/>
      <c r="J280" s="62"/>
      <c r="K280" s="188"/>
      <c r="L280" s="259"/>
      <c r="M280" s="259"/>
      <c r="N280" s="56"/>
      <c r="O280" s="28"/>
      <c r="P280" s="56"/>
      <c r="Q280" s="28"/>
      <c r="R280" s="132"/>
      <c r="S280" s="214"/>
      <c r="T280" s="285"/>
      <c r="U280" s="27" t="s">
        <v>33</v>
      </c>
      <c r="V280" s="186"/>
      <c r="W280" s="56"/>
      <c r="X280" s="187"/>
      <c r="Y280" s="187"/>
      <c r="Z280" s="187"/>
      <c r="AA280" s="62"/>
      <c r="AB280" s="62"/>
      <c r="AC280" s="188"/>
      <c r="AD280" s="259"/>
      <c r="AE280" s="259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4"/>
      <c r="AT280" s="37"/>
    </row>
    <row r="281" spans="2:46" ht="13.5" customHeight="1" x14ac:dyDescent="0.15">
      <c r="B281" s="285"/>
      <c r="C281" s="27" t="s">
        <v>35</v>
      </c>
      <c r="D281" s="186"/>
      <c r="E281" s="56"/>
      <c r="F281" s="187"/>
      <c r="G281" s="187"/>
      <c r="H281" s="187"/>
      <c r="I281" s="62"/>
      <c r="J281" s="62"/>
      <c r="K281" s="188"/>
      <c r="L281" s="259"/>
      <c r="M281" s="259"/>
      <c r="N281" s="56"/>
      <c r="O281" s="28"/>
      <c r="P281" s="56"/>
      <c r="Q281" s="28"/>
      <c r="R281" s="132"/>
      <c r="S281" s="214"/>
      <c r="T281" s="285"/>
      <c r="U281" s="27" t="s">
        <v>35</v>
      </c>
      <c r="V281" s="186"/>
      <c r="W281" s="56"/>
      <c r="X281" s="187"/>
      <c r="Y281" s="187"/>
      <c r="Z281" s="187"/>
      <c r="AA281" s="62"/>
      <c r="AB281" s="62"/>
      <c r="AC281" s="188"/>
      <c r="AD281" s="259"/>
      <c r="AE281" s="259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4"/>
      <c r="AT281" s="37"/>
    </row>
    <row r="282" spans="2:46" ht="13.5" customHeight="1" thickBot="1" x14ac:dyDescent="0.2">
      <c r="B282" s="286"/>
      <c r="C282" s="27"/>
      <c r="D282" s="186"/>
      <c r="E282" s="56"/>
      <c r="F282" s="189"/>
      <c r="G282" s="189"/>
      <c r="H282" s="189"/>
      <c r="I282" s="56"/>
      <c r="J282" s="56"/>
      <c r="K282" s="188"/>
      <c r="L282" s="259"/>
      <c r="M282" s="259"/>
      <c r="N282" s="56"/>
      <c r="O282" s="28"/>
      <c r="P282" s="56"/>
      <c r="Q282" s="28"/>
      <c r="R282" s="184"/>
      <c r="S282" s="214"/>
      <c r="T282" s="286"/>
      <c r="U282" s="27"/>
      <c r="V282" s="186"/>
      <c r="W282" s="56"/>
      <c r="X282" s="189"/>
      <c r="Y282" s="189"/>
      <c r="Z282" s="189"/>
      <c r="AA282" s="56"/>
      <c r="AB282" s="56"/>
      <c r="AC282" s="188"/>
      <c r="AD282" s="259"/>
      <c r="AE282" s="259"/>
      <c r="AF282" s="56"/>
      <c r="AG282" s="28"/>
      <c r="AH282" s="56"/>
      <c r="AI282" s="28"/>
      <c r="AJ282" s="184"/>
      <c r="AK282" s="199"/>
      <c r="AL282" s="286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4"/>
      <c r="AT282" s="37"/>
    </row>
    <row r="283" spans="2:46" ht="13.5" customHeight="1" x14ac:dyDescent="0.15">
      <c r="B283" s="284" t="s">
        <v>119</v>
      </c>
      <c r="C283" s="25" t="s">
        <v>31</v>
      </c>
      <c r="D283" s="39"/>
      <c r="E283" s="55"/>
      <c r="F283" s="96"/>
      <c r="G283" s="96"/>
      <c r="H283" s="96"/>
      <c r="I283" s="60"/>
      <c r="J283" s="60"/>
      <c r="K283" s="61"/>
      <c r="L283" s="258"/>
      <c r="M283" s="258"/>
      <c r="N283" s="55"/>
      <c r="O283" s="26"/>
      <c r="P283" s="55"/>
      <c r="Q283" s="26"/>
      <c r="R283" s="131"/>
      <c r="S283" s="214"/>
      <c r="T283" s="284" t="s">
        <v>119</v>
      </c>
      <c r="U283" s="25" t="s">
        <v>31</v>
      </c>
      <c r="V283" s="39"/>
      <c r="W283" s="55"/>
      <c r="X283" s="96"/>
      <c r="Y283" s="96"/>
      <c r="Z283" s="96"/>
      <c r="AA283" s="60"/>
      <c r="AB283" s="60"/>
      <c r="AC283" s="61"/>
      <c r="AD283" s="258"/>
      <c r="AE283" s="258"/>
      <c r="AF283" s="55"/>
      <c r="AG283" s="26"/>
      <c r="AH283" s="55"/>
      <c r="AI283" s="26"/>
      <c r="AJ283" s="131"/>
      <c r="AK283" s="199"/>
      <c r="AL283" s="284" t="s">
        <v>119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4"/>
      <c r="AT283" s="37"/>
    </row>
    <row r="284" spans="2:46" ht="13.5" customHeight="1" x14ac:dyDescent="0.15">
      <c r="B284" s="285"/>
      <c r="C284" s="27" t="s">
        <v>32</v>
      </c>
      <c r="D284" s="186"/>
      <c r="E284" s="56"/>
      <c r="F284" s="187"/>
      <c r="G284" s="187"/>
      <c r="H284" s="187"/>
      <c r="I284" s="62"/>
      <c r="J284" s="62"/>
      <c r="K284" s="188"/>
      <c r="L284" s="259"/>
      <c r="M284" s="259"/>
      <c r="N284" s="56"/>
      <c r="O284" s="28"/>
      <c r="P284" s="56"/>
      <c r="Q284" s="28"/>
      <c r="R284" s="132"/>
      <c r="S284" s="214"/>
      <c r="T284" s="285"/>
      <c r="U284" s="27" t="s">
        <v>32</v>
      </c>
      <c r="V284" s="186"/>
      <c r="W284" s="56"/>
      <c r="X284" s="187"/>
      <c r="Y284" s="187"/>
      <c r="Z284" s="187"/>
      <c r="AA284" s="62"/>
      <c r="AB284" s="62"/>
      <c r="AC284" s="188"/>
      <c r="AD284" s="259"/>
      <c r="AE284" s="259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4"/>
      <c r="AT284" s="37"/>
    </row>
    <row r="285" spans="2:46" ht="13.5" customHeight="1" x14ac:dyDescent="0.15">
      <c r="B285" s="285"/>
      <c r="C285" s="27" t="s">
        <v>33</v>
      </c>
      <c r="D285" s="186"/>
      <c r="E285" s="56"/>
      <c r="F285" s="187"/>
      <c r="G285" s="187"/>
      <c r="H285" s="187"/>
      <c r="I285" s="62"/>
      <c r="J285" s="62"/>
      <c r="K285" s="188"/>
      <c r="L285" s="259"/>
      <c r="M285" s="259"/>
      <c r="N285" s="56"/>
      <c r="O285" s="28"/>
      <c r="P285" s="56"/>
      <c r="Q285" s="28"/>
      <c r="R285" s="132"/>
      <c r="S285" s="214"/>
      <c r="T285" s="285"/>
      <c r="U285" s="27" t="s">
        <v>33</v>
      </c>
      <c r="V285" s="186"/>
      <c r="W285" s="56"/>
      <c r="X285" s="187"/>
      <c r="Y285" s="187"/>
      <c r="Z285" s="187"/>
      <c r="AA285" s="62"/>
      <c r="AB285" s="62"/>
      <c r="AC285" s="188"/>
      <c r="AD285" s="259"/>
      <c r="AE285" s="259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4"/>
      <c r="AT285" s="37"/>
    </row>
    <row r="286" spans="2:46" ht="13.5" customHeight="1" x14ac:dyDescent="0.15">
      <c r="B286" s="285"/>
      <c r="C286" s="27" t="s">
        <v>35</v>
      </c>
      <c r="D286" s="186"/>
      <c r="E286" s="56"/>
      <c r="F286" s="187"/>
      <c r="G286" s="187"/>
      <c r="H286" s="187"/>
      <c r="I286" s="62"/>
      <c r="J286" s="62"/>
      <c r="K286" s="188"/>
      <c r="L286" s="259"/>
      <c r="M286" s="259"/>
      <c r="N286" s="56"/>
      <c r="O286" s="28"/>
      <c r="P286" s="56"/>
      <c r="Q286" s="28"/>
      <c r="R286" s="132"/>
      <c r="S286" s="214"/>
      <c r="T286" s="285"/>
      <c r="U286" s="27" t="s">
        <v>35</v>
      </c>
      <c r="V286" s="186"/>
      <c r="W286" s="56"/>
      <c r="X286" s="187"/>
      <c r="Y286" s="187"/>
      <c r="Z286" s="187"/>
      <c r="AA286" s="62"/>
      <c r="AB286" s="62"/>
      <c r="AC286" s="188"/>
      <c r="AD286" s="259"/>
      <c r="AE286" s="259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4"/>
      <c r="AT286" s="37"/>
    </row>
    <row r="287" spans="2:46" ht="13.5" customHeight="1" thickBot="1" x14ac:dyDescent="0.2">
      <c r="B287" s="286"/>
      <c r="C287" s="27"/>
      <c r="D287" s="186"/>
      <c r="E287" s="56"/>
      <c r="F287" s="189"/>
      <c r="G287" s="189"/>
      <c r="H287" s="189"/>
      <c r="I287" s="56"/>
      <c r="J287" s="56"/>
      <c r="K287" s="188"/>
      <c r="L287" s="259"/>
      <c r="M287" s="259"/>
      <c r="N287" s="56"/>
      <c r="O287" s="28"/>
      <c r="P287" s="56"/>
      <c r="Q287" s="28"/>
      <c r="R287" s="184"/>
      <c r="S287" s="214"/>
      <c r="T287" s="286"/>
      <c r="U287" s="27"/>
      <c r="V287" s="186"/>
      <c r="W287" s="56"/>
      <c r="X287" s="189"/>
      <c r="Y287" s="189"/>
      <c r="Z287" s="189"/>
      <c r="AA287" s="56"/>
      <c r="AB287" s="56"/>
      <c r="AC287" s="188"/>
      <c r="AD287" s="259"/>
      <c r="AE287" s="259"/>
      <c r="AF287" s="56"/>
      <c r="AG287" s="28"/>
      <c r="AH287" s="56"/>
      <c r="AI287" s="28"/>
      <c r="AJ287" s="184"/>
      <c r="AK287" s="199"/>
      <c r="AL287" s="286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4"/>
      <c r="AT287" s="37"/>
    </row>
    <row r="288" spans="2:46" ht="13.5" customHeight="1" x14ac:dyDescent="0.15">
      <c r="B288" s="284" t="s">
        <v>120</v>
      </c>
      <c r="C288" s="25" t="s">
        <v>31</v>
      </c>
      <c r="D288" s="39"/>
      <c r="E288" s="55"/>
      <c r="F288" s="96"/>
      <c r="G288" s="96"/>
      <c r="H288" s="96"/>
      <c r="I288" s="60"/>
      <c r="J288" s="60"/>
      <c r="K288" s="61"/>
      <c r="L288" s="258"/>
      <c r="M288" s="258"/>
      <c r="N288" s="55"/>
      <c r="O288" s="26"/>
      <c r="P288" s="55"/>
      <c r="Q288" s="26"/>
      <c r="R288" s="131"/>
      <c r="S288" s="214"/>
      <c r="T288" s="284" t="s">
        <v>120</v>
      </c>
      <c r="U288" s="25" t="s">
        <v>31</v>
      </c>
      <c r="V288" s="39"/>
      <c r="W288" s="55"/>
      <c r="X288" s="96"/>
      <c r="Y288" s="96"/>
      <c r="Z288" s="96"/>
      <c r="AA288" s="60"/>
      <c r="AB288" s="60"/>
      <c r="AC288" s="61"/>
      <c r="AD288" s="258"/>
      <c r="AE288" s="258"/>
      <c r="AF288" s="55"/>
      <c r="AG288" s="26"/>
      <c r="AH288" s="55"/>
      <c r="AI288" s="26"/>
      <c r="AJ288" s="131"/>
      <c r="AK288" s="199"/>
      <c r="AL288" s="284" t="s">
        <v>120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4"/>
      <c r="AT288" s="37"/>
    </row>
    <row r="289" spans="2:46" ht="13.5" customHeight="1" x14ac:dyDescent="0.15">
      <c r="B289" s="285"/>
      <c r="C289" s="27" t="s">
        <v>32</v>
      </c>
      <c r="D289" s="186"/>
      <c r="E289" s="56"/>
      <c r="F289" s="187"/>
      <c r="G289" s="187"/>
      <c r="H289" s="187"/>
      <c r="I289" s="62"/>
      <c r="J289" s="62"/>
      <c r="K289" s="188"/>
      <c r="L289" s="259"/>
      <c r="M289" s="259"/>
      <c r="N289" s="56"/>
      <c r="O289" s="28"/>
      <c r="P289" s="56"/>
      <c r="Q289" s="28"/>
      <c r="R289" s="132"/>
      <c r="S289" s="214"/>
      <c r="T289" s="285"/>
      <c r="U289" s="27" t="s">
        <v>32</v>
      </c>
      <c r="V289" s="186"/>
      <c r="W289" s="56"/>
      <c r="X289" s="187"/>
      <c r="Y289" s="187"/>
      <c r="Z289" s="187"/>
      <c r="AA289" s="62"/>
      <c r="AB289" s="62"/>
      <c r="AC289" s="188"/>
      <c r="AD289" s="259"/>
      <c r="AE289" s="259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4"/>
      <c r="AT289" s="37"/>
    </row>
    <row r="290" spans="2:46" ht="13.5" customHeight="1" x14ac:dyDescent="0.15">
      <c r="B290" s="285"/>
      <c r="C290" s="27" t="s">
        <v>33</v>
      </c>
      <c r="D290" s="186"/>
      <c r="E290" s="56"/>
      <c r="F290" s="187"/>
      <c r="G290" s="187"/>
      <c r="H290" s="187"/>
      <c r="I290" s="62"/>
      <c r="J290" s="62"/>
      <c r="K290" s="188"/>
      <c r="L290" s="259"/>
      <c r="M290" s="259"/>
      <c r="N290" s="56"/>
      <c r="O290" s="28"/>
      <c r="P290" s="56"/>
      <c r="Q290" s="28"/>
      <c r="R290" s="132"/>
      <c r="S290" s="214"/>
      <c r="T290" s="285"/>
      <c r="U290" s="27" t="s">
        <v>33</v>
      </c>
      <c r="V290" s="186"/>
      <c r="W290" s="56"/>
      <c r="X290" s="187"/>
      <c r="Y290" s="187"/>
      <c r="Z290" s="187"/>
      <c r="AA290" s="62"/>
      <c r="AB290" s="62"/>
      <c r="AC290" s="188"/>
      <c r="AD290" s="259"/>
      <c r="AE290" s="259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4"/>
      <c r="AT290" s="37"/>
    </row>
    <row r="291" spans="2:46" ht="13.5" customHeight="1" x14ac:dyDescent="0.15">
      <c r="B291" s="285"/>
      <c r="C291" s="27" t="s">
        <v>35</v>
      </c>
      <c r="D291" s="186"/>
      <c r="E291" s="56"/>
      <c r="F291" s="187"/>
      <c r="G291" s="187"/>
      <c r="H291" s="187"/>
      <c r="I291" s="62"/>
      <c r="J291" s="62"/>
      <c r="K291" s="188"/>
      <c r="L291" s="259"/>
      <c r="M291" s="259"/>
      <c r="N291" s="56"/>
      <c r="O291" s="28"/>
      <c r="P291" s="56"/>
      <c r="Q291" s="28"/>
      <c r="R291" s="132"/>
      <c r="S291" s="214"/>
      <c r="T291" s="285"/>
      <c r="U291" s="27" t="s">
        <v>35</v>
      </c>
      <c r="V291" s="186"/>
      <c r="W291" s="56"/>
      <c r="X291" s="187"/>
      <c r="Y291" s="187"/>
      <c r="Z291" s="187"/>
      <c r="AA291" s="62"/>
      <c r="AB291" s="62"/>
      <c r="AC291" s="188"/>
      <c r="AD291" s="259"/>
      <c r="AE291" s="259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4"/>
      <c r="AT291" s="37"/>
    </row>
    <row r="292" spans="2:46" ht="13.5" customHeight="1" thickBot="1" x14ac:dyDescent="0.2">
      <c r="B292" s="286"/>
      <c r="C292" s="27"/>
      <c r="D292" s="186"/>
      <c r="E292" s="56"/>
      <c r="F292" s="189"/>
      <c r="G292" s="189"/>
      <c r="H292" s="189"/>
      <c r="I292" s="56"/>
      <c r="J292" s="56"/>
      <c r="K292" s="188"/>
      <c r="L292" s="259"/>
      <c r="M292" s="259"/>
      <c r="N292" s="56"/>
      <c r="O292" s="28"/>
      <c r="P292" s="56"/>
      <c r="Q292" s="28"/>
      <c r="R292" s="184"/>
      <c r="S292" s="214"/>
      <c r="T292" s="286"/>
      <c r="U292" s="27"/>
      <c r="V292" s="186"/>
      <c r="W292" s="56"/>
      <c r="X292" s="189"/>
      <c r="Y292" s="189"/>
      <c r="Z292" s="189"/>
      <c r="AA292" s="56"/>
      <c r="AB292" s="56"/>
      <c r="AC292" s="188"/>
      <c r="AD292" s="259"/>
      <c r="AE292" s="259"/>
      <c r="AF292" s="56"/>
      <c r="AG292" s="28"/>
      <c r="AH292" s="56"/>
      <c r="AI292" s="28"/>
      <c r="AJ292" s="184"/>
      <c r="AK292" s="199"/>
      <c r="AL292" s="286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4"/>
      <c r="AT292" s="37"/>
    </row>
    <row r="293" spans="2:46" ht="13.5" customHeight="1" x14ac:dyDescent="0.15">
      <c r="B293" s="284" t="s">
        <v>121</v>
      </c>
      <c r="C293" s="25" t="s">
        <v>31</v>
      </c>
      <c r="D293" s="39"/>
      <c r="E293" s="55"/>
      <c r="F293" s="96"/>
      <c r="G293" s="96"/>
      <c r="H293" s="96"/>
      <c r="I293" s="60"/>
      <c r="J293" s="60"/>
      <c r="K293" s="61"/>
      <c r="L293" s="258"/>
      <c r="M293" s="258"/>
      <c r="N293" s="55"/>
      <c r="O293" s="26"/>
      <c r="P293" s="55"/>
      <c r="Q293" s="26"/>
      <c r="R293" s="131"/>
      <c r="S293" s="214"/>
      <c r="T293" s="284" t="s">
        <v>121</v>
      </c>
      <c r="U293" s="25" t="s">
        <v>31</v>
      </c>
      <c r="V293" s="39"/>
      <c r="W293" s="55"/>
      <c r="X293" s="96"/>
      <c r="Y293" s="96"/>
      <c r="Z293" s="96"/>
      <c r="AA293" s="60"/>
      <c r="AB293" s="60"/>
      <c r="AC293" s="61"/>
      <c r="AD293" s="258"/>
      <c r="AE293" s="258"/>
      <c r="AF293" s="55"/>
      <c r="AG293" s="26"/>
      <c r="AH293" s="55"/>
      <c r="AI293" s="26"/>
      <c r="AJ293" s="131"/>
      <c r="AK293" s="199"/>
      <c r="AL293" s="284" t="s">
        <v>121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4"/>
      <c r="AT293" s="37"/>
    </row>
    <row r="294" spans="2:46" ht="13.5" customHeight="1" x14ac:dyDescent="0.15">
      <c r="B294" s="285"/>
      <c r="C294" s="27" t="s">
        <v>32</v>
      </c>
      <c r="D294" s="186"/>
      <c r="E294" s="56"/>
      <c r="F294" s="187"/>
      <c r="G294" s="187"/>
      <c r="H294" s="187"/>
      <c r="I294" s="62"/>
      <c r="J294" s="62"/>
      <c r="K294" s="188"/>
      <c r="L294" s="259"/>
      <c r="M294" s="259"/>
      <c r="N294" s="56"/>
      <c r="O294" s="28"/>
      <c r="P294" s="56"/>
      <c r="Q294" s="28"/>
      <c r="R294" s="132"/>
      <c r="S294" s="214"/>
      <c r="T294" s="285"/>
      <c r="U294" s="27" t="s">
        <v>32</v>
      </c>
      <c r="V294" s="186"/>
      <c r="W294" s="56"/>
      <c r="X294" s="187"/>
      <c r="Y294" s="187"/>
      <c r="Z294" s="187"/>
      <c r="AA294" s="62"/>
      <c r="AB294" s="62"/>
      <c r="AC294" s="188"/>
      <c r="AD294" s="259"/>
      <c r="AE294" s="259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4"/>
      <c r="AT294" s="37"/>
    </row>
    <row r="295" spans="2:46" ht="13.5" customHeight="1" x14ac:dyDescent="0.15">
      <c r="B295" s="285"/>
      <c r="C295" s="27" t="s">
        <v>33</v>
      </c>
      <c r="D295" s="186"/>
      <c r="E295" s="56"/>
      <c r="F295" s="187"/>
      <c r="G295" s="187"/>
      <c r="H295" s="187"/>
      <c r="I295" s="62"/>
      <c r="J295" s="62"/>
      <c r="K295" s="188"/>
      <c r="L295" s="259"/>
      <c r="M295" s="259"/>
      <c r="N295" s="56"/>
      <c r="O295" s="28"/>
      <c r="P295" s="56"/>
      <c r="Q295" s="28"/>
      <c r="R295" s="132"/>
      <c r="S295" s="214"/>
      <c r="T295" s="285"/>
      <c r="U295" s="27" t="s">
        <v>33</v>
      </c>
      <c r="V295" s="186"/>
      <c r="W295" s="56"/>
      <c r="X295" s="187"/>
      <c r="Y295" s="187"/>
      <c r="Z295" s="187"/>
      <c r="AA295" s="62"/>
      <c r="AB295" s="62"/>
      <c r="AC295" s="188"/>
      <c r="AD295" s="259"/>
      <c r="AE295" s="259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4"/>
      <c r="AT295" s="37"/>
    </row>
    <row r="296" spans="2:46" ht="13.5" customHeight="1" x14ac:dyDescent="0.15">
      <c r="B296" s="285"/>
      <c r="C296" s="27" t="s">
        <v>35</v>
      </c>
      <c r="D296" s="186"/>
      <c r="E296" s="56"/>
      <c r="F296" s="187"/>
      <c r="G296" s="187"/>
      <c r="H296" s="187"/>
      <c r="I296" s="62"/>
      <c r="J296" s="62"/>
      <c r="K296" s="188"/>
      <c r="L296" s="259"/>
      <c r="M296" s="259"/>
      <c r="N296" s="56"/>
      <c r="O296" s="28"/>
      <c r="P296" s="56"/>
      <c r="Q296" s="28"/>
      <c r="R296" s="132"/>
      <c r="S296" s="214"/>
      <c r="T296" s="285"/>
      <c r="U296" s="27" t="s">
        <v>35</v>
      </c>
      <c r="V296" s="186"/>
      <c r="W296" s="56"/>
      <c r="X296" s="187"/>
      <c r="Y296" s="187"/>
      <c r="Z296" s="187"/>
      <c r="AA296" s="62"/>
      <c r="AB296" s="62"/>
      <c r="AC296" s="188"/>
      <c r="AD296" s="259"/>
      <c r="AE296" s="259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4"/>
      <c r="AT296" s="37"/>
    </row>
    <row r="297" spans="2:46" ht="13.5" customHeight="1" thickBot="1" x14ac:dyDescent="0.2">
      <c r="B297" s="286"/>
      <c r="C297" s="27"/>
      <c r="D297" s="186"/>
      <c r="E297" s="56"/>
      <c r="F297" s="189"/>
      <c r="G297" s="189"/>
      <c r="H297" s="189"/>
      <c r="I297" s="56"/>
      <c r="J297" s="56"/>
      <c r="K297" s="188"/>
      <c r="L297" s="259"/>
      <c r="M297" s="259"/>
      <c r="N297" s="56"/>
      <c r="O297" s="28"/>
      <c r="P297" s="56"/>
      <c r="Q297" s="28"/>
      <c r="R297" s="184"/>
      <c r="S297" s="214"/>
      <c r="T297" s="286"/>
      <c r="U297" s="27"/>
      <c r="V297" s="186"/>
      <c r="W297" s="56"/>
      <c r="X297" s="189"/>
      <c r="Y297" s="189"/>
      <c r="Z297" s="189"/>
      <c r="AA297" s="56"/>
      <c r="AB297" s="56"/>
      <c r="AC297" s="188"/>
      <c r="AD297" s="259"/>
      <c r="AE297" s="259"/>
      <c r="AF297" s="56"/>
      <c r="AG297" s="28"/>
      <c r="AH297" s="56"/>
      <c r="AI297" s="28"/>
      <c r="AJ297" s="184"/>
      <c r="AK297" s="199"/>
      <c r="AL297" s="286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4"/>
      <c r="AT297" s="37"/>
    </row>
    <row r="298" spans="2:46" ht="13.5" customHeight="1" x14ac:dyDescent="0.15">
      <c r="B298" s="284" t="s">
        <v>122</v>
      </c>
      <c r="C298" s="25" t="s">
        <v>31</v>
      </c>
      <c r="D298" s="39"/>
      <c r="E298" s="55"/>
      <c r="F298" s="96"/>
      <c r="G298" s="96"/>
      <c r="H298" s="96"/>
      <c r="I298" s="60"/>
      <c r="J298" s="60"/>
      <c r="K298" s="61"/>
      <c r="L298" s="258"/>
      <c r="M298" s="258"/>
      <c r="N298" s="55"/>
      <c r="O298" s="26"/>
      <c r="P298" s="55"/>
      <c r="Q298" s="26"/>
      <c r="R298" s="131"/>
      <c r="S298" s="214"/>
      <c r="T298" s="284" t="s">
        <v>122</v>
      </c>
      <c r="U298" s="25" t="s">
        <v>31</v>
      </c>
      <c r="V298" s="39"/>
      <c r="W298" s="55"/>
      <c r="X298" s="96"/>
      <c r="Y298" s="96"/>
      <c r="Z298" s="96"/>
      <c r="AA298" s="60"/>
      <c r="AB298" s="60"/>
      <c r="AC298" s="61"/>
      <c r="AD298" s="258"/>
      <c r="AE298" s="258"/>
      <c r="AF298" s="55"/>
      <c r="AG298" s="26"/>
      <c r="AH298" s="55"/>
      <c r="AI298" s="26"/>
      <c r="AJ298" s="131"/>
      <c r="AK298" s="199"/>
      <c r="AL298" s="284" t="s">
        <v>122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4"/>
      <c r="AT298" s="37"/>
    </row>
    <row r="299" spans="2:46" ht="13.5" customHeight="1" x14ac:dyDescent="0.15">
      <c r="B299" s="285"/>
      <c r="C299" s="27" t="s">
        <v>32</v>
      </c>
      <c r="D299" s="186"/>
      <c r="E299" s="56"/>
      <c r="F299" s="187"/>
      <c r="G299" s="187"/>
      <c r="H299" s="187"/>
      <c r="I299" s="62"/>
      <c r="J299" s="62"/>
      <c r="K299" s="188"/>
      <c r="L299" s="259"/>
      <c r="M299" s="259"/>
      <c r="N299" s="56"/>
      <c r="O299" s="28"/>
      <c r="P299" s="56"/>
      <c r="Q299" s="28"/>
      <c r="R299" s="132"/>
      <c r="S299" s="214"/>
      <c r="T299" s="285"/>
      <c r="U299" s="27" t="s">
        <v>32</v>
      </c>
      <c r="V299" s="186"/>
      <c r="W299" s="56"/>
      <c r="X299" s="187"/>
      <c r="Y299" s="187"/>
      <c r="Z299" s="187"/>
      <c r="AA299" s="62"/>
      <c r="AB299" s="62"/>
      <c r="AC299" s="188"/>
      <c r="AD299" s="259"/>
      <c r="AE299" s="259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4"/>
      <c r="AT299" s="37"/>
    </row>
    <row r="300" spans="2:46" ht="13.5" customHeight="1" x14ac:dyDescent="0.15">
      <c r="B300" s="285"/>
      <c r="C300" s="27" t="s">
        <v>33</v>
      </c>
      <c r="D300" s="186"/>
      <c r="E300" s="56"/>
      <c r="F300" s="187"/>
      <c r="G300" s="187"/>
      <c r="H300" s="187"/>
      <c r="I300" s="62"/>
      <c r="J300" s="62"/>
      <c r="K300" s="188"/>
      <c r="L300" s="259"/>
      <c r="M300" s="259"/>
      <c r="N300" s="56"/>
      <c r="O300" s="28"/>
      <c r="P300" s="56"/>
      <c r="Q300" s="28"/>
      <c r="R300" s="132"/>
      <c r="S300" s="214"/>
      <c r="T300" s="285"/>
      <c r="U300" s="27" t="s">
        <v>33</v>
      </c>
      <c r="V300" s="186"/>
      <c r="W300" s="56"/>
      <c r="X300" s="187"/>
      <c r="Y300" s="187"/>
      <c r="Z300" s="187"/>
      <c r="AA300" s="62"/>
      <c r="AB300" s="62"/>
      <c r="AC300" s="188"/>
      <c r="AD300" s="259"/>
      <c r="AE300" s="259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4"/>
      <c r="AT300" s="37"/>
    </row>
    <row r="301" spans="2:46" ht="13.5" customHeight="1" x14ac:dyDescent="0.15">
      <c r="B301" s="285"/>
      <c r="C301" s="27" t="s">
        <v>35</v>
      </c>
      <c r="D301" s="186"/>
      <c r="E301" s="56"/>
      <c r="F301" s="187"/>
      <c r="G301" s="187"/>
      <c r="H301" s="187"/>
      <c r="I301" s="62"/>
      <c r="J301" s="62"/>
      <c r="K301" s="188"/>
      <c r="L301" s="259"/>
      <c r="M301" s="259"/>
      <c r="N301" s="56"/>
      <c r="O301" s="28"/>
      <c r="P301" s="56"/>
      <c r="Q301" s="28"/>
      <c r="R301" s="132"/>
      <c r="S301" s="214"/>
      <c r="T301" s="285"/>
      <c r="U301" s="27" t="s">
        <v>35</v>
      </c>
      <c r="V301" s="186"/>
      <c r="W301" s="56"/>
      <c r="X301" s="187"/>
      <c r="Y301" s="187"/>
      <c r="Z301" s="187"/>
      <c r="AA301" s="62"/>
      <c r="AB301" s="62"/>
      <c r="AC301" s="188"/>
      <c r="AD301" s="259"/>
      <c r="AE301" s="259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4"/>
      <c r="AT301" s="37"/>
    </row>
    <row r="302" spans="2:46" ht="13.5" customHeight="1" thickBot="1" x14ac:dyDescent="0.2">
      <c r="B302" s="286"/>
      <c r="C302" s="27"/>
      <c r="D302" s="186"/>
      <c r="E302" s="56"/>
      <c r="F302" s="189"/>
      <c r="G302" s="189"/>
      <c r="H302" s="189"/>
      <c r="I302" s="56"/>
      <c r="J302" s="56"/>
      <c r="K302" s="188"/>
      <c r="L302" s="259"/>
      <c r="M302" s="259"/>
      <c r="N302" s="56"/>
      <c r="O302" s="28"/>
      <c r="P302" s="56"/>
      <c r="Q302" s="28"/>
      <c r="R302" s="184"/>
      <c r="S302" s="214"/>
      <c r="T302" s="286"/>
      <c r="U302" s="27"/>
      <c r="V302" s="186"/>
      <c r="W302" s="56"/>
      <c r="X302" s="189"/>
      <c r="Y302" s="189"/>
      <c r="Z302" s="189"/>
      <c r="AA302" s="56"/>
      <c r="AB302" s="56"/>
      <c r="AC302" s="188"/>
      <c r="AD302" s="259"/>
      <c r="AE302" s="259"/>
      <c r="AF302" s="56"/>
      <c r="AG302" s="28"/>
      <c r="AH302" s="56"/>
      <c r="AI302" s="28"/>
      <c r="AJ302" s="184"/>
      <c r="AK302" s="199"/>
      <c r="AL302" s="286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4"/>
      <c r="AT302" s="37"/>
    </row>
    <row r="303" spans="2:46" ht="13.5" customHeight="1" x14ac:dyDescent="0.15">
      <c r="B303" s="284" t="s">
        <v>123</v>
      </c>
      <c r="C303" s="25" t="s">
        <v>31</v>
      </c>
      <c r="D303" s="39"/>
      <c r="E303" s="55"/>
      <c r="F303" s="96"/>
      <c r="G303" s="96"/>
      <c r="H303" s="96"/>
      <c r="I303" s="60"/>
      <c r="J303" s="60"/>
      <c r="K303" s="61"/>
      <c r="L303" s="258"/>
      <c r="M303" s="258"/>
      <c r="N303" s="55"/>
      <c r="O303" s="26"/>
      <c r="P303" s="55"/>
      <c r="Q303" s="26"/>
      <c r="R303" s="131"/>
      <c r="S303" s="214"/>
      <c r="T303" s="284" t="s">
        <v>123</v>
      </c>
      <c r="U303" s="25" t="s">
        <v>31</v>
      </c>
      <c r="V303" s="39"/>
      <c r="W303" s="55"/>
      <c r="X303" s="96"/>
      <c r="Y303" s="96"/>
      <c r="Z303" s="96"/>
      <c r="AA303" s="60"/>
      <c r="AB303" s="60"/>
      <c r="AC303" s="61"/>
      <c r="AD303" s="258"/>
      <c r="AE303" s="258"/>
      <c r="AF303" s="55"/>
      <c r="AG303" s="26"/>
      <c r="AH303" s="55"/>
      <c r="AI303" s="26"/>
      <c r="AJ303" s="131"/>
      <c r="AK303" s="199"/>
      <c r="AL303" s="284" t="s">
        <v>123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4"/>
      <c r="AT303" s="37"/>
    </row>
    <row r="304" spans="2:46" ht="13.5" customHeight="1" x14ac:dyDescent="0.15">
      <c r="B304" s="285"/>
      <c r="C304" s="27" t="s">
        <v>32</v>
      </c>
      <c r="D304" s="186"/>
      <c r="E304" s="56"/>
      <c r="F304" s="187"/>
      <c r="G304" s="187"/>
      <c r="H304" s="187"/>
      <c r="I304" s="62"/>
      <c r="J304" s="62"/>
      <c r="K304" s="188"/>
      <c r="L304" s="259"/>
      <c r="M304" s="259"/>
      <c r="N304" s="56"/>
      <c r="O304" s="28"/>
      <c r="P304" s="56"/>
      <c r="Q304" s="28"/>
      <c r="R304" s="132"/>
      <c r="S304" s="214"/>
      <c r="T304" s="285"/>
      <c r="U304" s="27" t="s">
        <v>32</v>
      </c>
      <c r="V304" s="186"/>
      <c r="W304" s="56"/>
      <c r="X304" s="187"/>
      <c r="Y304" s="187"/>
      <c r="Z304" s="187"/>
      <c r="AA304" s="62"/>
      <c r="AB304" s="62"/>
      <c r="AC304" s="188"/>
      <c r="AD304" s="259"/>
      <c r="AE304" s="259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4"/>
      <c r="AT304" s="37"/>
    </row>
    <row r="305" spans="2:46" ht="13.5" customHeight="1" x14ac:dyDescent="0.15">
      <c r="B305" s="285"/>
      <c r="C305" s="27" t="s">
        <v>33</v>
      </c>
      <c r="D305" s="186"/>
      <c r="E305" s="56"/>
      <c r="F305" s="187"/>
      <c r="G305" s="187"/>
      <c r="H305" s="187"/>
      <c r="I305" s="62"/>
      <c r="J305" s="62"/>
      <c r="K305" s="188"/>
      <c r="L305" s="259"/>
      <c r="M305" s="259"/>
      <c r="N305" s="56"/>
      <c r="O305" s="28"/>
      <c r="P305" s="56"/>
      <c r="Q305" s="28"/>
      <c r="R305" s="132"/>
      <c r="S305" s="214"/>
      <c r="T305" s="285"/>
      <c r="U305" s="27" t="s">
        <v>33</v>
      </c>
      <c r="V305" s="186"/>
      <c r="W305" s="56"/>
      <c r="X305" s="187"/>
      <c r="Y305" s="187"/>
      <c r="Z305" s="187"/>
      <c r="AA305" s="62"/>
      <c r="AB305" s="62"/>
      <c r="AC305" s="188"/>
      <c r="AD305" s="259"/>
      <c r="AE305" s="259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4"/>
      <c r="AT305" s="37"/>
    </row>
    <row r="306" spans="2:46" ht="13.5" customHeight="1" x14ac:dyDescent="0.15">
      <c r="B306" s="285"/>
      <c r="C306" s="27" t="s">
        <v>35</v>
      </c>
      <c r="D306" s="186"/>
      <c r="E306" s="56"/>
      <c r="F306" s="187"/>
      <c r="G306" s="187"/>
      <c r="H306" s="187"/>
      <c r="I306" s="62"/>
      <c r="J306" s="62"/>
      <c r="K306" s="188"/>
      <c r="L306" s="259"/>
      <c r="M306" s="259"/>
      <c r="N306" s="56"/>
      <c r="O306" s="28"/>
      <c r="P306" s="56"/>
      <c r="Q306" s="28"/>
      <c r="R306" s="132"/>
      <c r="S306" s="214"/>
      <c r="T306" s="285"/>
      <c r="U306" s="27" t="s">
        <v>35</v>
      </c>
      <c r="V306" s="186"/>
      <c r="W306" s="56"/>
      <c r="X306" s="187"/>
      <c r="Y306" s="187"/>
      <c r="Z306" s="187"/>
      <c r="AA306" s="62"/>
      <c r="AB306" s="62"/>
      <c r="AC306" s="188"/>
      <c r="AD306" s="259"/>
      <c r="AE306" s="259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4"/>
      <c r="AT306" s="37"/>
    </row>
    <row r="307" spans="2:46" ht="13.5" customHeight="1" thickBot="1" x14ac:dyDescent="0.2">
      <c r="B307" s="286"/>
      <c r="C307" s="27"/>
      <c r="D307" s="186"/>
      <c r="E307" s="56"/>
      <c r="F307" s="189"/>
      <c r="G307" s="189"/>
      <c r="H307" s="189"/>
      <c r="I307" s="56"/>
      <c r="J307" s="56"/>
      <c r="K307" s="188"/>
      <c r="L307" s="259"/>
      <c r="M307" s="259"/>
      <c r="N307" s="56"/>
      <c r="O307" s="28"/>
      <c r="P307" s="56"/>
      <c r="Q307" s="28"/>
      <c r="R307" s="184"/>
      <c r="S307" s="214"/>
      <c r="T307" s="286"/>
      <c r="U307" s="27"/>
      <c r="V307" s="186"/>
      <c r="W307" s="56"/>
      <c r="X307" s="189"/>
      <c r="Y307" s="189"/>
      <c r="Z307" s="189"/>
      <c r="AA307" s="56"/>
      <c r="AB307" s="56"/>
      <c r="AC307" s="188"/>
      <c r="AD307" s="259"/>
      <c r="AE307" s="259"/>
      <c r="AF307" s="56"/>
      <c r="AG307" s="28"/>
      <c r="AH307" s="56"/>
      <c r="AI307" s="28"/>
      <c r="AJ307" s="184"/>
      <c r="AK307" s="199"/>
      <c r="AL307" s="286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4"/>
      <c r="AT307" s="37"/>
    </row>
    <row r="308" spans="2:46" ht="13.5" customHeight="1" x14ac:dyDescent="0.15">
      <c r="B308" s="284" t="s">
        <v>124</v>
      </c>
      <c r="C308" s="25" t="s">
        <v>31</v>
      </c>
      <c r="D308" s="39"/>
      <c r="E308" s="55"/>
      <c r="F308" s="96"/>
      <c r="G308" s="96"/>
      <c r="H308" s="96"/>
      <c r="I308" s="60"/>
      <c r="J308" s="60"/>
      <c r="K308" s="61"/>
      <c r="L308" s="258"/>
      <c r="M308" s="258"/>
      <c r="N308" s="55"/>
      <c r="O308" s="26"/>
      <c r="P308" s="55"/>
      <c r="Q308" s="26"/>
      <c r="R308" s="131"/>
      <c r="S308" s="214"/>
      <c r="T308" s="284" t="s">
        <v>124</v>
      </c>
      <c r="U308" s="25" t="s">
        <v>31</v>
      </c>
      <c r="V308" s="39"/>
      <c r="W308" s="55"/>
      <c r="X308" s="96"/>
      <c r="Y308" s="96"/>
      <c r="Z308" s="96"/>
      <c r="AA308" s="60"/>
      <c r="AB308" s="60"/>
      <c r="AC308" s="61"/>
      <c r="AD308" s="258"/>
      <c r="AE308" s="258"/>
      <c r="AF308" s="55"/>
      <c r="AG308" s="26"/>
      <c r="AH308" s="55"/>
      <c r="AI308" s="26"/>
      <c r="AJ308" s="131"/>
      <c r="AK308" s="199"/>
      <c r="AL308" s="284" t="s">
        <v>124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4"/>
      <c r="AT308" s="37"/>
    </row>
    <row r="309" spans="2:46" ht="13.5" customHeight="1" x14ac:dyDescent="0.15">
      <c r="B309" s="285"/>
      <c r="C309" s="27" t="s">
        <v>32</v>
      </c>
      <c r="D309" s="186"/>
      <c r="E309" s="56"/>
      <c r="F309" s="187"/>
      <c r="G309" s="187"/>
      <c r="H309" s="187"/>
      <c r="I309" s="62"/>
      <c r="J309" s="62"/>
      <c r="K309" s="188"/>
      <c r="L309" s="259"/>
      <c r="M309" s="259"/>
      <c r="N309" s="56"/>
      <c r="O309" s="28"/>
      <c r="P309" s="56"/>
      <c r="Q309" s="28"/>
      <c r="R309" s="132"/>
      <c r="S309" s="214"/>
      <c r="T309" s="285"/>
      <c r="U309" s="27" t="s">
        <v>32</v>
      </c>
      <c r="V309" s="186"/>
      <c r="W309" s="56"/>
      <c r="X309" s="187"/>
      <c r="Y309" s="187"/>
      <c r="Z309" s="187"/>
      <c r="AA309" s="62"/>
      <c r="AB309" s="62"/>
      <c r="AC309" s="188"/>
      <c r="AD309" s="259"/>
      <c r="AE309" s="259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4"/>
      <c r="AT309" s="37"/>
    </row>
    <row r="310" spans="2:46" ht="13.5" customHeight="1" x14ac:dyDescent="0.15">
      <c r="B310" s="285"/>
      <c r="C310" s="27" t="s">
        <v>33</v>
      </c>
      <c r="D310" s="186"/>
      <c r="E310" s="56"/>
      <c r="F310" s="187"/>
      <c r="G310" s="187"/>
      <c r="H310" s="187"/>
      <c r="I310" s="62"/>
      <c r="J310" s="62"/>
      <c r="K310" s="188"/>
      <c r="L310" s="259"/>
      <c r="M310" s="259"/>
      <c r="N310" s="56"/>
      <c r="O310" s="28"/>
      <c r="P310" s="56"/>
      <c r="Q310" s="28"/>
      <c r="R310" s="132"/>
      <c r="S310" s="214"/>
      <c r="T310" s="285"/>
      <c r="U310" s="27" t="s">
        <v>33</v>
      </c>
      <c r="V310" s="186"/>
      <c r="W310" s="56"/>
      <c r="X310" s="187"/>
      <c r="Y310" s="187"/>
      <c r="Z310" s="187"/>
      <c r="AA310" s="62"/>
      <c r="AB310" s="62"/>
      <c r="AC310" s="188"/>
      <c r="AD310" s="259"/>
      <c r="AE310" s="259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4"/>
      <c r="AT310" s="37"/>
    </row>
    <row r="311" spans="2:46" ht="13.5" customHeight="1" x14ac:dyDescent="0.15">
      <c r="B311" s="285"/>
      <c r="C311" s="27" t="s">
        <v>35</v>
      </c>
      <c r="D311" s="186"/>
      <c r="E311" s="56"/>
      <c r="F311" s="187"/>
      <c r="G311" s="187"/>
      <c r="H311" s="187"/>
      <c r="I311" s="62"/>
      <c r="J311" s="62"/>
      <c r="K311" s="188"/>
      <c r="L311" s="259"/>
      <c r="M311" s="259"/>
      <c r="N311" s="56"/>
      <c r="O311" s="28"/>
      <c r="P311" s="56"/>
      <c r="Q311" s="28"/>
      <c r="R311" s="132"/>
      <c r="S311" s="214"/>
      <c r="T311" s="285"/>
      <c r="U311" s="27" t="s">
        <v>35</v>
      </c>
      <c r="V311" s="186"/>
      <c r="W311" s="56"/>
      <c r="X311" s="187"/>
      <c r="Y311" s="187"/>
      <c r="Z311" s="187"/>
      <c r="AA311" s="62"/>
      <c r="AB311" s="62"/>
      <c r="AC311" s="188"/>
      <c r="AD311" s="259"/>
      <c r="AE311" s="259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4"/>
      <c r="AT311" s="37"/>
    </row>
    <row r="312" spans="2:46" ht="13.5" customHeight="1" thickBot="1" x14ac:dyDescent="0.2">
      <c r="B312" s="286"/>
      <c r="C312" s="27"/>
      <c r="D312" s="186"/>
      <c r="E312" s="56"/>
      <c r="F312" s="189"/>
      <c r="G312" s="189"/>
      <c r="H312" s="189"/>
      <c r="I312" s="56"/>
      <c r="J312" s="56"/>
      <c r="K312" s="188"/>
      <c r="L312" s="259"/>
      <c r="M312" s="259"/>
      <c r="N312" s="56"/>
      <c r="O312" s="28"/>
      <c r="P312" s="56"/>
      <c r="Q312" s="28"/>
      <c r="R312" s="184"/>
      <c r="S312" s="214"/>
      <c r="T312" s="286"/>
      <c r="U312" s="27"/>
      <c r="V312" s="186"/>
      <c r="W312" s="56"/>
      <c r="X312" s="189"/>
      <c r="Y312" s="189"/>
      <c r="Z312" s="189"/>
      <c r="AA312" s="56"/>
      <c r="AB312" s="56"/>
      <c r="AC312" s="188"/>
      <c r="AD312" s="259"/>
      <c r="AE312" s="259"/>
      <c r="AF312" s="56"/>
      <c r="AG312" s="28"/>
      <c r="AH312" s="56"/>
      <c r="AI312" s="28"/>
      <c r="AJ312" s="184"/>
      <c r="AK312" s="199"/>
      <c r="AL312" s="286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4"/>
      <c r="AT312" s="37"/>
    </row>
    <row r="313" spans="2:46" ht="13.5" customHeight="1" x14ac:dyDescent="0.15">
      <c r="B313" s="284" t="s">
        <v>125</v>
      </c>
      <c r="C313" s="25" t="s">
        <v>31</v>
      </c>
      <c r="D313" s="39"/>
      <c r="E313" s="55"/>
      <c r="F313" s="96"/>
      <c r="G313" s="96"/>
      <c r="H313" s="96"/>
      <c r="I313" s="60"/>
      <c r="J313" s="60"/>
      <c r="K313" s="61"/>
      <c r="L313" s="258"/>
      <c r="M313" s="258"/>
      <c r="N313" s="55"/>
      <c r="O313" s="26"/>
      <c r="P313" s="55"/>
      <c r="Q313" s="26"/>
      <c r="R313" s="131"/>
      <c r="S313" s="214"/>
      <c r="T313" s="284" t="s">
        <v>125</v>
      </c>
      <c r="U313" s="25" t="s">
        <v>31</v>
      </c>
      <c r="V313" s="39"/>
      <c r="W313" s="55"/>
      <c r="X313" s="96"/>
      <c r="Y313" s="96"/>
      <c r="Z313" s="96"/>
      <c r="AA313" s="60"/>
      <c r="AB313" s="60"/>
      <c r="AC313" s="61"/>
      <c r="AD313" s="258"/>
      <c r="AE313" s="258"/>
      <c r="AF313" s="55"/>
      <c r="AG313" s="26"/>
      <c r="AH313" s="55"/>
      <c r="AI313" s="26"/>
      <c r="AJ313" s="131"/>
      <c r="AK313" s="199"/>
      <c r="AL313" s="284" t="s">
        <v>125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4"/>
      <c r="AT313" s="37"/>
    </row>
    <row r="314" spans="2:46" ht="13.5" customHeight="1" x14ac:dyDescent="0.15">
      <c r="B314" s="285"/>
      <c r="C314" s="27" t="s">
        <v>32</v>
      </c>
      <c r="D314" s="186"/>
      <c r="E314" s="56"/>
      <c r="F314" s="187"/>
      <c r="G314" s="187"/>
      <c r="H314" s="187"/>
      <c r="I314" s="62"/>
      <c r="J314" s="62"/>
      <c r="K314" s="188"/>
      <c r="L314" s="259"/>
      <c r="M314" s="259"/>
      <c r="N314" s="56"/>
      <c r="O314" s="28"/>
      <c r="P314" s="56"/>
      <c r="Q314" s="28"/>
      <c r="R314" s="132"/>
      <c r="S314" s="214"/>
      <c r="T314" s="285"/>
      <c r="U314" s="27" t="s">
        <v>32</v>
      </c>
      <c r="V314" s="186"/>
      <c r="W314" s="56"/>
      <c r="X314" s="187"/>
      <c r="Y314" s="187"/>
      <c r="Z314" s="187"/>
      <c r="AA314" s="62"/>
      <c r="AB314" s="62"/>
      <c r="AC314" s="188"/>
      <c r="AD314" s="259"/>
      <c r="AE314" s="259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4"/>
      <c r="AT314" s="37"/>
    </row>
    <row r="315" spans="2:46" ht="13.5" customHeight="1" x14ac:dyDescent="0.15">
      <c r="B315" s="285"/>
      <c r="C315" s="27" t="s">
        <v>33</v>
      </c>
      <c r="D315" s="186"/>
      <c r="E315" s="56"/>
      <c r="F315" s="187"/>
      <c r="G315" s="187"/>
      <c r="H315" s="187"/>
      <c r="I315" s="62"/>
      <c r="J315" s="62"/>
      <c r="K315" s="188"/>
      <c r="L315" s="259"/>
      <c r="M315" s="259"/>
      <c r="N315" s="56"/>
      <c r="O315" s="28"/>
      <c r="P315" s="56"/>
      <c r="Q315" s="28"/>
      <c r="R315" s="132"/>
      <c r="S315" s="214"/>
      <c r="T315" s="285"/>
      <c r="U315" s="27" t="s">
        <v>33</v>
      </c>
      <c r="V315" s="186"/>
      <c r="W315" s="56"/>
      <c r="X315" s="187"/>
      <c r="Y315" s="187"/>
      <c r="Z315" s="187"/>
      <c r="AA315" s="62"/>
      <c r="AB315" s="62"/>
      <c r="AC315" s="188"/>
      <c r="AD315" s="259"/>
      <c r="AE315" s="259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4"/>
      <c r="AT315" s="37"/>
    </row>
    <row r="316" spans="2:46" ht="13.5" customHeight="1" x14ac:dyDescent="0.15">
      <c r="B316" s="285"/>
      <c r="C316" s="27" t="s">
        <v>35</v>
      </c>
      <c r="D316" s="186"/>
      <c r="E316" s="56"/>
      <c r="F316" s="187"/>
      <c r="G316" s="187"/>
      <c r="H316" s="187"/>
      <c r="I316" s="62"/>
      <c r="J316" s="62"/>
      <c r="K316" s="188"/>
      <c r="L316" s="259"/>
      <c r="M316" s="259"/>
      <c r="N316" s="56"/>
      <c r="O316" s="28"/>
      <c r="P316" s="56"/>
      <c r="Q316" s="28"/>
      <c r="R316" s="132"/>
      <c r="S316" s="214"/>
      <c r="T316" s="285"/>
      <c r="U316" s="27" t="s">
        <v>35</v>
      </c>
      <c r="V316" s="186"/>
      <c r="W316" s="56"/>
      <c r="X316" s="187"/>
      <c r="Y316" s="187"/>
      <c r="Z316" s="187"/>
      <c r="AA316" s="62"/>
      <c r="AB316" s="62"/>
      <c r="AC316" s="188"/>
      <c r="AD316" s="259"/>
      <c r="AE316" s="259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4"/>
      <c r="AT316" s="37"/>
    </row>
    <row r="317" spans="2:46" ht="13.5" customHeight="1" thickBot="1" x14ac:dyDescent="0.2">
      <c r="B317" s="286"/>
      <c r="C317" s="27"/>
      <c r="D317" s="186"/>
      <c r="E317" s="56"/>
      <c r="F317" s="189"/>
      <c r="G317" s="189"/>
      <c r="H317" s="189"/>
      <c r="I317" s="56"/>
      <c r="J317" s="56"/>
      <c r="K317" s="188"/>
      <c r="L317" s="259"/>
      <c r="M317" s="259"/>
      <c r="N317" s="56"/>
      <c r="O317" s="28"/>
      <c r="P317" s="56"/>
      <c r="Q317" s="28"/>
      <c r="R317" s="184"/>
      <c r="S317" s="214"/>
      <c r="T317" s="286"/>
      <c r="U317" s="27"/>
      <c r="V317" s="186"/>
      <c r="W317" s="56"/>
      <c r="X317" s="189"/>
      <c r="Y317" s="189"/>
      <c r="Z317" s="189"/>
      <c r="AA317" s="56"/>
      <c r="AB317" s="56"/>
      <c r="AC317" s="188"/>
      <c r="AD317" s="259"/>
      <c r="AE317" s="259"/>
      <c r="AF317" s="56"/>
      <c r="AG317" s="28"/>
      <c r="AH317" s="56"/>
      <c r="AI317" s="28"/>
      <c r="AJ317" s="184"/>
      <c r="AK317" s="199"/>
      <c r="AL317" s="286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4"/>
      <c r="AT317" s="37"/>
    </row>
    <row r="318" spans="2:46" ht="13.5" customHeight="1" x14ac:dyDescent="0.15">
      <c r="B318" s="284" t="s">
        <v>126</v>
      </c>
      <c r="C318" s="25" t="s">
        <v>31</v>
      </c>
      <c r="D318" s="39"/>
      <c r="E318" s="55"/>
      <c r="F318" s="96"/>
      <c r="G318" s="96"/>
      <c r="H318" s="96"/>
      <c r="I318" s="60"/>
      <c r="J318" s="60"/>
      <c r="K318" s="61"/>
      <c r="L318" s="258"/>
      <c r="M318" s="258"/>
      <c r="N318" s="55"/>
      <c r="O318" s="26"/>
      <c r="P318" s="55"/>
      <c r="Q318" s="26"/>
      <c r="R318" s="131"/>
      <c r="S318" s="214"/>
      <c r="T318" s="284" t="s">
        <v>126</v>
      </c>
      <c r="U318" s="25" t="s">
        <v>31</v>
      </c>
      <c r="V318" s="39"/>
      <c r="W318" s="55"/>
      <c r="X318" s="96"/>
      <c r="Y318" s="96"/>
      <c r="Z318" s="96"/>
      <c r="AA318" s="60"/>
      <c r="AB318" s="60"/>
      <c r="AC318" s="61"/>
      <c r="AD318" s="258"/>
      <c r="AE318" s="258"/>
      <c r="AF318" s="55"/>
      <c r="AG318" s="26"/>
      <c r="AH318" s="55"/>
      <c r="AI318" s="26"/>
      <c r="AJ318" s="131"/>
      <c r="AK318" s="199"/>
      <c r="AL318" s="284" t="s">
        <v>126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4"/>
      <c r="AT318" s="37"/>
    </row>
    <row r="319" spans="2:46" ht="13.5" customHeight="1" x14ac:dyDescent="0.15">
      <c r="B319" s="285"/>
      <c r="C319" s="27" t="s">
        <v>32</v>
      </c>
      <c r="D319" s="186"/>
      <c r="E319" s="56"/>
      <c r="F319" s="187"/>
      <c r="G319" s="187"/>
      <c r="H319" s="187"/>
      <c r="I319" s="62"/>
      <c r="J319" s="62"/>
      <c r="K319" s="188"/>
      <c r="L319" s="259"/>
      <c r="M319" s="259"/>
      <c r="N319" s="56"/>
      <c r="O319" s="28"/>
      <c r="P319" s="56"/>
      <c r="Q319" s="28"/>
      <c r="R319" s="132"/>
      <c r="S319" s="214"/>
      <c r="T319" s="285"/>
      <c r="U319" s="27" t="s">
        <v>32</v>
      </c>
      <c r="V319" s="186"/>
      <c r="W319" s="56"/>
      <c r="X319" s="187"/>
      <c r="Y319" s="187"/>
      <c r="Z319" s="187"/>
      <c r="AA319" s="62"/>
      <c r="AB319" s="62"/>
      <c r="AC319" s="188"/>
      <c r="AD319" s="259"/>
      <c r="AE319" s="259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4"/>
      <c r="AT319" s="37"/>
    </row>
    <row r="320" spans="2:46" ht="13.5" customHeight="1" x14ac:dyDescent="0.15">
      <c r="B320" s="285"/>
      <c r="C320" s="27" t="s">
        <v>33</v>
      </c>
      <c r="D320" s="186"/>
      <c r="E320" s="56"/>
      <c r="F320" s="187"/>
      <c r="G320" s="187"/>
      <c r="H320" s="187"/>
      <c r="I320" s="62"/>
      <c r="J320" s="62"/>
      <c r="K320" s="188"/>
      <c r="L320" s="259"/>
      <c r="M320" s="259"/>
      <c r="N320" s="56"/>
      <c r="O320" s="28"/>
      <c r="P320" s="56"/>
      <c r="Q320" s="28"/>
      <c r="R320" s="132"/>
      <c r="S320" s="214"/>
      <c r="T320" s="285"/>
      <c r="U320" s="27" t="s">
        <v>33</v>
      </c>
      <c r="V320" s="186"/>
      <c r="W320" s="56"/>
      <c r="X320" s="187"/>
      <c r="Y320" s="187"/>
      <c r="Z320" s="187"/>
      <c r="AA320" s="62"/>
      <c r="AB320" s="62"/>
      <c r="AC320" s="188"/>
      <c r="AD320" s="259"/>
      <c r="AE320" s="259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4"/>
      <c r="AT320" s="37"/>
    </row>
    <row r="321" spans="2:46" ht="13.5" customHeight="1" x14ac:dyDescent="0.15">
      <c r="B321" s="285"/>
      <c r="C321" s="27" t="s">
        <v>35</v>
      </c>
      <c r="D321" s="186"/>
      <c r="E321" s="56"/>
      <c r="F321" s="187"/>
      <c r="G321" s="187"/>
      <c r="H321" s="187"/>
      <c r="I321" s="62"/>
      <c r="J321" s="62"/>
      <c r="K321" s="188"/>
      <c r="L321" s="259"/>
      <c r="M321" s="259"/>
      <c r="N321" s="56"/>
      <c r="O321" s="28"/>
      <c r="P321" s="56"/>
      <c r="Q321" s="28"/>
      <c r="R321" s="132"/>
      <c r="S321" s="214"/>
      <c r="T321" s="285"/>
      <c r="U321" s="27" t="s">
        <v>35</v>
      </c>
      <c r="V321" s="186"/>
      <c r="W321" s="56"/>
      <c r="X321" s="187"/>
      <c r="Y321" s="187"/>
      <c r="Z321" s="187"/>
      <c r="AA321" s="62"/>
      <c r="AB321" s="62"/>
      <c r="AC321" s="188"/>
      <c r="AD321" s="259"/>
      <c r="AE321" s="259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4"/>
      <c r="AT321" s="37"/>
    </row>
    <row r="322" spans="2:46" ht="13.5" customHeight="1" thickBot="1" x14ac:dyDescent="0.2">
      <c r="B322" s="286"/>
      <c r="C322" s="27"/>
      <c r="D322" s="186"/>
      <c r="E322" s="56"/>
      <c r="F322" s="189"/>
      <c r="G322" s="189"/>
      <c r="H322" s="189"/>
      <c r="I322" s="56"/>
      <c r="J322" s="56"/>
      <c r="K322" s="188"/>
      <c r="L322" s="259"/>
      <c r="M322" s="259"/>
      <c r="N322" s="56"/>
      <c r="O322" s="28"/>
      <c r="P322" s="56"/>
      <c r="Q322" s="28"/>
      <c r="R322" s="184"/>
      <c r="S322" s="214"/>
      <c r="T322" s="286"/>
      <c r="U322" s="27"/>
      <c r="V322" s="186"/>
      <c r="W322" s="56"/>
      <c r="X322" s="189"/>
      <c r="Y322" s="189"/>
      <c r="Z322" s="189"/>
      <c r="AA322" s="56"/>
      <c r="AB322" s="56"/>
      <c r="AC322" s="188"/>
      <c r="AD322" s="259"/>
      <c r="AE322" s="259"/>
      <c r="AF322" s="56"/>
      <c r="AG322" s="28"/>
      <c r="AH322" s="56"/>
      <c r="AI322" s="28"/>
      <c r="AJ322" s="184"/>
      <c r="AK322" s="199"/>
      <c r="AL322" s="286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4"/>
      <c r="AT322" s="37"/>
    </row>
    <row r="323" spans="2:46" ht="13.5" customHeight="1" x14ac:dyDescent="0.15">
      <c r="B323" s="284" t="s">
        <v>127</v>
      </c>
      <c r="C323" s="25" t="s">
        <v>31</v>
      </c>
      <c r="D323" s="39"/>
      <c r="E323" s="55"/>
      <c r="F323" s="96"/>
      <c r="G323" s="96"/>
      <c r="H323" s="96"/>
      <c r="I323" s="60"/>
      <c r="J323" s="60"/>
      <c r="K323" s="61"/>
      <c r="L323" s="258"/>
      <c r="M323" s="258"/>
      <c r="N323" s="55"/>
      <c r="O323" s="26"/>
      <c r="P323" s="55"/>
      <c r="Q323" s="26"/>
      <c r="R323" s="131"/>
      <c r="S323" s="214"/>
      <c r="T323" s="284" t="s">
        <v>127</v>
      </c>
      <c r="U323" s="25" t="s">
        <v>31</v>
      </c>
      <c r="V323" s="39"/>
      <c r="W323" s="55"/>
      <c r="X323" s="96"/>
      <c r="Y323" s="96"/>
      <c r="Z323" s="96"/>
      <c r="AA323" s="60"/>
      <c r="AB323" s="60"/>
      <c r="AC323" s="61"/>
      <c r="AD323" s="258"/>
      <c r="AE323" s="258"/>
      <c r="AF323" s="55"/>
      <c r="AG323" s="26"/>
      <c r="AH323" s="55"/>
      <c r="AI323" s="26"/>
      <c r="AJ323" s="131"/>
      <c r="AK323" s="199"/>
      <c r="AL323" s="284" t="s">
        <v>127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4"/>
      <c r="AT323" s="37"/>
    </row>
    <row r="324" spans="2:46" ht="13.5" customHeight="1" x14ac:dyDescent="0.15">
      <c r="B324" s="285"/>
      <c r="C324" s="27" t="s">
        <v>32</v>
      </c>
      <c r="D324" s="186"/>
      <c r="E324" s="56"/>
      <c r="F324" s="187"/>
      <c r="G324" s="187"/>
      <c r="H324" s="187"/>
      <c r="I324" s="62"/>
      <c r="J324" s="62"/>
      <c r="K324" s="188"/>
      <c r="L324" s="259"/>
      <c r="M324" s="259"/>
      <c r="N324" s="56"/>
      <c r="O324" s="28"/>
      <c r="P324" s="56"/>
      <c r="Q324" s="28"/>
      <c r="R324" s="132"/>
      <c r="S324" s="214"/>
      <c r="T324" s="285"/>
      <c r="U324" s="27" t="s">
        <v>32</v>
      </c>
      <c r="V324" s="186"/>
      <c r="W324" s="56"/>
      <c r="X324" s="187"/>
      <c r="Y324" s="187"/>
      <c r="Z324" s="187"/>
      <c r="AA324" s="62"/>
      <c r="AB324" s="62"/>
      <c r="AC324" s="188"/>
      <c r="AD324" s="259"/>
      <c r="AE324" s="259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4"/>
      <c r="AT324" s="37"/>
    </row>
    <row r="325" spans="2:46" ht="13.5" customHeight="1" x14ac:dyDescent="0.15">
      <c r="B325" s="285"/>
      <c r="C325" s="27" t="s">
        <v>33</v>
      </c>
      <c r="D325" s="186"/>
      <c r="E325" s="56"/>
      <c r="F325" s="187"/>
      <c r="G325" s="187"/>
      <c r="H325" s="187"/>
      <c r="I325" s="62"/>
      <c r="J325" s="62"/>
      <c r="K325" s="188"/>
      <c r="L325" s="259"/>
      <c r="M325" s="259"/>
      <c r="N325" s="56"/>
      <c r="O325" s="28"/>
      <c r="P325" s="56"/>
      <c r="Q325" s="28"/>
      <c r="R325" s="132"/>
      <c r="S325" s="214"/>
      <c r="T325" s="285"/>
      <c r="U325" s="27" t="s">
        <v>33</v>
      </c>
      <c r="V325" s="186"/>
      <c r="W325" s="56"/>
      <c r="X325" s="187"/>
      <c r="Y325" s="187"/>
      <c r="Z325" s="187"/>
      <c r="AA325" s="62"/>
      <c r="AB325" s="62"/>
      <c r="AC325" s="188"/>
      <c r="AD325" s="259"/>
      <c r="AE325" s="259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4"/>
      <c r="AT325" s="37"/>
    </row>
    <row r="326" spans="2:46" ht="13.5" customHeight="1" x14ac:dyDescent="0.15">
      <c r="B326" s="285"/>
      <c r="C326" s="27" t="s">
        <v>35</v>
      </c>
      <c r="D326" s="186"/>
      <c r="E326" s="56"/>
      <c r="F326" s="187"/>
      <c r="G326" s="187"/>
      <c r="H326" s="187"/>
      <c r="I326" s="62"/>
      <c r="J326" s="62"/>
      <c r="K326" s="188"/>
      <c r="L326" s="259"/>
      <c r="M326" s="259"/>
      <c r="N326" s="56"/>
      <c r="O326" s="28"/>
      <c r="P326" s="56"/>
      <c r="Q326" s="28"/>
      <c r="R326" s="132"/>
      <c r="S326" s="214"/>
      <c r="T326" s="285"/>
      <c r="U326" s="27" t="s">
        <v>35</v>
      </c>
      <c r="V326" s="186"/>
      <c r="W326" s="56"/>
      <c r="X326" s="187"/>
      <c r="Y326" s="187"/>
      <c r="Z326" s="187"/>
      <c r="AA326" s="62"/>
      <c r="AB326" s="62"/>
      <c r="AC326" s="188"/>
      <c r="AD326" s="259"/>
      <c r="AE326" s="259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4"/>
      <c r="AT326" s="37"/>
    </row>
    <row r="327" spans="2:46" ht="13.5" customHeight="1" thickBot="1" x14ac:dyDescent="0.2">
      <c r="B327" s="286"/>
      <c r="C327" s="27"/>
      <c r="D327" s="186"/>
      <c r="E327" s="56"/>
      <c r="F327" s="189"/>
      <c r="G327" s="189"/>
      <c r="H327" s="189"/>
      <c r="I327" s="56"/>
      <c r="J327" s="56"/>
      <c r="K327" s="188"/>
      <c r="L327" s="259"/>
      <c r="M327" s="259"/>
      <c r="N327" s="56"/>
      <c r="O327" s="28"/>
      <c r="P327" s="56"/>
      <c r="Q327" s="28"/>
      <c r="R327" s="184"/>
      <c r="S327" s="214"/>
      <c r="T327" s="286"/>
      <c r="U327" s="27"/>
      <c r="V327" s="186"/>
      <c r="W327" s="56"/>
      <c r="X327" s="189"/>
      <c r="Y327" s="189"/>
      <c r="Z327" s="189"/>
      <c r="AA327" s="56"/>
      <c r="AB327" s="56"/>
      <c r="AC327" s="188"/>
      <c r="AD327" s="259"/>
      <c r="AE327" s="259"/>
      <c r="AF327" s="56"/>
      <c r="AG327" s="28"/>
      <c r="AH327" s="56"/>
      <c r="AI327" s="28"/>
      <c r="AJ327" s="184"/>
      <c r="AK327" s="199"/>
      <c r="AL327" s="286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4"/>
      <c r="AT327" s="37"/>
    </row>
    <row r="328" spans="2:46" ht="13.5" customHeight="1" x14ac:dyDescent="0.15">
      <c r="B328" s="284" t="s">
        <v>128</v>
      </c>
      <c r="C328" s="25" t="s">
        <v>31</v>
      </c>
      <c r="D328" s="39"/>
      <c r="E328" s="55"/>
      <c r="F328" s="96"/>
      <c r="G328" s="96"/>
      <c r="H328" s="96"/>
      <c r="I328" s="60"/>
      <c r="J328" s="60"/>
      <c r="K328" s="61"/>
      <c r="L328" s="258"/>
      <c r="M328" s="258"/>
      <c r="N328" s="55"/>
      <c r="O328" s="26"/>
      <c r="P328" s="55"/>
      <c r="Q328" s="26"/>
      <c r="R328" s="131"/>
      <c r="S328" s="214"/>
      <c r="T328" s="284" t="s">
        <v>128</v>
      </c>
      <c r="U328" s="25" t="s">
        <v>31</v>
      </c>
      <c r="V328" s="39"/>
      <c r="W328" s="55"/>
      <c r="X328" s="96"/>
      <c r="Y328" s="96"/>
      <c r="Z328" s="96"/>
      <c r="AA328" s="60"/>
      <c r="AB328" s="60"/>
      <c r="AC328" s="61"/>
      <c r="AD328" s="258"/>
      <c r="AE328" s="258"/>
      <c r="AF328" s="55"/>
      <c r="AG328" s="26"/>
      <c r="AH328" s="55"/>
      <c r="AI328" s="26"/>
      <c r="AJ328" s="131"/>
      <c r="AK328" s="199"/>
      <c r="AL328" s="284" t="s">
        <v>128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4"/>
      <c r="AT328" s="37"/>
    </row>
    <row r="329" spans="2:46" ht="13.5" customHeight="1" x14ac:dyDescent="0.15">
      <c r="B329" s="285"/>
      <c r="C329" s="27" t="s">
        <v>32</v>
      </c>
      <c r="D329" s="186"/>
      <c r="E329" s="56"/>
      <c r="F329" s="187"/>
      <c r="G329" s="187"/>
      <c r="H329" s="187"/>
      <c r="I329" s="62"/>
      <c r="J329" s="62"/>
      <c r="K329" s="188"/>
      <c r="L329" s="259"/>
      <c r="M329" s="259"/>
      <c r="N329" s="56"/>
      <c r="O329" s="28"/>
      <c r="P329" s="56"/>
      <c r="Q329" s="28"/>
      <c r="R329" s="132"/>
      <c r="S329" s="214"/>
      <c r="T329" s="285"/>
      <c r="U329" s="27" t="s">
        <v>32</v>
      </c>
      <c r="V329" s="186"/>
      <c r="W329" s="56"/>
      <c r="X329" s="187"/>
      <c r="Y329" s="187"/>
      <c r="Z329" s="187"/>
      <c r="AA329" s="62"/>
      <c r="AB329" s="62"/>
      <c r="AC329" s="188"/>
      <c r="AD329" s="259"/>
      <c r="AE329" s="259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4"/>
      <c r="AT329" s="37"/>
    </row>
    <row r="330" spans="2:46" ht="13.5" customHeight="1" x14ac:dyDescent="0.15">
      <c r="B330" s="285"/>
      <c r="C330" s="27" t="s">
        <v>33</v>
      </c>
      <c r="D330" s="186"/>
      <c r="E330" s="56"/>
      <c r="F330" s="187"/>
      <c r="G330" s="187"/>
      <c r="H330" s="187"/>
      <c r="I330" s="62"/>
      <c r="J330" s="62"/>
      <c r="K330" s="188"/>
      <c r="L330" s="259"/>
      <c r="M330" s="259"/>
      <c r="N330" s="56"/>
      <c r="O330" s="28"/>
      <c r="P330" s="56"/>
      <c r="Q330" s="28"/>
      <c r="R330" s="132"/>
      <c r="S330" s="214"/>
      <c r="T330" s="285"/>
      <c r="U330" s="27" t="s">
        <v>33</v>
      </c>
      <c r="V330" s="186"/>
      <c r="W330" s="56"/>
      <c r="X330" s="187"/>
      <c r="Y330" s="187"/>
      <c r="Z330" s="187"/>
      <c r="AA330" s="62"/>
      <c r="AB330" s="62"/>
      <c r="AC330" s="188"/>
      <c r="AD330" s="259"/>
      <c r="AE330" s="259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4"/>
      <c r="AT330" s="37"/>
    </row>
    <row r="331" spans="2:46" ht="13.5" customHeight="1" x14ac:dyDescent="0.15">
      <c r="B331" s="285"/>
      <c r="C331" s="27" t="s">
        <v>35</v>
      </c>
      <c r="D331" s="186"/>
      <c r="E331" s="56"/>
      <c r="F331" s="187"/>
      <c r="G331" s="187"/>
      <c r="H331" s="187"/>
      <c r="I331" s="62"/>
      <c r="J331" s="62"/>
      <c r="K331" s="188"/>
      <c r="L331" s="259"/>
      <c r="M331" s="259"/>
      <c r="N331" s="56"/>
      <c r="O331" s="28"/>
      <c r="P331" s="56"/>
      <c r="Q331" s="28"/>
      <c r="R331" s="132"/>
      <c r="S331" s="214"/>
      <c r="T331" s="285"/>
      <c r="U331" s="27" t="s">
        <v>35</v>
      </c>
      <c r="V331" s="186"/>
      <c r="W331" s="56"/>
      <c r="X331" s="187"/>
      <c r="Y331" s="187"/>
      <c r="Z331" s="187"/>
      <c r="AA331" s="62"/>
      <c r="AB331" s="62"/>
      <c r="AC331" s="188"/>
      <c r="AD331" s="259"/>
      <c r="AE331" s="259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4"/>
      <c r="AT331" s="37"/>
    </row>
    <row r="332" spans="2:46" ht="13.5" customHeight="1" thickBot="1" x14ac:dyDescent="0.2">
      <c r="B332" s="286"/>
      <c r="C332" s="27"/>
      <c r="D332" s="186"/>
      <c r="E332" s="56"/>
      <c r="F332" s="189"/>
      <c r="G332" s="189"/>
      <c r="H332" s="189"/>
      <c r="I332" s="56"/>
      <c r="J332" s="56"/>
      <c r="K332" s="188"/>
      <c r="L332" s="259"/>
      <c r="M332" s="259"/>
      <c r="N332" s="56"/>
      <c r="O332" s="28"/>
      <c r="P332" s="56"/>
      <c r="Q332" s="28"/>
      <c r="R332" s="184"/>
      <c r="S332" s="214"/>
      <c r="T332" s="286"/>
      <c r="U332" s="27"/>
      <c r="V332" s="186"/>
      <c r="W332" s="56"/>
      <c r="X332" s="189"/>
      <c r="Y332" s="189"/>
      <c r="Z332" s="189"/>
      <c r="AA332" s="56"/>
      <c r="AB332" s="56"/>
      <c r="AC332" s="188"/>
      <c r="AD332" s="259"/>
      <c r="AE332" s="259"/>
      <c r="AF332" s="56"/>
      <c r="AG332" s="28"/>
      <c r="AH332" s="56"/>
      <c r="AI332" s="28"/>
      <c r="AJ332" s="184"/>
      <c r="AK332" s="199"/>
      <c r="AL332" s="286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4"/>
      <c r="AT332" s="37"/>
    </row>
    <row r="333" spans="2:46" ht="13.5" customHeight="1" x14ac:dyDescent="0.15">
      <c r="B333" s="284" t="s">
        <v>129</v>
      </c>
      <c r="C333" s="25" t="s">
        <v>31</v>
      </c>
      <c r="D333" s="39"/>
      <c r="E333" s="55"/>
      <c r="F333" s="96"/>
      <c r="G333" s="96"/>
      <c r="H333" s="96"/>
      <c r="I333" s="60"/>
      <c r="J333" s="60"/>
      <c r="K333" s="61"/>
      <c r="L333" s="258"/>
      <c r="M333" s="258"/>
      <c r="N333" s="55"/>
      <c r="O333" s="26"/>
      <c r="P333" s="55"/>
      <c r="Q333" s="26"/>
      <c r="R333" s="131"/>
      <c r="S333" s="214"/>
      <c r="T333" s="284" t="s">
        <v>129</v>
      </c>
      <c r="U333" s="25" t="s">
        <v>31</v>
      </c>
      <c r="V333" s="39"/>
      <c r="W333" s="55"/>
      <c r="X333" s="96"/>
      <c r="Y333" s="96"/>
      <c r="Z333" s="96"/>
      <c r="AA333" s="60"/>
      <c r="AB333" s="60"/>
      <c r="AC333" s="61"/>
      <c r="AD333" s="258"/>
      <c r="AE333" s="258"/>
      <c r="AF333" s="55"/>
      <c r="AG333" s="26"/>
      <c r="AH333" s="55"/>
      <c r="AI333" s="26"/>
      <c r="AJ333" s="131"/>
      <c r="AK333" s="199"/>
      <c r="AL333" s="284" t="s">
        <v>129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4"/>
      <c r="AT333" s="37"/>
    </row>
    <row r="334" spans="2:46" ht="13.5" customHeight="1" x14ac:dyDescent="0.15">
      <c r="B334" s="285"/>
      <c r="C334" s="27" t="s">
        <v>32</v>
      </c>
      <c r="D334" s="186"/>
      <c r="E334" s="56"/>
      <c r="F334" s="187"/>
      <c r="G334" s="187"/>
      <c r="H334" s="187"/>
      <c r="I334" s="62"/>
      <c r="J334" s="62"/>
      <c r="K334" s="188"/>
      <c r="L334" s="259"/>
      <c r="M334" s="259"/>
      <c r="N334" s="56"/>
      <c r="O334" s="28"/>
      <c r="P334" s="56"/>
      <c r="Q334" s="28"/>
      <c r="R334" s="132"/>
      <c r="S334" s="214"/>
      <c r="T334" s="285"/>
      <c r="U334" s="27" t="s">
        <v>32</v>
      </c>
      <c r="V334" s="186"/>
      <c r="W334" s="56"/>
      <c r="X334" s="187"/>
      <c r="Y334" s="187"/>
      <c r="Z334" s="187"/>
      <c r="AA334" s="62"/>
      <c r="AB334" s="62"/>
      <c r="AC334" s="188"/>
      <c r="AD334" s="259"/>
      <c r="AE334" s="259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4"/>
      <c r="AT334" s="37"/>
    </row>
    <row r="335" spans="2:46" ht="13.5" customHeight="1" x14ac:dyDescent="0.15">
      <c r="B335" s="285"/>
      <c r="C335" s="27" t="s">
        <v>33</v>
      </c>
      <c r="D335" s="186"/>
      <c r="E335" s="56"/>
      <c r="F335" s="187"/>
      <c r="G335" s="187"/>
      <c r="H335" s="187"/>
      <c r="I335" s="62"/>
      <c r="J335" s="62"/>
      <c r="K335" s="188"/>
      <c r="L335" s="259"/>
      <c r="M335" s="259"/>
      <c r="N335" s="56"/>
      <c r="O335" s="28"/>
      <c r="P335" s="56"/>
      <c r="Q335" s="28"/>
      <c r="R335" s="132"/>
      <c r="S335" s="214"/>
      <c r="T335" s="285"/>
      <c r="U335" s="27" t="s">
        <v>33</v>
      </c>
      <c r="V335" s="186"/>
      <c r="W335" s="56"/>
      <c r="X335" s="187"/>
      <c r="Y335" s="187"/>
      <c r="Z335" s="187"/>
      <c r="AA335" s="62"/>
      <c r="AB335" s="62"/>
      <c r="AC335" s="188"/>
      <c r="AD335" s="259"/>
      <c r="AE335" s="259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4"/>
      <c r="AT335" s="37"/>
    </row>
    <row r="336" spans="2:46" ht="13.5" customHeight="1" x14ac:dyDescent="0.15">
      <c r="B336" s="285"/>
      <c r="C336" s="27" t="s">
        <v>35</v>
      </c>
      <c r="D336" s="186"/>
      <c r="E336" s="56"/>
      <c r="F336" s="187"/>
      <c r="G336" s="187"/>
      <c r="H336" s="187"/>
      <c r="I336" s="62"/>
      <c r="J336" s="62"/>
      <c r="K336" s="188"/>
      <c r="L336" s="259"/>
      <c r="M336" s="259"/>
      <c r="N336" s="56"/>
      <c r="O336" s="28"/>
      <c r="P336" s="56"/>
      <c r="Q336" s="28"/>
      <c r="R336" s="132"/>
      <c r="S336" s="214"/>
      <c r="T336" s="285"/>
      <c r="U336" s="27" t="s">
        <v>35</v>
      </c>
      <c r="V336" s="186"/>
      <c r="W336" s="56"/>
      <c r="X336" s="187"/>
      <c r="Y336" s="187"/>
      <c r="Z336" s="187"/>
      <c r="AA336" s="62"/>
      <c r="AB336" s="62"/>
      <c r="AC336" s="188"/>
      <c r="AD336" s="259"/>
      <c r="AE336" s="259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4"/>
      <c r="AT336" s="37"/>
    </row>
    <row r="337" spans="2:46" ht="13.5" customHeight="1" thickBot="1" x14ac:dyDescent="0.2">
      <c r="B337" s="286"/>
      <c r="C337" s="27"/>
      <c r="D337" s="186"/>
      <c r="E337" s="56"/>
      <c r="F337" s="189"/>
      <c r="G337" s="189"/>
      <c r="H337" s="189"/>
      <c r="I337" s="56"/>
      <c r="J337" s="56"/>
      <c r="K337" s="188"/>
      <c r="L337" s="259"/>
      <c r="M337" s="259"/>
      <c r="N337" s="56"/>
      <c r="O337" s="28"/>
      <c r="P337" s="56"/>
      <c r="Q337" s="28"/>
      <c r="R337" s="184"/>
      <c r="S337" s="214"/>
      <c r="T337" s="286"/>
      <c r="U337" s="27"/>
      <c r="V337" s="186"/>
      <c r="W337" s="56"/>
      <c r="X337" s="189"/>
      <c r="Y337" s="189"/>
      <c r="Z337" s="189"/>
      <c r="AA337" s="56"/>
      <c r="AB337" s="56"/>
      <c r="AC337" s="188"/>
      <c r="AD337" s="259"/>
      <c r="AE337" s="259"/>
      <c r="AF337" s="56"/>
      <c r="AG337" s="28"/>
      <c r="AH337" s="56"/>
      <c r="AI337" s="28"/>
      <c r="AJ337" s="184"/>
      <c r="AK337" s="199"/>
      <c r="AL337" s="286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4"/>
      <c r="AT337" s="37"/>
    </row>
    <row r="338" spans="2:46" ht="13.5" customHeight="1" x14ac:dyDescent="0.15">
      <c r="B338" s="284" t="s">
        <v>130</v>
      </c>
      <c r="C338" s="25" t="s">
        <v>31</v>
      </c>
      <c r="D338" s="39"/>
      <c r="E338" s="55"/>
      <c r="F338" s="96"/>
      <c r="G338" s="96"/>
      <c r="H338" s="96"/>
      <c r="I338" s="60"/>
      <c r="J338" s="60"/>
      <c r="K338" s="61"/>
      <c r="L338" s="258"/>
      <c r="M338" s="258"/>
      <c r="N338" s="55"/>
      <c r="O338" s="26"/>
      <c r="P338" s="55"/>
      <c r="Q338" s="26"/>
      <c r="R338" s="131"/>
      <c r="S338" s="214"/>
      <c r="T338" s="284" t="s">
        <v>130</v>
      </c>
      <c r="U338" s="25" t="s">
        <v>31</v>
      </c>
      <c r="V338" s="39"/>
      <c r="W338" s="55"/>
      <c r="X338" s="96"/>
      <c r="Y338" s="96"/>
      <c r="Z338" s="96"/>
      <c r="AA338" s="60"/>
      <c r="AB338" s="60"/>
      <c r="AC338" s="61"/>
      <c r="AD338" s="258"/>
      <c r="AE338" s="258"/>
      <c r="AF338" s="55"/>
      <c r="AG338" s="26"/>
      <c r="AH338" s="55"/>
      <c r="AI338" s="26"/>
      <c r="AJ338" s="131"/>
      <c r="AK338" s="199"/>
      <c r="AL338" s="284" t="s">
        <v>130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4"/>
      <c r="AT338" s="37"/>
    </row>
    <row r="339" spans="2:46" ht="13.5" customHeight="1" x14ac:dyDescent="0.15">
      <c r="B339" s="285"/>
      <c r="C339" s="27" t="s">
        <v>32</v>
      </c>
      <c r="D339" s="186"/>
      <c r="E339" s="56"/>
      <c r="F339" s="187"/>
      <c r="G339" s="187"/>
      <c r="H339" s="187"/>
      <c r="I339" s="62"/>
      <c r="J339" s="62"/>
      <c r="K339" s="188"/>
      <c r="L339" s="259"/>
      <c r="M339" s="259"/>
      <c r="N339" s="56"/>
      <c r="O339" s="28"/>
      <c r="P339" s="56"/>
      <c r="Q339" s="28"/>
      <c r="R339" s="132"/>
      <c r="S339" s="214"/>
      <c r="T339" s="285"/>
      <c r="U339" s="27" t="s">
        <v>32</v>
      </c>
      <c r="V339" s="186"/>
      <c r="W339" s="56"/>
      <c r="X339" s="187"/>
      <c r="Y339" s="187"/>
      <c r="Z339" s="187"/>
      <c r="AA339" s="62"/>
      <c r="AB339" s="62"/>
      <c r="AC339" s="188"/>
      <c r="AD339" s="259"/>
      <c r="AE339" s="259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4"/>
      <c r="AT339" s="37"/>
    </row>
    <row r="340" spans="2:46" ht="13.5" customHeight="1" x14ac:dyDescent="0.15">
      <c r="B340" s="285"/>
      <c r="C340" s="27" t="s">
        <v>33</v>
      </c>
      <c r="D340" s="186"/>
      <c r="E340" s="56"/>
      <c r="F340" s="187"/>
      <c r="G340" s="187"/>
      <c r="H340" s="187"/>
      <c r="I340" s="62"/>
      <c r="J340" s="62"/>
      <c r="K340" s="188"/>
      <c r="L340" s="259"/>
      <c r="M340" s="259"/>
      <c r="N340" s="56"/>
      <c r="O340" s="28"/>
      <c r="P340" s="56"/>
      <c r="Q340" s="28"/>
      <c r="R340" s="132"/>
      <c r="S340" s="214"/>
      <c r="T340" s="285"/>
      <c r="U340" s="27" t="s">
        <v>33</v>
      </c>
      <c r="V340" s="186"/>
      <c r="W340" s="56"/>
      <c r="X340" s="187"/>
      <c r="Y340" s="187"/>
      <c r="Z340" s="187"/>
      <c r="AA340" s="62"/>
      <c r="AB340" s="62"/>
      <c r="AC340" s="188"/>
      <c r="AD340" s="259"/>
      <c r="AE340" s="259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4"/>
      <c r="AT340" s="37"/>
    </row>
    <row r="341" spans="2:46" ht="13.5" customHeight="1" x14ac:dyDescent="0.15">
      <c r="B341" s="285"/>
      <c r="C341" s="27" t="s">
        <v>35</v>
      </c>
      <c r="D341" s="186"/>
      <c r="E341" s="56"/>
      <c r="F341" s="187"/>
      <c r="G341" s="187"/>
      <c r="H341" s="187"/>
      <c r="I341" s="62"/>
      <c r="J341" s="62"/>
      <c r="K341" s="188"/>
      <c r="L341" s="259"/>
      <c r="M341" s="259"/>
      <c r="N341" s="56"/>
      <c r="O341" s="28"/>
      <c r="P341" s="56"/>
      <c r="Q341" s="28"/>
      <c r="R341" s="132"/>
      <c r="S341" s="214"/>
      <c r="T341" s="285"/>
      <c r="U341" s="27" t="s">
        <v>35</v>
      </c>
      <c r="V341" s="186"/>
      <c r="W341" s="56"/>
      <c r="X341" s="187"/>
      <c r="Y341" s="187"/>
      <c r="Z341" s="187"/>
      <c r="AA341" s="62"/>
      <c r="AB341" s="62"/>
      <c r="AC341" s="188"/>
      <c r="AD341" s="259"/>
      <c r="AE341" s="259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4"/>
      <c r="AT341" s="37"/>
    </row>
    <row r="342" spans="2:46" ht="13.5" customHeight="1" thickBot="1" x14ac:dyDescent="0.2">
      <c r="B342" s="286"/>
      <c r="C342" s="27"/>
      <c r="D342" s="186"/>
      <c r="E342" s="56"/>
      <c r="F342" s="189"/>
      <c r="G342" s="189"/>
      <c r="H342" s="189"/>
      <c r="I342" s="56"/>
      <c r="J342" s="56"/>
      <c r="K342" s="188"/>
      <c r="L342" s="259"/>
      <c r="M342" s="259"/>
      <c r="N342" s="56"/>
      <c r="O342" s="28"/>
      <c r="P342" s="56"/>
      <c r="Q342" s="28"/>
      <c r="R342" s="184"/>
      <c r="S342" s="214"/>
      <c r="T342" s="286"/>
      <c r="U342" s="27"/>
      <c r="V342" s="186"/>
      <c r="W342" s="56"/>
      <c r="X342" s="189"/>
      <c r="Y342" s="189"/>
      <c r="Z342" s="189"/>
      <c r="AA342" s="56"/>
      <c r="AB342" s="56"/>
      <c r="AC342" s="188"/>
      <c r="AD342" s="259"/>
      <c r="AE342" s="259"/>
      <c r="AF342" s="56"/>
      <c r="AG342" s="28"/>
      <c r="AH342" s="56"/>
      <c r="AI342" s="28"/>
      <c r="AJ342" s="184"/>
      <c r="AK342" s="199"/>
      <c r="AL342" s="286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4"/>
      <c r="AT342" s="37"/>
    </row>
    <row r="343" spans="2:46" ht="13.5" customHeight="1" x14ac:dyDescent="0.15">
      <c r="B343" s="284" t="s">
        <v>131</v>
      </c>
      <c r="C343" s="25" t="s">
        <v>31</v>
      </c>
      <c r="D343" s="39"/>
      <c r="E343" s="55"/>
      <c r="F343" s="96"/>
      <c r="G343" s="96"/>
      <c r="H343" s="96"/>
      <c r="I343" s="60"/>
      <c r="J343" s="60"/>
      <c r="K343" s="61"/>
      <c r="L343" s="258"/>
      <c r="M343" s="258"/>
      <c r="N343" s="55"/>
      <c r="O343" s="26"/>
      <c r="P343" s="55"/>
      <c r="Q343" s="26"/>
      <c r="R343" s="131"/>
      <c r="S343" s="214"/>
      <c r="T343" s="284" t="s">
        <v>131</v>
      </c>
      <c r="U343" s="25" t="s">
        <v>31</v>
      </c>
      <c r="V343" s="39"/>
      <c r="W343" s="55"/>
      <c r="X343" s="96"/>
      <c r="Y343" s="96"/>
      <c r="Z343" s="96"/>
      <c r="AA343" s="60"/>
      <c r="AB343" s="60"/>
      <c r="AC343" s="61"/>
      <c r="AD343" s="258"/>
      <c r="AE343" s="258"/>
      <c r="AF343" s="55"/>
      <c r="AG343" s="26"/>
      <c r="AH343" s="55"/>
      <c r="AI343" s="26"/>
      <c r="AJ343" s="131"/>
      <c r="AK343" s="199"/>
      <c r="AL343" s="284" t="s">
        <v>131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4"/>
      <c r="AT343" s="37"/>
    </row>
    <row r="344" spans="2:46" ht="13.5" customHeight="1" x14ac:dyDescent="0.15">
      <c r="B344" s="285"/>
      <c r="C344" s="27" t="s">
        <v>32</v>
      </c>
      <c r="D344" s="186"/>
      <c r="E344" s="56"/>
      <c r="F344" s="187"/>
      <c r="G344" s="187"/>
      <c r="H344" s="187"/>
      <c r="I344" s="62"/>
      <c r="J344" s="62"/>
      <c r="K344" s="188"/>
      <c r="L344" s="259"/>
      <c r="M344" s="259"/>
      <c r="N344" s="56"/>
      <c r="O344" s="28"/>
      <c r="P344" s="56"/>
      <c r="Q344" s="28"/>
      <c r="R344" s="132"/>
      <c r="S344" s="214"/>
      <c r="T344" s="285"/>
      <c r="U344" s="27" t="s">
        <v>32</v>
      </c>
      <c r="V344" s="186"/>
      <c r="W344" s="56"/>
      <c r="X344" s="187"/>
      <c r="Y344" s="187"/>
      <c r="Z344" s="187"/>
      <c r="AA344" s="62"/>
      <c r="AB344" s="62"/>
      <c r="AC344" s="188"/>
      <c r="AD344" s="259"/>
      <c r="AE344" s="259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4"/>
      <c r="AT344" s="37"/>
    </row>
    <row r="345" spans="2:46" ht="13.5" customHeight="1" x14ac:dyDescent="0.15">
      <c r="B345" s="285"/>
      <c r="C345" s="27" t="s">
        <v>33</v>
      </c>
      <c r="D345" s="186"/>
      <c r="E345" s="56"/>
      <c r="F345" s="187"/>
      <c r="G345" s="187"/>
      <c r="H345" s="187"/>
      <c r="I345" s="62"/>
      <c r="J345" s="62"/>
      <c r="K345" s="188"/>
      <c r="L345" s="259"/>
      <c r="M345" s="259"/>
      <c r="N345" s="56"/>
      <c r="O345" s="28"/>
      <c r="P345" s="56"/>
      <c r="Q345" s="28"/>
      <c r="R345" s="132"/>
      <c r="S345" s="214"/>
      <c r="T345" s="285"/>
      <c r="U345" s="27" t="s">
        <v>33</v>
      </c>
      <c r="V345" s="186"/>
      <c r="W345" s="56"/>
      <c r="X345" s="187"/>
      <c r="Y345" s="187"/>
      <c r="Z345" s="187"/>
      <c r="AA345" s="62"/>
      <c r="AB345" s="62"/>
      <c r="AC345" s="188"/>
      <c r="AD345" s="259"/>
      <c r="AE345" s="259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4"/>
      <c r="AT345" s="37"/>
    </row>
    <row r="346" spans="2:46" ht="13.5" customHeight="1" x14ac:dyDescent="0.15">
      <c r="B346" s="285"/>
      <c r="C346" s="27" t="s">
        <v>35</v>
      </c>
      <c r="D346" s="186"/>
      <c r="E346" s="56"/>
      <c r="F346" s="187"/>
      <c r="G346" s="187"/>
      <c r="H346" s="187"/>
      <c r="I346" s="62"/>
      <c r="J346" s="62"/>
      <c r="K346" s="188"/>
      <c r="L346" s="259"/>
      <c r="M346" s="259"/>
      <c r="N346" s="56"/>
      <c r="O346" s="28"/>
      <c r="P346" s="56"/>
      <c r="Q346" s="28"/>
      <c r="R346" s="132"/>
      <c r="S346" s="214"/>
      <c r="T346" s="285"/>
      <c r="U346" s="27" t="s">
        <v>35</v>
      </c>
      <c r="V346" s="186"/>
      <c r="W346" s="56"/>
      <c r="X346" s="187"/>
      <c r="Y346" s="187"/>
      <c r="Z346" s="187"/>
      <c r="AA346" s="62"/>
      <c r="AB346" s="62"/>
      <c r="AC346" s="188"/>
      <c r="AD346" s="259"/>
      <c r="AE346" s="259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4"/>
      <c r="AT346" s="37"/>
    </row>
    <row r="347" spans="2:46" ht="13.5" customHeight="1" thickBot="1" x14ac:dyDescent="0.2">
      <c r="B347" s="286"/>
      <c r="C347" s="27"/>
      <c r="D347" s="186"/>
      <c r="E347" s="56"/>
      <c r="F347" s="189"/>
      <c r="G347" s="189"/>
      <c r="H347" s="189"/>
      <c r="I347" s="56"/>
      <c r="J347" s="56"/>
      <c r="K347" s="188"/>
      <c r="L347" s="259"/>
      <c r="M347" s="259"/>
      <c r="N347" s="56"/>
      <c r="O347" s="28"/>
      <c r="P347" s="56"/>
      <c r="Q347" s="28"/>
      <c r="R347" s="184"/>
      <c r="S347" s="214"/>
      <c r="T347" s="286"/>
      <c r="U347" s="27"/>
      <c r="V347" s="186"/>
      <c r="W347" s="56"/>
      <c r="X347" s="189"/>
      <c r="Y347" s="189"/>
      <c r="Z347" s="189"/>
      <c r="AA347" s="56"/>
      <c r="AB347" s="56"/>
      <c r="AC347" s="188"/>
      <c r="AD347" s="259"/>
      <c r="AE347" s="259"/>
      <c r="AF347" s="56"/>
      <c r="AG347" s="28"/>
      <c r="AH347" s="56"/>
      <c r="AI347" s="28"/>
      <c r="AJ347" s="184"/>
      <c r="AK347" s="199"/>
      <c r="AL347" s="286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4"/>
      <c r="AT347" s="37"/>
    </row>
    <row r="348" spans="2:46" ht="13.5" customHeight="1" x14ac:dyDescent="0.15">
      <c r="B348" s="284" t="s">
        <v>132</v>
      </c>
      <c r="C348" s="25" t="s">
        <v>31</v>
      </c>
      <c r="D348" s="39"/>
      <c r="E348" s="55"/>
      <c r="F348" s="96"/>
      <c r="G348" s="96"/>
      <c r="H348" s="96"/>
      <c r="I348" s="60"/>
      <c r="J348" s="60"/>
      <c r="K348" s="61"/>
      <c r="L348" s="258"/>
      <c r="M348" s="258"/>
      <c r="N348" s="55"/>
      <c r="O348" s="26"/>
      <c r="P348" s="55"/>
      <c r="Q348" s="26"/>
      <c r="R348" s="131"/>
      <c r="S348" s="214"/>
      <c r="T348" s="284" t="s">
        <v>132</v>
      </c>
      <c r="U348" s="25" t="s">
        <v>31</v>
      </c>
      <c r="V348" s="39"/>
      <c r="W348" s="55"/>
      <c r="X348" s="96"/>
      <c r="Y348" s="96"/>
      <c r="Z348" s="96"/>
      <c r="AA348" s="60"/>
      <c r="AB348" s="60"/>
      <c r="AC348" s="61"/>
      <c r="AD348" s="258"/>
      <c r="AE348" s="258"/>
      <c r="AF348" s="55"/>
      <c r="AG348" s="26"/>
      <c r="AH348" s="55"/>
      <c r="AI348" s="26"/>
      <c r="AJ348" s="131"/>
      <c r="AK348" s="199"/>
      <c r="AL348" s="284" t="s">
        <v>132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4"/>
      <c r="AT348" s="37"/>
    </row>
    <row r="349" spans="2:46" ht="13.5" customHeight="1" x14ac:dyDescent="0.15">
      <c r="B349" s="285"/>
      <c r="C349" s="27" t="s">
        <v>32</v>
      </c>
      <c r="D349" s="186"/>
      <c r="E349" s="56"/>
      <c r="F349" s="187"/>
      <c r="G349" s="187"/>
      <c r="H349" s="187"/>
      <c r="I349" s="62"/>
      <c r="J349" s="62"/>
      <c r="K349" s="188"/>
      <c r="L349" s="259"/>
      <c r="M349" s="259"/>
      <c r="N349" s="56"/>
      <c r="O349" s="28"/>
      <c r="P349" s="56"/>
      <c r="Q349" s="28"/>
      <c r="R349" s="132"/>
      <c r="S349" s="214"/>
      <c r="T349" s="285"/>
      <c r="U349" s="27" t="s">
        <v>32</v>
      </c>
      <c r="V349" s="186"/>
      <c r="W349" s="56"/>
      <c r="X349" s="187"/>
      <c r="Y349" s="187"/>
      <c r="Z349" s="187"/>
      <c r="AA349" s="62"/>
      <c r="AB349" s="62"/>
      <c r="AC349" s="188"/>
      <c r="AD349" s="259"/>
      <c r="AE349" s="259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4"/>
      <c r="AT349" s="37"/>
    </row>
    <row r="350" spans="2:46" ht="13.5" customHeight="1" x14ac:dyDescent="0.15">
      <c r="B350" s="285"/>
      <c r="C350" s="27" t="s">
        <v>33</v>
      </c>
      <c r="D350" s="186"/>
      <c r="E350" s="56"/>
      <c r="F350" s="187"/>
      <c r="G350" s="187"/>
      <c r="H350" s="187"/>
      <c r="I350" s="62"/>
      <c r="J350" s="62"/>
      <c r="K350" s="188"/>
      <c r="L350" s="259"/>
      <c r="M350" s="259"/>
      <c r="N350" s="56"/>
      <c r="O350" s="28"/>
      <c r="P350" s="56"/>
      <c r="Q350" s="28"/>
      <c r="R350" s="132"/>
      <c r="S350" s="214"/>
      <c r="T350" s="285"/>
      <c r="U350" s="27" t="s">
        <v>33</v>
      </c>
      <c r="V350" s="186"/>
      <c r="W350" s="56"/>
      <c r="X350" s="187"/>
      <c r="Y350" s="187"/>
      <c r="Z350" s="187"/>
      <c r="AA350" s="62"/>
      <c r="AB350" s="62"/>
      <c r="AC350" s="188"/>
      <c r="AD350" s="259"/>
      <c r="AE350" s="259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4"/>
      <c r="AT350" s="37"/>
    </row>
    <row r="351" spans="2:46" ht="13.5" customHeight="1" x14ac:dyDescent="0.15">
      <c r="B351" s="285"/>
      <c r="C351" s="27" t="s">
        <v>35</v>
      </c>
      <c r="D351" s="186"/>
      <c r="E351" s="56"/>
      <c r="F351" s="187"/>
      <c r="G351" s="187"/>
      <c r="H351" s="187"/>
      <c r="I351" s="62"/>
      <c r="J351" s="62"/>
      <c r="K351" s="188"/>
      <c r="L351" s="259"/>
      <c r="M351" s="259"/>
      <c r="N351" s="56"/>
      <c r="O351" s="28"/>
      <c r="P351" s="56"/>
      <c r="Q351" s="28"/>
      <c r="R351" s="132"/>
      <c r="S351" s="214"/>
      <c r="T351" s="285"/>
      <c r="U351" s="27" t="s">
        <v>35</v>
      </c>
      <c r="V351" s="186"/>
      <c r="W351" s="56"/>
      <c r="X351" s="187"/>
      <c r="Y351" s="187"/>
      <c r="Z351" s="187"/>
      <c r="AA351" s="62"/>
      <c r="AB351" s="62"/>
      <c r="AC351" s="188"/>
      <c r="AD351" s="259"/>
      <c r="AE351" s="259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4"/>
      <c r="AT351" s="37"/>
    </row>
    <row r="352" spans="2:46" ht="13.5" customHeight="1" thickBot="1" x14ac:dyDescent="0.2">
      <c r="B352" s="286"/>
      <c r="C352" s="27"/>
      <c r="D352" s="186"/>
      <c r="E352" s="56"/>
      <c r="F352" s="189"/>
      <c r="G352" s="189"/>
      <c r="H352" s="189"/>
      <c r="I352" s="56"/>
      <c r="J352" s="56"/>
      <c r="K352" s="188"/>
      <c r="L352" s="259"/>
      <c r="M352" s="259"/>
      <c r="N352" s="56"/>
      <c r="O352" s="28"/>
      <c r="P352" s="56"/>
      <c r="Q352" s="28"/>
      <c r="R352" s="184"/>
      <c r="S352" s="214"/>
      <c r="T352" s="286"/>
      <c r="U352" s="27"/>
      <c r="V352" s="186"/>
      <c r="W352" s="56"/>
      <c r="X352" s="189"/>
      <c r="Y352" s="189"/>
      <c r="Z352" s="189"/>
      <c r="AA352" s="56"/>
      <c r="AB352" s="56"/>
      <c r="AC352" s="188"/>
      <c r="AD352" s="259"/>
      <c r="AE352" s="259"/>
      <c r="AF352" s="56"/>
      <c r="AG352" s="28"/>
      <c r="AH352" s="56"/>
      <c r="AI352" s="28"/>
      <c r="AJ352" s="184"/>
      <c r="AK352" s="199"/>
      <c r="AL352" s="286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4"/>
      <c r="AT352" s="37"/>
    </row>
    <row r="353" spans="2:46" ht="13.5" customHeight="1" x14ac:dyDescent="0.15">
      <c r="B353" s="284" t="s">
        <v>133</v>
      </c>
      <c r="C353" s="25" t="s">
        <v>31</v>
      </c>
      <c r="D353" s="39"/>
      <c r="E353" s="55"/>
      <c r="F353" s="96"/>
      <c r="G353" s="96"/>
      <c r="H353" s="96"/>
      <c r="I353" s="60"/>
      <c r="J353" s="60"/>
      <c r="K353" s="61"/>
      <c r="L353" s="258"/>
      <c r="M353" s="258"/>
      <c r="N353" s="55"/>
      <c r="O353" s="26"/>
      <c r="P353" s="55"/>
      <c r="Q353" s="26"/>
      <c r="R353" s="131"/>
      <c r="S353" s="214"/>
      <c r="T353" s="284" t="s">
        <v>133</v>
      </c>
      <c r="U353" s="25" t="s">
        <v>31</v>
      </c>
      <c r="V353" s="39"/>
      <c r="W353" s="55"/>
      <c r="X353" s="96"/>
      <c r="Y353" s="96"/>
      <c r="Z353" s="96"/>
      <c r="AA353" s="60"/>
      <c r="AB353" s="60"/>
      <c r="AC353" s="61"/>
      <c r="AD353" s="258"/>
      <c r="AE353" s="258"/>
      <c r="AF353" s="55"/>
      <c r="AG353" s="26"/>
      <c r="AH353" s="55"/>
      <c r="AI353" s="26"/>
      <c r="AJ353" s="131"/>
      <c r="AK353" s="199"/>
      <c r="AL353" s="284" t="s">
        <v>133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4"/>
      <c r="AT353" s="37"/>
    </row>
    <row r="354" spans="2:46" ht="13.5" customHeight="1" x14ac:dyDescent="0.15">
      <c r="B354" s="285"/>
      <c r="C354" s="27" t="s">
        <v>32</v>
      </c>
      <c r="D354" s="186"/>
      <c r="E354" s="56"/>
      <c r="F354" s="187"/>
      <c r="G354" s="187"/>
      <c r="H354" s="187"/>
      <c r="I354" s="62"/>
      <c r="J354" s="62"/>
      <c r="K354" s="188"/>
      <c r="L354" s="259"/>
      <c r="M354" s="259"/>
      <c r="N354" s="56"/>
      <c r="O354" s="28"/>
      <c r="P354" s="56"/>
      <c r="Q354" s="28"/>
      <c r="R354" s="132"/>
      <c r="S354" s="214"/>
      <c r="T354" s="285"/>
      <c r="U354" s="27" t="s">
        <v>32</v>
      </c>
      <c r="V354" s="186"/>
      <c r="W354" s="56"/>
      <c r="X354" s="187"/>
      <c r="Y354" s="187"/>
      <c r="Z354" s="187"/>
      <c r="AA354" s="62"/>
      <c r="AB354" s="62"/>
      <c r="AC354" s="188"/>
      <c r="AD354" s="259"/>
      <c r="AE354" s="259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4"/>
      <c r="AT354" s="37"/>
    </row>
    <row r="355" spans="2:46" ht="13.5" customHeight="1" x14ac:dyDescent="0.15">
      <c r="B355" s="285"/>
      <c r="C355" s="27" t="s">
        <v>33</v>
      </c>
      <c r="D355" s="186"/>
      <c r="E355" s="56"/>
      <c r="F355" s="187"/>
      <c r="G355" s="187"/>
      <c r="H355" s="187"/>
      <c r="I355" s="62"/>
      <c r="J355" s="62"/>
      <c r="K355" s="188"/>
      <c r="L355" s="259"/>
      <c r="M355" s="259"/>
      <c r="N355" s="56"/>
      <c r="O355" s="28"/>
      <c r="P355" s="56"/>
      <c r="Q355" s="28"/>
      <c r="R355" s="132"/>
      <c r="S355" s="214"/>
      <c r="T355" s="285"/>
      <c r="U355" s="27" t="s">
        <v>33</v>
      </c>
      <c r="V355" s="186"/>
      <c r="W355" s="56"/>
      <c r="X355" s="187"/>
      <c r="Y355" s="187"/>
      <c r="Z355" s="187"/>
      <c r="AA355" s="62"/>
      <c r="AB355" s="62"/>
      <c r="AC355" s="188"/>
      <c r="AD355" s="259"/>
      <c r="AE355" s="259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4"/>
      <c r="AT355" s="37"/>
    </row>
    <row r="356" spans="2:46" ht="13.5" customHeight="1" x14ac:dyDescent="0.15">
      <c r="B356" s="285"/>
      <c r="C356" s="27" t="s">
        <v>35</v>
      </c>
      <c r="D356" s="186"/>
      <c r="E356" s="56"/>
      <c r="F356" s="187"/>
      <c r="G356" s="187"/>
      <c r="H356" s="187"/>
      <c r="I356" s="62"/>
      <c r="J356" s="62"/>
      <c r="K356" s="188"/>
      <c r="L356" s="259"/>
      <c r="M356" s="259"/>
      <c r="N356" s="56"/>
      <c r="O356" s="28"/>
      <c r="P356" s="56"/>
      <c r="Q356" s="28"/>
      <c r="R356" s="132"/>
      <c r="S356" s="214"/>
      <c r="T356" s="285"/>
      <c r="U356" s="27" t="s">
        <v>35</v>
      </c>
      <c r="V356" s="186"/>
      <c r="W356" s="56"/>
      <c r="X356" s="187"/>
      <c r="Y356" s="187"/>
      <c r="Z356" s="187"/>
      <c r="AA356" s="62"/>
      <c r="AB356" s="62"/>
      <c r="AC356" s="188"/>
      <c r="AD356" s="259"/>
      <c r="AE356" s="259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4"/>
      <c r="AT356" s="37"/>
    </row>
    <row r="357" spans="2:46" ht="13.5" customHeight="1" thickBot="1" x14ac:dyDescent="0.2">
      <c r="B357" s="286"/>
      <c r="C357" s="27"/>
      <c r="D357" s="186"/>
      <c r="E357" s="56"/>
      <c r="F357" s="189"/>
      <c r="G357" s="189"/>
      <c r="H357" s="189"/>
      <c r="I357" s="56"/>
      <c r="J357" s="56"/>
      <c r="K357" s="188"/>
      <c r="L357" s="259"/>
      <c r="M357" s="259"/>
      <c r="N357" s="56"/>
      <c r="O357" s="28"/>
      <c r="P357" s="56"/>
      <c r="Q357" s="28"/>
      <c r="R357" s="184"/>
      <c r="S357" s="214"/>
      <c r="T357" s="286"/>
      <c r="U357" s="27"/>
      <c r="V357" s="186"/>
      <c r="W357" s="56"/>
      <c r="X357" s="189"/>
      <c r="Y357" s="189"/>
      <c r="Z357" s="189"/>
      <c r="AA357" s="56"/>
      <c r="AB357" s="56"/>
      <c r="AC357" s="188"/>
      <c r="AD357" s="259"/>
      <c r="AE357" s="259"/>
      <c r="AF357" s="56"/>
      <c r="AG357" s="28"/>
      <c r="AH357" s="56"/>
      <c r="AI357" s="28"/>
      <c r="AJ357" s="184"/>
      <c r="AK357" s="199"/>
      <c r="AL357" s="286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4"/>
      <c r="AT357" s="37"/>
    </row>
    <row r="358" spans="2:46" ht="13.5" customHeight="1" x14ac:dyDescent="0.15">
      <c r="B358" s="284" t="s">
        <v>134</v>
      </c>
      <c r="C358" s="25" t="s">
        <v>31</v>
      </c>
      <c r="D358" s="39"/>
      <c r="E358" s="55"/>
      <c r="F358" s="96"/>
      <c r="G358" s="96"/>
      <c r="H358" s="96"/>
      <c r="I358" s="60"/>
      <c r="J358" s="60"/>
      <c r="K358" s="61"/>
      <c r="L358" s="258"/>
      <c r="M358" s="258"/>
      <c r="N358" s="55"/>
      <c r="O358" s="26"/>
      <c r="P358" s="55"/>
      <c r="Q358" s="26"/>
      <c r="R358" s="131"/>
      <c r="S358" s="214"/>
      <c r="T358" s="284" t="s">
        <v>134</v>
      </c>
      <c r="U358" s="25" t="s">
        <v>31</v>
      </c>
      <c r="V358" s="39"/>
      <c r="W358" s="55"/>
      <c r="X358" s="96"/>
      <c r="Y358" s="96"/>
      <c r="Z358" s="96"/>
      <c r="AA358" s="60"/>
      <c r="AB358" s="60"/>
      <c r="AC358" s="61"/>
      <c r="AD358" s="258"/>
      <c r="AE358" s="258"/>
      <c r="AF358" s="55"/>
      <c r="AG358" s="26"/>
      <c r="AH358" s="55"/>
      <c r="AI358" s="26"/>
      <c r="AJ358" s="131"/>
      <c r="AK358" s="199"/>
      <c r="AL358" s="284" t="s">
        <v>134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4"/>
      <c r="AT358" s="37"/>
    </row>
    <row r="359" spans="2:46" ht="13.5" customHeight="1" x14ac:dyDescent="0.15">
      <c r="B359" s="285"/>
      <c r="C359" s="27" t="s">
        <v>32</v>
      </c>
      <c r="D359" s="186"/>
      <c r="E359" s="56"/>
      <c r="F359" s="187"/>
      <c r="G359" s="187"/>
      <c r="H359" s="187"/>
      <c r="I359" s="62"/>
      <c r="J359" s="62"/>
      <c r="K359" s="188"/>
      <c r="L359" s="259"/>
      <c r="M359" s="259"/>
      <c r="N359" s="56"/>
      <c r="O359" s="28"/>
      <c r="P359" s="56"/>
      <c r="Q359" s="28"/>
      <c r="R359" s="132"/>
      <c r="S359" s="214"/>
      <c r="T359" s="285"/>
      <c r="U359" s="27" t="s">
        <v>32</v>
      </c>
      <c r="V359" s="186"/>
      <c r="W359" s="56"/>
      <c r="X359" s="187"/>
      <c r="Y359" s="187"/>
      <c r="Z359" s="187"/>
      <c r="AA359" s="62"/>
      <c r="AB359" s="62"/>
      <c r="AC359" s="188"/>
      <c r="AD359" s="259"/>
      <c r="AE359" s="259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4"/>
      <c r="AT359" s="37"/>
    </row>
    <row r="360" spans="2:46" ht="13.5" customHeight="1" x14ac:dyDescent="0.15">
      <c r="B360" s="285"/>
      <c r="C360" s="27" t="s">
        <v>33</v>
      </c>
      <c r="D360" s="186"/>
      <c r="E360" s="56"/>
      <c r="F360" s="187"/>
      <c r="G360" s="187"/>
      <c r="H360" s="187"/>
      <c r="I360" s="62"/>
      <c r="J360" s="62"/>
      <c r="K360" s="188"/>
      <c r="L360" s="259"/>
      <c r="M360" s="259"/>
      <c r="N360" s="56"/>
      <c r="O360" s="28"/>
      <c r="P360" s="56"/>
      <c r="Q360" s="28"/>
      <c r="R360" s="132"/>
      <c r="S360" s="214"/>
      <c r="T360" s="285"/>
      <c r="U360" s="27" t="s">
        <v>33</v>
      </c>
      <c r="V360" s="186"/>
      <c r="W360" s="56"/>
      <c r="X360" s="187"/>
      <c r="Y360" s="187"/>
      <c r="Z360" s="187"/>
      <c r="AA360" s="62"/>
      <c r="AB360" s="62"/>
      <c r="AC360" s="188"/>
      <c r="AD360" s="259"/>
      <c r="AE360" s="259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4"/>
      <c r="AT360" s="37"/>
    </row>
    <row r="361" spans="2:46" ht="13.5" customHeight="1" x14ac:dyDescent="0.15">
      <c r="B361" s="285"/>
      <c r="C361" s="27" t="s">
        <v>35</v>
      </c>
      <c r="D361" s="186"/>
      <c r="E361" s="56"/>
      <c r="F361" s="187"/>
      <c r="G361" s="187"/>
      <c r="H361" s="187"/>
      <c r="I361" s="62"/>
      <c r="J361" s="62"/>
      <c r="K361" s="188"/>
      <c r="L361" s="259"/>
      <c r="M361" s="259"/>
      <c r="N361" s="56"/>
      <c r="O361" s="28"/>
      <c r="P361" s="56"/>
      <c r="Q361" s="28"/>
      <c r="R361" s="132"/>
      <c r="S361" s="214"/>
      <c r="T361" s="285"/>
      <c r="U361" s="27" t="s">
        <v>35</v>
      </c>
      <c r="V361" s="186"/>
      <c r="W361" s="56"/>
      <c r="X361" s="187"/>
      <c r="Y361" s="187"/>
      <c r="Z361" s="187"/>
      <c r="AA361" s="62"/>
      <c r="AB361" s="62"/>
      <c r="AC361" s="188"/>
      <c r="AD361" s="259"/>
      <c r="AE361" s="259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4"/>
      <c r="AT361" s="37"/>
    </row>
    <row r="362" spans="2:46" ht="13.5" customHeight="1" thickBot="1" x14ac:dyDescent="0.2">
      <c r="B362" s="286"/>
      <c r="C362" s="27"/>
      <c r="D362" s="186"/>
      <c r="E362" s="56"/>
      <c r="F362" s="189"/>
      <c r="G362" s="189"/>
      <c r="H362" s="189"/>
      <c r="I362" s="56"/>
      <c r="J362" s="56"/>
      <c r="K362" s="188"/>
      <c r="L362" s="259"/>
      <c r="M362" s="259"/>
      <c r="N362" s="56"/>
      <c r="O362" s="28"/>
      <c r="P362" s="56"/>
      <c r="Q362" s="28"/>
      <c r="R362" s="184"/>
      <c r="S362" s="214"/>
      <c r="T362" s="286"/>
      <c r="U362" s="27"/>
      <c r="V362" s="186"/>
      <c r="W362" s="56"/>
      <c r="X362" s="189"/>
      <c r="Y362" s="189"/>
      <c r="Z362" s="189"/>
      <c r="AA362" s="56"/>
      <c r="AB362" s="56"/>
      <c r="AC362" s="188"/>
      <c r="AD362" s="259"/>
      <c r="AE362" s="259"/>
      <c r="AF362" s="56"/>
      <c r="AG362" s="28"/>
      <c r="AH362" s="56"/>
      <c r="AI362" s="28"/>
      <c r="AJ362" s="184"/>
      <c r="AK362" s="199"/>
      <c r="AL362" s="286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4"/>
      <c r="AT362" s="37"/>
    </row>
    <row r="363" spans="2:46" ht="13.5" customHeight="1" x14ac:dyDescent="0.15">
      <c r="B363" s="284" t="s">
        <v>135</v>
      </c>
      <c r="C363" s="25" t="s">
        <v>31</v>
      </c>
      <c r="D363" s="39"/>
      <c r="E363" s="55"/>
      <c r="F363" s="96"/>
      <c r="G363" s="96"/>
      <c r="H363" s="96"/>
      <c r="I363" s="60"/>
      <c r="J363" s="60"/>
      <c r="K363" s="61"/>
      <c r="L363" s="258"/>
      <c r="M363" s="258"/>
      <c r="N363" s="55"/>
      <c r="O363" s="26"/>
      <c r="P363" s="55"/>
      <c r="Q363" s="26"/>
      <c r="R363" s="131"/>
      <c r="S363" s="214"/>
      <c r="T363" s="284" t="s">
        <v>135</v>
      </c>
      <c r="U363" s="25" t="s">
        <v>31</v>
      </c>
      <c r="V363" s="39"/>
      <c r="W363" s="55"/>
      <c r="X363" s="96"/>
      <c r="Y363" s="96"/>
      <c r="Z363" s="96"/>
      <c r="AA363" s="60"/>
      <c r="AB363" s="60"/>
      <c r="AC363" s="61"/>
      <c r="AD363" s="258"/>
      <c r="AE363" s="258"/>
      <c r="AF363" s="55"/>
      <c r="AG363" s="26"/>
      <c r="AH363" s="55"/>
      <c r="AI363" s="26"/>
      <c r="AJ363" s="131"/>
      <c r="AK363" s="199"/>
      <c r="AL363" s="284" t="s">
        <v>135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4"/>
      <c r="AT363" s="37"/>
    </row>
    <row r="364" spans="2:46" ht="13.5" customHeight="1" x14ac:dyDescent="0.15">
      <c r="B364" s="285"/>
      <c r="C364" s="27" t="s">
        <v>32</v>
      </c>
      <c r="D364" s="186"/>
      <c r="E364" s="56"/>
      <c r="F364" s="187"/>
      <c r="G364" s="187"/>
      <c r="H364" s="187"/>
      <c r="I364" s="62"/>
      <c r="J364" s="62"/>
      <c r="K364" s="188"/>
      <c r="L364" s="259"/>
      <c r="M364" s="259"/>
      <c r="N364" s="56"/>
      <c r="O364" s="28"/>
      <c r="P364" s="56"/>
      <c r="Q364" s="28"/>
      <c r="R364" s="132"/>
      <c r="S364" s="214"/>
      <c r="T364" s="285"/>
      <c r="U364" s="27" t="s">
        <v>32</v>
      </c>
      <c r="V364" s="186"/>
      <c r="W364" s="56"/>
      <c r="X364" s="187"/>
      <c r="Y364" s="187"/>
      <c r="Z364" s="187"/>
      <c r="AA364" s="62"/>
      <c r="AB364" s="62"/>
      <c r="AC364" s="188"/>
      <c r="AD364" s="259"/>
      <c r="AE364" s="259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4"/>
      <c r="AT364" s="37"/>
    </row>
    <row r="365" spans="2:46" ht="13.5" customHeight="1" x14ac:dyDescent="0.15">
      <c r="B365" s="285"/>
      <c r="C365" s="27" t="s">
        <v>33</v>
      </c>
      <c r="D365" s="186"/>
      <c r="E365" s="56"/>
      <c r="F365" s="187"/>
      <c r="G365" s="187"/>
      <c r="H365" s="187"/>
      <c r="I365" s="62"/>
      <c r="J365" s="62"/>
      <c r="K365" s="188"/>
      <c r="L365" s="259"/>
      <c r="M365" s="259"/>
      <c r="N365" s="56"/>
      <c r="O365" s="28"/>
      <c r="P365" s="56"/>
      <c r="Q365" s="28"/>
      <c r="R365" s="132"/>
      <c r="S365" s="214"/>
      <c r="T365" s="285"/>
      <c r="U365" s="27" t="s">
        <v>33</v>
      </c>
      <c r="V365" s="186"/>
      <c r="W365" s="56"/>
      <c r="X365" s="187"/>
      <c r="Y365" s="187"/>
      <c r="Z365" s="187"/>
      <c r="AA365" s="62"/>
      <c r="AB365" s="62"/>
      <c r="AC365" s="188"/>
      <c r="AD365" s="259"/>
      <c r="AE365" s="259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4"/>
      <c r="AT365" s="37"/>
    </row>
    <row r="366" spans="2:46" ht="13.5" customHeight="1" x14ac:dyDescent="0.15">
      <c r="B366" s="285"/>
      <c r="C366" s="27" t="s">
        <v>35</v>
      </c>
      <c r="D366" s="186"/>
      <c r="E366" s="56"/>
      <c r="F366" s="187"/>
      <c r="G366" s="187"/>
      <c r="H366" s="187"/>
      <c r="I366" s="62"/>
      <c r="J366" s="62"/>
      <c r="K366" s="188"/>
      <c r="L366" s="259"/>
      <c r="M366" s="259"/>
      <c r="N366" s="56"/>
      <c r="O366" s="28"/>
      <c r="P366" s="56"/>
      <c r="Q366" s="28"/>
      <c r="R366" s="132"/>
      <c r="S366" s="214"/>
      <c r="T366" s="285"/>
      <c r="U366" s="27" t="s">
        <v>35</v>
      </c>
      <c r="V366" s="186"/>
      <c r="W366" s="56"/>
      <c r="X366" s="187"/>
      <c r="Y366" s="187"/>
      <c r="Z366" s="187"/>
      <c r="AA366" s="62"/>
      <c r="AB366" s="62"/>
      <c r="AC366" s="188"/>
      <c r="AD366" s="259"/>
      <c r="AE366" s="259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4"/>
      <c r="AT366" s="37"/>
    </row>
    <row r="367" spans="2:46" ht="13.5" customHeight="1" thickBot="1" x14ac:dyDescent="0.2">
      <c r="B367" s="286"/>
      <c r="C367" s="27"/>
      <c r="D367" s="186"/>
      <c r="E367" s="56"/>
      <c r="F367" s="189"/>
      <c r="G367" s="189"/>
      <c r="H367" s="189"/>
      <c r="I367" s="56"/>
      <c r="J367" s="56"/>
      <c r="K367" s="188"/>
      <c r="L367" s="259"/>
      <c r="M367" s="259"/>
      <c r="N367" s="56"/>
      <c r="O367" s="28"/>
      <c r="P367" s="56"/>
      <c r="Q367" s="28"/>
      <c r="R367" s="184"/>
      <c r="S367" s="214"/>
      <c r="T367" s="286"/>
      <c r="U367" s="27"/>
      <c r="V367" s="186"/>
      <c r="W367" s="56"/>
      <c r="X367" s="189"/>
      <c r="Y367" s="189"/>
      <c r="Z367" s="189"/>
      <c r="AA367" s="56"/>
      <c r="AB367" s="56"/>
      <c r="AC367" s="188"/>
      <c r="AD367" s="259"/>
      <c r="AE367" s="259"/>
      <c r="AF367" s="56"/>
      <c r="AG367" s="28"/>
      <c r="AH367" s="56"/>
      <c r="AI367" s="28"/>
      <c r="AJ367" s="184"/>
      <c r="AK367" s="199"/>
      <c r="AL367" s="286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4"/>
      <c r="AT367" s="37"/>
    </row>
    <row r="368" spans="2:46" ht="13.5" customHeight="1" x14ac:dyDescent="0.15">
      <c r="B368" s="284" t="s">
        <v>136</v>
      </c>
      <c r="C368" s="25" t="s">
        <v>31</v>
      </c>
      <c r="D368" s="39"/>
      <c r="E368" s="55"/>
      <c r="F368" s="96"/>
      <c r="G368" s="96"/>
      <c r="H368" s="96"/>
      <c r="I368" s="60"/>
      <c r="J368" s="60"/>
      <c r="K368" s="61"/>
      <c r="L368" s="258"/>
      <c r="M368" s="258"/>
      <c r="N368" s="55"/>
      <c r="O368" s="26"/>
      <c r="P368" s="55"/>
      <c r="Q368" s="26"/>
      <c r="R368" s="131"/>
      <c r="S368" s="214"/>
      <c r="T368" s="284" t="s">
        <v>136</v>
      </c>
      <c r="U368" s="25" t="s">
        <v>31</v>
      </c>
      <c r="V368" s="39"/>
      <c r="W368" s="55"/>
      <c r="X368" s="96"/>
      <c r="Y368" s="96"/>
      <c r="Z368" s="96"/>
      <c r="AA368" s="60"/>
      <c r="AB368" s="60"/>
      <c r="AC368" s="61"/>
      <c r="AD368" s="258"/>
      <c r="AE368" s="258"/>
      <c r="AF368" s="55"/>
      <c r="AG368" s="26"/>
      <c r="AH368" s="55"/>
      <c r="AI368" s="26"/>
      <c r="AJ368" s="131"/>
      <c r="AK368" s="199"/>
      <c r="AL368" s="284" t="s">
        <v>136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4"/>
      <c r="AT368" s="37"/>
    </row>
    <row r="369" spans="2:46" ht="13.5" customHeight="1" x14ac:dyDescent="0.15">
      <c r="B369" s="285"/>
      <c r="C369" s="27" t="s">
        <v>32</v>
      </c>
      <c r="D369" s="186"/>
      <c r="E369" s="56"/>
      <c r="F369" s="187"/>
      <c r="G369" s="187"/>
      <c r="H369" s="187"/>
      <c r="I369" s="62"/>
      <c r="J369" s="62"/>
      <c r="K369" s="188"/>
      <c r="L369" s="259"/>
      <c r="M369" s="259"/>
      <c r="N369" s="56"/>
      <c r="O369" s="28"/>
      <c r="P369" s="56"/>
      <c r="Q369" s="28"/>
      <c r="R369" s="132"/>
      <c r="S369" s="214"/>
      <c r="T369" s="285"/>
      <c r="U369" s="27" t="s">
        <v>32</v>
      </c>
      <c r="V369" s="186"/>
      <c r="W369" s="56"/>
      <c r="X369" s="187"/>
      <c r="Y369" s="187"/>
      <c r="Z369" s="187"/>
      <c r="AA369" s="62"/>
      <c r="AB369" s="62"/>
      <c r="AC369" s="188"/>
      <c r="AD369" s="259"/>
      <c r="AE369" s="259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4"/>
      <c r="AT369" s="37"/>
    </row>
    <row r="370" spans="2:46" ht="13.5" customHeight="1" x14ac:dyDescent="0.15">
      <c r="B370" s="285"/>
      <c r="C370" s="27" t="s">
        <v>33</v>
      </c>
      <c r="D370" s="186"/>
      <c r="E370" s="56"/>
      <c r="F370" s="187"/>
      <c r="G370" s="187"/>
      <c r="H370" s="187"/>
      <c r="I370" s="62"/>
      <c r="J370" s="62"/>
      <c r="K370" s="188"/>
      <c r="L370" s="259"/>
      <c r="M370" s="259"/>
      <c r="N370" s="56"/>
      <c r="O370" s="28"/>
      <c r="P370" s="56"/>
      <c r="Q370" s="28"/>
      <c r="R370" s="132"/>
      <c r="S370" s="214"/>
      <c r="T370" s="285"/>
      <c r="U370" s="27" t="s">
        <v>33</v>
      </c>
      <c r="V370" s="186"/>
      <c r="W370" s="56"/>
      <c r="X370" s="187"/>
      <c r="Y370" s="187"/>
      <c r="Z370" s="187"/>
      <c r="AA370" s="62"/>
      <c r="AB370" s="62"/>
      <c r="AC370" s="188"/>
      <c r="AD370" s="259"/>
      <c r="AE370" s="259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4"/>
      <c r="AT370" s="37"/>
    </row>
    <row r="371" spans="2:46" ht="13.5" customHeight="1" x14ac:dyDescent="0.15">
      <c r="B371" s="285"/>
      <c r="C371" s="27" t="s">
        <v>35</v>
      </c>
      <c r="D371" s="186"/>
      <c r="E371" s="56"/>
      <c r="F371" s="187"/>
      <c r="G371" s="187"/>
      <c r="H371" s="187"/>
      <c r="I371" s="62"/>
      <c r="J371" s="62"/>
      <c r="K371" s="188"/>
      <c r="L371" s="259"/>
      <c r="M371" s="259"/>
      <c r="N371" s="56"/>
      <c r="O371" s="28"/>
      <c r="P371" s="56"/>
      <c r="Q371" s="28"/>
      <c r="R371" s="132"/>
      <c r="S371" s="214"/>
      <c r="T371" s="285"/>
      <c r="U371" s="27" t="s">
        <v>35</v>
      </c>
      <c r="V371" s="186"/>
      <c r="W371" s="56"/>
      <c r="X371" s="187"/>
      <c r="Y371" s="187"/>
      <c r="Z371" s="187"/>
      <c r="AA371" s="62"/>
      <c r="AB371" s="62"/>
      <c r="AC371" s="188"/>
      <c r="AD371" s="259"/>
      <c r="AE371" s="259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4"/>
      <c r="AT371" s="37"/>
    </row>
    <row r="372" spans="2:46" ht="13.5" customHeight="1" thickBot="1" x14ac:dyDescent="0.2">
      <c r="B372" s="286"/>
      <c r="C372" s="27"/>
      <c r="D372" s="186"/>
      <c r="E372" s="56"/>
      <c r="F372" s="189"/>
      <c r="G372" s="189"/>
      <c r="H372" s="189"/>
      <c r="I372" s="56"/>
      <c r="J372" s="56"/>
      <c r="K372" s="188"/>
      <c r="L372" s="259"/>
      <c r="M372" s="259"/>
      <c r="N372" s="56"/>
      <c r="O372" s="28"/>
      <c r="P372" s="56"/>
      <c r="Q372" s="28"/>
      <c r="R372" s="184"/>
      <c r="S372" s="214"/>
      <c r="T372" s="286"/>
      <c r="U372" s="27"/>
      <c r="V372" s="186"/>
      <c r="W372" s="56"/>
      <c r="X372" s="189"/>
      <c r="Y372" s="189"/>
      <c r="Z372" s="189"/>
      <c r="AA372" s="56"/>
      <c r="AB372" s="56"/>
      <c r="AC372" s="188"/>
      <c r="AD372" s="259"/>
      <c r="AE372" s="259"/>
      <c r="AF372" s="56"/>
      <c r="AG372" s="28"/>
      <c r="AH372" s="56"/>
      <c r="AI372" s="28"/>
      <c r="AJ372" s="184"/>
      <c r="AK372" s="199"/>
      <c r="AL372" s="286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4"/>
      <c r="AT372" s="37"/>
    </row>
    <row r="373" spans="2:46" ht="13.5" customHeight="1" x14ac:dyDescent="0.15">
      <c r="B373" s="284" t="s">
        <v>137</v>
      </c>
      <c r="C373" s="25" t="s">
        <v>31</v>
      </c>
      <c r="D373" s="39"/>
      <c r="E373" s="55"/>
      <c r="F373" s="96"/>
      <c r="G373" s="96"/>
      <c r="H373" s="96"/>
      <c r="I373" s="60"/>
      <c r="J373" s="60"/>
      <c r="K373" s="61"/>
      <c r="L373" s="258"/>
      <c r="M373" s="258"/>
      <c r="N373" s="55"/>
      <c r="O373" s="26"/>
      <c r="P373" s="55"/>
      <c r="Q373" s="26"/>
      <c r="R373" s="131"/>
      <c r="S373" s="214"/>
      <c r="T373" s="284" t="s">
        <v>137</v>
      </c>
      <c r="U373" s="25" t="s">
        <v>31</v>
      </c>
      <c r="V373" s="39"/>
      <c r="W373" s="55"/>
      <c r="X373" s="96"/>
      <c r="Y373" s="96"/>
      <c r="Z373" s="96"/>
      <c r="AA373" s="60"/>
      <c r="AB373" s="60"/>
      <c r="AC373" s="61"/>
      <c r="AD373" s="258"/>
      <c r="AE373" s="258"/>
      <c r="AF373" s="55"/>
      <c r="AG373" s="26"/>
      <c r="AH373" s="55"/>
      <c r="AI373" s="26"/>
      <c r="AJ373" s="131"/>
      <c r="AK373" s="199"/>
      <c r="AL373" s="284" t="s">
        <v>137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4"/>
      <c r="AT373" s="37"/>
    </row>
    <row r="374" spans="2:46" ht="13.5" customHeight="1" x14ac:dyDescent="0.15">
      <c r="B374" s="285"/>
      <c r="C374" s="27" t="s">
        <v>32</v>
      </c>
      <c r="D374" s="186"/>
      <c r="E374" s="56"/>
      <c r="F374" s="187"/>
      <c r="G374" s="187"/>
      <c r="H374" s="187"/>
      <c r="I374" s="62"/>
      <c r="J374" s="62"/>
      <c r="K374" s="188"/>
      <c r="L374" s="259"/>
      <c r="M374" s="259"/>
      <c r="N374" s="56"/>
      <c r="O374" s="28"/>
      <c r="P374" s="56"/>
      <c r="Q374" s="28"/>
      <c r="R374" s="132"/>
      <c r="S374" s="214"/>
      <c r="T374" s="285"/>
      <c r="U374" s="27" t="s">
        <v>32</v>
      </c>
      <c r="V374" s="186"/>
      <c r="W374" s="56"/>
      <c r="X374" s="187"/>
      <c r="Y374" s="187"/>
      <c r="Z374" s="187"/>
      <c r="AA374" s="62"/>
      <c r="AB374" s="62"/>
      <c r="AC374" s="188"/>
      <c r="AD374" s="259"/>
      <c r="AE374" s="259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4"/>
      <c r="AT374" s="37"/>
    </row>
    <row r="375" spans="2:46" ht="13.5" customHeight="1" x14ac:dyDescent="0.15">
      <c r="B375" s="285"/>
      <c r="C375" s="27" t="s">
        <v>33</v>
      </c>
      <c r="D375" s="186"/>
      <c r="E375" s="56"/>
      <c r="F375" s="187"/>
      <c r="G375" s="187"/>
      <c r="H375" s="187"/>
      <c r="I375" s="62"/>
      <c r="J375" s="62"/>
      <c r="K375" s="188"/>
      <c r="L375" s="259"/>
      <c r="M375" s="259"/>
      <c r="N375" s="56"/>
      <c r="O375" s="28"/>
      <c r="P375" s="56"/>
      <c r="Q375" s="28"/>
      <c r="R375" s="132"/>
      <c r="S375" s="214"/>
      <c r="T375" s="285"/>
      <c r="U375" s="27" t="s">
        <v>33</v>
      </c>
      <c r="V375" s="186"/>
      <c r="W375" s="56"/>
      <c r="X375" s="187"/>
      <c r="Y375" s="187"/>
      <c r="Z375" s="187"/>
      <c r="AA375" s="62"/>
      <c r="AB375" s="62"/>
      <c r="AC375" s="188"/>
      <c r="AD375" s="259"/>
      <c r="AE375" s="259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4"/>
      <c r="AT375" s="37"/>
    </row>
    <row r="376" spans="2:46" ht="13.5" customHeight="1" x14ac:dyDescent="0.15">
      <c r="B376" s="285"/>
      <c r="C376" s="27" t="s">
        <v>35</v>
      </c>
      <c r="D376" s="186"/>
      <c r="E376" s="56"/>
      <c r="F376" s="187"/>
      <c r="G376" s="187"/>
      <c r="H376" s="187"/>
      <c r="I376" s="62"/>
      <c r="J376" s="62"/>
      <c r="K376" s="188"/>
      <c r="L376" s="259"/>
      <c r="M376" s="259"/>
      <c r="N376" s="56"/>
      <c r="O376" s="28"/>
      <c r="P376" s="56"/>
      <c r="Q376" s="28"/>
      <c r="R376" s="132"/>
      <c r="S376" s="214"/>
      <c r="T376" s="285"/>
      <c r="U376" s="27" t="s">
        <v>35</v>
      </c>
      <c r="V376" s="186"/>
      <c r="W376" s="56"/>
      <c r="X376" s="187"/>
      <c r="Y376" s="187"/>
      <c r="Z376" s="187"/>
      <c r="AA376" s="62"/>
      <c r="AB376" s="62"/>
      <c r="AC376" s="188"/>
      <c r="AD376" s="259"/>
      <c r="AE376" s="259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4"/>
      <c r="AT376" s="37"/>
    </row>
    <row r="377" spans="2:46" ht="13.5" customHeight="1" thickBot="1" x14ac:dyDescent="0.2">
      <c r="B377" s="286"/>
      <c r="C377" s="27"/>
      <c r="D377" s="186"/>
      <c r="E377" s="56"/>
      <c r="F377" s="189"/>
      <c r="G377" s="189"/>
      <c r="H377" s="189"/>
      <c r="I377" s="56"/>
      <c r="J377" s="56"/>
      <c r="K377" s="188"/>
      <c r="L377" s="259"/>
      <c r="M377" s="259"/>
      <c r="N377" s="56"/>
      <c r="O377" s="28"/>
      <c r="P377" s="56"/>
      <c r="Q377" s="28"/>
      <c r="R377" s="184"/>
      <c r="S377" s="214"/>
      <c r="T377" s="286"/>
      <c r="U377" s="27"/>
      <c r="V377" s="186"/>
      <c r="W377" s="56"/>
      <c r="X377" s="189"/>
      <c r="Y377" s="189"/>
      <c r="Z377" s="189"/>
      <c r="AA377" s="56"/>
      <c r="AB377" s="56"/>
      <c r="AC377" s="188"/>
      <c r="AD377" s="259"/>
      <c r="AE377" s="259"/>
      <c r="AF377" s="56"/>
      <c r="AG377" s="28"/>
      <c r="AH377" s="56"/>
      <c r="AI377" s="28"/>
      <c r="AJ377" s="184"/>
      <c r="AK377" s="199"/>
      <c r="AL377" s="286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4"/>
      <c r="AT377" s="37"/>
    </row>
    <row r="378" spans="2:46" ht="13.5" customHeight="1" x14ac:dyDescent="0.15">
      <c r="B378" s="284" t="s">
        <v>138</v>
      </c>
      <c r="C378" s="25" t="s">
        <v>31</v>
      </c>
      <c r="D378" s="39"/>
      <c r="E378" s="55"/>
      <c r="F378" s="96"/>
      <c r="G378" s="96"/>
      <c r="H378" s="96"/>
      <c r="I378" s="60"/>
      <c r="J378" s="60"/>
      <c r="K378" s="61"/>
      <c r="L378" s="258"/>
      <c r="M378" s="258"/>
      <c r="N378" s="55"/>
      <c r="O378" s="26"/>
      <c r="P378" s="55"/>
      <c r="Q378" s="26"/>
      <c r="R378" s="131"/>
      <c r="S378" s="214"/>
      <c r="T378" s="284" t="s">
        <v>138</v>
      </c>
      <c r="U378" s="25" t="s">
        <v>31</v>
      </c>
      <c r="V378" s="39"/>
      <c r="W378" s="55"/>
      <c r="X378" s="96"/>
      <c r="Y378" s="96"/>
      <c r="Z378" s="96"/>
      <c r="AA378" s="60"/>
      <c r="AB378" s="60"/>
      <c r="AC378" s="61"/>
      <c r="AD378" s="258"/>
      <c r="AE378" s="258"/>
      <c r="AF378" s="55"/>
      <c r="AG378" s="26"/>
      <c r="AH378" s="55"/>
      <c r="AI378" s="26"/>
      <c r="AJ378" s="131"/>
      <c r="AK378" s="199"/>
      <c r="AL378" s="284" t="s">
        <v>138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4"/>
      <c r="AT378" s="37"/>
    </row>
    <row r="379" spans="2:46" ht="13.5" customHeight="1" x14ac:dyDescent="0.15">
      <c r="B379" s="285"/>
      <c r="C379" s="27" t="s">
        <v>32</v>
      </c>
      <c r="D379" s="186"/>
      <c r="E379" s="56"/>
      <c r="F379" s="187"/>
      <c r="G379" s="187"/>
      <c r="H379" s="187"/>
      <c r="I379" s="62"/>
      <c r="J379" s="62"/>
      <c r="K379" s="188"/>
      <c r="L379" s="259"/>
      <c r="M379" s="259"/>
      <c r="N379" s="56"/>
      <c r="O379" s="28"/>
      <c r="P379" s="56"/>
      <c r="Q379" s="28"/>
      <c r="R379" s="132"/>
      <c r="S379" s="214"/>
      <c r="T379" s="285"/>
      <c r="U379" s="27" t="s">
        <v>32</v>
      </c>
      <c r="V379" s="186"/>
      <c r="W379" s="56"/>
      <c r="X379" s="187"/>
      <c r="Y379" s="187"/>
      <c r="Z379" s="187"/>
      <c r="AA379" s="62"/>
      <c r="AB379" s="62"/>
      <c r="AC379" s="188"/>
      <c r="AD379" s="259"/>
      <c r="AE379" s="259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4"/>
      <c r="AT379" s="37"/>
    </row>
    <row r="380" spans="2:46" ht="13.5" customHeight="1" x14ac:dyDescent="0.15">
      <c r="B380" s="285"/>
      <c r="C380" s="27" t="s">
        <v>33</v>
      </c>
      <c r="D380" s="186"/>
      <c r="E380" s="56"/>
      <c r="F380" s="187"/>
      <c r="G380" s="187"/>
      <c r="H380" s="187"/>
      <c r="I380" s="62"/>
      <c r="J380" s="62"/>
      <c r="K380" s="188"/>
      <c r="L380" s="259"/>
      <c r="M380" s="259"/>
      <c r="N380" s="56"/>
      <c r="O380" s="28"/>
      <c r="P380" s="56"/>
      <c r="Q380" s="28"/>
      <c r="R380" s="132"/>
      <c r="S380" s="214"/>
      <c r="T380" s="285"/>
      <c r="U380" s="27" t="s">
        <v>33</v>
      </c>
      <c r="V380" s="186"/>
      <c r="W380" s="56"/>
      <c r="X380" s="187"/>
      <c r="Y380" s="187"/>
      <c r="Z380" s="187"/>
      <c r="AA380" s="62"/>
      <c r="AB380" s="62"/>
      <c r="AC380" s="188"/>
      <c r="AD380" s="259"/>
      <c r="AE380" s="259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4"/>
      <c r="AT380" s="37"/>
    </row>
    <row r="381" spans="2:46" ht="13.5" customHeight="1" x14ac:dyDescent="0.15">
      <c r="B381" s="285"/>
      <c r="C381" s="27" t="s">
        <v>35</v>
      </c>
      <c r="D381" s="186"/>
      <c r="E381" s="56"/>
      <c r="F381" s="187"/>
      <c r="G381" s="187"/>
      <c r="H381" s="187"/>
      <c r="I381" s="62"/>
      <c r="J381" s="62"/>
      <c r="K381" s="188"/>
      <c r="L381" s="259"/>
      <c r="M381" s="259"/>
      <c r="N381" s="56"/>
      <c r="O381" s="28"/>
      <c r="P381" s="56"/>
      <c r="Q381" s="28"/>
      <c r="R381" s="132"/>
      <c r="S381" s="214"/>
      <c r="T381" s="285"/>
      <c r="U381" s="27" t="s">
        <v>35</v>
      </c>
      <c r="V381" s="186"/>
      <c r="W381" s="56"/>
      <c r="X381" s="187"/>
      <c r="Y381" s="187"/>
      <c r="Z381" s="187"/>
      <c r="AA381" s="62"/>
      <c r="AB381" s="62"/>
      <c r="AC381" s="188"/>
      <c r="AD381" s="259"/>
      <c r="AE381" s="259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4"/>
      <c r="AT381" s="37"/>
    </row>
    <row r="382" spans="2:46" ht="13.5" customHeight="1" thickBot="1" x14ac:dyDescent="0.2">
      <c r="B382" s="286"/>
      <c r="C382" s="27"/>
      <c r="D382" s="186"/>
      <c r="E382" s="56"/>
      <c r="F382" s="189"/>
      <c r="G382" s="189"/>
      <c r="H382" s="189"/>
      <c r="I382" s="56"/>
      <c r="J382" s="56"/>
      <c r="K382" s="188"/>
      <c r="L382" s="259"/>
      <c r="M382" s="259"/>
      <c r="N382" s="56"/>
      <c r="O382" s="28"/>
      <c r="P382" s="56"/>
      <c r="Q382" s="28"/>
      <c r="R382" s="184"/>
      <c r="S382" s="214"/>
      <c r="T382" s="286"/>
      <c r="U382" s="27"/>
      <c r="V382" s="186"/>
      <c r="W382" s="56"/>
      <c r="X382" s="189"/>
      <c r="Y382" s="189"/>
      <c r="Z382" s="189"/>
      <c r="AA382" s="56"/>
      <c r="AB382" s="56"/>
      <c r="AC382" s="188"/>
      <c r="AD382" s="259"/>
      <c r="AE382" s="259"/>
      <c r="AF382" s="56"/>
      <c r="AG382" s="28"/>
      <c r="AH382" s="56"/>
      <c r="AI382" s="28"/>
      <c r="AJ382" s="184"/>
      <c r="AK382" s="199"/>
      <c r="AL382" s="286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4"/>
      <c r="AT382" s="37"/>
    </row>
    <row r="383" spans="2:46" ht="13.5" customHeight="1" x14ac:dyDescent="0.15">
      <c r="B383" s="284" t="s">
        <v>139</v>
      </c>
      <c r="C383" s="25" t="s">
        <v>31</v>
      </c>
      <c r="D383" s="39"/>
      <c r="E383" s="55"/>
      <c r="F383" s="96"/>
      <c r="G383" s="96"/>
      <c r="H383" s="96"/>
      <c r="I383" s="60"/>
      <c r="J383" s="60"/>
      <c r="K383" s="61"/>
      <c r="L383" s="258"/>
      <c r="M383" s="258"/>
      <c r="N383" s="55"/>
      <c r="O383" s="26"/>
      <c r="P383" s="55"/>
      <c r="Q383" s="26"/>
      <c r="R383" s="131"/>
      <c r="S383" s="214"/>
      <c r="T383" s="284" t="s">
        <v>139</v>
      </c>
      <c r="U383" s="25" t="s">
        <v>31</v>
      </c>
      <c r="V383" s="39"/>
      <c r="W383" s="55"/>
      <c r="X383" s="96"/>
      <c r="Y383" s="96"/>
      <c r="Z383" s="96"/>
      <c r="AA383" s="60"/>
      <c r="AB383" s="60"/>
      <c r="AC383" s="61"/>
      <c r="AD383" s="258"/>
      <c r="AE383" s="258"/>
      <c r="AF383" s="55"/>
      <c r="AG383" s="26"/>
      <c r="AH383" s="55"/>
      <c r="AI383" s="26"/>
      <c r="AJ383" s="131"/>
      <c r="AK383" s="199"/>
      <c r="AL383" s="284" t="s">
        <v>139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4"/>
      <c r="AT383" s="37"/>
    </row>
    <row r="384" spans="2:46" ht="13.5" customHeight="1" x14ac:dyDescent="0.15">
      <c r="B384" s="285"/>
      <c r="C384" s="27" t="s">
        <v>32</v>
      </c>
      <c r="D384" s="186"/>
      <c r="E384" s="56"/>
      <c r="F384" s="187"/>
      <c r="G384" s="187"/>
      <c r="H384" s="187"/>
      <c r="I384" s="62"/>
      <c r="J384" s="62"/>
      <c r="K384" s="188"/>
      <c r="L384" s="259"/>
      <c r="M384" s="259"/>
      <c r="N384" s="56"/>
      <c r="O384" s="28"/>
      <c r="P384" s="56"/>
      <c r="Q384" s="28"/>
      <c r="R384" s="132"/>
      <c r="S384" s="214"/>
      <c r="T384" s="285"/>
      <c r="U384" s="27" t="s">
        <v>32</v>
      </c>
      <c r="V384" s="186"/>
      <c r="W384" s="56"/>
      <c r="X384" s="187"/>
      <c r="Y384" s="187"/>
      <c r="Z384" s="187"/>
      <c r="AA384" s="62"/>
      <c r="AB384" s="62"/>
      <c r="AC384" s="188"/>
      <c r="AD384" s="259"/>
      <c r="AE384" s="259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4"/>
      <c r="AT384" s="37"/>
    </row>
    <row r="385" spans="2:46" ht="13.5" customHeight="1" x14ac:dyDescent="0.15">
      <c r="B385" s="285"/>
      <c r="C385" s="27" t="s">
        <v>33</v>
      </c>
      <c r="D385" s="186"/>
      <c r="E385" s="56"/>
      <c r="F385" s="187"/>
      <c r="G385" s="187"/>
      <c r="H385" s="187"/>
      <c r="I385" s="62"/>
      <c r="J385" s="62"/>
      <c r="K385" s="188"/>
      <c r="L385" s="259"/>
      <c r="M385" s="259"/>
      <c r="N385" s="56"/>
      <c r="O385" s="28"/>
      <c r="P385" s="56"/>
      <c r="Q385" s="28"/>
      <c r="R385" s="132"/>
      <c r="S385" s="214"/>
      <c r="T385" s="285"/>
      <c r="U385" s="27" t="s">
        <v>33</v>
      </c>
      <c r="V385" s="186"/>
      <c r="W385" s="56"/>
      <c r="X385" s="187"/>
      <c r="Y385" s="187"/>
      <c r="Z385" s="187"/>
      <c r="AA385" s="62"/>
      <c r="AB385" s="62"/>
      <c r="AC385" s="188"/>
      <c r="AD385" s="259"/>
      <c r="AE385" s="259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4"/>
      <c r="AT385" s="37"/>
    </row>
    <row r="386" spans="2:46" ht="13.5" customHeight="1" x14ac:dyDescent="0.15">
      <c r="B386" s="285"/>
      <c r="C386" s="27" t="s">
        <v>35</v>
      </c>
      <c r="D386" s="186"/>
      <c r="E386" s="56"/>
      <c r="F386" s="187"/>
      <c r="G386" s="187"/>
      <c r="H386" s="187"/>
      <c r="I386" s="62"/>
      <c r="J386" s="62"/>
      <c r="K386" s="188"/>
      <c r="L386" s="259"/>
      <c r="M386" s="259"/>
      <c r="N386" s="56"/>
      <c r="O386" s="28"/>
      <c r="P386" s="56"/>
      <c r="Q386" s="28"/>
      <c r="R386" s="132"/>
      <c r="S386" s="214"/>
      <c r="T386" s="285"/>
      <c r="U386" s="27" t="s">
        <v>35</v>
      </c>
      <c r="V386" s="186"/>
      <c r="W386" s="56"/>
      <c r="X386" s="187"/>
      <c r="Y386" s="187"/>
      <c r="Z386" s="187"/>
      <c r="AA386" s="62"/>
      <c r="AB386" s="62"/>
      <c r="AC386" s="188"/>
      <c r="AD386" s="259"/>
      <c r="AE386" s="259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4"/>
      <c r="AT386" s="37"/>
    </row>
    <row r="387" spans="2:46" ht="13.5" customHeight="1" thickBot="1" x14ac:dyDescent="0.2">
      <c r="B387" s="286"/>
      <c r="C387" s="27"/>
      <c r="D387" s="186"/>
      <c r="E387" s="56"/>
      <c r="F387" s="189"/>
      <c r="G387" s="189"/>
      <c r="H387" s="189"/>
      <c r="I387" s="56"/>
      <c r="J387" s="56"/>
      <c r="K387" s="188"/>
      <c r="L387" s="259"/>
      <c r="M387" s="259"/>
      <c r="N387" s="56"/>
      <c r="O387" s="28"/>
      <c r="P387" s="56"/>
      <c r="Q387" s="28"/>
      <c r="R387" s="184"/>
      <c r="S387" s="214"/>
      <c r="T387" s="286"/>
      <c r="U387" s="27"/>
      <c r="V387" s="186"/>
      <c r="W387" s="56"/>
      <c r="X387" s="189"/>
      <c r="Y387" s="189"/>
      <c r="Z387" s="189"/>
      <c r="AA387" s="56"/>
      <c r="AB387" s="56"/>
      <c r="AC387" s="188"/>
      <c r="AD387" s="259"/>
      <c r="AE387" s="259"/>
      <c r="AF387" s="56"/>
      <c r="AG387" s="28"/>
      <c r="AH387" s="56"/>
      <c r="AI387" s="28"/>
      <c r="AJ387" s="184"/>
      <c r="AK387" s="199"/>
      <c r="AL387" s="286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4"/>
      <c r="AT387" s="37"/>
    </row>
    <row r="388" spans="2:46" ht="13.5" customHeight="1" x14ac:dyDescent="0.15">
      <c r="B388" s="284" t="s">
        <v>140</v>
      </c>
      <c r="C388" s="25" t="s">
        <v>31</v>
      </c>
      <c r="D388" s="39"/>
      <c r="E388" s="55"/>
      <c r="F388" s="96"/>
      <c r="G388" s="96"/>
      <c r="H388" s="96"/>
      <c r="I388" s="60"/>
      <c r="J388" s="60"/>
      <c r="K388" s="61"/>
      <c r="L388" s="258"/>
      <c r="M388" s="258"/>
      <c r="N388" s="55"/>
      <c r="O388" s="26"/>
      <c r="P388" s="55"/>
      <c r="Q388" s="26"/>
      <c r="R388" s="131"/>
      <c r="S388" s="214"/>
      <c r="T388" s="284" t="s">
        <v>140</v>
      </c>
      <c r="U388" s="25" t="s">
        <v>31</v>
      </c>
      <c r="V388" s="39"/>
      <c r="W388" s="55"/>
      <c r="X388" s="96"/>
      <c r="Y388" s="96"/>
      <c r="Z388" s="96"/>
      <c r="AA388" s="60"/>
      <c r="AB388" s="60"/>
      <c r="AC388" s="61"/>
      <c r="AD388" s="258"/>
      <c r="AE388" s="258"/>
      <c r="AF388" s="55"/>
      <c r="AG388" s="26"/>
      <c r="AH388" s="55"/>
      <c r="AI388" s="26"/>
      <c r="AJ388" s="131"/>
      <c r="AK388" s="199"/>
      <c r="AL388" s="284" t="s">
        <v>140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4"/>
      <c r="AT388" s="37"/>
    </row>
    <row r="389" spans="2:46" ht="13.5" customHeight="1" x14ac:dyDescent="0.15">
      <c r="B389" s="285"/>
      <c r="C389" s="27" t="s">
        <v>32</v>
      </c>
      <c r="D389" s="186"/>
      <c r="E389" s="56"/>
      <c r="F389" s="187"/>
      <c r="G389" s="187"/>
      <c r="H389" s="187"/>
      <c r="I389" s="62"/>
      <c r="J389" s="62"/>
      <c r="K389" s="188"/>
      <c r="L389" s="259"/>
      <c r="M389" s="259"/>
      <c r="N389" s="56"/>
      <c r="O389" s="28"/>
      <c r="P389" s="56"/>
      <c r="Q389" s="28"/>
      <c r="R389" s="132"/>
      <c r="S389" s="214"/>
      <c r="T389" s="285"/>
      <c r="U389" s="27" t="s">
        <v>32</v>
      </c>
      <c r="V389" s="186"/>
      <c r="W389" s="56"/>
      <c r="X389" s="187"/>
      <c r="Y389" s="187"/>
      <c r="Z389" s="187"/>
      <c r="AA389" s="62"/>
      <c r="AB389" s="62"/>
      <c r="AC389" s="188"/>
      <c r="AD389" s="259"/>
      <c r="AE389" s="259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4"/>
      <c r="AT389" s="37"/>
    </row>
    <row r="390" spans="2:46" ht="13.5" customHeight="1" x14ac:dyDescent="0.15">
      <c r="B390" s="285"/>
      <c r="C390" s="27" t="s">
        <v>33</v>
      </c>
      <c r="D390" s="186"/>
      <c r="E390" s="56"/>
      <c r="F390" s="187"/>
      <c r="G390" s="187"/>
      <c r="H390" s="187"/>
      <c r="I390" s="62"/>
      <c r="J390" s="62"/>
      <c r="K390" s="188"/>
      <c r="L390" s="259"/>
      <c r="M390" s="259"/>
      <c r="N390" s="56"/>
      <c r="O390" s="28"/>
      <c r="P390" s="56"/>
      <c r="Q390" s="28"/>
      <c r="R390" s="132"/>
      <c r="S390" s="214"/>
      <c r="T390" s="285"/>
      <c r="U390" s="27" t="s">
        <v>33</v>
      </c>
      <c r="V390" s="186"/>
      <c r="W390" s="56"/>
      <c r="X390" s="187"/>
      <c r="Y390" s="187"/>
      <c r="Z390" s="187"/>
      <c r="AA390" s="62"/>
      <c r="AB390" s="62"/>
      <c r="AC390" s="188"/>
      <c r="AD390" s="259"/>
      <c r="AE390" s="259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4"/>
      <c r="AT390" s="37"/>
    </row>
    <row r="391" spans="2:46" ht="13.5" customHeight="1" x14ac:dyDescent="0.15">
      <c r="B391" s="285"/>
      <c r="C391" s="27" t="s">
        <v>35</v>
      </c>
      <c r="D391" s="186"/>
      <c r="E391" s="56"/>
      <c r="F391" s="187"/>
      <c r="G391" s="187"/>
      <c r="H391" s="187"/>
      <c r="I391" s="62"/>
      <c r="J391" s="62"/>
      <c r="K391" s="188"/>
      <c r="L391" s="259"/>
      <c r="M391" s="259"/>
      <c r="N391" s="56"/>
      <c r="O391" s="28"/>
      <c r="P391" s="56"/>
      <c r="Q391" s="28"/>
      <c r="R391" s="132"/>
      <c r="S391" s="214"/>
      <c r="T391" s="285"/>
      <c r="U391" s="27" t="s">
        <v>35</v>
      </c>
      <c r="V391" s="186"/>
      <c r="W391" s="56"/>
      <c r="X391" s="187"/>
      <c r="Y391" s="187"/>
      <c r="Z391" s="187"/>
      <c r="AA391" s="62"/>
      <c r="AB391" s="62"/>
      <c r="AC391" s="188"/>
      <c r="AD391" s="259"/>
      <c r="AE391" s="259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4"/>
      <c r="AT391" s="37"/>
    </row>
    <row r="392" spans="2:46" ht="13.5" customHeight="1" thickBot="1" x14ac:dyDescent="0.2">
      <c r="B392" s="286"/>
      <c r="C392" s="27"/>
      <c r="D392" s="186"/>
      <c r="E392" s="56"/>
      <c r="F392" s="189"/>
      <c r="G392" s="189"/>
      <c r="H392" s="189"/>
      <c r="I392" s="56"/>
      <c r="J392" s="56"/>
      <c r="K392" s="188"/>
      <c r="L392" s="259"/>
      <c r="M392" s="259"/>
      <c r="N392" s="56"/>
      <c r="O392" s="28"/>
      <c r="P392" s="56"/>
      <c r="Q392" s="28"/>
      <c r="R392" s="184"/>
      <c r="S392" s="214"/>
      <c r="T392" s="286"/>
      <c r="U392" s="27"/>
      <c r="V392" s="186"/>
      <c r="W392" s="56"/>
      <c r="X392" s="189"/>
      <c r="Y392" s="189"/>
      <c r="Z392" s="189"/>
      <c r="AA392" s="56"/>
      <c r="AB392" s="56"/>
      <c r="AC392" s="188"/>
      <c r="AD392" s="259"/>
      <c r="AE392" s="259"/>
      <c r="AF392" s="56"/>
      <c r="AG392" s="28"/>
      <c r="AH392" s="56"/>
      <c r="AI392" s="28"/>
      <c r="AJ392" s="184"/>
      <c r="AK392" s="199"/>
      <c r="AL392" s="286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4"/>
      <c r="AT392" s="37"/>
    </row>
    <row r="393" spans="2:46" ht="13.5" customHeight="1" x14ac:dyDescent="0.15">
      <c r="B393" s="284" t="s">
        <v>141</v>
      </c>
      <c r="C393" s="25" t="s">
        <v>31</v>
      </c>
      <c r="D393" s="39"/>
      <c r="E393" s="55"/>
      <c r="F393" s="96"/>
      <c r="G393" s="96"/>
      <c r="H393" s="96"/>
      <c r="I393" s="60"/>
      <c r="J393" s="60"/>
      <c r="K393" s="61"/>
      <c r="L393" s="258"/>
      <c r="M393" s="258"/>
      <c r="N393" s="55"/>
      <c r="O393" s="26"/>
      <c r="P393" s="55"/>
      <c r="Q393" s="26"/>
      <c r="R393" s="131"/>
      <c r="S393" s="214"/>
      <c r="T393" s="284" t="s">
        <v>141</v>
      </c>
      <c r="U393" s="25" t="s">
        <v>31</v>
      </c>
      <c r="V393" s="39"/>
      <c r="W393" s="55"/>
      <c r="X393" s="96"/>
      <c r="Y393" s="96"/>
      <c r="Z393" s="96"/>
      <c r="AA393" s="60"/>
      <c r="AB393" s="60"/>
      <c r="AC393" s="61"/>
      <c r="AD393" s="258"/>
      <c r="AE393" s="258"/>
      <c r="AF393" s="55"/>
      <c r="AG393" s="26"/>
      <c r="AH393" s="55"/>
      <c r="AI393" s="26"/>
      <c r="AJ393" s="131"/>
      <c r="AK393" s="199"/>
      <c r="AL393" s="284" t="s">
        <v>141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4"/>
      <c r="AT393" s="37"/>
    </row>
    <row r="394" spans="2:46" ht="13.5" customHeight="1" x14ac:dyDescent="0.15">
      <c r="B394" s="285"/>
      <c r="C394" s="27" t="s">
        <v>32</v>
      </c>
      <c r="D394" s="186"/>
      <c r="E394" s="56"/>
      <c r="F394" s="187"/>
      <c r="G394" s="187"/>
      <c r="H394" s="187"/>
      <c r="I394" s="62"/>
      <c r="J394" s="62"/>
      <c r="K394" s="188"/>
      <c r="L394" s="259"/>
      <c r="M394" s="259"/>
      <c r="N394" s="56"/>
      <c r="O394" s="28"/>
      <c r="P394" s="56"/>
      <c r="Q394" s="28"/>
      <c r="R394" s="132"/>
      <c r="S394" s="214"/>
      <c r="T394" s="285"/>
      <c r="U394" s="27" t="s">
        <v>32</v>
      </c>
      <c r="V394" s="186"/>
      <c r="W394" s="56"/>
      <c r="X394" s="187"/>
      <c r="Y394" s="187"/>
      <c r="Z394" s="187"/>
      <c r="AA394" s="62"/>
      <c r="AB394" s="62"/>
      <c r="AC394" s="188"/>
      <c r="AD394" s="259"/>
      <c r="AE394" s="259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4"/>
      <c r="AT394" s="37"/>
    </row>
    <row r="395" spans="2:46" ht="13.5" customHeight="1" x14ac:dyDescent="0.15">
      <c r="B395" s="285"/>
      <c r="C395" s="27" t="s">
        <v>33</v>
      </c>
      <c r="D395" s="186"/>
      <c r="E395" s="56"/>
      <c r="F395" s="187"/>
      <c r="G395" s="187"/>
      <c r="H395" s="187"/>
      <c r="I395" s="62"/>
      <c r="J395" s="62"/>
      <c r="K395" s="188"/>
      <c r="L395" s="259"/>
      <c r="M395" s="259"/>
      <c r="N395" s="56"/>
      <c r="O395" s="28"/>
      <c r="P395" s="56"/>
      <c r="Q395" s="28"/>
      <c r="R395" s="132"/>
      <c r="S395" s="214"/>
      <c r="T395" s="285"/>
      <c r="U395" s="27" t="s">
        <v>33</v>
      </c>
      <c r="V395" s="186"/>
      <c r="W395" s="56"/>
      <c r="X395" s="187"/>
      <c r="Y395" s="187"/>
      <c r="Z395" s="187"/>
      <c r="AA395" s="62"/>
      <c r="AB395" s="62"/>
      <c r="AC395" s="188"/>
      <c r="AD395" s="259"/>
      <c r="AE395" s="259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4"/>
      <c r="AT395" s="37"/>
    </row>
    <row r="396" spans="2:46" ht="13.5" customHeight="1" x14ac:dyDescent="0.15">
      <c r="B396" s="285"/>
      <c r="C396" s="27" t="s">
        <v>35</v>
      </c>
      <c r="D396" s="186"/>
      <c r="E396" s="56"/>
      <c r="F396" s="187"/>
      <c r="G396" s="187"/>
      <c r="H396" s="187"/>
      <c r="I396" s="62"/>
      <c r="J396" s="62"/>
      <c r="K396" s="188"/>
      <c r="L396" s="259"/>
      <c r="M396" s="259"/>
      <c r="N396" s="56"/>
      <c r="O396" s="28"/>
      <c r="P396" s="56"/>
      <c r="Q396" s="28"/>
      <c r="R396" s="132"/>
      <c r="S396" s="214"/>
      <c r="T396" s="285"/>
      <c r="U396" s="27" t="s">
        <v>35</v>
      </c>
      <c r="V396" s="186"/>
      <c r="W396" s="56"/>
      <c r="X396" s="187"/>
      <c r="Y396" s="187"/>
      <c r="Z396" s="187"/>
      <c r="AA396" s="62"/>
      <c r="AB396" s="62"/>
      <c r="AC396" s="188"/>
      <c r="AD396" s="259"/>
      <c r="AE396" s="259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4"/>
      <c r="AT396" s="37"/>
    </row>
    <row r="397" spans="2:46" ht="13.5" customHeight="1" thickBot="1" x14ac:dyDescent="0.2">
      <c r="B397" s="286"/>
      <c r="C397" s="27"/>
      <c r="D397" s="186"/>
      <c r="E397" s="56"/>
      <c r="F397" s="189"/>
      <c r="G397" s="189"/>
      <c r="H397" s="189"/>
      <c r="I397" s="56"/>
      <c r="J397" s="56"/>
      <c r="K397" s="188"/>
      <c r="L397" s="259"/>
      <c r="M397" s="259"/>
      <c r="N397" s="56"/>
      <c r="O397" s="28"/>
      <c r="P397" s="56"/>
      <c r="Q397" s="28"/>
      <c r="R397" s="184"/>
      <c r="S397" s="214"/>
      <c r="T397" s="286"/>
      <c r="U397" s="27"/>
      <c r="V397" s="186"/>
      <c r="W397" s="56"/>
      <c r="X397" s="189"/>
      <c r="Y397" s="189"/>
      <c r="Z397" s="189"/>
      <c r="AA397" s="56"/>
      <c r="AB397" s="56"/>
      <c r="AC397" s="188"/>
      <c r="AD397" s="259"/>
      <c r="AE397" s="259"/>
      <c r="AF397" s="56"/>
      <c r="AG397" s="28"/>
      <c r="AH397" s="56"/>
      <c r="AI397" s="28"/>
      <c r="AJ397" s="184"/>
      <c r="AK397" s="199"/>
      <c r="AL397" s="286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4"/>
      <c r="AT397" s="37"/>
    </row>
    <row r="398" spans="2:46" ht="13.5" customHeight="1" x14ac:dyDescent="0.15">
      <c r="B398" s="284" t="s">
        <v>142</v>
      </c>
      <c r="C398" s="25" t="s">
        <v>31</v>
      </c>
      <c r="D398" s="39"/>
      <c r="E398" s="55"/>
      <c r="F398" s="96"/>
      <c r="G398" s="96"/>
      <c r="H398" s="96"/>
      <c r="I398" s="60"/>
      <c r="J398" s="60"/>
      <c r="K398" s="61"/>
      <c r="L398" s="258"/>
      <c r="M398" s="258"/>
      <c r="N398" s="55"/>
      <c r="O398" s="26"/>
      <c r="P398" s="55"/>
      <c r="Q398" s="26"/>
      <c r="R398" s="131"/>
      <c r="S398" s="214"/>
      <c r="T398" s="284" t="s">
        <v>142</v>
      </c>
      <c r="U398" s="25" t="s">
        <v>31</v>
      </c>
      <c r="V398" s="39"/>
      <c r="W398" s="55"/>
      <c r="X398" s="96"/>
      <c r="Y398" s="96"/>
      <c r="Z398" s="96"/>
      <c r="AA398" s="60"/>
      <c r="AB398" s="60"/>
      <c r="AC398" s="61"/>
      <c r="AD398" s="258"/>
      <c r="AE398" s="258"/>
      <c r="AF398" s="55"/>
      <c r="AG398" s="26"/>
      <c r="AH398" s="55"/>
      <c r="AI398" s="26"/>
      <c r="AJ398" s="131"/>
      <c r="AK398" s="199"/>
      <c r="AL398" s="284" t="s">
        <v>142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4"/>
      <c r="AT398" s="37"/>
    </row>
    <row r="399" spans="2:46" ht="13.5" customHeight="1" x14ac:dyDescent="0.15">
      <c r="B399" s="285"/>
      <c r="C399" s="27" t="s">
        <v>32</v>
      </c>
      <c r="D399" s="186"/>
      <c r="E399" s="56"/>
      <c r="F399" s="187"/>
      <c r="G399" s="187"/>
      <c r="H399" s="187"/>
      <c r="I399" s="62"/>
      <c r="J399" s="62"/>
      <c r="K399" s="188"/>
      <c r="L399" s="259"/>
      <c r="M399" s="259"/>
      <c r="N399" s="56"/>
      <c r="O399" s="28"/>
      <c r="P399" s="56"/>
      <c r="Q399" s="28"/>
      <c r="R399" s="132"/>
      <c r="S399" s="214"/>
      <c r="T399" s="285"/>
      <c r="U399" s="27" t="s">
        <v>32</v>
      </c>
      <c r="V399" s="186"/>
      <c r="W399" s="56"/>
      <c r="X399" s="187"/>
      <c r="Y399" s="187"/>
      <c r="Z399" s="187"/>
      <c r="AA399" s="62"/>
      <c r="AB399" s="62"/>
      <c r="AC399" s="188"/>
      <c r="AD399" s="259"/>
      <c r="AE399" s="259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4"/>
      <c r="AT399" s="37"/>
    </row>
    <row r="400" spans="2:46" ht="13.5" customHeight="1" x14ac:dyDescent="0.15">
      <c r="B400" s="285"/>
      <c r="C400" s="27" t="s">
        <v>33</v>
      </c>
      <c r="D400" s="186"/>
      <c r="E400" s="56"/>
      <c r="F400" s="187"/>
      <c r="G400" s="187"/>
      <c r="H400" s="187"/>
      <c r="I400" s="62"/>
      <c r="J400" s="62"/>
      <c r="K400" s="188"/>
      <c r="L400" s="259"/>
      <c r="M400" s="259"/>
      <c r="N400" s="56"/>
      <c r="O400" s="28"/>
      <c r="P400" s="56"/>
      <c r="Q400" s="28"/>
      <c r="R400" s="132"/>
      <c r="S400" s="214"/>
      <c r="T400" s="285"/>
      <c r="U400" s="27" t="s">
        <v>33</v>
      </c>
      <c r="V400" s="186"/>
      <c r="W400" s="56"/>
      <c r="X400" s="187"/>
      <c r="Y400" s="187"/>
      <c r="Z400" s="187"/>
      <c r="AA400" s="62"/>
      <c r="AB400" s="62"/>
      <c r="AC400" s="188"/>
      <c r="AD400" s="259"/>
      <c r="AE400" s="259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4"/>
      <c r="AT400" s="37"/>
    </row>
    <row r="401" spans="2:46" ht="13.5" customHeight="1" x14ac:dyDescent="0.15">
      <c r="B401" s="285"/>
      <c r="C401" s="27" t="s">
        <v>35</v>
      </c>
      <c r="D401" s="186"/>
      <c r="E401" s="56"/>
      <c r="F401" s="187"/>
      <c r="G401" s="187"/>
      <c r="H401" s="187"/>
      <c r="I401" s="62"/>
      <c r="J401" s="62"/>
      <c r="K401" s="188"/>
      <c r="L401" s="259"/>
      <c r="M401" s="259"/>
      <c r="N401" s="56"/>
      <c r="O401" s="28"/>
      <c r="P401" s="56"/>
      <c r="Q401" s="28"/>
      <c r="R401" s="132"/>
      <c r="S401" s="214"/>
      <c r="T401" s="285"/>
      <c r="U401" s="27" t="s">
        <v>35</v>
      </c>
      <c r="V401" s="186"/>
      <c r="W401" s="56"/>
      <c r="X401" s="187"/>
      <c r="Y401" s="187"/>
      <c r="Z401" s="187"/>
      <c r="AA401" s="62"/>
      <c r="AB401" s="62"/>
      <c r="AC401" s="188"/>
      <c r="AD401" s="259"/>
      <c r="AE401" s="259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4"/>
      <c r="AT401" s="37"/>
    </row>
    <row r="402" spans="2:46" ht="13.5" customHeight="1" thickBot="1" x14ac:dyDescent="0.2">
      <c r="B402" s="286"/>
      <c r="C402" s="27"/>
      <c r="D402" s="186"/>
      <c r="E402" s="56"/>
      <c r="F402" s="189"/>
      <c r="G402" s="189"/>
      <c r="H402" s="189"/>
      <c r="I402" s="56"/>
      <c r="J402" s="56"/>
      <c r="K402" s="188"/>
      <c r="L402" s="259"/>
      <c r="M402" s="259"/>
      <c r="N402" s="56"/>
      <c r="O402" s="28"/>
      <c r="P402" s="56"/>
      <c r="Q402" s="28"/>
      <c r="R402" s="184"/>
      <c r="S402" s="214"/>
      <c r="T402" s="286"/>
      <c r="U402" s="27"/>
      <c r="V402" s="186"/>
      <c r="W402" s="56"/>
      <c r="X402" s="189"/>
      <c r="Y402" s="189"/>
      <c r="Z402" s="189"/>
      <c r="AA402" s="56"/>
      <c r="AB402" s="56"/>
      <c r="AC402" s="188"/>
      <c r="AD402" s="259"/>
      <c r="AE402" s="259"/>
      <c r="AF402" s="56"/>
      <c r="AG402" s="28"/>
      <c r="AH402" s="56"/>
      <c r="AI402" s="28"/>
      <c r="AJ402" s="184"/>
      <c r="AK402" s="199"/>
      <c r="AL402" s="286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4"/>
      <c r="AT402" s="37"/>
    </row>
    <row r="403" spans="2:46" ht="13.5" customHeight="1" x14ac:dyDescent="0.15">
      <c r="B403" s="284" t="s">
        <v>143</v>
      </c>
      <c r="C403" s="25" t="s">
        <v>31</v>
      </c>
      <c r="D403" s="39"/>
      <c r="E403" s="55"/>
      <c r="F403" s="96"/>
      <c r="G403" s="96"/>
      <c r="H403" s="96"/>
      <c r="I403" s="60"/>
      <c r="J403" s="60"/>
      <c r="K403" s="61"/>
      <c r="L403" s="258"/>
      <c r="M403" s="258"/>
      <c r="N403" s="55"/>
      <c r="O403" s="26"/>
      <c r="P403" s="55"/>
      <c r="Q403" s="26"/>
      <c r="R403" s="131"/>
      <c r="S403" s="214"/>
      <c r="T403" s="284" t="s">
        <v>143</v>
      </c>
      <c r="U403" s="25" t="s">
        <v>31</v>
      </c>
      <c r="V403" s="39"/>
      <c r="W403" s="55"/>
      <c r="X403" s="96"/>
      <c r="Y403" s="96"/>
      <c r="Z403" s="96"/>
      <c r="AA403" s="60"/>
      <c r="AB403" s="60"/>
      <c r="AC403" s="61"/>
      <c r="AD403" s="258"/>
      <c r="AE403" s="258"/>
      <c r="AF403" s="55"/>
      <c r="AG403" s="26"/>
      <c r="AH403" s="55"/>
      <c r="AI403" s="26"/>
      <c r="AJ403" s="131"/>
      <c r="AK403" s="199"/>
      <c r="AL403" s="284" t="s">
        <v>143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4"/>
      <c r="AT403" s="37"/>
    </row>
    <row r="404" spans="2:46" ht="13.5" customHeight="1" x14ac:dyDescent="0.15">
      <c r="B404" s="285"/>
      <c r="C404" s="27" t="s">
        <v>32</v>
      </c>
      <c r="D404" s="186"/>
      <c r="E404" s="56"/>
      <c r="F404" s="187"/>
      <c r="G404" s="187"/>
      <c r="H404" s="187"/>
      <c r="I404" s="62"/>
      <c r="J404" s="62"/>
      <c r="K404" s="188"/>
      <c r="L404" s="259"/>
      <c r="M404" s="259"/>
      <c r="N404" s="56"/>
      <c r="O404" s="28"/>
      <c r="P404" s="56"/>
      <c r="Q404" s="28"/>
      <c r="R404" s="132"/>
      <c r="S404" s="214"/>
      <c r="T404" s="285"/>
      <c r="U404" s="27" t="s">
        <v>32</v>
      </c>
      <c r="V404" s="186"/>
      <c r="W404" s="56"/>
      <c r="X404" s="187"/>
      <c r="Y404" s="187"/>
      <c r="Z404" s="187"/>
      <c r="AA404" s="62"/>
      <c r="AB404" s="62"/>
      <c r="AC404" s="188"/>
      <c r="AD404" s="259"/>
      <c r="AE404" s="259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4"/>
      <c r="AT404" s="37"/>
    </row>
    <row r="405" spans="2:46" ht="13.5" customHeight="1" x14ac:dyDescent="0.15">
      <c r="B405" s="285"/>
      <c r="C405" s="27" t="s">
        <v>33</v>
      </c>
      <c r="D405" s="186"/>
      <c r="E405" s="56"/>
      <c r="F405" s="187"/>
      <c r="G405" s="187"/>
      <c r="H405" s="187"/>
      <c r="I405" s="62"/>
      <c r="J405" s="62"/>
      <c r="K405" s="188"/>
      <c r="L405" s="259"/>
      <c r="M405" s="259"/>
      <c r="N405" s="56"/>
      <c r="O405" s="28"/>
      <c r="P405" s="56"/>
      <c r="Q405" s="28"/>
      <c r="R405" s="132"/>
      <c r="S405" s="214"/>
      <c r="T405" s="285"/>
      <c r="U405" s="27" t="s">
        <v>33</v>
      </c>
      <c r="V405" s="186"/>
      <c r="W405" s="56"/>
      <c r="X405" s="187"/>
      <c r="Y405" s="187"/>
      <c r="Z405" s="187"/>
      <c r="AA405" s="62"/>
      <c r="AB405" s="62"/>
      <c r="AC405" s="188"/>
      <c r="AD405" s="259"/>
      <c r="AE405" s="259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4"/>
      <c r="AT405" s="37"/>
    </row>
    <row r="406" spans="2:46" ht="13.5" customHeight="1" x14ac:dyDescent="0.15">
      <c r="B406" s="285"/>
      <c r="C406" s="27" t="s">
        <v>35</v>
      </c>
      <c r="D406" s="186"/>
      <c r="E406" s="56"/>
      <c r="F406" s="187"/>
      <c r="G406" s="187"/>
      <c r="H406" s="187"/>
      <c r="I406" s="62"/>
      <c r="J406" s="62"/>
      <c r="K406" s="188"/>
      <c r="L406" s="259"/>
      <c r="M406" s="259"/>
      <c r="N406" s="56"/>
      <c r="O406" s="28"/>
      <c r="P406" s="56"/>
      <c r="Q406" s="28"/>
      <c r="R406" s="132"/>
      <c r="S406" s="214"/>
      <c r="T406" s="285"/>
      <c r="U406" s="27" t="s">
        <v>35</v>
      </c>
      <c r="V406" s="186"/>
      <c r="W406" s="56"/>
      <c r="X406" s="187"/>
      <c r="Y406" s="187"/>
      <c r="Z406" s="187"/>
      <c r="AA406" s="62"/>
      <c r="AB406" s="62"/>
      <c r="AC406" s="188"/>
      <c r="AD406" s="259"/>
      <c r="AE406" s="259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4"/>
      <c r="AT406" s="37"/>
    </row>
    <row r="407" spans="2:46" ht="13.5" customHeight="1" thickBot="1" x14ac:dyDescent="0.2">
      <c r="B407" s="286"/>
      <c r="C407" s="27"/>
      <c r="D407" s="186"/>
      <c r="E407" s="56"/>
      <c r="F407" s="189"/>
      <c r="G407" s="189"/>
      <c r="H407" s="189"/>
      <c r="I407" s="56"/>
      <c r="J407" s="56"/>
      <c r="K407" s="188"/>
      <c r="L407" s="259"/>
      <c r="M407" s="259"/>
      <c r="N407" s="56"/>
      <c r="O407" s="28"/>
      <c r="P407" s="56"/>
      <c r="Q407" s="28"/>
      <c r="R407" s="184"/>
      <c r="S407" s="214"/>
      <c r="T407" s="286"/>
      <c r="U407" s="27"/>
      <c r="V407" s="186"/>
      <c r="W407" s="56"/>
      <c r="X407" s="189"/>
      <c r="Y407" s="189"/>
      <c r="Z407" s="189"/>
      <c r="AA407" s="56"/>
      <c r="AB407" s="56"/>
      <c r="AC407" s="188"/>
      <c r="AD407" s="259"/>
      <c r="AE407" s="259"/>
      <c r="AF407" s="56"/>
      <c r="AG407" s="28"/>
      <c r="AH407" s="56"/>
      <c r="AI407" s="28"/>
      <c r="AJ407" s="184"/>
      <c r="AK407" s="199"/>
      <c r="AL407" s="286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4"/>
      <c r="AT407" s="37"/>
    </row>
    <row r="408" spans="2:46" ht="13.5" customHeight="1" x14ac:dyDescent="0.15">
      <c r="B408" s="284" t="s">
        <v>144</v>
      </c>
      <c r="C408" s="25" t="s">
        <v>31</v>
      </c>
      <c r="D408" s="39"/>
      <c r="E408" s="55"/>
      <c r="F408" s="96"/>
      <c r="G408" s="96"/>
      <c r="H408" s="96"/>
      <c r="I408" s="60"/>
      <c r="J408" s="60"/>
      <c r="K408" s="61"/>
      <c r="L408" s="258"/>
      <c r="M408" s="258"/>
      <c r="N408" s="55"/>
      <c r="O408" s="26"/>
      <c r="P408" s="55"/>
      <c r="Q408" s="26"/>
      <c r="R408" s="131"/>
      <c r="S408" s="214"/>
      <c r="T408" s="284" t="s">
        <v>144</v>
      </c>
      <c r="U408" s="25" t="s">
        <v>31</v>
      </c>
      <c r="V408" s="39"/>
      <c r="W408" s="55"/>
      <c r="X408" s="96"/>
      <c r="Y408" s="96"/>
      <c r="Z408" s="96"/>
      <c r="AA408" s="60"/>
      <c r="AB408" s="60"/>
      <c r="AC408" s="61"/>
      <c r="AD408" s="258"/>
      <c r="AE408" s="258"/>
      <c r="AF408" s="55"/>
      <c r="AG408" s="26"/>
      <c r="AH408" s="55"/>
      <c r="AI408" s="26"/>
      <c r="AJ408" s="131"/>
      <c r="AK408" s="199"/>
      <c r="AL408" s="284" t="s">
        <v>144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4"/>
      <c r="AT408" s="37"/>
    </row>
    <row r="409" spans="2:46" ht="13.5" customHeight="1" x14ac:dyDescent="0.15">
      <c r="B409" s="285"/>
      <c r="C409" s="27" t="s">
        <v>32</v>
      </c>
      <c r="D409" s="186"/>
      <c r="E409" s="56"/>
      <c r="F409" s="187"/>
      <c r="G409" s="187"/>
      <c r="H409" s="187"/>
      <c r="I409" s="62"/>
      <c r="J409" s="62"/>
      <c r="K409" s="188"/>
      <c r="L409" s="259"/>
      <c r="M409" s="259"/>
      <c r="N409" s="56"/>
      <c r="O409" s="28"/>
      <c r="P409" s="56"/>
      <c r="Q409" s="28"/>
      <c r="R409" s="132"/>
      <c r="S409" s="214"/>
      <c r="T409" s="285"/>
      <c r="U409" s="27" t="s">
        <v>32</v>
      </c>
      <c r="V409" s="186"/>
      <c r="W409" s="56"/>
      <c r="X409" s="187"/>
      <c r="Y409" s="187"/>
      <c r="Z409" s="187"/>
      <c r="AA409" s="62"/>
      <c r="AB409" s="62"/>
      <c r="AC409" s="188"/>
      <c r="AD409" s="259"/>
      <c r="AE409" s="259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4"/>
      <c r="AT409" s="37"/>
    </row>
    <row r="410" spans="2:46" ht="13.5" customHeight="1" x14ac:dyDescent="0.15">
      <c r="B410" s="285"/>
      <c r="C410" s="27" t="s">
        <v>33</v>
      </c>
      <c r="D410" s="186"/>
      <c r="E410" s="56"/>
      <c r="F410" s="187"/>
      <c r="G410" s="187"/>
      <c r="H410" s="187"/>
      <c r="I410" s="62"/>
      <c r="J410" s="62"/>
      <c r="K410" s="188"/>
      <c r="L410" s="259"/>
      <c r="M410" s="259"/>
      <c r="N410" s="56"/>
      <c r="O410" s="28"/>
      <c r="P410" s="56"/>
      <c r="Q410" s="28"/>
      <c r="R410" s="132"/>
      <c r="S410" s="214"/>
      <c r="T410" s="285"/>
      <c r="U410" s="27" t="s">
        <v>33</v>
      </c>
      <c r="V410" s="186"/>
      <c r="W410" s="56"/>
      <c r="X410" s="187"/>
      <c r="Y410" s="187"/>
      <c r="Z410" s="187"/>
      <c r="AA410" s="62"/>
      <c r="AB410" s="62"/>
      <c r="AC410" s="188"/>
      <c r="AD410" s="259"/>
      <c r="AE410" s="259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4"/>
      <c r="AT410" s="37"/>
    </row>
    <row r="411" spans="2:46" ht="13.5" customHeight="1" x14ac:dyDescent="0.15">
      <c r="B411" s="285"/>
      <c r="C411" s="27" t="s">
        <v>35</v>
      </c>
      <c r="D411" s="186"/>
      <c r="E411" s="56"/>
      <c r="F411" s="187"/>
      <c r="G411" s="187"/>
      <c r="H411" s="187"/>
      <c r="I411" s="62"/>
      <c r="J411" s="62"/>
      <c r="K411" s="188"/>
      <c r="L411" s="259"/>
      <c r="M411" s="259"/>
      <c r="N411" s="56"/>
      <c r="O411" s="28"/>
      <c r="P411" s="56"/>
      <c r="Q411" s="28"/>
      <c r="R411" s="132"/>
      <c r="S411" s="214"/>
      <c r="T411" s="285"/>
      <c r="U411" s="27" t="s">
        <v>35</v>
      </c>
      <c r="V411" s="186"/>
      <c r="W411" s="56"/>
      <c r="X411" s="187"/>
      <c r="Y411" s="187"/>
      <c r="Z411" s="187"/>
      <c r="AA411" s="62"/>
      <c r="AB411" s="62"/>
      <c r="AC411" s="188"/>
      <c r="AD411" s="259"/>
      <c r="AE411" s="259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4"/>
      <c r="AT411" s="37"/>
    </row>
    <row r="412" spans="2:46" ht="13.5" customHeight="1" thickBot="1" x14ac:dyDescent="0.2">
      <c r="B412" s="286"/>
      <c r="C412" s="27"/>
      <c r="D412" s="186"/>
      <c r="E412" s="56"/>
      <c r="F412" s="189"/>
      <c r="G412" s="189"/>
      <c r="H412" s="189"/>
      <c r="I412" s="56"/>
      <c r="J412" s="56"/>
      <c r="K412" s="188"/>
      <c r="L412" s="259"/>
      <c r="M412" s="259"/>
      <c r="N412" s="56"/>
      <c r="O412" s="28"/>
      <c r="P412" s="56"/>
      <c r="Q412" s="28"/>
      <c r="R412" s="184"/>
      <c r="S412" s="214"/>
      <c r="T412" s="286"/>
      <c r="U412" s="27"/>
      <c r="V412" s="186"/>
      <c r="W412" s="56"/>
      <c r="X412" s="189"/>
      <c r="Y412" s="189"/>
      <c r="Z412" s="189"/>
      <c r="AA412" s="56"/>
      <c r="AB412" s="56"/>
      <c r="AC412" s="188"/>
      <c r="AD412" s="259"/>
      <c r="AE412" s="259"/>
      <c r="AF412" s="56"/>
      <c r="AG412" s="28"/>
      <c r="AH412" s="56"/>
      <c r="AI412" s="28"/>
      <c r="AJ412" s="184"/>
      <c r="AK412" s="199"/>
      <c r="AL412" s="286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4"/>
      <c r="AT412" s="37"/>
    </row>
    <row r="413" spans="2:46" ht="13.5" customHeight="1" x14ac:dyDescent="0.15">
      <c r="B413" s="284" t="s">
        <v>145</v>
      </c>
      <c r="C413" s="25" t="s">
        <v>31</v>
      </c>
      <c r="D413" s="39"/>
      <c r="E413" s="55"/>
      <c r="F413" s="96"/>
      <c r="G413" s="96"/>
      <c r="H413" s="96"/>
      <c r="I413" s="60"/>
      <c r="J413" s="60"/>
      <c r="K413" s="61"/>
      <c r="L413" s="258"/>
      <c r="M413" s="258"/>
      <c r="N413" s="55"/>
      <c r="O413" s="26"/>
      <c r="P413" s="55"/>
      <c r="Q413" s="26"/>
      <c r="R413" s="131"/>
      <c r="S413" s="214"/>
      <c r="T413" s="284" t="s">
        <v>145</v>
      </c>
      <c r="U413" s="25" t="s">
        <v>31</v>
      </c>
      <c r="V413" s="39"/>
      <c r="W413" s="55"/>
      <c r="X413" s="96"/>
      <c r="Y413" s="96"/>
      <c r="Z413" s="96"/>
      <c r="AA413" s="60"/>
      <c r="AB413" s="60"/>
      <c r="AC413" s="61"/>
      <c r="AD413" s="258"/>
      <c r="AE413" s="258"/>
      <c r="AF413" s="55"/>
      <c r="AG413" s="26"/>
      <c r="AH413" s="55"/>
      <c r="AI413" s="26"/>
      <c r="AJ413" s="131"/>
      <c r="AK413" s="199"/>
      <c r="AL413" s="284" t="s">
        <v>145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4"/>
      <c r="AT413" s="37"/>
    </row>
    <row r="414" spans="2:46" ht="13.5" customHeight="1" x14ac:dyDescent="0.15">
      <c r="B414" s="285"/>
      <c r="C414" s="27" t="s">
        <v>32</v>
      </c>
      <c r="D414" s="186"/>
      <c r="E414" s="56"/>
      <c r="F414" s="187"/>
      <c r="G414" s="187"/>
      <c r="H414" s="187"/>
      <c r="I414" s="62"/>
      <c r="J414" s="62"/>
      <c r="K414" s="188"/>
      <c r="L414" s="259"/>
      <c r="M414" s="259"/>
      <c r="N414" s="56"/>
      <c r="O414" s="28"/>
      <c r="P414" s="56"/>
      <c r="Q414" s="28"/>
      <c r="R414" s="132"/>
      <c r="S414" s="214"/>
      <c r="T414" s="285"/>
      <c r="U414" s="27" t="s">
        <v>32</v>
      </c>
      <c r="V414" s="186"/>
      <c r="W414" s="56"/>
      <c r="X414" s="187"/>
      <c r="Y414" s="187"/>
      <c r="Z414" s="187"/>
      <c r="AA414" s="62"/>
      <c r="AB414" s="62"/>
      <c r="AC414" s="188"/>
      <c r="AD414" s="259"/>
      <c r="AE414" s="259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4"/>
      <c r="AT414" s="37"/>
    </row>
    <row r="415" spans="2:46" ht="13.5" customHeight="1" x14ac:dyDescent="0.15">
      <c r="B415" s="285"/>
      <c r="C415" s="27" t="s">
        <v>33</v>
      </c>
      <c r="D415" s="186"/>
      <c r="E415" s="56"/>
      <c r="F415" s="187"/>
      <c r="G415" s="187"/>
      <c r="H415" s="187"/>
      <c r="I415" s="62"/>
      <c r="J415" s="62"/>
      <c r="K415" s="188"/>
      <c r="L415" s="259"/>
      <c r="M415" s="259"/>
      <c r="N415" s="56"/>
      <c r="O415" s="28"/>
      <c r="P415" s="56"/>
      <c r="Q415" s="28"/>
      <c r="R415" s="132"/>
      <c r="S415" s="214"/>
      <c r="T415" s="285"/>
      <c r="U415" s="27" t="s">
        <v>33</v>
      </c>
      <c r="V415" s="186"/>
      <c r="W415" s="56"/>
      <c r="X415" s="187"/>
      <c r="Y415" s="187"/>
      <c r="Z415" s="187"/>
      <c r="AA415" s="62"/>
      <c r="AB415" s="62"/>
      <c r="AC415" s="188"/>
      <c r="AD415" s="259"/>
      <c r="AE415" s="259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4"/>
      <c r="AT415" s="37"/>
    </row>
    <row r="416" spans="2:46" ht="13.5" customHeight="1" x14ac:dyDescent="0.15">
      <c r="B416" s="285"/>
      <c r="C416" s="27" t="s">
        <v>35</v>
      </c>
      <c r="D416" s="186"/>
      <c r="E416" s="56"/>
      <c r="F416" s="187"/>
      <c r="G416" s="187"/>
      <c r="H416" s="187"/>
      <c r="I416" s="62"/>
      <c r="J416" s="62"/>
      <c r="K416" s="188"/>
      <c r="L416" s="259"/>
      <c r="M416" s="259"/>
      <c r="N416" s="56"/>
      <c r="O416" s="28"/>
      <c r="P416" s="56"/>
      <c r="Q416" s="28"/>
      <c r="R416" s="132"/>
      <c r="S416" s="214"/>
      <c r="T416" s="285"/>
      <c r="U416" s="27" t="s">
        <v>35</v>
      </c>
      <c r="V416" s="186"/>
      <c r="W416" s="56"/>
      <c r="X416" s="187"/>
      <c r="Y416" s="187"/>
      <c r="Z416" s="187"/>
      <c r="AA416" s="62"/>
      <c r="AB416" s="62"/>
      <c r="AC416" s="188"/>
      <c r="AD416" s="259"/>
      <c r="AE416" s="259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4"/>
      <c r="AT416" s="37"/>
    </row>
    <row r="417" spans="2:46" ht="13.5" customHeight="1" thickBot="1" x14ac:dyDescent="0.2">
      <c r="B417" s="286"/>
      <c r="C417" s="27"/>
      <c r="D417" s="186"/>
      <c r="E417" s="56"/>
      <c r="F417" s="189"/>
      <c r="G417" s="189"/>
      <c r="H417" s="189"/>
      <c r="I417" s="56"/>
      <c r="J417" s="56"/>
      <c r="K417" s="188"/>
      <c r="L417" s="259"/>
      <c r="M417" s="259"/>
      <c r="N417" s="56"/>
      <c r="O417" s="28"/>
      <c r="P417" s="56"/>
      <c r="Q417" s="28"/>
      <c r="R417" s="184"/>
      <c r="S417" s="214"/>
      <c r="T417" s="286"/>
      <c r="U417" s="27"/>
      <c r="V417" s="186"/>
      <c r="W417" s="56"/>
      <c r="X417" s="189"/>
      <c r="Y417" s="189"/>
      <c r="Z417" s="189"/>
      <c r="AA417" s="56"/>
      <c r="AB417" s="56"/>
      <c r="AC417" s="188"/>
      <c r="AD417" s="259"/>
      <c r="AE417" s="259"/>
      <c r="AF417" s="56"/>
      <c r="AG417" s="28"/>
      <c r="AH417" s="56"/>
      <c r="AI417" s="28"/>
      <c r="AJ417" s="184"/>
      <c r="AK417" s="199"/>
      <c r="AL417" s="286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4"/>
      <c r="AT417" s="37"/>
    </row>
    <row r="418" spans="2:46" ht="13.5" customHeight="1" x14ac:dyDescent="0.15">
      <c r="B418" s="284" t="s">
        <v>146</v>
      </c>
      <c r="C418" s="25" t="s">
        <v>31</v>
      </c>
      <c r="D418" s="39"/>
      <c r="E418" s="55"/>
      <c r="F418" s="96"/>
      <c r="G418" s="96"/>
      <c r="H418" s="96"/>
      <c r="I418" s="60"/>
      <c r="J418" s="60"/>
      <c r="K418" s="61"/>
      <c r="L418" s="258"/>
      <c r="M418" s="258"/>
      <c r="N418" s="55"/>
      <c r="O418" s="26"/>
      <c r="P418" s="55"/>
      <c r="Q418" s="26"/>
      <c r="R418" s="131"/>
      <c r="S418" s="214"/>
      <c r="T418" s="284" t="s">
        <v>146</v>
      </c>
      <c r="U418" s="25" t="s">
        <v>31</v>
      </c>
      <c r="V418" s="39"/>
      <c r="W418" s="55"/>
      <c r="X418" s="96"/>
      <c r="Y418" s="96"/>
      <c r="Z418" s="96"/>
      <c r="AA418" s="60"/>
      <c r="AB418" s="60"/>
      <c r="AC418" s="61"/>
      <c r="AD418" s="258"/>
      <c r="AE418" s="258"/>
      <c r="AF418" s="55"/>
      <c r="AG418" s="26"/>
      <c r="AH418" s="55"/>
      <c r="AI418" s="26"/>
      <c r="AJ418" s="131"/>
      <c r="AK418" s="199"/>
      <c r="AL418" s="284" t="s">
        <v>146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4"/>
      <c r="AT418" s="37"/>
    </row>
    <row r="419" spans="2:46" ht="13.5" customHeight="1" x14ac:dyDescent="0.15">
      <c r="B419" s="285"/>
      <c r="C419" s="27" t="s">
        <v>32</v>
      </c>
      <c r="D419" s="186"/>
      <c r="E419" s="56"/>
      <c r="F419" s="187"/>
      <c r="G419" s="187"/>
      <c r="H419" s="187"/>
      <c r="I419" s="62"/>
      <c r="J419" s="62"/>
      <c r="K419" s="188"/>
      <c r="L419" s="259"/>
      <c r="M419" s="259"/>
      <c r="N419" s="56"/>
      <c r="O419" s="28"/>
      <c r="P419" s="56"/>
      <c r="Q419" s="28"/>
      <c r="R419" s="132"/>
      <c r="S419" s="214"/>
      <c r="T419" s="285"/>
      <c r="U419" s="27" t="s">
        <v>32</v>
      </c>
      <c r="V419" s="186"/>
      <c r="W419" s="56"/>
      <c r="X419" s="187"/>
      <c r="Y419" s="187"/>
      <c r="Z419" s="187"/>
      <c r="AA419" s="62"/>
      <c r="AB419" s="62"/>
      <c r="AC419" s="188"/>
      <c r="AD419" s="259"/>
      <c r="AE419" s="259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4"/>
      <c r="AT419" s="37"/>
    </row>
    <row r="420" spans="2:46" ht="13.5" customHeight="1" x14ac:dyDescent="0.15">
      <c r="B420" s="285"/>
      <c r="C420" s="27" t="s">
        <v>33</v>
      </c>
      <c r="D420" s="186"/>
      <c r="E420" s="56"/>
      <c r="F420" s="187"/>
      <c r="G420" s="187"/>
      <c r="H420" s="187"/>
      <c r="I420" s="62"/>
      <c r="J420" s="62"/>
      <c r="K420" s="188"/>
      <c r="L420" s="259"/>
      <c r="M420" s="259"/>
      <c r="N420" s="56"/>
      <c r="O420" s="28"/>
      <c r="P420" s="56"/>
      <c r="Q420" s="28"/>
      <c r="R420" s="132"/>
      <c r="S420" s="214"/>
      <c r="T420" s="285"/>
      <c r="U420" s="27" t="s">
        <v>33</v>
      </c>
      <c r="V420" s="186"/>
      <c r="W420" s="56"/>
      <c r="X420" s="187"/>
      <c r="Y420" s="187"/>
      <c r="Z420" s="187"/>
      <c r="AA420" s="62"/>
      <c r="AB420" s="62"/>
      <c r="AC420" s="188"/>
      <c r="AD420" s="259"/>
      <c r="AE420" s="259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4"/>
      <c r="AT420" s="37"/>
    </row>
    <row r="421" spans="2:46" ht="13.5" customHeight="1" x14ac:dyDescent="0.15">
      <c r="B421" s="285"/>
      <c r="C421" s="27" t="s">
        <v>35</v>
      </c>
      <c r="D421" s="186"/>
      <c r="E421" s="56"/>
      <c r="F421" s="187"/>
      <c r="G421" s="187"/>
      <c r="H421" s="187"/>
      <c r="I421" s="62"/>
      <c r="J421" s="62"/>
      <c r="K421" s="188"/>
      <c r="L421" s="259"/>
      <c r="M421" s="259"/>
      <c r="N421" s="56"/>
      <c r="O421" s="28"/>
      <c r="P421" s="56"/>
      <c r="Q421" s="28"/>
      <c r="R421" s="132"/>
      <c r="S421" s="214"/>
      <c r="T421" s="285"/>
      <c r="U421" s="27" t="s">
        <v>35</v>
      </c>
      <c r="V421" s="186"/>
      <c r="W421" s="56"/>
      <c r="X421" s="187"/>
      <c r="Y421" s="187"/>
      <c r="Z421" s="187"/>
      <c r="AA421" s="62"/>
      <c r="AB421" s="62"/>
      <c r="AC421" s="188"/>
      <c r="AD421" s="259"/>
      <c r="AE421" s="259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4"/>
      <c r="AT421" s="37"/>
    </row>
    <row r="422" spans="2:46" ht="13.5" customHeight="1" thickBot="1" x14ac:dyDescent="0.2">
      <c r="B422" s="286"/>
      <c r="C422" s="27"/>
      <c r="D422" s="186"/>
      <c r="E422" s="56"/>
      <c r="F422" s="189"/>
      <c r="G422" s="189"/>
      <c r="H422" s="189"/>
      <c r="I422" s="56"/>
      <c r="J422" s="56"/>
      <c r="K422" s="188"/>
      <c r="L422" s="259"/>
      <c r="M422" s="259"/>
      <c r="N422" s="56"/>
      <c r="O422" s="28"/>
      <c r="P422" s="56"/>
      <c r="Q422" s="28"/>
      <c r="R422" s="184"/>
      <c r="S422" s="214"/>
      <c r="T422" s="286"/>
      <c r="U422" s="27"/>
      <c r="V422" s="186"/>
      <c r="W422" s="56"/>
      <c r="X422" s="189"/>
      <c r="Y422" s="189"/>
      <c r="Z422" s="189"/>
      <c r="AA422" s="56"/>
      <c r="AB422" s="56"/>
      <c r="AC422" s="188"/>
      <c r="AD422" s="259"/>
      <c r="AE422" s="259"/>
      <c r="AF422" s="56"/>
      <c r="AG422" s="28"/>
      <c r="AH422" s="56"/>
      <c r="AI422" s="28"/>
      <c r="AJ422" s="184"/>
      <c r="AK422" s="199"/>
      <c r="AL422" s="286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4"/>
      <c r="AT422" s="37"/>
    </row>
    <row r="423" spans="2:46" ht="13.5" customHeight="1" x14ac:dyDescent="0.15">
      <c r="B423" s="284" t="s">
        <v>147</v>
      </c>
      <c r="C423" s="25" t="s">
        <v>31</v>
      </c>
      <c r="D423" s="39"/>
      <c r="E423" s="55"/>
      <c r="F423" s="96"/>
      <c r="G423" s="96"/>
      <c r="H423" s="96"/>
      <c r="I423" s="60"/>
      <c r="J423" s="60"/>
      <c r="K423" s="61"/>
      <c r="L423" s="258"/>
      <c r="M423" s="258"/>
      <c r="N423" s="55"/>
      <c r="O423" s="26"/>
      <c r="P423" s="55"/>
      <c r="Q423" s="26"/>
      <c r="R423" s="131"/>
      <c r="S423" s="214"/>
      <c r="T423" s="284" t="s">
        <v>147</v>
      </c>
      <c r="U423" s="25" t="s">
        <v>31</v>
      </c>
      <c r="V423" s="39"/>
      <c r="W423" s="55"/>
      <c r="X423" s="96"/>
      <c r="Y423" s="96"/>
      <c r="Z423" s="96"/>
      <c r="AA423" s="60"/>
      <c r="AB423" s="60"/>
      <c r="AC423" s="61"/>
      <c r="AD423" s="258"/>
      <c r="AE423" s="258"/>
      <c r="AF423" s="55"/>
      <c r="AG423" s="26"/>
      <c r="AH423" s="55"/>
      <c r="AI423" s="26"/>
      <c r="AJ423" s="131"/>
      <c r="AK423" s="199"/>
      <c r="AL423" s="284" t="s">
        <v>147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4"/>
      <c r="AT423" s="37"/>
    </row>
    <row r="424" spans="2:46" ht="13.5" customHeight="1" x14ac:dyDescent="0.15">
      <c r="B424" s="285"/>
      <c r="C424" s="27" t="s">
        <v>32</v>
      </c>
      <c r="D424" s="186"/>
      <c r="E424" s="56"/>
      <c r="F424" s="187"/>
      <c r="G424" s="187"/>
      <c r="H424" s="187"/>
      <c r="I424" s="62"/>
      <c r="J424" s="62"/>
      <c r="K424" s="188"/>
      <c r="L424" s="259"/>
      <c r="M424" s="259"/>
      <c r="N424" s="56"/>
      <c r="O424" s="28"/>
      <c r="P424" s="56"/>
      <c r="Q424" s="28"/>
      <c r="R424" s="132"/>
      <c r="S424" s="214"/>
      <c r="T424" s="285"/>
      <c r="U424" s="27" t="s">
        <v>32</v>
      </c>
      <c r="V424" s="186"/>
      <c r="W424" s="56"/>
      <c r="X424" s="187"/>
      <c r="Y424" s="187"/>
      <c r="Z424" s="187"/>
      <c r="AA424" s="62"/>
      <c r="AB424" s="62"/>
      <c r="AC424" s="188"/>
      <c r="AD424" s="259"/>
      <c r="AE424" s="259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4"/>
      <c r="AT424" s="37"/>
    </row>
    <row r="425" spans="2:46" ht="13.5" customHeight="1" x14ac:dyDescent="0.15">
      <c r="B425" s="285"/>
      <c r="C425" s="27" t="s">
        <v>33</v>
      </c>
      <c r="D425" s="186"/>
      <c r="E425" s="56"/>
      <c r="F425" s="187"/>
      <c r="G425" s="187"/>
      <c r="H425" s="187"/>
      <c r="I425" s="62"/>
      <c r="J425" s="62"/>
      <c r="K425" s="188"/>
      <c r="L425" s="259"/>
      <c r="M425" s="259"/>
      <c r="N425" s="56"/>
      <c r="O425" s="28"/>
      <c r="P425" s="56"/>
      <c r="Q425" s="28"/>
      <c r="R425" s="132"/>
      <c r="S425" s="214"/>
      <c r="T425" s="285"/>
      <c r="U425" s="27" t="s">
        <v>33</v>
      </c>
      <c r="V425" s="186"/>
      <c r="W425" s="56"/>
      <c r="X425" s="187"/>
      <c r="Y425" s="187"/>
      <c r="Z425" s="187"/>
      <c r="AA425" s="62"/>
      <c r="AB425" s="62"/>
      <c r="AC425" s="188"/>
      <c r="AD425" s="259"/>
      <c r="AE425" s="259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4"/>
      <c r="AT425" s="37"/>
    </row>
    <row r="426" spans="2:46" ht="13.5" customHeight="1" x14ac:dyDescent="0.15">
      <c r="B426" s="285"/>
      <c r="C426" s="27" t="s">
        <v>35</v>
      </c>
      <c r="D426" s="186"/>
      <c r="E426" s="56"/>
      <c r="F426" s="187"/>
      <c r="G426" s="187"/>
      <c r="H426" s="187"/>
      <c r="I426" s="62"/>
      <c r="J426" s="62"/>
      <c r="K426" s="188"/>
      <c r="L426" s="259"/>
      <c r="M426" s="259"/>
      <c r="N426" s="56"/>
      <c r="O426" s="28"/>
      <c r="P426" s="56"/>
      <c r="Q426" s="28"/>
      <c r="R426" s="132"/>
      <c r="S426" s="214"/>
      <c r="T426" s="285"/>
      <c r="U426" s="27" t="s">
        <v>35</v>
      </c>
      <c r="V426" s="186"/>
      <c r="W426" s="56"/>
      <c r="X426" s="187"/>
      <c r="Y426" s="187"/>
      <c r="Z426" s="187"/>
      <c r="AA426" s="62"/>
      <c r="AB426" s="62"/>
      <c r="AC426" s="188"/>
      <c r="AD426" s="259"/>
      <c r="AE426" s="259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4"/>
      <c r="AT426" s="37"/>
    </row>
    <row r="427" spans="2:46" ht="13.5" customHeight="1" thickBot="1" x14ac:dyDescent="0.2">
      <c r="B427" s="286"/>
      <c r="C427" s="27"/>
      <c r="D427" s="186"/>
      <c r="E427" s="56"/>
      <c r="F427" s="189"/>
      <c r="G427" s="189"/>
      <c r="H427" s="189"/>
      <c r="I427" s="56"/>
      <c r="J427" s="56"/>
      <c r="K427" s="188"/>
      <c r="L427" s="259"/>
      <c r="M427" s="259"/>
      <c r="N427" s="56"/>
      <c r="O427" s="28"/>
      <c r="P427" s="56"/>
      <c r="Q427" s="28"/>
      <c r="R427" s="184"/>
      <c r="S427" s="214"/>
      <c r="T427" s="286"/>
      <c r="U427" s="27"/>
      <c r="V427" s="186"/>
      <c r="W427" s="56"/>
      <c r="X427" s="189"/>
      <c r="Y427" s="189"/>
      <c r="Z427" s="189"/>
      <c r="AA427" s="56"/>
      <c r="AB427" s="56"/>
      <c r="AC427" s="188"/>
      <c r="AD427" s="259"/>
      <c r="AE427" s="259"/>
      <c r="AF427" s="56"/>
      <c r="AG427" s="28"/>
      <c r="AH427" s="56"/>
      <c r="AI427" s="28"/>
      <c r="AJ427" s="184"/>
      <c r="AK427" s="199"/>
      <c r="AL427" s="286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4"/>
      <c r="AT427" s="37"/>
    </row>
    <row r="428" spans="2:46" ht="13.5" customHeight="1" x14ac:dyDescent="0.15">
      <c r="B428" s="284" t="s">
        <v>148</v>
      </c>
      <c r="C428" s="25" t="s">
        <v>31</v>
      </c>
      <c r="D428" s="39"/>
      <c r="E428" s="55"/>
      <c r="F428" s="96"/>
      <c r="G428" s="96"/>
      <c r="H428" s="96"/>
      <c r="I428" s="60"/>
      <c r="J428" s="60"/>
      <c r="K428" s="61"/>
      <c r="L428" s="258"/>
      <c r="M428" s="258"/>
      <c r="N428" s="55"/>
      <c r="O428" s="26"/>
      <c r="P428" s="55"/>
      <c r="Q428" s="26"/>
      <c r="R428" s="131"/>
      <c r="S428" s="214"/>
      <c r="T428" s="284" t="s">
        <v>148</v>
      </c>
      <c r="U428" s="25" t="s">
        <v>31</v>
      </c>
      <c r="V428" s="39"/>
      <c r="W428" s="55"/>
      <c r="X428" s="96"/>
      <c r="Y428" s="96"/>
      <c r="Z428" s="96"/>
      <c r="AA428" s="60"/>
      <c r="AB428" s="60"/>
      <c r="AC428" s="61"/>
      <c r="AD428" s="258"/>
      <c r="AE428" s="258"/>
      <c r="AF428" s="55"/>
      <c r="AG428" s="26"/>
      <c r="AH428" s="55"/>
      <c r="AI428" s="26"/>
      <c r="AJ428" s="131"/>
      <c r="AK428" s="199"/>
      <c r="AL428" s="284" t="s">
        <v>148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4"/>
      <c r="AT428" s="37"/>
    </row>
    <row r="429" spans="2:46" ht="13.5" customHeight="1" x14ac:dyDescent="0.15">
      <c r="B429" s="285"/>
      <c r="C429" s="27" t="s">
        <v>32</v>
      </c>
      <c r="D429" s="186"/>
      <c r="E429" s="56"/>
      <c r="F429" s="187"/>
      <c r="G429" s="187"/>
      <c r="H429" s="187"/>
      <c r="I429" s="62"/>
      <c r="J429" s="62"/>
      <c r="K429" s="188"/>
      <c r="L429" s="259"/>
      <c r="M429" s="259"/>
      <c r="N429" s="56"/>
      <c r="O429" s="28"/>
      <c r="P429" s="56"/>
      <c r="Q429" s="28"/>
      <c r="R429" s="132"/>
      <c r="S429" s="214"/>
      <c r="T429" s="285"/>
      <c r="U429" s="27" t="s">
        <v>32</v>
      </c>
      <c r="V429" s="186"/>
      <c r="W429" s="56"/>
      <c r="X429" s="187"/>
      <c r="Y429" s="187"/>
      <c r="Z429" s="187"/>
      <c r="AA429" s="62"/>
      <c r="AB429" s="62"/>
      <c r="AC429" s="188"/>
      <c r="AD429" s="259"/>
      <c r="AE429" s="259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4"/>
      <c r="AT429" s="37"/>
    </row>
    <row r="430" spans="2:46" ht="13.5" customHeight="1" x14ac:dyDescent="0.15">
      <c r="B430" s="285"/>
      <c r="C430" s="27" t="s">
        <v>33</v>
      </c>
      <c r="D430" s="186"/>
      <c r="E430" s="56"/>
      <c r="F430" s="187"/>
      <c r="G430" s="187"/>
      <c r="H430" s="187"/>
      <c r="I430" s="62"/>
      <c r="J430" s="62"/>
      <c r="K430" s="188"/>
      <c r="L430" s="259"/>
      <c r="M430" s="259"/>
      <c r="N430" s="56"/>
      <c r="O430" s="28"/>
      <c r="P430" s="56"/>
      <c r="Q430" s="28"/>
      <c r="R430" s="132"/>
      <c r="S430" s="214"/>
      <c r="T430" s="285"/>
      <c r="U430" s="27" t="s">
        <v>33</v>
      </c>
      <c r="V430" s="186"/>
      <c r="W430" s="56"/>
      <c r="X430" s="187"/>
      <c r="Y430" s="187"/>
      <c r="Z430" s="187"/>
      <c r="AA430" s="62"/>
      <c r="AB430" s="62"/>
      <c r="AC430" s="188"/>
      <c r="AD430" s="259"/>
      <c r="AE430" s="259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4"/>
      <c r="AT430" s="37"/>
    </row>
    <row r="431" spans="2:46" ht="13.5" customHeight="1" x14ac:dyDescent="0.15">
      <c r="B431" s="285"/>
      <c r="C431" s="27" t="s">
        <v>35</v>
      </c>
      <c r="D431" s="186"/>
      <c r="E431" s="56"/>
      <c r="F431" s="187"/>
      <c r="G431" s="187"/>
      <c r="H431" s="187"/>
      <c r="I431" s="62"/>
      <c r="J431" s="62"/>
      <c r="K431" s="188"/>
      <c r="L431" s="259"/>
      <c r="M431" s="259"/>
      <c r="N431" s="56"/>
      <c r="O431" s="28"/>
      <c r="P431" s="56"/>
      <c r="Q431" s="28"/>
      <c r="R431" s="132"/>
      <c r="S431" s="214"/>
      <c r="T431" s="285"/>
      <c r="U431" s="27" t="s">
        <v>35</v>
      </c>
      <c r="V431" s="186"/>
      <c r="W431" s="56"/>
      <c r="X431" s="187"/>
      <c r="Y431" s="187"/>
      <c r="Z431" s="187"/>
      <c r="AA431" s="62"/>
      <c r="AB431" s="62"/>
      <c r="AC431" s="188"/>
      <c r="AD431" s="259"/>
      <c r="AE431" s="259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4"/>
      <c r="AT431" s="37"/>
    </row>
    <row r="432" spans="2:46" ht="13.5" customHeight="1" thickBot="1" x14ac:dyDescent="0.2">
      <c r="B432" s="286"/>
      <c r="C432" s="27"/>
      <c r="D432" s="186"/>
      <c r="E432" s="56"/>
      <c r="F432" s="189"/>
      <c r="G432" s="189"/>
      <c r="H432" s="189"/>
      <c r="I432" s="56"/>
      <c r="J432" s="56"/>
      <c r="K432" s="188"/>
      <c r="L432" s="259"/>
      <c r="M432" s="259"/>
      <c r="N432" s="56"/>
      <c r="O432" s="28"/>
      <c r="P432" s="56"/>
      <c r="Q432" s="28"/>
      <c r="R432" s="184"/>
      <c r="S432" s="214"/>
      <c r="T432" s="286"/>
      <c r="U432" s="27"/>
      <c r="V432" s="186"/>
      <c r="W432" s="56"/>
      <c r="X432" s="189"/>
      <c r="Y432" s="189"/>
      <c r="Z432" s="189"/>
      <c r="AA432" s="56"/>
      <c r="AB432" s="56"/>
      <c r="AC432" s="188"/>
      <c r="AD432" s="259"/>
      <c r="AE432" s="259"/>
      <c r="AF432" s="56"/>
      <c r="AG432" s="28"/>
      <c r="AH432" s="56"/>
      <c r="AI432" s="28"/>
      <c r="AJ432" s="184"/>
      <c r="AK432" s="199"/>
      <c r="AL432" s="286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4"/>
      <c r="AT432" s="37"/>
    </row>
    <row r="433" spans="2:46" ht="13.5" customHeight="1" x14ac:dyDescent="0.15">
      <c r="B433" s="284" t="s">
        <v>149</v>
      </c>
      <c r="C433" s="25" t="s">
        <v>31</v>
      </c>
      <c r="D433" s="39"/>
      <c r="E433" s="55"/>
      <c r="F433" s="96"/>
      <c r="G433" s="96"/>
      <c r="H433" s="96"/>
      <c r="I433" s="60"/>
      <c r="J433" s="60"/>
      <c r="K433" s="61"/>
      <c r="L433" s="258"/>
      <c r="M433" s="258"/>
      <c r="N433" s="55"/>
      <c r="O433" s="26"/>
      <c r="P433" s="55"/>
      <c r="Q433" s="26"/>
      <c r="R433" s="131"/>
      <c r="S433" s="214"/>
      <c r="T433" s="284" t="s">
        <v>149</v>
      </c>
      <c r="U433" s="25" t="s">
        <v>31</v>
      </c>
      <c r="V433" s="39"/>
      <c r="W433" s="55"/>
      <c r="X433" s="96"/>
      <c r="Y433" s="96"/>
      <c r="Z433" s="96"/>
      <c r="AA433" s="60"/>
      <c r="AB433" s="60"/>
      <c r="AC433" s="61"/>
      <c r="AD433" s="258"/>
      <c r="AE433" s="258"/>
      <c r="AF433" s="55"/>
      <c r="AG433" s="26"/>
      <c r="AH433" s="55"/>
      <c r="AI433" s="26"/>
      <c r="AJ433" s="131"/>
      <c r="AK433" s="199"/>
      <c r="AL433" s="284" t="s">
        <v>149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4"/>
      <c r="AT433" s="37"/>
    </row>
    <row r="434" spans="2:46" ht="13.5" customHeight="1" x14ac:dyDescent="0.15">
      <c r="B434" s="285"/>
      <c r="C434" s="27" t="s">
        <v>32</v>
      </c>
      <c r="D434" s="186"/>
      <c r="E434" s="56"/>
      <c r="F434" s="187"/>
      <c r="G434" s="187"/>
      <c r="H434" s="187"/>
      <c r="I434" s="62"/>
      <c r="J434" s="62"/>
      <c r="K434" s="188"/>
      <c r="L434" s="259"/>
      <c r="M434" s="259"/>
      <c r="N434" s="56"/>
      <c r="O434" s="28"/>
      <c r="P434" s="56"/>
      <c r="Q434" s="28"/>
      <c r="R434" s="132"/>
      <c r="S434" s="214"/>
      <c r="T434" s="285"/>
      <c r="U434" s="27" t="s">
        <v>32</v>
      </c>
      <c r="V434" s="186"/>
      <c r="W434" s="56"/>
      <c r="X434" s="187"/>
      <c r="Y434" s="187"/>
      <c r="Z434" s="187"/>
      <c r="AA434" s="62"/>
      <c r="AB434" s="62"/>
      <c r="AC434" s="188"/>
      <c r="AD434" s="259"/>
      <c r="AE434" s="259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4"/>
      <c r="AT434" s="37"/>
    </row>
    <row r="435" spans="2:46" ht="13.5" customHeight="1" x14ac:dyDescent="0.15">
      <c r="B435" s="285"/>
      <c r="C435" s="27" t="s">
        <v>33</v>
      </c>
      <c r="D435" s="186"/>
      <c r="E435" s="56"/>
      <c r="F435" s="187"/>
      <c r="G435" s="187"/>
      <c r="H435" s="187"/>
      <c r="I435" s="62"/>
      <c r="J435" s="62"/>
      <c r="K435" s="188"/>
      <c r="L435" s="259"/>
      <c r="M435" s="259"/>
      <c r="N435" s="56"/>
      <c r="O435" s="28"/>
      <c r="P435" s="56"/>
      <c r="Q435" s="28"/>
      <c r="R435" s="132"/>
      <c r="S435" s="214"/>
      <c r="T435" s="285"/>
      <c r="U435" s="27" t="s">
        <v>33</v>
      </c>
      <c r="V435" s="186"/>
      <c r="W435" s="56"/>
      <c r="X435" s="187"/>
      <c r="Y435" s="187"/>
      <c r="Z435" s="187"/>
      <c r="AA435" s="62"/>
      <c r="AB435" s="62"/>
      <c r="AC435" s="188"/>
      <c r="AD435" s="259"/>
      <c r="AE435" s="259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4"/>
      <c r="AT435" s="37"/>
    </row>
    <row r="436" spans="2:46" ht="13.5" customHeight="1" x14ac:dyDescent="0.15">
      <c r="B436" s="285"/>
      <c r="C436" s="27" t="s">
        <v>35</v>
      </c>
      <c r="D436" s="186"/>
      <c r="E436" s="56"/>
      <c r="F436" s="187"/>
      <c r="G436" s="187"/>
      <c r="H436" s="187"/>
      <c r="I436" s="62"/>
      <c r="J436" s="62"/>
      <c r="K436" s="188"/>
      <c r="L436" s="259"/>
      <c r="M436" s="259"/>
      <c r="N436" s="56"/>
      <c r="O436" s="28"/>
      <c r="P436" s="56"/>
      <c r="Q436" s="28"/>
      <c r="R436" s="132"/>
      <c r="S436" s="214"/>
      <c r="T436" s="285"/>
      <c r="U436" s="27" t="s">
        <v>35</v>
      </c>
      <c r="V436" s="186"/>
      <c r="W436" s="56"/>
      <c r="X436" s="187"/>
      <c r="Y436" s="187"/>
      <c r="Z436" s="187"/>
      <c r="AA436" s="62"/>
      <c r="AB436" s="62"/>
      <c r="AC436" s="188"/>
      <c r="AD436" s="259"/>
      <c r="AE436" s="259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4"/>
      <c r="AT436" s="37"/>
    </row>
    <row r="437" spans="2:46" ht="13.5" customHeight="1" thickBot="1" x14ac:dyDescent="0.2">
      <c r="B437" s="286"/>
      <c r="C437" s="27"/>
      <c r="D437" s="186"/>
      <c r="E437" s="56"/>
      <c r="F437" s="189"/>
      <c r="G437" s="189"/>
      <c r="H437" s="189"/>
      <c r="I437" s="56"/>
      <c r="J437" s="56"/>
      <c r="K437" s="188"/>
      <c r="L437" s="259"/>
      <c r="M437" s="259"/>
      <c r="N437" s="56"/>
      <c r="O437" s="28"/>
      <c r="P437" s="56"/>
      <c r="Q437" s="28"/>
      <c r="R437" s="184"/>
      <c r="S437" s="214"/>
      <c r="T437" s="286"/>
      <c r="U437" s="27"/>
      <c r="V437" s="186"/>
      <c r="W437" s="56"/>
      <c r="X437" s="189"/>
      <c r="Y437" s="189"/>
      <c r="Z437" s="189"/>
      <c r="AA437" s="56"/>
      <c r="AB437" s="56"/>
      <c r="AC437" s="188"/>
      <c r="AD437" s="259"/>
      <c r="AE437" s="259"/>
      <c r="AF437" s="56"/>
      <c r="AG437" s="28"/>
      <c r="AH437" s="56"/>
      <c r="AI437" s="28"/>
      <c r="AJ437" s="184"/>
      <c r="AK437" s="199"/>
      <c r="AL437" s="286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4"/>
      <c r="AT437" s="37"/>
    </row>
    <row r="438" spans="2:46" ht="13.5" customHeight="1" x14ac:dyDescent="0.15">
      <c r="B438" s="284" t="s">
        <v>150</v>
      </c>
      <c r="C438" s="25" t="s">
        <v>31</v>
      </c>
      <c r="D438" s="39"/>
      <c r="E438" s="55"/>
      <c r="F438" s="96"/>
      <c r="G438" s="96"/>
      <c r="H438" s="96"/>
      <c r="I438" s="60"/>
      <c r="J438" s="60"/>
      <c r="K438" s="61"/>
      <c r="L438" s="258"/>
      <c r="M438" s="258"/>
      <c r="N438" s="55"/>
      <c r="O438" s="26"/>
      <c r="P438" s="55"/>
      <c r="Q438" s="26"/>
      <c r="R438" s="131"/>
      <c r="S438" s="214"/>
      <c r="T438" s="284" t="s">
        <v>150</v>
      </c>
      <c r="U438" s="25" t="s">
        <v>31</v>
      </c>
      <c r="V438" s="39"/>
      <c r="W438" s="55"/>
      <c r="X438" s="96"/>
      <c r="Y438" s="96"/>
      <c r="Z438" s="96"/>
      <c r="AA438" s="60"/>
      <c r="AB438" s="60"/>
      <c r="AC438" s="61"/>
      <c r="AD438" s="258"/>
      <c r="AE438" s="258"/>
      <c r="AF438" s="55"/>
      <c r="AG438" s="26"/>
      <c r="AH438" s="55"/>
      <c r="AI438" s="26"/>
      <c r="AJ438" s="131"/>
      <c r="AK438" s="199"/>
      <c r="AL438" s="284" t="s">
        <v>150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4"/>
      <c r="AT438" s="37"/>
    </row>
    <row r="439" spans="2:46" ht="13.5" customHeight="1" x14ac:dyDescent="0.15">
      <c r="B439" s="285"/>
      <c r="C439" s="27" t="s">
        <v>32</v>
      </c>
      <c r="D439" s="186"/>
      <c r="E439" s="56"/>
      <c r="F439" s="187"/>
      <c r="G439" s="187"/>
      <c r="H439" s="187"/>
      <c r="I439" s="62"/>
      <c r="J439" s="62"/>
      <c r="K439" s="188"/>
      <c r="L439" s="259"/>
      <c r="M439" s="259"/>
      <c r="N439" s="56"/>
      <c r="O439" s="28"/>
      <c r="P439" s="56"/>
      <c r="Q439" s="28"/>
      <c r="R439" s="132"/>
      <c r="S439" s="214"/>
      <c r="T439" s="285"/>
      <c r="U439" s="27" t="s">
        <v>32</v>
      </c>
      <c r="V439" s="186"/>
      <c r="W439" s="56"/>
      <c r="X439" s="187"/>
      <c r="Y439" s="187"/>
      <c r="Z439" s="187"/>
      <c r="AA439" s="62"/>
      <c r="AB439" s="62"/>
      <c r="AC439" s="188"/>
      <c r="AD439" s="259"/>
      <c r="AE439" s="259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4"/>
      <c r="AT439" s="37"/>
    </row>
    <row r="440" spans="2:46" ht="13.5" customHeight="1" x14ac:dyDescent="0.15">
      <c r="B440" s="285"/>
      <c r="C440" s="27" t="s">
        <v>33</v>
      </c>
      <c r="D440" s="186"/>
      <c r="E440" s="56"/>
      <c r="F440" s="187"/>
      <c r="G440" s="187"/>
      <c r="H440" s="187"/>
      <c r="I440" s="62"/>
      <c r="J440" s="62"/>
      <c r="K440" s="188"/>
      <c r="L440" s="259"/>
      <c r="M440" s="259"/>
      <c r="N440" s="56"/>
      <c r="O440" s="28"/>
      <c r="P440" s="56"/>
      <c r="Q440" s="28"/>
      <c r="R440" s="132"/>
      <c r="S440" s="214"/>
      <c r="T440" s="285"/>
      <c r="U440" s="27" t="s">
        <v>33</v>
      </c>
      <c r="V440" s="186"/>
      <c r="W440" s="56"/>
      <c r="X440" s="187"/>
      <c r="Y440" s="187"/>
      <c r="Z440" s="187"/>
      <c r="AA440" s="62"/>
      <c r="AB440" s="62"/>
      <c r="AC440" s="188"/>
      <c r="AD440" s="259"/>
      <c r="AE440" s="259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4"/>
      <c r="AT440" s="37"/>
    </row>
    <row r="441" spans="2:46" ht="13.5" customHeight="1" x14ac:dyDescent="0.15">
      <c r="B441" s="285"/>
      <c r="C441" s="27" t="s">
        <v>35</v>
      </c>
      <c r="D441" s="186"/>
      <c r="E441" s="56"/>
      <c r="F441" s="187"/>
      <c r="G441" s="187"/>
      <c r="H441" s="187"/>
      <c r="I441" s="62"/>
      <c r="J441" s="62"/>
      <c r="K441" s="188"/>
      <c r="L441" s="259"/>
      <c r="M441" s="259"/>
      <c r="N441" s="56"/>
      <c r="O441" s="28"/>
      <c r="P441" s="56"/>
      <c r="Q441" s="28"/>
      <c r="R441" s="132"/>
      <c r="S441" s="214"/>
      <c r="T441" s="285"/>
      <c r="U441" s="27" t="s">
        <v>35</v>
      </c>
      <c r="V441" s="186"/>
      <c r="W441" s="56"/>
      <c r="X441" s="187"/>
      <c r="Y441" s="187"/>
      <c r="Z441" s="187"/>
      <c r="AA441" s="62"/>
      <c r="AB441" s="62"/>
      <c r="AC441" s="188"/>
      <c r="AD441" s="259"/>
      <c r="AE441" s="259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4"/>
      <c r="AT441" s="37"/>
    </row>
    <row r="442" spans="2:46" ht="13.5" customHeight="1" thickBot="1" x14ac:dyDescent="0.2">
      <c r="B442" s="286"/>
      <c r="C442" s="27"/>
      <c r="D442" s="186"/>
      <c r="E442" s="56"/>
      <c r="F442" s="189"/>
      <c r="G442" s="189"/>
      <c r="H442" s="189"/>
      <c r="I442" s="56"/>
      <c r="J442" s="56"/>
      <c r="K442" s="188"/>
      <c r="L442" s="259"/>
      <c r="M442" s="259"/>
      <c r="N442" s="56"/>
      <c r="O442" s="28"/>
      <c r="P442" s="56"/>
      <c r="Q442" s="28"/>
      <c r="R442" s="184"/>
      <c r="S442" s="214"/>
      <c r="T442" s="286"/>
      <c r="U442" s="27"/>
      <c r="V442" s="186"/>
      <c r="W442" s="56"/>
      <c r="X442" s="189"/>
      <c r="Y442" s="189"/>
      <c r="Z442" s="189"/>
      <c r="AA442" s="56"/>
      <c r="AB442" s="56"/>
      <c r="AC442" s="188"/>
      <c r="AD442" s="259"/>
      <c r="AE442" s="259"/>
      <c r="AF442" s="56"/>
      <c r="AG442" s="28"/>
      <c r="AH442" s="56"/>
      <c r="AI442" s="28"/>
      <c r="AJ442" s="184"/>
      <c r="AK442" s="199"/>
      <c r="AL442" s="286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4"/>
      <c r="AT442" s="37"/>
    </row>
    <row r="443" spans="2:46" ht="13.5" customHeight="1" x14ac:dyDescent="0.15">
      <c r="B443" s="284" t="s">
        <v>151</v>
      </c>
      <c r="C443" s="25" t="s">
        <v>31</v>
      </c>
      <c r="D443" s="39"/>
      <c r="E443" s="55"/>
      <c r="F443" s="96"/>
      <c r="G443" s="96"/>
      <c r="H443" s="96"/>
      <c r="I443" s="60"/>
      <c r="J443" s="60"/>
      <c r="K443" s="61"/>
      <c r="L443" s="258"/>
      <c r="M443" s="258"/>
      <c r="N443" s="55"/>
      <c r="O443" s="26"/>
      <c r="P443" s="55"/>
      <c r="Q443" s="26"/>
      <c r="R443" s="131"/>
      <c r="S443" s="214"/>
      <c r="T443" s="284" t="s">
        <v>151</v>
      </c>
      <c r="U443" s="25" t="s">
        <v>31</v>
      </c>
      <c r="V443" s="39"/>
      <c r="W443" s="55"/>
      <c r="X443" s="96"/>
      <c r="Y443" s="96"/>
      <c r="Z443" s="96"/>
      <c r="AA443" s="60"/>
      <c r="AB443" s="60"/>
      <c r="AC443" s="61"/>
      <c r="AD443" s="258"/>
      <c r="AE443" s="258"/>
      <c r="AF443" s="55"/>
      <c r="AG443" s="26"/>
      <c r="AH443" s="55"/>
      <c r="AI443" s="26"/>
      <c r="AJ443" s="131"/>
      <c r="AK443" s="199"/>
      <c r="AL443" s="284" t="s">
        <v>151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4"/>
      <c r="AT443" s="37"/>
    </row>
    <row r="444" spans="2:46" ht="13.5" customHeight="1" x14ac:dyDescent="0.15">
      <c r="B444" s="285"/>
      <c r="C444" s="27" t="s">
        <v>32</v>
      </c>
      <c r="D444" s="186"/>
      <c r="E444" s="56"/>
      <c r="F444" s="187"/>
      <c r="G444" s="187"/>
      <c r="H444" s="187"/>
      <c r="I444" s="62"/>
      <c r="J444" s="62"/>
      <c r="K444" s="188"/>
      <c r="L444" s="259"/>
      <c r="M444" s="259"/>
      <c r="N444" s="56"/>
      <c r="O444" s="28"/>
      <c r="P444" s="56"/>
      <c r="Q444" s="28"/>
      <c r="R444" s="132"/>
      <c r="S444" s="214"/>
      <c r="T444" s="285"/>
      <c r="U444" s="27" t="s">
        <v>32</v>
      </c>
      <c r="V444" s="186"/>
      <c r="W444" s="56"/>
      <c r="X444" s="187"/>
      <c r="Y444" s="187"/>
      <c r="Z444" s="187"/>
      <c r="AA444" s="62"/>
      <c r="AB444" s="62"/>
      <c r="AC444" s="188"/>
      <c r="AD444" s="259"/>
      <c r="AE444" s="259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4"/>
      <c r="AT444" s="37"/>
    </row>
    <row r="445" spans="2:46" ht="13.5" customHeight="1" x14ac:dyDescent="0.15">
      <c r="B445" s="285"/>
      <c r="C445" s="27" t="s">
        <v>33</v>
      </c>
      <c r="D445" s="186"/>
      <c r="E445" s="56"/>
      <c r="F445" s="187"/>
      <c r="G445" s="187"/>
      <c r="H445" s="187"/>
      <c r="I445" s="62"/>
      <c r="J445" s="62"/>
      <c r="K445" s="188"/>
      <c r="L445" s="259"/>
      <c r="M445" s="259"/>
      <c r="N445" s="56"/>
      <c r="O445" s="28"/>
      <c r="P445" s="56"/>
      <c r="Q445" s="28"/>
      <c r="R445" s="132"/>
      <c r="S445" s="214"/>
      <c r="T445" s="285"/>
      <c r="U445" s="27" t="s">
        <v>33</v>
      </c>
      <c r="V445" s="186"/>
      <c r="W445" s="56"/>
      <c r="X445" s="187"/>
      <c r="Y445" s="187"/>
      <c r="Z445" s="187"/>
      <c r="AA445" s="62"/>
      <c r="AB445" s="62"/>
      <c r="AC445" s="188"/>
      <c r="AD445" s="259"/>
      <c r="AE445" s="259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4"/>
      <c r="AT445" s="37"/>
    </row>
    <row r="446" spans="2:46" ht="13.5" customHeight="1" x14ac:dyDescent="0.15">
      <c r="B446" s="285"/>
      <c r="C446" s="27" t="s">
        <v>35</v>
      </c>
      <c r="D446" s="186"/>
      <c r="E446" s="56"/>
      <c r="F446" s="187"/>
      <c r="G446" s="187"/>
      <c r="H446" s="187"/>
      <c r="I446" s="62"/>
      <c r="J446" s="62"/>
      <c r="K446" s="188"/>
      <c r="L446" s="259"/>
      <c r="M446" s="259"/>
      <c r="N446" s="56"/>
      <c r="O446" s="28"/>
      <c r="P446" s="56"/>
      <c r="Q446" s="28"/>
      <c r="R446" s="132"/>
      <c r="S446" s="214"/>
      <c r="T446" s="285"/>
      <c r="U446" s="27" t="s">
        <v>35</v>
      </c>
      <c r="V446" s="186"/>
      <c r="W446" s="56"/>
      <c r="X446" s="187"/>
      <c r="Y446" s="187"/>
      <c r="Z446" s="187"/>
      <c r="AA446" s="62"/>
      <c r="AB446" s="62"/>
      <c r="AC446" s="188"/>
      <c r="AD446" s="259"/>
      <c r="AE446" s="259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4"/>
      <c r="AT446" s="37"/>
    </row>
    <row r="447" spans="2:46" ht="13.5" customHeight="1" thickBot="1" x14ac:dyDescent="0.2">
      <c r="B447" s="286"/>
      <c r="C447" s="27"/>
      <c r="D447" s="186"/>
      <c r="E447" s="56"/>
      <c r="F447" s="189"/>
      <c r="G447" s="189"/>
      <c r="H447" s="189"/>
      <c r="I447" s="56"/>
      <c r="J447" s="56"/>
      <c r="K447" s="188"/>
      <c r="L447" s="259"/>
      <c r="M447" s="259"/>
      <c r="N447" s="56"/>
      <c r="O447" s="28"/>
      <c r="P447" s="56"/>
      <c r="Q447" s="28"/>
      <c r="R447" s="184"/>
      <c r="S447" s="214"/>
      <c r="T447" s="286"/>
      <c r="U447" s="27"/>
      <c r="V447" s="186"/>
      <c r="W447" s="56"/>
      <c r="X447" s="189"/>
      <c r="Y447" s="189"/>
      <c r="Z447" s="189"/>
      <c r="AA447" s="56"/>
      <c r="AB447" s="56"/>
      <c r="AC447" s="188"/>
      <c r="AD447" s="259"/>
      <c r="AE447" s="259"/>
      <c r="AF447" s="56"/>
      <c r="AG447" s="28"/>
      <c r="AH447" s="56"/>
      <c r="AI447" s="28"/>
      <c r="AJ447" s="184"/>
      <c r="AK447" s="199"/>
      <c r="AL447" s="286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4"/>
      <c r="AT447" s="37"/>
    </row>
    <row r="448" spans="2:46" ht="13.5" customHeight="1" x14ac:dyDescent="0.15">
      <c r="B448" s="284" t="s">
        <v>152</v>
      </c>
      <c r="C448" s="25" t="s">
        <v>31</v>
      </c>
      <c r="D448" s="39"/>
      <c r="E448" s="55"/>
      <c r="F448" s="96"/>
      <c r="G448" s="96"/>
      <c r="H448" s="96"/>
      <c r="I448" s="60"/>
      <c r="J448" s="60"/>
      <c r="K448" s="61"/>
      <c r="L448" s="258"/>
      <c r="M448" s="258"/>
      <c r="N448" s="55"/>
      <c r="O448" s="26"/>
      <c r="P448" s="55"/>
      <c r="Q448" s="26"/>
      <c r="R448" s="131"/>
      <c r="S448" s="214"/>
      <c r="T448" s="284" t="s">
        <v>152</v>
      </c>
      <c r="U448" s="25" t="s">
        <v>31</v>
      </c>
      <c r="V448" s="39"/>
      <c r="W448" s="55"/>
      <c r="X448" s="96"/>
      <c r="Y448" s="96"/>
      <c r="Z448" s="96"/>
      <c r="AA448" s="60"/>
      <c r="AB448" s="60"/>
      <c r="AC448" s="61"/>
      <c r="AD448" s="258"/>
      <c r="AE448" s="258"/>
      <c r="AF448" s="55"/>
      <c r="AG448" s="26"/>
      <c r="AH448" s="55"/>
      <c r="AI448" s="26"/>
      <c r="AJ448" s="131"/>
      <c r="AK448" s="199"/>
      <c r="AL448" s="284" t="s">
        <v>152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4"/>
      <c r="AT448" s="37"/>
    </row>
    <row r="449" spans="2:46" ht="13.5" customHeight="1" x14ac:dyDescent="0.15">
      <c r="B449" s="285"/>
      <c r="C449" s="27" t="s">
        <v>32</v>
      </c>
      <c r="D449" s="186"/>
      <c r="E449" s="56"/>
      <c r="F449" s="187"/>
      <c r="G449" s="187"/>
      <c r="H449" s="187"/>
      <c r="I449" s="62"/>
      <c r="J449" s="62"/>
      <c r="K449" s="188"/>
      <c r="L449" s="259"/>
      <c r="M449" s="259"/>
      <c r="N449" s="56"/>
      <c r="O449" s="28"/>
      <c r="P449" s="56"/>
      <c r="Q449" s="28"/>
      <c r="R449" s="132"/>
      <c r="S449" s="214"/>
      <c r="T449" s="285"/>
      <c r="U449" s="27" t="s">
        <v>32</v>
      </c>
      <c r="V449" s="186"/>
      <c r="W449" s="56"/>
      <c r="X449" s="187"/>
      <c r="Y449" s="187"/>
      <c r="Z449" s="187"/>
      <c r="AA449" s="62"/>
      <c r="AB449" s="62"/>
      <c r="AC449" s="188"/>
      <c r="AD449" s="259"/>
      <c r="AE449" s="259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4"/>
      <c r="AT449" s="37"/>
    </row>
    <row r="450" spans="2:46" ht="13.5" customHeight="1" x14ac:dyDescent="0.15">
      <c r="B450" s="285"/>
      <c r="C450" s="27" t="s">
        <v>33</v>
      </c>
      <c r="D450" s="186"/>
      <c r="E450" s="56"/>
      <c r="F450" s="187"/>
      <c r="G450" s="187"/>
      <c r="H450" s="187"/>
      <c r="I450" s="62"/>
      <c r="J450" s="62"/>
      <c r="K450" s="188"/>
      <c r="L450" s="259"/>
      <c r="M450" s="259"/>
      <c r="N450" s="56"/>
      <c r="O450" s="28"/>
      <c r="P450" s="56"/>
      <c r="Q450" s="28"/>
      <c r="R450" s="132"/>
      <c r="S450" s="214"/>
      <c r="T450" s="285"/>
      <c r="U450" s="27" t="s">
        <v>33</v>
      </c>
      <c r="V450" s="186"/>
      <c r="W450" s="56"/>
      <c r="X450" s="187"/>
      <c r="Y450" s="187"/>
      <c r="Z450" s="187"/>
      <c r="AA450" s="62"/>
      <c r="AB450" s="62"/>
      <c r="AC450" s="188"/>
      <c r="AD450" s="259"/>
      <c r="AE450" s="259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4"/>
      <c r="AT450" s="37"/>
    </row>
    <row r="451" spans="2:46" ht="13.5" customHeight="1" x14ac:dyDescent="0.15">
      <c r="B451" s="285"/>
      <c r="C451" s="27" t="s">
        <v>35</v>
      </c>
      <c r="D451" s="186"/>
      <c r="E451" s="56"/>
      <c r="F451" s="187"/>
      <c r="G451" s="187"/>
      <c r="H451" s="187"/>
      <c r="I451" s="62"/>
      <c r="J451" s="62"/>
      <c r="K451" s="188"/>
      <c r="L451" s="259"/>
      <c r="M451" s="259"/>
      <c r="N451" s="56"/>
      <c r="O451" s="28"/>
      <c r="P451" s="56"/>
      <c r="Q451" s="28"/>
      <c r="R451" s="132"/>
      <c r="S451" s="214"/>
      <c r="T451" s="285"/>
      <c r="U451" s="27" t="s">
        <v>35</v>
      </c>
      <c r="V451" s="186"/>
      <c r="W451" s="56"/>
      <c r="X451" s="187"/>
      <c r="Y451" s="187"/>
      <c r="Z451" s="187"/>
      <c r="AA451" s="62"/>
      <c r="AB451" s="62"/>
      <c r="AC451" s="188"/>
      <c r="AD451" s="259"/>
      <c r="AE451" s="259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4"/>
      <c r="AT451" s="37"/>
    </row>
    <row r="452" spans="2:46" ht="13.5" customHeight="1" thickBot="1" x14ac:dyDescent="0.2">
      <c r="B452" s="286"/>
      <c r="C452" s="27"/>
      <c r="D452" s="186"/>
      <c r="E452" s="56"/>
      <c r="F452" s="189"/>
      <c r="G452" s="189"/>
      <c r="H452" s="189"/>
      <c r="I452" s="56"/>
      <c r="J452" s="56"/>
      <c r="K452" s="188"/>
      <c r="L452" s="259"/>
      <c r="M452" s="259"/>
      <c r="N452" s="56"/>
      <c r="O452" s="28"/>
      <c r="P452" s="56"/>
      <c r="Q452" s="28"/>
      <c r="R452" s="184"/>
      <c r="S452" s="214"/>
      <c r="T452" s="286"/>
      <c r="U452" s="27"/>
      <c r="V452" s="186"/>
      <c r="W452" s="56"/>
      <c r="X452" s="189"/>
      <c r="Y452" s="189"/>
      <c r="Z452" s="189"/>
      <c r="AA452" s="56"/>
      <c r="AB452" s="56"/>
      <c r="AC452" s="188"/>
      <c r="AD452" s="259"/>
      <c r="AE452" s="259"/>
      <c r="AF452" s="56"/>
      <c r="AG452" s="28"/>
      <c r="AH452" s="56"/>
      <c r="AI452" s="28"/>
      <c r="AJ452" s="184"/>
      <c r="AK452" s="199"/>
      <c r="AL452" s="286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4"/>
      <c r="AT452" s="37"/>
    </row>
    <row r="453" spans="2:46" ht="13.5" customHeight="1" x14ac:dyDescent="0.15">
      <c r="B453" s="284" t="s">
        <v>153</v>
      </c>
      <c r="C453" s="25" t="s">
        <v>31</v>
      </c>
      <c r="D453" s="39"/>
      <c r="E453" s="55"/>
      <c r="F453" s="96"/>
      <c r="G453" s="96"/>
      <c r="H453" s="96"/>
      <c r="I453" s="60"/>
      <c r="J453" s="60"/>
      <c r="K453" s="61"/>
      <c r="L453" s="258"/>
      <c r="M453" s="258"/>
      <c r="N453" s="55"/>
      <c r="O453" s="26"/>
      <c r="P453" s="55"/>
      <c r="Q453" s="26"/>
      <c r="R453" s="131"/>
      <c r="S453" s="214"/>
      <c r="T453" s="284" t="s">
        <v>153</v>
      </c>
      <c r="U453" s="25" t="s">
        <v>31</v>
      </c>
      <c r="V453" s="39"/>
      <c r="W453" s="55"/>
      <c r="X453" s="96"/>
      <c r="Y453" s="96"/>
      <c r="Z453" s="96"/>
      <c r="AA453" s="60"/>
      <c r="AB453" s="60"/>
      <c r="AC453" s="61"/>
      <c r="AD453" s="258"/>
      <c r="AE453" s="258"/>
      <c r="AF453" s="55"/>
      <c r="AG453" s="26"/>
      <c r="AH453" s="55"/>
      <c r="AI453" s="26"/>
      <c r="AJ453" s="131"/>
      <c r="AK453" s="199"/>
      <c r="AL453" s="284" t="s">
        <v>153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4"/>
      <c r="AT453" s="37"/>
    </row>
    <row r="454" spans="2:46" ht="13.5" customHeight="1" x14ac:dyDescent="0.15">
      <c r="B454" s="285"/>
      <c r="C454" s="27" t="s">
        <v>32</v>
      </c>
      <c r="D454" s="186"/>
      <c r="E454" s="56"/>
      <c r="F454" s="187"/>
      <c r="G454" s="187"/>
      <c r="H454" s="187"/>
      <c r="I454" s="62"/>
      <c r="J454" s="62"/>
      <c r="K454" s="188"/>
      <c r="L454" s="259"/>
      <c r="M454" s="259"/>
      <c r="N454" s="56"/>
      <c r="O454" s="28"/>
      <c r="P454" s="56"/>
      <c r="Q454" s="28"/>
      <c r="R454" s="132"/>
      <c r="S454" s="214"/>
      <c r="T454" s="285"/>
      <c r="U454" s="27" t="s">
        <v>32</v>
      </c>
      <c r="V454" s="186"/>
      <c r="W454" s="56"/>
      <c r="X454" s="187"/>
      <c r="Y454" s="187"/>
      <c r="Z454" s="187"/>
      <c r="AA454" s="62"/>
      <c r="AB454" s="62"/>
      <c r="AC454" s="188"/>
      <c r="AD454" s="259"/>
      <c r="AE454" s="259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4"/>
      <c r="AT454" s="37"/>
    </row>
    <row r="455" spans="2:46" ht="13.5" customHeight="1" x14ac:dyDescent="0.15">
      <c r="B455" s="285"/>
      <c r="C455" s="27" t="s">
        <v>33</v>
      </c>
      <c r="D455" s="186"/>
      <c r="E455" s="56"/>
      <c r="F455" s="187"/>
      <c r="G455" s="187"/>
      <c r="H455" s="187"/>
      <c r="I455" s="62"/>
      <c r="J455" s="62"/>
      <c r="K455" s="188"/>
      <c r="L455" s="259"/>
      <c r="M455" s="259"/>
      <c r="N455" s="56"/>
      <c r="O455" s="28"/>
      <c r="P455" s="56"/>
      <c r="Q455" s="28"/>
      <c r="R455" s="132"/>
      <c r="S455" s="214"/>
      <c r="T455" s="285"/>
      <c r="U455" s="27" t="s">
        <v>33</v>
      </c>
      <c r="V455" s="186"/>
      <c r="W455" s="56"/>
      <c r="X455" s="187"/>
      <c r="Y455" s="187"/>
      <c r="Z455" s="187"/>
      <c r="AA455" s="62"/>
      <c r="AB455" s="62"/>
      <c r="AC455" s="188"/>
      <c r="AD455" s="259"/>
      <c r="AE455" s="259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4"/>
      <c r="AT455" s="37"/>
    </row>
    <row r="456" spans="2:46" ht="13.5" customHeight="1" x14ac:dyDescent="0.15">
      <c r="B456" s="285"/>
      <c r="C456" s="27" t="s">
        <v>35</v>
      </c>
      <c r="D456" s="186"/>
      <c r="E456" s="56"/>
      <c r="F456" s="187"/>
      <c r="G456" s="187"/>
      <c r="H456" s="187"/>
      <c r="I456" s="62"/>
      <c r="J456" s="62"/>
      <c r="K456" s="188"/>
      <c r="L456" s="259"/>
      <c r="M456" s="259"/>
      <c r="N456" s="56"/>
      <c r="O456" s="28"/>
      <c r="P456" s="56"/>
      <c r="Q456" s="28"/>
      <c r="R456" s="132"/>
      <c r="S456" s="214"/>
      <c r="T456" s="285"/>
      <c r="U456" s="27" t="s">
        <v>35</v>
      </c>
      <c r="V456" s="186"/>
      <c r="W456" s="56"/>
      <c r="X456" s="187"/>
      <c r="Y456" s="187"/>
      <c r="Z456" s="187"/>
      <c r="AA456" s="62"/>
      <c r="AB456" s="62"/>
      <c r="AC456" s="188"/>
      <c r="AD456" s="259"/>
      <c r="AE456" s="259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4"/>
      <c r="AT456" s="37"/>
    </row>
    <row r="457" spans="2:46" ht="13.5" customHeight="1" thickBot="1" x14ac:dyDescent="0.2">
      <c r="B457" s="286"/>
      <c r="C457" s="27"/>
      <c r="D457" s="186"/>
      <c r="E457" s="56"/>
      <c r="F457" s="189"/>
      <c r="G457" s="189"/>
      <c r="H457" s="189"/>
      <c r="I457" s="56"/>
      <c r="J457" s="56"/>
      <c r="K457" s="188"/>
      <c r="L457" s="259"/>
      <c r="M457" s="259"/>
      <c r="N457" s="56"/>
      <c r="O457" s="28"/>
      <c r="P457" s="56"/>
      <c r="Q457" s="28"/>
      <c r="R457" s="184"/>
      <c r="S457" s="214"/>
      <c r="T457" s="286"/>
      <c r="U457" s="27"/>
      <c r="V457" s="186"/>
      <c r="W457" s="56"/>
      <c r="X457" s="189"/>
      <c r="Y457" s="189"/>
      <c r="Z457" s="189"/>
      <c r="AA457" s="56"/>
      <c r="AB457" s="56"/>
      <c r="AC457" s="188"/>
      <c r="AD457" s="259"/>
      <c r="AE457" s="259"/>
      <c r="AF457" s="56"/>
      <c r="AG457" s="28"/>
      <c r="AH457" s="56"/>
      <c r="AI457" s="28"/>
      <c r="AJ457" s="184"/>
      <c r="AK457" s="199"/>
      <c r="AL457" s="286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4"/>
      <c r="AT457" s="37"/>
    </row>
    <row r="458" spans="2:46" ht="13.5" customHeight="1" x14ac:dyDescent="0.15">
      <c r="B458" s="284" t="s">
        <v>154</v>
      </c>
      <c r="C458" s="25" t="s">
        <v>31</v>
      </c>
      <c r="D458" s="39"/>
      <c r="E458" s="55"/>
      <c r="F458" s="96"/>
      <c r="G458" s="96"/>
      <c r="H458" s="96"/>
      <c r="I458" s="60"/>
      <c r="J458" s="60"/>
      <c r="K458" s="61"/>
      <c r="L458" s="258"/>
      <c r="M458" s="258"/>
      <c r="N458" s="55"/>
      <c r="O458" s="26"/>
      <c r="P458" s="55"/>
      <c r="Q458" s="26"/>
      <c r="R458" s="131"/>
      <c r="S458" s="214"/>
      <c r="T458" s="284" t="s">
        <v>154</v>
      </c>
      <c r="U458" s="25" t="s">
        <v>31</v>
      </c>
      <c r="V458" s="39"/>
      <c r="W458" s="55"/>
      <c r="X458" s="96"/>
      <c r="Y458" s="96"/>
      <c r="Z458" s="96"/>
      <c r="AA458" s="60"/>
      <c r="AB458" s="60"/>
      <c r="AC458" s="61"/>
      <c r="AD458" s="258"/>
      <c r="AE458" s="258"/>
      <c r="AF458" s="55"/>
      <c r="AG458" s="26"/>
      <c r="AH458" s="55"/>
      <c r="AI458" s="26"/>
      <c r="AJ458" s="131"/>
      <c r="AK458" s="199"/>
      <c r="AL458" s="284" t="s">
        <v>154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4"/>
      <c r="AT458" s="37"/>
    </row>
    <row r="459" spans="2:46" ht="13.5" customHeight="1" x14ac:dyDescent="0.15">
      <c r="B459" s="285"/>
      <c r="C459" s="27" t="s">
        <v>32</v>
      </c>
      <c r="D459" s="186"/>
      <c r="E459" s="56"/>
      <c r="F459" s="187"/>
      <c r="G459" s="187"/>
      <c r="H459" s="187"/>
      <c r="I459" s="62"/>
      <c r="J459" s="62"/>
      <c r="K459" s="188"/>
      <c r="L459" s="259"/>
      <c r="M459" s="259"/>
      <c r="N459" s="56"/>
      <c r="O459" s="28"/>
      <c r="P459" s="56"/>
      <c r="Q459" s="28"/>
      <c r="R459" s="132"/>
      <c r="S459" s="214"/>
      <c r="T459" s="285"/>
      <c r="U459" s="27" t="s">
        <v>32</v>
      </c>
      <c r="V459" s="186"/>
      <c r="W459" s="56"/>
      <c r="X459" s="187"/>
      <c r="Y459" s="187"/>
      <c r="Z459" s="187"/>
      <c r="AA459" s="62"/>
      <c r="AB459" s="62"/>
      <c r="AC459" s="188"/>
      <c r="AD459" s="259"/>
      <c r="AE459" s="259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4"/>
      <c r="AT459" s="37"/>
    </row>
    <row r="460" spans="2:46" ht="13.5" customHeight="1" x14ac:dyDescent="0.15">
      <c r="B460" s="285"/>
      <c r="C460" s="27" t="s">
        <v>33</v>
      </c>
      <c r="D460" s="186"/>
      <c r="E460" s="56"/>
      <c r="F460" s="187"/>
      <c r="G460" s="187"/>
      <c r="H460" s="187"/>
      <c r="I460" s="62"/>
      <c r="J460" s="62"/>
      <c r="K460" s="188"/>
      <c r="L460" s="259"/>
      <c r="M460" s="259"/>
      <c r="N460" s="56"/>
      <c r="O460" s="28"/>
      <c r="P460" s="56"/>
      <c r="Q460" s="28"/>
      <c r="R460" s="132"/>
      <c r="S460" s="214"/>
      <c r="T460" s="285"/>
      <c r="U460" s="27" t="s">
        <v>33</v>
      </c>
      <c r="V460" s="186"/>
      <c r="W460" s="56"/>
      <c r="X460" s="187"/>
      <c r="Y460" s="187"/>
      <c r="Z460" s="187"/>
      <c r="AA460" s="62"/>
      <c r="AB460" s="62"/>
      <c r="AC460" s="188"/>
      <c r="AD460" s="259"/>
      <c r="AE460" s="259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4"/>
      <c r="AT460" s="37"/>
    </row>
    <row r="461" spans="2:46" ht="13.5" customHeight="1" x14ac:dyDescent="0.15">
      <c r="B461" s="285"/>
      <c r="C461" s="27" t="s">
        <v>35</v>
      </c>
      <c r="D461" s="186"/>
      <c r="E461" s="56"/>
      <c r="F461" s="187"/>
      <c r="G461" s="187"/>
      <c r="H461" s="187"/>
      <c r="I461" s="62"/>
      <c r="J461" s="62"/>
      <c r="K461" s="188"/>
      <c r="L461" s="259"/>
      <c r="M461" s="259"/>
      <c r="N461" s="56"/>
      <c r="O461" s="28"/>
      <c r="P461" s="56"/>
      <c r="Q461" s="28"/>
      <c r="R461" s="132"/>
      <c r="S461" s="214"/>
      <c r="T461" s="285"/>
      <c r="U461" s="27" t="s">
        <v>35</v>
      </c>
      <c r="V461" s="186"/>
      <c r="W461" s="56"/>
      <c r="X461" s="187"/>
      <c r="Y461" s="187"/>
      <c r="Z461" s="187"/>
      <c r="AA461" s="62"/>
      <c r="AB461" s="62"/>
      <c r="AC461" s="188"/>
      <c r="AD461" s="259"/>
      <c r="AE461" s="259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4"/>
      <c r="AT461" s="37"/>
    </row>
    <row r="462" spans="2:46" ht="13.5" customHeight="1" thickBot="1" x14ac:dyDescent="0.2">
      <c r="B462" s="286"/>
      <c r="C462" s="27"/>
      <c r="D462" s="186"/>
      <c r="E462" s="56"/>
      <c r="F462" s="189"/>
      <c r="G462" s="189"/>
      <c r="H462" s="189"/>
      <c r="I462" s="56"/>
      <c r="J462" s="56"/>
      <c r="K462" s="188"/>
      <c r="L462" s="259"/>
      <c r="M462" s="259"/>
      <c r="N462" s="56"/>
      <c r="O462" s="28"/>
      <c r="P462" s="56"/>
      <c r="Q462" s="28"/>
      <c r="R462" s="184"/>
      <c r="S462" s="214"/>
      <c r="T462" s="286"/>
      <c r="U462" s="27"/>
      <c r="V462" s="186"/>
      <c r="W462" s="56"/>
      <c r="X462" s="189"/>
      <c r="Y462" s="189"/>
      <c r="Z462" s="189"/>
      <c r="AA462" s="56"/>
      <c r="AB462" s="56"/>
      <c r="AC462" s="188"/>
      <c r="AD462" s="259"/>
      <c r="AE462" s="259"/>
      <c r="AF462" s="56"/>
      <c r="AG462" s="28"/>
      <c r="AH462" s="56"/>
      <c r="AI462" s="28"/>
      <c r="AJ462" s="184"/>
      <c r="AK462" s="199"/>
      <c r="AL462" s="286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4"/>
      <c r="AT462" s="37"/>
    </row>
    <row r="463" spans="2:46" ht="13.5" customHeight="1" x14ac:dyDescent="0.15">
      <c r="B463" s="284" t="s">
        <v>155</v>
      </c>
      <c r="C463" s="25" t="s">
        <v>31</v>
      </c>
      <c r="D463" s="39"/>
      <c r="E463" s="55"/>
      <c r="F463" s="96"/>
      <c r="G463" s="96"/>
      <c r="H463" s="96"/>
      <c r="I463" s="60"/>
      <c r="J463" s="60"/>
      <c r="K463" s="61"/>
      <c r="L463" s="258"/>
      <c r="M463" s="258"/>
      <c r="N463" s="55"/>
      <c r="O463" s="26"/>
      <c r="P463" s="55"/>
      <c r="Q463" s="26"/>
      <c r="R463" s="131"/>
      <c r="S463" s="214"/>
      <c r="T463" s="284" t="s">
        <v>155</v>
      </c>
      <c r="U463" s="25" t="s">
        <v>31</v>
      </c>
      <c r="V463" s="39"/>
      <c r="W463" s="55"/>
      <c r="X463" s="96"/>
      <c r="Y463" s="96"/>
      <c r="Z463" s="96"/>
      <c r="AA463" s="60"/>
      <c r="AB463" s="60"/>
      <c r="AC463" s="61"/>
      <c r="AD463" s="258"/>
      <c r="AE463" s="258"/>
      <c r="AF463" s="55"/>
      <c r="AG463" s="26"/>
      <c r="AH463" s="55"/>
      <c r="AI463" s="26"/>
      <c r="AJ463" s="131"/>
      <c r="AK463" s="199"/>
      <c r="AL463" s="284" t="s">
        <v>155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4"/>
      <c r="AT463" s="37"/>
    </row>
    <row r="464" spans="2:46" ht="13.5" customHeight="1" x14ac:dyDescent="0.15">
      <c r="B464" s="285"/>
      <c r="C464" s="27" t="s">
        <v>32</v>
      </c>
      <c r="D464" s="186"/>
      <c r="E464" s="56"/>
      <c r="F464" s="187"/>
      <c r="G464" s="187"/>
      <c r="H464" s="187"/>
      <c r="I464" s="62"/>
      <c r="J464" s="62"/>
      <c r="K464" s="188"/>
      <c r="L464" s="259"/>
      <c r="M464" s="259"/>
      <c r="N464" s="56"/>
      <c r="O464" s="28"/>
      <c r="P464" s="56"/>
      <c r="Q464" s="28"/>
      <c r="R464" s="132"/>
      <c r="S464" s="214"/>
      <c r="T464" s="285"/>
      <c r="U464" s="27" t="s">
        <v>32</v>
      </c>
      <c r="V464" s="186"/>
      <c r="W464" s="56"/>
      <c r="X464" s="187"/>
      <c r="Y464" s="187"/>
      <c r="Z464" s="187"/>
      <c r="AA464" s="62"/>
      <c r="AB464" s="62"/>
      <c r="AC464" s="188"/>
      <c r="AD464" s="259"/>
      <c r="AE464" s="259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4"/>
      <c r="AT464" s="37"/>
    </row>
    <row r="465" spans="2:46" ht="13.5" customHeight="1" x14ac:dyDescent="0.15">
      <c r="B465" s="285"/>
      <c r="C465" s="27" t="s">
        <v>33</v>
      </c>
      <c r="D465" s="186"/>
      <c r="E465" s="56"/>
      <c r="F465" s="187"/>
      <c r="G465" s="187"/>
      <c r="H465" s="187"/>
      <c r="I465" s="62"/>
      <c r="J465" s="62"/>
      <c r="K465" s="188"/>
      <c r="L465" s="259"/>
      <c r="M465" s="259"/>
      <c r="N465" s="56"/>
      <c r="O465" s="28"/>
      <c r="P465" s="56"/>
      <c r="Q465" s="28"/>
      <c r="R465" s="132"/>
      <c r="S465" s="214"/>
      <c r="T465" s="285"/>
      <c r="U465" s="27" t="s">
        <v>33</v>
      </c>
      <c r="V465" s="186"/>
      <c r="W465" s="56"/>
      <c r="X465" s="187"/>
      <c r="Y465" s="187"/>
      <c r="Z465" s="187"/>
      <c r="AA465" s="62"/>
      <c r="AB465" s="62"/>
      <c r="AC465" s="188"/>
      <c r="AD465" s="259"/>
      <c r="AE465" s="259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4"/>
      <c r="AT465" s="37"/>
    </row>
    <row r="466" spans="2:46" ht="13.5" customHeight="1" x14ac:dyDescent="0.15">
      <c r="B466" s="285"/>
      <c r="C466" s="27" t="s">
        <v>35</v>
      </c>
      <c r="D466" s="186"/>
      <c r="E466" s="56"/>
      <c r="F466" s="187"/>
      <c r="G466" s="187"/>
      <c r="H466" s="187"/>
      <c r="I466" s="62"/>
      <c r="J466" s="62"/>
      <c r="K466" s="188"/>
      <c r="L466" s="259"/>
      <c r="M466" s="259"/>
      <c r="N466" s="56"/>
      <c r="O466" s="28"/>
      <c r="P466" s="56"/>
      <c r="Q466" s="28"/>
      <c r="R466" s="132"/>
      <c r="S466" s="214"/>
      <c r="T466" s="285"/>
      <c r="U466" s="27" t="s">
        <v>35</v>
      </c>
      <c r="V466" s="186"/>
      <c r="W466" s="56"/>
      <c r="X466" s="187"/>
      <c r="Y466" s="187"/>
      <c r="Z466" s="187"/>
      <c r="AA466" s="62"/>
      <c r="AB466" s="62"/>
      <c r="AC466" s="188"/>
      <c r="AD466" s="259"/>
      <c r="AE466" s="259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4"/>
      <c r="AT466" s="37"/>
    </row>
    <row r="467" spans="2:46" ht="13.5" customHeight="1" thickBot="1" x14ac:dyDescent="0.2">
      <c r="B467" s="286"/>
      <c r="C467" s="27"/>
      <c r="D467" s="186"/>
      <c r="E467" s="56"/>
      <c r="F467" s="189"/>
      <c r="G467" s="189"/>
      <c r="H467" s="189"/>
      <c r="I467" s="56"/>
      <c r="J467" s="56"/>
      <c r="K467" s="188"/>
      <c r="L467" s="259"/>
      <c r="M467" s="259"/>
      <c r="N467" s="56"/>
      <c r="O467" s="28"/>
      <c r="P467" s="56"/>
      <c r="Q467" s="28"/>
      <c r="R467" s="184"/>
      <c r="S467" s="214"/>
      <c r="T467" s="286"/>
      <c r="U467" s="27"/>
      <c r="V467" s="186"/>
      <c r="W467" s="56"/>
      <c r="X467" s="189"/>
      <c r="Y467" s="189"/>
      <c r="Z467" s="189"/>
      <c r="AA467" s="56"/>
      <c r="AB467" s="56"/>
      <c r="AC467" s="188"/>
      <c r="AD467" s="259"/>
      <c r="AE467" s="259"/>
      <c r="AF467" s="56"/>
      <c r="AG467" s="28"/>
      <c r="AH467" s="56"/>
      <c r="AI467" s="28"/>
      <c r="AJ467" s="184"/>
      <c r="AK467" s="199"/>
      <c r="AL467" s="286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4"/>
      <c r="AT467" s="37"/>
    </row>
    <row r="468" spans="2:46" ht="13.5" customHeight="1" x14ac:dyDescent="0.15">
      <c r="B468" s="284" t="s">
        <v>156</v>
      </c>
      <c r="C468" s="25" t="s">
        <v>31</v>
      </c>
      <c r="D468" s="39"/>
      <c r="E468" s="55"/>
      <c r="F468" s="96"/>
      <c r="G468" s="96"/>
      <c r="H468" s="96"/>
      <c r="I468" s="60"/>
      <c r="J468" s="60"/>
      <c r="K468" s="61"/>
      <c r="L468" s="258"/>
      <c r="M468" s="258"/>
      <c r="N468" s="55"/>
      <c r="O468" s="26"/>
      <c r="P468" s="55"/>
      <c r="Q468" s="26"/>
      <c r="R468" s="131"/>
      <c r="S468" s="214"/>
      <c r="T468" s="284" t="s">
        <v>156</v>
      </c>
      <c r="U468" s="25" t="s">
        <v>31</v>
      </c>
      <c r="V468" s="39"/>
      <c r="W468" s="55"/>
      <c r="X468" s="96"/>
      <c r="Y468" s="96"/>
      <c r="Z468" s="96"/>
      <c r="AA468" s="60"/>
      <c r="AB468" s="60"/>
      <c r="AC468" s="61"/>
      <c r="AD468" s="258"/>
      <c r="AE468" s="258"/>
      <c r="AF468" s="55"/>
      <c r="AG468" s="26"/>
      <c r="AH468" s="55"/>
      <c r="AI468" s="26"/>
      <c r="AJ468" s="131"/>
      <c r="AK468" s="199"/>
      <c r="AL468" s="284" t="s">
        <v>156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4"/>
      <c r="AT468" s="37"/>
    </row>
    <row r="469" spans="2:46" ht="13.5" customHeight="1" x14ac:dyDescent="0.15">
      <c r="B469" s="285"/>
      <c r="C469" s="27" t="s">
        <v>32</v>
      </c>
      <c r="D469" s="186"/>
      <c r="E469" s="56"/>
      <c r="F469" s="187"/>
      <c r="G469" s="187"/>
      <c r="H469" s="187"/>
      <c r="I469" s="62"/>
      <c r="J469" s="62"/>
      <c r="K469" s="188"/>
      <c r="L469" s="259"/>
      <c r="M469" s="259"/>
      <c r="N469" s="56"/>
      <c r="O469" s="28"/>
      <c r="P469" s="56"/>
      <c r="Q469" s="28"/>
      <c r="R469" s="132"/>
      <c r="S469" s="214"/>
      <c r="T469" s="285"/>
      <c r="U469" s="27" t="s">
        <v>32</v>
      </c>
      <c r="V469" s="186"/>
      <c r="W469" s="56"/>
      <c r="X469" s="187"/>
      <c r="Y469" s="187"/>
      <c r="Z469" s="187"/>
      <c r="AA469" s="62"/>
      <c r="AB469" s="62"/>
      <c r="AC469" s="188"/>
      <c r="AD469" s="259"/>
      <c r="AE469" s="259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4"/>
      <c r="AT469" s="37"/>
    </row>
    <row r="470" spans="2:46" ht="13.5" customHeight="1" x14ac:dyDescent="0.15">
      <c r="B470" s="285"/>
      <c r="C470" s="27" t="s">
        <v>33</v>
      </c>
      <c r="D470" s="186"/>
      <c r="E470" s="56"/>
      <c r="F470" s="187"/>
      <c r="G470" s="187"/>
      <c r="H470" s="187"/>
      <c r="I470" s="62"/>
      <c r="J470" s="62"/>
      <c r="K470" s="188"/>
      <c r="L470" s="259"/>
      <c r="M470" s="259"/>
      <c r="N470" s="56"/>
      <c r="O470" s="28"/>
      <c r="P470" s="56"/>
      <c r="Q470" s="28"/>
      <c r="R470" s="132"/>
      <c r="S470" s="214"/>
      <c r="T470" s="285"/>
      <c r="U470" s="27" t="s">
        <v>33</v>
      </c>
      <c r="V470" s="186"/>
      <c r="W470" s="56"/>
      <c r="X470" s="187"/>
      <c r="Y470" s="187"/>
      <c r="Z470" s="187"/>
      <c r="AA470" s="62"/>
      <c r="AB470" s="62"/>
      <c r="AC470" s="188"/>
      <c r="AD470" s="259"/>
      <c r="AE470" s="259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4"/>
      <c r="AT470" s="37"/>
    </row>
    <row r="471" spans="2:46" ht="13.5" customHeight="1" x14ac:dyDescent="0.15">
      <c r="B471" s="285"/>
      <c r="C471" s="27" t="s">
        <v>35</v>
      </c>
      <c r="D471" s="186"/>
      <c r="E471" s="56"/>
      <c r="F471" s="187"/>
      <c r="G471" s="187"/>
      <c r="H471" s="187"/>
      <c r="I471" s="62"/>
      <c r="J471" s="62"/>
      <c r="K471" s="188"/>
      <c r="L471" s="259"/>
      <c r="M471" s="259"/>
      <c r="N471" s="56"/>
      <c r="O471" s="28"/>
      <c r="P471" s="56"/>
      <c r="Q471" s="28"/>
      <c r="R471" s="132"/>
      <c r="S471" s="214"/>
      <c r="T471" s="285"/>
      <c r="U471" s="27" t="s">
        <v>35</v>
      </c>
      <c r="V471" s="186"/>
      <c r="W471" s="56"/>
      <c r="X471" s="187"/>
      <c r="Y471" s="187"/>
      <c r="Z471" s="187"/>
      <c r="AA471" s="62"/>
      <c r="AB471" s="62"/>
      <c r="AC471" s="188"/>
      <c r="AD471" s="259"/>
      <c r="AE471" s="259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4"/>
      <c r="AT471" s="37"/>
    </row>
    <row r="472" spans="2:46" ht="13.5" customHeight="1" thickBot="1" x14ac:dyDescent="0.2">
      <c r="B472" s="286"/>
      <c r="C472" s="27"/>
      <c r="D472" s="186"/>
      <c r="E472" s="56"/>
      <c r="F472" s="189"/>
      <c r="G472" s="189"/>
      <c r="H472" s="189"/>
      <c r="I472" s="56"/>
      <c r="J472" s="56"/>
      <c r="K472" s="188"/>
      <c r="L472" s="259"/>
      <c r="M472" s="259"/>
      <c r="N472" s="56"/>
      <c r="O472" s="28"/>
      <c r="P472" s="56"/>
      <c r="Q472" s="28"/>
      <c r="R472" s="184"/>
      <c r="S472" s="214"/>
      <c r="T472" s="286"/>
      <c r="U472" s="27"/>
      <c r="V472" s="186"/>
      <c r="W472" s="56"/>
      <c r="X472" s="189"/>
      <c r="Y472" s="189"/>
      <c r="Z472" s="189"/>
      <c r="AA472" s="56"/>
      <c r="AB472" s="56"/>
      <c r="AC472" s="188"/>
      <c r="AD472" s="259"/>
      <c r="AE472" s="259"/>
      <c r="AF472" s="56"/>
      <c r="AG472" s="28"/>
      <c r="AH472" s="56"/>
      <c r="AI472" s="28"/>
      <c r="AJ472" s="184"/>
      <c r="AK472" s="199"/>
      <c r="AL472" s="286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4"/>
      <c r="AT472" s="37"/>
    </row>
    <row r="473" spans="2:46" ht="13.5" customHeight="1" x14ac:dyDescent="0.15">
      <c r="B473" s="284" t="s">
        <v>157</v>
      </c>
      <c r="C473" s="25" t="s">
        <v>31</v>
      </c>
      <c r="D473" s="39"/>
      <c r="E473" s="55"/>
      <c r="F473" s="96"/>
      <c r="G473" s="96"/>
      <c r="H473" s="96"/>
      <c r="I473" s="60"/>
      <c r="J473" s="60"/>
      <c r="K473" s="61"/>
      <c r="L473" s="258"/>
      <c r="M473" s="258"/>
      <c r="N473" s="55"/>
      <c r="O473" s="26"/>
      <c r="P473" s="55"/>
      <c r="Q473" s="26"/>
      <c r="R473" s="131"/>
      <c r="S473" s="214"/>
      <c r="T473" s="284" t="s">
        <v>157</v>
      </c>
      <c r="U473" s="25" t="s">
        <v>31</v>
      </c>
      <c r="V473" s="39"/>
      <c r="W473" s="55"/>
      <c r="X473" s="96"/>
      <c r="Y473" s="96"/>
      <c r="Z473" s="96"/>
      <c r="AA473" s="60"/>
      <c r="AB473" s="60"/>
      <c r="AC473" s="61"/>
      <c r="AD473" s="258"/>
      <c r="AE473" s="258"/>
      <c r="AF473" s="55"/>
      <c r="AG473" s="26"/>
      <c r="AH473" s="55"/>
      <c r="AI473" s="26"/>
      <c r="AJ473" s="131"/>
      <c r="AK473" s="199"/>
      <c r="AL473" s="284" t="s">
        <v>157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4"/>
      <c r="AT473" s="37"/>
    </row>
    <row r="474" spans="2:46" ht="13.5" customHeight="1" x14ac:dyDescent="0.15">
      <c r="B474" s="285"/>
      <c r="C474" s="27" t="s">
        <v>32</v>
      </c>
      <c r="D474" s="186"/>
      <c r="E474" s="56"/>
      <c r="F474" s="187"/>
      <c r="G474" s="187"/>
      <c r="H474" s="187"/>
      <c r="I474" s="62"/>
      <c r="J474" s="62"/>
      <c r="K474" s="188"/>
      <c r="L474" s="259"/>
      <c r="M474" s="259"/>
      <c r="N474" s="56"/>
      <c r="O474" s="28"/>
      <c r="P474" s="56"/>
      <c r="Q474" s="28"/>
      <c r="R474" s="132"/>
      <c r="S474" s="214"/>
      <c r="T474" s="285"/>
      <c r="U474" s="27" t="s">
        <v>32</v>
      </c>
      <c r="V474" s="186"/>
      <c r="W474" s="56"/>
      <c r="X474" s="187"/>
      <c r="Y474" s="187"/>
      <c r="Z474" s="187"/>
      <c r="AA474" s="62"/>
      <c r="AB474" s="62"/>
      <c r="AC474" s="188"/>
      <c r="AD474" s="259"/>
      <c r="AE474" s="259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4"/>
      <c r="AT474" s="37"/>
    </row>
    <row r="475" spans="2:46" ht="13.5" customHeight="1" x14ac:dyDescent="0.15">
      <c r="B475" s="285"/>
      <c r="C475" s="27" t="s">
        <v>33</v>
      </c>
      <c r="D475" s="186"/>
      <c r="E475" s="56"/>
      <c r="F475" s="187"/>
      <c r="G475" s="187"/>
      <c r="H475" s="187"/>
      <c r="I475" s="62"/>
      <c r="J475" s="62"/>
      <c r="K475" s="188"/>
      <c r="L475" s="259"/>
      <c r="M475" s="259"/>
      <c r="N475" s="56"/>
      <c r="O475" s="28"/>
      <c r="P475" s="56"/>
      <c r="Q475" s="28"/>
      <c r="R475" s="132"/>
      <c r="S475" s="214"/>
      <c r="T475" s="285"/>
      <c r="U475" s="27" t="s">
        <v>33</v>
      </c>
      <c r="V475" s="186"/>
      <c r="W475" s="56"/>
      <c r="X475" s="187"/>
      <c r="Y475" s="187"/>
      <c r="Z475" s="187"/>
      <c r="AA475" s="62"/>
      <c r="AB475" s="62"/>
      <c r="AC475" s="188"/>
      <c r="AD475" s="259"/>
      <c r="AE475" s="259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4"/>
      <c r="AT475" s="37"/>
    </row>
    <row r="476" spans="2:46" ht="13.5" customHeight="1" x14ac:dyDescent="0.15">
      <c r="B476" s="285"/>
      <c r="C476" s="27" t="s">
        <v>35</v>
      </c>
      <c r="D476" s="186"/>
      <c r="E476" s="56"/>
      <c r="F476" s="187"/>
      <c r="G476" s="187"/>
      <c r="H476" s="187"/>
      <c r="I476" s="62"/>
      <c r="J476" s="62"/>
      <c r="K476" s="188"/>
      <c r="L476" s="259"/>
      <c r="M476" s="259"/>
      <c r="N476" s="56"/>
      <c r="O476" s="28"/>
      <c r="P476" s="56"/>
      <c r="Q476" s="28"/>
      <c r="R476" s="132"/>
      <c r="S476" s="214"/>
      <c r="T476" s="285"/>
      <c r="U476" s="27" t="s">
        <v>35</v>
      </c>
      <c r="V476" s="186"/>
      <c r="W476" s="56"/>
      <c r="X476" s="187"/>
      <c r="Y476" s="187"/>
      <c r="Z476" s="187"/>
      <c r="AA476" s="62"/>
      <c r="AB476" s="62"/>
      <c r="AC476" s="188"/>
      <c r="AD476" s="259"/>
      <c r="AE476" s="259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4"/>
      <c r="AT476" s="37"/>
    </row>
    <row r="477" spans="2:46" ht="13.5" customHeight="1" thickBot="1" x14ac:dyDescent="0.2">
      <c r="B477" s="286"/>
      <c r="C477" s="27"/>
      <c r="D477" s="186"/>
      <c r="E477" s="56"/>
      <c r="F477" s="189"/>
      <c r="G477" s="189"/>
      <c r="H477" s="189"/>
      <c r="I477" s="56"/>
      <c r="J477" s="56"/>
      <c r="K477" s="188"/>
      <c r="L477" s="259"/>
      <c r="M477" s="259"/>
      <c r="N477" s="56"/>
      <c r="O477" s="28"/>
      <c r="P477" s="56"/>
      <c r="Q477" s="28"/>
      <c r="R477" s="184"/>
      <c r="S477" s="214"/>
      <c r="T477" s="286"/>
      <c r="U477" s="27"/>
      <c r="V477" s="186"/>
      <c r="W477" s="56"/>
      <c r="X477" s="189"/>
      <c r="Y477" s="189"/>
      <c r="Z477" s="189"/>
      <c r="AA477" s="56"/>
      <c r="AB477" s="56"/>
      <c r="AC477" s="188"/>
      <c r="AD477" s="259"/>
      <c r="AE477" s="259"/>
      <c r="AF477" s="56"/>
      <c r="AG477" s="28"/>
      <c r="AH477" s="56"/>
      <c r="AI477" s="28"/>
      <c r="AJ477" s="184"/>
      <c r="AK477" s="199"/>
      <c r="AL477" s="286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4"/>
      <c r="AT477" s="37"/>
    </row>
    <row r="478" spans="2:46" ht="13.5" customHeight="1" x14ac:dyDescent="0.15">
      <c r="B478" s="284" t="s">
        <v>158</v>
      </c>
      <c r="C478" s="25" t="s">
        <v>31</v>
      </c>
      <c r="D478" s="39"/>
      <c r="E478" s="55"/>
      <c r="F478" s="96"/>
      <c r="G478" s="96"/>
      <c r="H478" s="96"/>
      <c r="I478" s="60"/>
      <c r="J478" s="60"/>
      <c r="K478" s="61"/>
      <c r="L478" s="258"/>
      <c r="M478" s="258"/>
      <c r="N478" s="55"/>
      <c r="O478" s="26"/>
      <c r="P478" s="55"/>
      <c r="Q478" s="26"/>
      <c r="R478" s="131"/>
      <c r="S478" s="214"/>
      <c r="T478" s="284" t="s">
        <v>158</v>
      </c>
      <c r="U478" s="25" t="s">
        <v>31</v>
      </c>
      <c r="V478" s="39"/>
      <c r="W478" s="55"/>
      <c r="X478" s="96"/>
      <c r="Y478" s="96"/>
      <c r="Z478" s="96"/>
      <c r="AA478" s="60"/>
      <c r="AB478" s="60"/>
      <c r="AC478" s="61"/>
      <c r="AD478" s="258"/>
      <c r="AE478" s="258"/>
      <c r="AF478" s="55"/>
      <c r="AG478" s="26"/>
      <c r="AH478" s="55"/>
      <c r="AI478" s="26"/>
      <c r="AJ478" s="131"/>
      <c r="AK478" s="199"/>
      <c r="AL478" s="284" t="s">
        <v>158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4"/>
      <c r="AT478" s="37"/>
    </row>
    <row r="479" spans="2:46" ht="13.5" customHeight="1" x14ac:dyDescent="0.15">
      <c r="B479" s="285"/>
      <c r="C479" s="27" t="s">
        <v>32</v>
      </c>
      <c r="D479" s="186"/>
      <c r="E479" s="56"/>
      <c r="F479" s="187"/>
      <c r="G479" s="187"/>
      <c r="H479" s="187"/>
      <c r="I479" s="62"/>
      <c r="J479" s="62"/>
      <c r="K479" s="188"/>
      <c r="L479" s="259"/>
      <c r="M479" s="259"/>
      <c r="N479" s="56"/>
      <c r="O479" s="28"/>
      <c r="P479" s="56"/>
      <c r="Q479" s="28"/>
      <c r="R479" s="132"/>
      <c r="S479" s="214"/>
      <c r="T479" s="285"/>
      <c r="U479" s="27" t="s">
        <v>32</v>
      </c>
      <c r="V479" s="186"/>
      <c r="W479" s="56"/>
      <c r="X479" s="187"/>
      <c r="Y479" s="187"/>
      <c r="Z479" s="187"/>
      <c r="AA479" s="62"/>
      <c r="AB479" s="62"/>
      <c r="AC479" s="188"/>
      <c r="AD479" s="259"/>
      <c r="AE479" s="259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4"/>
      <c r="AT479" s="37"/>
    </row>
    <row r="480" spans="2:46" ht="13.5" customHeight="1" x14ac:dyDescent="0.15">
      <c r="B480" s="285"/>
      <c r="C480" s="27" t="s">
        <v>33</v>
      </c>
      <c r="D480" s="186"/>
      <c r="E480" s="56"/>
      <c r="F480" s="187"/>
      <c r="G480" s="187"/>
      <c r="H480" s="187"/>
      <c r="I480" s="62"/>
      <c r="J480" s="62"/>
      <c r="K480" s="188"/>
      <c r="L480" s="259"/>
      <c r="M480" s="259"/>
      <c r="N480" s="56"/>
      <c r="O480" s="28"/>
      <c r="P480" s="56"/>
      <c r="Q480" s="28"/>
      <c r="R480" s="132"/>
      <c r="S480" s="214"/>
      <c r="T480" s="285"/>
      <c r="U480" s="27" t="s">
        <v>33</v>
      </c>
      <c r="V480" s="186"/>
      <c r="W480" s="56"/>
      <c r="X480" s="187"/>
      <c r="Y480" s="187"/>
      <c r="Z480" s="187"/>
      <c r="AA480" s="62"/>
      <c r="AB480" s="62"/>
      <c r="AC480" s="188"/>
      <c r="AD480" s="259"/>
      <c r="AE480" s="259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4"/>
      <c r="AT480" s="37"/>
    </row>
    <row r="481" spans="2:46" ht="13.5" customHeight="1" x14ac:dyDescent="0.15">
      <c r="B481" s="285"/>
      <c r="C481" s="27" t="s">
        <v>35</v>
      </c>
      <c r="D481" s="186"/>
      <c r="E481" s="56"/>
      <c r="F481" s="187"/>
      <c r="G481" s="187"/>
      <c r="H481" s="187"/>
      <c r="I481" s="62"/>
      <c r="J481" s="62"/>
      <c r="K481" s="188"/>
      <c r="L481" s="259"/>
      <c r="M481" s="259"/>
      <c r="N481" s="56"/>
      <c r="O481" s="28"/>
      <c r="P481" s="56"/>
      <c r="Q481" s="28"/>
      <c r="R481" s="132"/>
      <c r="S481" s="214"/>
      <c r="T481" s="285"/>
      <c r="U481" s="27" t="s">
        <v>35</v>
      </c>
      <c r="V481" s="186"/>
      <c r="W481" s="56"/>
      <c r="X481" s="187"/>
      <c r="Y481" s="187"/>
      <c r="Z481" s="187"/>
      <c r="AA481" s="62"/>
      <c r="AB481" s="62"/>
      <c r="AC481" s="188"/>
      <c r="AD481" s="259"/>
      <c r="AE481" s="259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4"/>
      <c r="AT481" s="37"/>
    </row>
    <row r="482" spans="2:46" ht="13.5" customHeight="1" thickBot="1" x14ac:dyDescent="0.2">
      <c r="B482" s="286"/>
      <c r="C482" s="27"/>
      <c r="D482" s="186"/>
      <c r="E482" s="56"/>
      <c r="F482" s="189"/>
      <c r="G482" s="189"/>
      <c r="H482" s="189"/>
      <c r="I482" s="56"/>
      <c r="J482" s="56"/>
      <c r="K482" s="188"/>
      <c r="L482" s="259"/>
      <c r="M482" s="259"/>
      <c r="N482" s="56"/>
      <c r="O482" s="28"/>
      <c r="P482" s="56"/>
      <c r="Q482" s="28"/>
      <c r="R482" s="184"/>
      <c r="S482" s="214"/>
      <c r="T482" s="286"/>
      <c r="U482" s="27"/>
      <c r="V482" s="186"/>
      <c r="W482" s="56"/>
      <c r="X482" s="189"/>
      <c r="Y482" s="189"/>
      <c r="Z482" s="189"/>
      <c r="AA482" s="56"/>
      <c r="AB482" s="56"/>
      <c r="AC482" s="188"/>
      <c r="AD482" s="259"/>
      <c r="AE482" s="259"/>
      <c r="AF482" s="56"/>
      <c r="AG482" s="28"/>
      <c r="AH482" s="56"/>
      <c r="AI482" s="28"/>
      <c r="AJ482" s="184"/>
      <c r="AK482" s="199"/>
      <c r="AL482" s="286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4"/>
      <c r="AT482" s="37"/>
    </row>
    <row r="483" spans="2:46" ht="13.5" customHeight="1" x14ac:dyDescent="0.15">
      <c r="B483" s="284" t="s">
        <v>159</v>
      </c>
      <c r="C483" s="25" t="s">
        <v>31</v>
      </c>
      <c r="D483" s="39"/>
      <c r="E483" s="55"/>
      <c r="F483" s="96"/>
      <c r="G483" s="96"/>
      <c r="H483" s="96"/>
      <c r="I483" s="60"/>
      <c r="J483" s="60"/>
      <c r="K483" s="61"/>
      <c r="L483" s="258"/>
      <c r="M483" s="258"/>
      <c r="N483" s="55"/>
      <c r="O483" s="26"/>
      <c r="P483" s="55"/>
      <c r="Q483" s="26"/>
      <c r="R483" s="131"/>
      <c r="S483" s="214"/>
      <c r="T483" s="284" t="s">
        <v>159</v>
      </c>
      <c r="U483" s="25" t="s">
        <v>31</v>
      </c>
      <c r="V483" s="39"/>
      <c r="W483" s="55"/>
      <c r="X483" s="96"/>
      <c r="Y483" s="96"/>
      <c r="Z483" s="96"/>
      <c r="AA483" s="60"/>
      <c r="AB483" s="60"/>
      <c r="AC483" s="61"/>
      <c r="AD483" s="258"/>
      <c r="AE483" s="258"/>
      <c r="AF483" s="55"/>
      <c r="AG483" s="26"/>
      <c r="AH483" s="55"/>
      <c r="AI483" s="26"/>
      <c r="AJ483" s="131"/>
      <c r="AK483" s="199"/>
      <c r="AL483" s="284" t="s">
        <v>159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4"/>
      <c r="AT483" s="37"/>
    </row>
    <row r="484" spans="2:46" ht="13.5" customHeight="1" x14ac:dyDescent="0.15">
      <c r="B484" s="285"/>
      <c r="C484" s="27" t="s">
        <v>32</v>
      </c>
      <c r="D484" s="186"/>
      <c r="E484" s="56"/>
      <c r="F484" s="187"/>
      <c r="G484" s="187"/>
      <c r="H484" s="187"/>
      <c r="I484" s="62"/>
      <c r="J484" s="62"/>
      <c r="K484" s="188"/>
      <c r="L484" s="259"/>
      <c r="M484" s="259"/>
      <c r="N484" s="56"/>
      <c r="O484" s="28"/>
      <c r="P484" s="56"/>
      <c r="Q484" s="28"/>
      <c r="R484" s="132"/>
      <c r="S484" s="214"/>
      <c r="T484" s="285"/>
      <c r="U484" s="27" t="s">
        <v>32</v>
      </c>
      <c r="V484" s="186"/>
      <c r="W484" s="56"/>
      <c r="X484" s="187"/>
      <c r="Y484" s="187"/>
      <c r="Z484" s="187"/>
      <c r="AA484" s="62"/>
      <c r="AB484" s="62"/>
      <c r="AC484" s="188"/>
      <c r="AD484" s="259"/>
      <c r="AE484" s="259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4"/>
      <c r="AT484" s="37"/>
    </row>
    <row r="485" spans="2:46" ht="13.5" customHeight="1" x14ac:dyDescent="0.15">
      <c r="B485" s="285"/>
      <c r="C485" s="27" t="s">
        <v>33</v>
      </c>
      <c r="D485" s="186"/>
      <c r="E485" s="56"/>
      <c r="F485" s="187"/>
      <c r="G485" s="187"/>
      <c r="H485" s="187"/>
      <c r="I485" s="62"/>
      <c r="J485" s="62"/>
      <c r="K485" s="188"/>
      <c r="L485" s="259"/>
      <c r="M485" s="259"/>
      <c r="N485" s="56"/>
      <c r="O485" s="28"/>
      <c r="P485" s="56"/>
      <c r="Q485" s="28"/>
      <c r="R485" s="132"/>
      <c r="S485" s="214"/>
      <c r="T485" s="285"/>
      <c r="U485" s="27" t="s">
        <v>33</v>
      </c>
      <c r="V485" s="186"/>
      <c r="W485" s="56"/>
      <c r="X485" s="187"/>
      <c r="Y485" s="187"/>
      <c r="Z485" s="187"/>
      <c r="AA485" s="62"/>
      <c r="AB485" s="62"/>
      <c r="AC485" s="188"/>
      <c r="AD485" s="259"/>
      <c r="AE485" s="259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4"/>
      <c r="AT485" s="37"/>
    </row>
    <row r="486" spans="2:46" ht="13.5" customHeight="1" x14ac:dyDescent="0.15">
      <c r="B486" s="285"/>
      <c r="C486" s="27" t="s">
        <v>35</v>
      </c>
      <c r="D486" s="186"/>
      <c r="E486" s="56"/>
      <c r="F486" s="187"/>
      <c r="G486" s="187"/>
      <c r="H486" s="187"/>
      <c r="I486" s="62"/>
      <c r="J486" s="62"/>
      <c r="K486" s="188"/>
      <c r="L486" s="259"/>
      <c r="M486" s="259"/>
      <c r="N486" s="56"/>
      <c r="O486" s="28"/>
      <c r="P486" s="56"/>
      <c r="Q486" s="28"/>
      <c r="R486" s="132"/>
      <c r="S486" s="214"/>
      <c r="T486" s="285"/>
      <c r="U486" s="27" t="s">
        <v>35</v>
      </c>
      <c r="V486" s="186"/>
      <c r="W486" s="56"/>
      <c r="X486" s="187"/>
      <c r="Y486" s="187"/>
      <c r="Z486" s="187"/>
      <c r="AA486" s="62"/>
      <c r="AB486" s="62"/>
      <c r="AC486" s="188"/>
      <c r="AD486" s="259"/>
      <c r="AE486" s="259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4"/>
      <c r="AT486" s="37"/>
    </row>
    <row r="487" spans="2:46" ht="13.5" customHeight="1" thickBot="1" x14ac:dyDescent="0.2">
      <c r="B487" s="286"/>
      <c r="C487" s="27"/>
      <c r="D487" s="186"/>
      <c r="E487" s="56"/>
      <c r="F487" s="189"/>
      <c r="G487" s="189"/>
      <c r="H487" s="189"/>
      <c r="I487" s="56"/>
      <c r="J487" s="56"/>
      <c r="K487" s="188"/>
      <c r="L487" s="259"/>
      <c r="M487" s="259"/>
      <c r="N487" s="56"/>
      <c r="O487" s="28"/>
      <c r="P487" s="56"/>
      <c r="Q487" s="28"/>
      <c r="R487" s="184"/>
      <c r="S487" s="214"/>
      <c r="T487" s="286"/>
      <c r="U487" s="27"/>
      <c r="V487" s="186"/>
      <c r="W487" s="56"/>
      <c r="X487" s="189"/>
      <c r="Y487" s="189"/>
      <c r="Z487" s="189"/>
      <c r="AA487" s="56"/>
      <c r="AB487" s="56"/>
      <c r="AC487" s="188"/>
      <c r="AD487" s="259"/>
      <c r="AE487" s="259"/>
      <c r="AF487" s="56"/>
      <c r="AG487" s="28"/>
      <c r="AH487" s="56"/>
      <c r="AI487" s="28"/>
      <c r="AJ487" s="184"/>
      <c r="AK487" s="199"/>
      <c r="AL487" s="286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4"/>
      <c r="AT487" s="37"/>
    </row>
    <row r="488" spans="2:46" ht="13.5" customHeight="1" x14ac:dyDescent="0.15">
      <c r="B488" s="284" t="s">
        <v>160</v>
      </c>
      <c r="C488" s="25" t="s">
        <v>31</v>
      </c>
      <c r="D488" s="39"/>
      <c r="E488" s="55"/>
      <c r="F488" s="96"/>
      <c r="G488" s="96"/>
      <c r="H488" s="96"/>
      <c r="I488" s="60"/>
      <c r="J488" s="60"/>
      <c r="K488" s="61"/>
      <c r="L488" s="258"/>
      <c r="M488" s="258"/>
      <c r="N488" s="55"/>
      <c r="O488" s="26"/>
      <c r="P488" s="55"/>
      <c r="Q488" s="26"/>
      <c r="R488" s="131"/>
      <c r="S488" s="214"/>
      <c r="T488" s="284" t="s">
        <v>160</v>
      </c>
      <c r="U488" s="25" t="s">
        <v>31</v>
      </c>
      <c r="V488" s="39"/>
      <c r="W488" s="55"/>
      <c r="X488" s="96"/>
      <c r="Y488" s="96"/>
      <c r="Z488" s="96"/>
      <c r="AA488" s="60"/>
      <c r="AB488" s="60"/>
      <c r="AC488" s="61"/>
      <c r="AD488" s="258"/>
      <c r="AE488" s="258"/>
      <c r="AF488" s="55"/>
      <c r="AG488" s="26"/>
      <c r="AH488" s="55"/>
      <c r="AI488" s="26"/>
      <c r="AJ488" s="131"/>
      <c r="AK488" s="199"/>
      <c r="AL488" s="284" t="s">
        <v>160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4"/>
      <c r="AT488" s="37"/>
    </row>
    <row r="489" spans="2:46" ht="13.5" customHeight="1" x14ac:dyDescent="0.15">
      <c r="B489" s="285"/>
      <c r="C489" s="27" t="s">
        <v>32</v>
      </c>
      <c r="D489" s="186"/>
      <c r="E489" s="56"/>
      <c r="F489" s="187"/>
      <c r="G489" s="187"/>
      <c r="H489" s="187"/>
      <c r="I489" s="62"/>
      <c r="J489" s="62"/>
      <c r="K489" s="188"/>
      <c r="L489" s="259"/>
      <c r="M489" s="259"/>
      <c r="N489" s="56"/>
      <c r="O489" s="28"/>
      <c r="P489" s="56"/>
      <c r="Q489" s="28"/>
      <c r="R489" s="132"/>
      <c r="S489" s="214"/>
      <c r="T489" s="285"/>
      <c r="U489" s="27" t="s">
        <v>32</v>
      </c>
      <c r="V489" s="186"/>
      <c r="W489" s="56"/>
      <c r="X489" s="187"/>
      <c r="Y489" s="187"/>
      <c r="Z489" s="187"/>
      <c r="AA489" s="62"/>
      <c r="AB489" s="62"/>
      <c r="AC489" s="188"/>
      <c r="AD489" s="259"/>
      <c r="AE489" s="259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4"/>
      <c r="AT489" s="37"/>
    </row>
    <row r="490" spans="2:46" ht="13.5" customHeight="1" x14ac:dyDescent="0.15">
      <c r="B490" s="285"/>
      <c r="C490" s="27" t="s">
        <v>33</v>
      </c>
      <c r="D490" s="186"/>
      <c r="E490" s="56"/>
      <c r="F490" s="187"/>
      <c r="G490" s="187"/>
      <c r="H490" s="187"/>
      <c r="I490" s="62"/>
      <c r="J490" s="62"/>
      <c r="K490" s="188"/>
      <c r="L490" s="259"/>
      <c r="M490" s="259"/>
      <c r="N490" s="56"/>
      <c r="O490" s="28"/>
      <c r="P490" s="56"/>
      <c r="Q490" s="28"/>
      <c r="R490" s="132"/>
      <c r="S490" s="214"/>
      <c r="T490" s="285"/>
      <c r="U490" s="27" t="s">
        <v>33</v>
      </c>
      <c r="V490" s="186"/>
      <c r="W490" s="56"/>
      <c r="X490" s="187"/>
      <c r="Y490" s="187"/>
      <c r="Z490" s="187"/>
      <c r="AA490" s="62"/>
      <c r="AB490" s="62"/>
      <c r="AC490" s="188"/>
      <c r="AD490" s="259"/>
      <c r="AE490" s="259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4"/>
      <c r="AT490" s="37"/>
    </row>
    <row r="491" spans="2:46" ht="13.5" customHeight="1" x14ac:dyDescent="0.15">
      <c r="B491" s="285"/>
      <c r="C491" s="27" t="s">
        <v>35</v>
      </c>
      <c r="D491" s="186"/>
      <c r="E491" s="56"/>
      <c r="F491" s="187"/>
      <c r="G491" s="187"/>
      <c r="H491" s="187"/>
      <c r="I491" s="62"/>
      <c r="J491" s="62"/>
      <c r="K491" s="188"/>
      <c r="L491" s="259"/>
      <c r="M491" s="259"/>
      <c r="N491" s="56"/>
      <c r="O491" s="28"/>
      <c r="P491" s="56"/>
      <c r="Q491" s="28"/>
      <c r="R491" s="132"/>
      <c r="S491" s="214"/>
      <c r="T491" s="285"/>
      <c r="U491" s="27" t="s">
        <v>35</v>
      </c>
      <c r="V491" s="186"/>
      <c r="W491" s="56"/>
      <c r="X491" s="187"/>
      <c r="Y491" s="187"/>
      <c r="Z491" s="187"/>
      <c r="AA491" s="62"/>
      <c r="AB491" s="62"/>
      <c r="AC491" s="188"/>
      <c r="AD491" s="259"/>
      <c r="AE491" s="259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4"/>
      <c r="AT491" s="37"/>
    </row>
    <row r="492" spans="2:46" ht="13.5" customHeight="1" thickBot="1" x14ac:dyDescent="0.2">
      <c r="B492" s="286"/>
      <c r="C492" s="27"/>
      <c r="D492" s="186"/>
      <c r="E492" s="56"/>
      <c r="F492" s="189"/>
      <c r="G492" s="189"/>
      <c r="H492" s="189"/>
      <c r="I492" s="56"/>
      <c r="J492" s="56"/>
      <c r="K492" s="188"/>
      <c r="L492" s="259"/>
      <c r="M492" s="259"/>
      <c r="N492" s="56"/>
      <c r="O492" s="28"/>
      <c r="P492" s="56"/>
      <c r="Q492" s="28"/>
      <c r="R492" s="184"/>
      <c r="S492" s="214"/>
      <c r="T492" s="286"/>
      <c r="U492" s="27"/>
      <c r="V492" s="186"/>
      <c r="W492" s="56"/>
      <c r="X492" s="189"/>
      <c r="Y492" s="189"/>
      <c r="Z492" s="189"/>
      <c r="AA492" s="56"/>
      <c r="AB492" s="56"/>
      <c r="AC492" s="188"/>
      <c r="AD492" s="259"/>
      <c r="AE492" s="259"/>
      <c r="AF492" s="56"/>
      <c r="AG492" s="28"/>
      <c r="AH492" s="56"/>
      <c r="AI492" s="28"/>
      <c r="AJ492" s="184"/>
      <c r="AK492" s="199"/>
      <c r="AL492" s="286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4"/>
      <c r="AT492" s="37"/>
    </row>
    <row r="493" spans="2:46" ht="13.5" customHeight="1" x14ac:dyDescent="0.15">
      <c r="B493" s="284" t="s">
        <v>161</v>
      </c>
      <c r="C493" s="25" t="s">
        <v>31</v>
      </c>
      <c r="D493" s="39"/>
      <c r="E493" s="55"/>
      <c r="F493" s="96"/>
      <c r="G493" s="96"/>
      <c r="H493" s="96"/>
      <c r="I493" s="60"/>
      <c r="J493" s="60"/>
      <c r="K493" s="61"/>
      <c r="L493" s="258"/>
      <c r="M493" s="258"/>
      <c r="N493" s="55"/>
      <c r="O493" s="26"/>
      <c r="P493" s="55"/>
      <c r="Q493" s="26"/>
      <c r="R493" s="131"/>
      <c r="S493" s="214"/>
      <c r="T493" s="284" t="s">
        <v>161</v>
      </c>
      <c r="U493" s="25" t="s">
        <v>31</v>
      </c>
      <c r="V493" s="39"/>
      <c r="W493" s="55"/>
      <c r="X493" s="96"/>
      <c r="Y493" s="96"/>
      <c r="Z493" s="96"/>
      <c r="AA493" s="60"/>
      <c r="AB493" s="60"/>
      <c r="AC493" s="61"/>
      <c r="AD493" s="258"/>
      <c r="AE493" s="258"/>
      <c r="AF493" s="55"/>
      <c r="AG493" s="26"/>
      <c r="AH493" s="55"/>
      <c r="AI493" s="26"/>
      <c r="AJ493" s="131"/>
      <c r="AK493" s="199"/>
      <c r="AL493" s="284" t="s">
        <v>161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4"/>
      <c r="AT493" s="37"/>
    </row>
    <row r="494" spans="2:46" ht="13.5" customHeight="1" x14ac:dyDescent="0.15">
      <c r="B494" s="285"/>
      <c r="C494" s="27" t="s">
        <v>32</v>
      </c>
      <c r="D494" s="186"/>
      <c r="E494" s="56"/>
      <c r="F494" s="187"/>
      <c r="G494" s="187"/>
      <c r="H494" s="187"/>
      <c r="I494" s="62"/>
      <c r="J494" s="62"/>
      <c r="K494" s="188"/>
      <c r="L494" s="259"/>
      <c r="M494" s="259"/>
      <c r="N494" s="56"/>
      <c r="O494" s="28"/>
      <c r="P494" s="56"/>
      <c r="Q494" s="28"/>
      <c r="R494" s="132"/>
      <c r="S494" s="214"/>
      <c r="T494" s="285"/>
      <c r="U494" s="27" t="s">
        <v>32</v>
      </c>
      <c r="V494" s="186"/>
      <c r="W494" s="56"/>
      <c r="X494" s="187"/>
      <c r="Y494" s="187"/>
      <c r="Z494" s="187"/>
      <c r="AA494" s="62"/>
      <c r="AB494" s="62"/>
      <c r="AC494" s="188"/>
      <c r="AD494" s="259"/>
      <c r="AE494" s="259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4"/>
      <c r="AT494" s="37"/>
    </row>
    <row r="495" spans="2:46" ht="13.5" customHeight="1" x14ac:dyDescent="0.15">
      <c r="B495" s="285"/>
      <c r="C495" s="27" t="s">
        <v>33</v>
      </c>
      <c r="D495" s="186"/>
      <c r="E495" s="56"/>
      <c r="F495" s="187"/>
      <c r="G495" s="187"/>
      <c r="H495" s="187"/>
      <c r="I495" s="62"/>
      <c r="J495" s="62"/>
      <c r="K495" s="188"/>
      <c r="L495" s="259"/>
      <c r="M495" s="259"/>
      <c r="N495" s="56"/>
      <c r="O495" s="28"/>
      <c r="P495" s="56"/>
      <c r="Q495" s="28"/>
      <c r="R495" s="132"/>
      <c r="S495" s="214"/>
      <c r="T495" s="285"/>
      <c r="U495" s="27" t="s">
        <v>33</v>
      </c>
      <c r="V495" s="186"/>
      <c r="W495" s="56"/>
      <c r="X495" s="187"/>
      <c r="Y495" s="187"/>
      <c r="Z495" s="187"/>
      <c r="AA495" s="62"/>
      <c r="AB495" s="62"/>
      <c r="AC495" s="188"/>
      <c r="AD495" s="259"/>
      <c r="AE495" s="259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4"/>
      <c r="AT495" s="37"/>
    </row>
    <row r="496" spans="2:46" ht="13.5" customHeight="1" x14ac:dyDescent="0.15">
      <c r="B496" s="285"/>
      <c r="C496" s="27" t="s">
        <v>35</v>
      </c>
      <c r="D496" s="186"/>
      <c r="E496" s="56"/>
      <c r="F496" s="187"/>
      <c r="G496" s="187"/>
      <c r="H496" s="187"/>
      <c r="I496" s="62"/>
      <c r="J496" s="62"/>
      <c r="K496" s="188"/>
      <c r="L496" s="259"/>
      <c r="M496" s="259"/>
      <c r="N496" s="56"/>
      <c r="O496" s="28"/>
      <c r="P496" s="56"/>
      <c r="Q496" s="28"/>
      <c r="R496" s="132"/>
      <c r="S496" s="214"/>
      <c r="T496" s="285"/>
      <c r="U496" s="27" t="s">
        <v>35</v>
      </c>
      <c r="V496" s="186"/>
      <c r="W496" s="56"/>
      <c r="X496" s="187"/>
      <c r="Y496" s="187"/>
      <c r="Z496" s="187"/>
      <c r="AA496" s="62"/>
      <c r="AB496" s="62"/>
      <c r="AC496" s="188"/>
      <c r="AD496" s="259"/>
      <c r="AE496" s="259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4"/>
      <c r="AT496" s="37"/>
    </row>
    <row r="497" spans="2:46" ht="13.5" customHeight="1" thickBot="1" x14ac:dyDescent="0.2">
      <c r="B497" s="286"/>
      <c r="C497" s="27"/>
      <c r="D497" s="186"/>
      <c r="E497" s="56"/>
      <c r="F497" s="189"/>
      <c r="G497" s="189"/>
      <c r="H497" s="189"/>
      <c r="I497" s="56"/>
      <c r="J497" s="56"/>
      <c r="K497" s="188"/>
      <c r="L497" s="259"/>
      <c r="M497" s="259"/>
      <c r="N497" s="56"/>
      <c r="O497" s="28"/>
      <c r="P497" s="56"/>
      <c r="Q497" s="28"/>
      <c r="R497" s="184"/>
      <c r="S497" s="214"/>
      <c r="T497" s="286"/>
      <c r="U497" s="27"/>
      <c r="V497" s="186"/>
      <c r="W497" s="56"/>
      <c r="X497" s="189"/>
      <c r="Y497" s="189"/>
      <c r="Z497" s="189"/>
      <c r="AA497" s="56"/>
      <c r="AB497" s="56"/>
      <c r="AC497" s="188"/>
      <c r="AD497" s="259"/>
      <c r="AE497" s="259"/>
      <c r="AF497" s="56"/>
      <c r="AG497" s="28"/>
      <c r="AH497" s="56"/>
      <c r="AI497" s="28"/>
      <c r="AJ497" s="184"/>
      <c r="AK497" s="199"/>
      <c r="AL497" s="286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4"/>
      <c r="AT497" s="37"/>
    </row>
    <row r="498" spans="2:46" ht="13.5" customHeight="1" x14ac:dyDescent="0.15">
      <c r="B498" s="284" t="s">
        <v>162</v>
      </c>
      <c r="C498" s="25" t="s">
        <v>31</v>
      </c>
      <c r="D498" s="39"/>
      <c r="E498" s="55"/>
      <c r="F498" s="96"/>
      <c r="G498" s="96"/>
      <c r="H498" s="96"/>
      <c r="I498" s="60"/>
      <c r="J498" s="60"/>
      <c r="K498" s="61"/>
      <c r="L498" s="258"/>
      <c r="M498" s="258"/>
      <c r="N498" s="55"/>
      <c r="O498" s="26"/>
      <c r="P498" s="55"/>
      <c r="Q498" s="26"/>
      <c r="R498" s="131"/>
      <c r="S498" s="214"/>
      <c r="T498" s="284" t="s">
        <v>162</v>
      </c>
      <c r="U498" s="25" t="s">
        <v>31</v>
      </c>
      <c r="V498" s="39"/>
      <c r="W498" s="55"/>
      <c r="X498" s="96"/>
      <c r="Y498" s="96"/>
      <c r="Z498" s="96"/>
      <c r="AA498" s="60"/>
      <c r="AB498" s="60"/>
      <c r="AC498" s="61"/>
      <c r="AD498" s="258"/>
      <c r="AE498" s="258"/>
      <c r="AF498" s="55"/>
      <c r="AG498" s="26"/>
      <c r="AH498" s="55"/>
      <c r="AI498" s="26"/>
      <c r="AJ498" s="131"/>
      <c r="AK498" s="199"/>
      <c r="AL498" s="284" t="s">
        <v>162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4"/>
      <c r="AT498" s="37"/>
    </row>
    <row r="499" spans="2:46" ht="13.5" customHeight="1" x14ac:dyDescent="0.15">
      <c r="B499" s="285"/>
      <c r="C499" s="27" t="s">
        <v>32</v>
      </c>
      <c r="D499" s="186"/>
      <c r="E499" s="56"/>
      <c r="F499" s="187"/>
      <c r="G499" s="187"/>
      <c r="H499" s="187"/>
      <c r="I499" s="62"/>
      <c r="J499" s="62"/>
      <c r="K499" s="188"/>
      <c r="L499" s="259"/>
      <c r="M499" s="259"/>
      <c r="N499" s="56"/>
      <c r="O499" s="28"/>
      <c r="P499" s="56"/>
      <c r="Q499" s="28"/>
      <c r="R499" s="132"/>
      <c r="S499" s="214"/>
      <c r="T499" s="285"/>
      <c r="U499" s="27" t="s">
        <v>32</v>
      </c>
      <c r="V499" s="186"/>
      <c r="W499" s="56"/>
      <c r="X499" s="187"/>
      <c r="Y499" s="187"/>
      <c r="Z499" s="187"/>
      <c r="AA499" s="62"/>
      <c r="AB499" s="62"/>
      <c r="AC499" s="188"/>
      <c r="AD499" s="259"/>
      <c r="AE499" s="259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4"/>
      <c r="AT499" s="37"/>
    </row>
    <row r="500" spans="2:46" ht="13.5" customHeight="1" x14ac:dyDescent="0.15">
      <c r="B500" s="285"/>
      <c r="C500" s="27" t="s">
        <v>33</v>
      </c>
      <c r="D500" s="186"/>
      <c r="E500" s="56"/>
      <c r="F500" s="187"/>
      <c r="G500" s="187"/>
      <c r="H500" s="187"/>
      <c r="I500" s="62"/>
      <c r="J500" s="62"/>
      <c r="K500" s="188"/>
      <c r="L500" s="259"/>
      <c r="M500" s="259"/>
      <c r="N500" s="56"/>
      <c r="O500" s="28"/>
      <c r="P500" s="56"/>
      <c r="Q500" s="28"/>
      <c r="R500" s="132"/>
      <c r="S500" s="214"/>
      <c r="T500" s="285"/>
      <c r="U500" s="27" t="s">
        <v>33</v>
      </c>
      <c r="V500" s="186"/>
      <c r="W500" s="56"/>
      <c r="X500" s="187"/>
      <c r="Y500" s="187"/>
      <c r="Z500" s="187"/>
      <c r="AA500" s="62"/>
      <c r="AB500" s="62"/>
      <c r="AC500" s="188"/>
      <c r="AD500" s="259"/>
      <c r="AE500" s="259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4"/>
      <c r="AT500" s="37"/>
    </row>
    <row r="501" spans="2:46" ht="13.5" customHeight="1" x14ac:dyDescent="0.15">
      <c r="B501" s="285"/>
      <c r="C501" s="27" t="s">
        <v>35</v>
      </c>
      <c r="D501" s="186"/>
      <c r="E501" s="56"/>
      <c r="F501" s="187"/>
      <c r="G501" s="187"/>
      <c r="H501" s="187"/>
      <c r="I501" s="62"/>
      <c r="J501" s="62"/>
      <c r="K501" s="188"/>
      <c r="L501" s="259"/>
      <c r="M501" s="259"/>
      <c r="N501" s="56"/>
      <c r="O501" s="28"/>
      <c r="P501" s="56"/>
      <c r="Q501" s="28"/>
      <c r="R501" s="132"/>
      <c r="S501" s="214"/>
      <c r="T501" s="285"/>
      <c r="U501" s="27" t="s">
        <v>35</v>
      </c>
      <c r="V501" s="186"/>
      <c r="W501" s="56"/>
      <c r="X501" s="187"/>
      <c r="Y501" s="187"/>
      <c r="Z501" s="187"/>
      <c r="AA501" s="62"/>
      <c r="AB501" s="62"/>
      <c r="AC501" s="188"/>
      <c r="AD501" s="259"/>
      <c r="AE501" s="259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4"/>
      <c r="AT501" s="37"/>
    </row>
    <row r="502" spans="2:46" ht="13.5" customHeight="1" thickBot="1" x14ac:dyDescent="0.2">
      <c r="B502" s="286"/>
      <c r="C502" s="27"/>
      <c r="D502" s="186"/>
      <c r="E502" s="56"/>
      <c r="F502" s="189"/>
      <c r="G502" s="189"/>
      <c r="H502" s="189"/>
      <c r="I502" s="56"/>
      <c r="J502" s="56"/>
      <c r="K502" s="188"/>
      <c r="L502" s="259"/>
      <c r="M502" s="259"/>
      <c r="N502" s="56"/>
      <c r="O502" s="28"/>
      <c r="P502" s="56"/>
      <c r="Q502" s="28"/>
      <c r="R502" s="184"/>
      <c r="S502" s="214"/>
      <c r="T502" s="286"/>
      <c r="U502" s="27"/>
      <c r="V502" s="186"/>
      <c r="W502" s="56"/>
      <c r="X502" s="189"/>
      <c r="Y502" s="189"/>
      <c r="Z502" s="189"/>
      <c r="AA502" s="56"/>
      <c r="AB502" s="56"/>
      <c r="AC502" s="188"/>
      <c r="AD502" s="259"/>
      <c r="AE502" s="259"/>
      <c r="AF502" s="56"/>
      <c r="AG502" s="28"/>
      <c r="AH502" s="56"/>
      <c r="AI502" s="28"/>
      <c r="AJ502" s="184"/>
      <c r="AK502" s="199"/>
      <c r="AL502" s="286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4"/>
      <c r="AT502" s="37"/>
    </row>
    <row r="503" spans="2:46" ht="13.5" customHeight="1" x14ac:dyDescent="0.15">
      <c r="B503" s="284" t="s">
        <v>163</v>
      </c>
      <c r="C503" s="25" t="s">
        <v>31</v>
      </c>
      <c r="D503" s="39"/>
      <c r="E503" s="55"/>
      <c r="F503" s="96"/>
      <c r="G503" s="96"/>
      <c r="H503" s="96"/>
      <c r="I503" s="60"/>
      <c r="J503" s="60"/>
      <c r="K503" s="61"/>
      <c r="L503" s="258"/>
      <c r="M503" s="258"/>
      <c r="N503" s="55"/>
      <c r="O503" s="26"/>
      <c r="P503" s="55"/>
      <c r="Q503" s="26"/>
      <c r="R503" s="131"/>
      <c r="S503" s="214"/>
      <c r="T503" s="284" t="s">
        <v>163</v>
      </c>
      <c r="U503" s="25" t="s">
        <v>31</v>
      </c>
      <c r="V503" s="39"/>
      <c r="W503" s="55"/>
      <c r="X503" s="96"/>
      <c r="Y503" s="96"/>
      <c r="Z503" s="96"/>
      <c r="AA503" s="60"/>
      <c r="AB503" s="60"/>
      <c r="AC503" s="61"/>
      <c r="AD503" s="258"/>
      <c r="AE503" s="258"/>
      <c r="AF503" s="55"/>
      <c r="AG503" s="26"/>
      <c r="AH503" s="55"/>
      <c r="AI503" s="26"/>
      <c r="AJ503" s="131"/>
      <c r="AK503" s="199"/>
      <c r="AL503" s="284" t="s">
        <v>163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4"/>
      <c r="AT503" s="37"/>
    </row>
    <row r="504" spans="2:46" ht="13.5" customHeight="1" x14ac:dyDescent="0.15">
      <c r="B504" s="285"/>
      <c r="C504" s="27" t="s">
        <v>32</v>
      </c>
      <c r="D504" s="186"/>
      <c r="E504" s="56"/>
      <c r="F504" s="187"/>
      <c r="G504" s="187"/>
      <c r="H504" s="187"/>
      <c r="I504" s="62"/>
      <c r="J504" s="62"/>
      <c r="K504" s="188"/>
      <c r="L504" s="259"/>
      <c r="M504" s="259"/>
      <c r="N504" s="56"/>
      <c r="O504" s="28"/>
      <c r="P504" s="56"/>
      <c r="Q504" s="28"/>
      <c r="R504" s="132"/>
      <c r="S504" s="214"/>
      <c r="T504" s="285"/>
      <c r="U504" s="27" t="s">
        <v>32</v>
      </c>
      <c r="V504" s="186"/>
      <c r="W504" s="56"/>
      <c r="X504" s="187"/>
      <c r="Y504" s="187"/>
      <c r="Z504" s="187"/>
      <c r="AA504" s="62"/>
      <c r="AB504" s="62"/>
      <c r="AC504" s="188"/>
      <c r="AD504" s="259"/>
      <c r="AE504" s="259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4"/>
      <c r="AT504" s="37"/>
    </row>
    <row r="505" spans="2:46" ht="13.5" customHeight="1" x14ac:dyDescent="0.15">
      <c r="B505" s="285"/>
      <c r="C505" s="27" t="s">
        <v>33</v>
      </c>
      <c r="D505" s="186"/>
      <c r="E505" s="56"/>
      <c r="F505" s="187"/>
      <c r="G505" s="187"/>
      <c r="H505" s="187"/>
      <c r="I505" s="62"/>
      <c r="J505" s="62"/>
      <c r="K505" s="188"/>
      <c r="L505" s="259"/>
      <c r="M505" s="259"/>
      <c r="N505" s="56"/>
      <c r="O505" s="28"/>
      <c r="P505" s="56"/>
      <c r="Q505" s="28"/>
      <c r="R505" s="132"/>
      <c r="S505" s="214"/>
      <c r="T505" s="285"/>
      <c r="U505" s="27" t="s">
        <v>33</v>
      </c>
      <c r="V505" s="186"/>
      <c r="W505" s="56"/>
      <c r="X505" s="187"/>
      <c r="Y505" s="187"/>
      <c r="Z505" s="187"/>
      <c r="AA505" s="62"/>
      <c r="AB505" s="62"/>
      <c r="AC505" s="188"/>
      <c r="AD505" s="259"/>
      <c r="AE505" s="259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4"/>
      <c r="AT505" s="37"/>
    </row>
    <row r="506" spans="2:46" ht="13.5" customHeight="1" x14ac:dyDescent="0.15">
      <c r="B506" s="285"/>
      <c r="C506" s="27" t="s">
        <v>35</v>
      </c>
      <c r="D506" s="186"/>
      <c r="E506" s="56"/>
      <c r="F506" s="187"/>
      <c r="G506" s="187"/>
      <c r="H506" s="187"/>
      <c r="I506" s="62"/>
      <c r="J506" s="62"/>
      <c r="K506" s="188"/>
      <c r="L506" s="259"/>
      <c r="M506" s="259"/>
      <c r="N506" s="56"/>
      <c r="O506" s="28"/>
      <c r="P506" s="56"/>
      <c r="Q506" s="28"/>
      <c r="R506" s="132"/>
      <c r="S506" s="214"/>
      <c r="T506" s="285"/>
      <c r="U506" s="27" t="s">
        <v>35</v>
      </c>
      <c r="V506" s="186"/>
      <c r="W506" s="56"/>
      <c r="X506" s="187"/>
      <c r="Y506" s="187"/>
      <c r="Z506" s="187"/>
      <c r="AA506" s="62"/>
      <c r="AB506" s="62"/>
      <c r="AC506" s="188"/>
      <c r="AD506" s="259"/>
      <c r="AE506" s="259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4"/>
      <c r="AT506" s="37"/>
    </row>
    <row r="507" spans="2:46" ht="13.5" customHeight="1" thickBot="1" x14ac:dyDescent="0.2">
      <c r="B507" s="286"/>
      <c r="C507" s="27"/>
      <c r="D507" s="186"/>
      <c r="E507" s="56"/>
      <c r="F507" s="189"/>
      <c r="G507" s="189"/>
      <c r="H507" s="189"/>
      <c r="I507" s="56"/>
      <c r="J507" s="56"/>
      <c r="K507" s="188"/>
      <c r="L507" s="259"/>
      <c r="M507" s="259"/>
      <c r="N507" s="56"/>
      <c r="O507" s="28"/>
      <c r="P507" s="56"/>
      <c r="Q507" s="28"/>
      <c r="R507" s="184"/>
      <c r="S507" s="214"/>
      <c r="T507" s="286"/>
      <c r="U507" s="27"/>
      <c r="V507" s="186"/>
      <c r="W507" s="56"/>
      <c r="X507" s="189"/>
      <c r="Y507" s="189"/>
      <c r="Z507" s="189"/>
      <c r="AA507" s="56"/>
      <c r="AB507" s="56"/>
      <c r="AC507" s="188"/>
      <c r="AD507" s="259"/>
      <c r="AE507" s="259"/>
      <c r="AF507" s="56"/>
      <c r="AG507" s="28"/>
      <c r="AH507" s="56"/>
      <c r="AI507" s="28"/>
      <c r="AJ507" s="184"/>
      <c r="AK507" s="199"/>
      <c r="AL507" s="286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4"/>
      <c r="AT507" s="37"/>
    </row>
    <row r="508" spans="2:46" ht="13.5" customHeight="1" x14ac:dyDescent="0.15">
      <c r="B508" s="284" t="s">
        <v>164</v>
      </c>
      <c r="C508" s="25" t="s">
        <v>31</v>
      </c>
      <c r="D508" s="39"/>
      <c r="E508" s="55"/>
      <c r="F508" s="96"/>
      <c r="G508" s="96"/>
      <c r="H508" s="96"/>
      <c r="I508" s="60"/>
      <c r="J508" s="60"/>
      <c r="K508" s="61"/>
      <c r="L508" s="258"/>
      <c r="M508" s="258"/>
      <c r="N508" s="55"/>
      <c r="O508" s="26"/>
      <c r="P508" s="55"/>
      <c r="Q508" s="26"/>
      <c r="R508" s="131"/>
      <c r="S508" s="214"/>
      <c r="T508" s="284" t="s">
        <v>164</v>
      </c>
      <c r="U508" s="25" t="s">
        <v>31</v>
      </c>
      <c r="V508" s="39"/>
      <c r="W508" s="55"/>
      <c r="X508" s="96"/>
      <c r="Y508" s="96"/>
      <c r="Z508" s="96"/>
      <c r="AA508" s="60"/>
      <c r="AB508" s="60"/>
      <c r="AC508" s="61"/>
      <c r="AD508" s="258"/>
      <c r="AE508" s="258"/>
      <c r="AF508" s="55"/>
      <c r="AG508" s="26"/>
      <c r="AH508" s="55"/>
      <c r="AI508" s="26"/>
      <c r="AJ508" s="131"/>
      <c r="AK508" s="199"/>
      <c r="AL508" s="284" t="s">
        <v>164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4"/>
      <c r="AT508" s="37"/>
    </row>
    <row r="509" spans="2:46" ht="13.5" customHeight="1" x14ac:dyDescent="0.15">
      <c r="B509" s="285"/>
      <c r="C509" s="27" t="s">
        <v>32</v>
      </c>
      <c r="D509" s="186"/>
      <c r="E509" s="56"/>
      <c r="F509" s="187"/>
      <c r="G509" s="187"/>
      <c r="H509" s="187"/>
      <c r="I509" s="62"/>
      <c r="J509" s="62"/>
      <c r="K509" s="188"/>
      <c r="L509" s="259"/>
      <c r="M509" s="259"/>
      <c r="N509" s="56"/>
      <c r="O509" s="28"/>
      <c r="P509" s="56"/>
      <c r="Q509" s="28"/>
      <c r="R509" s="132"/>
      <c r="S509" s="214"/>
      <c r="T509" s="285"/>
      <c r="U509" s="27" t="s">
        <v>32</v>
      </c>
      <c r="V509" s="186"/>
      <c r="W509" s="56"/>
      <c r="X509" s="187"/>
      <c r="Y509" s="187"/>
      <c r="Z509" s="187"/>
      <c r="AA509" s="62"/>
      <c r="AB509" s="62"/>
      <c r="AC509" s="188"/>
      <c r="AD509" s="259"/>
      <c r="AE509" s="259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4"/>
      <c r="AT509" s="37"/>
    </row>
    <row r="510" spans="2:46" ht="13.5" customHeight="1" x14ac:dyDescent="0.15">
      <c r="B510" s="285"/>
      <c r="C510" s="27" t="s">
        <v>33</v>
      </c>
      <c r="D510" s="186"/>
      <c r="E510" s="56"/>
      <c r="F510" s="187"/>
      <c r="G510" s="187"/>
      <c r="H510" s="187"/>
      <c r="I510" s="62"/>
      <c r="J510" s="62"/>
      <c r="K510" s="188"/>
      <c r="L510" s="259"/>
      <c r="M510" s="259"/>
      <c r="N510" s="56"/>
      <c r="O510" s="28"/>
      <c r="P510" s="56"/>
      <c r="Q510" s="28"/>
      <c r="R510" s="132"/>
      <c r="S510" s="214"/>
      <c r="T510" s="285"/>
      <c r="U510" s="27" t="s">
        <v>33</v>
      </c>
      <c r="V510" s="186"/>
      <c r="W510" s="56"/>
      <c r="X510" s="187"/>
      <c r="Y510" s="187"/>
      <c r="Z510" s="187"/>
      <c r="AA510" s="62"/>
      <c r="AB510" s="62"/>
      <c r="AC510" s="188"/>
      <c r="AD510" s="259"/>
      <c r="AE510" s="259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4"/>
      <c r="AT510" s="37"/>
    </row>
    <row r="511" spans="2:46" ht="13.5" customHeight="1" x14ac:dyDescent="0.15">
      <c r="B511" s="285"/>
      <c r="C511" s="27" t="s">
        <v>35</v>
      </c>
      <c r="D511" s="186"/>
      <c r="E511" s="56"/>
      <c r="F511" s="187"/>
      <c r="G511" s="187"/>
      <c r="H511" s="187"/>
      <c r="I511" s="62"/>
      <c r="J511" s="62"/>
      <c r="K511" s="188"/>
      <c r="L511" s="259"/>
      <c r="M511" s="259"/>
      <c r="N511" s="56"/>
      <c r="O511" s="28"/>
      <c r="P511" s="56"/>
      <c r="Q511" s="28"/>
      <c r="R511" s="132"/>
      <c r="S511" s="214"/>
      <c r="T511" s="285"/>
      <c r="U511" s="27" t="s">
        <v>35</v>
      </c>
      <c r="V511" s="186"/>
      <c r="W511" s="56"/>
      <c r="X511" s="187"/>
      <c r="Y511" s="187"/>
      <c r="Z511" s="187"/>
      <c r="AA511" s="62"/>
      <c r="AB511" s="62"/>
      <c r="AC511" s="188"/>
      <c r="AD511" s="259"/>
      <c r="AE511" s="259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4"/>
      <c r="AT511" s="37"/>
    </row>
    <row r="512" spans="2:46" ht="13.5" customHeight="1" thickBot="1" x14ac:dyDescent="0.2">
      <c r="B512" s="286"/>
      <c r="C512" s="27"/>
      <c r="D512" s="186"/>
      <c r="E512" s="56"/>
      <c r="F512" s="189"/>
      <c r="G512" s="189"/>
      <c r="H512" s="189"/>
      <c r="I512" s="56"/>
      <c r="J512" s="56"/>
      <c r="K512" s="188"/>
      <c r="L512" s="259"/>
      <c r="M512" s="259"/>
      <c r="N512" s="56"/>
      <c r="O512" s="28"/>
      <c r="P512" s="56"/>
      <c r="Q512" s="28"/>
      <c r="R512" s="184"/>
      <c r="S512" s="214"/>
      <c r="T512" s="286"/>
      <c r="U512" s="27"/>
      <c r="V512" s="186"/>
      <c r="W512" s="56"/>
      <c r="X512" s="189"/>
      <c r="Y512" s="189"/>
      <c r="Z512" s="189"/>
      <c r="AA512" s="56"/>
      <c r="AB512" s="56"/>
      <c r="AC512" s="188"/>
      <c r="AD512" s="259"/>
      <c r="AE512" s="259"/>
      <c r="AF512" s="56"/>
      <c r="AG512" s="28"/>
      <c r="AH512" s="56"/>
      <c r="AI512" s="28"/>
      <c r="AJ512" s="184"/>
      <c r="AK512" s="199"/>
      <c r="AL512" s="286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4"/>
      <c r="AT512" s="37"/>
    </row>
    <row r="513" spans="2:46" ht="13.5" customHeight="1" x14ac:dyDescent="0.15">
      <c r="B513" s="284" t="s">
        <v>165</v>
      </c>
      <c r="C513" s="25" t="s">
        <v>31</v>
      </c>
      <c r="D513" s="39"/>
      <c r="E513" s="55"/>
      <c r="F513" s="96"/>
      <c r="G513" s="96"/>
      <c r="H513" s="96"/>
      <c r="I513" s="60"/>
      <c r="J513" s="60"/>
      <c r="K513" s="61"/>
      <c r="L513" s="258"/>
      <c r="M513" s="258"/>
      <c r="N513" s="55"/>
      <c r="O513" s="26"/>
      <c r="P513" s="55"/>
      <c r="Q513" s="26"/>
      <c r="R513" s="131"/>
      <c r="S513" s="214"/>
      <c r="T513" s="284" t="s">
        <v>165</v>
      </c>
      <c r="U513" s="25" t="s">
        <v>31</v>
      </c>
      <c r="V513" s="39"/>
      <c r="W513" s="55"/>
      <c r="X513" s="96"/>
      <c r="Y513" s="96"/>
      <c r="Z513" s="96"/>
      <c r="AA513" s="60"/>
      <c r="AB513" s="60"/>
      <c r="AC513" s="61"/>
      <c r="AD513" s="258"/>
      <c r="AE513" s="258"/>
      <c r="AF513" s="55"/>
      <c r="AG513" s="26"/>
      <c r="AH513" s="55"/>
      <c r="AI513" s="26"/>
      <c r="AJ513" s="131"/>
      <c r="AK513" s="199"/>
      <c r="AL513" s="284" t="s">
        <v>165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4"/>
      <c r="AT513" s="37"/>
    </row>
    <row r="514" spans="2:46" ht="13.5" customHeight="1" x14ac:dyDescent="0.15">
      <c r="B514" s="285"/>
      <c r="C514" s="27" t="s">
        <v>32</v>
      </c>
      <c r="D514" s="186"/>
      <c r="E514" s="56"/>
      <c r="F514" s="187"/>
      <c r="G514" s="187"/>
      <c r="H514" s="187"/>
      <c r="I514" s="62"/>
      <c r="J514" s="62"/>
      <c r="K514" s="188"/>
      <c r="L514" s="259"/>
      <c r="M514" s="259"/>
      <c r="N514" s="56"/>
      <c r="O514" s="28"/>
      <c r="P514" s="56"/>
      <c r="Q514" s="28"/>
      <c r="R514" s="132"/>
      <c r="S514" s="214"/>
      <c r="T514" s="285"/>
      <c r="U514" s="27" t="s">
        <v>32</v>
      </c>
      <c r="V514" s="186"/>
      <c r="W514" s="56"/>
      <c r="X514" s="187"/>
      <c r="Y514" s="187"/>
      <c r="Z514" s="187"/>
      <c r="AA514" s="62"/>
      <c r="AB514" s="62"/>
      <c r="AC514" s="188"/>
      <c r="AD514" s="259"/>
      <c r="AE514" s="259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4"/>
      <c r="AT514" s="37"/>
    </row>
    <row r="515" spans="2:46" ht="13.5" customHeight="1" x14ac:dyDescent="0.15">
      <c r="B515" s="285"/>
      <c r="C515" s="27" t="s">
        <v>33</v>
      </c>
      <c r="D515" s="186"/>
      <c r="E515" s="56"/>
      <c r="F515" s="187"/>
      <c r="G515" s="187"/>
      <c r="H515" s="187"/>
      <c r="I515" s="62"/>
      <c r="J515" s="62"/>
      <c r="K515" s="188"/>
      <c r="L515" s="259"/>
      <c r="M515" s="259"/>
      <c r="N515" s="56"/>
      <c r="O515" s="28"/>
      <c r="P515" s="56"/>
      <c r="Q515" s="28"/>
      <c r="R515" s="132"/>
      <c r="S515" s="214"/>
      <c r="T515" s="285"/>
      <c r="U515" s="27" t="s">
        <v>33</v>
      </c>
      <c r="V515" s="186"/>
      <c r="W515" s="56"/>
      <c r="X515" s="187"/>
      <c r="Y515" s="187"/>
      <c r="Z515" s="187"/>
      <c r="AA515" s="62"/>
      <c r="AB515" s="62"/>
      <c r="AC515" s="188"/>
      <c r="AD515" s="259"/>
      <c r="AE515" s="259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4"/>
      <c r="AT515" s="37"/>
    </row>
    <row r="516" spans="2:46" ht="13.5" customHeight="1" x14ac:dyDescent="0.15">
      <c r="B516" s="285"/>
      <c r="C516" s="27" t="s">
        <v>35</v>
      </c>
      <c r="D516" s="186"/>
      <c r="E516" s="56"/>
      <c r="F516" s="187"/>
      <c r="G516" s="187"/>
      <c r="H516" s="187"/>
      <c r="I516" s="62"/>
      <c r="J516" s="62"/>
      <c r="K516" s="188"/>
      <c r="L516" s="259"/>
      <c r="M516" s="259"/>
      <c r="N516" s="56"/>
      <c r="O516" s="28"/>
      <c r="P516" s="56"/>
      <c r="Q516" s="28"/>
      <c r="R516" s="132"/>
      <c r="S516" s="214"/>
      <c r="T516" s="285"/>
      <c r="U516" s="27" t="s">
        <v>35</v>
      </c>
      <c r="V516" s="186"/>
      <c r="W516" s="56"/>
      <c r="X516" s="187"/>
      <c r="Y516" s="187"/>
      <c r="Z516" s="187"/>
      <c r="AA516" s="62"/>
      <c r="AB516" s="62"/>
      <c r="AC516" s="188"/>
      <c r="AD516" s="259"/>
      <c r="AE516" s="259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4"/>
      <c r="AT516" s="37"/>
    </row>
    <row r="517" spans="2:46" ht="13.5" customHeight="1" thickBot="1" x14ac:dyDescent="0.2">
      <c r="B517" s="286"/>
      <c r="C517" s="27"/>
      <c r="D517" s="186"/>
      <c r="E517" s="56"/>
      <c r="F517" s="189"/>
      <c r="G517" s="189"/>
      <c r="H517" s="189"/>
      <c r="I517" s="56"/>
      <c r="J517" s="56"/>
      <c r="K517" s="188"/>
      <c r="L517" s="259"/>
      <c r="M517" s="259"/>
      <c r="N517" s="56"/>
      <c r="O517" s="28"/>
      <c r="P517" s="56"/>
      <c r="Q517" s="28"/>
      <c r="R517" s="184"/>
      <c r="S517" s="214"/>
      <c r="T517" s="286"/>
      <c r="U517" s="27"/>
      <c r="V517" s="186"/>
      <c r="W517" s="56"/>
      <c r="X517" s="189"/>
      <c r="Y517" s="189"/>
      <c r="Z517" s="189"/>
      <c r="AA517" s="56"/>
      <c r="AB517" s="56"/>
      <c r="AC517" s="188"/>
      <c r="AD517" s="259"/>
      <c r="AE517" s="259"/>
      <c r="AF517" s="56"/>
      <c r="AG517" s="28"/>
      <c r="AH517" s="56"/>
      <c r="AI517" s="28"/>
      <c r="AJ517" s="184"/>
      <c r="AK517" s="199"/>
      <c r="AL517" s="286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4"/>
      <c r="AT517" s="37"/>
    </row>
    <row r="518" spans="2:46" ht="13.5" customHeight="1" x14ac:dyDescent="0.15">
      <c r="B518" s="284" t="s">
        <v>166</v>
      </c>
      <c r="C518" s="25" t="s">
        <v>31</v>
      </c>
      <c r="D518" s="39"/>
      <c r="E518" s="55"/>
      <c r="F518" s="96"/>
      <c r="G518" s="96"/>
      <c r="H518" s="96"/>
      <c r="I518" s="60"/>
      <c r="J518" s="60"/>
      <c r="K518" s="61"/>
      <c r="L518" s="258"/>
      <c r="M518" s="258"/>
      <c r="N518" s="55"/>
      <c r="O518" s="26"/>
      <c r="P518" s="55"/>
      <c r="Q518" s="26"/>
      <c r="R518" s="131"/>
      <c r="S518" s="214"/>
      <c r="T518" s="284" t="s">
        <v>166</v>
      </c>
      <c r="U518" s="25" t="s">
        <v>31</v>
      </c>
      <c r="V518" s="39"/>
      <c r="W518" s="55"/>
      <c r="X518" s="96"/>
      <c r="Y518" s="96"/>
      <c r="Z518" s="96"/>
      <c r="AA518" s="60"/>
      <c r="AB518" s="60"/>
      <c r="AC518" s="61"/>
      <c r="AD518" s="258"/>
      <c r="AE518" s="258"/>
      <c r="AF518" s="55"/>
      <c r="AG518" s="26"/>
      <c r="AH518" s="55"/>
      <c r="AI518" s="26"/>
      <c r="AJ518" s="131"/>
      <c r="AK518" s="199"/>
      <c r="AL518" s="284" t="s">
        <v>166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4"/>
      <c r="AT518" s="37"/>
    </row>
    <row r="519" spans="2:46" ht="13.5" customHeight="1" x14ac:dyDescent="0.15">
      <c r="B519" s="285"/>
      <c r="C519" s="27" t="s">
        <v>32</v>
      </c>
      <c r="D519" s="186"/>
      <c r="E519" s="56"/>
      <c r="F519" s="187"/>
      <c r="G519" s="187"/>
      <c r="H519" s="187"/>
      <c r="I519" s="62"/>
      <c r="J519" s="62"/>
      <c r="K519" s="188"/>
      <c r="L519" s="259"/>
      <c r="M519" s="259"/>
      <c r="N519" s="56"/>
      <c r="O519" s="28"/>
      <c r="P519" s="56"/>
      <c r="Q519" s="28"/>
      <c r="R519" s="132"/>
      <c r="S519" s="214"/>
      <c r="T519" s="285"/>
      <c r="U519" s="27" t="s">
        <v>32</v>
      </c>
      <c r="V519" s="186"/>
      <c r="W519" s="56"/>
      <c r="X519" s="187"/>
      <c r="Y519" s="187"/>
      <c r="Z519" s="187"/>
      <c r="AA519" s="62"/>
      <c r="AB519" s="62"/>
      <c r="AC519" s="188"/>
      <c r="AD519" s="259"/>
      <c r="AE519" s="259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4"/>
      <c r="AT519" s="37"/>
    </row>
    <row r="520" spans="2:46" ht="13.5" customHeight="1" x14ac:dyDescent="0.15">
      <c r="B520" s="285"/>
      <c r="C520" s="27" t="s">
        <v>33</v>
      </c>
      <c r="D520" s="186"/>
      <c r="E520" s="56"/>
      <c r="F520" s="187"/>
      <c r="G520" s="187"/>
      <c r="H520" s="187"/>
      <c r="I520" s="62"/>
      <c r="J520" s="62"/>
      <c r="K520" s="188"/>
      <c r="L520" s="259"/>
      <c r="M520" s="259"/>
      <c r="N520" s="56"/>
      <c r="O520" s="28"/>
      <c r="P520" s="56"/>
      <c r="Q520" s="28"/>
      <c r="R520" s="132"/>
      <c r="S520" s="214"/>
      <c r="T520" s="285"/>
      <c r="U520" s="27" t="s">
        <v>33</v>
      </c>
      <c r="V520" s="186"/>
      <c r="W520" s="56"/>
      <c r="X520" s="187"/>
      <c r="Y520" s="187"/>
      <c r="Z520" s="187"/>
      <c r="AA520" s="62"/>
      <c r="AB520" s="62"/>
      <c r="AC520" s="188"/>
      <c r="AD520" s="259"/>
      <c r="AE520" s="259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4"/>
      <c r="AT520" s="37"/>
    </row>
    <row r="521" spans="2:46" ht="13.5" customHeight="1" x14ac:dyDescent="0.15">
      <c r="B521" s="285"/>
      <c r="C521" s="27" t="s">
        <v>35</v>
      </c>
      <c r="D521" s="186"/>
      <c r="E521" s="56"/>
      <c r="F521" s="187"/>
      <c r="G521" s="187"/>
      <c r="H521" s="187"/>
      <c r="I521" s="62"/>
      <c r="J521" s="62"/>
      <c r="K521" s="188"/>
      <c r="L521" s="259"/>
      <c r="M521" s="259"/>
      <c r="N521" s="56"/>
      <c r="O521" s="28"/>
      <c r="P521" s="56"/>
      <c r="Q521" s="28"/>
      <c r="R521" s="132"/>
      <c r="S521" s="214"/>
      <c r="T521" s="285"/>
      <c r="U521" s="27" t="s">
        <v>35</v>
      </c>
      <c r="V521" s="186"/>
      <c r="W521" s="56"/>
      <c r="X521" s="187"/>
      <c r="Y521" s="187"/>
      <c r="Z521" s="187"/>
      <c r="AA521" s="62"/>
      <c r="AB521" s="62"/>
      <c r="AC521" s="188"/>
      <c r="AD521" s="259"/>
      <c r="AE521" s="259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4"/>
      <c r="AT521" s="37"/>
    </row>
    <row r="522" spans="2:46" ht="13.5" customHeight="1" thickBot="1" x14ac:dyDescent="0.2">
      <c r="B522" s="286"/>
      <c r="C522" s="27"/>
      <c r="D522" s="186"/>
      <c r="E522" s="56"/>
      <c r="F522" s="189"/>
      <c r="G522" s="189"/>
      <c r="H522" s="189"/>
      <c r="I522" s="56"/>
      <c r="J522" s="56"/>
      <c r="K522" s="188"/>
      <c r="L522" s="259"/>
      <c r="M522" s="259"/>
      <c r="N522" s="56"/>
      <c r="O522" s="28"/>
      <c r="P522" s="56"/>
      <c r="Q522" s="28"/>
      <c r="R522" s="184"/>
      <c r="S522" s="214"/>
      <c r="T522" s="286"/>
      <c r="U522" s="27"/>
      <c r="V522" s="186"/>
      <c r="W522" s="56"/>
      <c r="X522" s="189"/>
      <c r="Y522" s="189"/>
      <c r="Z522" s="189"/>
      <c r="AA522" s="56"/>
      <c r="AB522" s="56"/>
      <c r="AC522" s="188"/>
      <c r="AD522" s="259"/>
      <c r="AE522" s="259"/>
      <c r="AF522" s="56"/>
      <c r="AG522" s="28"/>
      <c r="AH522" s="56"/>
      <c r="AI522" s="28"/>
      <c r="AJ522" s="184"/>
      <c r="AK522" s="199"/>
      <c r="AL522" s="286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4"/>
      <c r="AT522" s="37"/>
    </row>
    <row r="523" spans="2:46" ht="13.5" customHeight="1" x14ac:dyDescent="0.15">
      <c r="B523" s="284" t="s">
        <v>167</v>
      </c>
      <c r="C523" s="25" t="s">
        <v>31</v>
      </c>
      <c r="D523" s="39"/>
      <c r="E523" s="55"/>
      <c r="F523" s="96"/>
      <c r="G523" s="96"/>
      <c r="H523" s="96"/>
      <c r="I523" s="60"/>
      <c r="J523" s="60"/>
      <c r="K523" s="61"/>
      <c r="L523" s="258"/>
      <c r="M523" s="258"/>
      <c r="N523" s="55"/>
      <c r="O523" s="26"/>
      <c r="P523" s="55"/>
      <c r="Q523" s="26"/>
      <c r="R523" s="131"/>
      <c r="S523" s="214"/>
      <c r="T523" s="284" t="s">
        <v>167</v>
      </c>
      <c r="U523" s="25" t="s">
        <v>31</v>
      </c>
      <c r="V523" s="39"/>
      <c r="W523" s="55"/>
      <c r="X523" s="96"/>
      <c r="Y523" s="96"/>
      <c r="Z523" s="96"/>
      <c r="AA523" s="60"/>
      <c r="AB523" s="60"/>
      <c r="AC523" s="61"/>
      <c r="AD523" s="258"/>
      <c r="AE523" s="258"/>
      <c r="AF523" s="55"/>
      <c r="AG523" s="26"/>
      <c r="AH523" s="55"/>
      <c r="AI523" s="26"/>
      <c r="AJ523" s="131"/>
      <c r="AK523" s="199"/>
      <c r="AL523" s="284" t="s">
        <v>167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4"/>
      <c r="AT523" s="37"/>
    </row>
    <row r="524" spans="2:46" ht="13.5" customHeight="1" x14ac:dyDescent="0.15">
      <c r="B524" s="285"/>
      <c r="C524" s="27" t="s">
        <v>32</v>
      </c>
      <c r="D524" s="186"/>
      <c r="E524" s="56"/>
      <c r="F524" s="187"/>
      <c r="G524" s="187"/>
      <c r="H524" s="187"/>
      <c r="I524" s="62"/>
      <c r="J524" s="62"/>
      <c r="K524" s="188"/>
      <c r="L524" s="259"/>
      <c r="M524" s="259"/>
      <c r="N524" s="56"/>
      <c r="O524" s="28"/>
      <c r="P524" s="56"/>
      <c r="Q524" s="28"/>
      <c r="R524" s="132"/>
      <c r="S524" s="214"/>
      <c r="T524" s="285"/>
      <c r="U524" s="27" t="s">
        <v>32</v>
      </c>
      <c r="V524" s="186"/>
      <c r="W524" s="56"/>
      <c r="X524" s="187"/>
      <c r="Y524" s="187"/>
      <c r="Z524" s="187"/>
      <c r="AA524" s="62"/>
      <c r="AB524" s="62"/>
      <c r="AC524" s="188"/>
      <c r="AD524" s="259"/>
      <c r="AE524" s="259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4"/>
      <c r="AT524" s="37"/>
    </row>
    <row r="525" spans="2:46" ht="13.5" customHeight="1" x14ac:dyDescent="0.15">
      <c r="B525" s="285"/>
      <c r="C525" s="27" t="s">
        <v>33</v>
      </c>
      <c r="D525" s="186"/>
      <c r="E525" s="56"/>
      <c r="F525" s="187"/>
      <c r="G525" s="187"/>
      <c r="H525" s="187"/>
      <c r="I525" s="62"/>
      <c r="J525" s="62"/>
      <c r="K525" s="188"/>
      <c r="L525" s="259"/>
      <c r="M525" s="259"/>
      <c r="N525" s="56"/>
      <c r="O525" s="28"/>
      <c r="P525" s="56"/>
      <c r="Q525" s="28"/>
      <c r="R525" s="132"/>
      <c r="S525" s="214"/>
      <c r="T525" s="285"/>
      <c r="U525" s="27" t="s">
        <v>33</v>
      </c>
      <c r="V525" s="186"/>
      <c r="W525" s="56"/>
      <c r="X525" s="187"/>
      <c r="Y525" s="187"/>
      <c r="Z525" s="187"/>
      <c r="AA525" s="62"/>
      <c r="AB525" s="62"/>
      <c r="AC525" s="188"/>
      <c r="AD525" s="259"/>
      <c r="AE525" s="259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4"/>
      <c r="AT525" s="37"/>
    </row>
    <row r="526" spans="2:46" ht="13.5" customHeight="1" x14ac:dyDescent="0.15">
      <c r="B526" s="285"/>
      <c r="C526" s="27" t="s">
        <v>35</v>
      </c>
      <c r="D526" s="186"/>
      <c r="E526" s="56"/>
      <c r="F526" s="187"/>
      <c r="G526" s="187"/>
      <c r="H526" s="187"/>
      <c r="I526" s="62"/>
      <c r="J526" s="62"/>
      <c r="K526" s="188"/>
      <c r="L526" s="259"/>
      <c r="M526" s="259"/>
      <c r="N526" s="56"/>
      <c r="O526" s="28"/>
      <c r="P526" s="56"/>
      <c r="Q526" s="28"/>
      <c r="R526" s="132"/>
      <c r="S526" s="214"/>
      <c r="T526" s="285"/>
      <c r="U526" s="27" t="s">
        <v>35</v>
      </c>
      <c r="V526" s="186"/>
      <c r="W526" s="56"/>
      <c r="X526" s="187"/>
      <c r="Y526" s="187"/>
      <c r="Z526" s="187"/>
      <c r="AA526" s="62"/>
      <c r="AB526" s="62"/>
      <c r="AC526" s="188"/>
      <c r="AD526" s="259"/>
      <c r="AE526" s="259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4"/>
      <c r="AT526" s="37"/>
    </row>
    <row r="527" spans="2:46" ht="13.5" customHeight="1" thickBot="1" x14ac:dyDescent="0.2">
      <c r="B527" s="286"/>
      <c r="C527" s="27"/>
      <c r="D527" s="186"/>
      <c r="E527" s="56"/>
      <c r="F527" s="189"/>
      <c r="G527" s="189"/>
      <c r="H527" s="189"/>
      <c r="I527" s="56"/>
      <c r="J527" s="56"/>
      <c r="K527" s="188"/>
      <c r="L527" s="259"/>
      <c r="M527" s="259"/>
      <c r="N527" s="56"/>
      <c r="O527" s="28"/>
      <c r="P527" s="56"/>
      <c r="Q527" s="28"/>
      <c r="R527" s="184"/>
      <c r="S527" s="214"/>
      <c r="T527" s="286"/>
      <c r="U527" s="27"/>
      <c r="V527" s="186"/>
      <c r="W527" s="56"/>
      <c r="X527" s="189"/>
      <c r="Y527" s="189"/>
      <c r="Z527" s="189"/>
      <c r="AA527" s="56"/>
      <c r="AB527" s="56"/>
      <c r="AC527" s="188"/>
      <c r="AD527" s="259"/>
      <c r="AE527" s="259"/>
      <c r="AF527" s="56"/>
      <c r="AG527" s="28"/>
      <c r="AH527" s="56"/>
      <c r="AI527" s="28"/>
      <c r="AJ527" s="184"/>
      <c r="AK527" s="199"/>
      <c r="AL527" s="286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4"/>
      <c r="AT527" s="37"/>
    </row>
    <row r="528" spans="2:46" ht="13.5" customHeight="1" x14ac:dyDescent="0.15">
      <c r="B528" s="284" t="s">
        <v>168</v>
      </c>
      <c r="C528" s="25" t="s">
        <v>31</v>
      </c>
      <c r="D528" s="39"/>
      <c r="E528" s="55"/>
      <c r="F528" s="96"/>
      <c r="G528" s="96"/>
      <c r="H528" s="96"/>
      <c r="I528" s="60"/>
      <c r="J528" s="60"/>
      <c r="K528" s="61"/>
      <c r="L528" s="258"/>
      <c r="M528" s="258"/>
      <c r="N528" s="55"/>
      <c r="O528" s="26"/>
      <c r="P528" s="55"/>
      <c r="Q528" s="26"/>
      <c r="R528" s="131"/>
      <c r="S528" s="214"/>
      <c r="T528" s="284" t="s">
        <v>168</v>
      </c>
      <c r="U528" s="25" t="s">
        <v>31</v>
      </c>
      <c r="V528" s="39"/>
      <c r="W528" s="55"/>
      <c r="X528" s="96"/>
      <c r="Y528" s="96"/>
      <c r="Z528" s="96"/>
      <c r="AA528" s="60"/>
      <c r="AB528" s="60"/>
      <c r="AC528" s="61"/>
      <c r="AD528" s="258"/>
      <c r="AE528" s="258"/>
      <c r="AF528" s="55"/>
      <c r="AG528" s="26"/>
      <c r="AH528" s="55"/>
      <c r="AI528" s="26"/>
      <c r="AJ528" s="131"/>
      <c r="AK528" s="199"/>
      <c r="AL528" s="284" t="s">
        <v>168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4"/>
      <c r="AT528" s="37"/>
    </row>
    <row r="529" spans="2:46" ht="13.5" customHeight="1" x14ac:dyDescent="0.15">
      <c r="B529" s="285"/>
      <c r="C529" s="27" t="s">
        <v>32</v>
      </c>
      <c r="D529" s="186"/>
      <c r="E529" s="56"/>
      <c r="F529" s="187"/>
      <c r="G529" s="187"/>
      <c r="H529" s="187"/>
      <c r="I529" s="62"/>
      <c r="J529" s="62"/>
      <c r="K529" s="188"/>
      <c r="L529" s="259"/>
      <c r="M529" s="259"/>
      <c r="N529" s="56"/>
      <c r="O529" s="28"/>
      <c r="P529" s="56"/>
      <c r="Q529" s="28"/>
      <c r="R529" s="132"/>
      <c r="S529" s="214"/>
      <c r="T529" s="285"/>
      <c r="U529" s="27" t="s">
        <v>32</v>
      </c>
      <c r="V529" s="186"/>
      <c r="W529" s="56"/>
      <c r="X529" s="187"/>
      <c r="Y529" s="187"/>
      <c r="Z529" s="187"/>
      <c r="AA529" s="62"/>
      <c r="AB529" s="62"/>
      <c r="AC529" s="188"/>
      <c r="AD529" s="259"/>
      <c r="AE529" s="259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4"/>
      <c r="AT529" s="37"/>
    </row>
    <row r="530" spans="2:46" ht="13.5" customHeight="1" x14ac:dyDescent="0.15">
      <c r="B530" s="285"/>
      <c r="C530" s="27" t="s">
        <v>33</v>
      </c>
      <c r="D530" s="186"/>
      <c r="E530" s="56"/>
      <c r="F530" s="187"/>
      <c r="G530" s="187"/>
      <c r="H530" s="187"/>
      <c r="I530" s="62"/>
      <c r="J530" s="62"/>
      <c r="K530" s="188"/>
      <c r="L530" s="259"/>
      <c r="M530" s="259"/>
      <c r="N530" s="56"/>
      <c r="O530" s="28"/>
      <c r="P530" s="56"/>
      <c r="Q530" s="28"/>
      <c r="R530" s="132"/>
      <c r="S530" s="214"/>
      <c r="T530" s="285"/>
      <c r="U530" s="27" t="s">
        <v>33</v>
      </c>
      <c r="V530" s="186"/>
      <c r="W530" s="56"/>
      <c r="X530" s="187"/>
      <c r="Y530" s="187"/>
      <c r="Z530" s="187"/>
      <c r="AA530" s="62"/>
      <c r="AB530" s="62"/>
      <c r="AC530" s="188"/>
      <c r="AD530" s="259"/>
      <c r="AE530" s="259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4"/>
      <c r="AT530" s="37"/>
    </row>
    <row r="531" spans="2:46" ht="13.5" customHeight="1" x14ac:dyDescent="0.15">
      <c r="B531" s="285"/>
      <c r="C531" s="27" t="s">
        <v>35</v>
      </c>
      <c r="D531" s="186"/>
      <c r="E531" s="56"/>
      <c r="F531" s="187"/>
      <c r="G531" s="187"/>
      <c r="H531" s="187"/>
      <c r="I531" s="62"/>
      <c r="J531" s="62"/>
      <c r="K531" s="188"/>
      <c r="L531" s="259"/>
      <c r="M531" s="259"/>
      <c r="N531" s="56"/>
      <c r="O531" s="28"/>
      <c r="P531" s="56"/>
      <c r="Q531" s="28"/>
      <c r="R531" s="132"/>
      <c r="S531" s="214"/>
      <c r="T531" s="285"/>
      <c r="U531" s="27" t="s">
        <v>35</v>
      </c>
      <c r="V531" s="186"/>
      <c r="W531" s="56"/>
      <c r="X531" s="187"/>
      <c r="Y531" s="187"/>
      <c r="Z531" s="187"/>
      <c r="AA531" s="62"/>
      <c r="AB531" s="62"/>
      <c r="AC531" s="188"/>
      <c r="AD531" s="259"/>
      <c r="AE531" s="259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4"/>
      <c r="AT531" s="37"/>
    </row>
    <row r="532" spans="2:46" ht="13.5" customHeight="1" thickBot="1" x14ac:dyDescent="0.2">
      <c r="B532" s="286"/>
      <c r="C532" s="27"/>
      <c r="D532" s="186"/>
      <c r="E532" s="56"/>
      <c r="F532" s="189"/>
      <c r="G532" s="189"/>
      <c r="H532" s="189"/>
      <c r="I532" s="56"/>
      <c r="J532" s="56"/>
      <c r="K532" s="188"/>
      <c r="L532" s="259"/>
      <c r="M532" s="259"/>
      <c r="N532" s="56"/>
      <c r="O532" s="28"/>
      <c r="P532" s="56"/>
      <c r="Q532" s="28"/>
      <c r="R532" s="184"/>
      <c r="S532" s="214"/>
      <c r="T532" s="286"/>
      <c r="U532" s="27"/>
      <c r="V532" s="186"/>
      <c r="W532" s="56"/>
      <c r="X532" s="189"/>
      <c r="Y532" s="189"/>
      <c r="Z532" s="189"/>
      <c r="AA532" s="56"/>
      <c r="AB532" s="56"/>
      <c r="AC532" s="188"/>
      <c r="AD532" s="259"/>
      <c r="AE532" s="259"/>
      <c r="AF532" s="56"/>
      <c r="AG532" s="28"/>
      <c r="AH532" s="56"/>
      <c r="AI532" s="28"/>
      <c r="AJ532" s="184"/>
      <c r="AK532" s="199"/>
      <c r="AL532" s="286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4"/>
      <c r="AT532" s="37"/>
    </row>
    <row r="533" spans="2:46" ht="13.5" customHeight="1" x14ac:dyDescent="0.15">
      <c r="B533" s="284" t="s">
        <v>169</v>
      </c>
      <c r="C533" s="25" t="s">
        <v>31</v>
      </c>
      <c r="D533" s="39"/>
      <c r="E533" s="55"/>
      <c r="F533" s="96"/>
      <c r="G533" s="96"/>
      <c r="H533" s="96"/>
      <c r="I533" s="60"/>
      <c r="J533" s="60"/>
      <c r="K533" s="61"/>
      <c r="L533" s="258"/>
      <c r="M533" s="258"/>
      <c r="N533" s="55"/>
      <c r="O533" s="26"/>
      <c r="P533" s="55"/>
      <c r="Q533" s="26"/>
      <c r="R533" s="131"/>
      <c r="S533" s="214"/>
      <c r="T533" s="284" t="s">
        <v>169</v>
      </c>
      <c r="U533" s="25" t="s">
        <v>31</v>
      </c>
      <c r="V533" s="39"/>
      <c r="W533" s="55"/>
      <c r="X533" s="96"/>
      <c r="Y533" s="96"/>
      <c r="Z533" s="96"/>
      <c r="AA533" s="60"/>
      <c r="AB533" s="60"/>
      <c r="AC533" s="61"/>
      <c r="AD533" s="258"/>
      <c r="AE533" s="258"/>
      <c r="AF533" s="55"/>
      <c r="AG533" s="26"/>
      <c r="AH533" s="55"/>
      <c r="AI533" s="26"/>
      <c r="AJ533" s="131"/>
      <c r="AK533" s="199"/>
      <c r="AL533" s="284" t="s">
        <v>169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4"/>
      <c r="AT533" s="37"/>
    </row>
    <row r="534" spans="2:46" ht="13.5" customHeight="1" x14ac:dyDescent="0.15">
      <c r="B534" s="285"/>
      <c r="C534" s="27" t="s">
        <v>32</v>
      </c>
      <c r="D534" s="186"/>
      <c r="E534" s="56"/>
      <c r="F534" s="187"/>
      <c r="G534" s="187"/>
      <c r="H534" s="187"/>
      <c r="I534" s="62"/>
      <c r="J534" s="62"/>
      <c r="K534" s="188"/>
      <c r="L534" s="259"/>
      <c r="M534" s="259"/>
      <c r="N534" s="56"/>
      <c r="O534" s="28"/>
      <c r="P534" s="56"/>
      <c r="Q534" s="28"/>
      <c r="R534" s="132"/>
      <c r="S534" s="214"/>
      <c r="T534" s="285"/>
      <c r="U534" s="27" t="s">
        <v>32</v>
      </c>
      <c r="V534" s="186"/>
      <c r="W534" s="56"/>
      <c r="X534" s="187"/>
      <c r="Y534" s="187"/>
      <c r="Z534" s="187"/>
      <c r="AA534" s="62"/>
      <c r="AB534" s="62"/>
      <c r="AC534" s="188"/>
      <c r="AD534" s="259"/>
      <c r="AE534" s="259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4"/>
      <c r="AT534" s="37"/>
    </row>
    <row r="535" spans="2:46" ht="13.5" customHeight="1" x14ac:dyDescent="0.15">
      <c r="B535" s="285"/>
      <c r="C535" s="27" t="s">
        <v>33</v>
      </c>
      <c r="D535" s="186"/>
      <c r="E535" s="56"/>
      <c r="F535" s="187"/>
      <c r="G535" s="187"/>
      <c r="H535" s="187"/>
      <c r="I535" s="62"/>
      <c r="J535" s="62"/>
      <c r="K535" s="188"/>
      <c r="L535" s="259"/>
      <c r="M535" s="259"/>
      <c r="N535" s="56"/>
      <c r="O535" s="28"/>
      <c r="P535" s="56"/>
      <c r="Q535" s="28"/>
      <c r="R535" s="132"/>
      <c r="S535" s="214"/>
      <c r="T535" s="285"/>
      <c r="U535" s="27" t="s">
        <v>33</v>
      </c>
      <c r="V535" s="186"/>
      <c r="W535" s="56"/>
      <c r="X535" s="187"/>
      <c r="Y535" s="187"/>
      <c r="Z535" s="187"/>
      <c r="AA535" s="62"/>
      <c r="AB535" s="62"/>
      <c r="AC535" s="188"/>
      <c r="AD535" s="259"/>
      <c r="AE535" s="259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4"/>
      <c r="AT535" s="37"/>
    </row>
    <row r="536" spans="2:46" ht="13.5" customHeight="1" x14ac:dyDescent="0.15">
      <c r="B536" s="285"/>
      <c r="C536" s="27" t="s">
        <v>35</v>
      </c>
      <c r="D536" s="186"/>
      <c r="E536" s="56"/>
      <c r="F536" s="187"/>
      <c r="G536" s="187"/>
      <c r="H536" s="187"/>
      <c r="I536" s="62"/>
      <c r="J536" s="62"/>
      <c r="K536" s="188"/>
      <c r="L536" s="259"/>
      <c r="M536" s="259"/>
      <c r="N536" s="56"/>
      <c r="O536" s="28"/>
      <c r="P536" s="56"/>
      <c r="Q536" s="28"/>
      <c r="R536" s="132"/>
      <c r="S536" s="214"/>
      <c r="T536" s="285"/>
      <c r="U536" s="27" t="s">
        <v>35</v>
      </c>
      <c r="V536" s="186"/>
      <c r="W536" s="56"/>
      <c r="X536" s="187"/>
      <c r="Y536" s="187"/>
      <c r="Z536" s="187"/>
      <c r="AA536" s="62"/>
      <c r="AB536" s="62"/>
      <c r="AC536" s="188"/>
      <c r="AD536" s="259"/>
      <c r="AE536" s="259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4"/>
      <c r="AT536" s="37"/>
    </row>
    <row r="537" spans="2:46" ht="13.5" customHeight="1" thickBot="1" x14ac:dyDescent="0.2">
      <c r="B537" s="286"/>
      <c r="C537" s="27"/>
      <c r="D537" s="186"/>
      <c r="E537" s="56"/>
      <c r="F537" s="189"/>
      <c r="G537" s="189"/>
      <c r="H537" s="189"/>
      <c r="I537" s="56"/>
      <c r="J537" s="56"/>
      <c r="K537" s="188"/>
      <c r="L537" s="259"/>
      <c r="M537" s="259"/>
      <c r="N537" s="56"/>
      <c r="O537" s="28"/>
      <c r="P537" s="56"/>
      <c r="Q537" s="28"/>
      <c r="R537" s="184"/>
      <c r="S537" s="214"/>
      <c r="T537" s="286"/>
      <c r="U537" s="27"/>
      <c r="V537" s="186"/>
      <c r="W537" s="56"/>
      <c r="X537" s="189"/>
      <c r="Y537" s="189"/>
      <c r="Z537" s="189"/>
      <c r="AA537" s="56"/>
      <c r="AB537" s="56"/>
      <c r="AC537" s="188"/>
      <c r="AD537" s="259"/>
      <c r="AE537" s="259"/>
      <c r="AF537" s="56"/>
      <c r="AG537" s="28"/>
      <c r="AH537" s="56"/>
      <c r="AI537" s="28"/>
      <c r="AJ537" s="184"/>
      <c r="AK537" s="199"/>
      <c r="AL537" s="286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4"/>
      <c r="AT537" s="37"/>
    </row>
    <row r="538" spans="2:46" ht="13.5" customHeight="1" x14ac:dyDescent="0.15">
      <c r="B538" s="284" t="s">
        <v>170</v>
      </c>
      <c r="C538" s="25" t="s">
        <v>31</v>
      </c>
      <c r="D538" s="39"/>
      <c r="E538" s="55"/>
      <c r="F538" s="96"/>
      <c r="G538" s="96"/>
      <c r="H538" s="96"/>
      <c r="I538" s="60"/>
      <c r="J538" s="60"/>
      <c r="K538" s="61"/>
      <c r="L538" s="258"/>
      <c r="M538" s="258"/>
      <c r="N538" s="55"/>
      <c r="O538" s="26"/>
      <c r="P538" s="55"/>
      <c r="Q538" s="26"/>
      <c r="R538" s="131"/>
      <c r="S538" s="214"/>
      <c r="T538" s="284" t="s">
        <v>170</v>
      </c>
      <c r="U538" s="25" t="s">
        <v>31</v>
      </c>
      <c r="V538" s="39"/>
      <c r="W538" s="55"/>
      <c r="X538" s="96"/>
      <c r="Y538" s="96"/>
      <c r="Z538" s="96"/>
      <c r="AA538" s="60"/>
      <c r="AB538" s="60"/>
      <c r="AC538" s="61"/>
      <c r="AD538" s="258"/>
      <c r="AE538" s="258"/>
      <c r="AF538" s="55"/>
      <c r="AG538" s="26"/>
      <c r="AH538" s="55"/>
      <c r="AI538" s="26"/>
      <c r="AJ538" s="131"/>
      <c r="AK538" s="199"/>
      <c r="AL538" s="284" t="s">
        <v>170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4"/>
      <c r="AT538" s="37"/>
    </row>
    <row r="539" spans="2:46" ht="13.5" customHeight="1" x14ac:dyDescent="0.15">
      <c r="B539" s="285"/>
      <c r="C539" s="27" t="s">
        <v>32</v>
      </c>
      <c r="D539" s="186"/>
      <c r="E539" s="56"/>
      <c r="F539" s="187"/>
      <c r="G539" s="187"/>
      <c r="H539" s="187"/>
      <c r="I539" s="62"/>
      <c r="J539" s="62"/>
      <c r="K539" s="188"/>
      <c r="L539" s="259"/>
      <c r="M539" s="259"/>
      <c r="N539" s="56"/>
      <c r="O539" s="28"/>
      <c r="P539" s="56"/>
      <c r="Q539" s="28"/>
      <c r="R539" s="132"/>
      <c r="S539" s="214"/>
      <c r="T539" s="285"/>
      <c r="U539" s="27" t="s">
        <v>32</v>
      </c>
      <c r="V539" s="186"/>
      <c r="W539" s="56"/>
      <c r="X539" s="187"/>
      <c r="Y539" s="187"/>
      <c r="Z539" s="187"/>
      <c r="AA539" s="62"/>
      <c r="AB539" s="62"/>
      <c r="AC539" s="188"/>
      <c r="AD539" s="259"/>
      <c r="AE539" s="259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4"/>
      <c r="AT539" s="37"/>
    </row>
    <row r="540" spans="2:46" ht="13.5" customHeight="1" x14ac:dyDescent="0.15">
      <c r="B540" s="285"/>
      <c r="C540" s="27" t="s">
        <v>33</v>
      </c>
      <c r="D540" s="186"/>
      <c r="E540" s="56"/>
      <c r="F540" s="187"/>
      <c r="G540" s="187"/>
      <c r="H540" s="187"/>
      <c r="I540" s="62"/>
      <c r="J540" s="62"/>
      <c r="K540" s="188"/>
      <c r="L540" s="259"/>
      <c r="M540" s="259"/>
      <c r="N540" s="56"/>
      <c r="O540" s="28"/>
      <c r="P540" s="56"/>
      <c r="Q540" s="28"/>
      <c r="R540" s="132"/>
      <c r="S540" s="214"/>
      <c r="T540" s="285"/>
      <c r="U540" s="27" t="s">
        <v>33</v>
      </c>
      <c r="V540" s="186"/>
      <c r="W540" s="56"/>
      <c r="X540" s="187"/>
      <c r="Y540" s="187"/>
      <c r="Z540" s="187"/>
      <c r="AA540" s="62"/>
      <c r="AB540" s="62"/>
      <c r="AC540" s="188"/>
      <c r="AD540" s="259"/>
      <c r="AE540" s="259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4"/>
      <c r="AT540" s="37"/>
    </row>
    <row r="541" spans="2:46" ht="13.5" customHeight="1" x14ac:dyDescent="0.15">
      <c r="B541" s="285"/>
      <c r="C541" s="27" t="s">
        <v>35</v>
      </c>
      <c r="D541" s="186"/>
      <c r="E541" s="56"/>
      <c r="F541" s="187"/>
      <c r="G541" s="187"/>
      <c r="H541" s="187"/>
      <c r="I541" s="62"/>
      <c r="J541" s="62"/>
      <c r="K541" s="188"/>
      <c r="L541" s="259"/>
      <c r="M541" s="259"/>
      <c r="N541" s="56"/>
      <c r="O541" s="28"/>
      <c r="P541" s="56"/>
      <c r="Q541" s="28"/>
      <c r="R541" s="132"/>
      <c r="S541" s="214"/>
      <c r="T541" s="285"/>
      <c r="U541" s="27" t="s">
        <v>35</v>
      </c>
      <c r="V541" s="186"/>
      <c r="W541" s="56"/>
      <c r="X541" s="187"/>
      <c r="Y541" s="187"/>
      <c r="Z541" s="187"/>
      <c r="AA541" s="62"/>
      <c r="AB541" s="62"/>
      <c r="AC541" s="188"/>
      <c r="AD541" s="259"/>
      <c r="AE541" s="259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4"/>
      <c r="AT541" s="37"/>
    </row>
    <row r="542" spans="2:46" ht="13.5" customHeight="1" thickBot="1" x14ac:dyDescent="0.2">
      <c r="B542" s="286"/>
      <c r="C542" s="27"/>
      <c r="D542" s="186"/>
      <c r="E542" s="56"/>
      <c r="F542" s="189"/>
      <c r="G542" s="189"/>
      <c r="H542" s="189"/>
      <c r="I542" s="56"/>
      <c r="J542" s="56"/>
      <c r="K542" s="188"/>
      <c r="L542" s="259"/>
      <c r="M542" s="259"/>
      <c r="N542" s="56"/>
      <c r="O542" s="28"/>
      <c r="P542" s="56"/>
      <c r="Q542" s="28"/>
      <c r="R542" s="184"/>
      <c r="S542" s="214"/>
      <c r="T542" s="286"/>
      <c r="U542" s="27"/>
      <c r="V542" s="186"/>
      <c r="W542" s="56"/>
      <c r="X542" s="189"/>
      <c r="Y542" s="189"/>
      <c r="Z542" s="189"/>
      <c r="AA542" s="56"/>
      <c r="AB542" s="56"/>
      <c r="AC542" s="188"/>
      <c r="AD542" s="259"/>
      <c r="AE542" s="259"/>
      <c r="AF542" s="56"/>
      <c r="AG542" s="28"/>
      <c r="AH542" s="56"/>
      <c r="AI542" s="28"/>
      <c r="AJ542" s="184"/>
      <c r="AK542" s="199"/>
      <c r="AL542" s="286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4"/>
      <c r="AT542" s="37"/>
    </row>
    <row r="543" spans="2:46" ht="13.5" customHeight="1" x14ac:dyDescent="0.15">
      <c r="B543" s="284" t="s">
        <v>171</v>
      </c>
      <c r="C543" s="25" t="s">
        <v>31</v>
      </c>
      <c r="D543" s="39"/>
      <c r="E543" s="55"/>
      <c r="F543" s="96"/>
      <c r="G543" s="96"/>
      <c r="H543" s="96"/>
      <c r="I543" s="60"/>
      <c r="J543" s="60"/>
      <c r="K543" s="61"/>
      <c r="L543" s="258"/>
      <c r="M543" s="258"/>
      <c r="N543" s="55"/>
      <c r="O543" s="26"/>
      <c r="P543" s="55"/>
      <c r="Q543" s="26"/>
      <c r="R543" s="131"/>
      <c r="S543" s="214"/>
      <c r="T543" s="284" t="s">
        <v>171</v>
      </c>
      <c r="U543" s="25" t="s">
        <v>31</v>
      </c>
      <c r="V543" s="39"/>
      <c r="W543" s="55"/>
      <c r="X543" s="96"/>
      <c r="Y543" s="96"/>
      <c r="Z543" s="96"/>
      <c r="AA543" s="60"/>
      <c r="AB543" s="60"/>
      <c r="AC543" s="61"/>
      <c r="AD543" s="258"/>
      <c r="AE543" s="258"/>
      <c r="AF543" s="55"/>
      <c r="AG543" s="26"/>
      <c r="AH543" s="55"/>
      <c r="AI543" s="26"/>
      <c r="AJ543" s="131"/>
      <c r="AK543" s="199"/>
      <c r="AL543" s="284" t="s">
        <v>171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4"/>
      <c r="AT543" s="37"/>
    </row>
    <row r="544" spans="2:46" ht="13.5" customHeight="1" x14ac:dyDescent="0.15">
      <c r="B544" s="285"/>
      <c r="C544" s="27" t="s">
        <v>32</v>
      </c>
      <c r="D544" s="186"/>
      <c r="E544" s="56"/>
      <c r="F544" s="187"/>
      <c r="G544" s="187"/>
      <c r="H544" s="187"/>
      <c r="I544" s="62"/>
      <c r="J544" s="62"/>
      <c r="K544" s="188"/>
      <c r="L544" s="259"/>
      <c r="M544" s="259"/>
      <c r="N544" s="56"/>
      <c r="O544" s="28"/>
      <c r="P544" s="56"/>
      <c r="Q544" s="28"/>
      <c r="R544" s="132"/>
      <c r="S544" s="214"/>
      <c r="T544" s="285"/>
      <c r="U544" s="27" t="s">
        <v>32</v>
      </c>
      <c r="V544" s="186"/>
      <c r="W544" s="56"/>
      <c r="X544" s="187"/>
      <c r="Y544" s="187"/>
      <c r="Z544" s="187"/>
      <c r="AA544" s="62"/>
      <c r="AB544" s="62"/>
      <c r="AC544" s="188"/>
      <c r="AD544" s="259"/>
      <c r="AE544" s="259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4"/>
      <c r="AT544" s="37"/>
    </row>
    <row r="545" spans="2:46" ht="13.5" customHeight="1" x14ac:dyDescent="0.15">
      <c r="B545" s="285"/>
      <c r="C545" s="27" t="s">
        <v>33</v>
      </c>
      <c r="D545" s="186"/>
      <c r="E545" s="56"/>
      <c r="F545" s="187"/>
      <c r="G545" s="187"/>
      <c r="H545" s="187"/>
      <c r="I545" s="62"/>
      <c r="J545" s="62"/>
      <c r="K545" s="188"/>
      <c r="L545" s="259"/>
      <c r="M545" s="259"/>
      <c r="N545" s="56"/>
      <c r="O545" s="28"/>
      <c r="P545" s="56"/>
      <c r="Q545" s="28"/>
      <c r="R545" s="132"/>
      <c r="S545" s="214"/>
      <c r="T545" s="285"/>
      <c r="U545" s="27" t="s">
        <v>33</v>
      </c>
      <c r="V545" s="186"/>
      <c r="W545" s="56"/>
      <c r="X545" s="187"/>
      <c r="Y545" s="187"/>
      <c r="Z545" s="187"/>
      <c r="AA545" s="62"/>
      <c r="AB545" s="62"/>
      <c r="AC545" s="188"/>
      <c r="AD545" s="259"/>
      <c r="AE545" s="259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4"/>
      <c r="AT545" s="37"/>
    </row>
    <row r="546" spans="2:46" ht="13.5" customHeight="1" x14ac:dyDescent="0.15">
      <c r="B546" s="285"/>
      <c r="C546" s="27" t="s">
        <v>35</v>
      </c>
      <c r="D546" s="186"/>
      <c r="E546" s="56"/>
      <c r="F546" s="187"/>
      <c r="G546" s="187"/>
      <c r="H546" s="187"/>
      <c r="I546" s="62"/>
      <c r="J546" s="62"/>
      <c r="K546" s="188"/>
      <c r="L546" s="259"/>
      <c r="M546" s="259"/>
      <c r="N546" s="56"/>
      <c r="O546" s="28"/>
      <c r="P546" s="56"/>
      <c r="Q546" s="28"/>
      <c r="R546" s="132"/>
      <c r="S546" s="214"/>
      <c r="T546" s="285"/>
      <c r="U546" s="27" t="s">
        <v>35</v>
      </c>
      <c r="V546" s="186"/>
      <c r="W546" s="56"/>
      <c r="X546" s="187"/>
      <c r="Y546" s="187"/>
      <c r="Z546" s="187"/>
      <c r="AA546" s="62"/>
      <c r="AB546" s="62"/>
      <c r="AC546" s="188"/>
      <c r="AD546" s="259"/>
      <c r="AE546" s="259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4"/>
      <c r="AT546" s="37"/>
    </row>
    <row r="547" spans="2:46" ht="13.5" customHeight="1" thickBot="1" x14ac:dyDescent="0.2">
      <c r="B547" s="286"/>
      <c r="C547" s="27"/>
      <c r="D547" s="186"/>
      <c r="E547" s="56"/>
      <c r="F547" s="189"/>
      <c r="G547" s="189"/>
      <c r="H547" s="189"/>
      <c r="I547" s="56"/>
      <c r="J547" s="56"/>
      <c r="K547" s="188"/>
      <c r="L547" s="259"/>
      <c r="M547" s="259"/>
      <c r="N547" s="56"/>
      <c r="O547" s="28"/>
      <c r="P547" s="56"/>
      <c r="Q547" s="28"/>
      <c r="R547" s="184"/>
      <c r="S547" s="214"/>
      <c r="T547" s="286"/>
      <c r="U547" s="27"/>
      <c r="V547" s="186"/>
      <c r="W547" s="56"/>
      <c r="X547" s="189"/>
      <c r="Y547" s="189"/>
      <c r="Z547" s="189"/>
      <c r="AA547" s="56"/>
      <c r="AB547" s="56"/>
      <c r="AC547" s="188"/>
      <c r="AD547" s="259"/>
      <c r="AE547" s="259"/>
      <c r="AF547" s="56"/>
      <c r="AG547" s="28"/>
      <c r="AH547" s="56"/>
      <c r="AI547" s="28"/>
      <c r="AJ547" s="184"/>
      <c r="AK547" s="199"/>
      <c r="AL547" s="286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4"/>
      <c r="AT547" s="37"/>
    </row>
    <row r="548" spans="2:46" ht="13.5" customHeight="1" x14ac:dyDescent="0.15">
      <c r="B548" s="284" t="s">
        <v>172</v>
      </c>
      <c r="C548" s="25" t="s">
        <v>31</v>
      </c>
      <c r="D548" s="39"/>
      <c r="E548" s="55"/>
      <c r="F548" s="96"/>
      <c r="G548" s="96"/>
      <c r="H548" s="96"/>
      <c r="I548" s="60"/>
      <c r="J548" s="60"/>
      <c r="K548" s="61"/>
      <c r="L548" s="258"/>
      <c r="M548" s="258"/>
      <c r="N548" s="55"/>
      <c r="O548" s="26"/>
      <c r="P548" s="55"/>
      <c r="Q548" s="26"/>
      <c r="R548" s="131"/>
      <c r="S548" s="214"/>
      <c r="T548" s="284" t="s">
        <v>172</v>
      </c>
      <c r="U548" s="25" t="s">
        <v>31</v>
      </c>
      <c r="V548" s="39"/>
      <c r="W548" s="55"/>
      <c r="X548" s="96"/>
      <c r="Y548" s="96"/>
      <c r="Z548" s="96"/>
      <c r="AA548" s="60"/>
      <c r="AB548" s="60"/>
      <c r="AC548" s="61"/>
      <c r="AD548" s="258"/>
      <c r="AE548" s="258"/>
      <c r="AF548" s="55"/>
      <c r="AG548" s="26"/>
      <c r="AH548" s="55"/>
      <c r="AI548" s="26"/>
      <c r="AJ548" s="131"/>
      <c r="AK548" s="199"/>
      <c r="AL548" s="284" t="s">
        <v>172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4"/>
      <c r="AT548" s="37"/>
    </row>
    <row r="549" spans="2:46" ht="13.5" customHeight="1" x14ac:dyDescent="0.15">
      <c r="B549" s="285"/>
      <c r="C549" s="27" t="s">
        <v>32</v>
      </c>
      <c r="D549" s="186"/>
      <c r="E549" s="56"/>
      <c r="F549" s="187"/>
      <c r="G549" s="187"/>
      <c r="H549" s="187"/>
      <c r="I549" s="62"/>
      <c r="J549" s="62"/>
      <c r="K549" s="188"/>
      <c r="L549" s="259"/>
      <c r="M549" s="259"/>
      <c r="N549" s="56"/>
      <c r="O549" s="28"/>
      <c r="P549" s="56"/>
      <c r="Q549" s="28"/>
      <c r="R549" s="132"/>
      <c r="S549" s="214"/>
      <c r="T549" s="285"/>
      <c r="U549" s="27" t="s">
        <v>32</v>
      </c>
      <c r="V549" s="186"/>
      <c r="W549" s="56"/>
      <c r="X549" s="187"/>
      <c r="Y549" s="187"/>
      <c r="Z549" s="187"/>
      <c r="AA549" s="62"/>
      <c r="AB549" s="62"/>
      <c r="AC549" s="188"/>
      <c r="AD549" s="259"/>
      <c r="AE549" s="259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4"/>
      <c r="AT549" s="37"/>
    </row>
    <row r="550" spans="2:46" ht="13.5" customHeight="1" x14ac:dyDescent="0.15">
      <c r="B550" s="285"/>
      <c r="C550" s="27" t="s">
        <v>33</v>
      </c>
      <c r="D550" s="186"/>
      <c r="E550" s="56"/>
      <c r="F550" s="187"/>
      <c r="G550" s="187"/>
      <c r="H550" s="187"/>
      <c r="I550" s="62"/>
      <c r="J550" s="62"/>
      <c r="K550" s="188"/>
      <c r="L550" s="259"/>
      <c r="M550" s="259"/>
      <c r="N550" s="56"/>
      <c r="O550" s="28"/>
      <c r="P550" s="56"/>
      <c r="Q550" s="28"/>
      <c r="R550" s="132"/>
      <c r="S550" s="214"/>
      <c r="T550" s="285"/>
      <c r="U550" s="27" t="s">
        <v>33</v>
      </c>
      <c r="V550" s="186"/>
      <c r="W550" s="56"/>
      <c r="X550" s="187"/>
      <c r="Y550" s="187"/>
      <c r="Z550" s="187"/>
      <c r="AA550" s="62"/>
      <c r="AB550" s="62"/>
      <c r="AC550" s="188"/>
      <c r="AD550" s="259"/>
      <c r="AE550" s="259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4"/>
      <c r="AT550" s="37"/>
    </row>
    <row r="551" spans="2:46" ht="13.5" customHeight="1" x14ac:dyDescent="0.15">
      <c r="B551" s="285"/>
      <c r="C551" s="27" t="s">
        <v>35</v>
      </c>
      <c r="D551" s="186"/>
      <c r="E551" s="56"/>
      <c r="F551" s="187"/>
      <c r="G551" s="187"/>
      <c r="H551" s="187"/>
      <c r="I551" s="62"/>
      <c r="J551" s="62"/>
      <c r="K551" s="188"/>
      <c r="L551" s="259"/>
      <c r="M551" s="259"/>
      <c r="N551" s="56"/>
      <c r="O551" s="28"/>
      <c r="P551" s="56"/>
      <c r="Q551" s="28"/>
      <c r="R551" s="132"/>
      <c r="S551" s="214"/>
      <c r="T551" s="285"/>
      <c r="U551" s="27" t="s">
        <v>35</v>
      </c>
      <c r="V551" s="186"/>
      <c r="W551" s="56"/>
      <c r="X551" s="187"/>
      <c r="Y551" s="187"/>
      <c r="Z551" s="187"/>
      <c r="AA551" s="62"/>
      <c r="AB551" s="62"/>
      <c r="AC551" s="188"/>
      <c r="AD551" s="259"/>
      <c r="AE551" s="259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4"/>
      <c r="AT551" s="37"/>
    </row>
    <row r="552" spans="2:46" ht="13.5" customHeight="1" thickBot="1" x14ac:dyDescent="0.2">
      <c r="B552" s="286"/>
      <c r="C552" s="27"/>
      <c r="D552" s="186"/>
      <c r="E552" s="56"/>
      <c r="F552" s="189"/>
      <c r="G552" s="189"/>
      <c r="H552" s="189"/>
      <c r="I552" s="56"/>
      <c r="J552" s="56"/>
      <c r="K552" s="188"/>
      <c r="L552" s="259"/>
      <c r="M552" s="259"/>
      <c r="N552" s="56"/>
      <c r="O552" s="28"/>
      <c r="P552" s="56"/>
      <c r="Q552" s="28"/>
      <c r="R552" s="184"/>
      <c r="S552" s="214"/>
      <c r="T552" s="286"/>
      <c r="U552" s="27"/>
      <c r="V552" s="186"/>
      <c r="W552" s="56"/>
      <c r="X552" s="189"/>
      <c r="Y552" s="189"/>
      <c r="Z552" s="189"/>
      <c r="AA552" s="56"/>
      <c r="AB552" s="56"/>
      <c r="AC552" s="188"/>
      <c r="AD552" s="259"/>
      <c r="AE552" s="259"/>
      <c r="AF552" s="56"/>
      <c r="AG552" s="28"/>
      <c r="AH552" s="56"/>
      <c r="AI552" s="28"/>
      <c r="AJ552" s="184"/>
      <c r="AK552" s="199"/>
      <c r="AL552" s="286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4"/>
      <c r="AT552" s="37"/>
    </row>
    <row r="553" spans="2:46" ht="13.5" customHeight="1" x14ac:dyDescent="0.15">
      <c r="B553" s="284" t="s">
        <v>173</v>
      </c>
      <c r="C553" s="25" t="s">
        <v>31</v>
      </c>
      <c r="D553" s="39"/>
      <c r="E553" s="55"/>
      <c r="F553" s="96"/>
      <c r="G553" s="96"/>
      <c r="H553" s="96"/>
      <c r="I553" s="60"/>
      <c r="J553" s="60"/>
      <c r="K553" s="61"/>
      <c r="L553" s="258"/>
      <c r="M553" s="258"/>
      <c r="N553" s="55"/>
      <c r="O553" s="26"/>
      <c r="P553" s="55"/>
      <c r="Q553" s="26"/>
      <c r="R553" s="131"/>
      <c r="S553" s="214"/>
      <c r="T553" s="284" t="s">
        <v>173</v>
      </c>
      <c r="U553" s="25" t="s">
        <v>31</v>
      </c>
      <c r="V553" s="39"/>
      <c r="W553" s="55"/>
      <c r="X553" s="96"/>
      <c r="Y553" s="96"/>
      <c r="Z553" s="96"/>
      <c r="AA553" s="60"/>
      <c r="AB553" s="60"/>
      <c r="AC553" s="61"/>
      <c r="AD553" s="258"/>
      <c r="AE553" s="258"/>
      <c r="AF553" s="55"/>
      <c r="AG553" s="26"/>
      <c r="AH553" s="55"/>
      <c r="AI553" s="26"/>
      <c r="AJ553" s="131"/>
      <c r="AK553" s="199"/>
      <c r="AL553" s="284" t="s">
        <v>173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4"/>
      <c r="AT553" s="37"/>
    </row>
    <row r="554" spans="2:46" ht="13.5" customHeight="1" x14ac:dyDescent="0.15">
      <c r="B554" s="285"/>
      <c r="C554" s="27" t="s">
        <v>32</v>
      </c>
      <c r="D554" s="186"/>
      <c r="E554" s="56"/>
      <c r="F554" s="187"/>
      <c r="G554" s="187"/>
      <c r="H554" s="187"/>
      <c r="I554" s="62"/>
      <c r="J554" s="62"/>
      <c r="K554" s="188"/>
      <c r="L554" s="259"/>
      <c r="M554" s="259"/>
      <c r="N554" s="56"/>
      <c r="O554" s="28"/>
      <c r="P554" s="56"/>
      <c r="Q554" s="28"/>
      <c r="R554" s="132"/>
      <c r="S554" s="214"/>
      <c r="T554" s="285"/>
      <c r="U554" s="27" t="s">
        <v>32</v>
      </c>
      <c r="V554" s="186"/>
      <c r="W554" s="56"/>
      <c r="X554" s="187"/>
      <c r="Y554" s="187"/>
      <c r="Z554" s="187"/>
      <c r="AA554" s="62"/>
      <c r="AB554" s="62"/>
      <c r="AC554" s="188"/>
      <c r="AD554" s="259"/>
      <c r="AE554" s="259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4"/>
      <c r="AT554" s="37"/>
    </row>
    <row r="555" spans="2:46" ht="13.5" customHeight="1" x14ac:dyDescent="0.15">
      <c r="B555" s="285"/>
      <c r="C555" s="27" t="s">
        <v>33</v>
      </c>
      <c r="D555" s="186"/>
      <c r="E555" s="56"/>
      <c r="F555" s="187"/>
      <c r="G555" s="187"/>
      <c r="H555" s="187"/>
      <c r="I555" s="62"/>
      <c r="J555" s="62"/>
      <c r="K555" s="188"/>
      <c r="L555" s="259"/>
      <c r="M555" s="259"/>
      <c r="N555" s="56"/>
      <c r="O555" s="28"/>
      <c r="P555" s="56"/>
      <c r="Q555" s="28"/>
      <c r="R555" s="132"/>
      <c r="S555" s="214"/>
      <c r="T555" s="285"/>
      <c r="U555" s="27" t="s">
        <v>33</v>
      </c>
      <c r="V555" s="186"/>
      <c r="W555" s="56"/>
      <c r="X555" s="187"/>
      <c r="Y555" s="187"/>
      <c r="Z555" s="187"/>
      <c r="AA555" s="62"/>
      <c r="AB555" s="62"/>
      <c r="AC555" s="188"/>
      <c r="AD555" s="259"/>
      <c r="AE555" s="259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4"/>
      <c r="AT555" s="37"/>
    </row>
    <row r="556" spans="2:46" ht="13.5" customHeight="1" x14ac:dyDescent="0.15">
      <c r="B556" s="285"/>
      <c r="C556" s="27" t="s">
        <v>35</v>
      </c>
      <c r="D556" s="186"/>
      <c r="E556" s="56"/>
      <c r="F556" s="187"/>
      <c r="G556" s="187"/>
      <c r="H556" s="187"/>
      <c r="I556" s="62"/>
      <c r="J556" s="62"/>
      <c r="K556" s="188"/>
      <c r="L556" s="259"/>
      <c r="M556" s="259"/>
      <c r="N556" s="56"/>
      <c r="O556" s="28"/>
      <c r="P556" s="56"/>
      <c r="Q556" s="28"/>
      <c r="R556" s="132"/>
      <c r="S556" s="214"/>
      <c r="T556" s="285"/>
      <c r="U556" s="27" t="s">
        <v>35</v>
      </c>
      <c r="V556" s="186"/>
      <c r="W556" s="56"/>
      <c r="X556" s="187"/>
      <c r="Y556" s="187"/>
      <c r="Z556" s="187"/>
      <c r="AA556" s="62"/>
      <c r="AB556" s="62"/>
      <c r="AC556" s="188"/>
      <c r="AD556" s="259"/>
      <c r="AE556" s="259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4"/>
      <c r="AT556" s="37"/>
    </row>
    <row r="557" spans="2:46" ht="13.5" customHeight="1" thickBot="1" x14ac:dyDescent="0.2">
      <c r="B557" s="286"/>
      <c r="C557" s="27"/>
      <c r="D557" s="186"/>
      <c r="E557" s="56"/>
      <c r="F557" s="189"/>
      <c r="G557" s="189"/>
      <c r="H557" s="189"/>
      <c r="I557" s="56"/>
      <c r="J557" s="56"/>
      <c r="K557" s="188"/>
      <c r="L557" s="259"/>
      <c r="M557" s="259"/>
      <c r="N557" s="56"/>
      <c r="O557" s="28"/>
      <c r="P557" s="56"/>
      <c r="Q557" s="28"/>
      <c r="R557" s="184"/>
      <c r="S557" s="214"/>
      <c r="T557" s="286"/>
      <c r="U557" s="27"/>
      <c r="V557" s="186"/>
      <c r="W557" s="56"/>
      <c r="X557" s="189"/>
      <c r="Y557" s="189"/>
      <c r="Z557" s="189"/>
      <c r="AA557" s="56"/>
      <c r="AB557" s="56"/>
      <c r="AC557" s="188"/>
      <c r="AD557" s="259"/>
      <c r="AE557" s="259"/>
      <c r="AF557" s="56"/>
      <c r="AG557" s="28"/>
      <c r="AH557" s="56"/>
      <c r="AI557" s="28"/>
      <c r="AJ557" s="184"/>
      <c r="AK557" s="199"/>
      <c r="AL557" s="286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4"/>
      <c r="AT557" s="37"/>
    </row>
    <row r="558" spans="2:46" ht="13.5" customHeight="1" x14ac:dyDescent="0.15">
      <c r="B558" s="284" t="s">
        <v>174</v>
      </c>
      <c r="C558" s="25" t="s">
        <v>31</v>
      </c>
      <c r="D558" s="39"/>
      <c r="E558" s="55"/>
      <c r="F558" s="96"/>
      <c r="G558" s="96"/>
      <c r="H558" s="96"/>
      <c r="I558" s="60"/>
      <c r="J558" s="60"/>
      <c r="K558" s="61"/>
      <c r="L558" s="258"/>
      <c r="M558" s="258"/>
      <c r="N558" s="55"/>
      <c r="O558" s="26"/>
      <c r="P558" s="55"/>
      <c r="Q558" s="26"/>
      <c r="R558" s="131"/>
      <c r="S558" s="214"/>
      <c r="T558" s="284" t="s">
        <v>174</v>
      </c>
      <c r="U558" s="25" t="s">
        <v>31</v>
      </c>
      <c r="V558" s="39"/>
      <c r="W558" s="55"/>
      <c r="X558" s="96"/>
      <c r="Y558" s="96"/>
      <c r="Z558" s="96"/>
      <c r="AA558" s="60"/>
      <c r="AB558" s="60"/>
      <c r="AC558" s="61"/>
      <c r="AD558" s="258"/>
      <c r="AE558" s="258"/>
      <c r="AF558" s="55"/>
      <c r="AG558" s="26"/>
      <c r="AH558" s="55"/>
      <c r="AI558" s="26"/>
      <c r="AJ558" s="131"/>
      <c r="AK558" s="199"/>
      <c r="AL558" s="284" t="s">
        <v>174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4"/>
      <c r="AT558" s="37"/>
    </row>
    <row r="559" spans="2:46" ht="13.5" customHeight="1" x14ac:dyDescent="0.15">
      <c r="B559" s="285"/>
      <c r="C559" s="27" t="s">
        <v>32</v>
      </c>
      <c r="D559" s="186"/>
      <c r="E559" s="56"/>
      <c r="F559" s="187"/>
      <c r="G559" s="187"/>
      <c r="H559" s="187"/>
      <c r="I559" s="62"/>
      <c r="J559" s="62"/>
      <c r="K559" s="188"/>
      <c r="L559" s="259"/>
      <c r="M559" s="259"/>
      <c r="N559" s="56"/>
      <c r="O559" s="28"/>
      <c r="P559" s="56"/>
      <c r="Q559" s="28"/>
      <c r="R559" s="132"/>
      <c r="S559" s="214"/>
      <c r="T559" s="285"/>
      <c r="U559" s="27" t="s">
        <v>32</v>
      </c>
      <c r="V559" s="186"/>
      <c r="W559" s="56"/>
      <c r="X559" s="187"/>
      <c r="Y559" s="187"/>
      <c r="Z559" s="187"/>
      <c r="AA559" s="62"/>
      <c r="AB559" s="62"/>
      <c r="AC559" s="188"/>
      <c r="AD559" s="259"/>
      <c r="AE559" s="259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4"/>
      <c r="AT559" s="37"/>
    </row>
    <row r="560" spans="2:46" ht="13.5" customHeight="1" x14ac:dyDescent="0.15">
      <c r="B560" s="285"/>
      <c r="C560" s="27" t="s">
        <v>33</v>
      </c>
      <c r="D560" s="186"/>
      <c r="E560" s="56"/>
      <c r="F560" s="187"/>
      <c r="G560" s="187"/>
      <c r="H560" s="187"/>
      <c r="I560" s="62"/>
      <c r="J560" s="62"/>
      <c r="K560" s="188"/>
      <c r="L560" s="259"/>
      <c r="M560" s="259"/>
      <c r="N560" s="56"/>
      <c r="O560" s="28"/>
      <c r="P560" s="56"/>
      <c r="Q560" s="28"/>
      <c r="R560" s="132"/>
      <c r="S560" s="214"/>
      <c r="T560" s="285"/>
      <c r="U560" s="27" t="s">
        <v>33</v>
      </c>
      <c r="V560" s="186"/>
      <c r="W560" s="56"/>
      <c r="X560" s="187"/>
      <c r="Y560" s="187"/>
      <c r="Z560" s="187"/>
      <c r="AA560" s="62"/>
      <c r="AB560" s="62"/>
      <c r="AC560" s="188"/>
      <c r="AD560" s="259"/>
      <c r="AE560" s="259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4"/>
      <c r="AT560" s="37"/>
    </row>
    <row r="561" spans="2:46" ht="13.5" customHeight="1" x14ac:dyDescent="0.15">
      <c r="B561" s="285"/>
      <c r="C561" s="27" t="s">
        <v>35</v>
      </c>
      <c r="D561" s="186"/>
      <c r="E561" s="56"/>
      <c r="F561" s="187"/>
      <c r="G561" s="187"/>
      <c r="H561" s="187"/>
      <c r="I561" s="62"/>
      <c r="J561" s="62"/>
      <c r="K561" s="188"/>
      <c r="L561" s="259"/>
      <c r="M561" s="259"/>
      <c r="N561" s="56"/>
      <c r="O561" s="28"/>
      <c r="P561" s="56"/>
      <c r="Q561" s="28"/>
      <c r="R561" s="132"/>
      <c r="S561" s="214"/>
      <c r="T561" s="285"/>
      <c r="U561" s="27" t="s">
        <v>35</v>
      </c>
      <c r="V561" s="186"/>
      <c r="W561" s="56"/>
      <c r="X561" s="187"/>
      <c r="Y561" s="187"/>
      <c r="Z561" s="187"/>
      <c r="AA561" s="62"/>
      <c r="AB561" s="62"/>
      <c r="AC561" s="188"/>
      <c r="AD561" s="259"/>
      <c r="AE561" s="259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4"/>
      <c r="AT561" s="37"/>
    </row>
    <row r="562" spans="2:46" ht="13.5" customHeight="1" thickBot="1" x14ac:dyDescent="0.2">
      <c r="B562" s="286"/>
      <c r="C562" s="27"/>
      <c r="D562" s="186"/>
      <c r="E562" s="56"/>
      <c r="F562" s="189"/>
      <c r="G562" s="189"/>
      <c r="H562" s="189"/>
      <c r="I562" s="56"/>
      <c r="J562" s="56"/>
      <c r="K562" s="188"/>
      <c r="L562" s="259"/>
      <c r="M562" s="259"/>
      <c r="N562" s="56"/>
      <c r="O562" s="28"/>
      <c r="P562" s="56"/>
      <c r="Q562" s="28"/>
      <c r="R562" s="184"/>
      <c r="S562" s="214"/>
      <c r="T562" s="286"/>
      <c r="U562" s="27"/>
      <c r="V562" s="186"/>
      <c r="W562" s="56"/>
      <c r="X562" s="189"/>
      <c r="Y562" s="189"/>
      <c r="Z562" s="189"/>
      <c r="AA562" s="56"/>
      <c r="AB562" s="56"/>
      <c r="AC562" s="188"/>
      <c r="AD562" s="259"/>
      <c r="AE562" s="259"/>
      <c r="AF562" s="56"/>
      <c r="AG562" s="28"/>
      <c r="AH562" s="56"/>
      <c r="AI562" s="28"/>
      <c r="AJ562" s="184"/>
      <c r="AK562" s="199"/>
      <c r="AL562" s="286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4"/>
      <c r="AT562" s="37"/>
    </row>
    <row r="563" spans="2:46" ht="13.5" customHeight="1" x14ac:dyDescent="0.15">
      <c r="B563" s="284" t="s">
        <v>175</v>
      </c>
      <c r="C563" s="25" t="s">
        <v>31</v>
      </c>
      <c r="D563" s="39"/>
      <c r="E563" s="55"/>
      <c r="F563" s="96"/>
      <c r="G563" s="96"/>
      <c r="H563" s="96"/>
      <c r="I563" s="60"/>
      <c r="J563" s="60"/>
      <c r="K563" s="61"/>
      <c r="L563" s="258"/>
      <c r="M563" s="258"/>
      <c r="N563" s="55"/>
      <c r="O563" s="26"/>
      <c r="P563" s="55"/>
      <c r="Q563" s="26"/>
      <c r="R563" s="131"/>
      <c r="S563" s="214"/>
      <c r="T563" s="284" t="s">
        <v>175</v>
      </c>
      <c r="U563" s="25" t="s">
        <v>31</v>
      </c>
      <c r="V563" s="39"/>
      <c r="W563" s="55"/>
      <c r="X563" s="96"/>
      <c r="Y563" s="96"/>
      <c r="Z563" s="96"/>
      <c r="AA563" s="60"/>
      <c r="AB563" s="60"/>
      <c r="AC563" s="61"/>
      <c r="AD563" s="258"/>
      <c r="AE563" s="258"/>
      <c r="AF563" s="55"/>
      <c r="AG563" s="26"/>
      <c r="AH563" s="55"/>
      <c r="AI563" s="26"/>
      <c r="AJ563" s="131"/>
      <c r="AK563" s="199"/>
      <c r="AL563" s="284" t="s">
        <v>175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4"/>
      <c r="AT563" s="37"/>
    </row>
    <row r="564" spans="2:46" ht="13.5" customHeight="1" x14ac:dyDescent="0.15">
      <c r="B564" s="285"/>
      <c r="C564" s="27" t="s">
        <v>32</v>
      </c>
      <c r="D564" s="186"/>
      <c r="E564" s="56"/>
      <c r="F564" s="187"/>
      <c r="G564" s="187"/>
      <c r="H564" s="187"/>
      <c r="I564" s="62"/>
      <c r="J564" s="62"/>
      <c r="K564" s="188"/>
      <c r="L564" s="259"/>
      <c r="M564" s="259"/>
      <c r="N564" s="56"/>
      <c r="O564" s="28"/>
      <c r="P564" s="56"/>
      <c r="Q564" s="28"/>
      <c r="R564" s="132"/>
      <c r="S564" s="214"/>
      <c r="T564" s="285"/>
      <c r="U564" s="27" t="s">
        <v>32</v>
      </c>
      <c r="V564" s="186"/>
      <c r="W564" s="56"/>
      <c r="X564" s="187"/>
      <c r="Y564" s="187"/>
      <c r="Z564" s="187"/>
      <c r="AA564" s="62"/>
      <c r="AB564" s="62"/>
      <c r="AC564" s="188"/>
      <c r="AD564" s="259"/>
      <c r="AE564" s="259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4"/>
      <c r="AT564" s="37"/>
    </row>
    <row r="565" spans="2:46" ht="13.5" customHeight="1" x14ac:dyDescent="0.15">
      <c r="B565" s="285"/>
      <c r="C565" s="27" t="s">
        <v>33</v>
      </c>
      <c r="D565" s="186"/>
      <c r="E565" s="56"/>
      <c r="F565" s="187"/>
      <c r="G565" s="187"/>
      <c r="H565" s="187"/>
      <c r="I565" s="62"/>
      <c r="J565" s="62"/>
      <c r="K565" s="188"/>
      <c r="L565" s="259"/>
      <c r="M565" s="259"/>
      <c r="N565" s="56"/>
      <c r="O565" s="28"/>
      <c r="P565" s="56"/>
      <c r="Q565" s="28"/>
      <c r="R565" s="132"/>
      <c r="S565" s="214"/>
      <c r="T565" s="285"/>
      <c r="U565" s="27" t="s">
        <v>33</v>
      </c>
      <c r="V565" s="186"/>
      <c r="W565" s="56"/>
      <c r="X565" s="187"/>
      <c r="Y565" s="187"/>
      <c r="Z565" s="187"/>
      <c r="AA565" s="62"/>
      <c r="AB565" s="62"/>
      <c r="AC565" s="188"/>
      <c r="AD565" s="259"/>
      <c r="AE565" s="259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4"/>
      <c r="AT565" s="37"/>
    </row>
    <row r="566" spans="2:46" ht="13.5" customHeight="1" x14ac:dyDescent="0.15">
      <c r="B566" s="285"/>
      <c r="C566" s="27" t="s">
        <v>35</v>
      </c>
      <c r="D566" s="186"/>
      <c r="E566" s="56"/>
      <c r="F566" s="187"/>
      <c r="G566" s="187"/>
      <c r="H566" s="187"/>
      <c r="I566" s="62"/>
      <c r="J566" s="62"/>
      <c r="K566" s="188"/>
      <c r="L566" s="259"/>
      <c r="M566" s="259"/>
      <c r="N566" s="56"/>
      <c r="O566" s="28"/>
      <c r="P566" s="56"/>
      <c r="Q566" s="28"/>
      <c r="R566" s="132"/>
      <c r="S566" s="214"/>
      <c r="T566" s="285"/>
      <c r="U566" s="27" t="s">
        <v>35</v>
      </c>
      <c r="V566" s="186"/>
      <c r="W566" s="56"/>
      <c r="X566" s="187"/>
      <c r="Y566" s="187"/>
      <c r="Z566" s="187"/>
      <c r="AA566" s="62"/>
      <c r="AB566" s="62"/>
      <c r="AC566" s="188"/>
      <c r="AD566" s="259"/>
      <c r="AE566" s="259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4"/>
      <c r="AT566" s="37"/>
    </row>
    <row r="567" spans="2:46" ht="13.5" customHeight="1" thickBot="1" x14ac:dyDescent="0.2">
      <c r="B567" s="286"/>
      <c r="C567" s="27"/>
      <c r="D567" s="186"/>
      <c r="E567" s="56"/>
      <c r="F567" s="189"/>
      <c r="G567" s="189"/>
      <c r="H567" s="189"/>
      <c r="I567" s="56"/>
      <c r="J567" s="56"/>
      <c r="K567" s="188"/>
      <c r="L567" s="259"/>
      <c r="M567" s="259"/>
      <c r="N567" s="56"/>
      <c r="O567" s="28"/>
      <c r="P567" s="56"/>
      <c r="Q567" s="28"/>
      <c r="R567" s="184"/>
      <c r="S567" s="214"/>
      <c r="T567" s="286"/>
      <c r="U567" s="27"/>
      <c r="V567" s="186"/>
      <c r="W567" s="56"/>
      <c r="X567" s="189"/>
      <c r="Y567" s="189"/>
      <c r="Z567" s="189"/>
      <c r="AA567" s="56"/>
      <c r="AB567" s="56"/>
      <c r="AC567" s="188"/>
      <c r="AD567" s="259"/>
      <c r="AE567" s="259"/>
      <c r="AF567" s="56"/>
      <c r="AG567" s="28"/>
      <c r="AH567" s="56"/>
      <c r="AI567" s="28"/>
      <c r="AJ567" s="184"/>
      <c r="AK567" s="199"/>
      <c r="AL567" s="286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4"/>
      <c r="AT567" s="37"/>
    </row>
    <row r="568" spans="2:46" ht="13.5" customHeight="1" x14ac:dyDescent="0.15">
      <c r="B568" s="284" t="s">
        <v>176</v>
      </c>
      <c r="C568" s="25" t="s">
        <v>31</v>
      </c>
      <c r="D568" s="39"/>
      <c r="E568" s="55"/>
      <c r="F568" s="96"/>
      <c r="G568" s="96"/>
      <c r="H568" s="96"/>
      <c r="I568" s="60"/>
      <c r="J568" s="60"/>
      <c r="K568" s="61"/>
      <c r="L568" s="258"/>
      <c r="M568" s="258"/>
      <c r="N568" s="55"/>
      <c r="O568" s="26"/>
      <c r="P568" s="55"/>
      <c r="Q568" s="26"/>
      <c r="R568" s="131"/>
      <c r="S568" s="214"/>
      <c r="T568" s="284" t="s">
        <v>176</v>
      </c>
      <c r="U568" s="25" t="s">
        <v>31</v>
      </c>
      <c r="V568" s="39"/>
      <c r="W568" s="55"/>
      <c r="X568" s="96"/>
      <c r="Y568" s="96"/>
      <c r="Z568" s="96"/>
      <c r="AA568" s="60"/>
      <c r="AB568" s="60"/>
      <c r="AC568" s="61"/>
      <c r="AD568" s="258"/>
      <c r="AE568" s="258"/>
      <c r="AF568" s="55"/>
      <c r="AG568" s="26"/>
      <c r="AH568" s="55"/>
      <c r="AI568" s="26"/>
      <c r="AJ568" s="131"/>
      <c r="AK568" s="199"/>
      <c r="AL568" s="284" t="s">
        <v>176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4"/>
      <c r="AT568" s="37"/>
    </row>
    <row r="569" spans="2:46" ht="13.5" customHeight="1" x14ac:dyDescent="0.15">
      <c r="B569" s="285"/>
      <c r="C569" s="27" t="s">
        <v>32</v>
      </c>
      <c r="D569" s="186"/>
      <c r="E569" s="56"/>
      <c r="F569" s="187"/>
      <c r="G569" s="187"/>
      <c r="H569" s="187"/>
      <c r="I569" s="62"/>
      <c r="J569" s="62"/>
      <c r="K569" s="188"/>
      <c r="L569" s="259"/>
      <c r="M569" s="259"/>
      <c r="N569" s="56"/>
      <c r="O569" s="28"/>
      <c r="P569" s="56"/>
      <c r="Q569" s="28"/>
      <c r="R569" s="132"/>
      <c r="S569" s="214"/>
      <c r="T569" s="285"/>
      <c r="U569" s="27" t="s">
        <v>32</v>
      </c>
      <c r="V569" s="186"/>
      <c r="W569" s="56"/>
      <c r="X569" s="187"/>
      <c r="Y569" s="187"/>
      <c r="Z569" s="187"/>
      <c r="AA569" s="62"/>
      <c r="AB569" s="62"/>
      <c r="AC569" s="188"/>
      <c r="AD569" s="259"/>
      <c r="AE569" s="259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4"/>
      <c r="AT569" s="37"/>
    </row>
    <row r="570" spans="2:46" ht="13.5" customHeight="1" x14ac:dyDescent="0.15">
      <c r="B570" s="285"/>
      <c r="C570" s="27" t="s">
        <v>33</v>
      </c>
      <c r="D570" s="186"/>
      <c r="E570" s="56"/>
      <c r="F570" s="187"/>
      <c r="G570" s="187"/>
      <c r="H570" s="187"/>
      <c r="I570" s="62"/>
      <c r="J570" s="62"/>
      <c r="K570" s="188"/>
      <c r="L570" s="259"/>
      <c r="M570" s="259"/>
      <c r="N570" s="56"/>
      <c r="O570" s="28"/>
      <c r="P570" s="56"/>
      <c r="Q570" s="28"/>
      <c r="R570" s="132"/>
      <c r="S570" s="214"/>
      <c r="T570" s="285"/>
      <c r="U570" s="27" t="s">
        <v>33</v>
      </c>
      <c r="V570" s="186"/>
      <c r="W570" s="56"/>
      <c r="X570" s="187"/>
      <c r="Y570" s="187"/>
      <c r="Z570" s="187"/>
      <c r="AA570" s="62"/>
      <c r="AB570" s="62"/>
      <c r="AC570" s="188"/>
      <c r="AD570" s="259"/>
      <c r="AE570" s="259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4"/>
      <c r="AT570" s="37"/>
    </row>
    <row r="571" spans="2:46" ht="13.5" customHeight="1" x14ac:dyDescent="0.15">
      <c r="B571" s="285"/>
      <c r="C571" s="27" t="s">
        <v>35</v>
      </c>
      <c r="D571" s="186"/>
      <c r="E571" s="56"/>
      <c r="F571" s="187"/>
      <c r="G571" s="187"/>
      <c r="H571" s="187"/>
      <c r="I571" s="62"/>
      <c r="J571" s="62"/>
      <c r="K571" s="188"/>
      <c r="L571" s="259"/>
      <c r="M571" s="259"/>
      <c r="N571" s="56"/>
      <c r="O571" s="28"/>
      <c r="P571" s="56"/>
      <c r="Q571" s="28"/>
      <c r="R571" s="132"/>
      <c r="S571" s="214"/>
      <c r="T571" s="285"/>
      <c r="U571" s="27" t="s">
        <v>35</v>
      </c>
      <c r="V571" s="186"/>
      <c r="W571" s="56"/>
      <c r="X571" s="187"/>
      <c r="Y571" s="187"/>
      <c r="Z571" s="187"/>
      <c r="AA571" s="62"/>
      <c r="AB571" s="62"/>
      <c r="AC571" s="188"/>
      <c r="AD571" s="259"/>
      <c r="AE571" s="259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4"/>
      <c r="AT571" s="37"/>
    </row>
    <row r="572" spans="2:46" ht="13.5" customHeight="1" thickBot="1" x14ac:dyDescent="0.2">
      <c r="B572" s="286"/>
      <c r="C572" s="27"/>
      <c r="D572" s="186"/>
      <c r="E572" s="56"/>
      <c r="F572" s="189"/>
      <c r="G572" s="189"/>
      <c r="H572" s="189"/>
      <c r="I572" s="56"/>
      <c r="J572" s="56"/>
      <c r="K572" s="188"/>
      <c r="L572" s="259"/>
      <c r="M572" s="259"/>
      <c r="N572" s="56"/>
      <c r="O572" s="28"/>
      <c r="P572" s="56"/>
      <c r="Q572" s="28"/>
      <c r="R572" s="184"/>
      <c r="S572" s="214"/>
      <c r="T572" s="286"/>
      <c r="U572" s="27"/>
      <c r="V572" s="186"/>
      <c r="W572" s="56"/>
      <c r="X572" s="189"/>
      <c r="Y572" s="189"/>
      <c r="Z572" s="189"/>
      <c r="AA572" s="56"/>
      <c r="AB572" s="56"/>
      <c r="AC572" s="188"/>
      <c r="AD572" s="259"/>
      <c r="AE572" s="259"/>
      <c r="AF572" s="56"/>
      <c r="AG572" s="28"/>
      <c r="AH572" s="56"/>
      <c r="AI572" s="28"/>
      <c r="AJ572" s="184"/>
      <c r="AK572" s="199"/>
      <c r="AL572" s="286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4"/>
      <c r="AT572" s="37"/>
    </row>
    <row r="573" spans="2:46" ht="13.5" customHeight="1" x14ac:dyDescent="0.15">
      <c r="B573" s="284" t="s">
        <v>177</v>
      </c>
      <c r="C573" s="25" t="s">
        <v>31</v>
      </c>
      <c r="D573" s="39"/>
      <c r="E573" s="55"/>
      <c r="F573" s="96"/>
      <c r="G573" s="96"/>
      <c r="H573" s="96"/>
      <c r="I573" s="60"/>
      <c r="J573" s="60"/>
      <c r="K573" s="61"/>
      <c r="L573" s="258"/>
      <c r="M573" s="258"/>
      <c r="N573" s="55"/>
      <c r="O573" s="26"/>
      <c r="P573" s="55"/>
      <c r="Q573" s="26"/>
      <c r="R573" s="131"/>
      <c r="S573" s="214"/>
      <c r="T573" s="284" t="s">
        <v>177</v>
      </c>
      <c r="U573" s="25" t="s">
        <v>31</v>
      </c>
      <c r="V573" s="39"/>
      <c r="W573" s="55"/>
      <c r="X573" s="96"/>
      <c r="Y573" s="96"/>
      <c r="Z573" s="96"/>
      <c r="AA573" s="60"/>
      <c r="AB573" s="60"/>
      <c r="AC573" s="61"/>
      <c r="AD573" s="258"/>
      <c r="AE573" s="258"/>
      <c r="AF573" s="55"/>
      <c r="AG573" s="26"/>
      <c r="AH573" s="55"/>
      <c r="AI573" s="26"/>
      <c r="AJ573" s="131"/>
      <c r="AK573" s="199"/>
      <c r="AL573" s="284" t="s">
        <v>177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4"/>
      <c r="AT573" s="37"/>
    </row>
    <row r="574" spans="2:46" ht="13.5" customHeight="1" x14ac:dyDescent="0.15">
      <c r="B574" s="285"/>
      <c r="C574" s="27" t="s">
        <v>32</v>
      </c>
      <c r="D574" s="186"/>
      <c r="E574" s="56"/>
      <c r="F574" s="187"/>
      <c r="G574" s="187"/>
      <c r="H574" s="187"/>
      <c r="I574" s="62"/>
      <c r="J574" s="62"/>
      <c r="K574" s="188"/>
      <c r="L574" s="259"/>
      <c r="M574" s="259"/>
      <c r="N574" s="56"/>
      <c r="O574" s="28"/>
      <c r="P574" s="56"/>
      <c r="Q574" s="28"/>
      <c r="R574" s="132"/>
      <c r="S574" s="214"/>
      <c r="T574" s="285"/>
      <c r="U574" s="27" t="s">
        <v>32</v>
      </c>
      <c r="V574" s="186"/>
      <c r="W574" s="56"/>
      <c r="X574" s="187"/>
      <c r="Y574" s="187"/>
      <c r="Z574" s="187"/>
      <c r="AA574" s="62"/>
      <c r="AB574" s="62"/>
      <c r="AC574" s="188"/>
      <c r="AD574" s="259"/>
      <c r="AE574" s="259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4"/>
      <c r="AT574" s="37"/>
    </row>
    <row r="575" spans="2:46" ht="13.5" customHeight="1" x14ac:dyDescent="0.15">
      <c r="B575" s="285"/>
      <c r="C575" s="27" t="s">
        <v>33</v>
      </c>
      <c r="D575" s="186"/>
      <c r="E575" s="56"/>
      <c r="F575" s="187"/>
      <c r="G575" s="187"/>
      <c r="H575" s="187"/>
      <c r="I575" s="62"/>
      <c r="J575" s="62"/>
      <c r="K575" s="188"/>
      <c r="L575" s="259"/>
      <c r="M575" s="259"/>
      <c r="N575" s="56"/>
      <c r="O575" s="28"/>
      <c r="P575" s="56"/>
      <c r="Q575" s="28"/>
      <c r="R575" s="132"/>
      <c r="S575" s="214"/>
      <c r="T575" s="285"/>
      <c r="U575" s="27" t="s">
        <v>33</v>
      </c>
      <c r="V575" s="186"/>
      <c r="W575" s="56"/>
      <c r="X575" s="187"/>
      <c r="Y575" s="187"/>
      <c r="Z575" s="187"/>
      <c r="AA575" s="62"/>
      <c r="AB575" s="62"/>
      <c r="AC575" s="188"/>
      <c r="AD575" s="259"/>
      <c r="AE575" s="259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4"/>
      <c r="AT575" s="37"/>
    </row>
    <row r="576" spans="2:46" ht="13.5" customHeight="1" x14ac:dyDescent="0.15">
      <c r="B576" s="285"/>
      <c r="C576" s="27" t="s">
        <v>35</v>
      </c>
      <c r="D576" s="186"/>
      <c r="E576" s="56"/>
      <c r="F576" s="187"/>
      <c r="G576" s="187"/>
      <c r="H576" s="187"/>
      <c r="I576" s="62"/>
      <c r="J576" s="62"/>
      <c r="K576" s="188"/>
      <c r="L576" s="259"/>
      <c r="M576" s="259"/>
      <c r="N576" s="56"/>
      <c r="O576" s="28"/>
      <c r="P576" s="56"/>
      <c r="Q576" s="28"/>
      <c r="R576" s="132"/>
      <c r="S576" s="214"/>
      <c r="T576" s="285"/>
      <c r="U576" s="27" t="s">
        <v>35</v>
      </c>
      <c r="V576" s="186"/>
      <c r="W576" s="56"/>
      <c r="X576" s="187"/>
      <c r="Y576" s="187"/>
      <c r="Z576" s="187"/>
      <c r="AA576" s="62"/>
      <c r="AB576" s="62"/>
      <c r="AC576" s="188"/>
      <c r="AD576" s="259"/>
      <c r="AE576" s="259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4"/>
      <c r="AT576" s="37"/>
    </row>
    <row r="577" spans="2:46" ht="13.5" customHeight="1" thickBot="1" x14ac:dyDescent="0.2">
      <c r="B577" s="286"/>
      <c r="C577" s="27"/>
      <c r="D577" s="186"/>
      <c r="E577" s="56"/>
      <c r="F577" s="189"/>
      <c r="G577" s="189"/>
      <c r="H577" s="189"/>
      <c r="I577" s="56"/>
      <c r="J577" s="56"/>
      <c r="K577" s="188"/>
      <c r="L577" s="259"/>
      <c r="M577" s="259"/>
      <c r="N577" s="56"/>
      <c r="O577" s="28"/>
      <c r="P577" s="56"/>
      <c r="Q577" s="28"/>
      <c r="R577" s="184"/>
      <c r="S577" s="214"/>
      <c r="T577" s="286"/>
      <c r="U577" s="27"/>
      <c r="V577" s="186"/>
      <c r="W577" s="56"/>
      <c r="X577" s="189"/>
      <c r="Y577" s="189"/>
      <c r="Z577" s="189"/>
      <c r="AA577" s="56"/>
      <c r="AB577" s="56"/>
      <c r="AC577" s="188"/>
      <c r="AD577" s="259"/>
      <c r="AE577" s="259"/>
      <c r="AF577" s="56"/>
      <c r="AG577" s="28"/>
      <c r="AH577" s="56"/>
      <c r="AI577" s="28"/>
      <c r="AJ577" s="184"/>
      <c r="AK577" s="199"/>
      <c r="AL577" s="286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4"/>
      <c r="AT577" s="37"/>
    </row>
    <row r="578" spans="2:46" ht="13.5" customHeight="1" x14ac:dyDescent="0.15">
      <c r="B578" s="284" t="s">
        <v>178</v>
      </c>
      <c r="C578" s="25" t="s">
        <v>31</v>
      </c>
      <c r="D578" s="39"/>
      <c r="E578" s="55"/>
      <c r="F578" s="96"/>
      <c r="G578" s="96"/>
      <c r="H578" s="96"/>
      <c r="I578" s="60"/>
      <c r="J578" s="60"/>
      <c r="K578" s="61"/>
      <c r="L578" s="258"/>
      <c r="M578" s="258"/>
      <c r="N578" s="55"/>
      <c r="O578" s="26"/>
      <c r="P578" s="55"/>
      <c r="Q578" s="26"/>
      <c r="R578" s="131"/>
      <c r="S578" s="214"/>
      <c r="T578" s="284" t="s">
        <v>178</v>
      </c>
      <c r="U578" s="25" t="s">
        <v>31</v>
      </c>
      <c r="V578" s="39"/>
      <c r="W578" s="55"/>
      <c r="X578" s="96"/>
      <c r="Y578" s="96"/>
      <c r="Z578" s="96"/>
      <c r="AA578" s="60"/>
      <c r="AB578" s="60"/>
      <c r="AC578" s="61"/>
      <c r="AD578" s="258"/>
      <c r="AE578" s="258"/>
      <c r="AF578" s="55"/>
      <c r="AG578" s="26"/>
      <c r="AH578" s="55"/>
      <c r="AI578" s="26"/>
      <c r="AJ578" s="131"/>
      <c r="AK578" s="199"/>
      <c r="AL578" s="284" t="s">
        <v>178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4"/>
      <c r="AT578" s="37"/>
    </row>
    <row r="579" spans="2:46" ht="13.5" customHeight="1" x14ac:dyDescent="0.15">
      <c r="B579" s="285"/>
      <c r="C579" s="27" t="s">
        <v>32</v>
      </c>
      <c r="D579" s="186"/>
      <c r="E579" s="56"/>
      <c r="F579" s="187"/>
      <c r="G579" s="187"/>
      <c r="H579" s="187"/>
      <c r="I579" s="62"/>
      <c r="J579" s="62"/>
      <c r="K579" s="188"/>
      <c r="L579" s="259"/>
      <c r="M579" s="259"/>
      <c r="N579" s="56"/>
      <c r="O579" s="28"/>
      <c r="P579" s="56"/>
      <c r="Q579" s="28"/>
      <c r="R579" s="132"/>
      <c r="S579" s="214"/>
      <c r="T579" s="285"/>
      <c r="U579" s="27" t="s">
        <v>32</v>
      </c>
      <c r="V579" s="186"/>
      <c r="W579" s="56"/>
      <c r="X579" s="187"/>
      <c r="Y579" s="187"/>
      <c r="Z579" s="187"/>
      <c r="AA579" s="62"/>
      <c r="AB579" s="62"/>
      <c r="AC579" s="188"/>
      <c r="AD579" s="259"/>
      <c r="AE579" s="259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4"/>
      <c r="AT579" s="37"/>
    </row>
    <row r="580" spans="2:46" ht="13.5" customHeight="1" x14ac:dyDescent="0.15">
      <c r="B580" s="285"/>
      <c r="C580" s="27" t="s">
        <v>33</v>
      </c>
      <c r="D580" s="186"/>
      <c r="E580" s="56"/>
      <c r="F580" s="187"/>
      <c r="G580" s="187"/>
      <c r="H580" s="187"/>
      <c r="I580" s="62"/>
      <c r="J580" s="62"/>
      <c r="K580" s="188"/>
      <c r="L580" s="259"/>
      <c r="M580" s="259"/>
      <c r="N580" s="56"/>
      <c r="O580" s="28"/>
      <c r="P580" s="56"/>
      <c r="Q580" s="28"/>
      <c r="R580" s="132"/>
      <c r="S580" s="214"/>
      <c r="T580" s="285"/>
      <c r="U580" s="27" t="s">
        <v>33</v>
      </c>
      <c r="V580" s="186"/>
      <c r="W580" s="56"/>
      <c r="X580" s="187"/>
      <c r="Y580" s="187"/>
      <c r="Z580" s="187"/>
      <c r="AA580" s="62"/>
      <c r="AB580" s="62"/>
      <c r="AC580" s="188"/>
      <c r="AD580" s="259"/>
      <c r="AE580" s="259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4"/>
      <c r="AT580" s="37"/>
    </row>
    <row r="581" spans="2:46" ht="13.5" customHeight="1" x14ac:dyDescent="0.15">
      <c r="B581" s="285"/>
      <c r="C581" s="27" t="s">
        <v>35</v>
      </c>
      <c r="D581" s="186"/>
      <c r="E581" s="56"/>
      <c r="F581" s="187"/>
      <c r="G581" s="187"/>
      <c r="H581" s="187"/>
      <c r="I581" s="62"/>
      <c r="J581" s="62"/>
      <c r="K581" s="188"/>
      <c r="L581" s="259"/>
      <c r="M581" s="259"/>
      <c r="N581" s="56"/>
      <c r="O581" s="28"/>
      <c r="P581" s="56"/>
      <c r="Q581" s="28"/>
      <c r="R581" s="132"/>
      <c r="S581" s="214"/>
      <c r="T581" s="285"/>
      <c r="U581" s="27" t="s">
        <v>35</v>
      </c>
      <c r="V581" s="186"/>
      <c r="W581" s="56"/>
      <c r="X581" s="187"/>
      <c r="Y581" s="187"/>
      <c r="Z581" s="187"/>
      <c r="AA581" s="62"/>
      <c r="AB581" s="62"/>
      <c r="AC581" s="188"/>
      <c r="AD581" s="259"/>
      <c r="AE581" s="259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4"/>
      <c r="AT581" s="37"/>
    </row>
    <row r="582" spans="2:46" ht="13.5" customHeight="1" thickBot="1" x14ac:dyDescent="0.2">
      <c r="B582" s="286"/>
      <c r="C582" s="27"/>
      <c r="D582" s="186"/>
      <c r="E582" s="56"/>
      <c r="F582" s="189"/>
      <c r="G582" s="189"/>
      <c r="H582" s="189"/>
      <c r="I582" s="56"/>
      <c r="J582" s="56"/>
      <c r="K582" s="188"/>
      <c r="L582" s="259"/>
      <c r="M582" s="259"/>
      <c r="N582" s="56"/>
      <c r="O582" s="28"/>
      <c r="P582" s="56"/>
      <c r="Q582" s="28"/>
      <c r="R582" s="184"/>
      <c r="S582" s="214"/>
      <c r="T582" s="286"/>
      <c r="U582" s="27"/>
      <c r="V582" s="186"/>
      <c r="W582" s="56"/>
      <c r="X582" s="189"/>
      <c r="Y582" s="189"/>
      <c r="Z582" s="189"/>
      <c r="AA582" s="56"/>
      <c r="AB582" s="56"/>
      <c r="AC582" s="188"/>
      <c r="AD582" s="259"/>
      <c r="AE582" s="259"/>
      <c r="AF582" s="56"/>
      <c r="AG582" s="28"/>
      <c r="AH582" s="56"/>
      <c r="AI582" s="28"/>
      <c r="AJ582" s="184"/>
      <c r="AK582" s="199"/>
      <c r="AL582" s="286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4"/>
      <c r="AT582" s="37"/>
    </row>
    <row r="583" spans="2:46" ht="13.5" customHeight="1" x14ac:dyDescent="0.15">
      <c r="B583" s="284" t="s">
        <v>179</v>
      </c>
      <c r="C583" s="25" t="s">
        <v>31</v>
      </c>
      <c r="D583" s="39"/>
      <c r="E583" s="55"/>
      <c r="F583" s="96"/>
      <c r="G583" s="96"/>
      <c r="H583" s="96"/>
      <c r="I583" s="60"/>
      <c r="J583" s="60"/>
      <c r="K583" s="61"/>
      <c r="L583" s="258"/>
      <c r="M583" s="258"/>
      <c r="N583" s="55"/>
      <c r="O583" s="26"/>
      <c r="P583" s="55"/>
      <c r="Q583" s="26"/>
      <c r="R583" s="131"/>
      <c r="S583" s="214"/>
      <c r="T583" s="284" t="s">
        <v>179</v>
      </c>
      <c r="U583" s="25" t="s">
        <v>31</v>
      </c>
      <c r="V583" s="39"/>
      <c r="W583" s="55"/>
      <c r="X583" s="96"/>
      <c r="Y583" s="96"/>
      <c r="Z583" s="96"/>
      <c r="AA583" s="60"/>
      <c r="AB583" s="60"/>
      <c r="AC583" s="61"/>
      <c r="AD583" s="258"/>
      <c r="AE583" s="258"/>
      <c r="AF583" s="55"/>
      <c r="AG583" s="26"/>
      <c r="AH583" s="55"/>
      <c r="AI583" s="26"/>
      <c r="AJ583" s="131"/>
      <c r="AK583" s="199"/>
      <c r="AL583" s="284" t="s">
        <v>179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4"/>
      <c r="AT583" s="37"/>
    </row>
    <row r="584" spans="2:46" ht="13.5" customHeight="1" x14ac:dyDescent="0.15">
      <c r="B584" s="285"/>
      <c r="C584" s="27" t="s">
        <v>32</v>
      </c>
      <c r="D584" s="186"/>
      <c r="E584" s="56"/>
      <c r="F584" s="187"/>
      <c r="G584" s="187"/>
      <c r="H584" s="187"/>
      <c r="I584" s="62"/>
      <c r="J584" s="62"/>
      <c r="K584" s="188"/>
      <c r="L584" s="259"/>
      <c r="M584" s="259"/>
      <c r="N584" s="56"/>
      <c r="O584" s="28"/>
      <c r="P584" s="56"/>
      <c r="Q584" s="28"/>
      <c r="R584" s="132"/>
      <c r="S584" s="214"/>
      <c r="T584" s="285"/>
      <c r="U584" s="27" t="s">
        <v>32</v>
      </c>
      <c r="V584" s="186"/>
      <c r="W584" s="56"/>
      <c r="X584" s="187"/>
      <c r="Y584" s="187"/>
      <c r="Z584" s="187"/>
      <c r="AA584" s="62"/>
      <c r="AB584" s="62"/>
      <c r="AC584" s="188"/>
      <c r="AD584" s="259"/>
      <c r="AE584" s="259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4"/>
      <c r="AT584" s="37"/>
    </row>
    <row r="585" spans="2:46" ht="13.5" customHeight="1" x14ac:dyDescent="0.15">
      <c r="B585" s="285"/>
      <c r="C585" s="27" t="s">
        <v>33</v>
      </c>
      <c r="D585" s="186"/>
      <c r="E585" s="56"/>
      <c r="F585" s="187"/>
      <c r="G585" s="187"/>
      <c r="H585" s="187"/>
      <c r="I585" s="62"/>
      <c r="J585" s="62"/>
      <c r="K585" s="188"/>
      <c r="L585" s="259"/>
      <c r="M585" s="259"/>
      <c r="N585" s="56"/>
      <c r="O585" s="28"/>
      <c r="P585" s="56"/>
      <c r="Q585" s="28"/>
      <c r="R585" s="132"/>
      <c r="S585" s="214"/>
      <c r="T585" s="285"/>
      <c r="U585" s="27" t="s">
        <v>33</v>
      </c>
      <c r="V585" s="186"/>
      <c r="W585" s="56"/>
      <c r="X585" s="187"/>
      <c r="Y585" s="187"/>
      <c r="Z585" s="187"/>
      <c r="AA585" s="62"/>
      <c r="AB585" s="62"/>
      <c r="AC585" s="188"/>
      <c r="AD585" s="259"/>
      <c r="AE585" s="259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4"/>
      <c r="AT585" s="37"/>
    </row>
    <row r="586" spans="2:46" ht="13.5" customHeight="1" x14ac:dyDescent="0.15">
      <c r="B586" s="285"/>
      <c r="C586" s="27" t="s">
        <v>35</v>
      </c>
      <c r="D586" s="186"/>
      <c r="E586" s="56"/>
      <c r="F586" s="187"/>
      <c r="G586" s="187"/>
      <c r="H586" s="187"/>
      <c r="I586" s="62"/>
      <c r="J586" s="62"/>
      <c r="K586" s="188"/>
      <c r="L586" s="259"/>
      <c r="M586" s="259"/>
      <c r="N586" s="56"/>
      <c r="O586" s="28"/>
      <c r="P586" s="56"/>
      <c r="Q586" s="28"/>
      <c r="R586" s="132"/>
      <c r="S586" s="214"/>
      <c r="T586" s="285"/>
      <c r="U586" s="27" t="s">
        <v>35</v>
      </c>
      <c r="V586" s="186"/>
      <c r="W586" s="56"/>
      <c r="X586" s="187"/>
      <c r="Y586" s="187"/>
      <c r="Z586" s="187"/>
      <c r="AA586" s="62"/>
      <c r="AB586" s="62"/>
      <c r="AC586" s="188"/>
      <c r="AD586" s="259"/>
      <c r="AE586" s="259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4"/>
      <c r="AT586" s="37"/>
    </row>
    <row r="587" spans="2:46" ht="13.5" customHeight="1" thickBot="1" x14ac:dyDescent="0.2">
      <c r="B587" s="286"/>
      <c r="C587" s="27"/>
      <c r="D587" s="186"/>
      <c r="E587" s="56"/>
      <c r="F587" s="189"/>
      <c r="G587" s="189"/>
      <c r="H587" s="189"/>
      <c r="I587" s="56"/>
      <c r="J587" s="56"/>
      <c r="K587" s="188"/>
      <c r="L587" s="259"/>
      <c r="M587" s="259"/>
      <c r="N587" s="56"/>
      <c r="O587" s="28"/>
      <c r="P587" s="56"/>
      <c r="Q587" s="28"/>
      <c r="R587" s="184"/>
      <c r="S587" s="214"/>
      <c r="T587" s="286"/>
      <c r="U587" s="27"/>
      <c r="V587" s="186"/>
      <c r="W587" s="56"/>
      <c r="X587" s="189"/>
      <c r="Y587" s="189"/>
      <c r="Z587" s="189"/>
      <c r="AA587" s="56"/>
      <c r="AB587" s="56"/>
      <c r="AC587" s="188"/>
      <c r="AD587" s="259"/>
      <c r="AE587" s="259"/>
      <c r="AF587" s="56"/>
      <c r="AG587" s="28"/>
      <c r="AH587" s="56"/>
      <c r="AI587" s="28"/>
      <c r="AJ587" s="184"/>
      <c r="AK587" s="199"/>
      <c r="AL587" s="286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4"/>
      <c r="AT587" s="37"/>
    </row>
    <row r="588" spans="2:46" ht="13.5" customHeight="1" x14ac:dyDescent="0.15">
      <c r="B588" s="284" t="s">
        <v>180</v>
      </c>
      <c r="C588" s="25" t="s">
        <v>31</v>
      </c>
      <c r="D588" s="39"/>
      <c r="E588" s="55"/>
      <c r="F588" s="96"/>
      <c r="G588" s="96"/>
      <c r="H588" s="96"/>
      <c r="I588" s="60"/>
      <c r="J588" s="60"/>
      <c r="K588" s="61"/>
      <c r="L588" s="258"/>
      <c r="M588" s="258"/>
      <c r="N588" s="55"/>
      <c r="O588" s="26"/>
      <c r="P588" s="55"/>
      <c r="Q588" s="26"/>
      <c r="R588" s="131"/>
      <c r="S588" s="214"/>
      <c r="T588" s="284" t="s">
        <v>180</v>
      </c>
      <c r="U588" s="25" t="s">
        <v>31</v>
      </c>
      <c r="V588" s="39"/>
      <c r="W588" s="55"/>
      <c r="X588" s="96"/>
      <c r="Y588" s="96"/>
      <c r="Z588" s="96"/>
      <c r="AA588" s="60"/>
      <c r="AB588" s="60"/>
      <c r="AC588" s="61"/>
      <c r="AD588" s="258"/>
      <c r="AE588" s="258"/>
      <c r="AF588" s="55"/>
      <c r="AG588" s="26"/>
      <c r="AH588" s="55"/>
      <c r="AI588" s="26"/>
      <c r="AJ588" s="131"/>
      <c r="AK588" s="199"/>
      <c r="AL588" s="284" t="s">
        <v>180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4"/>
      <c r="AT588" s="37"/>
    </row>
    <row r="589" spans="2:46" ht="13.5" customHeight="1" x14ac:dyDescent="0.15">
      <c r="B589" s="285"/>
      <c r="C589" s="27" t="s">
        <v>32</v>
      </c>
      <c r="D589" s="186"/>
      <c r="E589" s="56"/>
      <c r="F589" s="187"/>
      <c r="G589" s="187"/>
      <c r="H589" s="187"/>
      <c r="I589" s="62"/>
      <c r="J589" s="62"/>
      <c r="K589" s="188"/>
      <c r="L589" s="259"/>
      <c r="M589" s="259"/>
      <c r="N589" s="56"/>
      <c r="O589" s="28"/>
      <c r="P589" s="56"/>
      <c r="Q589" s="28"/>
      <c r="R589" s="132"/>
      <c r="S589" s="214"/>
      <c r="T589" s="285"/>
      <c r="U589" s="27" t="s">
        <v>32</v>
      </c>
      <c r="V589" s="186"/>
      <c r="W589" s="56"/>
      <c r="X589" s="187"/>
      <c r="Y589" s="187"/>
      <c r="Z589" s="187"/>
      <c r="AA589" s="62"/>
      <c r="AB589" s="62"/>
      <c r="AC589" s="188"/>
      <c r="AD589" s="259"/>
      <c r="AE589" s="259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4"/>
      <c r="AT589" s="37"/>
    </row>
    <row r="590" spans="2:46" ht="13.5" customHeight="1" x14ac:dyDescent="0.15">
      <c r="B590" s="285"/>
      <c r="C590" s="27" t="s">
        <v>33</v>
      </c>
      <c r="D590" s="186"/>
      <c r="E590" s="56"/>
      <c r="F590" s="187"/>
      <c r="G590" s="187"/>
      <c r="H590" s="187"/>
      <c r="I590" s="62"/>
      <c r="J590" s="62"/>
      <c r="K590" s="188"/>
      <c r="L590" s="259"/>
      <c r="M590" s="259"/>
      <c r="N590" s="56"/>
      <c r="O590" s="28"/>
      <c r="P590" s="56"/>
      <c r="Q590" s="28"/>
      <c r="R590" s="132"/>
      <c r="S590" s="214"/>
      <c r="T590" s="285"/>
      <c r="U590" s="27" t="s">
        <v>33</v>
      </c>
      <c r="V590" s="186"/>
      <c r="W590" s="56"/>
      <c r="X590" s="187"/>
      <c r="Y590" s="187"/>
      <c r="Z590" s="187"/>
      <c r="AA590" s="62"/>
      <c r="AB590" s="62"/>
      <c r="AC590" s="188"/>
      <c r="AD590" s="259"/>
      <c r="AE590" s="259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4"/>
      <c r="AT590" s="37"/>
    </row>
    <row r="591" spans="2:46" ht="13.5" customHeight="1" x14ac:dyDescent="0.15">
      <c r="B591" s="285"/>
      <c r="C591" s="27" t="s">
        <v>35</v>
      </c>
      <c r="D591" s="186"/>
      <c r="E591" s="56"/>
      <c r="F591" s="187"/>
      <c r="G591" s="187"/>
      <c r="H591" s="187"/>
      <c r="I591" s="62"/>
      <c r="J591" s="62"/>
      <c r="K591" s="188"/>
      <c r="L591" s="259"/>
      <c r="M591" s="259"/>
      <c r="N591" s="56"/>
      <c r="O591" s="28"/>
      <c r="P591" s="56"/>
      <c r="Q591" s="28"/>
      <c r="R591" s="132"/>
      <c r="S591" s="214"/>
      <c r="T591" s="285"/>
      <c r="U591" s="27" t="s">
        <v>35</v>
      </c>
      <c r="V591" s="186"/>
      <c r="W591" s="56"/>
      <c r="X591" s="187"/>
      <c r="Y591" s="187"/>
      <c r="Z591" s="187"/>
      <c r="AA591" s="62"/>
      <c r="AB591" s="62"/>
      <c r="AC591" s="188"/>
      <c r="AD591" s="259"/>
      <c r="AE591" s="259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4"/>
      <c r="AT591" s="37"/>
    </row>
    <row r="592" spans="2:46" ht="13.5" customHeight="1" thickBot="1" x14ac:dyDescent="0.2">
      <c r="B592" s="286"/>
      <c r="C592" s="27"/>
      <c r="D592" s="186"/>
      <c r="E592" s="56"/>
      <c r="F592" s="189"/>
      <c r="G592" s="189"/>
      <c r="H592" s="189"/>
      <c r="I592" s="56"/>
      <c r="J592" s="56"/>
      <c r="K592" s="188"/>
      <c r="L592" s="259"/>
      <c r="M592" s="259"/>
      <c r="N592" s="56"/>
      <c r="O592" s="28"/>
      <c r="P592" s="56"/>
      <c r="Q592" s="28"/>
      <c r="R592" s="184"/>
      <c r="S592" s="214"/>
      <c r="T592" s="286"/>
      <c r="U592" s="27"/>
      <c r="V592" s="186"/>
      <c r="W592" s="56"/>
      <c r="X592" s="189"/>
      <c r="Y592" s="189"/>
      <c r="Z592" s="189"/>
      <c r="AA592" s="56"/>
      <c r="AB592" s="56"/>
      <c r="AC592" s="188"/>
      <c r="AD592" s="259"/>
      <c r="AE592" s="259"/>
      <c r="AF592" s="56"/>
      <c r="AG592" s="28"/>
      <c r="AH592" s="56"/>
      <c r="AI592" s="28"/>
      <c r="AJ592" s="184"/>
      <c r="AK592" s="199"/>
      <c r="AL592" s="286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4"/>
      <c r="AT592" s="37"/>
    </row>
    <row r="593" spans="2:46" ht="13.5" customHeight="1" x14ac:dyDescent="0.15">
      <c r="B593" s="284" t="s">
        <v>181</v>
      </c>
      <c r="C593" s="25" t="s">
        <v>31</v>
      </c>
      <c r="D593" s="39"/>
      <c r="E593" s="55"/>
      <c r="F593" s="96"/>
      <c r="G593" s="96"/>
      <c r="H593" s="96"/>
      <c r="I593" s="60"/>
      <c r="J593" s="60"/>
      <c r="K593" s="61"/>
      <c r="L593" s="258"/>
      <c r="M593" s="258"/>
      <c r="N593" s="55"/>
      <c r="O593" s="26"/>
      <c r="P593" s="55"/>
      <c r="Q593" s="26"/>
      <c r="R593" s="131"/>
      <c r="S593" s="214"/>
      <c r="T593" s="284" t="s">
        <v>181</v>
      </c>
      <c r="U593" s="25" t="s">
        <v>31</v>
      </c>
      <c r="V593" s="39"/>
      <c r="W593" s="55"/>
      <c r="X593" s="96"/>
      <c r="Y593" s="96"/>
      <c r="Z593" s="96"/>
      <c r="AA593" s="60"/>
      <c r="AB593" s="60"/>
      <c r="AC593" s="61"/>
      <c r="AD593" s="258"/>
      <c r="AE593" s="258"/>
      <c r="AF593" s="55"/>
      <c r="AG593" s="26"/>
      <c r="AH593" s="55"/>
      <c r="AI593" s="26"/>
      <c r="AJ593" s="131"/>
      <c r="AK593" s="199"/>
      <c r="AL593" s="284" t="s">
        <v>181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4"/>
      <c r="AT593" s="37"/>
    </row>
    <row r="594" spans="2:46" ht="13.5" customHeight="1" x14ac:dyDescent="0.15">
      <c r="B594" s="285"/>
      <c r="C594" s="27" t="s">
        <v>32</v>
      </c>
      <c r="D594" s="186"/>
      <c r="E594" s="56"/>
      <c r="F594" s="187"/>
      <c r="G594" s="187"/>
      <c r="H594" s="187"/>
      <c r="I594" s="62"/>
      <c r="J594" s="62"/>
      <c r="K594" s="188"/>
      <c r="L594" s="259"/>
      <c r="M594" s="259"/>
      <c r="N594" s="56"/>
      <c r="O594" s="28"/>
      <c r="P594" s="56"/>
      <c r="Q594" s="28"/>
      <c r="R594" s="132"/>
      <c r="S594" s="214"/>
      <c r="T594" s="285"/>
      <c r="U594" s="27" t="s">
        <v>32</v>
      </c>
      <c r="V594" s="186"/>
      <c r="W594" s="56"/>
      <c r="X594" s="187"/>
      <c r="Y594" s="187"/>
      <c r="Z594" s="187"/>
      <c r="AA594" s="62"/>
      <c r="AB594" s="62"/>
      <c r="AC594" s="188"/>
      <c r="AD594" s="259"/>
      <c r="AE594" s="259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4"/>
      <c r="AT594" s="37"/>
    </row>
    <row r="595" spans="2:46" ht="13.5" customHeight="1" x14ac:dyDescent="0.15">
      <c r="B595" s="285"/>
      <c r="C595" s="27" t="s">
        <v>33</v>
      </c>
      <c r="D595" s="186"/>
      <c r="E595" s="56"/>
      <c r="F595" s="187"/>
      <c r="G595" s="187"/>
      <c r="H595" s="187"/>
      <c r="I595" s="62"/>
      <c r="J595" s="62"/>
      <c r="K595" s="188"/>
      <c r="L595" s="259"/>
      <c r="M595" s="259"/>
      <c r="N595" s="56"/>
      <c r="O595" s="28"/>
      <c r="P595" s="56"/>
      <c r="Q595" s="28"/>
      <c r="R595" s="132"/>
      <c r="S595" s="214"/>
      <c r="T595" s="285"/>
      <c r="U595" s="27" t="s">
        <v>33</v>
      </c>
      <c r="V595" s="186"/>
      <c r="W595" s="56"/>
      <c r="X595" s="187"/>
      <c r="Y595" s="187"/>
      <c r="Z595" s="187"/>
      <c r="AA595" s="62"/>
      <c r="AB595" s="62"/>
      <c r="AC595" s="188"/>
      <c r="AD595" s="259"/>
      <c r="AE595" s="259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4"/>
      <c r="AT595" s="37"/>
    </row>
    <row r="596" spans="2:46" ht="13.5" customHeight="1" x14ac:dyDescent="0.15">
      <c r="B596" s="285"/>
      <c r="C596" s="27" t="s">
        <v>35</v>
      </c>
      <c r="D596" s="186"/>
      <c r="E596" s="56"/>
      <c r="F596" s="187"/>
      <c r="G596" s="187"/>
      <c r="H596" s="187"/>
      <c r="I596" s="62"/>
      <c r="J596" s="62"/>
      <c r="K596" s="188"/>
      <c r="L596" s="259"/>
      <c r="M596" s="259"/>
      <c r="N596" s="56"/>
      <c r="O596" s="28"/>
      <c r="P596" s="56"/>
      <c r="Q596" s="28"/>
      <c r="R596" s="132"/>
      <c r="S596" s="214"/>
      <c r="T596" s="285"/>
      <c r="U596" s="27" t="s">
        <v>35</v>
      </c>
      <c r="V596" s="186"/>
      <c r="W596" s="56"/>
      <c r="X596" s="187"/>
      <c r="Y596" s="187"/>
      <c r="Z596" s="187"/>
      <c r="AA596" s="62"/>
      <c r="AB596" s="62"/>
      <c r="AC596" s="188"/>
      <c r="AD596" s="259"/>
      <c r="AE596" s="259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4"/>
      <c r="AT596" s="37"/>
    </row>
    <row r="597" spans="2:46" ht="13.5" customHeight="1" thickBot="1" x14ac:dyDescent="0.2">
      <c r="B597" s="286"/>
      <c r="C597" s="27"/>
      <c r="D597" s="186"/>
      <c r="E597" s="56"/>
      <c r="F597" s="189"/>
      <c r="G597" s="189"/>
      <c r="H597" s="189"/>
      <c r="I597" s="56"/>
      <c r="J597" s="56"/>
      <c r="K597" s="188"/>
      <c r="L597" s="259"/>
      <c r="M597" s="259"/>
      <c r="N597" s="56"/>
      <c r="O597" s="28"/>
      <c r="P597" s="56"/>
      <c r="Q597" s="28"/>
      <c r="R597" s="184"/>
      <c r="S597" s="214"/>
      <c r="T597" s="286"/>
      <c r="U597" s="27"/>
      <c r="V597" s="186"/>
      <c r="W597" s="56"/>
      <c r="X597" s="189"/>
      <c r="Y597" s="189"/>
      <c r="Z597" s="189"/>
      <c r="AA597" s="56"/>
      <c r="AB597" s="56"/>
      <c r="AC597" s="188"/>
      <c r="AD597" s="259"/>
      <c r="AE597" s="259"/>
      <c r="AF597" s="56"/>
      <c r="AG597" s="28"/>
      <c r="AH597" s="56"/>
      <c r="AI597" s="28"/>
      <c r="AJ597" s="184"/>
      <c r="AK597" s="199"/>
      <c r="AL597" s="286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4"/>
      <c r="AT597" s="37"/>
    </row>
    <row r="598" spans="2:46" ht="13.5" customHeight="1" x14ac:dyDescent="0.15">
      <c r="B598" s="284" t="s">
        <v>182</v>
      </c>
      <c r="C598" s="25" t="s">
        <v>31</v>
      </c>
      <c r="D598" s="39"/>
      <c r="E598" s="55"/>
      <c r="F598" s="96"/>
      <c r="G598" s="96"/>
      <c r="H598" s="96"/>
      <c r="I598" s="60"/>
      <c r="J598" s="60"/>
      <c r="K598" s="61"/>
      <c r="L598" s="258"/>
      <c r="M598" s="258"/>
      <c r="N598" s="55"/>
      <c r="O598" s="26"/>
      <c r="P598" s="55"/>
      <c r="Q598" s="26"/>
      <c r="R598" s="131"/>
      <c r="S598" s="214"/>
      <c r="T598" s="284" t="s">
        <v>182</v>
      </c>
      <c r="U598" s="25" t="s">
        <v>31</v>
      </c>
      <c r="V598" s="39"/>
      <c r="W598" s="55"/>
      <c r="X598" s="96"/>
      <c r="Y598" s="96"/>
      <c r="Z598" s="96"/>
      <c r="AA598" s="60"/>
      <c r="AB598" s="60"/>
      <c r="AC598" s="61"/>
      <c r="AD598" s="258"/>
      <c r="AE598" s="258"/>
      <c r="AF598" s="55"/>
      <c r="AG598" s="26"/>
      <c r="AH598" s="55"/>
      <c r="AI598" s="26"/>
      <c r="AJ598" s="131"/>
      <c r="AK598" s="199"/>
      <c r="AL598" s="284" t="s">
        <v>182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4"/>
      <c r="AT598" s="37"/>
    </row>
    <row r="599" spans="2:46" ht="13.5" customHeight="1" x14ac:dyDescent="0.15">
      <c r="B599" s="285"/>
      <c r="C599" s="27" t="s">
        <v>32</v>
      </c>
      <c r="D599" s="186"/>
      <c r="E599" s="56"/>
      <c r="F599" s="187"/>
      <c r="G599" s="187"/>
      <c r="H599" s="187"/>
      <c r="I599" s="62"/>
      <c r="J599" s="62"/>
      <c r="K599" s="188"/>
      <c r="L599" s="259"/>
      <c r="M599" s="259"/>
      <c r="N599" s="56"/>
      <c r="O599" s="28"/>
      <c r="P599" s="56"/>
      <c r="Q599" s="28"/>
      <c r="R599" s="132"/>
      <c r="S599" s="214"/>
      <c r="T599" s="285"/>
      <c r="U599" s="27" t="s">
        <v>32</v>
      </c>
      <c r="V599" s="186"/>
      <c r="W599" s="56"/>
      <c r="X599" s="187"/>
      <c r="Y599" s="187"/>
      <c r="Z599" s="187"/>
      <c r="AA599" s="62"/>
      <c r="AB599" s="62"/>
      <c r="AC599" s="188"/>
      <c r="AD599" s="259"/>
      <c r="AE599" s="259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4"/>
      <c r="AT599" s="37"/>
    </row>
    <row r="600" spans="2:46" ht="13.5" customHeight="1" x14ac:dyDescent="0.15">
      <c r="B600" s="285"/>
      <c r="C600" s="27" t="s">
        <v>33</v>
      </c>
      <c r="D600" s="186"/>
      <c r="E600" s="56"/>
      <c r="F600" s="187"/>
      <c r="G600" s="187"/>
      <c r="H600" s="187"/>
      <c r="I600" s="62"/>
      <c r="J600" s="62"/>
      <c r="K600" s="188"/>
      <c r="L600" s="259"/>
      <c r="M600" s="259"/>
      <c r="N600" s="56"/>
      <c r="O600" s="28"/>
      <c r="P600" s="56"/>
      <c r="Q600" s="28"/>
      <c r="R600" s="132"/>
      <c r="S600" s="214"/>
      <c r="T600" s="285"/>
      <c r="U600" s="27" t="s">
        <v>33</v>
      </c>
      <c r="V600" s="186"/>
      <c r="W600" s="56"/>
      <c r="X600" s="187"/>
      <c r="Y600" s="187"/>
      <c r="Z600" s="187"/>
      <c r="AA600" s="62"/>
      <c r="AB600" s="62"/>
      <c r="AC600" s="188"/>
      <c r="AD600" s="259"/>
      <c r="AE600" s="259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4"/>
      <c r="AT600" s="37"/>
    </row>
    <row r="601" spans="2:46" ht="13.5" customHeight="1" x14ac:dyDescent="0.15">
      <c r="B601" s="285"/>
      <c r="C601" s="27" t="s">
        <v>35</v>
      </c>
      <c r="D601" s="186"/>
      <c r="E601" s="56"/>
      <c r="F601" s="187"/>
      <c r="G601" s="187"/>
      <c r="H601" s="187"/>
      <c r="I601" s="62"/>
      <c r="J601" s="62"/>
      <c r="K601" s="188"/>
      <c r="L601" s="259"/>
      <c r="M601" s="259"/>
      <c r="N601" s="56"/>
      <c r="O601" s="28"/>
      <c r="P601" s="56"/>
      <c r="Q601" s="28"/>
      <c r="R601" s="132"/>
      <c r="S601" s="214"/>
      <c r="T601" s="285"/>
      <c r="U601" s="27" t="s">
        <v>35</v>
      </c>
      <c r="V601" s="186"/>
      <c r="W601" s="56"/>
      <c r="X601" s="187"/>
      <c r="Y601" s="187"/>
      <c r="Z601" s="187"/>
      <c r="AA601" s="62"/>
      <c r="AB601" s="62"/>
      <c r="AC601" s="188"/>
      <c r="AD601" s="259"/>
      <c r="AE601" s="259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4"/>
      <c r="AT601" s="37"/>
    </row>
    <row r="602" spans="2:46" ht="13.5" customHeight="1" thickBot="1" x14ac:dyDescent="0.2">
      <c r="B602" s="286"/>
      <c r="C602" s="27"/>
      <c r="D602" s="186"/>
      <c r="E602" s="56"/>
      <c r="F602" s="189"/>
      <c r="G602" s="189"/>
      <c r="H602" s="189"/>
      <c r="I602" s="56"/>
      <c r="J602" s="56"/>
      <c r="K602" s="188"/>
      <c r="L602" s="259"/>
      <c r="M602" s="259"/>
      <c r="N602" s="56"/>
      <c r="O602" s="28"/>
      <c r="P602" s="56"/>
      <c r="Q602" s="28"/>
      <c r="R602" s="184"/>
      <c r="S602" s="214"/>
      <c r="T602" s="286"/>
      <c r="U602" s="27"/>
      <c r="V602" s="186"/>
      <c r="W602" s="56"/>
      <c r="X602" s="189"/>
      <c r="Y602" s="189"/>
      <c r="Z602" s="189"/>
      <c r="AA602" s="56"/>
      <c r="AB602" s="56"/>
      <c r="AC602" s="188"/>
      <c r="AD602" s="259"/>
      <c r="AE602" s="259"/>
      <c r="AF602" s="56"/>
      <c r="AG602" s="28"/>
      <c r="AH602" s="56"/>
      <c r="AI602" s="28"/>
      <c r="AJ602" s="184"/>
      <c r="AK602" s="199"/>
      <c r="AL602" s="286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4"/>
      <c r="AT602" s="37"/>
    </row>
    <row r="603" spans="2:46" ht="13.5" customHeight="1" x14ac:dyDescent="0.15">
      <c r="B603" s="284" t="s">
        <v>183</v>
      </c>
      <c r="C603" s="25" t="s">
        <v>31</v>
      </c>
      <c r="D603" s="39"/>
      <c r="E603" s="55"/>
      <c r="F603" s="96"/>
      <c r="G603" s="96"/>
      <c r="H603" s="96"/>
      <c r="I603" s="60"/>
      <c r="J603" s="60"/>
      <c r="K603" s="61"/>
      <c r="L603" s="258"/>
      <c r="M603" s="258"/>
      <c r="N603" s="55"/>
      <c r="O603" s="26"/>
      <c r="P603" s="55"/>
      <c r="Q603" s="26"/>
      <c r="R603" s="131"/>
      <c r="S603" s="214"/>
      <c r="T603" s="284" t="s">
        <v>183</v>
      </c>
      <c r="U603" s="25" t="s">
        <v>31</v>
      </c>
      <c r="V603" s="39"/>
      <c r="W603" s="55"/>
      <c r="X603" s="96"/>
      <c r="Y603" s="96"/>
      <c r="Z603" s="96"/>
      <c r="AA603" s="60"/>
      <c r="AB603" s="60"/>
      <c r="AC603" s="61"/>
      <c r="AD603" s="258"/>
      <c r="AE603" s="258"/>
      <c r="AF603" s="55"/>
      <c r="AG603" s="26"/>
      <c r="AH603" s="55"/>
      <c r="AI603" s="26"/>
      <c r="AJ603" s="131"/>
      <c r="AK603" s="199"/>
      <c r="AL603" s="284" t="s">
        <v>183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4"/>
      <c r="AT603" s="37"/>
    </row>
    <row r="604" spans="2:46" ht="13.5" customHeight="1" x14ac:dyDescent="0.15">
      <c r="B604" s="285"/>
      <c r="C604" s="27" t="s">
        <v>32</v>
      </c>
      <c r="D604" s="186"/>
      <c r="E604" s="56"/>
      <c r="F604" s="187"/>
      <c r="G604" s="187"/>
      <c r="H604" s="187"/>
      <c r="I604" s="62"/>
      <c r="J604" s="62"/>
      <c r="K604" s="188"/>
      <c r="L604" s="259"/>
      <c r="M604" s="259"/>
      <c r="N604" s="56"/>
      <c r="O604" s="28"/>
      <c r="P604" s="56"/>
      <c r="Q604" s="28"/>
      <c r="R604" s="132"/>
      <c r="S604" s="214"/>
      <c r="T604" s="285"/>
      <c r="U604" s="27" t="s">
        <v>32</v>
      </c>
      <c r="V604" s="186"/>
      <c r="W604" s="56"/>
      <c r="X604" s="187"/>
      <c r="Y604" s="187"/>
      <c r="Z604" s="187"/>
      <c r="AA604" s="62"/>
      <c r="AB604" s="62"/>
      <c r="AC604" s="188"/>
      <c r="AD604" s="259"/>
      <c r="AE604" s="259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4"/>
      <c r="AT604" s="37"/>
    </row>
    <row r="605" spans="2:46" ht="13.5" customHeight="1" x14ac:dyDescent="0.15">
      <c r="B605" s="285"/>
      <c r="C605" s="27" t="s">
        <v>33</v>
      </c>
      <c r="D605" s="186"/>
      <c r="E605" s="56"/>
      <c r="F605" s="187"/>
      <c r="G605" s="187"/>
      <c r="H605" s="187"/>
      <c r="I605" s="62"/>
      <c r="J605" s="62"/>
      <c r="K605" s="188"/>
      <c r="L605" s="259"/>
      <c r="M605" s="259"/>
      <c r="N605" s="56"/>
      <c r="O605" s="28"/>
      <c r="P605" s="56"/>
      <c r="Q605" s="28"/>
      <c r="R605" s="132"/>
      <c r="S605" s="214"/>
      <c r="T605" s="285"/>
      <c r="U605" s="27" t="s">
        <v>33</v>
      </c>
      <c r="V605" s="186"/>
      <c r="W605" s="56"/>
      <c r="X605" s="187"/>
      <c r="Y605" s="187"/>
      <c r="Z605" s="187"/>
      <c r="AA605" s="62"/>
      <c r="AB605" s="62"/>
      <c r="AC605" s="188"/>
      <c r="AD605" s="259"/>
      <c r="AE605" s="259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4"/>
      <c r="AT605" s="37"/>
    </row>
    <row r="606" spans="2:46" ht="13.5" customHeight="1" x14ac:dyDescent="0.15">
      <c r="B606" s="285"/>
      <c r="C606" s="27" t="s">
        <v>35</v>
      </c>
      <c r="D606" s="186"/>
      <c r="E606" s="56"/>
      <c r="F606" s="187"/>
      <c r="G606" s="187"/>
      <c r="H606" s="187"/>
      <c r="I606" s="62"/>
      <c r="J606" s="62"/>
      <c r="K606" s="188"/>
      <c r="L606" s="259"/>
      <c r="M606" s="259"/>
      <c r="N606" s="56"/>
      <c r="O606" s="28"/>
      <c r="P606" s="56"/>
      <c r="Q606" s="28"/>
      <c r="R606" s="132"/>
      <c r="S606" s="214"/>
      <c r="T606" s="285"/>
      <c r="U606" s="27" t="s">
        <v>35</v>
      </c>
      <c r="V606" s="186"/>
      <c r="W606" s="56"/>
      <c r="X606" s="187"/>
      <c r="Y606" s="187"/>
      <c r="Z606" s="187"/>
      <c r="AA606" s="62"/>
      <c r="AB606" s="62"/>
      <c r="AC606" s="188"/>
      <c r="AD606" s="259"/>
      <c r="AE606" s="259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4"/>
      <c r="AT606" s="37"/>
    </row>
    <row r="607" spans="2:46" ht="13.5" customHeight="1" thickBot="1" x14ac:dyDescent="0.2">
      <c r="B607" s="286"/>
      <c r="C607" s="27"/>
      <c r="D607" s="186"/>
      <c r="E607" s="56"/>
      <c r="F607" s="189"/>
      <c r="G607" s="189"/>
      <c r="H607" s="189"/>
      <c r="I607" s="56"/>
      <c r="J607" s="56"/>
      <c r="K607" s="188"/>
      <c r="L607" s="259"/>
      <c r="M607" s="259"/>
      <c r="N607" s="56"/>
      <c r="O607" s="28"/>
      <c r="P607" s="56"/>
      <c r="Q607" s="28"/>
      <c r="R607" s="184"/>
      <c r="S607" s="214"/>
      <c r="T607" s="286"/>
      <c r="U607" s="27"/>
      <c r="V607" s="186"/>
      <c r="W607" s="56"/>
      <c r="X607" s="189"/>
      <c r="Y607" s="189"/>
      <c r="Z607" s="189"/>
      <c r="AA607" s="56"/>
      <c r="AB607" s="56"/>
      <c r="AC607" s="188"/>
      <c r="AD607" s="259"/>
      <c r="AE607" s="259"/>
      <c r="AF607" s="56"/>
      <c r="AG607" s="28"/>
      <c r="AH607" s="56"/>
      <c r="AI607" s="28"/>
      <c r="AJ607" s="184"/>
      <c r="AK607" s="199"/>
      <c r="AL607" s="286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4"/>
      <c r="AT607" s="37"/>
    </row>
    <row r="608" spans="2:46" ht="13.5" customHeight="1" x14ac:dyDescent="0.15">
      <c r="B608" s="284" t="s">
        <v>184</v>
      </c>
      <c r="C608" s="25" t="s">
        <v>31</v>
      </c>
      <c r="D608" s="39"/>
      <c r="E608" s="55"/>
      <c r="F608" s="96"/>
      <c r="G608" s="96"/>
      <c r="H608" s="96"/>
      <c r="I608" s="60"/>
      <c r="J608" s="60"/>
      <c r="K608" s="61"/>
      <c r="L608" s="258"/>
      <c r="M608" s="258"/>
      <c r="N608" s="55"/>
      <c r="O608" s="26"/>
      <c r="P608" s="55"/>
      <c r="Q608" s="26"/>
      <c r="R608" s="131"/>
      <c r="S608" s="214"/>
      <c r="T608" s="284" t="s">
        <v>184</v>
      </c>
      <c r="U608" s="25" t="s">
        <v>31</v>
      </c>
      <c r="V608" s="39"/>
      <c r="W608" s="55"/>
      <c r="X608" s="96"/>
      <c r="Y608" s="96"/>
      <c r="Z608" s="96"/>
      <c r="AA608" s="60"/>
      <c r="AB608" s="60"/>
      <c r="AC608" s="61"/>
      <c r="AD608" s="258"/>
      <c r="AE608" s="258"/>
      <c r="AF608" s="55"/>
      <c r="AG608" s="26"/>
      <c r="AH608" s="55"/>
      <c r="AI608" s="26"/>
      <c r="AJ608" s="131"/>
      <c r="AK608" s="199"/>
      <c r="AL608" s="284" t="s">
        <v>184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4"/>
      <c r="AT608" s="37"/>
    </row>
    <row r="609" spans="2:46" ht="13.5" customHeight="1" x14ac:dyDescent="0.15">
      <c r="B609" s="285"/>
      <c r="C609" s="27" t="s">
        <v>32</v>
      </c>
      <c r="D609" s="186"/>
      <c r="E609" s="56"/>
      <c r="F609" s="187"/>
      <c r="G609" s="187"/>
      <c r="H609" s="187"/>
      <c r="I609" s="62"/>
      <c r="J609" s="62"/>
      <c r="K609" s="188"/>
      <c r="L609" s="259"/>
      <c r="M609" s="259"/>
      <c r="N609" s="56"/>
      <c r="O609" s="28"/>
      <c r="P609" s="56"/>
      <c r="Q609" s="28"/>
      <c r="R609" s="132"/>
      <c r="S609" s="214"/>
      <c r="T609" s="285"/>
      <c r="U609" s="27" t="s">
        <v>32</v>
      </c>
      <c r="V609" s="186"/>
      <c r="W609" s="56"/>
      <c r="X609" s="187"/>
      <c r="Y609" s="187"/>
      <c r="Z609" s="187"/>
      <c r="AA609" s="62"/>
      <c r="AB609" s="62"/>
      <c r="AC609" s="188"/>
      <c r="AD609" s="259"/>
      <c r="AE609" s="259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4"/>
      <c r="AT609" s="37"/>
    </row>
    <row r="610" spans="2:46" ht="13.5" customHeight="1" x14ac:dyDescent="0.15">
      <c r="B610" s="285"/>
      <c r="C610" s="27" t="s">
        <v>33</v>
      </c>
      <c r="D610" s="186"/>
      <c r="E610" s="56"/>
      <c r="F610" s="187"/>
      <c r="G610" s="187"/>
      <c r="H610" s="187"/>
      <c r="I610" s="62"/>
      <c r="J610" s="62"/>
      <c r="K610" s="188"/>
      <c r="L610" s="259"/>
      <c r="M610" s="259"/>
      <c r="N610" s="56"/>
      <c r="O610" s="28"/>
      <c r="P610" s="56"/>
      <c r="Q610" s="28"/>
      <c r="R610" s="132"/>
      <c r="S610" s="214"/>
      <c r="T610" s="285"/>
      <c r="U610" s="27" t="s">
        <v>33</v>
      </c>
      <c r="V610" s="186"/>
      <c r="W610" s="56"/>
      <c r="X610" s="187"/>
      <c r="Y610" s="187"/>
      <c r="Z610" s="187"/>
      <c r="AA610" s="62"/>
      <c r="AB610" s="62"/>
      <c r="AC610" s="188"/>
      <c r="AD610" s="259"/>
      <c r="AE610" s="259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4"/>
      <c r="AT610" s="37"/>
    </row>
    <row r="611" spans="2:46" ht="13.5" customHeight="1" x14ac:dyDescent="0.15">
      <c r="B611" s="285"/>
      <c r="C611" s="27" t="s">
        <v>35</v>
      </c>
      <c r="D611" s="186"/>
      <c r="E611" s="56"/>
      <c r="F611" s="187"/>
      <c r="G611" s="187"/>
      <c r="H611" s="187"/>
      <c r="I611" s="62"/>
      <c r="J611" s="62"/>
      <c r="K611" s="188"/>
      <c r="L611" s="259"/>
      <c r="M611" s="259"/>
      <c r="N611" s="56"/>
      <c r="O611" s="28"/>
      <c r="P611" s="56"/>
      <c r="Q611" s="28"/>
      <c r="R611" s="132"/>
      <c r="S611" s="214"/>
      <c r="T611" s="285"/>
      <c r="U611" s="27" t="s">
        <v>35</v>
      </c>
      <c r="V611" s="186"/>
      <c r="W611" s="56"/>
      <c r="X611" s="187"/>
      <c r="Y611" s="187"/>
      <c r="Z611" s="187"/>
      <c r="AA611" s="62"/>
      <c r="AB611" s="62"/>
      <c r="AC611" s="188"/>
      <c r="AD611" s="259"/>
      <c r="AE611" s="259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4"/>
      <c r="AT611" s="37"/>
    </row>
    <row r="612" spans="2:46" ht="13.5" customHeight="1" thickBot="1" x14ac:dyDescent="0.2">
      <c r="B612" s="286"/>
      <c r="C612" s="27"/>
      <c r="D612" s="186"/>
      <c r="E612" s="56"/>
      <c r="F612" s="189"/>
      <c r="G612" s="189"/>
      <c r="H612" s="189"/>
      <c r="I612" s="56"/>
      <c r="J612" s="56"/>
      <c r="K612" s="188"/>
      <c r="L612" s="259"/>
      <c r="M612" s="259"/>
      <c r="N612" s="56"/>
      <c r="O612" s="28"/>
      <c r="P612" s="56"/>
      <c r="Q612" s="28"/>
      <c r="R612" s="184"/>
      <c r="S612" s="214"/>
      <c r="T612" s="286"/>
      <c r="U612" s="27"/>
      <c r="V612" s="186"/>
      <c r="W612" s="56"/>
      <c r="X612" s="189"/>
      <c r="Y612" s="189"/>
      <c r="Z612" s="189"/>
      <c r="AA612" s="56"/>
      <c r="AB612" s="56"/>
      <c r="AC612" s="188"/>
      <c r="AD612" s="259"/>
      <c r="AE612" s="259"/>
      <c r="AF612" s="56"/>
      <c r="AG612" s="28"/>
      <c r="AH612" s="56"/>
      <c r="AI612" s="28"/>
      <c r="AJ612" s="184"/>
      <c r="AK612" s="199"/>
      <c r="AL612" s="286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4"/>
      <c r="AT612" s="37"/>
    </row>
    <row r="613" spans="2:46" ht="13.5" customHeight="1" x14ac:dyDescent="0.15">
      <c r="B613" s="284" t="s">
        <v>185</v>
      </c>
      <c r="C613" s="25" t="s">
        <v>31</v>
      </c>
      <c r="D613" s="39"/>
      <c r="E613" s="55"/>
      <c r="F613" s="96"/>
      <c r="G613" s="96"/>
      <c r="H613" s="96"/>
      <c r="I613" s="60"/>
      <c r="J613" s="60"/>
      <c r="K613" s="61"/>
      <c r="L613" s="258"/>
      <c r="M613" s="258"/>
      <c r="N613" s="55"/>
      <c r="O613" s="26"/>
      <c r="P613" s="55"/>
      <c r="Q613" s="26"/>
      <c r="R613" s="131"/>
      <c r="S613" s="214"/>
      <c r="T613" s="284" t="s">
        <v>185</v>
      </c>
      <c r="U613" s="25" t="s">
        <v>31</v>
      </c>
      <c r="V613" s="39"/>
      <c r="W613" s="55"/>
      <c r="X613" s="96"/>
      <c r="Y613" s="96"/>
      <c r="Z613" s="96"/>
      <c r="AA613" s="60"/>
      <c r="AB613" s="60"/>
      <c r="AC613" s="61"/>
      <c r="AD613" s="258"/>
      <c r="AE613" s="258"/>
      <c r="AF613" s="55"/>
      <c r="AG613" s="26"/>
      <c r="AH613" s="55"/>
      <c r="AI613" s="26"/>
      <c r="AJ613" s="131"/>
      <c r="AK613" s="199"/>
      <c r="AL613" s="284" t="s">
        <v>185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4"/>
      <c r="AT613" s="37"/>
    </row>
    <row r="614" spans="2:46" ht="13.5" customHeight="1" x14ac:dyDescent="0.15">
      <c r="B614" s="285"/>
      <c r="C614" s="27" t="s">
        <v>32</v>
      </c>
      <c r="D614" s="186"/>
      <c r="E614" s="56"/>
      <c r="F614" s="187"/>
      <c r="G614" s="187"/>
      <c r="H614" s="187"/>
      <c r="I614" s="62"/>
      <c r="J614" s="62"/>
      <c r="K614" s="188"/>
      <c r="L614" s="259"/>
      <c r="M614" s="259"/>
      <c r="N614" s="56"/>
      <c r="O614" s="28"/>
      <c r="P614" s="56"/>
      <c r="Q614" s="28"/>
      <c r="R614" s="132"/>
      <c r="S614" s="214"/>
      <c r="T614" s="285"/>
      <c r="U614" s="27" t="s">
        <v>32</v>
      </c>
      <c r="V614" s="186"/>
      <c r="W614" s="56"/>
      <c r="X614" s="187"/>
      <c r="Y614" s="187"/>
      <c r="Z614" s="187"/>
      <c r="AA614" s="62"/>
      <c r="AB614" s="62"/>
      <c r="AC614" s="188"/>
      <c r="AD614" s="259"/>
      <c r="AE614" s="259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4"/>
      <c r="AT614" s="37"/>
    </row>
    <row r="615" spans="2:46" ht="13.5" customHeight="1" x14ac:dyDescent="0.15">
      <c r="B615" s="285"/>
      <c r="C615" s="27" t="s">
        <v>33</v>
      </c>
      <c r="D615" s="186"/>
      <c r="E615" s="56"/>
      <c r="F615" s="187"/>
      <c r="G615" s="187"/>
      <c r="H615" s="187"/>
      <c r="I615" s="62"/>
      <c r="J615" s="62"/>
      <c r="K615" s="188"/>
      <c r="L615" s="259"/>
      <c r="M615" s="259"/>
      <c r="N615" s="56"/>
      <c r="O615" s="28"/>
      <c r="P615" s="56"/>
      <c r="Q615" s="28"/>
      <c r="R615" s="132"/>
      <c r="S615" s="214"/>
      <c r="T615" s="285"/>
      <c r="U615" s="27" t="s">
        <v>33</v>
      </c>
      <c r="V615" s="186"/>
      <c r="W615" s="56"/>
      <c r="X615" s="187"/>
      <c r="Y615" s="187"/>
      <c r="Z615" s="187"/>
      <c r="AA615" s="62"/>
      <c r="AB615" s="62"/>
      <c r="AC615" s="188"/>
      <c r="AD615" s="259"/>
      <c r="AE615" s="259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4"/>
      <c r="AT615" s="37"/>
    </row>
    <row r="616" spans="2:46" ht="13.5" customHeight="1" x14ac:dyDescent="0.15">
      <c r="B616" s="285"/>
      <c r="C616" s="27" t="s">
        <v>35</v>
      </c>
      <c r="D616" s="186"/>
      <c r="E616" s="56"/>
      <c r="F616" s="187"/>
      <c r="G616" s="187"/>
      <c r="H616" s="187"/>
      <c r="I616" s="62"/>
      <c r="J616" s="62"/>
      <c r="K616" s="188"/>
      <c r="L616" s="259"/>
      <c r="M616" s="259"/>
      <c r="N616" s="56"/>
      <c r="O616" s="28"/>
      <c r="P616" s="56"/>
      <c r="Q616" s="28"/>
      <c r="R616" s="132"/>
      <c r="S616" s="214"/>
      <c r="T616" s="285"/>
      <c r="U616" s="27" t="s">
        <v>35</v>
      </c>
      <c r="V616" s="186"/>
      <c r="W616" s="56"/>
      <c r="X616" s="187"/>
      <c r="Y616" s="187"/>
      <c r="Z616" s="187"/>
      <c r="AA616" s="62"/>
      <c r="AB616" s="62"/>
      <c r="AC616" s="188"/>
      <c r="AD616" s="259"/>
      <c r="AE616" s="259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4"/>
      <c r="AT616" s="37"/>
    </row>
    <row r="617" spans="2:46" ht="13.5" customHeight="1" thickBot="1" x14ac:dyDescent="0.2">
      <c r="B617" s="286"/>
      <c r="C617" s="27"/>
      <c r="D617" s="186"/>
      <c r="E617" s="56"/>
      <c r="F617" s="189"/>
      <c r="G617" s="189"/>
      <c r="H617" s="189"/>
      <c r="I617" s="56"/>
      <c r="J617" s="56"/>
      <c r="K617" s="188"/>
      <c r="L617" s="259"/>
      <c r="M617" s="259"/>
      <c r="N617" s="56"/>
      <c r="O617" s="28"/>
      <c r="P617" s="56"/>
      <c r="Q617" s="28"/>
      <c r="R617" s="184"/>
      <c r="S617" s="214"/>
      <c r="T617" s="286"/>
      <c r="U617" s="27"/>
      <c r="V617" s="186"/>
      <c r="W617" s="56"/>
      <c r="X617" s="189"/>
      <c r="Y617" s="189"/>
      <c r="Z617" s="189"/>
      <c r="AA617" s="56"/>
      <c r="AB617" s="56"/>
      <c r="AC617" s="188"/>
      <c r="AD617" s="259"/>
      <c r="AE617" s="259"/>
      <c r="AF617" s="56"/>
      <c r="AG617" s="28"/>
      <c r="AH617" s="56"/>
      <c r="AI617" s="28"/>
      <c r="AJ617" s="184"/>
      <c r="AK617" s="199"/>
      <c r="AL617" s="286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4"/>
      <c r="AT617" s="37"/>
    </row>
    <row r="618" spans="2:46" ht="13.5" customHeight="1" x14ac:dyDescent="0.15">
      <c r="B618" s="284" t="s">
        <v>186</v>
      </c>
      <c r="C618" s="25" t="s">
        <v>31</v>
      </c>
      <c r="D618" s="39"/>
      <c r="E618" s="55"/>
      <c r="F618" s="96"/>
      <c r="G618" s="96"/>
      <c r="H618" s="96"/>
      <c r="I618" s="60"/>
      <c r="J618" s="60"/>
      <c r="K618" s="61"/>
      <c r="L618" s="258"/>
      <c r="M618" s="258"/>
      <c r="N618" s="55"/>
      <c r="O618" s="26"/>
      <c r="P618" s="55"/>
      <c r="Q618" s="26"/>
      <c r="R618" s="131"/>
      <c r="S618" s="214"/>
      <c r="T618" s="284" t="s">
        <v>186</v>
      </c>
      <c r="U618" s="25" t="s">
        <v>31</v>
      </c>
      <c r="V618" s="39"/>
      <c r="W618" s="55"/>
      <c r="X618" s="96"/>
      <c r="Y618" s="96"/>
      <c r="Z618" s="96"/>
      <c r="AA618" s="60"/>
      <c r="AB618" s="60"/>
      <c r="AC618" s="61"/>
      <c r="AD618" s="258"/>
      <c r="AE618" s="258"/>
      <c r="AF618" s="55"/>
      <c r="AG618" s="26"/>
      <c r="AH618" s="55"/>
      <c r="AI618" s="26"/>
      <c r="AJ618" s="131"/>
      <c r="AK618" s="199"/>
      <c r="AL618" s="284" t="s">
        <v>186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4"/>
      <c r="AT618" s="37"/>
    </row>
    <row r="619" spans="2:46" ht="13.5" customHeight="1" x14ac:dyDescent="0.15">
      <c r="B619" s="285"/>
      <c r="C619" s="27" t="s">
        <v>32</v>
      </c>
      <c r="D619" s="186"/>
      <c r="E619" s="56"/>
      <c r="F619" s="187"/>
      <c r="G619" s="187"/>
      <c r="H619" s="187"/>
      <c r="I619" s="62"/>
      <c r="J619" s="62"/>
      <c r="K619" s="188"/>
      <c r="L619" s="259"/>
      <c r="M619" s="259"/>
      <c r="N619" s="56"/>
      <c r="O619" s="28"/>
      <c r="P619" s="56"/>
      <c r="Q619" s="28"/>
      <c r="R619" s="132"/>
      <c r="S619" s="214"/>
      <c r="T619" s="285"/>
      <c r="U619" s="27" t="s">
        <v>32</v>
      </c>
      <c r="V619" s="186"/>
      <c r="W619" s="56"/>
      <c r="X619" s="187"/>
      <c r="Y619" s="187"/>
      <c r="Z619" s="187"/>
      <c r="AA619" s="62"/>
      <c r="AB619" s="62"/>
      <c r="AC619" s="188"/>
      <c r="AD619" s="259"/>
      <c r="AE619" s="259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4"/>
      <c r="AT619" s="37"/>
    </row>
    <row r="620" spans="2:46" ht="13.5" customHeight="1" x14ac:dyDescent="0.15">
      <c r="B620" s="285"/>
      <c r="C620" s="27" t="s">
        <v>33</v>
      </c>
      <c r="D620" s="186"/>
      <c r="E620" s="56"/>
      <c r="F620" s="187"/>
      <c r="G620" s="187"/>
      <c r="H620" s="187"/>
      <c r="I620" s="62"/>
      <c r="J620" s="62"/>
      <c r="K620" s="188"/>
      <c r="L620" s="259"/>
      <c r="M620" s="259"/>
      <c r="N620" s="56"/>
      <c r="O620" s="28"/>
      <c r="P620" s="56"/>
      <c r="Q620" s="28"/>
      <c r="R620" s="132"/>
      <c r="S620" s="214"/>
      <c r="T620" s="285"/>
      <c r="U620" s="27" t="s">
        <v>33</v>
      </c>
      <c r="V620" s="186"/>
      <c r="W620" s="56"/>
      <c r="X620" s="187"/>
      <c r="Y620" s="187"/>
      <c r="Z620" s="187"/>
      <c r="AA620" s="62"/>
      <c r="AB620" s="62"/>
      <c r="AC620" s="188"/>
      <c r="AD620" s="259"/>
      <c r="AE620" s="259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4"/>
      <c r="AT620" s="37"/>
    </row>
    <row r="621" spans="2:46" ht="13.5" customHeight="1" x14ac:dyDescent="0.15">
      <c r="B621" s="285"/>
      <c r="C621" s="27" t="s">
        <v>35</v>
      </c>
      <c r="D621" s="186"/>
      <c r="E621" s="56"/>
      <c r="F621" s="187"/>
      <c r="G621" s="187"/>
      <c r="H621" s="187"/>
      <c r="I621" s="62"/>
      <c r="J621" s="62"/>
      <c r="K621" s="188"/>
      <c r="L621" s="259"/>
      <c r="M621" s="259"/>
      <c r="N621" s="56"/>
      <c r="O621" s="28"/>
      <c r="P621" s="56"/>
      <c r="Q621" s="28"/>
      <c r="R621" s="132"/>
      <c r="S621" s="214"/>
      <c r="T621" s="285"/>
      <c r="U621" s="27" t="s">
        <v>35</v>
      </c>
      <c r="V621" s="186"/>
      <c r="W621" s="56"/>
      <c r="X621" s="187"/>
      <c r="Y621" s="187"/>
      <c r="Z621" s="187"/>
      <c r="AA621" s="62"/>
      <c r="AB621" s="62"/>
      <c r="AC621" s="188"/>
      <c r="AD621" s="259"/>
      <c r="AE621" s="259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4"/>
      <c r="AT621" s="37"/>
    </row>
    <row r="622" spans="2:46" ht="13.5" customHeight="1" thickBot="1" x14ac:dyDescent="0.2">
      <c r="B622" s="286"/>
      <c r="C622" s="27"/>
      <c r="D622" s="186"/>
      <c r="E622" s="56"/>
      <c r="F622" s="189"/>
      <c r="G622" s="189"/>
      <c r="H622" s="189"/>
      <c r="I622" s="56"/>
      <c r="J622" s="56"/>
      <c r="K622" s="188"/>
      <c r="L622" s="259"/>
      <c r="M622" s="259"/>
      <c r="N622" s="56"/>
      <c r="O622" s="28"/>
      <c r="P622" s="56"/>
      <c r="Q622" s="28"/>
      <c r="R622" s="184"/>
      <c r="S622" s="214"/>
      <c r="T622" s="286"/>
      <c r="U622" s="27"/>
      <c r="V622" s="186"/>
      <c r="W622" s="56"/>
      <c r="X622" s="189"/>
      <c r="Y622" s="189"/>
      <c r="Z622" s="189"/>
      <c r="AA622" s="56"/>
      <c r="AB622" s="56"/>
      <c r="AC622" s="188"/>
      <c r="AD622" s="259"/>
      <c r="AE622" s="259"/>
      <c r="AF622" s="56"/>
      <c r="AG622" s="28"/>
      <c r="AH622" s="56"/>
      <c r="AI622" s="28"/>
      <c r="AJ622" s="184"/>
      <c r="AK622" s="199"/>
      <c r="AL622" s="286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4"/>
      <c r="AT622" s="37"/>
    </row>
    <row r="623" spans="2:46" ht="13.5" customHeight="1" x14ac:dyDescent="0.15">
      <c r="B623" s="284" t="s">
        <v>187</v>
      </c>
      <c r="C623" s="25" t="s">
        <v>31</v>
      </c>
      <c r="D623" s="39"/>
      <c r="E623" s="55"/>
      <c r="F623" s="96"/>
      <c r="G623" s="96"/>
      <c r="H623" s="96"/>
      <c r="I623" s="60"/>
      <c r="J623" s="60"/>
      <c r="K623" s="61"/>
      <c r="L623" s="258"/>
      <c r="M623" s="258"/>
      <c r="N623" s="55"/>
      <c r="O623" s="26"/>
      <c r="P623" s="55"/>
      <c r="Q623" s="26"/>
      <c r="R623" s="131"/>
      <c r="S623" s="214"/>
      <c r="T623" s="284" t="s">
        <v>187</v>
      </c>
      <c r="U623" s="25" t="s">
        <v>31</v>
      </c>
      <c r="V623" s="39"/>
      <c r="W623" s="55"/>
      <c r="X623" s="96"/>
      <c r="Y623" s="96"/>
      <c r="Z623" s="96"/>
      <c r="AA623" s="60"/>
      <c r="AB623" s="60"/>
      <c r="AC623" s="61"/>
      <c r="AD623" s="258"/>
      <c r="AE623" s="258"/>
      <c r="AF623" s="55"/>
      <c r="AG623" s="26"/>
      <c r="AH623" s="55"/>
      <c r="AI623" s="26"/>
      <c r="AJ623" s="131"/>
      <c r="AK623" s="199"/>
      <c r="AL623" s="284" t="s">
        <v>187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4"/>
      <c r="AT623" s="37"/>
    </row>
    <row r="624" spans="2:46" ht="13.5" customHeight="1" x14ac:dyDescent="0.15">
      <c r="B624" s="285"/>
      <c r="C624" s="27" t="s">
        <v>32</v>
      </c>
      <c r="D624" s="186"/>
      <c r="E624" s="56"/>
      <c r="F624" s="187"/>
      <c r="G624" s="187"/>
      <c r="H624" s="187"/>
      <c r="I624" s="62"/>
      <c r="J624" s="62"/>
      <c r="K624" s="188"/>
      <c r="L624" s="259"/>
      <c r="M624" s="259"/>
      <c r="N624" s="56"/>
      <c r="O624" s="28"/>
      <c r="P624" s="56"/>
      <c r="Q624" s="28"/>
      <c r="R624" s="132"/>
      <c r="S624" s="214"/>
      <c r="T624" s="285"/>
      <c r="U624" s="27" t="s">
        <v>32</v>
      </c>
      <c r="V624" s="186"/>
      <c r="W624" s="56"/>
      <c r="X624" s="187"/>
      <c r="Y624" s="187"/>
      <c r="Z624" s="187"/>
      <c r="AA624" s="62"/>
      <c r="AB624" s="62"/>
      <c r="AC624" s="188"/>
      <c r="AD624" s="259"/>
      <c r="AE624" s="259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4"/>
      <c r="AT624" s="37"/>
    </row>
    <row r="625" spans="2:46" ht="13.5" customHeight="1" x14ac:dyDescent="0.15">
      <c r="B625" s="285"/>
      <c r="C625" s="27" t="s">
        <v>33</v>
      </c>
      <c r="D625" s="186"/>
      <c r="E625" s="56"/>
      <c r="F625" s="187"/>
      <c r="G625" s="187"/>
      <c r="H625" s="187"/>
      <c r="I625" s="62"/>
      <c r="J625" s="62"/>
      <c r="K625" s="188"/>
      <c r="L625" s="259"/>
      <c r="M625" s="259"/>
      <c r="N625" s="56"/>
      <c r="O625" s="28"/>
      <c r="P625" s="56"/>
      <c r="Q625" s="28"/>
      <c r="R625" s="132"/>
      <c r="S625" s="214"/>
      <c r="T625" s="285"/>
      <c r="U625" s="27" t="s">
        <v>33</v>
      </c>
      <c r="V625" s="186"/>
      <c r="W625" s="56"/>
      <c r="X625" s="187"/>
      <c r="Y625" s="187"/>
      <c r="Z625" s="187"/>
      <c r="AA625" s="62"/>
      <c r="AB625" s="62"/>
      <c r="AC625" s="188"/>
      <c r="AD625" s="259"/>
      <c r="AE625" s="259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4"/>
      <c r="AT625" s="37"/>
    </row>
    <row r="626" spans="2:46" ht="13.5" customHeight="1" x14ac:dyDescent="0.15">
      <c r="B626" s="285"/>
      <c r="C626" s="27" t="s">
        <v>35</v>
      </c>
      <c r="D626" s="186"/>
      <c r="E626" s="56"/>
      <c r="F626" s="187"/>
      <c r="G626" s="187"/>
      <c r="H626" s="187"/>
      <c r="I626" s="62"/>
      <c r="J626" s="62"/>
      <c r="K626" s="188"/>
      <c r="L626" s="259"/>
      <c r="M626" s="259"/>
      <c r="N626" s="56"/>
      <c r="O626" s="28"/>
      <c r="P626" s="56"/>
      <c r="Q626" s="28"/>
      <c r="R626" s="132"/>
      <c r="S626" s="214"/>
      <c r="T626" s="285"/>
      <c r="U626" s="27" t="s">
        <v>35</v>
      </c>
      <c r="V626" s="186"/>
      <c r="W626" s="56"/>
      <c r="X626" s="187"/>
      <c r="Y626" s="187"/>
      <c r="Z626" s="187"/>
      <c r="AA626" s="62"/>
      <c r="AB626" s="62"/>
      <c r="AC626" s="188"/>
      <c r="AD626" s="259"/>
      <c r="AE626" s="259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4"/>
      <c r="AT626" s="37"/>
    </row>
    <row r="627" spans="2:46" ht="13.5" customHeight="1" thickBot="1" x14ac:dyDescent="0.2">
      <c r="B627" s="286"/>
      <c r="C627" s="27"/>
      <c r="D627" s="186"/>
      <c r="E627" s="56"/>
      <c r="F627" s="189"/>
      <c r="G627" s="189"/>
      <c r="H627" s="189"/>
      <c r="I627" s="56"/>
      <c r="J627" s="56"/>
      <c r="K627" s="188"/>
      <c r="L627" s="259"/>
      <c r="M627" s="259"/>
      <c r="N627" s="56"/>
      <c r="O627" s="28"/>
      <c r="P627" s="56"/>
      <c r="Q627" s="28"/>
      <c r="R627" s="184"/>
      <c r="S627" s="214"/>
      <c r="T627" s="286"/>
      <c r="U627" s="27"/>
      <c r="V627" s="186"/>
      <c r="W627" s="56"/>
      <c r="X627" s="189"/>
      <c r="Y627" s="189"/>
      <c r="Z627" s="189"/>
      <c r="AA627" s="56"/>
      <c r="AB627" s="56"/>
      <c r="AC627" s="188"/>
      <c r="AD627" s="259"/>
      <c r="AE627" s="259"/>
      <c r="AF627" s="56"/>
      <c r="AG627" s="28"/>
      <c r="AH627" s="56"/>
      <c r="AI627" s="28"/>
      <c r="AJ627" s="184"/>
      <c r="AK627" s="199"/>
      <c r="AL627" s="286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4"/>
      <c r="AT627" s="37"/>
    </row>
    <row r="628" spans="2:46" ht="13.5" customHeight="1" x14ac:dyDescent="0.15">
      <c r="B628" s="284" t="s">
        <v>188</v>
      </c>
      <c r="C628" s="25" t="s">
        <v>31</v>
      </c>
      <c r="D628" s="39"/>
      <c r="E628" s="55"/>
      <c r="F628" s="96"/>
      <c r="G628" s="96"/>
      <c r="H628" s="96"/>
      <c r="I628" s="60"/>
      <c r="J628" s="60"/>
      <c r="K628" s="61"/>
      <c r="L628" s="258"/>
      <c r="M628" s="258"/>
      <c r="N628" s="55"/>
      <c r="O628" s="26"/>
      <c r="P628" s="55"/>
      <c r="Q628" s="26"/>
      <c r="R628" s="131"/>
      <c r="S628" s="214"/>
      <c r="T628" s="284" t="s">
        <v>188</v>
      </c>
      <c r="U628" s="25" t="s">
        <v>31</v>
      </c>
      <c r="V628" s="39"/>
      <c r="W628" s="55"/>
      <c r="X628" s="96"/>
      <c r="Y628" s="96"/>
      <c r="Z628" s="96"/>
      <c r="AA628" s="60"/>
      <c r="AB628" s="60"/>
      <c r="AC628" s="61"/>
      <c r="AD628" s="258"/>
      <c r="AE628" s="258"/>
      <c r="AF628" s="55"/>
      <c r="AG628" s="26"/>
      <c r="AH628" s="55"/>
      <c r="AI628" s="26"/>
      <c r="AJ628" s="131"/>
      <c r="AK628" s="199"/>
      <c r="AL628" s="284" t="s">
        <v>188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4"/>
      <c r="AT628" s="37"/>
    </row>
    <row r="629" spans="2:46" ht="13.5" customHeight="1" x14ac:dyDescent="0.15">
      <c r="B629" s="285"/>
      <c r="C629" s="27" t="s">
        <v>32</v>
      </c>
      <c r="D629" s="186"/>
      <c r="E629" s="56"/>
      <c r="F629" s="187"/>
      <c r="G629" s="187"/>
      <c r="H629" s="187"/>
      <c r="I629" s="62"/>
      <c r="J629" s="62"/>
      <c r="K629" s="188"/>
      <c r="L629" s="259"/>
      <c r="M629" s="259"/>
      <c r="N629" s="56"/>
      <c r="O629" s="28"/>
      <c r="P629" s="56"/>
      <c r="Q629" s="28"/>
      <c r="R629" s="132"/>
      <c r="S629" s="214"/>
      <c r="T629" s="285"/>
      <c r="U629" s="27" t="s">
        <v>32</v>
      </c>
      <c r="V629" s="186"/>
      <c r="W629" s="56"/>
      <c r="X629" s="187"/>
      <c r="Y629" s="187"/>
      <c r="Z629" s="187"/>
      <c r="AA629" s="62"/>
      <c r="AB629" s="62"/>
      <c r="AC629" s="188"/>
      <c r="AD629" s="259"/>
      <c r="AE629" s="259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4"/>
      <c r="AT629" s="37"/>
    </row>
    <row r="630" spans="2:46" ht="13.5" customHeight="1" x14ac:dyDescent="0.15">
      <c r="B630" s="285"/>
      <c r="C630" s="27" t="s">
        <v>33</v>
      </c>
      <c r="D630" s="186"/>
      <c r="E630" s="56"/>
      <c r="F630" s="187"/>
      <c r="G630" s="187"/>
      <c r="H630" s="187"/>
      <c r="I630" s="62"/>
      <c r="J630" s="62"/>
      <c r="K630" s="188"/>
      <c r="L630" s="259"/>
      <c r="M630" s="259"/>
      <c r="N630" s="56"/>
      <c r="O630" s="28"/>
      <c r="P630" s="56"/>
      <c r="Q630" s="28"/>
      <c r="R630" s="132"/>
      <c r="S630" s="214"/>
      <c r="T630" s="285"/>
      <c r="U630" s="27" t="s">
        <v>33</v>
      </c>
      <c r="V630" s="186"/>
      <c r="W630" s="56"/>
      <c r="X630" s="187"/>
      <c r="Y630" s="187"/>
      <c r="Z630" s="187"/>
      <c r="AA630" s="62"/>
      <c r="AB630" s="62"/>
      <c r="AC630" s="188"/>
      <c r="AD630" s="259"/>
      <c r="AE630" s="259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4"/>
      <c r="AT630" s="37"/>
    </row>
    <row r="631" spans="2:46" ht="13.5" customHeight="1" x14ac:dyDescent="0.15">
      <c r="B631" s="285"/>
      <c r="C631" s="27" t="s">
        <v>35</v>
      </c>
      <c r="D631" s="186"/>
      <c r="E631" s="56"/>
      <c r="F631" s="187"/>
      <c r="G631" s="187"/>
      <c r="H631" s="187"/>
      <c r="I631" s="62"/>
      <c r="J631" s="62"/>
      <c r="K631" s="188"/>
      <c r="L631" s="259"/>
      <c r="M631" s="259"/>
      <c r="N631" s="56"/>
      <c r="O631" s="28"/>
      <c r="P631" s="56"/>
      <c r="Q631" s="28"/>
      <c r="R631" s="132"/>
      <c r="S631" s="214"/>
      <c r="T631" s="285"/>
      <c r="U631" s="27" t="s">
        <v>35</v>
      </c>
      <c r="V631" s="186"/>
      <c r="W631" s="56"/>
      <c r="X631" s="187"/>
      <c r="Y631" s="187"/>
      <c r="Z631" s="187"/>
      <c r="AA631" s="62"/>
      <c r="AB631" s="62"/>
      <c r="AC631" s="188"/>
      <c r="AD631" s="259"/>
      <c r="AE631" s="259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4"/>
      <c r="AT631" s="37"/>
    </row>
    <row r="632" spans="2:46" ht="13.5" customHeight="1" thickBot="1" x14ac:dyDescent="0.2">
      <c r="B632" s="286"/>
      <c r="C632" s="27"/>
      <c r="D632" s="186"/>
      <c r="E632" s="56"/>
      <c r="F632" s="189"/>
      <c r="G632" s="189"/>
      <c r="H632" s="189"/>
      <c r="I632" s="56"/>
      <c r="J632" s="56"/>
      <c r="K632" s="188"/>
      <c r="L632" s="259"/>
      <c r="M632" s="259"/>
      <c r="N632" s="56"/>
      <c r="O632" s="28"/>
      <c r="P632" s="56"/>
      <c r="Q632" s="28"/>
      <c r="R632" s="184"/>
      <c r="S632" s="214"/>
      <c r="T632" s="286"/>
      <c r="U632" s="27"/>
      <c r="V632" s="186"/>
      <c r="W632" s="56"/>
      <c r="X632" s="189"/>
      <c r="Y632" s="189"/>
      <c r="Z632" s="189"/>
      <c r="AA632" s="56"/>
      <c r="AB632" s="56"/>
      <c r="AC632" s="188"/>
      <c r="AD632" s="259"/>
      <c r="AE632" s="259"/>
      <c r="AF632" s="56"/>
      <c r="AG632" s="28"/>
      <c r="AH632" s="56"/>
      <c r="AI632" s="28"/>
      <c r="AJ632" s="184"/>
      <c r="AK632" s="199"/>
      <c r="AL632" s="286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4"/>
      <c r="AT632" s="37"/>
    </row>
    <row r="633" spans="2:46" ht="13.5" customHeight="1" x14ac:dyDescent="0.15">
      <c r="B633" s="284" t="s">
        <v>189</v>
      </c>
      <c r="C633" s="25" t="s">
        <v>31</v>
      </c>
      <c r="D633" s="39"/>
      <c r="E633" s="55"/>
      <c r="F633" s="96"/>
      <c r="G633" s="96"/>
      <c r="H633" s="96"/>
      <c r="I633" s="60"/>
      <c r="J633" s="60"/>
      <c r="K633" s="61"/>
      <c r="L633" s="258"/>
      <c r="M633" s="258"/>
      <c r="N633" s="55"/>
      <c r="O633" s="26"/>
      <c r="P633" s="55"/>
      <c r="Q633" s="26"/>
      <c r="R633" s="131"/>
      <c r="S633" s="214"/>
      <c r="T633" s="284" t="s">
        <v>189</v>
      </c>
      <c r="U633" s="25" t="s">
        <v>31</v>
      </c>
      <c r="V633" s="39"/>
      <c r="W633" s="55"/>
      <c r="X633" s="96"/>
      <c r="Y633" s="96"/>
      <c r="Z633" s="96"/>
      <c r="AA633" s="60"/>
      <c r="AB633" s="60"/>
      <c r="AC633" s="61"/>
      <c r="AD633" s="258"/>
      <c r="AE633" s="258"/>
      <c r="AF633" s="55"/>
      <c r="AG633" s="26"/>
      <c r="AH633" s="55"/>
      <c r="AI633" s="26"/>
      <c r="AJ633" s="131"/>
      <c r="AK633" s="199"/>
      <c r="AL633" s="284" t="s">
        <v>189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4"/>
      <c r="AT633" s="37"/>
    </row>
    <row r="634" spans="2:46" ht="13.5" customHeight="1" x14ac:dyDescent="0.15">
      <c r="B634" s="285"/>
      <c r="C634" s="27" t="s">
        <v>32</v>
      </c>
      <c r="D634" s="186"/>
      <c r="E634" s="56"/>
      <c r="F634" s="187"/>
      <c r="G634" s="187"/>
      <c r="H634" s="187"/>
      <c r="I634" s="62"/>
      <c r="J634" s="62"/>
      <c r="K634" s="188"/>
      <c r="L634" s="259"/>
      <c r="M634" s="259"/>
      <c r="N634" s="56"/>
      <c r="O634" s="28"/>
      <c r="P634" s="56"/>
      <c r="Q634" s="28"/>
      <c r="R634" s="132"/>
      <c r="S634" s="214"/>
      <c r="T634" s="285"/>
      <c r="U634" s="27" t="s">
        <v>32</v>
      </c>
      <c r="V634" s="186"/>
      <c r="W634" s="56"/>
      <c r="X634" s="187"/>
      <c r="Y634" s="187"/>
      <c r="Z634" s="187"/>
      <c r="AA634" s="62"/>
      <c r="AB634" s="62"/>
      <c r="AC634" s="188"/>
      <c r="AD634" s="259"/>
      <c r="AE634" s="259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4"/>
      <c r="AT634" s="37"/>
    </row>
    <row r="635" spans="2:46" ht="13.5" customHeight="1" x14ac:dyDescent="0.15">
      <c r="B635" s="285"/>
      <c r="C635" s="27" t="s">
        <v>33</v>
      </c>
      <c r="D635" s="186"/>
      <c r="E635" s="56"/>
      <c r="F635" s="187"/>
      <c r="G635" s="187"/>
      <c r="H635" s="187"/>
      <c r="I635" s="62"/>
      <c r="J635" s="62"/>
      <c r="K635" s="188"/>
      <c r="L635" s="259"/>
      <c r="M635" s="259"/>
      <c r="N635" s="56"/>
      <c r="O635" s="28"/>
      <c r="P635" s="56"/>
      <c r="Q635" s="28"/>
      <c r="R635" s="132"/>
      <c r="S635" s="214"/>
      <c r="T635" s="285"/>
      <c r="U635" s="27" t="s">
        <v>33</v>
      </c>
      <c r="V635" s="186"/>
      <c r="W635" s="56"/>
      <c r="X635" s="187"/>
      <c r="Y635" s="187"/>
      <c r="Z635" s="187"/>
      <c r="AA635" s="62"/>
      <c r="AB635" s="62"/>
      <c r="AC635" s="188"/>
      <c r="AD635" s="259"/>
      <c r="AE635" s="259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4"/>
      <c r="AT635" s="37"/>
    </row>
    <row r="636" spans="2:46" ht="13.5" customHeight="1" x14ac:dyDescent="0.15">
      <c r="B636" s="285"/>
      <c r="C636" s="27" t="s">
        <v>35</v>
      </c>
      <c r="D636" s="186"/>
      <c r="E636" s="56"/>
      <c r="F636" s="187"/>
      <c r="G636" s="187"/>
      <c r="H636" s="187"/>
      <c r="I636" s="62"/>
      <c r="J636" s="62"/>
      <c r="K636" s="188"/>
      <c r="L636" s="259"/>
      <c r="M636" s="259"/>
      <c r="N636" s="56"/>
      <c r="O636" s="28"/>
      <c r="P636" s="56"/>
      <c r="Q636" s="28"/>
      <c r="R636" s="132"/>
      <c r="S636" s="214"/>
      <c r="T636" s="285"/>
      <c r="U636" s="27" t="s">
        <v>35</v>
      </c>
      <c r="V636" s="186"/>
      <c r="W636" s="56"/>
      <c r="X636" s="187"/>
      <c r="Y636" s="187"/>
      <c r="Z636" s="187"/>
      <c r="AA636" s="62"/>
      <c r="AB636" s="62"/>
      <c r="AC636" s="188"/>
      <c r="AD636" s="259"/>
      <c r="AE636" s="259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4"/>
      <c r="AT636" s="37"/>
    </row>
    <row r="637" spans="2:46" ht="13.5" customHeight="1" thickBot="1" x14ac:dyDescent="0.2">
      <c r="B637" s="286"/>
      <c r="C637" s="29"/>
      <c r="D637" s="41"/>
      <c r="E637" s="58"/>
      <c r="F637" s="190"/>
      <c r="G637" s="190"/>
      <c r="H637" s="190"/>
      <c r="I637" s="58"/>
      <c r="J637" s="58"/>
      <c r="K637" s="63"/>
      <c r="L637" s="260"/>
      <c r="M637" s="260"/>
      <c r="N637" s="58"/>
      <c r="O637" s="35"/>
      <c r="P637" s="58"/>
      <c r="Q637" s="35"/>
      <c r="R637" s="180"/>
      <c r="S637" s="214"/>
      <c r="T637" s="286"/>
      <c r="U637" s="29"/>
      <c r="V637" s="41"/>
      <c r="W637" s="58"/>
      <c r="X637" s="190"/>
      <c r="Y637" s="190"/>
      <c r="Z637" s="190"/>
      <c r="AA637" s="58"/>
      <c r="AB637" s="58"/>
      <c r="AC637" s="63"/>
      <c r="AD637" s="260"/>
      <c r="AE637" s="260"/>
      <c r="AF637" s="58"/>
      <c r="AG637" s="35"/>
      <c r="AH637" s="58"/>
      <c r="AI637" s="35"/>
      <c r="AJ637" s="180"/>
      <c r="AK637" s="199"/>
      <c r="AL637" s="286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4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50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50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4"/>
      <c r="AT638" s="37"/>
    </row>
    <row r="639" spans="2:46" ht="13.95" customHeight="1" x14ac:dyDescent="0.15">
      <c r="B639" s="139"/>
      <c r="C639" s="202"/>
      <c r="D639" s="101"/>
      <c r="E639" s="261"/>
      <c r="F639" s="30" t="s">
        <v>48</v>
      </c>
      <c r="G639" s="203" t="s">
        <v>48</v>
      </c>
      <c r="H639" s="203" t="s">
        <v>48</v>
      </c>
      <c r="I639" s="203" t="s">
        <v>48</v>
      </c>
      <c r="J639" s="203" t="s">
        <v>48</v>
      </c>
      <c r="K639" s="102"/>
      <c r="L639" s="102"/>
      <c r="M639" s="102"/>
      <c r="N639" s="102"/>
      <c r="O639" s="252"/>
      <c r="P639" s="102"/>
      <c r="Q639" s="103"/>
      <c r="R639" s="104"/>
      <c r="T639" s="139"/>
      <c r="U639" s="202"/>
      <c r="V639" s="101"/>
      <c r="W639" s="261"/>
      <c r="X639" s="30" t="s">
        <v>48</v>
      </c>
      <c r="Y639" s="203" t="s">
        <v>48</v>
      </c>
      <c r="Z639" s="203" t="s">
        <v>48</v>
      </c>
      <c r="AA639" s="203" t="s">
        <v>48</v>
      </c>
      <c r="AB639" s="203" t="s">
        <v>48</v>
      </c>
      <c r="AC639" s="102"/>
      <c r="AD639" s="102"/>
      <c r="AE639" s="102"/>
      <c r="AF639" s="102"/>
      <c r="AG639" s="252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27</v>
      </c>
      <c r="G640" s="250" t="s">
        <v>38</v>
      </c>
      <c r="H640" s="250" t="s">
        <v>41</v>
      </c>
      <c r="I640" s="250" t="s">
        <v>44</v>
      </c>
      <c r="J640" s="250" t="s">
        <v>54</v>
      </c>
      <c r="R640" s="105"/>
      <c r="T640" s="140"/>
      <c r="U640" s="199"/>
      <c r="V640" s="8"/>
      <c r="W640" s="232"/>
      <c r="X640" s="90" t="s">
        <v>27</v>
      </c>
      <c r="Y640" s="250" t="s">
        <v>38</v>
      </c>
      <c r="Z640" s="250" t="s">
        <v>41</v>
      </c>
      <c r="AA640" s="250" t="s">
        <v>44</v>
      </c>
      <c r="AB640" s="250" t="s">
        <v>54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4" t="s">
        <v>190</v>
      </c>
      <c r="C641" s="25" t="s">
        <v>31</v>
      </c>
      <c r="D641" s="106"/>
      <c r="E641" s="262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30.230981</v>
      </c>
      <c r="G641" s="135">
        <f t="shared" si="59"/>
        <v>33.605983000000002</v>
      </c>
      <c r="H641" s="135">
        <f t="shared" si="59"/>
        <v>0.96450990000000003</v>
      </c>
      <c r="I641" s="135">
        <f t="shared" si="59"/>
        <v>0.96956436999999995</v>
      </c>
      <c r="J641" s="135">
        <f t="shared" si="59"/>
        <v>5.7477130000000001E-2</v>
      </c>
      <c r="K641" s="109"/>
      <c r="L641" s="109"/>
      <c r="M641" s="109"/>
      <c r="N641" s="109"/>
      <c r="O641" s="263"/>
      <c r="P641" s="109"/>
      <c r="Q641" s="110"/>
      <c r="R641" s="111"/>
      <c r="T641" s="284" t="s">
        <v>190</v>
      </c>
      <c r="U641" s="25" t="s">
        <v>31</v>
      </c>
      <c r="V641" s="106"/>
      <c r="W641" s="262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26.755942000000001</v>
      </c>
      <c r="Y641" s="135">
        <f t="shared" si="60"/>
        <v>29.693247</v>
      </c>
      <c r="Z641" s="135">
        <f t="shared" si="60"/>
        <v>0.91792512000000004</v>
      </c>
      <c r="AA641" s="135">
        <f t="shared" si="60"/>
        <v>0.93872292000000002</v>
      </c>
      <c r="AB641" s="135">
        <f t="shared" si="60"/>
        <v>0.13774011999999999</v>
      </c>
      <c r="AC641" s="109"/>
      <c r="AD641" s="109"/>
      <c r="AE641" s="109"/>
      <c r="AF641" s="109"/>
      <c r="AG641" s="263"/>
      <c r="AH641" s="109"/>
      <c r="AI641" s="110"/>
      <c r="AJ641" s="111"/>
    </row>
    <row r="642" spans="2:36" x14ac:dyDescent="0.15">
      <c r="B642" s="285"/>
      <c r="C642" s="27" t="s">
        <v>32</v>
      </c>
      <c r="D642" s="107"/>
      <c r="E642" s="264"/>
      <c r="F642" s="18">
        <f t="shared" si="59"/>
        <v>32.758119000000001</v>
      </c>
      <c r="G642" s="18">
        <f t="shared" si="59"/>
        <v>36.683674000000003</v>
      </c>
      <c r="H642" s="18">
        <f t="shared" si="59"/>
        <v>0.97912147999999999</v>
      </c>
      <c r="I642" s="18">
        <f t="shared" si="59"/>
        <v>0.98289051999999999</v>
      </c>
      <c r="J642" s="18">
        <f t="shared" si="59"/>
        <v>3.8262226000000003E-2</v>
      </c>
      <c r="K642" s="112"/>
      <c r="L642" s="112"/>
      <c r="M642" s="112"/>
      <c r="N642" s="112"/>
      <c r="O642" s="265"/>
      <c r="P642" s="112"/>
      <c r="Q642" s="113"/>
      <c r="R642" s="114"/>
      <c r="T642" s="285"/>
      <c r="U642" s="27" t="s">
        <v>32</v>
      </c>
      <c r="V642" s="107"/>
      <c r="W642" s="264"/>
      <c r="X642" s="18">
        <f t="shared" si="60"/>
        <v>29.451301999999998</v>
      </c>
      <c r="Y642" s="18">
        <f t="shared" si="60"/>
        <v>32.892384</v>
      </c>
      <c r="Z642" s="18">
        <f t="shared" si="60"/>
        <v>0.95511071999999997</v>
      </c>
      <c r="AA642" s="18">
        <f t="shared" si="60"/>
        <v>0.96271194999999998</v>
      </c>
      <c r="AB642" s="18">
        <f t="shared" si="60"/>
        <v>6.9826410000000005E-2</v>
      </c>
      <c r="AC642" s="112"/>
      <c r="AD642" s="112"/>
      <c r="AE642" s="112"/>
      <c r="AF642" s="112"/>
      <c r="AG642" s="265"/>
      <c r="AH642" s="112"/>
      <c r="AI642" s="113"/>
      <c r="AJ642" s="114"/>
    </row>
    <row r="643" spans="2:36" x14ac:dyDescent="0.15">
      <c r="B643" s="285"/>
      <c r="C643" s="27" t="s">
        <v>33</v>
      </c>
      <c r="D643" s="107"/>
      <c r="E643" s="264"/>
      <c r="F643" s="18">
        <f t="shared" si="59"/>
        <v>36.166728999999997</v>
      </c>
      <c r="G643" s="18">
        <f t="shared" si="59"/>
        <v>40.592601999999999</v>
      </c>
      <c r="H643" s="18">
        <f t="shared" si="59"/>
        <v>0.98900948</v>
      </c>
      <c r="I643" s="18">
        <f t="shared" si="59"/>
        <v>0.99199844999999998</v>
      </c>
      <c r="J643" s="18">
        <f t="shared" si="59"/>
        <v>2.0310282999999998E-2</v>
      </c>
      <c r="K643" s="112"/>
      <c r="L643" s="112"/>
      <c r="M643" s="112"/>
      <c r="N643" s="112"/>
      <c r="O643" s="265"/>
      <c r="P643" s="112"/>
      <c r="Q643" s="113"/>
      <c r="R643" s="114"/>
      <c r="T643" s="285"/>
      <c r="U643" s="27" t="s">
        <v>33</v>
      </c>
      <c r="V643" s="107"/>
      <c r="W643" s="264"/>
      <c r="X643" s="18">
        <f t="shared" si="60"/>
        <v>32.173310000000001</v>
      </c>
      <c r="Y643" s="18">
        <f t="shared" si="60"/>
        <v>35.691229</v>
      </c>
      <c r="Z643" s="18">
        <f t="shared" si="60"/>
        <v>0.97204584999999999</v>
      </c>
      <c r="AA643" s="18">
        <f t="shared" si="60"/>
        <v>0.97674695</v>
      </c>
      <c r="AB643" s="18">
        <f t="shared" si="60"/>
        <v>4.6116962999999997E-2</v>
      </c>
      <c r="AC643" s="112"/>
      <c r="AD643" s="112"/>
      <c r="AE643" s="112"/>
      <c r="AF643" s="112"/>
      <c r="AG643" s="265"/>
      <c r="AH643" s="112"/>
      <c r="AI643" s="113"/>
      <c r="AJ643" s="114"/>
    </row>
    <row r="644" spans="2:36" x14ac:dyDescent="0.15">
      <c r="B644" s="285"/>
      <c r="C644" s="27" t="s">
        <v>35</v>
      </c>
      <c r="D644" s="107"/>
      <c r="E644" s="264"/>
      <c r="F644" s="18">
        <f t="shared" si="59"/>
        <v>38.754863999999998</v>
      </c>
      <c r="G644" s="18">
        <f t="shared" si="59"/>
        <v>43.322192000000001</v>
      </c>
      <c r="H644" s="18">
        <f t="shared" si="59"/>
        <v>0.99322158999999999</v>
      </c>
      <c r="I644" s="18">
        <f t="shared" si="59"/>
        <v>0.99578597000000002</v>
      </c>
      <c r="J644" s="18">
        <f t="shared" si="59"/>
        <v>1.03122825E-2</v>
      </c>
      <c r="K644" s="112"/>
      <c r="L644" s="112"/>
      <c r="M644" s="112"/>
      <c r="N644" s="112"/>
      <c r="O644" s="265"/>
      <c r="P644" s="112"/>
      <c r="Q644" s="113"/>
      <c r="R644" s="114"/>
      <c r="T644" s="285"/>
      <c r="U644" s="27" t="s">
        <v>35</v>
      </c>
      <c r="V644" s="107"/>
      <c r="W644" s="264"/>
      <c r="X644" s="18">
        <f t="shared" si="60"/>
        <v>35.184815999999998</v>
      </c>
      <c r="Y644" s="18">
        <f t="shared" si="60"/>
        <v>39.064368999999999</v>
      </c>
      <c r="Z644" s="18">
        <f t="shared" si="60"/>
        <v>0.98418855999999999</v>
      </c>
      <c r="AA644" s="18">
        <f t="shared" si="60"/>
        <v>0.98770703999999998</v>
      </c>
      <c r="AB644" s="18">
        <f t="shared" si="60"/>
        <v>2.8314643E-2</v>
      </c>
      <c r="AC644" s="112"/>
      <c r="AD644" s="112"/>
      <c r="AE644" s="112"/>
      <c r="AF644" s="112"/>
      <c r="AG644" s="265"/>
      <c r="AH644" s="112"/>
      <c r="AI644" s="113"/>
      <c r="AJ644" s="114"/>
    </row>
    <row r="645" spans="2:36" ht="12.6" customHeight="1" thickBot="1" x14ac:dyDescent="0.2">
      <c r="B645" s="286"/>
      <c r="C645" s="29"/>
      <c r="D645" s="108"/>
      <c r="E645" s="266"/>
      <c r="F645" s="185"/>
      <c r="G645" s="185"/>
      <c r="H645" s="185"/>
      <c r="I645" s="185"/>
      <c r="J645" s="185"/>
      <c r="K645" s="115"/>
      <c r="L645" s="115"/>
      <c r="M645" s="115"/>
      <c r="N645" s="115"/>
      <c r="O645" s="267"/>
      <c r="P645" s="115"/>
      <c r="Q645" s="116"/>
      <c r="R645" s="117"/>
      <c r="T645" s="286"/>
      <c r="U645" s="29"/>
      <c r="V645" s="108"/>
      <c r="W645" s="266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7"/>
      <c r="AH645" s="115"/>
      <c r="AI645" s="116"/>
      <c r="AJ645" s="117"/>
    </row>
    <row r="646" spans="2:36" x14ac:dyDescent="0.15">
      <c r="B646" s="290" t="s">
        <v>191</v>
      </c>
      <c r="C646" s="25" t="s">
        <v>31</v>
      </c>
      <c r="D646" s="106"/>
      <c r="E646" s="262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32.840758000000001</v>
      </c>
      <c r="G646" s="135">
        <f t="shared" si="61"/>
        <v>36.058444999999999</v>
      </c>
      <c r="H646" s="135">
        <f t="shared" si="61"/>
        <v>0.97034474000000004</v>
      </c>
      <c r="I646" s="135">
        <f t="shared" si="61"/>
        <v>0.97852691000000003</v>
      </c>
      <c r="J646" s="135">
        <f t="shared" si="61"/>
        <v>7.2485820000000006E-2</v>
      </c>
      <c r="K646" s="109"/>
      <c r="L646" s="109"/>
      <c r="M646" s="109"/>
      <c r="N646" s="109"/>
      <c r="O646" s="263"/>
      <c r="P646" s="109"/>
      <c r="Q646" s="110"/>
      <c r="R646" s="111"/>
      <c r="T646" s="290" t="s">
        <v>191</v>
      </c>
      <c r="U646" s="25" t="s">
        <v>31</v>
      </c>
      <c r="V646" s="106"/>
      <c r="W646" s="262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28.800542</v>
      </c>
      <c r="Y646" s="135">
        <f t="shared" si="62"/>
        <v>32.325969999999998</v>
      </c>
      <c r="Z646" s="135">
        <f t="shared" si="62"/>
        <v>0.93111098999999997</v>
      </c>
      <c r="AA646" s="135">
        <f t="shared" si="62"/>
        <v>0.95485856000000002</v>
      </c>
      <c r="AB646" s="135">
        <f t="shared" si="62"/>
        <v>0.16542198</v>
      </c>
      <c r="AC646" s="109"/>
      <c r="AD646" s="109"/>
      <c r="AE646" s="109"/>
      <c r="AF646" s="109"/>
      <c r="AG646" s="263"/>
      <c r="AH646" s="109"/>
      <c r="AI646" s="110"/>
      <c r="AJ646" s="111"/>
    </row>
    <row r="647" spans="2:36" x14ac:dyDescent="0.15">
      <c r="B647" s="285"/>
      <c r="C647" s="27" t="s">
        <v>32</v>
      </c>
      <c r="D647" s="107"/>
      <c r="E647" s="264"/>
      <c r="F647" s="18">
        <f t="shared" si="61"/>
        <v>35.448411999999998</v>
      </c>
      <c r="G647" s="18">
        <f t="shared" si="61"/>
        <v>38.752876000000001</v>
      </c>
      <c r="H647" s="18">
        <f t="shared" si="61"/>
        <v>0.98090168</v>
      </c>
      <c r="I647" s="18">
        <f t="shared" si="61"/>
        <v>0.98616700999999996</v>
      </c>
      <c r="J647" s="18">
        <f t="shared" si="61"/>
        <v>5.0439596000000003E-2</v>
      </c>
      <c r="K647" s="112"/>
      <c r="L647" s="112"/>
      <c r="M647" s="112"/>
      <c r="N647" s="112"/>
      <c r="O647" s="265"/>
      <c r="P647" s="112"/>
      <c r="Q647" s="113"/>
      <c r="R647" s="114"/>
      <c r="T647" s="285"/>
      <c r="U647" s="27" t="s">
        <v>32</v>
      </c>
      <c r="V647" s="107"/>
      <c r="W647" s="264"/>
      <c r="X647" s="18">
        <f t="shared" si="62"/>
        <v>31.753754000000001</v>
      </c>
      <c r="Y647" s="18">
        <f t="shared" si="62"/>
        <v>35.450892000000003</v>
      </c>
      <c r="Z647" s="18">
        <f t="shared" si="62"/>
        <v>0.96311234000000001</v>
      </c>
      <c r="AA647" s="18">
        <f t="shared" si="62"/>
        <v>0.97252477999999998</v>
      </c>
      <c r="AB647" s="18">
        <f t="shared" si="62"/>
        <v>8.4353410000000004E-2</v>
      </c>
      <c r="AC647" s="112"/>
      <c r="AD647" s="112"/>
      <c r="AE647" s="112"/>
      <c r="AF647" s="112"/>
      <c r="AG647" s="265"/>
      <c r="AH647" s="112"/>
      <c r="AI647" s="113"/>
      <c r="AJ647" s="114"/>
    </row>
    <row r="648" spans="2:36" x14ac:dyDescent="0.15">
      <c r="B648" s="285"/>
      <c r="C648" s="27" t="s">
        <v>33</v>
      </c>
      <c r="D648" s="107"/>
      <c r="E648" s="264"/>
      <c r="F648" s="18">
        <f t="shared" si="61"/>
        <v>38.783540000000002</v>
      </c>
      <c r="G648" s="18">
        <f t="shared" si="61"/>
        <v>42.370452999999998</v>
      </c>
      <c r="H648" s="18">
        <f t="shared" si="61"/>
        <v>0.98969035999999999</v>
      </c>
      <c r="I648" s="18">
        <f t="shared" si="61"/>
        <v>0.99336674000000003</v>
      </c>
      <c r="J648" s="18">
        <f t="shared" si="61"/>
        <v>2.8785938E-2</v>
      </c>
      <c r="K648" s="112"/>
      <c r="L648" s="112"/>
      <c r="M648" s="112"/>
      <c r="N648" s="112"/>
      <c r="O648" s="265"/>
      <c r="P648" s="112"/>
      <c r="Q648" s="113"/>
      <c r="R648" s="114"/>
      <c r="T648" s="285"/>
      <c r="U648" s="27" t="s">
        <v>33</v>
      </c>
      <c r="V648" s="107"/>
      <c r="W648" s="264"/>
      <c r="X648" s="18">
        <f t="shared" si="62"/>
        <v>34.114575000000002</v>
      </c>
      <c r="Y648" s="18">
        <f t="shared" si="62"/>
        <v>37.636093000000002</v>
      </c>
      <c r="Z648" s="18">
        <f t="shared" si="62"/>
        <v>0.97520936999999996</v>
      </c>
      <c r="AA648" s="18">
        <f t="shared" si="62"/>
        <v>0.98208302999999997</v>
      </c>
      <c r="AB648" s="18">
        <f t="shared" si="62"/>
        <v>5.7297226E-2</v>
      </c>
      <c r="AC648" s="112"/>
      <c r="AD648" s="112"/>
      <c r="AE648" s="112"/>
      <c r="AF648" s="112"/>
      <c r="AG648" s="265"/>
      <c r="AH648" s="112"/>
      <c r="AI648" s="113"/>
      <c r="AJ648" s="114"/>
    </row>
    <row r="649" spans="2:36" x14ac:dyDescent="0.15">
      <c r="B649" s="285"/>
      <c r="C649" s="27" t="s">
        <v>35</v>
      </c>
      <c r="D649" s="107"/>
      <c r="E649" s="264"/>
      <c r="F649" s="18">
        <f t="shared" si="61"/>
        <v>41.959001000000001</v>
      </c>
      <c r="G649" s="18">
        <f t="shared" si="61"/>
        <v>45.814520999999999</v>
      </c>
      <c r="H649" s="18">
        <f t="shared" si="61"/>
        <v>0.99371821000000005</v>
      </c>
      <c r="I649" s="18">
        <f t="shared" si="61"/>
        <v>0.99655883000000001</v>
      </c>
      <c r="J649" s="18">
        <f t="shared" si="61"/>
        <v>1.4885585999999999E-2</v>
      </c>
      <c r="K649" s="112"/>
      <c r="L649" s="112"/>
      <c r="M649" s="112"/>
      <c r="N649" s="112"/>
      <c r="O649" s="265"/>
      <c r="P649" s="112"/>
      <c r="Q649" s="113"/>
      <c r="R649" s="114"/>
      <c r="T649" s="285"/>
      <c r="U649" s="27" t="s">
        <v>35</v>
      </c>
      <c r="V649" s="107"/>
      <c r="W649" s="264"/>
      <c r="X649" s="18">
        <f t="shared" si="62"/>
        <v>37.160677999999997</v>
      </c>
      <c r="Y649" s="18">
        <f t="shared" si="62"/>
        <v>40.547406000000002</v>
      </c>
      <c r="Z649" s="18">
        <f t="shared" si="62"/>
        <v>0.98541948000000001</v>
      </c>
      <c r="AA649" s="18">
        <f t="shared" si="62"/>
        <v>0.99005297999999997</v>
      </c>
      <c r="AB649" s="18">
        <f t="shared" si="62"/>
        <v>3.5923730000000001E-2</v>
      </c>
      <c r="AC649" s="112"/>
      <c r="AD649" s="112"/>
      <c r="AE649" s="112"/>
      <c r="AF649" s="112"/>
      <c r="AG649" s="265"/>
      <c r="AH649" s="112"/>
      <c r="AI649" s="113"/>
      <c r="AJ649" s="114"/>
    </row>
    <row r="650" spans="2:36" ht="12.6" customHeight="1" thickBot="1" x14ac:dyDescent="0.2">
      <c r="B650" s="286"/>
      <c r="C650" s="29"/>
      <c r="D650" s="108"/>
      <c r="E650" s="266"/>
      <c r="F650" s="185"/>
      <c r="G650" s="185"/>
      <c r="H650" s="185"/>
      <c r="I650" s="185"/>
      <c r="J650" s="185"/>
      <c r="K650" s="115"/>
      <c r="L650" s="115"/>
      <c r="M650" s="115"/>
      <c r="N650" s="115"/>
      <c r="O650" s="267"/>
      <c r="P650" s="115"/>
      <c r="Q650" s="116"/>
      <c r="R650" s="117"/>
      <c r="T650" s="286"/>
      <c r="U650" s="29"/>
      <c r="V650" s="108"/>
      <c r="W650" s="266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7"/>
      <c r="AH650" s="115"/>
      <c r="AI650" s="116"/>
      <c r="AJ650" s="117"/>
    </row>
    <row r="651" spans="2:36" ht="13.95" customHeight="1" x14ac:dyDescent="0.15">
      <c r="B651" s="303" t="s">
        <v>192</v>
      </c>
      <c r="C651" s="25" t="s">
        <v>31</v>
      </c>
      <c r="D651" s="106"/>
      <c r="E651" s="262"/>
      <c r="F651" s="135">
        <f t="shared" ref="F651:J654" si="63">F646-F641</f>
        <v>2.6097770000000011</v>
      </c>
      <c r="G651" s="135">
        <f t="shared" si="63"/>
        <v>2.452461999999997</v>
      </c>
      <c r="H651" s="135">
        <f t="shared" si="63"/>
        <v>5.8348400000000078E-3</v>
      </c>
      <c r="I651" s="135">
        <f t="shared" si="63"/>
        <v>8.9625400000000743E-3</v>
      </c>
      <c r="J651" s="135">
        <f t="shared" si="63"/>
        <v>1.5008690000000005E-2</v>
      </c>
      <c r="K651" s="109"/>
      <c r="L651" s="109"/>
      <c r="M651" s="109"/>
      <c r="N651" s="109"/>
      <c r="O651" s="263"/>
      <c r="P651" s="109"/>
      <c r="Q651" s="110"/>
      <c r="R651" s="111"/>
      <c r="T651" s="303" t="s">
        <v>192</v>
      </c>
      <c r="U651" s="25" t="s">
        <v>31</v>
      </c>
      <c r="V651" s="106"/>
      <c r="W651" s="262"/>
      <c r="X651" s="135">
        <f t="shared" ref="X651:AB654" si="64">X646-X641</f>
        <v>2.0445999999999991</v>
      </c>
      <c r="Y651" s="135">
        <f t="shared" si="64"/>
        <v>2.6327229999999986</v>
      </c>
      <c r="Z651" s="135">
        <f t="shared" si="64"/>
        <v>1.3185869999999933E-2</v>
      </c>
      <c r="AA651" s="135">
        <f t="shared" si="64"/>
        <v>1.6135640000000007E-2</v>
      </c>
      <c r="AB651" s="135">
        <f t="shared" si="64"/>
        <v>2.7681860000000003E-2</v>
      </c>
      <c r="AC651" s="109"/>
      <c r="AD651" s="109"/>
      <c r="AE651" s="109"/>
      <c r="AF651" s="109"/>
      <c r="AG651" s="263"/>
      <c r="AH651" s="109"/>
      <c r="AI651" s="110"/>
      <c r="AJ651" s="111"/>
    </row>
    <row r="652" spans="2:36" x14ac:dyDescent="0.15">
      <c r="B652" s="285"/>
      <c r="C652" s="27" t="s">
        <v>32</v>
      </c>
      <c r="D652" s="107"/>
      <c r="E652" s="264"/>
      <c r="F652" s="18">
        <f t="shared" si="63"/>
        <v>2.6902929999999969</v>
      </c>
      <c r="G652" s="18">
        <f t="shared" si="63"/>
        <v>2.0692019999999971</v>
      </c>
      <c r="H652" s="18">
        <f t="shared" si="63"/>
        <v>1.7802000000000096E-3</v>
      </c>
      <c r="I652" s="18">
        <f t="shared" si="63"/>
        <v>3.2764899999999653E-3</v>
      </c>
      <c r="J652" s="18">
        <f t="shared" si="63"/>
        <v>1.217737E-2</v>
      </c>
      <c r="K652" s="112"/>
      <c r="L652" s="112"/>
      <c r="M652" s="112"/>
      <c r="N652" s="112"/>
      <c r="O652" s="265"/>
      <c r="P652" s="112"/>
      <c r="Q652" s="113"/>
      <c r="R652" s="114"/>
      <c r="T652" s="285"/>
      <c r="U652" s="27" t="s">
        <v>32</v>
      </c>
      <c r="V652" s="107"/>
      <c r="W652" s="264"/>
      <c r="X652" s="18">
        <f t="shared" si="64"/>
        <v>2.3024520000000024</v>
      </c>
      <c r="Y652" s="18">
        <f t="shared" si="64"/>
        <v>2.5585080000000033</v>
      </c>
      <c r="Z652" s="18">
        <f t="shared" si="64"/>
        <v>8.0016200000000426E-3</v>
      </c>
      <c r="AA652" s="18">
        <f t="shared" si="64"/>
        <v>9.8128299999999946E-3</v>
      </c>
      <c r="AB652" s="18">
        <f t="shared" si="64"/>
        <v>1.4526999999999998E-2</v>
      </c>
      <c r="AC652" s="112"/>
      <c r="AD652" s="112"/>
      <c r="AE652" s="112"/>
      <c r="AF652" s="112"/>
      <c r="AG652" s="265"/>
      <c r="AH652" s="112"/>
      <c r="AI652" s="113"/>
      <c r="AJ652" s="114"/>
    </row>
    <row r="653" spans="2:36" x14ac:dyDescent="0.15">
      <c r="B653" s="285"/>
      <c r="C653" s="27" t="s">
        <v>33</v>
      </c>
      <c r="D653" s="107"/>
      <c r="E653" s="264"/>
      <c r="F653" s="18">
        <f t="shared" si="63"/>
        <v>2.6168110000000055</v>
      </c>
      <c r="G653" s="18">
        <f t="shared" si="63"/>
        <v>1.7778509999999983</v>
      </c>
      <c r="H653" s="18">
        <f t="shared" si="63"/>
        <v>6.8087999999999482E-4</v>
      </c>
      <c r="I653" s="18">
        <f t="shared" si="63"/>
        <v>1.3682900000000497E-3</v>
      </c>
      <c r="J653" s="18">
        <f t="shared" si="63"/>
        <v>8.4756550000000021E-3</v>
      </c>
      <c r="K653" s="112"/>
      <c r="L653" s="112"/>
      <c r="M653" s="112"/>
      <c r="N653" s="112"/>
      <c r="O653" s="265"/>
      <c r="P653" s="112"/>
      <c r="Q653" s="113"/>
      <c r="R653" s="114"/>
      <c r="T653" s="285"/>
      <c r="U653" s="27" t="s">
        <v>33</v>
      </c>
      <c r="V653" s="107"/>
      <c r="W653" s="264"/>
      <c r="X653" s="18">
        <f t="shared" si="64"/>
        <v>1.9412650000000014</v>
      </c>
      <c r="Y653" s="18">
        <f t="shared" si="64"/>
        <v>1.9448640000000026</v>
      </c>
      <c r="Z653" s="18">
        <f t="shared" si="64"/>
        <v>3.1635199999999752E-3</v>
      </c>
      <c r="AA653" s="18">
        <f t="shared" si="64"/>
        <v>5.3360799999999653E-3</v>
      </c>
      <c r="AB653" s="18">
        <f t="shared" si="64"/>
        <v>1.1180263000000003E-2</v>
      </c>
      <c r="AC653" s="112"/>
      <c r="AD653" s="112"/>
      <c r="AE653" s="112"/>
      <c r="AF653" s="112"/>
      <c r="AG653" s="265"/>
      <c r="AH653" s="112"/>
      <c r="AI653" s="113"/>
      <c r="AJ653" s="114"/>
    </row>
    <row r="654" spans="2:36" x14ac:dyDescent="0.15">
      <c r="B654" s="285"/>
      <c r="C654" s="27" t="s">
        <v>35</v>
      </c>
      <c r="D654" s="107"/>
      <c r="E654" s="264"/>
      <c r="F654" s="18">
        <f t="shared" si="63"/>
        <v>3.2041370000000029</v>
      </c>
      <c r="G654" s="18">
        <f t="shared" si="63"/>
        <v>2.492328999999998</v>
      </c>
      <c r="H654" s="18">
        <f t="shared" si="63"/>
        <v>4.9662000000005868E-4</v>
      </c>
      <c r="I654" s="18">
        <f t="shared" si="63"/>
        <v>7.7285999999998634E-4</v>
      </c>
      <c r="J654" s="18">
        <f t="shared" si="63"/>
        <v>4.5733034999999988E-3</v>
      </c>
      <c r="K654" s="112"/>
      <c r="L654" s="112"/>
      <c r="M654" s="112"/>
      <c r="N654" s="112"/>
      <c r="O654" s="265"/>
      <c r="P654" s="112"/>
      <c r="Q654" s="113"/>
      <c r="R654" s="114"/>
      <c r="T654" s="285"/>
      <c r="U654" s="27" t="s">
        <v>35</v>
      </c>
      <c r="V654" s="107"/>
      <c r="W654" s="264"/>
      <c r="X654" s="18">
        <f t="shared" si="64"/>
        <v>1.9758619999999993</v>
      </c>
      <c r="Y654" s="18">
        <f t="shared" si="64"/>
        <v>1.483037000000003</v>
      </c>
      <c r="Z654" s="18">
        <f t="shared" si="64"/>
        <v>1.2309200000000242E-3</v>
      </c>
      <c r="AA654" s="18">
        <f t="shared" si="64"/>
        <v>2.3459399999999908E-3</v>
      </c>
      <c r="AB654" s="18">
        <f t="shared" si="64"/>
        <v>7.6090870000000005E-3</v>
      </c>
      <c r="AC654" s="112"/>
      <c r="AD654" s="112"/>
      <c r="AE654" s="112"/>
      <c r="AF654" s="112"/>
      <c r="AG654" s="265"/>
      <c r="AH654" s="112"/>
      <c r="AI654" s="113"/>
      <c r="AJ654" s="114"/>
    </row>
    <row r="655" spans="2:36" ht="12.6" customHeight="1" thickBot="1" x14ac:dyDescent="0.2">
      <c r="B655" s="286"/>
      <c r="C655" s="29"/>
      <c r="D655" s="108"/>
      <c r="E655" s="266"/>
      <c r="F655" s="185"/>
      <c r="G655" s="185"/>
      <c r="H655" s="185"/>
      <c r="I655" s="185"/>
      <c r="J655" s="185"/>
      <c r="K655" s="115"/>
      <c r="L655" s="115"/>
      <c r="M655" s="115"/>
      <c r="N655" s="115"/>
      <c r="O655" s="267"/>
      <c r="P655" s="115"/>
      <c r="Q655" s="116"/>
      <c r="R655" s="117"/>
      <c r="T655" s="286"/>
      <c r="U655" s="29"/>
      <c r="V655" s="108"/>
      <c r="W655" s="266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7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AL208:AL2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418:T42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8" type="noConversion"/>
  <pageMargins left="0.7" right="0.7" top="0.75" bottom="0.75" header="0.3" footer="0.3"/>
  <pageSetup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"/>
  <sheetViews>
    <sheetView workbookViewId="0"/>
  </sheetViews>
  <sheetFormatPr defaultRowHeight="15.6" x14ac:dyDescent="0.25"/>
  <sheetData/>
  <phoneticPr fontId="2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Summary (auto)</vt:lpstr>
      <vt:lpstr>RGB-PSNR</vt:lpstr>
      <vt:lpstr>YUV-PSNR</vt:lpstr>
      <vt:lpstr>YUV-SSIM</vt:lpstr>
      <vt:lpstr>YUV-IVSSIM</vt:lpstr>
      <vt:lpstr>LPIPS</vt:lpstr>
      <vt:lpstr>fruit</vt:lpstr>
      <vt:lpstr>breakfast</vt:lpstr>
      <vt:lpstr>breakfast_track</vt:lpstr>
      <vt:lpstr>breakfast_semitrack</vt:lpstr>
      <vt:lpstr>cinema_track</vt:lpstr>
      <vt:lpstr>cinema_semitrack</vt:lpstr>
      <vt:lpstr>breakdance_track</vt:lpstr>
      <vt:lpstr>breakdance_semitrack</vt:lpstr>
      <vt:lpstr>bartender_track</vt:lpstr>
      <vt:lpstr>bartender_semitrack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Salahieh, Basel</dc:creator>
  <cp:keywords>CTPClassification=CTP_NT</cp:keywords>
  <cp:lastModifiedBy>呦呦鹿鸣</cp:lastModifiedBy>
  <dcterms:created xsi:type="dcterms:W3CDTF">2019-01-30T11:59:02Z</dcterms:created>
  <dcterms:modified xsi:type="dcterms:W3CDTF">2025-06-30T03:44:17Z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cf26ed8-713a-4e6c-8a04-66607341a11c_Enabled">
    <vt:lpwstr>true</vt:lpwstr>
  </property>
  <property fmtid="{D5CDD505-2E9C-101B-9397-08002B2CF9AE}" pid="3" name="MSIP_Label_bcf26ed8-713a-4e6c-8a04-66607341a11c_SetDate">
    <vt:lpwstr>2025-01-07T10:48:37Z</vt:lpwstr>
  </property>
  <property fmtid="{D5CDD505-2E9C-101B-9397-08002B2CF9AE}" pid="4" name="MSIP_Label_bcf26ed8-713a-4e6c-8a04-66607341a11c_Method">
    <vt:lpwstr>Privileged</vt:lpwstr>
  </property>
  <property fmtid="{D5CDD505-2E9C-101B-9397-08002B2CF9AE}" pid="5" name="MSIP_Label_bcf26ed8-713a-4e6c-8a04-66607341a11c_Name">
    <vt:lpwstr>Public</vt:lpwstr>
  </property>
  <property fmtid="{D5CDD505-2E9C-101B-9397-08002B2CF9AE}" pid="6" name="MSIP_Label_bcf26ed8-713a-4e6c-8a04-66607341a11c_SiteId">
    <vt:lpwstr>e351b779-f6d5-4e50-8568-80e922d180ae</vt:lpwstr>
  </property>
  <property fmtid="{D5CDD505-2E9C-101B-9397-08002B2CF9AE}" pid="7" name="MSIP_Label_bcf26ed8-713a-4e6c-8a04-66607341a11c_ActionId">
    <vt:lpwstr>606e2e57-f98d-46fc-b854-9f62949457a7</vt:lpwstr>
  </property>
  <property fmtid="{D5CDD505-2E9C-101B-9397-08002B2CF9AE}" pid="8" name="MSIP_Label_bcf26ed8-713a-4e6c-8a04-66607341a11c_ContentBits">
    <vt:lpwstr>0</vt:lpwstr>
  </property>
  <property fmtid="{D5CDD505-2E9C-101B-9397-08002B2CF9AE}" pid="9" name="ContentTypeId">
    <vt:lpwstr>0x010100874E70BB84A6BC44A96C445804BDBCA1</vt:lpwstr>
  </property>
  <property fmtid="{D5CDD505-2E9C-101B-9397-08002B2CF9AE}" pid="10" name="MediaServiceImageTags">
    <vt:lpwstr/>
  </property>
</Properties>
</file>